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项目信息\2024\Dahlia\05_认证资料\"/>
    </mc:Choice>
  </mc:AlternateContent>
  <bookViews>
    <workbookView xWindow="930" yWindow="0" windowWidth="24270" windowHeight="11385" firstSheet="13" activeTab="21"/>
  </bookViews>
  <sheets>
    <sheet name="How To" sheetId="1" r:id="rId1"/>
    <sheet name="Reference Sheet" sheetId="2" r:id="rId2"/>
    <sheet name="Overview (RESPONSES REQUIRED)" sheetId="3" r:id="rId3"/>
    <sheet name="CAT-&gt;streams LUT" sheetId="4" state="hidden" r:id="rId4"/>
    <sheet name="LTE CA_BE" sheetId="5" state="hidden" r:id="rId5"/>
    <sheet name="LTE CA" sheetId="6" r:id="rId6"/>
    <sheet name="ENDC-n5_BE" sheetId="7" state="hidden" r:id="rId7"/>
    <sheet name="ENDC-n5" sheetId="8" r:id="rId8"/>
    <sheet name="ENDC-n26_BE" sheetId="9" state="hidden" r:id="rId9"/>
    <sheet name="ENDC-n26" sheetId="10" r:id="rId10"/>
    <sheet name="ENDC-n7_BE" sheetId="11" state="hidden" r:id="rId11"/>
    <sheet name="ENDC-n7" sheetId="12" r:id="rId12"/>
    <sheet name="ENDC-n78_BE" sheetId="13" state="hidden" r:id="rId13"/>
    <sheet name="ENDC-n78" sheetId="14" r:id="rId14"/>
    <sheet name="ENDC-mmW_BE" sheetId="15" state="hidden" r:id="rId15"/>
    <sheet name="ENDC-mmW" sheetId="16" r:id="rId16"/>
    <sheet name="ENDC-NRCA_BE" sheetId="17" state="hidden" r:id="rId17"/>
    <sheet name="ENDC-NRCA" sheetId="18" r:id="rId18"/>
    <sheet name="SA-FR1_BE" sheetId="19" state="hidden" r:id="rId19"/>
    <sheet name="SA-FR1" sheetId="20" r:id="rId20"/>
    <sheet name="SA-FR2_BE" sheetId="21" state="hidden" r:id="rId21"/>
    <sheet name="SA-FR2" sheetId="22" r:id="rId22"/>
    <sheet name="SA-HPUE_BE" sheetId="23" state="hidden" r:id="rId23"/>
    <sheet name="SA-HPUE" sheetId="24" r:id="rId24"/>
    <sheet name="Document_control_sheet" sheetId="25" r:id="rId25"/>
  </sheets>
  <definedNames>
    <definedName name="_xlnm._FilterDatabase" localSheetId="15" hidden="1">'ENDC-mmW'!$A$5:$R$177</definedName>
    <definedName name="_xlnm._FilterDatabase" localSheetId="14" hidden="1">'ENDC-mmW_BE'!$A$2:$AV$174</definedName>
    <definedName name="_xlnm._FilterDatabase" localSheetId="9" hidden="1">'ENDC-n26'!$A$5:$R$80</definedName>
    <definedName name="_xlnm._FilterDatabase" localSheetId="8" hidden="1">'ENDC-n26_BE'!$A$2:$AC$77</definedName>
    <definedName name="_xlnm._FilterDatabase" localSheetId="7" hidden="1">'ENDC-n5'!$A$5:$R$147</definedName>
    <definedName name="_xlnm._FilterDatabase" localSheetId="6" hidden="1">'ENDC-n5_BE'!$A$2:$AB$144</definedName>
    <definedName name="_xlnm._FilterDatabase" localSheetId="11" hidden="1">'ENDC-n7'!$A$5:$R$114</definedName>
    <definedName name="_xlnm._FilterDatabase" localSheetId="10" hidden="1">'ENDC-n7_BE'!$A$2:$AF$111</definedName>
    <definedName name="_xlnm._FilterDatabase" localSheetId="13" hidden="1">'ENDC-n78'!$A$5:$R$239</definedName>
    <definedName name="_xlnm._FilterDatabase" localSheetId="12" hidden="1">'ENDC-n78_BE'!$A$2:$AE$236</definedName>
    <definedName name="_xlnm._FilterDatabase" localSheetId="17" hidden="1">'ENDC-NRCA'!$A$5:$V$256</definedName>
    <definedName name="_xlnm._FilterDatabase" localSheetId="16" hidden="1">'ENDC-NRCA_BE'!$A$2:$BO$253</definedName>
    <definedName name="_xlnm._FilterDatabase" localSheetId="5" hidden="1">'LTE CA'!$A$4:$L$165</definedName>
    <definedName name="_xlnm._FilterDatabase" localSheetId="4" hidden="1">'LTE CA_BE'!$A$2:$AA$163</definedName>
    <definedName name="_xlnm._FilterDatabase" localSheetId="19" hidden="1">'SA-FR1'!$A$5:$R$194</definedName>
    <definedName name="_xlnm._FilterDatabase" localSheetId="18" hidden="1">'SA-FR1_BE'!$A$2:$AX$191</definedName>
    <definedName name="_xlnm._FilterDatabase" localSheetId="21" hidden="1">'SA-FR2'!$A$5:$S$102</definedName>
    <definedName name="_xlnm._FilterDatabase" localSheetId="20" hidden="1">'SA-FR2_BE'!$A$2:$AL$99</definedName>
    <definedName name="_xlnm._FilterDatabase" localSheetId="23" hidden="1">'SA-HPUE'!$A$5:$Q$35</definedName>
    <definedName name="_xlnm._FilterDatabase" localSheetId="22" hidden="1">'SA-HPUE_BE'!$A$2:$AJ$32</definedName>
  </definedNames>
  <calcPr calcId="162913"/>
</workbook>
</file>

<file path=xl/calcChain.xml><?xml version="1.0" encoding="utf-8"?>
<calcChain xmlns="http://schemas.openxmlformats.org/spreadsheetml/2006/main">
  <c r="C34" i="3" l="1"/>
  <c r="AH31" i="23" l="1"/>
  <c r="AF31" i="23"/>
  <c r="I31" i="23"/>
  <c r="AD31" i="23" s="1"/>
  <c r="AH30" i="23"/>
  <c r="AF30" i="23"/>
  <c r="I30" i="23"/>
  <c r="AD30" i="23" s="1"/>
  <c r="AH29" i="23"/>
  <c r="AF29" i="23"/>
  <c r="I29" i="23"/>
  <c r="AD29" i="23" s="1"/>
  <c r="AH28" i="23"/>
  <c r="AF28" i="23"/>
  <c r="I28" i="23"/>
  <c r="AD28" i="23" s="1"/>
  <c r="AH27" i="23"/>
  <c r="AF27" i="23"/>
  <c r="I27" i="23"/>
  <c r="AD27" i="23" s="1"/>
  <c r="AH26" i="23"/>
  <c r="AF26" i="23"/>
  <c r="I26" i="23"/>
  <c r="AD26" i="23" s="1"/>
  <c r="AH25" i="23"/>
  <c r="AF25" i="23"/>
  <c r="I25" i="23"/>
  <c r="AD25" i="23" s="1"/>
  <c r="AH24" i="23"/>
  <c r="AF24" i="23"/>
  <c r="I24" i="23"/>
  <c r="AD24" i="23" s="1"/>
  <c r="AH23" i="23"/>
  <c r="AF23" i="23"/>
  <c r="I23" i="23"/>
  <c r="AD23" i="23" s="1"/>
  <c r="AH22" i="23"/>
  <c r="AF22" i="23"/>
  <c r="I22" i="23"/>
  <c r="AD22" i="23" s="1"/>
  <c r="AH21" i="23"/>
  <c r="AF21" i="23"/>
  <c r="I21" i="23"/>
  <c r="AD21" i="23" s="1"/>
  <c r="AH20" i="23"/>
  <c r="AF20" i="23"/>
  <c r="I20" i="23"/>
  <c r="AD20" i="23" s="1"/>
  <c r="AH19" i="23"/>
  <c r="AF19" i="23"/>
  <c r="I19" i="23"/>
  <c r="AD19" i="23" s="1"/>
  <c r="AH18" i="23"/>
  <c r="AF18" i="23"/>
  <c r="I18" i="23"/>
  <c r="AD18" i="23" s="1"/>
  <c r="AH17" i="23"/>
  <c r="AF17" i="23"/>
  <c r="I17" i="23"/>
  <c r="AD17" i="23" s="1"/>
  <c r="AH16" i="23"/>
  <c r="AF16" i="23"/>
  <c r="I16" i="23"/>
  <c r="AD16" i="23" s="1"/>
  <c r="AH15" i="23"/>
  <c r="AF15" i="23"/>
  <c r="I15" i="23"/>
  <c r="AD15" i="23" s="1"/>
  <c r="AH14" i="23"/>
  <c r="AF14" i="23"/>
  <c r="I14" i="23"/>
  <c r="AD14" i="23" s="1"/>
  <c r="AH13" i="23"/>
  <c r="AF13" i="23"/>
  <c r="I13" i="23"/>
  <c r="AD13" i="23" s="1"/>
  <c r="AH12" i="23"/>
  <c r="AF12" i="23"/>
  <c r="I12" i="23"/>
  <c r="AD12" i="23" s="1"/>
  <c r="AH11" i="23"/>
  <c r="AF11" i="23"/>
  <c r="I11" i="23"/>
  <c r="AD11" i="23" s="1"/>
  <c r="AH10" i="23"/>
  <c r="AF10" i="23"/>
  <c r="I10" i="23"/>
  <c r="AD10" i="23" s="1"/>
  <c r="AH9" i="23"/>
  <c r="AF9" i="23"/>
  <c r="I9" i="23"/>
  <c r="AD9" i="23" s="1"/>
  <c r="AH8" i="23"/>
  <c r="AF8" i="23"/>
  <c r="I8" i="23"/>
  <c r="AD8" i="23" s="1"/>
  <c r="AH7" i="23"/>
  <c r="AF7" i="23"/>
  <c r="I7" i="23"/>
  <c r="AD7" i="23" s="1"/>
  <c r="AH6" i="23"/>
  <c r="AF6" i="23"/>
  <c r="I6" i="23"/>
  <c r="AD6" i="23" s="1"/>
  <c r="AH5" i="23"/>
  <c r="AF5" i="23"/>
  <c r="I5" i="23"/>
  <c r="AD5" i="23" s="1"/>
  <c r="AH4" i="23"/>
  <c r="AF4" i="23"/>
  <c r="I4" i="23"/>
  <c r="AD4" i="23" s="1"/>
  <c r="AH3" i="23"/>
  <c r="AF3" i="23"/>
  <c r="I3" i="23"/>
  <c r="AD3" i="23" s="1"/>
  <c r="AI98" i="21"/>
  <c r="AH98" i="21"/>
  <c r="H98" i="21"/>
  <c r="AF98" i="21" s="1"/>
  <c r="AI97" i="21"/>
  <c r="AH97" i="21"/>
  <c r="H97" i="21"/>
  <c r="AF97" i="21" s="1"/>
  <c r="AI96" i="21"/>
  <c r="AH96" i="21"/>
  <c r="H96" i="21"/>
  <c r="AF96" i="21" s="1"/>
  <c r="AI95" i="21"/>
  <c r="AH95" i="21"/>
  <c r="H95" i="21"/>
  <c r="AF95" i="21" s="1"/>
  <c r="AI94" i="21"/>
  <c r="AH94" i="21"/>
  <c r="H94" i="21"/>
  <c r="AF94" i="21" s="1"/>
  <c r="AI93" i="21"/>
  <c r="AH93" i="21"/>
  <c r="H93" i="21"/>
  <c r="AF93" i="21" s="1"/>
  <c r="AI92" i="21"/>
  <c r="AH92" i="21"/>
  <c r="H92" i="21"/>
  <c r="AF92" i="21" s="1"/>
  <c r="AI91" i="21"/>
  <c r="AH91" i="21"/>
  <c r="H91" i="21"/>
  <c r="AF91" i="21" s="1"/>
  <c r="AI90" i="21"/>
  <c r="AH90" i="21"/>
  <c r="H90" i="21"/>
  <c r="AF90" i="21" s="1"/>
  <c r="AI89" i="21"/>
  <c r="AH89" i="21"/>
  <c r="H89" i="21"/>
  <c r="AF89" i="21" s="1"/>
  <c r="AI88" i="21"/>
  <c r="AH88" i="21"/>
  <c r="H88" i="21"/>
  <c r="AF88" i="21" s="1"/>
  <c r="AI87" i="21"/>
  <c r="AH87" i="21"/>
  <c r="H87" i="21"/>
  <c r="AF87" i="21" s="1"/>
  <c r="AI86" i="21"/>
  <c r="AH86" i="21"/>
  <c r="H86" i="21"/>
  <c r="AF86" i="21" s="1"/>
  <c r="AI85" i="21"/>
  <c r="AH85" i="21"/>
  <c r="H85" i="21"/>
  <c r="AF85" i="21" s="1"/>
  <c r="AI84" i="21"/>
  <c r="AH84" i="21"/>
  <c r="H84" i="21"/>
  <c r="AF84" i="21" s="1"/>
  <c r="AI83" i="21"/>
  <c r="AH83" i="21"/>
  <c r="H83" i="21"/>
  <c r="AF83" i="21" s="1"/>
  <c r="AI82" i="21"/>
  <c r="AH82" i="21"/>
  <c r="H82" i="21"/>
  <c r="AF82" i="21" s="1"/>
  <c r="AI81" i="21"/>
  <c r="AH81" i="21"/>
  <c r="H81" i="21"/>
  <c r="AF81" i="21" s="1"/>
  <c r="AI80" i="21"/>
  <c r="AH80" i="21"/>
  <c r="H80" i="21"/>
  <c r="AF80" i="21" s="1"/>
  <c r="AI79" i="21"/>
  <c r="AH79" i="21"/>
  <c r="H79" i="21"/>
  <c r="AF79" i="21" s="1"/>
  <c r="AI78" i="21"/>
  <c r="AH78" i="21"/>
  <c r="H78" i="21"/>
  <c r="AF78" i="21" s="1"/>
  <c r="AI77" i="21"/>
  <c r="AH77" i="21"/>
  <c r="H77" i="21"/>
  <c r="AF77" i="21" s="1"/>
  <c r="AI76" i="21"/>
  <c r="AH76" i="21"/>
  <c r="AF76" i="21"/>
  <c r="H76" i="21"/>
  <c r="AI75" i="21"/>
  <c r="AH75" i="21"/>
  <c r="H75" i="21"/>
  <c r="AF75" i="21" s="1"/>
  <c r="AI74" i="21"/>
  <c r="AH74" i="21"/>
  <c r="H74" i="21"/>
  <c r="AF74" i="21" s="1"/>
  <c r="AI73" i="21"/>
  <c r="AH73" i="21"/>
  <c r="H73" i="21"/>
  <c r="AF73" i="21" s="1"/>
  <c r="AI72" i="21"/>
  <c r="AH72" i="21"/>
  <c r="H72" i="21"/>
  <c r="AF72" i="21" s="1"/>
  <c r="AI71" i="21"/>
  <c r="AH71" i="21"/>
  <c r="H71" i="21"/>
  <c r="AF71" i="21" s="1"/>
  <c r="AI70" i="21"/>
  <c r="AH70" i="21"/>
  <c r="H70" i="21"/>
  <c r="AF70" i="21" s="1"/>
  <c r="AI69" i="21"/>
  <c r="AH69" i="21"/>
  <c r="H69" i="21"/>
  <c r="AF69" i="21" s="1"/>
  <c r="AI68" i="21"/>
  <c r="AH68" i="21"/>
  <c r="H68" i="21"/>
  <c r="AF68" i="21" s="1"/>
  <c r="AI67" i="21"/>
  <c r="AH67" i="21"/>
  <c r="H67" i="21"/>
  <c r="AF67" i="21" s="1"/>
  <c r="AI66" i="21"/>
  <c r="AH66" i="21"/>
  <c r="H66" i="21"/>
  <c r="AF66" i="21" s="1"/>
  <c r="AI65" i="21"/>
  <c r="AH65" i="21"/>
  <c r="H65" i="21"/>
  <c r="AF65" i="21" s="1"/>
  <c r="AI64" i="21"/>
  <c r="AH64" i="21"/>
  <c r="H64" i="21"/>
  <c r="AF64" i="21" s="1"/>
  <c r="AI63" i="21"/>
  <c r="AH63" i="21"/>
  <c r="H63" i="21"/>
  <c r="AF63" i="21" s="1"/>
  <c r="AI62" i="21"/>
  <c r="AH62" i="21"/>
  <c r="H62" i="21"/>
  <c r="AF62" i="21" s="1"/>
  <c r="AI61" i="21"/>
  <c r="AH61" i="21"/>
  <c r="H61" i="21"/>
  <c r="AF61" i="21" s="1"/>
  <c r="AI60" i="21"/>
  <c r="AH60" i="21"/>
  <c r="H60" i="21"/>
  <c r="AF60" i="21" s="1"/>
  <c r="AI59" i="21"/>
  <c r="AH59" i="21"/>
  <c r="H59" i="21"/>
  <c r="AF59" i="21" s="1"/>
  <c r="AI58" i="21"/>
  <c r="AH58" i="21"/>
  <c r="H58" i="21"/>
  <c r="AF58" i="21" s="1"/>
  <c r="AI57" i="21"/>
  <c r="AH57" i="21"/>
  <c r="H57" i="21"/>
  <c r="AF57" i="21" s="1"/>
  <c r="AI56" i="21"/>
  <c r="AH56" i="21"/>
  <c r="H56" i="21"/>
  <c r="AF56" i="21" s="1"/>
  <c r="AI55" i="21"/>
  <c r="AH55" i="21"/>
  <c r="H55" i="21"/>
  <c r="AF55" i="21" s="1"/>
  <c r="AI54" i="21"/>
  <c r="AH54" i="21"/>
  <c r="H54" i="21"/>
  <c r="AF54" i="21" s="1"/>
  <c r="AI53" i="21"/>
  <c r="AH53" i="21"/>
  <c r="H53" i="21"/>
  <c r="AF53" i="21" s="1"/>
  <c r="AI52" i="21"/>
  <c r="AH52" i="21"/>
  <c r="H52" i="21"/>
  <c r="AF52" i="21" s="1"/>
  <c r="AI51" i="21"/>
  <c r="AH51" i="21"/>
  <c r="H51" i="21"/>
  <c r="AF51" i="21" s="1"/>
  <c r="AI50" i="21"/>
  <c r="AH50" i="21"/>
  <c r="H50" i="21"/>
  <c r="AF50" i="21" s="1"/>
  <c r="AI49" i="21"/>
  <c r="AH49" i="21"/>
  <c r="H49" i="21"/>
  <c r="AF49" i="21" s="1"/>
  <c r="AI48" i="21"/>
  <c r="AH48" i="21"/>
  <c r="H48" i="21"/>
  <c r="AF48" i="21" s="1"/>
  <c r="AI47" i="21"/>
  <c r="AH47" i="21"/>
  <c r="H47" i="21"/>
  <c r="AF47" i="21" s="1"/>
  <c r="AI46" i="21"/>
  <c r="AH46" i="21"/>
  <c r="H46" i="21"/>
  <c r="AF46" i="21" s="1"/>
  <c r="AI45" i="21"/>
  <c r="AH45" i="21"/>
  <c r="H45" i="21"/>
  <c r="AF45" i="21" s="1"/>
  <c r="AI44" i="21"/>
  <c r="AH44" i="21"/>
  <c r="H44" i="21"/>
  <c r="AF44" i="21" s="1"/>
  <c r="AI43" i="21"/>
  <c r="AH43" i="21"/>
  <c r="H43" i="21"/>
  <c r="AF43" i="21" s="1"/>
  <c r="AI42" i="21"/>
  <c r="AH42" i="21"/>
  <c r="H42" i="21"/>
  <c r="AF42" i="21" s="1"/>
  <c r="AI41" i="21"/>
  <c r="AH41" i="21"/>
  <c r="H41" i="21"/>
  <c r="AF41" i="21" s="1"/>
  <c r="AI40" i="21"/>
  <c r="AH40" i="21"/>
  <c r="H40" i="21"/>
  <c r="AF40" i="21" s="1"/>
  <c r="AI39" i="21"/>
  <c r="AH39" i="21"/>
  <c r="H39" i="21"/>
  <c r="AF39" i="21" s="1"/>
  <c r="AI38" i="21"/>
  <c r="AH38" i="21"/>
  <c r="H38" i="21"/>
  <c r="AF38" i="21" s="1"/>
  <c r="AI37" i="21"/>
  <c r="AH37" i="21"/>
  <c r="AF37" i="21"/>
  <c r="H37" i="21"/>
  <c r="AI36" i="21"/>
  <c r="AH36" i="21"/>
  <c r="H36" i="21"/>
  <c r="AF36" i="21" s="1"/>
  <c r="AI35" i="21"/>
  <c r="AH35" i="21"/>
  <c r="H35" i="21"/>
  <c r="AF35" i="21" s="1"/>
  <c r="AI34" i="21"/>
  <c r="AH34" i="21"/>
  <c r="H34" i="21"/>
  <c r="AF34" i="21" s="1"/>
  <c r="AI33" i="21"/>
  <c r="AH33" i="21"/>
  <c r="H33" i="21"/>
  <c r="AF33" i="21" s="1"/>
  <c r="AI32" i="21"/>
  <c r="AH32" i="21"/>
  <c r="H32" i="21"/>
  <c r="AF32" i="21" s="1"/>
  <c r="AI31" i="21"/>
  <c r="AH31" i="21"/>
  <c r="H31" i="21"/>
  <c r="AF31" i="21" s="1"/>
  <c r="AI30" i="21"/>
  <c r="AH30" i="21"/>
  <c r="H30" i="21"/>
  <c r="AF30" i="21" s="1"/>
  <c r="AI29" i="21"/>
  <c r="AH29" i="21"/>
  <c r="H29" i="21"/>
  <c r="AF29" i="21" s="1"/>
  <c r="AI28" i="21"/>
  <c r="AH28" i="21"/>
  <c r="H28" i="21"/>
  <c r="AF28" i="21" s="1"/>
  <c r="AI27" i="21"/>
  <c r="AH27" i="21"/>
  <c r="H27" i="21"/>
  <c r="AF27" i="21" s="1"/>
  <c r="AI26" i="21"/>
  <c r="AH26" i="21"/>
  <c r="H26" i="21"/>
  <c r="AF26" i="21" s="1"/>
  <c r="AI25" i="21"/>
  <c r="AH25" i="21"/>
  <c r="H25" i="21"/>
  <c r="AF25" i="21" s="1"/>
  <c r="AI24" i="21"/>
  <c r="AH24" i="21"/>
  <c r="H24" i="21"/>
  <c r="AF24" i="21" s="1"/>
  <c r="AI23" i="21"/>
  <c r="AH23" i="21"/>
  <c r="H23" i="21"/>
  <c r="AF23" i="21" s="1"/>
  <c r="AI22" i="21"/>
  <c r="AH22" i="21"/>
  <c r="H22" i="21"/>
  <c r="AF22" i="21" s="1"/>
  <c r="AI21" i="21"/>
  <c r="AH21" i="21"/>
  <c r="H21" i="21"/>
  <c r="AF21" i="21" s="1"/>
  <c r="AI20" i="21"/>
  <c r="AH20" i="21"/>
  <c r="H20" i="21"/>
  <c r="AF20" i="21" s="1"/>
  <c r="AI19" i="21"/>
  <c r="AH19" i="21"/>
  <c r="H19" i="21"/>
  <c r="AF19" i="21" s="1"/>
  <c r="AI18" i="21"/>
  <c r="AH18" i="21"/>
  <c r="H18" i="21"/>
  <c r="AF18" i="21" s="1"/>
  <c r="AI17" i="21"/>
  <c r="AH17" i="21"/>
  <c r="H17" i="21"/>
  <c r="AF17" i="21" s="1"/>
  <c r="AI16" i="21"/>
  <c r="AH16" i="21"/>
  <c r="H16" i="21"/>
  <c r="AF16" i="21" s="1"/>
  <c r="AI15" i="21"/>
  <c r="AH15" i="21"/>
  <c r="H15" i="21"/>
  <c r="AF15" i="21" s="1"/>
  <c r="AI14" i="21"/>
  <c r="AH14" i="21"/>
  <c r="H14" i="21"/>
  <c r="AF14" i="21" s="1"/>
  <c r="AI13" i="21"/>
  <c r="AH13" i="21"/>
  <c r="H13" i="21"/>
  <c r="AF13" i="21" s="1"/>
  <c r="AI12" i="21"/>
  <c r="AH12" i="21"/>
  <c r="H12" i="21"/>
  <c r="AF12" i="21" s="1"/>
  <c r="AI11" i="21"/>
  <c r="AH11" i="21"/>
  <c r="H11" i="21"/>
  <c r="AF11" i="21" s="1"/>
  <c r="AI10" i="21"/>
  <c r="AH10" i="21"/>
  <c r="H10" i="21"/>
  <c r="AF10" i="21" s="1"/>
  <c r="AI9" i="21"/>
  <c r="AH9" i="21"/>
  <c r="H9" i="21"/>
  <c r="AF9" i="21" s="1"/>
  <c r="AI8" i="21"/>
  <c r="AH8" i="21"/>
  <c r="H8" i="21"/>
  <c r="AF8" i="21" s="1"/>
  <c r="AI7" i="21"/>
  <c r="AH7" i="21"/>
  <c r="H7" i="21"/>
  <c r="AF7" i="21" s="1"/>
  <c r="AI6" i="21"/>
  <c r="AH6" i="21"/>
  <c r="H6" i="21"/>
  <c r="AF6" i="21" s="1"/>
  <c r="AI5" i="21"/>
  <c r="AH5" i="21"/>
  <c r="H5" i="21"/>
  <c r="AF5" i="21" s="1"/>
  <c r="AI4" i="21"/>
  <c r="AH4" i="21"/>
  <c r="H4" i="21"/>
  <c r="AF4" i="21" s="1"/>
  <c r="AI3" i="21"/>
  <c r="AH3" i="21"/>
  <c r="H3" i="21"/>
  <c r="AF3" i="21" s="1"/>
  <c r="AA3" i="21" s="1"/>
  <c r="BM190" i="19"/>
  <c r="I190" i="19"/>
  <c r="BK190" i="19" s="1"/>
  <c r="BM189" i="19"/>
  <c r="I189" i="19"/>
  <c r="BK189" i="19" s="1"/>
  <c r="BM188" i="19"/>
  <c r="I188" i="19"/>
  <c r="BK188" i="19" s="1"/>
  <c r="BM187" i="19"/>
  <c r="I187" i="19"/>
  <c r="BK187" i="19" s="1"/>
  <c r="BM186" i="19"/>
  <c r="I186" i="19"/>
  <c r="BK186" i="19" s="1"/>
  <c r="BM185" i="19"/>
  <c r="I185" i="19"/>
  <c r="BK185" i="19" s="1"/>
  <c r="BM184" i="19"/>
  <c r="I184" i="19"/>
  <c r="BK184" i="19" s="1"/>
  <c r="BM183" i="19"/>
  <c r="I183" i="19"/>
  <c r="BK183" i="19" s="1"/>
  <c r="BM182" i="19"/>
  <c r="I182" i="19"/>
  <c r="BK182" i="19" s="1"/>
  <c r="BM181" i="19"/>
  <c r="I181" i="19"/>
  <c r="BK181" i="19" s="1"/>
  <c r="BM180" i="19"/>
  <c r="I180" i="19"/>
  <c r="BK180" i="19" s="1"/>
  <c r="BM179" i="19"/>
  <c r="I179" i="19"/>
  <c r="BK179" i="19" s="1"/>
  <c r="BM178" i="19"/>
  <c r="I178" i="19"/>
  <c r="BK178" i="19" s="1"/>
  <c r="BM177" i="19"/>
  <c r="I177" i="19"/>
  <c r="BK177" i="19" s="1"/>
  <c r="BM176" i="19"/>
  <c r="I176" i="19"/>
  <c r="BK176" i="19" s="1"/>
  <c r="BM175" i="19"/>
  <c r="I175" i="19"/>
  <c r="BK175" i="19" s="1"/>
  <c r="BM174" i="19"/>
  <c r="I174" i="19"/>
  <c r="BK174" i="19" s="1"/>
  <c r="BM173" i="19"/>
  <c r="I173" i="19"/>
  <c r="BK173" i="19" s="1"/>
  <c r="BM172" i="19"/>
  <c r="I172" i="19"/>
  <c r="BK172" i="19" s="1"/>
  <c r="BM171" i="19"/>
  <c r="I171" i="19"/>
  <c r="BK171" i="19" s="1"/>
  <c r="BM170" i="19"/>
  <c r="I170" i="19"/>
  <c r="BK170" i="19" s="1"/>
  <c r="BM169" i="19"/>
  <c r="I169" i="19"/>
  <c r="BK169" i="19" s="1"/>
  <c r="BM168" i="19"/>
  <c r="I168" i="19"/>
  <c r="BK168" i="19" s="1"/>
  <c r="BM167" i="19"/>
  <c r="I167" i="19"/>
  <c r="BK167" i="19" s="1"/>
  <c r="BM166" i="19"/>
  <c r="I166" i="19"/>
  <c r="BK166" i="19" s="1"/>
  <c r="BM165" i="19"/>
  <c r="I165" i="19"/>
  <c r="BK165" i="19" s="1"/>
  <c r="BM164" i="19"/>
  <c r="I164" i="19"/>
  <c r="BK164" i="19" s="1"/>
  <c r="BM163" i="19"/>
  <c r="I163" i="19"/>
  <c r="BK163" i="19" s="1"/>
  <c r="BM162" i="19"/>
  <c r="I162" i="19"/>
  <c r="BK162" i="19" s="1"/>
  <c r="BM161" i="19"/>
  <c r="I161" i="19"/>
  <c r="BK161" i="19" s="1"/>
  <c r="BM160" i="19"/>
  <c r="I160" i="19"/>
  <c r="BK160" i="19" s="1"/>
  <c r="BM159" i="19"/>
  <c r="I159" i="19"/>
  <c r="BK159" i="19" s="1"/>
  <c r="BM158" i="19"/>
  <c r="I158" i="19"/>
  <c r="BK158" i="19" s="1"/>
  <c r="BM157" i="19"/>
  <c r="I157" i="19"/>
  <c r="BK157" i="19" s="1"/>
  <c r="BM156" i="19"/>
  <c r="I156" i="19"/>
  <c r="BK156" i="19" s="1"/>
  <c r="BM155" i="19"/>
  <c r="I155" i="19"/>
  <c r="BK155" i="19" s="1"/>
  <c r="BM154" i="19"/>
  <c r="I154" i="19"/>
  <c r="BK154" i="19" s="1"/>
  <c r="BM153" i="19"/>
  <c r="I153" i="19"/>
  <c r="BK153" i="19" s="1"/>
  <c r="BM152" i="19"/>
  <c r="I152" i="19"/>
  <c r="BK152" i="19" s="1"/>
  <c r="BM151" i="19"/>
  <c r="I151" i="19"/>
  <c r="BK151" i="19" s="1"/>
  <c r="BM150" i="19"/>
  <c r="I150" i="19"/>
  <c r="BK150" i="19" s="1"/>
  <c r="BM149" i="19"/>
  <c r="I149" i="19"/>
  <c r="BK149" i="19" s="1"/>
  <c r="BM148" i="19"/>
  <c r="I148" i="19"/>
  <c r="BK148" i="19" s="1"/>
  <c r="BM147" i="19"/>
  <c r="I147" i="19"/>
  <c r="BK147" i="19" s="1"/>
  <c r="BM146" i="19"/>
  <c r="I146" i="19"/>
  <c r="BK146" i="19" s="1"/>
  <c r="BM145" i="19"/>
  <c r="I145" i="19"/>
  <c r="BK145" i="19" s="1"/>
  <c r="BM144" i="19"/>
  <c r="I144" i="19"/>
  <c r="BK144" i="19" s="1"/>
  <c r="BM143" i="19"/>
  <c r="I143" i="19"/>
  <c r="BK143" i="19" s="1"/>
  <c r="BM142" i="19"/>
  <c r="I142" i="19"/>
  <c r="BK142" i="19" s="1"/>
  <c r="BM141" i="19"/>
  <c r="I141" i="19"/>
  <c r="BK141" i="19" s="1"/>
  <c r="BM140" i="19"/>
  <c r="I140" i="19"/>
  <c r="BK140" i="19" s="1"/>
  <c r="BM139" i="19"/>
  <c r="I139" i="19"/>
  <c r="BK139" i="19" s="1"/>
  <c r="BM138" i="19"/>
  <c r="I138" i="19"/>
  <c r="BK138" i="19" s="1"/>
  <c r="BM137" i="19"/>
  <c r="I137" i="19"/>
  <c r="BK137" i="19" s="1"/>
  <c r="BM136" i="19"/>
  <c r="I136" i="19"/>
  <c r="BK136" i="19" s="1"/>
  <c r="BM135" i="19"/>
  <c r="I135" i="19"/>
  <c r="BK135" i="19" s="1"/>
  <c r="BM134" i="19"/>
  <c r="I134" i="19"/>
  <c r="BK134" i="19" s="1"/>
  <c r="BM133" i="19"/>
  <c r="I133" i="19"/>
  <c r="BK133" i="19" s="1"/>
  <c r="BM132" i="19"/>
  <c r="I132" i="19"/>
  <c r="BK132" i="19" s="1"/>
  <c r="BM131" i="19"/>
  <c r="I131" i="19"/>
  <c r="BK131" i="19" s="1"/>
  <c r="BM130" i="19"/>
  <c r="I130" i="19"/>
  <c r="BK130" i="19" s="1"/>
  <c r="BM129" i="19"/>
  <c r="I129" i="19"/>
  <c r="BK129" i="19" s="1"/>
  <c r="BM128" i="19"/>
  <c r="I128" i="19"/>
  <c r="BK128" i="19" s="1"/>
  <c r="BM127" i="19"/>
  <c r="I127" i="19"/>
  <c r="BK127" i="19" s="1"/>
  <c r="BM126" i="19"/>
  <c r="I126" i="19"/>
  <c r="BK126" i="19" s="1"/>
  <c r="BM125" i="19"/>
  <c r="I125" i="19"/>
  <c r="BK125" i="19" s="1"/>
  <c r="BM124" i="19"/>
  <c r="I124" i="19"/>
  <c r="BK124" i="19" s="1"/>
  <c r="BM123" i="19"/>
  <c r="I123" i="19"/>
  <c r="BK123" i="19" s="1"/>
  <c r="BM122" i="19"/>
  <c r="I122" i="19"/>
  <c r="BK122" i="19" s="1"/>
  <c r="BM121" i="19"/>
  <c r="I121" i="19"/>
  <c r="BK121" i="19" s="1"/>
  <c r="BM120" i="19"/>
  <c r="I120" i="19"/>
  <c r="BK120" i="19" s="1"/>
  <c r="BM119" i="19"/>
  <c r="I119" i="19"/>
  <c r="BK119" i="19" s="1"/>
  <c r="BM118" i="19"/>
  <c r="I118" i="19"/>
  <c r="BK118" i="19" s="1"/>
  <c r="BM117" i="19"/>
  <c r="I117" i="19"/>
  <c r="BK117" i="19" s="1"/>
  <c r="BM116" i="19"/>
  <c r="I116" i="19"/>
  <c r="BK116" i="19" s="1"/>
  <c r="BM115" i="19"/>
  <c r="I115" i="19"/>
  <c r="BK115" i="19" s="1"/>
  <c r="BM114" i="19"/>
  <c r="I114" i="19"/>
  <c r="BK114" i="19" s="1"/>
  <c r="BM113" i="19"/>
  <c r="I113" i="19"/>
  <c r="BK113" i="19" s="1"/>
  <c r="BM112" i="19"/>
  <c r="I112" i="19"/>
  <c r="BK112" i="19" s="1"/>
  <c r="BM111" i="19"/>
  <c r="I111" i="19"/>
  <c r="BK111" i="19" s="1"/>
  <c r="BM110" i="19"/>
  <c r="I110" i="19"/>
  <c r="BK110" i="19" s="1"/>
  <c r="BM109" i="19"/>
  <c r="I109" i="19"/>
  <c r="BK109" i="19" s="1"/>
  <c r="BM108" i="19"/>
  <c r="I108" i="19"/>
  <c r="BK108" i="19" s="1"/>
  <c r="BM107" i="19"/>
  <c r="I107" i="19"/>
  <c r="BK107" i="19" s="1"/>
  <c r="BM106" i="19"/>
  <c r="I106" i="19"/>
  <c r="BK106" i="19" s="1"/>
  <c r="BM105" i="19"/>
  <c r="I105" i="19"/>
  <c r="BK105" i="19" s="1"/>
  <c r="BM104" i="19"/>
  <c r="I104" i="19"/>
  <c r="BK104" i="19" s="1"/>
  <c r="BM103" i="19"/>
  <c r="I103" i="19"/>
  <c r="BK103" i="19" s="1"/>
  <c r="BM102" i="19"/>
  <c r="I102" i="19"/>
  <c r="BK102" i="19" s="1"/>
  <c r="BM101" i="19"/>
  <c r="I101" i="19"/>
  <c r="BK101" i="19" s="1"/>
  <c r="BM100" i="19"/>
  <c r="I100" i="19"/>
  <c r="BK100" i="19" s="1"/>
  <c r="BM99" i="19"/>
  <c r="I99" i="19"/>
  <c r="BK99" i="19" s="1"/>
  <c r="BM98" i="19"/>
  <c r="I98" i="19"/>
  <c r="BK98" i="19" s="1"/>
  <c r="BM97" i="19"/>
  <c r="I97" i="19"/>
  <c r="BK97" i="19" s="1"/>
  <c r="BM96" i="19"/>
  <c r="I96" i="19"/>
  <c r="BK96" i="19" s="1"/>
  <c r="BM95" i="19"/>
  <c r="I95" i="19"/>
  <c r="BK95" i="19" s="1"/>
  <c r="BM94" i="19"/>
  <c r="I94" i="19"/>
  <c r="BK94" i="19" s="1"/>
  <c r="BM93" i="19"/>
  <c r="I93" i="19"/>
  <c r="BK93" i="19" s="1"/>
  <c r="BM92" i="19"/>
  <c r="I92" i="19"/>
  <c r="BK92" i="19" s="1"/>
  <c r="BM91" i="19"/>
  <c r="I91" i="19"/>
  <c r="BK91" i="19" s="1"/>
  <c r="BM90" i="19"/>
  <c r="I90" i="19"/>
  <c r="BK90" i="19" s="1"/>
  <c r="BM89" i="19"/>
  <c r="I89" i="19"/>
  <c r="BK89" i="19" s="1"/>
  <c r="BM88" i="19"/>
  <c r="I88" i="19"/>
  <c r="BK88" i="19" s="1"/>
  <c r="BM87" i="19"/>
  <c r="I87" i="19"/>
  <c r="BK87" i="19" s="1"/>
  <c r="BM86" i="19"/>
  <c r="I86" i="19"/>
  <c r="BK86" i="19" s="1"/>
  <c r="BM85" i="19"/>
  <c r="I85" i="19"/>
  <c r="BK85" i="19" s="1"/>
  <c r="BM84" i="19"/>
  <c r="I84" i="19"/>
  <c r="BK84" i="19" s="1"/>
  <c r="BM83" i="19"/>
  <c r="I83" i="19"/>
  <c r="BK83" i="19" s="1"/>
  <c r="BM82" i="19"/>
  <c r="I82" i="19"/>
  <c r="BK82" i="19" s="1"/>
  <c r="BM81" i="19"/>
  <c r="I81" i="19"/>
  <c r="BK81" i="19" s="1"/>
  <c r="BM80" i="19"/>
  <c r="I80" i="19"/>
  <c r="BK80" i="19" s="1"/>
  <c r="BM79" i="19"/>
  <c r="I79" i="19"/>
  <c r="BK79" i="19" s="1"/>
  <c r="BM78" i="19"/>
  <c r="I78" i="19"/>
  <c r="BK78" i="19" s="1"/>
  <c r="BM77" i="19"/>
  <c r="I77" i="19"/>
  <c r="BK77" i="19" s="1"/>
  <c r="BM76" i="19"/>
  <c r="I76" i="19"/>
  <c r="BK76" i="19" s="1"/>
  <c r="BM75" i="19"/>
  <c r="I75" i="19"/>
  <c r="BK75" i="19" s="1"/>
  <c r="BM74" i="19"/>
  <c r="I74" i="19"/>
  <c r="BK74" i="19" s="1"/>
  <c r="BM73" i="19"/>
  <c r="I73" i="19"/>
  <c r="BK73" i="19" s="1"/>
  <c r="BM72" i="19"/>
  <c r="I72" i="19"/>
  <c r="BK72" i="19" s="1"/>
  <c r="BM71" i="19"/>
  <c r="I71" i="19"/>
  <c r="BK71" i="19" s="1"/>
  <c r="BM70" i="19"/>
  <c r="I70" i="19"/>
  <c r="BK70" i="19" s="1"/>
  <c r="BM69" i="19"/>
  <c r="I69" i="19"/>
  <c r="BK69" i="19" s="1"/>
  <c r="BM68" i="19"/>
  <c r="I68" i="19"/>
  <c r="BK68" i="19" s="1"/>
  <c r="BM67" i="19"/>
  <c r="I67" i="19"/>
  <c r="BK67" i="19" s="1"/>
  <c r="BM66" i="19"/>
  <c r="I66" i="19"/>
  <c r="BK66" i="19" s="1"/>
  <c r="BM65" i="19"/>
  <c r="I65" i="19"/>
  <c r="BK65" i="19" s="1"/>
  <c r="BM64" i="19"/>
  <c r="I64" i="19"/>
  <c r="BK64" i="19" s="1"/>
  <c r="BM63" i="19"/>
  <c r="I63" i="19"/>
  <c r="BK63" i="19" s="1"/>
  <c r="BM62" i="19"/>
  <c r="I62" i="19"/>
  <c r="BK62" i="19" s="1"/>
  <c r="BM61" i="19"/>
  <c r="I61" i="19"/>
  <c r="BK61" i="19" s="1"/>
  <c r="BM60" i="19"/>
  <c r="I60" i="19"/>
  <c r="BK60" i="19" s="1"/>
  <c r="BM59" i="19"/>
  <c r="I59" i="19"/>
  <c r="BK59" i="19" s="1"/>
  <c r="BM58" i="19"/>
  <c r="I58" i="19"/>
  <c r="BK58" i="19" s="1"/>
  <c r="BM57" i="19"/>
  <c r="I57" i="19"/>
  <c r="BK57" i="19" s="1"/>
  <c r="BM56" i="19"/>
  <c r="I56" i="19"/>
  <c r="BK56" i="19" s="1"/>
  <c r="BM55" i="19"/>
  <c r="I55" i="19"/>
  <c r="BK55" i="19" s="1"/>
  <c r="BM54" i="19"/>
  <c r="I54" i="19"/>
  <c r="BK54" i="19" s="1"/>
  <c r="BM53" i="19"/>
  <c r="I53" i="19"/>
  <c r="BK53" i="19" s="1"/>
  <c r="BM52" i="19"/>
  <c r="I52" i="19"/>
  <c r="BK52" i="19" s="1"/>
  <c r="BM51" i="19"/>
  <c r="I51" i="19"/>
  <c r="BK51" i="19" s="1"/>
  <c r="BM50" i="19"/>
  <c r="I50" i="19"/>
  <c r="BK50" i="19" s="1"/>
  <c r="BM49" i="19"/>
  <c r="I49" i="19"/>
  <c r="BK49" i="19" s="1"/>
  <c r="BM48" i="19"/>
  <c r="I48" i="19"/>
  <c r="BK48" i="19" s="1"/>
  <c r="BM47" i="19"/>
  <c r="I47" i="19"/>
  <c r="BK47" i="19" s="1"/>
  <c r="BM46" i="19"/>
  <c r="I46" i="19"/>
  <c r="BK46" i="19" s="1"/>
  <c r="BM45" i="19"/>
  <c r="I45" i="19"/>
  <c r="BK45" i="19" s="1"/>
  <c r="BM44" i="19"/>
  <c r="I44" i="19"/>
  <c r="BK44" i="19" s="1"/>
  <c r="BM43" i="19"/>
  <c r="I43" i="19"/>
  <c r="BK43" i="19" s="1"/>
  <c r="BM42" i="19"/>
  <c r="I42" i="19"/>
  <c r="BK42" i="19" s="1"/>
  <c r="BM41" i="19"/>
  <c r="I41" i="19"/>
  <c r="BK41" i="19" s="1"/>
  <c r="BM40" i="19"/>
  <c r="I40" i="19"/>
  <c r="BK40" i="19" s="1"/>
  <c r="BM39" i="19"/>
  <c r="I39" i="19"/>
  <c r="BK39" i="19" s="1"/>
  <c r="BM38" i="19"/>
  <c r="I38" i="19"/>
  <c r="BK38" i="19" s="1"/>
  <c r="BM37" i="19"/>
  <c r="I37" i="19"/>
  <c r="BK37" i="19" s="1"/>
  <c r="BM36" i="19"/>
  <c r="I36" i="19"/>
  <c r="BK36" i="19" s="1"/>
  <c r="BM35" i="19"/>
  <c r="I35" i="19"/>
  <c r="BK35" i="19" s="1"/>
  <c r="BM34" i="19"/>
  <c r="I34" i="19"/>
  <c r="BK34" i="19" s="1"/>
  <c r="BM33" i="19"/>
  <c r="I33" i="19"/>
  <c r="BK33" i="19" s="1"/>
  <c r="BM32" i="19"/>
  <c r="I32" i="19"/>
  <c r="BK32" i="19" s="1"/>
  <c r="BM31" i="19"/>
  <c r="I31" i="19"/>
  <c r="BK31" i="19" s="1"/>
  <c r="BM30" i="19"/>
  <c r="I30" i="19"/>
  <c r="BK30" i="19" s="1"/>
  <c r="BM29" i="19"/>
  <c r="I29" i="19"/>
  <c r="BK29" i="19" s="1"/>
  <c r="BM28" i="19"/>
  <c r="I28" i="19"/>
  <c r="BK28" i="19" s="1"/>
  <c r="BM27" i="19"/>
  <c r="I27" i="19"/>
  <c r="BK27" i="19" s="1"/>
  <c r="BM26" i="19"/>
  <c r="I26" i="19"/>
  <c r="BK26" i="19" s="1"/>
  <c r="BM25" i="19"/>
  <c r="I25" i="19"/>
  <c r="BK25" i="19" s="1"/>
  <c r="BM24" i="19"/>
  <c r="I24" i="19"/>
  <c r="BK24" i="19" s="1"/>
  <c r="BM23" i="19"/>
  <c r="I23" i="19"/>
  <c r="BK23" i="19" s="1"/>
  <c r="BM22" i="19"/>
  <c r="I22" i="19"/>
  <c r="BK22" i="19" s="1"/>
  <c r="BM21" i="19"/>
  <c r="I21" i="19"/>
  <c r="BK21" i="19" s="1"/>
  <c r="BM20" i="19"/>
  <c r="I20" i="19"/>
  <c r="BK20" i="19" s="1"/>
  <c r="BM19" i="19"/>
  <c r="I19" i="19"/>
  <c r="BK19" i="19" s="1"/>
  <c r="BM18" i="19"/>
  <c r="I18" i="19"/>
  <c r="BK18" i="19" s="1"/>
  <c r="BM17" i="19"/>
  <c r="I17" i="19"/>
  <c r="BK17" i="19" s="1"/>
  <c r="BM16" i="19"/>
  <c r="I16" i="19"/>
  <c r="BK16" i="19" s="1"/>
  <c r="BM15" i="19"/>
  <c r="I15" i="19"/>
  <c r="BK15" i="19" s="1"/>
  <c r="BM14" i="19"/>
  <c r="I14" i="19"/>
  <c r="BK14" i="19" s="1"/>
  <c r="BM13" i="19"/>
  <c r="I13" i="19"/>
  <c r="BK13" i="19" s="1"/>
  <c r="BM12" i="19"/>
  <c r="I12" i="19"/>
  <c r="BK12" i="19" s="1"/>
  <c r="BM11" i="19"/>
  <c r="I11" i="19"/>
  <c r="BK11" i="19" s="1"/>
  <c r="BM10" i="19"/>
  <c r="I10" i="19"/>
  <c r="BK10" i="19" s="1"/>
  <c r="BM9" i="19"/>
  <c r="I9" i="19"/>
  <c r="BK9" i="19" s="1"/>
  <c r="BM8" i="19"/>
  <c r="I8" i="19"/>
  <c r="BK8" i="19" s="1"/>
  <c r="BM7" i="19"/>
  <c r="I7" i="19"/>
  <c r="BK7" i="19" s="1"/>
  <c r="BM6" i="19"/>
  <c r="I6" i="19"/>
  <c r="BK6" i="19" s="1"/>
  <c r="BM5" i="19"/>
  <c r="I5" i="19"/>
  <c r="BK5" i="19" s="1"/>
  <c r="BM4" i="19"/>
  <c r="I4" i="19"/>
  <c r="BK4" i="19" s="1"/>
  <c r="BM3" i="19"/>
  <c r="I3" i="19"/>
  <c r="BK3" i="19" s="1"/>
  <c r="BM252" i="17"/>
  <c r="F252" i="17"/>
  <c r="BK252" i="17" s="1"/>
  <c r="BM251" i="17"/>
  <c r="F251" i="17"/>
  <c r="BK251" i="17" s="1"/>
  <c r="BM250" i="17"/>
  <c r="F250" i="17"/>
  <c r="BK250" i="17" s="1"/>
  <c r="BM249" i="17"/>
  <c r="F249" i="17"/>
  <c r="BK249" i="17" s="1"/>
  <c r="BM248" i="17"/>
  <c r="F248" i="17"/>
  <c r="BK248" i="17" s="1"/>
  <c r="BM247" i="17"/>
  <c r="F247" i="17"/>
  <c r="BK247" i="17" s="1"/>
  <c r="BM246" i="17"/>
  <c r="F246" i="17"/>
  <c r="BK246" i="17" s="1"/>
  <c r="BM245" i="17"/>
  <c r="F245" i="17"/>
  <c r="BK245" i="17" s="1"/>
  <c r="BM244" i="17"/>
  <c r="F244" i="17"/>
  <c r="BK244" i="17" s="1"/>
  <c r="BM243" i="17"/>
  <c r="F243" i="17"/>
  <c r="BK243" i="17" s="1"/>
  <c r="BM242" i="17"/>
  <c r="F242" i="17"/>
  <c r="BK242" i="17" s="1"/>
  <c r="BM241" i="17"/>
  <c r="F241" i="17"/>
  <c r="BK241" i="17" s="1"/>
  <c r="BM240" i="17"/>
  <c r="F240" i="17"/>
  <c r="BK240" i="17" s="1"/>
  <c r="BM239" i="17"/>
  <c r="F239" i="17"/>
  <c r="BK239" i="17" s="1"/>
  <c r="BM238" i="17"/>
  <c r="F238" i="17"/>
  <c r="BK238" i="17" s="1"/>
  <c r="BM237" i="17"/>
  <c r="F237" i="17"/>
  <c r="BK237" i="17" s="1"/>
  <c r="BM236" i="17"/>
  <c r="F236" i="17"/>
  <c r="BK236" i="17" s="1"/>
  <c r="BM235" i="17"/>
  <c r="F235" i="17"/>
  <c r="BK235" i="17" s="1"/>
  <c r="BM234" i="17"/>
  <c r="F234" i="17"/>
  <c r="BK234" i="17" s="1"/>
  <c r="BM233" i="17"/>
  <c r="F233" i="17"/>
  <c r="BK233" i="17" s="1"/>
  <c r="BM232" i="17"/>
  <c r="F232" i="17"/>
  <c r="BK232" i="17" s="1"/>
  <c r="BM231" i="17"/>
  <c r="F231" i="17"/>
  <c r="BK231" i="17" s="1"/>
  <c r="BM230" i="17"/>
  <c r="F230" i="17"/>
  <c r="BK230" i="17" s="1"/>
  <c r="BM229" i="17"/>
  <c r="F229" i="17"/>
  <c r="BK229" i="17" s="1"/>
  <c r="BM228" i="17"/>
  <c r="F228" i="17"/>
  <c r="BK228" i="17" s="1"/>
  <c r="BM227" i="17"/>
  <c r="F227" i="17"/>
  <c r="BK227" i="17" s="1"/>
  <c r="BM226" i="17"/>
  <c r="F226" i="17"/>
  <c r="BK226" i="17" s="1"/>
  <c r="BM225" i="17"/>
  <c r="F225" i="17"/>
  <c r="BK225" i="17" s="1"/>
  <c r="BM224" i="17"/>
  <c r="F224" i="17"/>
  <c r="BK224" i="17" s="1"/>
  <c r="BM223" i="17"/>
  <c r="F223" i="17"/>
  <c r="BK223" i="17" s="1"/>
  <c r="BM222" i="17"/>
  <c r="F222" i="17"/>
  <c r="BK222" i="17" s="1"/>
  <c r="BM221" i="17"/>
  <c r="F221" i="17"/>
  <c r="BK221" i="17" s="1"/>
  <c r="BM220" i="17"/>
  <c r="F220" i="17"/>
  <c r="BK220" i="17" s="1"/>
  <c r="BM219" i="17"/>
  <c r="F219" i="17"/>
  <c r="BK219" i="17" s="1"/>
  <c r="BM218" i="17"/>
  <c r="F218" i="17"/>
  <c r="BK218" i="17" s="1"/>
  <c r="BM217" i="17"/>
  <c r="F217" i="17"/>
  <c r="BK217" i="17" s="1"/>
  <c r="BM216" i="17"/>
  <c r="F216" i="17"/>
  <c r="BK216" i="17" s="1"/>
  <c r="BM215" i="17"/>
  <c r="F215" i="17"/>
  <c r="BK215" i="17" s="1"/>
  <c r="BM214" i="17"/>
  <c r="F214" i="17"/>
  <c r="BK214" i="17" s="1"/>
  <c r="BM213" i="17"/>
  <c r="F213" i="17"/>
  <c r="BK213" i="17" s="1"/>
  <c r="BM212" i="17"/>
  <c r="F212" i="17"/>
  <c r="BK212" i="17" s="1"/>
  <c r="BM211" i="17"/>
  <c r="F211" i="17"/>
  <c r="BK211" i="17" s="1"/>
  <c r="BM210" i="17"/>
  <c r="F210" i="17"/>
  <c r="BK210" i="17" s="1"/>
  <c r="BM209" i="17"/>
  <c r="F209" i="17"/>
  <c r="BK209" i="17" s="1"/>
  <c r="BM208" i="17"/>
  <c r="F208" i="17"/>
  <c r="BK208" i="17" s="1"/>
  <c r="BM207" i="17"/>
  <c r="F207" i="17"/>
  <c r="BK207" i="17" s="1"/>
  <c r="BM206" i="17"/>
  <c r="F206" i="17"/>
  <c r="BK206" i="17" s="1"/>
  <c r="BM205" i="17"/>
  <c r="F205" i="17"/>
  <c r="BK205" i="17" s="1"/>
  <c r="BM204" i="17"/>
  <c r="BK204" i="17"/>
  <c r="F204" i="17"/>
  <c r="BM203" i="17"/>
  <c r="F203" i="17"/>
  <c r="BK203" i="17" s="1"/>
  <c r="BM202" i="17"/>
  <c r="F202" i="17"/>
  <c r="BK202" i="17" s="1"/>
  <c r="BM201" i="17"/>
  <c r="BK201" i="17"/>
  <c r="F201" i="17"/>
  <c r="BM200" i="17"/>
  <c r="F200" i="17"/>
  <c r="BK200" i="17" s="1"/>
  <c r="BM199" i="17"/>
  <c r="BK199" i="17"/>
  <c r="F199" i="17"/>
  <c r="BM198" i="17"/>
  <c r="F198" i="17"/>
  <c r="BK198" i="17" s="1"/>
  <c r="BM197" i="17"/>
  <c r="F197" i="17"/>
  <c r="BK197" i="17" s="1"/>
  <c r="BM196" i="17"/>
  <c r="F196" i="17"/>
  <c r="BK196" i="17" s="1"/>
  <c r="BM195" i="17"/>
  <c r="F195" i="17"/>
  <c r="BK195" i="17" s="1"/>
  <c r="BM194" i="17"/>
  <c r="F194" i="17"/>
  <c r="BK194" i="17" s="1"/>
  <c r="BM193" i="17"/>
  <c r="F193" i="17"/>
  <c r="BK193" i="17" s="1"/>
  <c r="BM192" i="17"/>
  <c r="F192" i="17"/>
  <c r="BK192" i="17" s="1"/>
  <c r="BM191" i="17"/>
  <c r="F191" i="17"/>
  <c r="BK191" i="17" s="1"/>
  <c r="BM190" i="17"/>
  <c r="F190" i="17"/>
  <c r="BK190" i="17" s="1"/>
  <c r="BM189" i="17"/>
  <c r="F189" i="17"/>
  <c r="BK189" i="17" s="1"/>
  <c r="BM188" i="17"/>
  <c r="F188" i="17"/>
  <c r="BK188" i="17" s="1"/>
  <c r="BM187" i="17"/>
  <c r="F187" i="17"/>
  <c r="BK187" i="17" s="1"/>
  <c r="BM186" i="17"/>
  <c r="F186" i="17"/>
  <c r="BK186" i="17" s="1"/>
  <c r="BM185" i="17"/>
  <c r="F185" i="17"/>
  <c r="BK185" i="17" s="1"/>
  <c r="BM184" i="17"/>
  <c r="F184" i="17"/>
  <c r="BK184" i="17" s="1"/>
  <c r="BM183" i="17"/>
  <c r="F183" i="17"/>
  <c r="BK183" i="17" s="1"/>
  <c r="BM182" i="17"/>
  <c r="F182" i="17"/>
  <c r="BK182" i="17" s="1"/>
  <c r="BM181" i="17"/>
  <c r="F181" i="17"/>
  <c r="BK181" i="17" s="1"/>
  <c r="BM180" i="17"/>
  <c r="BK180" i="17"/>
  <c r="F180" i="17"/>
  <c r="BM179" i="17"/>
  <c r="F179" i="17"/>
  <c r="BK179" i="17" s="1"/>
  <c r="BM178" i="17"/>
  <c r="F178" i="17"/>
  <c r="BK178" i="17" s="1"/>
  <c r="BM177" i="17"/>
  <c r="F177" i="17"/>
  <c r="BK177" i="17" s="1"/>
  <c r="BM176" i="17"/>
  <c r="F176" i="17"/>
  <c r="BK176" i="17" s="1"/>
  <c r="BM175" i="17"/>
  <c r="F175" i="17"/>
  <c r="BK175" i="17" s="1"/>
  <c r="BM174" i="17"/>
  <c r="F174" i="17"/>
  <c r="BK174" i="17" s="1"/>
  <c r="BM173" i="17"/>
  <c r="F173" i="17"/>
  <c r="BK173" i="17" s="1"/>
  <c r="BM172" i="17"/>
  <c r="F172" i="17"/>
  <c r="BK172" i="17" s="1"/>
  <c r="BM171" i="17"/>
  <c r="F171" i="17"/>
  <c r="BK171" i="17" s="1"/>
  <c r="BM170" i="17"/>
  <c r="F170" i="17"/>
  <c r="BK170" i="17" s="1"/>
  <c r="BM169" i="17"/>
  <c r="F169" i="17"/>
  <c r="BK169" i="17" s="1"/>
  <c r="BM168" i="17"/>
  <c r="F168" i="17"/>
  <c r="BK168" i="17" s="1"/>
  <c r="BM167" i="17"/>
  <c r="F167" i="17"/>
  <c r="BK167" i="17" s="1"/>
  <c r="BM166" i="17"/>
  <c r="BK166" i="17"/>
  <c r="F166" i="17"/>
  <c r="BM165" i="17"/>
  <c r="F165" i="17"/>
  <c r="BK165" i="17" s="1"/>
  <c r="BM164" i="17"/>
  <c r="F164" i="17"/>
  <c r="BK164" i="17" s="1"/>
  <c r="BM163" i="17"/>
  <c r="BK163" i="17"/>
  <c r="F163" i="17"/>
  <c r="BM162" i="17"/>
  <c r="F162" i="17"/>
  <c r="BK162" i="17" s="1"/>
  <c r="BM161" i="17"/>
  <c r="BK161" i="17"/>
  <c r="F161" i="17"/>
  <c r="BM160" i="17"/>
  <c r="F160" i="17"/>
  <c r="BK160" i="17" s="1"/>
  <c r="BM159" i="17"/>
  <c r="F159" i="17"/>
  <c r="BK159" i="17" s="1"/>
  <c r="BM158" i="17"/>
  <c r="F158" i="17"/>
  <c r="BK158" i="17" s="1"/>
  <c r="BM157" i="17"/>
  <c r="F157" i="17"/>
  <c r="BK157" i="17" s="1"/>
  <c r="BM156" i="17"/>
  <c r="F156" i="17"/>
  <c r="BK156" i="17" s="1"/>
  <c r="BM155" i="17"/>
  <c r="F155" i="17"/>
  <c r="BK155" i="17" s="1"/>
  <c r="BM154" i="17"/>
  <c r="F154" i="17"/>
  <c r="BK154" i="17" s="1"/>
  <c r="BM153" i="17"/>
  <c r="F153" i="17"/>
  <c r="BK153" i="17" s="1"/>
  <c r="BM152" i="17"/>
  <c r="F152" i="17"/>
  <c r="BK152" i="17" s="1"/>
  <c r="BM151" i="17"/>
  <c r="F151" i="17"/>
  <c r="BK151" i="17" s="1"/>
  <c r="BM150" i="17"/>
  <c r="F150" i="17"/>
  <c r="BK150" i="17" s="1"/>
  <c r="BM149" i="17"/>
  <c r="F149" i="17"/>
  <c r="BK149" i="17" s="1"/>
  <c r="BM148" i="17"/>
  <c r="F148" i="17"/>
  <c r="BK148" i="17" s="1"/>
  <c r="BM147" i="17"/>
  <c r="F147" i="17"/>
  <c r="BK147" i="17" s="1"/>
  <c r="BM146" i="17"/>
  <c r="F146" i="17"/>
  <c r="BK146" i="17" s="1"/>
  <c r="BM145" i="17"/>
  <c r="F145" i="17"/>
  <c r="BK145" i="17" s="1"/>
  <c r="BM144" i="17"/>
  <c r="F144" i="17"/>
  <c r="BK144" i="17" s="1"/>
  <c r="BM143" i="17"/>
  <c r="F143" i="17"/>
  <c r="BK143" i="17" s="1"/>
  <c r="BM142" i="17"/>
  <c r="F142" i="17"/>
  <c r="BK142" i="17" s="1"/>
  <c r="BM141" i="17"/>
  <c r="BK141" i="17"/>
  <c r="F141" i="17"/>
  <c r="BM140" i="17"/>
  <c r="F140" i="17"/>
  <c r="BK140" i="17" s="1"/>
  <c r="BM139" i="17"/>
  <c r="F139" i="17"/>
  <c r="BK139" i="17" s="1"/>
  <c r="BM138" i="17"/>
  <c r="F138" i="17"/>
  <c r="BK138" i="17" s="1"/>
  <c r="BM137" i="17"/>
  <c r="F137" i="17"/>
  <c r="BK137" i="17" s="1"/>
  <c r="BM136" i="17"/>
  <c r="F136" i="17"/>
  <c r="BK136" i="17" s="1"/>
  <c r="BM135" i="17"/>
  <c r="F135" i="17"/>
  <c r="BK135" i="17" s="1"/>
  <c r="BM134" i="17"/>
  <c r="F134" i="17"/>
  <c r="BK134" i="17" s="1"/>
  <c r="BM133" i="17"/>
  <c r="F133" i="17"/>
  <c r="BK133" i="17" s="1"/>
  <c r="BM132" i="17"/>
  <c r="F132" i="17"/>
  <c r="BK132" i="17" s="1"/>
  <c r="BM131" i="17"/>
  <c r="F131" i="17"/>
  <c r="BK131" i="17" s="1"/>
  <c r="BM130" i="17"/>
  <c r="F130" i="17"/>
  <c r="BK130" i="17" s="1"/>
  <c r="BM129" i="17"/>
  <c r="F129" i="17"/>
  <c r="BK129" i="17" s="1"/>
  <c r="BM128" i="17"/>
  <c r="F128" i="17"/>
  <c r="BK128" i="17" s="1"/>
  <c r="BM127" i="17"/>
  <c r="F127" i="17"/>
  <c r="BK127" i="17" s="1"/>
  <c r="BM126" i="17"/>
  <c r="F126" i="17"/>
  <c r="BK126" i="17" s="1"/>
  <c r="BM125" i="17"/>
  <c r="F125" i="17"/>
  <c r="BK125" i="17" s="1"/>
  <c r="BM124" i="17"/>
  <c r="F124" i="17"/>
  <c r="BK124" i="17" s="1"/>
  <c r="BM123" i="17"/>
  <c r="F123" i="17"/>
  <c r="BK123" i="17" s="1"/>
  <c r="BM122" i="17"/>
  <c r="F122" i="17"/>
  <c r="BK122" i="17" s="1"/>
  <c r="BM121" i="17"/>
  <c r="F121" i="17"/>
  <c r="BK121" i="17" s="1"/>
  <c r="BM120" i="17"/>
  <c r="F120" i="17"/>
  <c r="BK120" i="17" s="1"/>
  <c r="BM119" i="17"/>
  <c r="F119" i="17"/>
  <c r="BK119" i="17" s="1"/>
  <c r="BM118" i="17"/>
  <c r="F118" i="17"/>
  <c r="BK118" i="17" s="1"/>
  <c r="BM117" i="17"/>
  <c r="F117" i="17"/>
  <c r="BK117" i="17" s="1"/>
  <c r="BM116" i="17"/>
  <c r="F116" i="17"/>
  <c r="BK116" i="17" s="1"/>
  <c r="BM115" i="17"/>
  <c r="F115" i="17"/>
  <c r="BK115" i="17" s="1"/>
  <c r="BM114" i="17"/>
  <c r="F114" i="17"/>
  <c r="BK114" i="17" s="1"/>
  <c r="BM113" i="17"/>
  <c r="F113" i="17"/>
  <c r="BK113" i="17" s="1"/>
  <c r="BM112" i="17"/>
  <c r="F112" i="17"/>
  <c r="BK112" i="17" s="1"/>
  <c r="BM111" i="17"/>
  <c r="F111" i="17"/>
  <c r="BK111" i="17" s="1"/>
  <c r="BM110" i="17"/>
  <c r="F110" i="17"/>
  <c r="BK110" i="17" s="1"/>
  <c r="BM109" i="17"/>
  <c r="F109" i="17"/>
  <c r="BK109" i="17" s="1"/>
  <c r="BM108" i="17"/>
  <c r="F108" i="17"/>
  <c r="BK108" i="17" s="1"/>
  <c r="BM107" i="17"/>
  <c r="F107" i="17"/>
  <c r="BK107" i="17" s="1"/>
  <c r="BM106" i="17"/>
  <c r="F106" i="17"/>
  <c r="BK106" i="17" s="1"/>
  <c r="BM105" i="17"/>
  <c r="F105" i="17"/>
  <c r="BK105" i="17" s="1"/>
  <c r="BM104" i="17"/>
  <c r="F104" i="17"/>
  <c r="BK104" i="17" s="1"/>
  <c r="BM103" i="17"/>
  <c r="F103" i="17"/>
  <c r="BK103" i="17" s="1"/>
  <c r="BM102" i="17"/>
  <c r="F102" i="17"/>
  <c r="BK102" i="17" s="1"/>
  <c r="BM101" i="17"/>
  <c r="F101" i="17"/>
  <c r="BK101" i="17" s="1"/>
  <c r="BM100" i="17"/>
  <c r="F100" i="17"/>
  <c r="BK100" i="17" s="1"/>
  <c r="BM99" i="17"/>
  <c r="F99" i="17"/>
  <c r="BK99" i="17" s="1"/>
  <c r="BM98" i="17"/>
  <c r="F98" i="17"/>
  <c r="BK98" i="17" s="1"/>
  <c r="BM97" i="17"/>
  <c r="F97" i="17"/>
  <c r="BK97" i="17" s="1"/>
  <c r="BM96" i="17"/>
  <c r="F96" i="17"/>
  <c r="BK96" i="17" s="1"/>
  <c r="BM95" i="17"/>
  <c r="F95" i="17"/>
  <c r="BK95" i="17" s="1"/>
  <c r="BM94" i="17"/>
  <c r="F94" i="17"/>
  <c r="BK94" i="17" s="1"/>
  <c r="BM93" i="17"/>
  <c r="F93" i="17"/>
  <c r="BK93" i="17" s="1"/>
  <c r="BM92" i="17"/>
  <c r="F92" i="17"/>
  <c r="BK92" i="17" s="1"/>
  <c r="BM91" i="17"/>
  <c r="F91" i="17"/>
  <c r="BK91" i="17" s="1"/>
  <c r="BM90" i="17"/>
  <c r="F90" i="17"/>
  <c r="BK90" i="17" s="1"/>
  <c r="BM89" i="17"/>
  <c r="F89" i="17"/>
  <c r="BK89" i="17" s="1"/>
  <c r="BM88" i="17"/>
  <c r="BK88" i="17"/>
  <c r="F88" i="17"/>
  <c r="BM87" i="17"/>
  <c r="F87" i="17"/>
  <c r="BK87" i="17" s="1"/>
  <c r="BM86" i="17"/>
  <c r="F86" i="17"/>
  <c r="BK86" i="17" s="1"/>
  <c r="BM85" i="17"/>
  <c r="F85" i="17"/>
  <c r="BK85" i="17" s="1"/>
  <c r="BM84" i="17"/>
  <c r="F84" i="17"/>
  <c r="BK84" i="17" s="1"/>
  <c r="BM83" i="17"/>
  <c r="F83" i="17"/>
  <c r="BK83" i="17" s="1"/>
  <c r="BM82" i="17"/>
  <c r="F82" i="17"/>
  <c r="BK82" i="17" s="1"/>
  <c r="BM81" i="17"/>
  <c r="F81" i="17"/>
  <c r="BK81" i="17" s="1"/>
  <c r="BM80" i="17"/>
  <c r="F80" i="17"/>
  <c r="BK80" i="17" s="1"/>
  <c r="BM79" i="17"/>
  <c r="F79" i="17"/>
  <c r="BK79" i="17" s="1"/>
  <c r="BM78" i="17"/>
  <c r="F78" i="17"/>
  <c r="BK78" i="17" s="1"/>
  <c r="BM77" i="17"/>
  <c r="F77" i="17"/>
  <c r="BK77" i="17" s="1"/>
  <c r="BM76" i="17"/>
  <c r="F76" i="17"/>
  <c r="BK76" i="17" s="1"/>
  <c r="BM75" i="17"/>
  <c r="F75" i="17"/>
  <c r="BK75" i="17" s="1"/>
  <c r="BM74" i="17"/>
  <c r="F74" i="17"/>
  <c r="BK74" i="17" s="1"/>
  <c r="BM73" i="17"/>
  <c r="F73" i="17"/>
  <c r="BK73" i="17" s="1"/>
  <c r="BM72" i="17"/>
  <c r="F72" i="17"/>
  <c r="BK72" i="17" s="1"/>
  <c r="BM71" i="17"/>
  <c r="F71" i="17"/>
  <c r="BK71" i="17" s="1"/>
  <c r="BM70" i="17"/>
  <c r="F70" i="17"/>
  <c r="BK70" i="17" s="1"/>
  <c r="BM69" i="17"/>
  <c r="F69" i="17"/>
  <c r="BK69" i="17" s="1"/>
  <c r="BM68" i="17"/>
  <c r="F68" i="17"/>
  <c r="BK68" i="17" s="1"/>
  <c r="BM67" i="17"/>
  <c r="F67" i="17"/>
  <c r="BK67" i="17" s="1"/>
  <c r="BM66" i="17"/>
  <c r="F66" i="17"/>
  <c r="BK66" i="17" s="1"/>
  <c r="BM65" i="17"/>
  <c r="F65" i="17"/>
  <c r="BK65" i="17" s="1"/>
  <c r="BM64" i="17"/>
  <c r="F64" i="17"/>
  <c r="BK64" i="17" s="1"/>
  <c r="BM63" i="17"/>
  <c r="F63" i="17"/>
  <c r="BK63" i="17" s="1"/>
  <c r="BM62" i="17"/>
  <c r="F62" i="17"/>
  <c r="BK62" i="17" s="1"/>
  <c r="BM61" i="17"/>
  <c r="F61" i="17"/>
  <c r="BK61" i="17" s="1"/>
  <c r="BM60" i="17"/>
  <c r="F60" i="17"/>
  <c r="BK60" i="17" s="1"/>
  <c r="BM59" i="17"/>
  <c r="F59" i="17"/>
  <c r="BK59" i="17" s="1"/>
  <c r="BM58" i="17"/>
  <c r="F58" i="17"/>
  <c r="BK58" i="17" s="1"/>
  <c r="BM57" i="17"/>
  <c r="F57" i="17"/>
  <c r="BK57" i="17" s="1"/>
  <c r="BM56" i="17"/>
  <c r="F56" i="17"/>
  <c r="BK56" i="17" s="1"/>
  <c r="BM55" i="17"/>
  <c r="F55" i="17"/>
  <c r="BK55" i="17" s="1"/>
  <c r="BM54" i="17"/>
  <c r="F54" i="17"/>
  <c r="BK54" i="17" s="1"/>
  <c r="BM53" i="17"/>
  <c r="F53" i="17"/>
  <c r="BK53" i="17" s="1"/>
  <c r="BM52" i="17"/>
  <c r="F52" i="17"/>
  <c r="BK52" i="17" s="1"/>
  <c r="BM51" i="17"/>
  <c r="F51" i="17"/>
  <c r="BK51" i="17" s="1"/>
  <c r="BM50" i="17"/>
  <c r="F50" i="17"/>
  <c r="BK50" i="17" s="1"/>
  <c r="BM49" i="17"/>
  <c r="F49" i="17"/>
  <c r="BK49" i="17" s="1"/>
  <c r="BM48" i="17"/>
  <c r="F48" i="17"/>
  <c r="BK48" i="17" s="1"/>
  <c r="BM47" i="17"/>
  <c r="F47" i="17"/>
  <c r="BK47" i="17" s="1"/>
  <c r="BM46" i="17"/>
  <c r="F46" i="17"/>
  <c r="BK46" i="17" s="1"/>
  <c r="BM45" i="17"/>
  <c r="F45" i="17"/>
  <c r="BK45" i="17" s="1"/>
  <c r="BM44" i="17"/>
  <c r="F44" i="17"/>
  <c r="BK44" i="17" s="1"/>
  <c r="BM43" i="17"/>
  <c r="F43" i="17"/>
  <c r="BK43" i="17" s="1"/>
  <c r="BM42" i="17"/>
  <c r="F42" i="17"/>
  <c r="BK42" i="17" s="1"/>
  <c r="BM41" i="17"/>
  <c r="F41" i="17"/>
  <c r="BK41" i="17" s="1"/>
  <c r="BM40" i="17"/>
  <c r="F40" i="17"/>
  <c r="BK40" i="17" s="1"/>
  <c r="BM39" i="17"/>
  <c r="F39" i="17"/>
  <c r="BK39" i="17" s="1"/>
  <c r="BM38" i="17"/>
  <c r="F38" i="17"/>
  <c r="BK38" i="17" s="1"/>
  <c r="BM37" i="17"/>
  <c r="F37" i="17"/>
  <c r="BK37" i="17" s="1"/>
  <c r="BM36" i="17"/>
  <c r="F36" i="17"/>
  <c r="BK36" i="17" s="1"/>
  <c r="BM35" i="17"/>
  <c r="F35" i="17"/>
  <c r="BK35" i="17" s="1"/>
  <c r="BM34" i="17"/>
  <c r="F34" i="17"/>
  <c r="BK34" i="17" s="1"/>
  <c r="BM33" i="17"/>
  <c r="F33" i="17"/>
  <c r="BK33" i="17" s="1"/>
  <c r="BM32" i="17"/>
  <c r="F32" i="17"/>
  <c r="BK32" i="17" s="1"/>
  <c r="BM31" i="17"/>
  <c r="F31" i="17"/>
  <c r="BK31" i="17" s="1"/>
  <c r="BM30" i="17"/>
  <c r="F30" i="17"/>
  <c r="BK30" i="17" s="1"/>
  <c r="BM29" i="17"/>
  <c r="F29" i="17"/>
  <c r="BK29" i="17" s="1"/>
  <c r="BM28" i="17"/>
  <c r="F28" i="17"/>
  <c r="BK28" i="17" s="1"/>
  <c r="BM27" i="17"/>
  <c r="F27" i="17"/>
  <c r="BK27" i="17" s="1"/>
  <c r="BM26" i="17"/>
  <c r="F26" i="17"/>
  <c r="BK26" i="17" s="1"/>
  <c r="BM25" i="17"/>
  <c r="F25" i="17"/>
  <c r="BK25" i="17" s="1"/>
  <c r="BM24" i="17"/>
  <c r="F24" i="17"/>
  <c r="BK24" i="17" s="1"/>
  <c r="BM23" i="17"/>
  <c r="F23" i="17"/>
  <c r="BK23" i="17" s="1"/>
  <c r="BM22" i="17"/>
  <c r="F22" i="17"/>
  <c r="BK22" i="17" s="1"/>
  <c r="BM21" i="17"/>
  <c r="F21" i="17"/>
  <c r="BK21" i="17" s="1"/>
  <c r="BM20" i="17"/>
  <c r="F20" i="17"/>
  <c r="BK20" i="17" s="1"/>
  <c r="BM19" i="17"/>
  <c r="F19" i="17"/>
  <c r="BK19" i="17" s="1"/>
  <c r="BM18" i="17"/>
  <c r="F18" i="17"/>
  <c r="BK18" i="17" s="1"/>
  <c r="BM17" i="17"/>
  <c r="F17" i="17"/>
  <c r="BK17" i="17" s="1"/>
  <c r="BM16" i="17"/>
  <c r="F16" i="17"/>
  <c r="BK16" i="17" s="1"/>
  <c r="BM15" i="17"/>
  <c r="F15" i="17"/>
  <c r="BK15" i="17" s="1"/>
  <c r="BM14" i="17"/>
  <c r="F14" i="17"/>
  <c r="BK14" i="17" s="1"/>
  <c r="BM13" i="17"/>
  <c r="F13" i="17"/>
  <c r="BK13" i="17" s="1"/>
  <c r="BM12" i="17"/>
  <c r="F12" i="17"/>
  <c r="BK12" i="17" s="1"/>
  <c r="BM11" i="17"/>
  <c r="F11" i="17"/>
  <c r="BK11" i="17" s="1"/>
  <c r="BM10" i="17"/>
  <c r="F10" i="17"/>
  <c r="BK10" i="17" s="1"/>
  <c r="BM9" i="17"/>
  <c r="F9" i="17"/>
  <c r="BK9" i="17" s="1"/>
  <c r="BM8" i="17"/>
  <c r="F8" i="17"/>
  <c r="BK8" i="17" s="1"/>
  <c r="BM7" i="17"/>
  <c r="F7" i="17"/>
  <c r="BK7" i="17" s="1"/>
  <c r="BM6" i="17"/>
  <c r="F6" i="17"/>
  <c r="BK6" i="17" s="1"/>
  <c r="BM5" i="17"/>
  <c r="F5" i="17"/>
  <c r="BK5" i="17" s="1"/>
  <c r="BM4" i="17"/>
  <c r="F4" i="17"/>
  <c r="BK4" i="17" s="1"/>
  <c r="BM3" i="17"/>
  <c r="F3" i="17"/>
  <c r="BK3" i="17" s="1"/>
  <c r="AI3" i="17" s="1"/>
  <c r="AT173" i="15"/>
  <c r="F173" i="15"/>
  <c r="AR173" i="15" s="1"/>
  <c r="AT172" i="15"/>
  <c r="F172" i="15"/>
  <c r="AR172" i="15" s="1"/>
  <c r="AT171" i="15"/>
  <c r="F171" i="15"/>
  <c r="AR171" i="15" s="1"/>
  <c r="AT170" i="15"/>
  <c r="F170" i="15"/>
  <c r="AR170" i="15" s="1"/>
  <c r="AT169" i="15"/>
  <c r="F169" i="15"/>
  <c r="AR169" i="15" s="1"/>
  <c r="AT168" i="15"/>
  <c r="F168" i="15"/>
  <c r="AR168" i="15" s="1"/>
  <c r="AT167" i="15"/>
  <c r="F167" i="15"/>
  <c r="AR167" i="15" s="1"/>
  <c r="AT166" i="15"/>
  <c r="F166" i="15"/>
  <c r="AR166" i="15" s="1"/>
  <c r="AT165" i="15"/>
  <c r="F165" i="15"/>
  <c r="AR165" i="15" s="1"/>
  <c r="AT164" i="15"/>
  <c r="F164" i="15"/>
  <c r="AR164" i="15" s="1"/>
  <c r="AT163" i="15"/>
  <c r="F163" i="15"/>
  <c r="AR163" i="15" s="1"/>
  <c r="AT162" i="15"/>
  <c r="F162" i="15"/>
  <c r="AR162" i="15" s="1"/>
  <c r="AT161" i="15"/>
  <c r="F161" i="15"/>
  <c r="AR161" i="15" s="1"/>
  <c r="AT160" i="15"/>
  <c r="F160" i="15"/>
  <c r="AR160" i="15" s="1"/>
  <c r="AT159" i="15"/>
  <c r="F159" i="15"/>
  <c r="AR159" i="15" s="1"/>
  <c r="AT158" i="15"/>
  <c r="F158" i="15"/>
  <c r="AR158" i="15" s="1"/>
  <c r="AT157" i="15"/>
  <c r="F157" i="15"/>
  <c r="AR157" i="15" s="1"/>
  <c r="AT156" i="15"/>
  <c r="F156" i="15"/>
  <c r="AR156" i="15" s="1"/>
  <c r="AT155" i="15"/>
  <c r="F155" i="15"/>
  <c r="AR155" i="15" s="1"/>
  <c r="AT154" i="15"/>
  <c r="F154" i="15"/>
  <c r="AR154" i="15" s="1"/>
  <c r="AT153" i="15"/>
  <c r="F153" i="15"/>
  <c r="AR153" i="15" s="1"/>
  <c r="AT152" i="15"/>
  <c r="F152" i="15"/>
  <c r="AR152" i="15" s="1"/>
  <c r="AT151" i="15"/>
  <c r="F151" i="15"/>
  <c r="AR151" i="15" s="1"/>
  <c r="AT150" i="15"/>
  <c r="F150" i="15"/>
  <c r="AR150" i="15" s="1"/>
  <c r="AT149" i="15"/>
  <c r="F149" i="15"/>
  <c r="AR149" i="15" s="1"/>
  <c r="AT148" i="15"/>
  <c r="F148" i="15"/>
  <c r="AR148" i="15" s="1"/>
  <c r="AT147" i="15"/>
  <c r="F147" i="15"/>
  <c r="AR147" i="15" s="1"/>
  <c r="AT146" i="15"/>
  <c r="F146" i="15"/>
  <c r="AR146" i="15" s="1"/>
  <c r="AT145" i="15"/>
  <c r="F145" i="15"/>
  <c r="AR145" i="15" s="1"/>
  <c r="AT144" i="15"/>
  <c r="F144" i="15"/>
  <c r="AR144" i="15" s="1"/>
  <c r="AT143" i="15"/>
  <c r="F143" i="15"/>
  <c r="AR143" i="15" s="1"/>
  <c r="AT142" i="15"/>
  <c r="F142" i="15"/>
  <c r="AR142" i="15" s="1"/>
  <c r="AT141" i="15"/>
  <c r="F141" i="15"/>
  <c r="AR141" i="15" s="1"/>
  <c r="AT140" i="15"/>
  <c r="F140" i="15"/>
  <c r="AR140" i="15" s="1"/>
  <c r="AT139" i="15"/>
  <c r="F139" i="15"/>
  <c r="AR139" i="15" s="1"/>
  <c r="AT138" i="15"/>
  <c r="F138" i="15"/>
  <c r="AR138" i="15" s="1"/>
  <c r="AT137" i="15"/>
  <c r="F137" i="15"/>
  <c r="AR137" i="15" s="1"/>
  <c r="AT136" i="15"/>
  <c r="F136" i="15"/>
  <c r="AR136" i="15" s="1"/>
  <c r="AT135" i="15"/>
  <c r="F135" i="15"/>
  <c r="AR135" i="15" s="1"/>
  <c r="AT134" i="15"/>
  <c r="F134" i="15"/>
  <c r="AR134" i="15" s="1"/>
  <c r="AT133" i="15"/>
  <c r="F133" i="15"/>
  <c r="AR133" i="15" s="1"/>
  <c r="AT132" i="15"/>
  <c r="F132" i="15"/>
  <c r="AR132" i="15" s="1"/>
  <c r="AT131" i="15"/>
  <c r="F131" i="15"/>
  <c r="AR131" i="15" s="1"/>
  <c r="AT130" i="15"/>
  <c r="F130" i="15"/>
  <c r="AR130" i="15" s="1"/>
  <c r="AT129" i="15"/>
  <c r="AR129" i="15"/>
  <c r="F129" i="15"/>
  <c r="AT128" i="15"/>
  <c r="F128" i="15"/>
  <c r="AR128" i="15" s="1"/>
  <c r="AT127" i="15"/>
  <c r="F127" i="15"/>
  <c r="AR127" i="15" s="1"/>
  <c r="AT126" i="15"/>
  <c r="F126" i="15"/>
  <c r="AR126" i="15" s="1"/>
  <c r="AT125" i="15"/>
  <c r="F125" i="15"/>
  <c r="AR125" i="15" s="1"/>
  <c r="AT124" i="15"/>
  <c r="F124" i="15"/>
  <c r="AR124" i="15" s="1"/>
  <c r="AT123" i="15"/>
  <c r="F123" i="15"/>
  <c r="AR123" i="15" s="1"/>
  <c r="AT122" i="15"/>
  <c r="F122" i="15"/>
  <c r="AR122" i="15" s="1"/>
  <c r="AT121" i="15"/>
  <c r="F121" i="15"/>
  <c r="AR121" i="15" s="1"/>
  <c r="AT120" i="15"/>
  <c r="F120" i="15"/>
  <c r="AR120" i="15" s="1"/>
  <c r="AT119" i="15"/>
  <c r="F119" i="15"/>
  <c r="AR119" i="15" s="1"/>
  <c r="AT118" i="15"/>
  <c r="F118" i="15"/>
  <c r="AR118" i="15" s="1"/>
  <c r="AT117" i="15"/>
  <c r="AR117" i="15"/>
  <c r="F117" i="15"/>
  <c r="AT116" i="15"/>
  <c r="F116" i="15"/>
  <c r="AR116" i="15" s="1"/>
  <c r="AT115" i="15"/>
  <c r="F115" i="15"/>
  <c r="AR115" i="15" s="1"/>
  <c r="AT114" i="15"/>
  <c r="F114" i="15"/>
  <c r="AR114" i="15" s="1"/>
  <c r="AT113" i="15"/>
  <c r="F113" i="15"/>
  <c r="AR113" i="15" s="1"/>
  <c r="AT112" i="15"/>
  <c r="F112" i="15"/>
  <c r="AR112" i="15" s="1"/>
  <c r="AT111" i="15"/>
  <c r="F111" i="15"/>
  <c r="AR111" i="15" s="1"/>
  <c r="AT110" i="15"/>
  <c r="F110" i="15"/>
  <c r="AR110" i="15" s="1"/>
  <c r="AT109" i="15"/>
  <c r="F109" i="15"/>
  <c r="AR109" i="15" s="1"/>
  <c r="AT108" i="15"/>
  <c r="F108" i="15"/>
  <c r="AR108" i="15" s="1"/>
  <c r="AT107" i="15"/>
  <c r="F107" i="15"/>
  <c r="AR107" i="15" s="1"/>
  <c r="AT106" i="15"/>
  <c r="F106" i="15"/>
  <c r="AR106" i="15" s="1"/>
  <c r="AT105" i="15"/>
  <c r="AR105" i="15"/>
  <c r="F105" i="15"/>
  <c r="AT104" i="15"/>
  <c r="F104" i="15"/>
  <c r="AR104" i="15" s="1"/>
  <c r="AT103" i="15"/>
  <c r="F103" i="15"/>
  <c r="AR103" i="15" s="1"/>
  <c r="AT102" i="15"/>
  <c r="F102" i="15"/>
  <c r="AR102" i="15" s="1"/>
  <c r="AT101" i="15"/>
  <c r="F101" i="15"/>
  <c r="AR101" i="15" s="1"/>
  <c r="AT100" i="15"/>
  <c r="F100" i="15"/>
  <c r="AR100" i="15" s="1"/>
  <c r="AT99" i="15"/>
  <c r="F99" i="15"/>
  <c r="AR99" i="15" s="1"/>
  <c r="AT98" i="15"/>
  <c r="F98" i="15"/>
  <c r="AR98" i="15" s="1"/>
  <c r="AT97" i="15"/>
  <c r="F97" i="15"/>
  <c r="AR97" i="15" s="1"/>
  <c r="AT96" i="15"/>
  <c r="F96" i="15"/>
  <c r="AR96" i="15" s="1"/>
  <c r="AT95" i="15"/>
  <c r="F95" i="15"/>
  <c r="AR95" i="15" s="1"/>
  <c r="AT94" i="15"/>
  <c r="F94" i="15"/>
  <c r="AR94" i="15" s="1"/>
  <c r="AT93" i="15"/>
  <c r="AR93" i="15"/>
  <c r="F93" i="15"/>
  <c r="AT92" i="15"/>
  <c r="F92" i="15"/>
  <c r="AR92" i="15" s="1"/>
  <c r="AT91" i="15"/>
  <c r="F91" i="15"/>
  <c r="AR91" i="15" s="1"/>
  <c r="AT90" i="15"/>
  <c r="F90" i="15"/>
  <c r="AR90" i="15" s="1"/>
  <c r="AT89" i="15"/>
  <c r="F89" i="15"/>
  <c r="AR89" i="15" s="1"/>
  <c r="AT88" i="15"/>
  <c r="F88" i="15"/>
  <c r="AR88" i="15" s="1"/>
  <c r="AT87" i="15"/>
  <c r="F87" i="15"/>
  <c r="AR87" i="15" s="1"/>
  <c r="AT86" i="15"/>
  <c r="F86" i="15"/>
  <c r="AR86" i="15" s="1"/>
  <c r="AT85" i="15"/>
  <c r="F85" i="15"/>
  <c r="AR85" i="15" s="1"/>
  <c r="AT84" i="15"/>
  <c r="F84" i="15"/>
  <c r="AR84" i="15" s="1"/>
  <c r="AT83" i="15"/>
  <c r="F83" i="15"/>
  <c r="AR83" i="15" s="1"/>
  <c r="AT82" i="15"/>
  <c r="F82" i="15"/>
  <c r="AR82" i="15" s="1"/>
  <c r="AT81" i="15"/>
  <c r="AR81" i="15"/>
  <c r="F81" i="15"/>
  <c r="AT80" i="15"/>
  <c r="F80" i="15"/>
  <c r="AR80" i="15" s="1"/>
  <c r="AT79" i="15"/>
  <c r="F79" i="15"/>
  <c r="AR79" i="15" s="1"/>
  <c r="AT78" i="15"/>
  <c r="F78" i="15"/>
  <c r="AR78" i="15" s="1"/>
  <c r="AT77" i="15"/>
  <c r="F77" i="15"/>
  <c r="AR77" i="15" s="1"/>
  <c r="AT76" i="15"/>
  <c r="F76" i="15"/>
  <c r="AR76" i="15" s="1"/>
  <c r="AT75" i="15"/>
  <c r="F75" i="15"/>
  <c r="AR75" i="15" s="1"/>
  <c r="AT74" i="15"/>
  <c r="F74" i="15"/>
  <c r="AR74" i="15" s="1"/>
  <c r="AT73" i="15"/>
  <c r="F73" i="15"/>
  <c r="AR73" i="15" s="1"/>
  <c r="AT72" i="15"/>
  <c r="F72" i="15"/>
  <c r="AR72" i="15" s="1"/>
  <c r="AT71" i="15"/>
  <c r="F71" i="15"/>
  <c r="AR71" i="15" s="1"/>
  <c r="AT70" i="15"/>
  <c r="F70" i="15"/>
  <c r="AR70" i="15" s="1"/>
  <c r="AT69" i="15"/>
  <c r="F69" i="15"/>
  <c r="AR69" i="15" s="1"/>
  <c r="AT68" i="15"/>
  <c r="AR68" i="15"/>
  <c r="F68" i="15"/>
  <c r="AT67" i="15"/>
  <c r="F67" i="15"/>
  <c r="AR67" i="15" s="1"/>
  <c r="AT66" i="15"/>
  <c r="F66" i="15"/>
  <c r="AR66" i="15" s="1"/>
  <c r="AT65" i="15"/>
  <c r="F65" i="15"/>
  <c r="AR65" i="15" s="1"/>
  <c r="AT64" i="15"/>
  <c r="F64" i="15"/>
  <c r="AR64" i="15" s="1"/>
  <c r="AT63" i="15"/>
  <c r="F63" i="15"/>
  <c r="AR63" i="15" s="1"/>
  <c r="AT62" i="15"/>
  <c r="F62" i="15"/>
  <c r="AR62" i="15" s="1"/>
  <c r="AT61" i="15"/>
  <c r="F61" i="15"/>
  <c r="AR61" i="15" s="1"/>
  <c r="AT60" i="15"/>
  <c r="F60" i="15"/>
  <c r="AR60" i="15" s="1"/>
  <c r="AT59" i="15"/>
  <c r="F59" i="15"/>
  <c r="AR59" i="15" s="1"/>
  <c r="AT58" i="15"/>
  <c r="F58" i="15"/>
  <c r="AR58" i="15" s="1"/>
  <c r="AT57" i="15"/>
  <c r="F57" i="15"/>
  <c r="AR57" i="15" s="1"/>
  <c r="AT56" i="15"/>
  <c r="F56" i="15"/>
  <c r="AR56" i="15" s="1"/>
  <c r="AT55" i="15"/>
  <c r="F55" i="15"/>
  <c r="AR55" i="15" s="1"/>
  <c r="AT54" i="15"/>
  <c r="F54" i="15"/>
  <c r="AR54" i="15" s="1"/>
  <c r="AT53" i="15"/>
  <c r="F53" i="15"/>
  <c r="AR53" i="15" s="1"/>
  <c r="AT52" i="15"/>
  <c r="F52" i="15"/>
  <c r="AR52" i="15" s="1"/>
  <c r="AT51" i="15"/>
  <c r="F51" i="15"/>
  <c r="AR51" i="15" s="1"/>
  <c r="AT50" i="15"/>
  <c r="F50" i="15"/>
  <c r="AR50" i="15" s="1"/>
  <c r="AT49" i="15"/>
  <c r="F49" i="15"/>
  <c r="AR49" i="15" s="1"/>
  <c r="AT48" i="15"/>
  <c r="F48" i="15"/>
  <c r="AR48" i="15" s="1"/>
  <c r="AT47" i="15"/>
  <c r="F47" i="15"/>
  <c r="AR47" i="15" s="1"/>
  <c r="AT46" i="15"/>
  <c r="F46" i="15"/>
  <c r="AR46" i="15" s="1"/>
  <c r="AT45" i="15"/>
  <c r="F45" i="15"/>
  <c r="AR45" i="15" s="1"/>
  <c r="AT44" i="15"/>
  <c r="F44" i="15"/>
  <c r="AR44" i="15" s="1"/>
  <c r="AT43" i="15"/>
  <c r="F43" i="15"/>
  <c r="AR43" i="15" s="1"/>
  <c r="AT42" i="15"/>
  <c r="F42" i="15"/>
  <c r="AR42" i="15" s="1"/>
  <c r="AT41" i="15"/>
  <c r="F41" i="15"/>
  <c r="AR41" i="15" s="1"/>
  <c r="AT40" i="15"/>
  <c r="F40" i="15"/>
  <c r="AR40" i="15" s="1"/>
  <c r="AT39" i="15"/>
  <c r="F39" i="15"/>
  <c r="AR39" i="15" s="1"/>
  <c r="AT38" i="15"/>
  <c r="F38" i="15"/>
  <c r="AR38" i="15" s="1"/>
  <c r="AT37" i="15"/>
  <c r="F37" i="15"/>
  <c r="AR37" i="15" s="1"/>
  <c r="AT36" i="15"/>
  <c r="F36" i="15"/>
  <c r="AR36" i="15" s="1"/>
  <c r="AT35" i="15"/>
  <c r="F35" i="15"/>
  <c r="AR35" i="15" s="1"/>
  <c r="AT34" i="15"/>
  <c r="F34" i="15"/>
  <c r="AR34" i="15" s="1"/>
  <c r="AT33" i="15"/>
  <c r="F33" i="15"/>
  <c r="AR33" i="15" s="1"/>
  <c r="AT32" i="15"/>
  <c r="AR32" i="15"/>
  <c r="F32" i="15"/>
  <c r="AT31" i="15"/>
  <c r="F31" i="15"/>
  <c r="AR31" i="15" s="1"/>
  <c r="AT30" i="15"/>
  <c r="F30" i="15"/>
  <c r="AR30" i="15" s="1"/>
  <c r="AT29" i="15"/>
  <c r="F29" i="15"/>
  <c r="AR29" i="15" s="1"/>
  <c r="AT28" i="15"/>
  <c r="F28" i="15"/>
  <c r="AR28" i="15" s="1"/>
  <c r="AT27" i="15"/>
  <c r="F27" i="15"/>
  <c r="AR27" i="15" s="1"/>
  <c r="AT26" i="15"/>
  <c r="F26" i="15"/>
  <c r="AR26" i="15" s="1"/>
  <c r="AT25" i="15"/>
  <c r="F25" i="15"/>
  <c r="AR25" i="15" s="1"/>
  <c r="AT24" i="15"/>
  <c r="F24" i="15"/>
  <c r="AR24" i="15" s="1"/>
  <c r="AT23" i="15"/>
  <c r="F23" i="15"/>
  <c r="AR23" i="15" s="1"/>
  <c r="AT22" i="15"/>
  <c r="F22" i="15"/>
  <c r="AR22" i="15" s="1"/>
  <c r="AT21" i="15"/>
  <c r="F21" i="15"/>
  <c r="AR21" i="15" s="1"/>
  <c r="AT20" i="15"/>
  <c r="F20" i="15"/>
  <c r="AR20" i="15" s="1"/>
  <c r="AT19" i="15"/>
  <c r="F19" i="15"/>
  <c r="AR19" i="15" s="1"/>
  <c r="AT18" i="15"/>
  <c r="F18" i="15"/>
  <c r="AR18" i="15" s="1"/>
  <c r="AT17" i="15"/>
  <c r="F17" i="15"/>
  <c r="AR17" i="15" s="1"/>
  <c r="AT16" i="15"/>
  <c r="F16" i="15"/>
  <c r="AR16" i="15" s="1"/>
  <c r="AT15" i="15"/>
  <c r="F15" i="15"/>
  <c r="AR15" i="15" s="1"/>
  <c r="AT14" i="15"/>
  <c r="F14" i="15"/>
  <c r="AR14" i="15" s="1"/>
  <c r="AT13" i="15"/>
  <c r="F13" i="15"/>
  <c r="AR13" i="15" s="1"/>
  <c r="AT12" i="15"/>
  <c r="F12" i="15"/>
  <c r="AR12" i="15" s="1"/>
  <c r="AT11" i="15"/>
  <c r="F11" i="15"/>
  <c r="AR11" i="15" s="1"/>
  <c r="AT10" i="15"/>
  <c r="F10" i="15"/>
  <c r="AR10" i="15" s="1"/>
  <c r="AT9" i="15"/>
  <c r="F9" i="15"/>
  <c r="AR9" i="15" s="1"/>
  <c r="AT8" i="15"/>
  <c r="F8" i="15"/>
  <c r="AR8" i="15" s="1"/>
  <c r="AT7" i="15"/>
  <c r="F7" i="15"/>
  <c r="AR7" i="15" s="1"/>
  <c r="AT6" i="15"/>
  <c r="F6" i="15"/>
  <c r="AR6" i="15" s="1"/>
  <c r="AT5" i="15"/>
  <c r="F5" i="15"/>
  <c r="AR5" i="15" s="1"/>
  <c r="AT4" i="15"/>
  <c r="F4" i="15"/>
  <c r="AR4" i="15" s="1"/>
  <c r="AT3" i="15"/>
  <c r="F3" i="15"/>
  <c r="AR3" i="15" s="1"/>
  <c r="AI3" i="15" s="1"/>
  <c r="AC235" i="13"/>
  <c r="F235" i="13"/>
  <c r="AA235" i="13" s="1"/>
  <c r="AC234" i="13"/>
  <c r="F234" i="13"/>
  <c r="AA234" i="13" s="1"/>
  <c r="AC233" i="13"/>
  <c r="F233" i="13"/>
  <c r="AA233" i="13" s="1"/>
  <c r="AC232" i="13"/>
  <c r="F232" i="13"/>
  <c r="AA232" i="13" s="1"/>
  <c r="AC231" i="13"/>
  <c r="F231" i="13"/>
  <c r="AA231" i="13" s="1"/>
  <c r="AC230" i="13"/>
  <c r="F230" i="13"/>
  <c r="AA230" i="13" s="1"/>
  <c r="AC229" i="13"/>
  <c r="F229" i="13"/>
  <c r="AA229" i="13" s="1"/>
  <c r="AC228" i="13"/>
  <c r="F228" i="13"/>
  <c r="AA228" i="13" s="1"/>
  <c r="AC227" i="13"/>
  <c r="F227" i="13"/>
  <c r="AA227" i="13" s="1"/>
  <c r="AC226" i="13"/>
  <c r="F226" i="13"/>
  <c r="AA226" i="13" s="1"/>
  <c r="AC225" i="13"/>
  <c r="F225" i="13"/>
  <c r="AA225" i="13" s="1"/>
  <c r="AC224" i="13"/>
  <c r="F224" i="13"/>
  <c r="AA224" i="13" s="1"/>
  <c r="AC223" i="13"/>
  <c r="F223" i="13"/>
  <c r="AA223" i="13" s="1"/>
  <c r="AC222" i="13"/>
  <c r="F222" i="13"/>
  <c r="AA222" i="13" s="1"/>
  <c r="AC221" i="13"/>
  <c r="F221" i="13"/>
  <c r="AA221" i="13" s="1"/>
  <c r="AC220" i="13"/>
  <c r="F220" i="13"/>
  <c r="AA220" i="13" s="1"/>
  <c r="AC219" i="13"/>
  <c r="F219" i="13"/>
  <c r="AA219" i="13" s="1"/>
  <c r="AC218" i="13"/>
  <c r="F218" i="13"/>
  <c r="AA218" i="13" s="1"/>
  <c r="AC217" i="13"/>
  <c r="F217" i="13"/>
  <c r="AA217" i="13" s="1"/>
  <c r="AC216" i="13"/>
  <c r="F216" i="13"/>
  <c r="AA216" i="13" s="1"/>
  <c r="AC215" i="13"/>
  <c r="F215" i="13"/>
  <c r="AA215" i="13" s="1"/>
  <c r="AC214" i="13"/>
  <c r="F214" i="13"/>
  <c r="AA214" i="13" s="1"/>
  <c r="AC213" i="13"/>
  <c r="F213" i="13"/>
  <c r="AA213" i="13" s="1"/>
  <c r="AC212" i="13"/>
  <c r="F212" i="13"/>
  <c r="AA212" i="13" s="1"/>
  <c r="AC211" i="13"/>
  <c r="F211" i="13"/>
  <c r="AA211" i="13" s="1"/>
  <c r="AC210" i="13"/>
  <c r="F210" i="13"/>
  <c r="AA210" i="13" s="1"/>
  <c r="AC209" i="13"/>
  <c r="F209" i="13"/>
  <c r="AA209" i="13" s="1"/>
  <c r="AC208" i="13"/>
  <c r="F208" i="13"/>
  <c r="AA208" i="13" s="1"/>
  <c r="AC207" i="13"/>
  <c r="F207" i="13"/>
  <c r="AA207" i="13" s="1"/>
  <c r="AC206" i="13"/>
  <c r="F206" i="13"/>
  <c r="AA206" i="13" s="1"/>
  <c r="AC205" i="13"/>
  <c r="F205" i="13"/>
  <c r="AA205" i="13" s="1"/>
  <c r="AC204" i="13"/>
  <c r="F204" i="13"/>
  <c r="AA204" i="13" s="1"/>
  <c r="AC203" i="13"/>
  <c r="F203" i="13"/>
  <c r="AA203" i="13" s="1"/>
  <c r="AC202" i="13"/>
  <c r="F202" i="13"/>
  <c r="AA202" i="13" s="1"/>
  <c r="AC201" i="13"/>
  <c r="F201" i="13"/>
  <c r="AA201" i="13" s="1"/>
  <c r="AC200" i="13"/>
  <c r="F200" i="13"/>
  <c r="AA200" i="13" s="1"/>
  <c r="AC199" i="13"/>
  <c r="F199" i="13"/>
  <c r="AA199" i="13" s="1"/>
  <c r="AC198" i="13"/>
  <c r="F198" i="13"/>
  <c r="AA198" i="13" s="1"/>
  <c r="AC197" i="13"/>
  <c r="F197" i="13"/>
  <c r="AA197" i="13" s="1"/>
  <c r="AC196" i="13"/>
  <c r="F196" i="13"/>
  <c r="AA196" i="13" s="1"/>
  <c r="AC195" i="13"/>
  <c r="F195" i="13"/>
  <c r="AA195" i="13" s="1"/>
  <c r="AC194" i="13"/>
  <c r="F194" i="13"/>
  <c r="AA194" i="13" s="1"/>
  <c r="AC193" i="13"/>
  <c r="F193" i="13"/>
  <c r="AA193" i="13" s="1"/>
  <c r="AC192" i="13"/>
  <c r="F192" i="13"/>
  <c r="AA192" i="13" s="1"/>
  <c r="AC191" i="13"/>
  <c r="F191" i="13"/>
  <c r="AA191" i="13" s="1"/>
  <c r="AC190" i="13"/>
  <c r="F190" i="13"/>
  <c r="AA190" i="13" s="1"/>
  <c r="AC189" i="13"/>
  <c r="F189" i="13"/>
  <c r="AA189" i="13" s="1"/>
  <c r="AC188" i="13"/>
  <c r="F188" i="13"/>
  <c r="AA188" i="13" s="1"/>
  <c r="AC187" i="13"/>
  <c r="F187" i="13"/>
  <c r="AA187" i="13" s="1"/>
  <c r="AC186" i="13"/>
  <c r="F186" i="13"/>
  <c r="AA186" i="13" s="1"/>
  <c r="AC185" i="13"/>
  <c r="F185" i="13"/>
  <c r="AA185" i="13" s="1"/>
  <c r="AC184" i="13"/>
  <c r="F184" i="13"/>
  <c r="AA184" i="13" s="1"/>
  <c r="AC183" i="13"/>
  <c r="F183" i="13"/>
  <c r="AA183" i="13" s="1"/>
  <c r="AC182" i="13"/>
  <c r="F182" i="13"/>
  <c r="AA182" i="13" s="1"/>
  <c r="AC181" i="13"/>
  <c r="F181" i="13"/>
  <c r="AA181" i="13" s="1"/>
  <c r="AC180" i="13"/>
  <c r="F180" i="13"/>
  <c r="AA180" i="13" s="1"/>
  <c r="AC179" i="13"/>
  <c r="F179" i="13"/>
  <c r="AA179" i="13" s="1"/>
  <c r="AC178" i="13"/>
  <c r="F178" i="13"/>
  <c r="AA178" i="13" s="1"/>
  <c r="AC177" i="13"/>
  <c r="F177" i="13"/>
  <c r="AA177" i="13" s="1"/>
  <c r="AC176" i="13"/>
  <c r="F176" i="13"/>
  <c r="AA176" i="13" s="1"/>
  <c r="AC175" i="13"/>
  <c r="F175" i="13"/>
  <c r="AA175" i="13" s="1"/>
  <c r="AC174" i="13"/>
  <c r="F174" i="13"/>
  <c r="AA174" i="13" s="1"/>
  <c r="AC173" i="13"/>
  <c r="F173" i="13"/>
  <c r="AA173" i="13" s="1"/>
  <c r="AC172" i="13"/>
  <c r="F172" i="13"/>
  <c r="AA172" i="13" s="1"/>
  <c r="AC171" i="13"/>
  <c r="F171" i="13"/>
  <c r="AA171" i="13" s="1"/>
  <c r="AC170" i="13"/>
  <c r="F170" i="13"/>
  <c r="AA170" i="13" s="1"/>
  <c r="AC169" i="13"/>
  <c r="F169" i="13"/>
  <c r="AA169" i="13" s="1"/>
  <c r="AC168" i="13"/>
  <c r="F168" i="13"/>
  <c r="AA168" i="13" s="1"/>
  <c r="AC167" i="13"/>
  <c r="F167" i="13"/>
  <c r="AA167" i="13" s="1"/>
  <c r="AC166" i="13"/>
  <c r="F166" i="13"/>
  <c r="AA166" i="13" s="1"/>
  <c r="AC165" i="13"/>
  <c r="F165" i="13"/>
  <c r="AA165" i="13" s="1"/>
  <c r="AC164" i="13"/>
  <c r="F164" i="13"/>
  <c r="AA164" i="13" s="1"/>
  <c r="AC163" i="13"/>
  <c r="F163" i="13"/>
  <c r="AA163" i="13" s="1"/>
  <c r="AC162" i="13"/>
  <c r="F162" i="13"/>
  <c r="AA162" i="13" s="1"/>
  <c r="AC161" i="13"/>
  <c r="F161" i="13"/>
  <c r="AA161" i="13" s="1"/>
  <c r="AC160" i="13"/>
  <c r="F160" i="13"/>
  <c r="AA160" i="13" s="1"/>
  <c r="AC159" i="13"/>
  <c r="F159" i="13"/>
  <c r="AA159" i="13" s="1"/>
  <c r="AC158" i="13"/>
  <c r="F158" i="13"/>
  <c r="AA158" i="13" s="1"/>
  <c r="AC157" i="13"/>
  <c r="F157" i="13"/>
  <c r="AA157" i="13" s="1"/>
  <c r="AC156" i="13"/>
  <c r="F156" i="13"/>
  <c r="AA156" i="13" s="1"/>
  <c r="AC155" i="13"/>
  <c r="F155" i="13"/>
  <c r="AA155" i="13" s="1"/>
  <c r="AC154" i="13"/>
  <c r="F154" i="13"/>
  <c r="AA154" i="13" s="1"/>
  <c r="AC153" i="13"/>
  <c r="F153" i="13"/>
  <c r="AA153" i="13" s="1"/>
  <c r="AC152" i="13"/>
  <c r="F152" i="13"/>
  <c r="AA152" i="13" s="1"/>
  <c r="AC151" i="13"/>
  <c r="F151" i="13"/>
  <c r="AA151" i="13" s="1"/>
  <c r="AC150" i="13"/>
  <c r="F150" i="13"/>
  <c r="AA150" i="13" s="1"/>
  <c r="AC149" i="13"/>
  <c r="F149" i="13"/>
  <c r="AA149" i="13" s="1"/>
  <c r="AC148" i="13"/>
  <c r="F148" i="13"/>
  <c r="AA148" i="13" s="1"/>
  <c r="AC147" i="13"/>
  <c r="F147" i="13"/>
  <c r="AA147" i="13" s="1"/>
  <c r="AC146" i="13"/>
  <c r="F146" i="13"/>
  <c r="AA146" i="13" s="1"/>
  <c r="AC145" i="13"/>
  <c r="F145" i="13"/>
  <c r="AA145" i="13" s="1"/>
  <c r="AC144" i="13"/>
  <c r="F144" i="13"/>
  <c r="AA144" i="13" s="1"/>
  <c r="AC143" i="13"/>
  <c r="F143" i="13"/>
  <c r="AA143" i="13" s="1"/>
  <c r="AC142" i="13"/>
  <c r="F142" i="13"/>
  <c r="AA142" i="13" s="1"/>
  <c r="AC141" i="13"/>
  <c r="F141" i="13"/>
  <c r="AA141" i="13" s="1"/>
  <c r="AC140" i="13"/>
  <c r="F140" i="13"/>
  <c r="AA140" i="13" s="1"/>
  <c r="AC139" i="13"/>
  <c r="F139" i="13"/>
  <c r="AA139" i="13" s="1"/>
  <c r="AC138" i="13"/>
  <c r="F138" i="13"/>
  <c r="AA138" i="13" s="1"/>
  <c r="AC137" i="13"/>
  <c r="F137" i="13"/>
  <c r="AA137" i="13" s="1"/>
  <c r="AC136" i="13"/>
  <c r="F136" i="13"/>
  <c r="AA136" i="13" s="1"/>
  <c r="AC135" i="13"/>
  <c r="F135" i="13"/>
  <c r="AA135" i="13" s="1"/>
  <c r="AC134" i="13"/>
  <c r="F134" i="13"/>
  <c r="AA134" i="13" s="1"/>
  <c r="AC133" i="13"/>
  <c r="F133" i="13"/>
  <c r="AA133" i="13" s="1"/>
  <c r="AC132" i="13"/>
  <c r="F132" i="13"/>
  <c r="AA132" i="13" s="1"/>
  <c r="AC131" i="13"/>
  <c r="F131" i="13"/>
  <c r="AA131" i="13" s="1"/>
  <c r="AC130" i="13"/>
  <c r="F130" i="13"/>
  <c r="AA130" i="13" s="1"/>
  <c r="AC129" i="13"/>
  <c r="F129" i="13"/>
  <c r="AA129" i="13" s="1"/>
  <c r="AC128" i="13"/>
  <c r="F128" i="13"/>
  <c r="AA128" i="13" s="1"/>
  <c r="AC127" i="13"/>
  <c r="F127" i="13"/>
  <c r="AA127" i="13" s="1"/>
  <c r="AC126" i="13"/>
  <c r="F126" i="13"/>
  <c r="AA126" i="13" s="1"/>
  <c r="AC125" i="13"/>
  <c r="F125" i="13"/>
  <c r="AA125" i="13" s="1"/>
  <c r="AC124" i="13"/>
  <c r="F124" i="13"/>
  <c r="AA124" i="13" s="1"/>
  <c r="AC123" i="13"/>
  <c r="F123" i="13"/>
  <c r="AA123" i="13" s="1"/>
  <c r="AC122" i="13"/>
  <c r="F122" i="13"/>
  <c r="AA122" i="13" s="1"/>
  <c r="AC121" i="13"/>
  <c r="F121" i="13"/>
  <c r="AA121" i="13" s="1"/>
  <c r="AC120" i="13"/>
  <c r="F120" i="13"/>
  <c r="AA120" i="13" s="1"/>
  <c r="AC119" i="13"/>
  <c r="F119" i="13"/>
  <c r="AA119" i="13" s="1"/>
  <c r="AC118" i="13"/>
  <c r="F118" i="13"/>
  <c r="AA118" i="13" s="1"/>
  <c r="AC117" i="13"/>
  <c r="F117" i="13"/>
  <c r="AA117" i="13" s="1"/>
  <c r="AC116" i="13"/>
  <c r="F116" i="13"/>
  <c r="AA116" i="13" s="1"/>
  <c r="AC115" i="13"/>
  <c r="F115" i="13"/>
  <c r="AA115" i="13" s="1"/>
  <c r="AC114" i="13"/>
  <c r="F114" i="13"/>
  <c r="AA114" i="13" s="1"/>
  <c r="AC113" i="13"/>
  <c r="F113" i="13"/>
  <c r="AA113" i="13" s="1"/>
  <c r="AC112" i="13"/>
  <c r="F112" i="13"/>
  <c r="AA112" i="13" s="1"/>
  <c r="AC111" i="13"/>
  <c r="F111" i="13"/>
  <c r="AA111" i="13" s="1"/>
  <c r="AC110" i="13"/>
  <c r="F110" i="13"/>
  <c r="AA110" i="13" s="1"/>
  <c r="AC109" i="13"/>
  <c r="F109" i="13"/>
  <c r="AA109" i="13" s="1"/>
  <c r="AC108" i="13"/>
  <c r="F108" i="13"/>
  <c r="AA108" i="13" s="1"/>
  <c r="AC107" i="13"/>
  <c r="F107" i="13"/>
  <c r="AA107" i="13" s="1"/>
  <c r="AC106" i="13"/>
  <c r="F106" i="13"/>
  <c r="AA106" i="13" s="1"/>
  <c r="AC105" i="13"/>
  <c r="F105" i="13"/>
  <c r="AA105" i="13" s="1"/>
  <c r="AC104" i="13"/>
  <c r="F104" i="13"/>
  <c r="AA104" i="13" s="1"/>
  <c r="AC103" i="13"/>
  <c r="F103" i="13"/>
  <c r="AA103" i="13" s="1"/>
  <c r="AC102" i="13"/>
  <c r="F102" i="13"/>
  <c r="AA102" i="13" s="1"/>
  <c r="AC101" i="13"/>
  <c r="F101" i="13"/>
  <c r="AA101" i="13" s="1"/>
  <c r="AC100" i="13"/>
  <c r="F100" i="13"/>
  <c r="AA100" i="13" s="1"/>
  <c r="AC99" i="13"/>
  <c r="F99" i="13"/>
  <c r="AA99" i="13" s="1"/>
  <c r="AC98" i="13"/>
  <c r="F98" i="13"/>
  <c r="AA98" i="13" s="1"/>
  <c r="AC97" i="13"/>
  <c r="F97" i="13"/>
  <c r="AA97" i="13" s="1"/>
  <c r="AC96" i="13"/>
  <c r="F96" i="13"/>
  <c r="AA96" i="13" s="1"/>
  <c r="AC95" i="13"/>
  <c r="F95" i="13"/>
  <c r="AA95" i="13" s="1"/>
  <c r="AC94" i="13"/>
  <c r="F94" i="13"/>
  <c r="AA94" i="13" s="1"/>
  <c r="AC93" i="13"/>
  <c r="F93" i="13"/>
  <c r="AA93" i="13" s="1"/>
  <c r="AC92" i="13"/>
  <c r="F92" i="13"/>
  <c r="AA92" i="13" s="1"/>
  <c r="AC91" i="13"/>
  <c r="F91" i="13"/>
  <c r="AA91" i="13" s="1"/>
  <c r="AC90" i="13"/>
  <c r="F90" i="13"/>
  <c r="AA90" i="13" s="1"/>
  <c r="AC89" i="13"/>
  <c r="F89" i="13"/>
  <c r="AA89" i="13" s="1"/>
  <c r="AC88" i="13"/>
  <c r="F88" i="13"/>
  <c r="AA88" i="13" s="1"/>
  <c r="AC87" i="13"/>
  <c r="F87" i="13"/>
  <c r="AA87" i="13" s="1"/>
  <c r="AC86" i="13"/>
  <c r="F86" i="13"/>
  <c r="AA86" i="13" s="1"/>
  <c r="AC85" i="13"/>
  <c r="F85" i="13"/>
  <c r="AA85" i="13" s="1"/>
  <c r="AC84" i="13"/>
  <c r="F84" i="13"/>
  <c r="AA84" i="13" s="1"/>
  <c r="AC83" i="13"/>
  <c r="F83" i="13"/>
  <c r="AA83" i="13" s="1"/>
  <c r="AC82" i="13"/>
  <c r="F82" i="13"/>
  <c r="AA82" i="13" s="1"/>
  <c r="AC81" i="13"/>
  <c r="F81" i="13"/>
  <c r="AA81" i="13" s="1"/>
  <c r="AC80" i="13"/>
  <c r="F80" i="13"/>
  <c r="AA80" i="13" s="1"/>
  <c r="AC79" i="13"/>
  <c r="F79" i="13"/>
  <c r="AA79" i="13" s="1"/>
  <c r="AC78" i="13"/>
  <c r="F78" i="13"/>
  <c r="AA78" i="13" s="1"/>
  <c r="AC77" i="13"/>
  <c r="F77" i="13"/>
  <c r="AA77" i="13" s="1"/>
  <c r="AC76" i="13"/>
  <c r="F76" i="13"/>
  <c r="AA76" i="13" s="1"/>
  <c r="AC75" i="13"/>
  <c r="F75" i="13"/>
  <c r="AA75" i="13" s="1"/>
  <c r="AC74" i="13"/>
  <c r="F74" i="13"/>
  <c r="AA74" i="13" s="1"/>
  <c r="AC73" i="13"/>
  <c r="F73" i="13"/>
  <c r="AA73" i="13" s="1"/>
  <c r="AC72" i="13"/>
  <c r="F72" i="13"/>
  <c r="AA72" i="13" s="1"/>
  <c r="AC71" i="13"/>
  <c r="F71" i="13"/>
  <c r="AA71" i="13" s="1"/>
  <c r="AC70" i="13"/>
  <c r="F70" i="13"/>
  <c r="AA70" i="13" s="1"/>
  <c r="AC69" i="13"/>
  <c r="F69" i="13"/>
  <c r="AA69" i="13" s="1"/>
  <c r="AC68" i="13"/>
  <c r="F68" i="13"/>
  <c r="AA68" i="13" s="1"/>
  <c r="AC67" i="13"/>
  <c r="F67" i="13"/>
  <c r="AA67" i="13" s="1"/>
  <c r="AC66" i="13"/>
  <c r="F66" i="13"/>
  <c r="AA66" i="13" s="1"/>
  <c r="AC65" i="13"/>
  <c r="F65" i="13"/>
  <c r="AA65" i="13" s="1"/>
  <c r="AC64" i="13"/>
  <c r="F64" i="13"/>
  <c r="AA64" i="13" s="1"/>
  <c r="AC63" i="13"/>
  <c r="F63" i="13"/>
  <c r="AA63" i="13" s="1"/>
  <c r="AC62" i="13"/>
  <c r="F62" i="13"/>
  <c r="AA62" i="13" s="1"/>
  <c r="AC61" i="13"/>
  <c r="F61" i="13"/>
  <c r="AA61" i="13" s="1"/>
  <c r="AC60" i="13"/>
  <c r="F60" i="13"/>
  <c r="AA60" i="13" s="1"/>
  <c r="AC59" i="13"/>
  <c r="F59" i="13"/>
  <c r="AA59" i="13" s="1"/>
  <c r="AC58" i="13"/>
  <c r="F58" i="13"/>
  <c r="AA58" i="13" s="1"/>
  <c r="AC57" i="13"/>
  <c r="F57" i="13"/>
  <c r="AA57" i="13" s="1"/>
  <c r="AC56" i="13"/>
  <c r="F56" i="13"/>
  <c r="AA56" i="13" s="1"/>
  <c r="AC55" i="13"/>
  <c r="F55" i="13"/>
  <c r="AA55" i="13" s="1"/>
  <c r="AC54" i="13"/>
  <c r="F54" i="13"/>
  <c r="AA54" i="13" s="1"/>
  <c r="AC53" i="13"/>
  <c r="F53" i="13"/>
  <c r="AA53" i="13" s="1"/>
  <c r="AC52" i="13"/>
  <c r="F52" i="13"/>
  <c r="AA52" i="13" s="1"/>
  <c r="AC51" i="13"/>
  <c r="F51" i="13"/>
  <c r="AA51" i="13" s="1"/>
  <c r="AC50" i="13"/>
  <c r="F50" i="13"/>
  <c r="AA50" i="13" s="1"/>
  <c r="AC49" i="13"/>
  <c r="F49" i="13"/>
  <c r="AA49" i="13" s="1"/>
  <c r="AC48" i="13"/>
  <c r="F48" i="13"/>
  <c r="AA48" i="13" s="1"/>
  <c r="AC47" i="13"/>
  <c r="F47" i="13"/>
  <c r="AA47" i="13" s="1"/>
  <c r="AC46" i="13"/>
  <c r="F46" i="13"/>
  <c r="AA46" i="13" s="1"/>
  <c r="AC45" i="13"/>
  <c r="F45" i="13"/>
  <c r="AA45" i="13" s="1"/>
  <c r="AC44" i="13"/>
  <c r="F44" i="13"/>
  <c r="AA44" i="13" s="1"/>
  <c r="AC43" i="13"/>
  <c r="F43" i="13"/>
  <c r="AA43" i="13" s="1"/>
  <c r="AC42" i="13"/>
  <c r="F42" i="13"/>
  <c r="AA42" i="13" s="1"/>
  <c r="AC41" i="13"/>
  <c r="F41" i="13"/>
  <c r="AA41" i="13" s="1"/>
  <c r="AC40" i="13"/>
  <c r="F40" i="13"/>
  <c r="AA40" i="13" s="1"/>
  <c r="AC39" i="13"/>
  <c r="F39" i="13"/>
  <c r="AA39" i="13" s="1"/>
  <c r="AC38" i="13"/>
  <c r="F38" i="13"/>
  <c r="AA38" i="13" s="1"/>
  <c r="AC37" i="13"/>
  <c r="F37" i="13"/>
  <c r="AA37" i="13" s="1"/>
  <c r="AC36" i="13"/>
  <c r="F36" i="13"/>
  <c r="AA36" i="13" s="1"/>
  <c r="AC35" i="13"/>
  <c r="F35" i="13"/>
  <c r="AA35" i="13" s="1"/>
  <c r="AC34" i="13"/>
  <c r="F34" i="13"/>
  <c r="AA34" i="13" s="1"/>
  <c r="AC33" i="13"/>
  <c r="F33" i="13"/>
  <c r="AA33" i="13" s="1"/>
  <c r="AC32" i="13"/>
  <c r="F32" i="13"/>
  <c r="AA32" i="13" s="1"/>
  <c r="AC31" i="13"/>
  <c r="F31" i="13"/>
  <c r="AA31" i="13" s="1"/>
  <c r="AC30" i="13"/>
  <c r="F30" i="13"/>
  <c r="AA30" i="13" s="1"/>
  <c r="AC29" i="13"/>
  <c r="F29" i="13"/>
  <c r="AA29" i="13" s="1"/>
  <c r="AC28" i="13"/>
  <c r="F28" i="13"/>
  <c r="AA28" i="13" s="1"/>
  <c r="AC27" i="13"/>
  <c r="F27" i="13"/>
  <c r="AA27" i="13" s="1"/>
  <c r="AC26" i="13"/>
  <c r="F26" i="13"/>
  <c r="AA26" i="13" s="1"/>
  <c r="AC25" i="13"/>
  <c r="F25" i="13"/>
  <c r="AA25" i="13" s="1"/>
  <c r="AC24" i="13"/>
  <c r="F24" i="13"/>
  <c r="AA24" i="13" s="1"/>
  <c r="AC23" i="13"/>
  <c r="F23" i="13"/>
  <c r="AA23" i="13" s="1"/>
  <c r="AC22" i="13"/>
  <c r="F22" i="13"/>
  <c r="AA22" i="13" s="1"/>
  <c r="AC21" i="13"/>
  <c r="F21" i="13"/>
  <c r="AA21" i="13" s="1"/>
  <c r="AC20" i="13"/>
  <c r="F20" i="13"/>
  <c r="AA20" i="13" s="1"/>
  <c r="AC19" i="13"/>
  <c r="F19" i="13"/>
  <c r="AA19" i="13" s="1"/>
  <c r="AC18" i="13"/>
  <c r="F18" i="13"/>
  <c r="AA18" i="13" s="1"/>
  <c r="AC17" i="13"/>
  <c r="F17" i="13"/>
  <c r="AA17" i="13" s="1"/>
  <c r="AC16" i="13"/>
  <c r="F16" i="13"/>
  <c r="AA16" i="13" s="1"/>
  <c r="AC15" i="13"/>
  <c r="F15" i="13"/>
  <c r="AA15" i="13" s="1"/>
  <c r="AC14" i="13"/>
  <c r="F14" i="13"/>
  <c r="AA14" i="13" s="1"/>
  <c r="AC13" i="13"/>
  <c r="F13" i="13"/>
  <c r="AA13" i="13" s="1"/>
  <c r="AC12" i="13"/>
  <c r="F12" i="13"/>
  <c r="AA12" i="13" s="1"/>
  <c r="AC11" i="13"/>
  <c r="F11" i="13"/>
  <c r="AA11" i="13" s="1"/>
  <c r="AC10" i="13"/>
  <c r="F10" i="13"/>
  <c r="AA10" i="13" s="1"/>
  <c r="AC9" i="13"/>
  <c r="F9" i="13"/>
  <c r="AA9" i="13" s="1"/>
  <c r="AC8" i="13"/>
  <c r="F8" i="13"/>
  <c r="AA8" i="13" s="1"/>
  <c r="AC7" i="13"/>
  <c r="F7" i="13"/>
  <c r="AA7" i="13" s="1"/>
  <c r="AC6" i="13"/>
  <c r="F6" i="13"/>
  <c r="AA6" i="13" s="1"/>
  <c r="AC5" i="13"/>
  <c r="F5" i="13"/>
  <c r="AA5" i="13" s="1"/>
  <c r="AC4" i="13"/>
  <c r="F4" i="13"/>
  <c r="AA4" i="13" s="1"/>
  <c r="AC3" i="13"/>
  <c r="F3" i="13"/>
  <c r="AA3" i="13" s="1"/>
  <c r="M3" i="13" s="1"/>
  <c r="AD110" i="11"/>
  <c r="G110" i="11"/>
  <c r="AB110" i="11" s="1"/>
  <c r="AD109" i="11"/>
  <c r="G109" i="11"/>
  <c r="AB109" i="11" s="1"/>
  <c r="AD108" i="11"/>
  <c r="G108" i="11"/>
  <c r="AB108" i="11" s="1"/>
  <c r="AD107" i="11"/>
  <c r="G107" i="11"/>
  <c r="AB107" i="11" s="1"/>
  <c r="AD106" i="11"/>
  <c r="G106" i="11"/>
  <c r="AB106" i="11" s="1"/>
  <c r="AD105" i="11"/>
  <c r="G105" i="11"/>
  <c r="AB105" i="11" s="1"/>
  <c r="AD104" i="11"/>
  <c r="G104" i="11"/>
  <c r="AB104" i="11" s="1"/>
  <c r="AD103" i="11"/>
  <c r="G103" i="11"/>
  <c r="AB103" i="11" s="1"/>
  <c r="AD102" i="11"/>
  <c r="G102" i="11"/>
  <c r="AB102" i="11" s="1"/>
  <c r="AD101" i="11"/>
  <c r="G101" i="11"/>
  <c r="AB101" i="11" s="1"/>
  <c r="AD100" i="11"/>
  <c r="G100" i="11"/>
  <c r="AB100" i="11" s="1"/>
  <c r="AD99" i="11"/>
  <c r="G99" i="11"/>
  <c r="AB99" i="11" s="1"/>
  <c r="AD98" i="11"/>
  <c r="G98" i="11"/>
  <c r="AB98" i="11" s="1"/>
  <c r="AD97" i="11"/>
  <c r="G97" i="11"/>
  <c r="AB97" i="11" s="1"/>
  <c r="AD96" i="11"/>
  <c r="G96" i="11"/>
  <c r="AB96" i="11" s="1"/>
  <c r="AD95" i="11"/>
  <c r="G95" i="11"/>
  <c r="AB95" i="11" s="1"/>
  <c r="AD94" i="11"/>
  <c r="G94" i="11"/>
  <c r="AB94" i="11" s="1"/>
  <c r="AD93" i="11"/>
  <c r="G93" i="11"/>
  <c r="AB93" i="11" s="1"/>
  <c r="AD92" i="11"/>
  <c r="G92" i="11"/>
  <c r="AB92" i="11" s="1"/>
  <c r="AD91" i="11"/>
  <c r="G91" i="11"/>
  <c r="AB91" i="11" s="1"/>
  <c r="AD90" i="11"/>
  <c r="G90" i="11"/>
  <c r="AB90" i="11" s="1"/>
  <c r="AD89" i="11"/>
  <c r="G89" i="11"/>
  <c r="AB89" i="11" s="1"/>
  <c r="AD88" i="11"/>
  <c r="G88" i="11"/>
  <c r="AB88" i="11" s="1"/>
  <c r="AD87" i="11"/>
  <c r="G87" i="11"/>
  <c r="AB87" i="11" s="1"/>
  <c r="AD86" i="11"/>
  <c r="G86" i="11"/>
  <c r="AB86" i="11" s="1"/>
  <c r="AD85" i="11"/>
  <c r="G85" i="11"/>
  <c r="AB85" i="11" s="1"/>
  <c r="AD84" i="11"/>
  <c r="G84" i="11"/>
  <c r="AB84" i="11" s="1"/>
  <c r="AD83" i="11"/>
  <c r="G83" i="11"/>
  <c r="AB83" i="11" s="1"/>
  <c r="AD82" i="11"/>
  <c r="G82" i="11"/>
  <c r="AB82" i="11" s="1"/>
  <c r="AD81" i="11"/>
  <c r="G81" i="11"/>
  <c r="AB81" i="11" s="1"/>
  <c r="AD80" i="11"/>
  <c r="G80" i="11"/>
  <c r="AB80" i="11" s="1"/>
  <c r="AD79" i="11"/>
  <c r="G79" i="11"/>
  <c r="AB79" i="11" s="1"/>
  <c r="AD78" i="11"/>
  <c r="G78" i="11"/>
  <c r="AB78" i="11" s="1"/>
  <c r="AD77" i="11"/>
  <c r="G77" i="11"/>
  <c r="AB77" i="11" s="1"/>
  <c r="AD76" i="11"/>
  <c r="G76" i="11"/>
  <c r="AB76" i="11" s="1"/>
  <c r="AD75" i="11"/>
  <c r="G75" i="11"/>
  <c r="AB75" i="11" s="1"/>
  <c r="AD74" i="11"/>
  <c r="G74" i="11"/>
  <c r="AB74" i="11" s="1"/>
  <c r="AD73" i="11"/>
  <c r="G73" i="11"/>
  <c r="AB73" i="11" s="1"/>
  <c r="AD72" i="11"/>
  <c r="G72" i="11"/>
  <c r="AB72" i="11" s="1"/>
  <c r="AD71" i="11"/>
  <c r="G71" i="11"/>
  <c r="AB71" i="11" s="1"/>
  <c r="AD70" i="11"/>
  <c r="G70" i="11"/>
  <c r="AB70" i="11" s="1"/>
  <c r="AD69" i="11"/>
  <c r="G69" i="11"/>
  <c r="AB69" i="11" s="1"/>
  <c r="AD68" i="11"/>
  <c r="G68" i="11"/>
  <c r="AB68" i="11" s="1"/>
  <c r="AD67" i="11"/>
  <c r="G67" i="11"/>
  <c r="AB67" i="11" s="1"/>
  <c r="AD66" i="11"/>
  <c r="G66" i="11"/>
  <c r="AB66" i="11" s="1"/>
  <c r="AD65" i="11"/>
  <c r="G65" i="11"/>
  <c r="AB65" i="11" s="1"/>
  <c r="AD64" i="11"/>
  <c r="G64" i="11"/>
  <c r="AB64" i="11" s="1"/>
  <c r="AD63" i="11"/>
  <c r="G63" i="11"/>
  <c r="AB63" i="11" s="1"/>
  <c r="AD62" i="11"/>
  <c r="G62" i="11"/>
  <c r="AB62" i="11" s="1"/>
  <c r="AD61" i="11"/>
  <c r="G61" i="11"/>
  <c r="AB61" i="11" s="1"/>
  <c r="AD60" i="11"/>
  <c r="G60" i="11"/>
  <c r="AB60" i="11" s="1"/>
  <c r="AD59" i="11"/>
  <c r="G59" i="11"/>
  <c r="AB59" i="11" s="1"/>
  <c r="AD58" i="11"/>
  <c r="G58" i="11"/>
  <c r="AB58" i="11" s="1"/>
  <c r="AD57" i="11"/>
  <c r="G57" i="11"/>
  <c r="AB57" i="11" s="1"/>
  <c r="AD56" i="11"/>
  <c r="G56" i="11"/>
  <c r="AB56" i="11" s="1"/>
  <c r="AD55" i="11"/>
  <c r="G55" i="11"/>
  <c r="AB55" i="11" s="1"/>
  <c r="AD54" i="11"/>
  <c r="G54" i="11"/>
  <c r="AB54" i="11" s="1"/>
  <c r="AD53" i="11"/>
  <c r="G53" i="11"/>
  <c r="AB53" i="11" s="1"/>
  <c r="AD52" i="11"/>
  <c r="G52" i="11"/>
  <c r="AB52" i="11" s="1"/>
  <c r="AD51" i="11"/>
  <c r="G51" i="11"/>
  <c r="AB51" i="11" s="1"/>
  <c r="AD50" i="11"/>
  <c r="G50" i="11"/>
  <c r="AB50" i="11" s="1"/>
  <c r="AD49" i="11"/>
  <c r="G49" i="11"/>
  <c r="AB49" i="11" s="1"/>
  <c r="AD48" i="11"/>
  <c r="G48" i="11"/>
  <c r="AB48" i="11" s="1"/>
  <c r="AD47" i="11"/>
  <c r="G47" i="11"/>
  <c r="AB47" i="11" s="1"/>
  <c r="AD46" i="11"/>
  <c r="G46" i="11"/>
  <c r="AB46" i="11" s="1"/>
  <c r="AD45" i="11"/>
  <c r="G45" i="11"/>
  <c r="AB45" i="11" s="1"/>
  <c r="AD44" i="11"/>
  <c r="G44" i="11"/>
  <c r="AB44" i="11" s="1"/>
  <c r="AD43" i="11"/>
  <c r="G43" i="11"/>
  <c r="AB43" i="11" s="1"/>
  <c r="AD42" i="11"/>
  <c r="G42" i="11"/>
  <c r="AB42" i="11" s="1"/>
  <c r="AD41" i="11"/>
  <c r="G41" i="11"/>
  <c r="AB41" i="11" s="1"/>
  <c r="AD40" i="11"/>
  <c r="G40" i="11"/>
  <c r="AB40" i="11" s="1"/>
  <c r="AD39" i="11"/>
  <c r="G39" i="11"/>
  <c r="AB39" i="11" s="1"/>
  <c r="AD38" i="11"/>
  <c r="G38" i="11"/>
  <c r="AB38" i="11" s="1"/>
  <c r="AD37" i="11"/>
  <c r="G37" i="11"/>
  <c r="AB37" i="11" s="1"/>
  <c r="AD36" i="11"/>
  <c r="G36" i="11"/>
  <c r="AB36" i="11" s="1"/>
  <c r="AD35" i="11"/>
  <c r="G35" i="11"/>
  <c r="AB35" i="11" s="1"/>
  <c r="AD34" i="11"/>
  <c r="G34" i="11"/>
  <c r="AB34" i="11" s="1"/>
  <c r="AD33" i="11"/>
  <c r="G33" i="11"/>
  <c r="AB33" i="11" s="1"/>
  <c r="AD32" i="11"/>
  <c r="G32" i="11"/>
  <c r="AB32" i="11" s="1"/>
  <c r="AD31" i="11"/>
  <c r="G31" i="11"/>
  <c r="AB31" i="11" s="1"/>
  <c r="AD30" i="11"/>
  <c r="G30" i="11"/>
  <c r="AB30" i="11" s="1"/>
  <c r="AD29" i="11"/>
  <c r="G29" i="11"/>
  <c r="AB29" i="11" s="1"/>
  <c r="AD28" i="11"/>
  <c r="G28" i="11"/>
  <c r="AB28" i="11" s="1"/>
  <c r="AD27" i="11"/>
  <c r="G27" i="11"/>
  <c r="AB27" i="11" s="1"/>
  <c r="AD26" i="11"/>
  <c r="G26" i="11"/>
  <c r="AB26" i="11" s="1"/>
  <c r="AD25" i="11"/>
  <c r="G25" i="11"/>
  <c r="AB25" i="11" s="1"/>
  <c r="AD24" i="11"/>
  <c r="G24" i="11"/>
  <c r="AB24" i="11" s="1"/>
  <c r="AD23" i="11"/>
  <c r="G23" i="11"/>
  <c r="AB23" i="11" s="1"/>
  <c r="AD22" i="11"/>
  <c r="G22" i="11"/>
  <c r="AB22" i="11" s="1"/>
  <c r="AD21" i="11"/>
  <c r="G21" i="11"/>
  <c r="AB21" i="11" s="1"/>
  <c r="AD20" i="11"/>
  <c r="G20" i="11"/>
  <c r="AB20" i="11" s="1"/>
  <c r="AD19" i="11"/>
  <c r="G19" i="11"/>
  <c r="AB19" i="11" s="1"/>
  <c r="AD18" i="11"/>
  <c r="G18" i="11"/>
  <c r="AB18" i="11" s="1"/>
  <c r="AD17" i="11"/>
  <c r="G17" i="11"/>
  <c r="AB17" i="11" s="1"/>
  <c r="AD16" i="11"/>
  <c r="G16" i="11"/>
  <c r="AB16" i="11" s="1"/>
  <c r="AD15" i="11"/>
  <c r="G15" i="11"/>
  <c r="AB15" i="11" s="1"/>
  <c r="AD14" i="11"/>
  <c r="G14" i="11"/>
  <c r="AB14" i="11" s="1"/>
  <c r="AD13" i="11"/>
  <c r="G13" i="11"/>
  <c r="AB13" i="11" s="1"/>
  <c r="AD12" i="11"/>
  <c r="G12" i="11"/>
  <c r="AB12" i="11" s="1"/>
  <c r="AD11" i="11"/>
  <c r="G11" i="11"/>
  <c r="AB11" i="11" s="1"/>
  <c r="AD10" i="11"/>
  <c r="G10" i="11"/>
  <c r="AB10" i="11" s="1"/>
  <c r="AD9" i="11"/>
  <c r="G9" i="11"/>
  <c r="AB9" i="11" s="1"/>
  <c r="AD8" i="11"/>
  <c r="G8" i="11"/>
  <c r="AB8" i="11" s="1"/>
  <c r="AD7" i="11"/>
  <c r="G7" i="11"/>
  <c r="AB7" i="11" s="1"/>
  <c r="AD6" i="11"/>
  <c r="G6" i="11"/>
  <c r="AB6" i="11" s="1"/>
  <c r="AD5" i="11"/>
  <c r="G5" i="11"/>
  <c r="AB5" i="11" s="1"/>
  <c r="AD4" i="11"/>
  <c r="AB4" i="11"/>
  <c r="G4" i="11"/>
  <c r="AD3" i="11"/>
  <c r="G3" i="11"/>
  <c r="AB3" i="11" s="1"/>
  <c r="U3" i="11" s="1"/>
  <c r="AA76" i="9"/>
  <c r="F76" i="9"/>
  <c r="Y76" i="9" s="1"/>
  <c r="AA75" i="9"/>
  <c r="F75" i="9"/>
  <c r="Y75" i="9" s="1"/>
  <c r="AA74" i="9"/>
  <c r="F74" i="9"/>
  <c r="Y74" i="9" s="1"/>
  <c r="AA73" i="9"/>
  <c r="F73" i="9"/>
  <c r="Y73" i="9" s="1"/>
  <c r="AA72" i="9"/>
  <c r="F72" i="9"/>
  <c r="Y72" i="9" s="1"/>
  <c r="AA71" i="9"/>
  <c r="F71" i="9"/>
  <c r="Y71" i="9" s="1"/>
  <c r="AA70" i="9"/>
  <c r="F70" i="9"/>
  <c r="Y70" i="9" s="1"/>
  <c r="AA69" i="9"/>
  <c r="F69" i="9"/>
  <c r="Y69" i="9" s="1"/>
  <c r="AA68" i="9"/>
  <c r="F68" i="9"/>
  <c r="Y68" i="9" s="1"/>
  <c r="AA67" i="9"/>
  <c r="F67" i="9"/>
  <c r="Y67" i="9" s="1"/>
  <c r="AA66" i="9"/>
  <c r="F66" i="9"/>
  <c r="Y66" i="9" s="1"/>
  <c r="AA65" i="9"/>
  <c r="F65" i="9"/>
  <c r="Y65" i="9" s="1"/>
  <c r="AA64" i="9"/>
  <c r="F64" i="9"/>
  <c r="Y64" i="9" s="1"/>
  <c r="AA63" i="9"/>
  <c r="F63" i="9"/>
  <c r="Y63" i="9" s="1"/>
  <c r="AA62" i="9"/>
  <c r="Y62" i="9"/>
  <c r="F62" i="9"/>
  <c r="AA61" i="9"/>
  <c r="F61" i="9"/>
  <c r="Y61" i="9" s="1"/>
  <c r="AA60" i="9"/>
  <c r="F60" i="9"/>
  <c r="Y60" i="9" s="1"/>
  <c r="AA59" i="9"/>
  <c r="F59" i="9"/>
  <c r="Y59" i="9" s="1"/>
  <c r="AA58" i="9"/>
  <c r="Y58" i="9"/>
  <c r="F58" i="9"/>
  <c r="AA57" i="9"/>
  <c r="F57" i="9"/>
  <c r="Y57" i="9" s="1"/>
  <c r="AA56" i="9"/>
  <c r="F56" i="9"/>
  <c r="Y56" i="9" s="1"/>
  <c r="AA55" i="9"/>
  <c r="F55" i="9"/>
  <c r="Y55" i="9" s="1"/>
  <c r="AA54" i="9"/>
  <c r="F54" i="9"/>
  <c r="Y54" i="9" s="1"/>
  <c r="AA53" i="9"/>
  <c r="F53" i="9"/>
  <c r="Y53" i="9" s="1"/>
  <c r="AA52" i="9"/>
  <c r="F52" i="9"/>
  <c r="Y52" i="9" s="1"/>
  <c r="AA51" i="9"/>
  <c r="F51" i="9"/>
  <c r="Y51" i="9" s="1"/>
  <c r="AA50" i="9"/>
  <c r="F50" i="9"/>
  <c r="Y50" i="9" s="1"/>
  <c r="AA49" i="9"/>
  <c r="F49" i="9"/>
  <c r="Y49" i="9" s="1"/>
  <c r="AA48" i="9"/>
  <c r="F48" i="9"/>
  <c r="Y48" i="9" s="1"/>
  <c r="AA47" i="9"/>
  <c r="F47" i="9"/>
  <c r="Y47" i="9" s="1"/>
  <c r="AA46" i="9"/>
  <c r="F46" i="9"/>
  <c r="Y46" i="9" s="1"/>
  <c r="AA45" i="9"/>
  <c r="F45" i="9"/>
  <c r="Y45" i="9" s="1"/>
  <c r="AA44" i="9"/>
  <c r="F44" i="9"/>
  <c r="Y44" i="9" s="1"/>
  <c r="AA43" i="9"/>
  <c r="F43" i="9"/>
  <c r="Y43" i="9" s="1"/>
  <c r="AA42" i="9"/>
  <c r="F42" i="9"/>
  <c r="Y42" i="9" s="1"/>
  <c r="AA41" i="9"/>
  <c r="F41" i="9"/>
  <c r="Y41" i="9" s="1"/>
  <c r="AA40" i="9"/>
  <c r="F40" i="9"/>
  <c r="Y40" i="9" s="1"/>
  <c r="AA39" i="9"/>
  <c r="F39" i="9"/>
  <c r="Y39" i="9" s="1"/>
  <c r="AA38" i="9"/>
  <c r="F38" i="9"/>
  <c r="Y38" i="9" s="1"/>
  <c r="AA37" i="9"/>
  <c r="F37" i="9"/>
  <c r="Y37" i="9" s="1"/>
  <c r="AA36" i="9"/>
  <c r="F36" i="9"/>
  <c r="Y36" i="9" s="1"/>
  <c r="AA35" i="9"/>
  <c r="F35" i="9"/>
  <c r="Y35" i="9" s="1"/>
  <c r="AA34" i="9"/>
  <c r="F34" i="9"/>
  <c r="Y34" i="9" s="1"/>
  <c r="AA33" i="9"/>
  <c r="F33" i="9"/>
  <c r="Y33" i="9" s="1"/>
  <c r="AA32" i="9"/>
  <c r="F32" i="9"/>
  <c r="Y32" i="9" s="1"/>
  <c r="AA31" i="9"/>
  <c r="F31" i="9"/>
  <c r="Y31" i="9" s="1"/>
  <c r="AA30" i="9"/>
  <c r="F30" i="9"/>
  <c r="Y30" i="9" s="1"/>
  <c r="AA29" i="9"/>
  <c r="F29" i="9"/>
  <c r="Y29" i="9" s="1"/>
  <c r="AA28" i="9"/>
  <c r="F28" i="9"/>
  <c r="Y28" i="9" s="1"/>
  <c r="AA27" i="9"/>
  <c r="F27" i="9"/>
  <c r="Y27" i="9" s="1"/>
  <c r="AA26" i="9"/>
  <c r="F26" i="9"/>
  <c r="Y26" i="9" s="1"/>
  <c r="AA25" i="9"/>
  <c r="F25" i="9"/>
  <c r="Y25" i="9" s="1"/>
  <c r="AA24" i="9"/>
  <c r="F24" i="9"/>
  <c r="Y24" i="9" s="1"/>
  <c r="AA23" i="9"/>
  <c r="F23" i="9"/>
  <c r="Y23" i="9" s="1"/>
  <c r="AA22" i="9"/>
  <c r="F22" i="9"/>
  <c r="Y22" i="9" s="1"/>
  <c r="AA21" i="9"/>
  <c r="F21" i="9"/>
  <c r="Y21" i="9" s="1"/>
  <c r="AA20" i="9"/>
  <c r="F20" i="9"/>
  <c r="Y20" i="9" s="1"/>
  <c r="AA19" i="9"/>
  <c r="F19" i="9"/>
  <c r="Y19" i="9" s="1"/>
  <c r="AA18" i="9"/>
  <c r="F18" i="9"/>
  <c r="Y18" i="9" s="1"/>
  <c r="AA17" i="9"/>
  <c r="F17" i="9"/>
  <c r="Y17" i="9" s="1"/>
  <c r="AA16" i="9"/>
  <c r="F16" i="9"/>
  <c r="Y16" i="9" s="1"/>
  <c r="AA15" i="9"/>
  <c r="F15" i="9"/>
  <c r="Y15" i="9" s="1"/>
  <c r="AA14" i="9"/>
  <c r="F14" i="9"/>
  <c r="Y14" i="9" s="1"/>
  <c r="AA13" i="9"/>
  <c r="F13" i="9"/>
  <c r="Y13" i="9" s="1"/>
  <c r="AA12" i="9"/>
  <c r="F12" i="9"/>
  <c r="Y12" i="9" s="1"/>
  <c r="AA11" i="9"/>
  <c r="F11" i="9"/>
  <c r="Y11" i="9" s="1"/>
  <c r="AA10" i="9"/>
  <c r="F10" i="9"/>
  <c r="Y10" i="9" s="1"/>
  <c r="AA9" i="9"/>
  <c r="F9" i="9"/>
  <c r="Y9" i="9" s="1"/>
  <c r="AA8" i="9"/>
  <c r="F8" i="9"/>
  <c r="Y8" i="9" s="1"/>
  <c r="AA7" i="9"/>
  <c r="F7" i="9"/>
  <c r="Y7" i="9" s="1"/>
  <c r="AA6" i="9"/>
  <c r="F6" i="9"/>
  <c r="Y6" i="9" s="1"/>
  <c r="AA5" i="9"/>
  <c r="F5" i="9"/>
  <c r="Y5" i="9" s="1"/>
  <c r="AA4" i="9"/>
  <c r="F4" i="9"/>
  <c r="Y4" i="9" s="1"/>
  <c r="AA3" i="9"/>
  <c r="F3" i="9"/>
  <c r="Y3" i="9" s="1"/>
  <c r="Z143" i="7"/>
  <c r="F143" i="7"/>
  <c r="X143" i="7" s="1"/>
  <c r="Z142" i="7"/>
  <c r="F142" i="7"/>
  <c r="X142" i="7" s="1"/>
  <c r="Z141" i="7"/>
  <c r="F141" i="7"/>
  <c r="X141" i="7" s="1"/>
  <c r="Z140" i="7"/>
  <c r="F140" i="7"/>
  <c r="X140" i="7" s="1"/>
  <c r="Z139" i="7"/>
  <c r="F139" i="7"/>
  <c r="X139" i="7" s="1"/>
  <c r="Z138" i="7"/>
  <c r="F138" i="7"/>
  <c r="X138" i="7" s="1"/>
  <c r="Z137" i="7"/>
  <c r="F137" i="7"/>
  <c r="X137" i="7" s="1"/>
  <c r="Z136" i="7"/>
  <c r="F136" i="7"/>
  <c r="X136" i="7" s="1"/>
  <c r="Z135" i="7"/>
  <c r="F135" i="7"/>
  <c r="X135" i="7" s="1"/>
  <c r="Z134" i="7"/>
  <c r="F134" i="7"/>
  <c r="X134" i="7" s="1"/>
  <c r="Z133" i="7"/>
  <c r="F133" i="7"/>
  <c r="X133" i="7" s="1"/>
  <c r="Z132" i="7"/>
  <c r="F132" i="7"/>
  <c r="X132" i="7" s="1"/>
  <c r="Z131" i="7"/>
  <c r="F131" i="7"/>
  <c r="X131" i="7" s="1"/>
  <c r="Z130" i="7"/>
  <c r="F130" i="7"/>
  <c r="X130" i="7" s="1"/>
  <c r="Z129" i="7"/>
  <c r="F129" i="7"/>
  <c r="X129" i="7" s="1"/>
  <c r="Z128" i="7"/>
  <c r="F128" i="7"/>
  <c r="X128" i="7" s="1"/>
  <c r="Z127" i="7"/>
  <c r="F127" i="7"/>
  <c r="X127" i="7" s="1"/>
  <c r="Z126" i="7"/>
  <c r="F126" i="7"/>
  <c r="X126" i="7" s="1"/>
  <c r="Z125" i="7"/>
  <c r="F125" i="7"/>
  <c r="X125" i="7" s="1"/>
  <c r="Z124" i="7"/>
  <c r="F124" i="7"/>
  <c r="X124" i="7" s="1"/>
  <c r="Z123" i="7"/>
  <c r="F123" i="7"/>
  <c r="X123" i="7" s="1"/>
  <c r="Z122" i="7"/>
  <c r="F122" i="7"/>
  <c r="X122" i="7" s="1"/>
  <c r="Z121" i="7"/>
  <c r="F121" i="7"/>
  <c r="X121" i="7" s="1"/>
  <c r="Z120" i="7"/>
  <c r="F120" i="7"/>
  <c r="X120" i="7" s="1"/>
  <c r="Z119" i="7"/>
  <c r="F119" i="7"/>
  <c r="X119" i="7" s="1"/>
  <c r="Z118" i="7"/>
  <c r="F118" i="7"/>
  <c r="X118" i="7" s="1"/>
  <c r="Z117" i="7"/>
  <c r="F117" i="7"/>
  <c r="X117" i="7" s="1"/>
  <c r="Z116" i="7"/>
  <c r="F116" i="7"/>
  <c r="X116" i="7" s="1"/>
  <c r="Z115" i="7"/>
  <c r="F115" i="7"/>
  <c r="X115" i="7" s="1"/>
  <c r="Z114" i="7"/>
  <c r="F114" i="7"/>
  <c r="X114" i="7" s="1"/>
  <c r="Z113" i="7"/>
  <c r="F113" i="7"/>
  <c r="X113" i="7" s="1"/>
  <c r="Z112" i="7"/>
  <c r="F112" i="7"/>
  <c r="X112" i="7" s="1"/>
  <c r="Z111" i="7"/>
  <c r="F111" i="7"/>
  <c r="X111" i="7" s="1"/>
  <c r="Z110" i="7"/>
  <c r="F110" i="7"/>
  <c r="X110" i="7" s="1"/>
  <c r="Z109" i="7"/>
  <c r="F109" i="7"/>
  <c r="X109" i="7" s="1"/>
  <c r="Z108" i="7"/>
  <c r="F108" i="7"/>
  <c r="X108" i="7" s="1"/>
  <c r="Z107" i="7"/>
  <c r="F107" i="7"/>
  <c r="X107" i="7" s="1"/>
  <c r="Z106" i="7"/>
  <c r="F106" i="7"/>
  <c r="X106" i="7" s="1"/>
  <c r="Z105" i="7"/>
  <c r="F105" i="7"/>
  <c r="X105" i="7" s="1"/>
  <c r="Z104" i="7"/>
  <c r="F104" i="7"/>
  <c r="X104" i="7" s="1"/>
  <c r="Z103" i="7"/>
  <c r="F103" i="7"/>
  <c r="X103" i="7" s="1"/>
  <c r="Z102" i="7"/>
  <c r="F102" i="7"/>
  <c r="X102" i="7" s="1"/>
  <c r="Z101" i="7"/>
  <c r="F101" i="7"/>
  <c r="X101" i="7" s="1"/>
  <c r="Z100" i="7"/>
  <c r="F100" i="7"/>
  <c r="X100" i="7" s="1"/>
  <c r="Z99" i="7"/>
  <c r="X99" i="7"/>
  <c r="F99" i="7"/>
  <c r="Z98" i="7"/>
  <c r="F98" i="7"/>
  <c r="X98" i="7" s="1"/>
  <c r="Z97" i="7"/>
  <c r="F97" i="7"/>
  <c r="X97" i="7" s="1"/>
  <c r="Z96" i="7"/>
  <c r="F96" i="7"/>
  <c r="X96" i="7" s="1"/>
  <c r="Z95" i="7"/>
  <c r="F95" i="7"/>
  <c r="X95" i="7" s="1"/>
  <c r="Z94" i="7"/>
  <c r="F94" i="7"/>
  <c r="X94" i="7" s="1"/>
  <c r="Z93" i="7"/>
  <c r="F93" i="7"/>
  <c r="X93" i="7" s="1"/>
  <c r="Z92" i="7"/>
  <c r="F92" i="7"/>
  <c r="X92" i="7" s="1"/>
  <c r="Z91" i="7"/>
  <c r="F91" i="7"/>
  <c r="X91" i="7" s="1"/>
  <c r="Z90" i="7"/>
  <c r="F90" i="7"/>
  <c r="X90" i="7" s="1"/>
  <c r="Z89" i="7"/>
  <c r="F89" i="7"/>
  <c r="X89" i="7" s="1"/>
  <c r="Z88" i="7"/>
  <c r="F88" i="7"/>
  <c r="X88" i="7" s="1"/>
  <c r="Z87" i="7"/>
  <c r="F87" i="7"/>
  <c r="X87" i="7" s="1"/>
  <c r="Z86" i="7"/>
  <c r="F86" i="7"/>
  <c r="X86" i="7" s="1"/>
  <c r="Z85" i="7"/>
  <c r="F85" i="7"/>
  <c r="X85" i="7" s="1"/>
  <c r="Z84" i="7"/>
  <c r="F84" i="7"/>
  <c r="X84" i="7" s="1"/>
  <c r="Z83" i="7"/>
  <c r="F83" i="7"/>
  <c r="X83" i="7" s="1"/>
  <c r="Z82" i="7"/>
  <c r="F82" i="7"/>
  <c r="X82" i="7" s="1"/>
  <c r="Z81" i="7"/>
  <c r="F81" i="7"/>
  <c r="X81" i="7" s="1"/>
  <c r="Z80" i="7"/>
  <c r="F80" i="7"/>
  <c r="X80" i="7" s="1"/>
  <c r="Z79" i="7"/>
  <c r="F79" i="7"/>
  <c r="X79" i="7" s="1"/>
  <c r="Z78" i="7"/>
  <c r="F78" i="7"/>
  <c r="X78" i="7" s="1"/>
  <c r="Z77" i="7"/>
  <c r="F77" i="7"/>
  <c r="X77" i="7" s="1"/>
  <c r="Z76" i="7"/>
  <c r="F76" i="7"/>
  <c r="X76" i="7" s="1"/>
  <c r="Z75" i="7"/>
  <c r="F75" i="7"/>
  <c r="X75" i="7" s="1"/>
  <c r="Z74" i="7"/>
  <c r="F74" i="7"/>
  <c r="X74" i="7" s="1"/>
  <c r="Z73" i="7"/>
  <c r="F73" i="7"/>
  <c r="X73" i="7" s="1"/>
  <c r="Z72" i="7"/>
  <c r="F72" i="7"/>
  <c r="X72" i="7" s="1"/>
  <c r="Z71" i="7"/>
  <c r="F71" i="7"/>
  <c r="X71" i="7" s="1"/>
  <c r="Z70" i="7"/>
  <c r="F70" i="7"/>
  <c r="X70" i="7" s="1"/>
  <c r="Z69" i="7"/>
  <c r="F69" i="7"/>
  <c r="X69" i="7" s="1"/>
  <c r="Z68" i="7"/>
  <c r="F68" i="7"/>
  <c r="X68" i="7" s="1"/>
  <c r="Z67" i="7"/>
  <c r="F67" i="7"/>
  <c r="X67" i="7" s="1"/>
  <c r="Z66" i="7"/>
  <c r="F66" i="7"/>
  <c r="X66" i="7" s="1"/>
  <c r="Z65" i="7"/>
  <c r="F65" i="7"/>
  <c r="X65" i="7" s="1"/>
  <c r="Z64" i="7"/>
  <c r="F64" i="7"/>
  <c r="X64" i="7" s="1"/>
  <c r="Z63" i="7"/>
  <c r="F63" i="7"/>
  <c r="X63" i="7" s="1"/>
  <c r="Z62" i="7"/>
  <c r="F62" i="7"/>
  <c r="X62" i="7" s="1"/>
  <c r="Z61" i="7"/>
  <c r="F61" i="7"/>
  <c r="X61" i="7" s="1"/>
  <c r="Z60" i="7"/>
  <c r="F60" i="7"/>
  <c r="X60" i="7" s="1"/>
  <c r="Z59" i="7"/>
  <c r="F59" i="7"/>
  <c r="X59" i="7" s="1"/>
  <c r="Z58" i="7"/>
  <c r="F58" i="7"/>
  <c r="X58" i="7" s="1"/>
  <c r="Z57" i="7"/>
  <c r="F57" i="7"/>
  <c r="X57" i="7" s="1"/>
  <c r="Z56" i="7"/>
  <c r="F56" i="7"/>
  <c r="X56" i="7" s="1"/>
  <c r="Z55" i="7"/>
  <c r="F55" i="7"/>
  <c r="X55" i="7" s="1"/>
  <c r="Z54" i="7"/>
  <c r="F54" i="7"/>
  <c r="X54" i="7" s="1"/>
  <c r="Z53" i="7"/>
  <c r="F53" i="7"/>
  <c r="X53" i="7" s="1"/>
  <c r="Z52" i="7"/>
  <c r="F52" i="7"/>
  <c r="X52" i="7" s="1"/>
  <c r="Z51" i="7"/>
  <c r="F51" i="7"/>
  <c r="X51" i="7" s="1"/>
  <c r="Z50" i="7"/>
  <c r="F50" i="7"/>
  <c r="X50" i="7" s="1"/>
  <c r="Z49" i="7"/>
  <c r="F49" i="7"/>
  <c r="X49" i="7" s="1"/>
  <c r="Z48" i="7"/>
  <c r="F48" i="7"/>
  <c r="X48" i="7" s="1"/>
  <c r="Z47" i="7"/>
  <c r="F47" i="7"/>
  <c r="X47" i="7" s="1"/>
  <c r="Z46" i="7"/>
  <c r="F46" i="7"/>
  <c r="X46" i="7" s="1"/>
  <c r="Z45" i="7"/>
  <c r="F45" i="7"/>
  <c r="X45" i="7" s="1"/>
  <c r="Z44" i="7"/>
  <c r="F44" i="7"/>
  <c r="X44" i="7" s="1"/>
  <c r="Z43" i="7"/>
  <c r="F43" i="7"/>
  <c r="X43" i="7" s="1"/>
  <c r="Z42" i="7"/>
  <c r="F42" i="7"/>
  <c r="X42" i="7" s="1"/>
  <c r="Z41" i="7"/>
  <c r="F41" i="7"/>
  <c r="X41" i="7" s="1"/>
  <c r="Z40" i="7"/>
  <c r="F40" i="7"/>
  <c r="X40" i="7" s="1"/>
  <c r="Z39" i="7"/>
  <c r="F39" i="7"/>
  <c r="X39" i="7" s="1"/>
  <c r="Z38" i="7"/>
  <c r="F38" i="7"/>
  <c r="X38" i="7" s="1"/>
  <c r="Z37" i="7"/>
  <c r="F37" i="7"/>
  <c r="X37" i="7" s="1"/>
  <c r="Z36" i="7"/>
  <c r="F36" i="7"/>
  <c r="X36" i="7" s="1"/>
  <c r="Z35" i="7"/>
  <c r="F35" i="7"/>
  <c r="X35" i="7" s="1"/>
  <c r="Z34" i="7"/>
  <c r="F34" i="7"/>
  <c r="X34" i="7" s="1"/>
  <c r="Z33" i="7"/>
  <c r="F33" i="7"/>
  <c r="X33" i="7" s="1"/>
  <c r="Z32" i="7"/>
  <c r="F32" i="7"/>
  <c r="X32" i="7" s="1"/>
  <c r="Z31" i="7"/>
  <c r="F31" i="7"/>
  <c r="X31" i="7" s="1"/>
  <c r="Z30" i="7"/>
  <c r="F30" i="7"/>
  <c r="X30" i="7" s="1"/>
  <c r="Z29" i="7"/>
  <c r="F29" i="7"/>
  <c r="X29" i="7" s="1"/>
  <c r="Z28" i="7"/>
  <c r="F28" i="7"/>
  <c r="X28" i="7" s="1"/>
  <c r="Z27" i="7"/>
  <c r="F27" i="7"/>
  <c r="X27" i="7" s="1"/>
  <c r="Z26" i="7"/>
  <c r="F26" i="7"/>
  <c r="X26" i="7" s="1"/>
  <c r="Z25" i="7"/>
  <c r="F25" i="7"/>
  <c r="X25" i="7" s="1"/>
  <c r="Z24" i="7"/>
  <c r="F24" i="7"/>
  <c r="X24" i="7" s="1"/>
  <c r="Z23" i="7"/>
  <c r="F23" i="7"/>
  <c r="X23" i="7" s="1"/>
  <c r="Z22" i="7"/>
  <c r="F22" i="7"/>
  <c r="X22" i="7" s="1"/>
  <c r="Z21" i="7"/>
  <c r="F21" i="7"/>
  <c r="X21" i="7" s="1"/>
  <c r="Z20" i="7"/>
  <c r="F20" i="7"/>
  <c r="X20" i="7" s="1"/>
  <c r="Z19" i="7"/>
  <c r="F19" i="7"/>
  <c r="X19" i="7" s="1"/>
  <c r="Z18" i="7"/>
  <c r="F18" i="7"/>
  <c r="X18" i="7" s="1"/>
  <c r="Z17" i="7"/>
  <c r="F17" i="7"/>
  <c r="X17" i="7" s="1"/>
  <c r="Z16" i="7"/>
  <c r="F16" i="7"/>
  <c r="X16" i="7" s="1"/>
  <c r="Z15" i="7"/>
  <c r="F15" i="7"/>
  <c r="X15" i="7" s="1"/>
  <c r="Z14" i="7"/>
  <c r="F14" i="7"/>
  <c r="X14" i="7" s="1"/>
  <c r="Z13" i="7"/>
  <c r="F13" i="7"/>
  <c r="X13" i="7" s="1"/>
  <c r="Z12" i="7"/>
  <c r="F12" i="7"/>
  <c r="X12" i="7" s="1"/>
  <c r="Z11" i="7"/>
  <c r="F11" i="7"/>
  <c r="X11" i="7" s="1"/>
  <c r="Z10" i="7"/>
  <c r="F10" i="7"/>
  <c r="X10" i="7" s="1"/>
  <c r="Z9" i="7"/>
  <c r="F9" i="7"/>
  <c r="X9" i="7" s="1"/>
  <c r="Z8" i="7"/>
  <c r="F8" i="7"/>
  <c r="X8" i="7" s="1"/>
  <c r="Z7" i="7"/>
  <c r="F7" i="7"/>
  <c r="X7" i="7" s="1"/>
  <c r="Z6" i="7"/>
  <c r="F6" i="7"/>
  <c r="X6" i="7" s="1"/>
  <c r="Z5" i="7"/>
  <c r="F5" i="7"/>
  <c r="X5" i="7" s="1"/>
  <c r="Z4" i="7"/>
  <c r="F4" i="7"/>
  <c r="X4" i="7" s="1"/>
  <c r="Z3" i="7"/>
  <c r="F3" i="7"/>
  <c r="X3" i="7" s="1"/>
  <c r="X162" i="5"/>
  <c r="E162" i="5"/>
  <c r="V162" i="5" s="1"/>
  <c r="X161" i="5"/>
  <c r="E161" i="5"/>
  <c r="V161" i="5" s="1"/>
  <c r="X160" i="5"/>
  <c r="E160" i="5"/>
  <c r="V160" i="5" s="1"/>
  <c r="X159" i="5"/>
  <c r="E159" i="5"/>
  <c r="V159" i="5" s="1"/>
  <c r="X158" i="5"/>
  <c r="E158" i="5"/>
  <c r="V158" i="5" s="1"/>
  <c r="X157" i="5"/>
  <c r="E157" i="5"/>
  <c r="V157" i="5" s="1"/>
  <c r="X156" i="5"/>
  <c r="E156" i="5"/>
  <c r="V156" i="5" s="1"/>
  <c r="X155" i="5"/>
  <c r="E155" i="5"/>
  <c r="V155" i="5" s="1"/>
  <c r="X154" i="5"/>
  <c r="E154" i="5"/>
  <c r="V154" i="5" s="1"/>
  <c r="X153" i="5"/>
  <c r="E153" i="5"/>
  <c r="V153" i="5" s="1"/>
  <c r="X152" i="5"/>
  <c r="E152" i="5"/>
  <c r="V152" i="5" s="1"/>
  <c r="X151" i="5"/>
  <c r="E151" i="5"/>
  <c r="V151" i="5" s="1"/>
  <c r="X150" i="5"/>
  <c r="E150" i="5"/>
  <c r="V150" i="5" s="1"/>
  <c r="X149" i="5"/>
  <c r="E149" i="5"/>
  <c r="V149" i="5" s="1"/>
  <c r="X148" i="5"/>
  <c r="E148" i="5"/>
  <c r="V148" i="5" s="1"/>
  <c r="X147" i="5"/>
  <c r="E147" i="5"/>
  <c r="V147" i="5" s="1"/>
  <c r="X146" i="5"/>
  <c r="E146" i="5"/>
  <c r="V146" i="5" s="1"/>
  <c r="X145" i="5"/>
  <c r="E145" i="5"/>
  <c r="V145" i="5" s="1"/>
  <c r="X144" i="5"/>
  <c r="E144" i="5"/>
  <c r="V144" i="5" s="1"/>
  <c r="X143" i="5"/>
  <c r="E143" i="5"/>
  <c r="V143" i="5" s="1"/>
  <c r="X142" i="5"/>
  <c r="E142" i="5"/>
  <c r="V142" i="5" s="1"/>
  <c r="X141" i="5"/>
  <c r="E141" i="5"/>
  <c r="V141" i="5" s="1"/>
  <c r="X140" i="5"/>
  <c r="E140" i="5"/>
  <c r="V140" i="5" s="1"/>
  <c r="X139" i="5"/>
  <c r="E139" i="5"/>
  <c r="V139" i="5" s="1"/>
  <c r="X138" i="5"/>
  <c r="E138" i="5"/>
  <c r="V138" i="5" s="1"/>
  <c r="X137" i="5"/>
  <c r="E137" i="5"/>
  <c r="V137" i="5" s="1"/>
  <c r="X136" i="5"/>
  <c r="E136" i="5"/>
  <c r="V136" i="5" s="1"/>
  <c r="X135" i="5"/>
  <c r="E135" i="5"/>
  <c r="V135" i="5" s="1"/>
  <c r="X134" i="5"/>
  <c r="E134" i="5"/>
  <c r="V134" i="5" s="1"/>
  <c r="X133" i="5"/>
  <c r="E133" i="5"/>
  <c r="V133" i="5" s="1"/>
  <c r="X132" i="5"/>
  <c r="E132" i="5"/>
  <c r="V132" i="5" s="1"/>
  <c r="X131" i="5"/>
  <c r="E131" i="5"/>
  <c r="V131" i="5" s="1"/>
  <c r="X130" i="5"/>
  <c r="E130" i="5"/>
  <c r="V130" i="5" s="1"/>
  <c r="X129" i="5"/>
  <c r="E129" i="5"/>
  <c r="V129" i="5" s="1"/>
  <c r="X128" i="5"/>
  <c r="E128" i="5"/>
  <c r="V128" i="5" s="1"/>
  <c r="X127" i="5"/>
  <c r="E127" i="5"/>
  <c r="V127" i="5" s="1"/>
  <c r="X126" i="5"/>
  <c r="E126" i="5"/>
  <c r="V126" i="5" s="1"/>
  <c r="X125" i="5"/>
  <c r="E125" i="5"/>
  <c r="V125" i="5" s="1"/>
  <c r="X124" i="5"/>
  <c r="E124" i="5"/>
  <c r="V124" i="5" s="1"/>
  <c r="X123" i="5"/>
  <c r="E123" i="5"/>
  <c r="V123" i="5" s="1"/>
  <c r="X122" i="5"/>
  <c r="E122" i="5"/>
  <c r="V122" i="5" s="1"/>
  <c r="X121" i="5"/>
  <c r="E121" i="5"/>
  <c r="V121" i="5" s="1"/>
  <c r="X120" i="5"/>
  <c r="E120" i="5"/>
  <c r="V120" i="5" s="1"/>
  <c r="X119" i="5"/>
  <c r="E119" i="5"/>
  <c r="V119" i="5" s="1"/>
  <c r="X118" i="5"/>
  <c r="E118" i="5"/>
  <c r="V118" i="5" s="1"/>
  <c r="X117" i="5"/>
  <c r="E117" i="5"/>
  <c r="V117" i="5" s="1"/>
  <c r="X116" i="5"/>
  <c r="V116" i="5"/>
  <c r="E116" i="5"/>
  <c r="X115" i="5"/>
  <c r="E115" i="5"/>
  <c r="V115" i="5" s="1"/>
  <c r="X114" i="5"/>
  <c r="E114" i="5"/>
  <c r="V114" i="5" s="1"/>
  <c r="X113" i="5"/>
  <c r="E113" i="5"/>
  <c r="V113" i="5" s="1"/>
  <c r="X112" i="5"/>
  <c r="E112" i="5"/>
  <c r="V112" i="5" s="1"/>
  <c r="X111" i="5"/>
  <c r="E111" i="5"/>
  <c r="V111" i="5" s="1"/>
  <c r="X110" i="5"/>
  <c r="E110" i="5"/>
  <c r="V110" i="5" s="1"/>
  <c r="X109" i="5"/>
  <c r="E109" i="5"/>
  <c r="V109" i="5" s="1"/>
  <c r="X108" i="5"/>
  <c r="E108" i="5"/>
  <c r="V108" i="5" s="1"/>
  <c r="X107" i="5"/>
  <c r="E107" i="5"/>
  <c r="V107" i="5" s="1"/>
  <c r="X106" i="5"/>
  <c r="E106" i="5"/>
  <c r="V106" i="5" s="1"/>
  <c r="X105" i="5"/>
  <c r="E105" i="5"/>
  <c r="V105" i="5" s="1"/>
  <c r="X104" i="5"/>
  <c r="E104" i="5"/>
  <c r="V104" i="5" s="1"/>
  <c r="X103" i="5"/>
  <c r="E103" i="5"/>
  <c r="V103" i="5" s="1"/>
  <c r="X102" i="5"/>
  <c r="E102" i="5"/>
  <c r="V102" i="5" s="1"/>
  <c r="X101" i="5"/>
  <c r="E101" i="5"/>
  <c r="V101" i="5" s="1"/>
  <c r="X100" i="5"/>
  <c r="E100" i="5"/>
  <c r="V100" i="5" s="1"/>
  <c r="X99" i="5"/>
  <c r="E99" i="5"/>
  <c r="V99" i="5" s="1"/>
  <c r="X98" i="5"/>
  <c r="E98" i="5"/>
  <c r="V98" i="5" s="1"/>
  <c r="X97" i="5"/>
  <c r="E97" i="5"/>
  <c r="V97" i="5" s="1"/>
  <c r="X96" i="5"/>
  <c r="E96" i="5"/>
  <c r="V96" i="5" s="1"/>
  <c r="X95" i="5"/>
  <c r="E95" i="5"/>
  <c r="V95" i="5" s="1"/>
  <c r="X94" i="5"/>
  <c r="E94" i="5"/>
  <c r="V94" i="5" s="1"/>
  <c r="X93" i="5"/>
  <c r="E93" i="5"/>
  <c r="V93" i="5" s="1"/>
  <c r="X92" i="5"/>
  <c r="E92" i="5"/>
  <c r="V92" i="5" s="1"/>
  <c r="X91" i="5"/>
  <c r="E91" i="5"/>
  <c r="V91" i="5" s="1"/>
  <c r="X90" i="5"/>
  <c r="E90" i="5"/>
  <c r="V90" i="5" s="1"/>
  <c r="X89" i="5"/>
  <c r="E89" i="5"/>
  <c r="V89" i="5" s="1"/>
  <c r="X88" i="5"/>
  <c r="E88" i="5"/>
  <c r="V88" i="5" s="1"/>
  <c r="X87" i="5"/>
  <c r="E87" i="5"/>
  <c r="V87" i="5" s="1"/>
  <c r="X86" i="5"/>
  <c r="E86" i="5"/>
  <c r="V86" i="5" s="1"/>
  <c r="X85" i="5"/>
  <c r="E85" i="5"/>
  <c r="V85" i="5" s="1"/>
  <c r="X84" i="5"/>
  <c r="E84" i="5"/>
  <c r="V84" i="5" s="1"/>
  <c r="X83" i="5"/>
  <c r="E83" i="5"/>
  <c r="V83" i="5" s="1"/>
  <c r="X82" i="5"/>
  <c r="E82" i="5"/>
  <c r="V82" i="5" s="1"/>
  <c r="X81" i="5"/>
  <c r="E81" i="5"/>
  <c r="V81" i="5" s="1"/>
  <c r="X80" i="5"/>
  <c r="E80" i="5"/>
  <c r="V80" i="5" s="1"/>
  <c r="X79" i="5"/>
  <c r="E79" i="5"/>
  <c r="V79" i="5" s="1"/>
  <c r="X78" i="5"/>
  <c r="E78" i="5"/>
  <c r="V78" i="5" s="1"/>
  <c r="X77" i="5"/>
  <c r="E77" i="5"/>
  <c r="V77" i="5" s="1"/>
  <c r="X76" i="5"/>
  <c r="E76" i="5"/>
  <c r="V76" i="5" s="1"/>
  <c r="X75" i="5"/>
  <c r="E75" i="5"/>
  <c r="V75" i="5" s="1"/>
  <c r="X74" i="5"/>
  <c r="E74" i="5"/>
  <c r="V74" i="5" s="1"/>
  <c r="X73" i="5"/>
  <c r="E73" i="5"/>
  <c r="V73" i="5" s="1"/>
  <c r="X72" i="5"/>
  <c r="E72" i="5"/>
  <c r="V72" i="5" s="1"/>
  <c r="X71" i="5"/>
  <c r="E71" i="5"/>
  <c r="V71" i="5" s="1"/>
  <c r="X70" i="5"/>
  <c r="E70" i="5"/>
  <c r="V70" i="5" s="1"/>
  <c r="X69" i="5"/>
  <c r="E69" i="5"/>
  <c r="V69" i="5" s="1"/>
  <c r="X68" i="5"/>
  <c r="E68" i="5"/>
  <c r="V68" i="5" s="1"/>
  <c r="X67" i="5"/>
  <c r="E67" i="5"/>
  <c r="V67" i="5" s="1"/>
  <c r="X66" i="5"/>
  <c r="E66" i="5"/>
  <c r="V66" i="5" s="1"/>
  <c r="X65" i="5"/>
  <c r="E65" i="5"/>
  <c r="V65" i="5" s="1"/>
  <c r="X64" i="5"/>
  <c r="E64" i="5"/>
  <c r="V64" i="5" s="1"/>
  <c r="X63" i="5"/>
  <c r="E63" i="5"/>
  <c r="V63" i="5" s="1"/>
  <c r="X62" i="5"/>
  <c r="E62" i="5"/>
  <c r="V62" i="5" s="1"/>
  <c r="X61" i="5"/>
  <c r="E61" i="5"/>
  <c r="V61" i="5" s="1"/>
  <c r="X60" i="5"/>
  <c r="E60" i="5"/>
  <c r="V60" i="5" s="1"/>
  <c r="X59" i="5"/>
  <c r="E59" i="5"/>
  <c r="V59" i="5" s="1"/>
  <c r="X58" i="5"/>
  <c r="E58" i="5"/>
  <c r="V58" i="5" s="1"/>
  <c r="X57" i="5"/>
  <c r="E57" i="5"/>
  <c r="V57" i="5" s="1"/>
  <c r="X56" i="5"/>
  <c r="E56" i="5"/>
  <c r="V56" i="5" s="1"/>
  <c r="X55" i="5"/>
  <c r="E55" i="5"/>
  <c r="V55" i="5" s="1"/>
  <c r="X54" i="5"/>
  <c r="E54" i="5"/>
  <c r="V54" i="5" s="1"/>
  <c r="X53" i="5"/>
  <c r="E53" i="5"/>
  <c r="V53" i="5" s="1"/>
  <c r="X52" i="5"/>
  <c r="E52" i="5"/>
  <c r="V52" i="5" s="1"/>
  <c r="X51" i="5"/>
  <c r="E51" i="5"/>
  <c r="V51" i="5" s="1"/>
  <c r="X50" i="5"/>
  <c r="E50" i="5"/>
  <c r="V50" i="5" s="1"/>
  <c r="X49" i="5"/>
  <c r="E49" i="5"/>
  <c r="V49" i="5" s="1"/>
  <c r="X48" i="5"/>
  <c r="E48" i="5"/>
  <c r="V48" i="5" s="1"/>
  <c r="X47" i="5"/>
  <c r="E47" i="5"/>
  <c r="V47" i="5" s="1"/>
  <c r="X46" i="5"/>
  <c r="E46" i="5"/>
  <c r="V46" i="5" s="1"/>
  <c r="X45" i="5"/>
  <c r="E45" i="5"/>
  <c r="V45" i="5" s="1"/>
  <c r="X44" i="5"/>
  <c r="E44" i="5"/>
  <c r="V44" i="5" s="1"/>
  <c r="X43" i="5"/>
  <c r="E43" i="5"/>
  <c r="V43" i="5" s="1"/>
  <c r="X42" i="5"/>
  <c r="E42" i="5"/>
  <c r="V42" i="5" s="1"/>
  <c r="X41" i="5"/>
  <c r="E41" i="5"/>
  <c r="V41" i="5" s="1"/>
  <c r="X40" i="5"/>
  <c r="E40" i="5"/>
  <c r="V40" i="5" s="1"/>
  <c r="X39" i="5"/>
  <c r="E39" i="5"/>
  <c r="V39" i="5" s="1"/>
  <c r="X38" i="5"/>
  <c r="E38" i="5"/>
  <c r="V38" i="5" s="1"/>
  <c r="X37" i="5"/>
  <c r="E37" i="5"/>
  <c r="V37" i="5" s="1"/>
  <c r="X36" i="5"/>
  <c r="E36" i="5"/>
  <c r="V36" i="5" s="1"/>
  <c r="X35" i="5"/>
  <c r="E35" i="5"/>
  <c r="V35" i="5" s="1"/>
  <c r="X34" i="5"/>
  <c r="E34" i="5"/>
  <c r="V34" i="5" s="1"/>
  <c r="X33" i="5"/>
  <c r="E33" i="5"/>
  <c r="V33" i="5" s="1"/>
  <c r="X32" i="5"/>
  <c r="E32" i="5"/>
  <c r="V32" i="5" s="1"/>
  <c r="X31" i="5"/>
  <c r="E31" i="5"/>
  <c r="V31" i="5" s="1"/>
  <c r="X30" i="5"/>
  <c r="E30" i="5"/>
  <c r="V30" i="5" s="1"/>
  <c r="X29" i="5"/>
  <c r="E29" i="5"/>
  <c r="V29" i="5" s="1"/>
  <c r="X28" i="5"/>
  <c r="E28" i="5"/>
  <c r="V28" i="5" s="1"/>
  <c r="X27" i="5"/>
  <c r="E27" i="5"/>
  <c r="V27" i="5" s="1"/>
  <c r="X26" i="5"/>
  <c r="E26" i="5"/>
  <c r="V26" i="5" s="1"/>
  <c r="X25" i="5"/>
  <c r="E25" i="5"/>
  <c r="V25" i="5" s="1"/>
  <c r="X24" i="5"/>
  <c r="E24" i="5"/>
  <c r="V24" i="5" s="1"/>
  <c r="X23" i="5"/>
  <c r="E23" i="5"/>
  <c r="V23" i="5" s="1"/>
  <c r="X22" i="5"/>
  <c r="E22" i="5"/>
  <c r="V22" i="5" s="1"/>
  <c r="X21" i="5"/>
  <c r="E21" i="5"/>
  <c r="V21" i="5" s="1"/>
  <c r="X20" i="5"/>
  <c r="E20" i="5"/>
  <c r="V20" i="5" s="1"/>
  <c r="X19" i="5"/>
  <c r="E19" i="5"/>
  <c r="V19" i="5" s="1"/>
  <c r="X18" i="5"/>
  <c r="E18" i="5"/>
  <c r="V18" i="5" s="1"/>
  <c r="X17" i="5"/>
  <c r="E17" i="5"/>
  <c r="V17" i="5" s="1"/>
  <c r="X16" i="5"/>
  <c r="E16" i="5"/>
  <c r="V16" i="5" s="1"/>
  <c r="X15" i="5"/>
  <c r="E15" i="5"/>
  <c r="V15" i="5" s="1"/>
  <c r="X14" i="5"/>
  <c r="E14" i="5"/>
  <c r="V14" i="5" s="1"/>
  <c r="X13" i="5"/>
  <c r="E13" i="5"/>
  <c r="V13" i="5" s="1"/>
  <c r="X12" i="5"/>
  <c r="E12" i="5"/>
  <c r="V12" i="5" s="1"/>
  <c r="X11" i="5"/>
  <c r="E11" i="5"/>
  <c r="V11" i="5" s="1"/>
  <c r="X10" i="5"/>
  <c r="E10" i="5"/>
  <c r="V10" i="5" s="1"/>
  <c r="X9" i="5"/>
  <c r="E9" i="5"/>
  <c r="V9" i="5" s="1"/>
  <c r="X8" i="5"/>
  <c r="E8" i="5"/>
  <c r="V8" i="5" s="1"/>
  <c r="X7" i="5"/>
  <c r="E7" i="5"/>
  <c r="V7" i="5" s="1"/>
  <c r="X6" i="5"/>
  <c r="E6" i="5"/>
  <c r="V6" i="5" s="1"/>
  <c r="X5" i="5"/>
  <c r="E5" i="5"/>
  <c r="V5" i="5" s="1"/>
  <c r="X4" i="5"/>
  <c r="E4" i="5"/>
  <c r="V4" i="5" s="1"/>
  <c r="X3" i="5"/>
  <c r="E3" i="5"/>
  <c r="V3" i="5" s="1"/>
  <c r="R78" i="3"/>
  <c r="Q78" i="3"/>
  <c r="O78" i="3"/>
  <c r="N78" i="3"/>
  <c r="P78" i="3" s="1"/>
  <c r="M78" i="3"/>
  <c r="D78" i="3"/>
  <c r="N77" i="3"/>
  <c r="P77" i="3" s="1"/>
  <c r="M77" i="3"/>
  <c r="D77" i="3"/>
  <c r="N76" i="3"/>
  <c r="P76" i="3" s="1"/>
  <c r="M76" i="3"/>
  <c r="D76" i="3"/>
  <c r="N75" i="3"/>
  <c r="P75" i="3" s="1"/>
  <c r="M75" i="3"/>
  <c r="D75" i="3"/>
  <c r="N74" i="3"/>
  <c r="P74" i="3" s="1"/>
  <c r="M74" i="3"/>
  <c r="D74" i="3"/>
  <c r="N73" i="3"/>
  <c r="P73" i="3" s="1"/>
  <c r="M73" i="3"/>
  <c r="D73" i="3"/>
  <c r="N72" i="3"/>
  <c r="P72" i="3" s="1"/>
  <c r="M72" i="3"/>
  <c r="D72" i="3"/>
  <c r="N71" i="3"/>
  <c r="P71" i="3" s="1"/>
  <c r="M71" i="3"/>
  <c r="D71" i="3"/>
  <c r="N70" i="3"/>
  <c r="P70" i="3" s="1"/>
  <c r="M70" i="3"/>
  <c r="D70" i="3"/>
  <c r="R69" i="3"/>
  <c r="Q69" i="3"/>
  <c r="O69" i="3"/>
  <c r="N69" i="3"/>
  <c r="P69" i="3" s="1"/>
  <c r="M69" i="3"/>
  <c r="D69" i="3"/>
  <c r="R68" i="3"/>
  <c r="Q68" i="3"/>
  <c r="O68" i="3"/>
  <c r="N68" i="3"/>
  <c r="P68" i="3" s="1"/>
  <c r="M68" i="3"/>
  <c r="D68" i="3"/>
  <c r="N67" i="3"/>
  <c r="P67" i="3" s="1"/>
  <c r="M67" i="3"/>
  <c r="D67" i="3"/>
  <c r="O63" i="3"/>
  <c r="N63" i="3"/>
  <c r="L63" i="3"/>
  <c r="M63" i="3" s="1"/>
  <c r="K63" i="3"/>
  <c r="J63" i="3"/>
  <c r="D63" i="3"/>
  <c r="K62" i="3"/>
  <c r="J62" i="3"/>
  <c r="D62" i="3"/>
  <c r="K61" i="3"/>
  <c r="J61" i="3"/>
  <c r="D61" i="3"/>
  <c r="K60" i="3"/>
  <c r="J60" i="3"/>
  <c r="D60" i="3"/>
  <c r="K56" i="3"/>
  <c r="J56" i="3"/>
  <c r="D56" i="3"/>
  <c r="K55" i="3"/>
  <c r="J55" i="3"/>
  <c r="D55" i="3"/>
  <c r="K54" i="3"/>
  <c r="J54" i="3"/>
  <c r="D54" i="3"/>
  <c r="K53" i="3"/>
  <c r="J53" i="3"/>
  <c r="D53" i="3"/>
  <c r="AA5" i="7" s="1"/>
  <c r="K52" i="3"/>
  <c r="J52" i="3"/>
  <c r="D52" i="3"/>
  <c r="Y162" i="5"/>
  <c r="AC3" i="21" l="1"/>
  <c r="P3" i="21"/>
  <c r="R3" i="21"/>
  <c r="I3" i="15"/>
  <c r="K3" i="15"/>
  <c r="S3" i="15"/>
  <c r="U3" i="15"/>
  <c r="AG3" i="15"/>
  <c r="L3" i="11"/>
  <c r="P3" i="11"/>
  <c r="X3" i="11"/>
  <c r="U3" i="7"/>
  <c r="T3" i="7"/>
  <c r="P3" i="7"/>
  <c r="O3" i="7"/>
  <c r="M3" i="7"/>
  <c r="L3" i="7"/>
  <c r="J3" i="7"/>
  <c r="I3" i="7"/>
  <c r="H3" i="7"/>
  <c r="Z162" i="5"/>
  <c r="K3" i="5"/>
  <c r="J3" i="5"/>
  <c r="I3" i="5"/>
  <c r="H3" i="5"/>
  <c r="S3" i="5"/>
  <c r="G3" i="5"/>
  <c r="R3" i="5"/>
  <c r="F3" i="5"/>
  <c r="Q3" i="5"/>
  <c r="P3" i="5"/>
  <c r="O3" i="5"/>
  <c r="N3" i="5"/>
  <c r="M3" i="5"/>
  <c r="L3" i="5"/>
  <c r="Y4" i="5"/>
  <c r="Z4" i="5" s="1"/>
  <c r="AA4" i="5" s="1"/>
  <c r="I6" i="6" s="1"/>
  <c r="J6" i="6" s="1"/>
  <c r="Y16" i="5"/>
  <c r="Z16" i="5" s="1"/>
  <c r="AA16" i="5" s="1"/>
  <c r="I18" i="6" s="1"/>
  <c r="J18" i="6" s="1"/>
  <c r="Y28" i="5"/>
  <c r="Z28" i="5" s="1"/>
  <c r="AA28" i="5" s="1"/>
  <c r="I30" i="6" s="1"/>
  <c r="J30" i="6" s="1"/>
  <c r="Y40" i="5"/>
  <c r="Z40" i="5" s="1"/>
  <c r="AA40" i="5" s="1"/>
  <c r="I42" i="6" s="1"/>
  <c r="J42" i="6" s="1"/>
  <c r="Y52" i="5"/>
  <c r="Z52" i="5" s="1"/>
  <c r="AA52" i="5" s="1"/>
  <c r="I54" i="6" s="1"/>
  <c r="J54" i="6" s="1"/>
  <c r="Y64" i="5"/>
  <c r="Z64" i="5" s="1"/>
  <c r="AA64" i="5" s="1"/>
  <c r="I66" i="6" s="1"/>
  <c r="J66" i="6" s="1"/>
  <c r="Y76" i="5"/>
  <c r="Z76" i="5" s="1"/>
  <c r="AA76" i="5" s="1"/>
  <c r="I78" i="6" s="1"/>
  <c r="J78" i="6" s="1"/>
  <c r="Y88" i="5"/>
  <c r="Z88" i="5" s="1"/>
  <c r="AA88" i="5" s="1"/>
  <c r="I90" i="6" s="1"/>
  <c r="J90" i="6" s="1"/>
  <c r="Y100" i="5"/>
  <c r="Z100" i="5" s="1"/>
  <c r="AA100" i="5" s="1"/>
  <c r="I102" i="6" s="1"/>
  <c r="J102" i="6" s="1"/>
  <c r="Y112" i="5"/>
  <c r="Z112" i="5" s="1"/>
  <c r="AA112" i="5" s="1"/>
  <c r="I114" i="6" s="1"/>
  <c r="J114" i="6" s="1"/>
  <c r="Y124" i="5"/>
  <c r="Z124" i="5" s="1"/>
  <c r="AA124" i="5" s="1"/>
  <c r="I126" i="6" s="1"/>
  <c r="J126" i="6" s="1"/>
  <c r="Y136" i="5"/>
  <c r="Z136" i="5" s="1"/>
  <c r="AA136" i="5" s="1"/>
  <c r="I138" i="6" s="1"/>
  <c r="J138" i="6" s="1"/>
  <c r="Y148" i="5"/>
  <c r="Z148" i="5" s="1"/>
  <c r="AA148" i="5" s="1"/>
  <c r="I150" i="6" s="1"/>
  <c r="J150" i="6" s="1"/>
  <c r="Y159" i="5"/>
  <c r="AA3" i="7"/>
  <c r="AB3" i="7" s="1"/>
  <c r="N6" i="8" s="1"/>
  <c r="Y3" i="5"/>
  <c r="Z3" i="5" s="1"/>
  <c r="AA3" i="5" s="1"/>
  <c r="I5" i="6" s="1"/>
  <c r="J5" i="6" s="1"/>
  <c r="Y15" i="5"/>
  <c r="Z15" i="5" s="1"/>
  <c r="AA15" i="5" s="1"/>
  <c r="I17" i="6" s="1"/>
  <c r="J17" i="6" s="1"/>
  <c r="Y27" i="5"/>
  <c r="Z27" i="5" s="1"/>
  <c r="AA27" i="5" s="1"/>
  <c r="I29" i="6" s="1"/>
  <c r="J29" i="6" s="1"/>
  <c r="Y39" i="5"/>
  <c r="Z39" i="5" s="1"/>
  <c r="AA39" i="5" s="1"/>
  <c r="I41" i="6" s="1"/>
  <c r="J41" i="6" s="1"/>
  <c r="Y51" i="5"/>
  <c r="Z51" i="5" s="1"/>
  <c r="AA51" i="5" s="1"/>
  <c r="I53" i="6" s="1"/>
  <c r="J53" i="6" s="1"/>
  <c r="Y63" i="5"/>
  <c r="Z63" i="5" s="1"/>
  <c r="AA63" i="5" s="1"/>
  <c r="I65" i="6" s="1"/>
  <c r="J65" i="6" s="1"/>
  <c r="Y75" i="5"/>
  <c r="Z75" i="5" s="1"/>
  <c r="AA75" i="5" s="1"/>
  <c r="I77" i="6" s="1"/>
  <c r="J77" i="6" s="1"/>
  <c r="Y87" i="5"/>
  <c r="Z87" i="5" s="1"/>
  <c r="AA87" i="5" s="1"/>
  <c r="I89" i="6" s="1"/>
  <c r="J89" i="6" s="1"/>
  <c r="Y99" i="5"/>
  <c r="Z99" i="5" s="1"/>
  <c r="AA99" i="5" s="1"/>
  <c r="I101" i="6" s="1"/>
  <c r="J101" i="6" s="1"/>
  <c r="Y111" i="5"/>
  <c r="Z111" i="5" s="1"/>
  <c r="AA111" i="5" s="1"/>
  <c r="I113" i="6" s="1"/>
  <c r="J113" i="6" s="1"/>
  <c r="Y123" i="5"/>
  <c r="Z123" i="5" s="1"/>
  <c r="AA123" i="5" s="1"/>
  <c r="I125" i="6" s="1"/>
  <c r="J125" i="6" s="1"/>
  <c r="Y135" i="5"/>
  <c r="Z135" i="5" s="1"/>
  <c r="AA135" i="5" s="1"/>
  <c r="I137" i="6" s="1"/>
  <c r="J137" i="6" s="1"/>
  <c r="Y147" i="5"/>
  <c r="Z147" i="5" s="1"/>
  <c r="AA147" i="5" s="1"/>
  <c r="I149" i="6" s="1"/>
  <c r="J149" i="6" s="1"/>
  <c r="AD232" i="13"/>
  <c r="AD231" i="13"/>
  <c r="AD225" i="13"/>
  <c r="AD230" i="13"/>
  <c r="AD235" i="13"/>
  <c r="AD234" i="13"/>
  <c r="AD228" i="13"/>
  <c r="AD222" i="13"/>
  <c r="AD233" i="13"/>
  <c r="AD217" i="13"/>
  <c r="AD211" i="13"/>
  <c r="AD205" i="13"/>
  <c r="AD199" i="13"/>
  <c r="AD193" i="13"/>
  <c r="AE193" i="13" s="1"/>
  <c r="N196" i="14" s="1"/>
  <c r="O196" i="14" s="1"/>
  <c r="AD187" i="13"/>
  <c r="AD181" i="13"/>
  <c r="AE181" i="13" s="1"/>
  <c r="N184" i="14" s="1"/>
  <c r="O184" i="14" s="1"/>
  <c r="AD175" i="13"/>
  <c r="AE175" i="13" s="1"/>
  <c r="N178" i="14" s="1"/>
  <c r="O178" i="14" s="1"/>
  <c r="AD169" i="13"/>
  <c r="AE169" i="13" s="1"/>
  <c r="N172" i="14" s="1"/>
  <c r="O172" i="14" s="1"/>
  <c r="AD163" i="13"/>
  <c r="AE163" i="13" s="1"/>
  <c r="N166" i="14" s="1"/>
  <c r="O166" i="14" s="1"/>
  <c r="AD157" i="13"/>
  <c r="AE157" i="13" s="1"/>
  <c r="N160" i="14" s="1"/>
  <c r="O160" i="14" s="1"/>
  <c r="AD151" i="13"/>
  <c r="AE151" i="13" s="1"/>
  <c r="N154" i="14" s="1"/>
  <c r="O154" i="14" s="1"/>
  <c r="AD226" i="13"/>
  <c r="AD216" i="13"/>
  <c r="AE216" i="13" s="1"/>
  <c r="N219" i="14" s="1"/>
  <c r="O219" i="14" s="1"/>
  <c r="AD210" i="13"/>
  <c r="AD204" i="13"/>
  <c r="AE204" i="13" s="1"/>
  <c r="N207" i="14" s="1"/>
  <c r="O207" i="14" s="1"/>
  <c r="AD198" i="13"/>
  <c r="AE198" i="13" s="1"/>
  <c r="N201" i="14" s="1"/>
  <c r="O201" i="14" s="1"/>
  <c r="AD192" i="13"/>
  <c r="AE192" i="13" s="1"/>
  <c r="N195" i="14" s="1"/>
  <c r="O195" i="14" s="1"/>
  <c r="AD186" i="13"/>
  <c r="AD180" i="13"/>
  <c r="AE180" i="13" s="1"/>
  <c r="N183" i="14" s="1"/>
  <c r="O183" i="14" s="1"/>
  <c r="AD174" i="13"/>
  <c r="AE174" i="13" s="1"/>
  <c r="N177" i="14" s="1"/>
  <c r="O177" i="14" s="1"/>
  <c r="AD168" i="13"/>
  <c r="AE168" i="13" s="1"/>
  <c r="N171" i="14" s="1"/>
  <c r="O171" i="14" s="1"/>
  <c r="AD162" i="13"/>
  <c r="AE162" i="13" s="1"/>
  <c r="N165" i="14" s="1"/>
  <c r="O165" i="14" s="1"/>
  <c r="AD156" i="13"/>
  <c r="AE156" i="13" s="1"/>
  <c r="N159" i="14" s="1"/>
  <c r="O159" i="14" s="1"/>
  <c r="AD150" i="13"/>
  <c r="AE150" i="13" s="1"/>
  <c r="N153" i="14" s="1"/>
  <c r="O153" i="14" s="1"/>
  <c r="AD144" i="13"/>
  <c r="AE144" i="13" s="1"/>
  <c r="N147" i="14" s="1"/>
  <c r="O147" i="14" s="1"/>
  <c r="AD138" i="13"/>
  <c r="AE138" i="13" s="1"/>
  <c r="N141" i="14" s="1"/>
  <c r="O141" i="14" s="1"/>
  <c r="AD132" i="13"/>
  <c r="AE132" i="13" s="1"/>
  <c r="N135" i="14" s="1"/>
  <c r="O135" i="14" s="1"/>
  <c r="AD126" i="13"/>
  <c r="AE126" i="13" s="1"/>
  <c r="N129" i="14" s="1"/>
  <c r="O129" i="14" s="1"/>
  <c r="AD120" i="13"/>
  <c r="AE120" i="13" s="1"/>
  <c r="N123" i="14" s="1"/>
  <c r="O123" i="14" s="1"/>
  <c r="AD114" i="13"/>
  <c r="AE114" i="13" s="1"/>
  <c r="N117" i="14" s="1"/>
  <c r="O117" i="14" s="1"/>
  <c r="AD108" i="13"/>
  <c r="AE108" i="13" s="1"/>
  <c r="N111" i="14" s="1"/>
  <c r="O111" i="14" s="1"/>
  <c r="AD102" i="13"/>
  <c r="AE102" i="13" s="1"/>
  <c r="N105" i="14" s="1"/>
  <c r="O105" i="14" s="1"/>
  <c r="AD96" i="13"/>
  <c r="AE96" i="13" s="1"/>
  <c r="N99" i="14" s="1"/>
  <c r="O99" i="14" s="1"/>
  <c r="AD90" i="13"/>
  <c r="AE90" i="13" s="1"/>
  <c r="N93" i="14" s="1"/>
  <c r="O93" i="14" s="1"/>
  <c r="AD84" i="13"/>
  <c r="AE84" i="13" s="1"/>
  <c r="N87" i="14" s="1"/>
  <c r="O87" i="14" s="1"/>
  <c r="AD229" i="13"/>
  <c r="AD221" i="13"/>
  <c r="AD215" i="13"/>
  <c r="AD209" i="13"/>
  <c r="AD203" i="13"/>
  <c r="AD197" i="13"/>
  <c r="AD191" i="13"/>
  <c r="AD185" i="13"/>
  <c r="AD179" i="13"/>
  <c r="AE179" i="13" s="1"/>
  <c r="N182" i="14" s="1"/>
  <c r="O182" i="14" s="1"/>
  <c r="AD173" i="13"/>
  <c r="AE173" i="13" s="1"/>
  <c r="N176" i="14" s="1"/>
  <c r="O176" i="14" s="1"/>
  <c r="AD167" i="13"/>
  <c r="AD161" i="13"/>
  <c r="AE161" i="13" s="1"/>
  <c r="N164" i="14" s="1"/>
  <c r="O164" i="14" s="1"/>
  <c r="AD155" i="13"/>
  <c r="AD149" i="13"/>
  <c r="AD143" i="13"/>
  <c r="AD137" i="13"/>
  <c r="AD131" i="13"/>
  <c r="AD125" i="13"/>
  <c r="AD227" i="13"/>
  <c r="AD220" i="13"/>
  <c r="AE220" i="13" s="1"/>
  <c r="N223" i="14" s="1"/>
  <c r="O223" i="14" s="1"/>
  <c r="AD214" i="13"/>
  <c r="AD208" i="13"/>
  <c r="AD202" i="13"/>
  <c r="AE202" i="13" s="1"/>
  <c r="N205" i="14" s="1"/>
  <c r="O205" i="14" s="1"/>
  <c r="AD196" i="13"/>
  <c r="AE196" i="13" s="1"/>
  <c r="N199" i="14" s="1"/>
  <c r="O199" i="14" s="1"/>
  <c r="AD190" i="13"/>
  <c r="AE190" i="13" s="1"/>
  <c r="N193" i="14" s="1"/>
  <c r="O193" i="14" s="1"/>
  <c r="AD184" i="13"/>
  <c r="AE184" i="13" s="1"/>
  <c r="N187" i="14" s="1"/>
  <c r="O187" i="14" s="1"/>
  <c r="AD178" i="13"/>
  <c r="AE178" i="13" s="1"/>
  <c r="N181" i="14" s="1"/>
  <c r="O181" i="14" s="1"/>
  <c r="AD172" i="13"/>
  <c r="AE172" i="13" s="1"/>
  <c r="N175" i="14" s="1"/>
  <c r="O175" i="14" s="1"/>
  <c r="AD166" i="13"/>
  <c r="AE166" i="13" s="1"/>
  <c r="N169" i="14" s="1"/>
  <c r="O169" i="14" s="1"/>
  <c r="AD160" i="13"/>
  <c r="AE160" i="13" s="1"/>
  <c r="N163" i="14" s="1"/>
  <c r="O163" i="14" s="1"/>
  <c r="AD154" i="13"/>
  <c r="AE154" i="13" s="1"/>
  <c r="N157" i="14" s="1"/>
  <c r="O157" i="14" s="1"/>
  <c r="AD148" i="13"/>
  <c r="AE148" i="13" s="1"/>
  <c r="N151" i="14" s="1"/>
  <c r="O151" i="14" s="1"/>
  <c r="AD142" i="13"/>
  <c r="AE142" i="13" s="1"/>
  <c r="N145" i="14" s="1"/>
  <c r="O145" i="14" s="1"/>
  <c r="AD136" i="13"/>
  <c r="AE136" i="13" s="1"/>
  <c r="N139" i="14" s="1"/>
  <c r="O139" i="14" s="1"/>
  <c r="AD130" i="13"/>
  <c r="AE130" i="13" s="1"/>
  <c r="N133" i="14" s="1"/>
  <c r="O133" i="14" s="1"/>
  <c r="AD124" i="13"/>
  <c r="AE124" i="13" s="1"/>
  <c r="N127" i="14" s="1"/>
  <c r="O127" i="14" s="1"/>
  <c r="AD223" i="13"/>
  <c r="AD219" i="13"/>
  <c r="AE219" i="13" s="1"/>
  <c r="N222" i="14" s="1"/>
  <c r="O222" i="14" s="1"/>
  <c r="AD213" i="13"/>
  <c r="AD207" i="13"/>
  <c r="AE207" i="13" s="1"/>
  <c r="N210" i="14" s="1"/>
  <c r="O210" i="14" s="1"/>
  <c r="AD201" i="13"/>
  <c r="AE201" i="13" s="1"/>
  <c r="N204" i="14" s="1"/>
  <c r="O204" i="14" s="1"/>
  <c r="AD195" i="13"/>
  <c r="AE195" i="13" s="1"/>
  <c r="N198" i="14" s="1"/>
  <c r="O198" i="14" s="1"/>
  <c r="AD189" i="13"/>
  <c r="AE189" i="13" s="1"/>
  <c r="N192" i="14" s="1"/>
  <c r="O192" i="14" s="1"/>
  <c r="AD183" i="13"/>
  <c r="AE183" i="13" s="1"/>
  <c r="N186" i="14" s="1"/>
  <c r="O186" i="14" s="1"/>
  <c r="AD177" i="13"/>
  <c r="AE177" i="13" s="1"/>
  <c r="N180" i="14" s="1"/>
  <c r="O180" i="14" s="1"/>
  <c r="AD171" i="13"/>
  <c r="AE171" i="13" s="1"/>
  <c r="N174" i="14" s="1"/>
  <c r="O174" i="14" s="1"/>
  <c r="AD165" i="13"/>
  <c r="AE165" i="13" s="1"/>
  <c r="N168" i="14" s="1"/>
  <c r="O168" i="14" s="1"/>
  <c r="AD159" i="13"/>
  <c r="AE159" i="13" s="1"/>
  <c r="N162" i="14" s="1"/>
  <c r="O162" i="14" s="1"/>
  <c r="AD153" i="13"/>
  <c r="AE153" i="13" s="1"/>
  <c r="N156" i="14" s="1"/>
  <c r="O156" i="14" s="1"/>
  <c r="AD147" i="13"/>
  <c r="AE147" i="13" s="1"/>
  <c r="N150" i="14" s="1"/>
  <c r="O150" i="14" s="1"/>
  <c r="AD141" i="13"/>
  <c r="AE141" i="13" s="1"/>
  <c r="N144" i="14" s="1"/>
  <c r="O144" i="14" s="1"/>
  <c r="AD135" i="13"/>
  <c r="AE135" i="13" s="1"/>
  <c r="N138" i="14" s="1"/>
  <c r="O138" i="14" s="1"/>
  <c r="AD129" i="13"/>
  <c r="AE129" i="13" s="1"/>
  <c r="N132" i="14" s="1"/>
  <c r="O132" i="14" s="1"/>
  <c r="AD123" i="13"/>
  <c r="AE123" i="13" s="1"/>
  <c r="N126" i="14" s="1"/>
  <c r="O126" i="14" s="1"/>
  <c r="AD117" i="13"/>
  <c r="AE117" i="13" s="1"/>
  <c r="N120" i="14" s="1"/>
  <c r="O120" i="14" s="1"/>
  <c r="AD111" i="13"/>
  <c r="AE111" i="13" s="1"/>
  <c r="N114" i="14" s="1"/>
  <c r="O114" i="14" s="1"/>
  <c r="AD105" i="13"/>
  <c r="AE105" i="13" s="1"/>
  <c r="N108" i="14" s="1"/>
  <c r="O108" i="14" s="1"/>
  <c r="AD99" i="13"/>
  <c r="AE99" i="13" s="1"/>
  <c r="N102" i="14" s="1"/>
  <c r="O102" i="14" s="1"/>
  <c r="AD93" i="13"/>
  <c r="AE93" i="13" s="1"/>
  <c r="N96" i="14" s="1"/>
  <c r="O96" i="14" s="1"/>
  <c r="AD87" i="13"/>
  <c r="AE87" i="13" s="1"/>
  <c r="N90" i="14" s="1"/>
  <c r="O90" i="14" s="1"/>
  <c r="AD224" i="13"/>
  <c r="AD218" i="13"/>
  <c r="AD212" i="13"/>
  <c r="AD206" i="13"/>
  <c r="AD200" i="13"/>
  <c r="AD194" i="13"/>
  <c r="AD188" i="13"/>
  <c r="AE188" i="13" s="1"/>
  <c r="N191" i="14" s="1"/>
  <c r="O191" i="14" s="1"/>
  <c r="AD182" i="13"/>
  <c r="AE182" i="13" s="1"/>
  <c r="N185" i="14" s="1"/>
  <c r="O185" i="14" s="1"/>
  <c r="AD176" i="13"/>
  <c r="AD170" i="13"/>
  <c r="AE170" i="13" s="1"/>
  <c r="N173" i="14" s="1"/>
  <c r="O173" i="14" s="1"/>
  <c r="AD164" i="13"/>
  <c r="AD158" i="13"/>
  <c r="AE158" i="13" s="1"/>
  <c r="N161" i="14" s="1"/>
  <c r="O161" i="14" s="1"/>
  <c r="AD152" i="13"/>
  <c r="AD146" i="13"/>
  <c r="AD140" i="13"/>
  <c r="AD121" i="13"/>
  <c r="AE121" i="13" s="1"/>
  <c r="N124" i="14" s="1"/>
  <c r="O124" i="14" s="1"/>
  <c r="AD115" i="13"/>
  <c r="AE115" i="13" s="1"/>
  <c r="N118" i="14" s="1"/>
  <c r="O118" i="14" s="1"/>
  <c r="AD109" i="13"/>
  <c r="AE109" i="13" s="1"/>
  <c r="N112" i="14" s="1"/>
  <c r="O112" i="14" s="1"/>
  <c r="AD103" i="13"/>
  <c r="AE103" i="13" s="1"/>
  <c r="N106" i="14" s="1"/>
  <c r="O106" i="14" s="1"/>
  <c r="AD97" i="13"/>
  <c r="AE97" i="13" s="1"/>
  <c r="N100" i="14" s="1"/>
  <c r="O100" i="14" s="1"/>
  <c r="AD91" i="13"/>
  <c r="AE91" i="13" s="1"/>
  <c r="N94" i="14" s="1"/>
  <c r="O94" i="14" s="1"/>
  <c r="AD85" i="13"/>
  <c r="AE85" i="13" s="1"/>
  <c r="N88" i="14" s="1"/>
  <c r="O88" i="14" s="1"/>
  <c r="AD83" i="13"/>
  <c r="AD78" i="13"/>
  <c r="AE78" i="13" s="1"/>
  <c r="N81" i="14" s="1"/>
  <c r="O81" i="14" s="1"/>
  <c r="AD72" i="13"/>
  <c r="AE72" i="13" s="1"/>
  <c r="N75" i="14" s="1"/>
  <c r="O75" i="14" s="1"/>
  <c r="AD66" i="13"/>
  <c r="AE66" i="13" s="1"/>
  <c r="N69" i="14" s="1"/>
  <c r="O69" i="14" s="1"/>
  <c r="AD60" i="13"/>
  <c r="AE60" i="13" s="1"/>
  <c r="N63" i="14" s="1"/>
  <c r="O63" i="14" s="1"/>
  <c r="AD54" i="13"/>
  <c r="AE54" i="13" s="1"/>
  <c r="N57" i="14" s="1"/>
  <c r="O57" i="14" s="1"/>
  <c r="AD48" i="13"/>
  <c r="AE48" i="13" s="1"/>
  <c r="N51" i="14" s="1"/>
  <c r="O51" i="14" s="1"/>
  <c r="AD42" i="13"/>
  <c r="AE42" i="13" s="1"/>
  <c r="N45" i="14" s="1"/>
  <c r="O45" i="14" s="1"/>
  <c r="AD36" i="13"/>
  <c r="AE36" i="13" s="1"/>
  <c r="N39" i="14" s="1"/>
  <c r="O39" i="14" s="1"/>
  <c r="AD30" i="13"/>
  <c r="AE30" i="13" s="1"/>
  <c r="N33" i="14" s="1"/>
  <c r="O33" i="14" s="1"/>
  <c r="AD24" i="13"/>
  <c r="AE24" i="13" s="1"/>
  <c r="N27" i="14" s="1"/>
  <c r="O27" i="14" s="1"/>
  <c r="AD18" i="13"/>
  <c r="AE18" i="13" s="1"/>
  <c r="N21" i="14" s="1"/>
  <c r="O21" i="14" s="1"/>
  <c r="AD12" i="13"/>
  <c r="AE12" i="13" s="1"/>
  <c r="N15" i="14" s="1"/>
  <c r="O15" i="14" s="1"/>
  <c r="AD6" i="13"/>
  <c r="AE6" i="13" s="1"/>
  <c r="N9" i="14" s="1"/>
  <c r="O9" i="14" s="1"/>
  <c r="AD134" i="13"/>
  <c r="AD77" i="13"/>
  <c r="AE77" i="13" s="1"/>
  <c r="N80" i="14" s="1"/>
  <c r="O80" i="14" s="1"/>
  <c r="AD71" i="13"/>
  <c r="AE71" i="13" s="1"/>
  <c r="N74" i="14" s="1"/>
  <c r="O74" i="14" s="1"/>
  <c r="AD65" i="13"/>
  <c r="AE65" i="13" s="1"/>
  <c r="N68" i="14" s="1"/>
  <c r="O68" i="14" s="1"/>
  <c r="AD59" i="13"/>
  <c r="AE59" i="13" s="1"/>
  <c r="N62" i="14" s="1"/>
  <c r="O62" i="14" s="1"/>
  <c r="AD53" i="13"/>
  <c r="AE53" i="13" s="1"/>
  <c r="N56" i="14" s="1"/>
  <c r="O56" i="14" s="1"/>
  <c r="AD47" i="13"/>
  <c r="AE47" i="13" s="1"/>
  <c r="N50" i="14" s="1"/>
  <c r="O50" i="14" s="1"/>
  <c r="AD41" i="13"/>
  <c r="AE41" i="13" s="1"/>
  <c r="N44" i="14" s="1"/>
  <c r="O44" i="14" s="1"/>
  <c r="AD35" i="13"/>
  <c r="AE35" i="13" s="1"/>
  <c r="N38" i="14" s="1"/>
  <c r="O38" i="14" s="1"/>
  <c r="AD29" i="13"/>
  <c r="AE29" i="13" s="1"/>
  <c r="N32" i="14" s="1"/>
  <c r="O32" i="14" s="1"/>
  <c r="AD23" i="13"/>
  <c r="AE23" i="13" s="1"/>
  <c r="N26" i="14" s="1"/>
  <c r="O26" i="14" s="1"/>
  <c r="AD17" i="13"/>
  <c r="AE17" i="13" s="1"/>
  <c r="N20" i="14" s="1"/>
  <c r="O20" i="14" s="1"/>
  <c r="AD11" i="13"/>
  <c r="AE11" i="13" s="1"/>
  <c r="N14" i="14" s="1"/>
  <c r="O14" i="14" s="1"/>
  <c r="AD5" i="13"/>
  <c r="AE5" i="13" s="1"/>
  <c r="N8" i="14" s="1"/>
  <c r="O8" i="14" s="1"/>
  <c r="AD128" i="13"/>
  <c r="AD122" i="13"/>
  <c r="AE122" i="13" s="1"/>
  <c r="N125" i="14" s="1"/>
  <c r="O125" i="14" s="1"/>
  <c r="AD119" i="13"/>
  <c r="AD113" i="13"/>
  <c r="AD107" i="13"/>
  <c r="AE107" i="13" s="1"/>
  <c r="N110" i="14" s="1"/>
  <c r="O110" i="14" s="1"/>
  <c r="AD101" i="13"/>
  <c r="AE101" i="13" s="1"/>
  <c r="N104" i="14" s="1"/>
  <c r="O104" i="14" s="1"/>
  <c r="AD95" i="13"/>
  <c r="AE95" i="13" s="1"/>
  <c r="N98" i="14" s="1"/>
  <c r="O98" i="14" s="1"/>
  <c r="AD89" i="13"/>
  <c r="AE89" i="13" s="1"/>
  <c r="N92" i="14" s="1"/>
  <c r="O92" i="14" s="1"/>
  <c r="AD76" i="13"/>
  <c r="AD70" i="13"/>
  <c r="AE70" i="13" s="1"/>
  <c r="N73" i="14" s="1"/>
  <c r="O73" i="14" s="1"/>
  <c r="AD64" i="13"/>
  <c r="AD58" i="13"/>
  <c r="AD52" i="13"/>
  <c r="AD46" i="13"/>
  <c r="AD40" i="13"/>
  <c r="AD34" i="13"/>
  <c r="AD28" i="13"/>
  <c r="AE28" i="13" s="1"/>
  <c r="N31" i="14" s="1"/>
  <c r="O31" i="14" s="1"/>
  <c r="AD22" i="13"/>
  <c r="AE22" i="13" s="1"/>
  <c r="N25" i="14" s="1"/>
  <c r="O25" i="14" s="1"/>
  <c r="AD16" i="13"/>
  <c r="AE16" i="13" s="1"/>
  <c r="N19" i="14" s="1"/>
  <c r="O19" i="14" s="1"/>
  <c r="AD10" i="13"/>
  <c r="AE10" i="13" s="1"/>
  <c r="N13" i="14" s="1"/>
  <c r="O13" i="14" s="1"/>
  <c r="AD4" i="13"/>
  <c r="AD145" i="13"/>
  <c r="AE145" i="13" s="1"/>
  <c r="N148" i="14" s="1"/>
  <c r="O148" i="14" s="1"/>
  <c r="AD118" i="13"/>
  <c r="AE118" i="13" s="1"/>
  <c r="N121" i="14" s="1"/>
  <c r="O121" i="14" s="1"/>
  <c r="AD112" i="13"/>
  <c r="AE112" i="13" s="1"/>
  <c r="N115" i="14" s="1"/>
  <c r="O115" i="14" s="1"/>
  <c r="AD106" i="13"/>
  <c r="AE106" i="13" s="1"/>
  <c r="N109" i="14" s="1"/>
  <c r="O109" i="14" s="1"/>
  <c r="AD100" i="13"/>
  <c r="AE100" i="13" s="1"/>
  <c r="N103" i="14" s="1"/>
  <c r="O103" i="14" s="1"/>
  <c r="AD94" i="13"/>
  <c r="AE94" i="13" s="1"/>
  <c r="N97" i="14" s="1"/>
  <c r="O97" i="14" s="1"/>
  <c r="AD88" i="13"/>
  <c r="AE88" i="13" s="1"/>
  <c r="N91" i="14" s="1"/>
  <c r="O91" i="14" s="1"/>
  <c r="AD86" i="13"/>
  <c r="AD82" i="13"/>
  <c r="AE82" i="13" s="1"/>
  <c r="N85" i="14" s="1"/>
  <c r="O85" i="14" s="1"/>
  <c r="AD81" i="13"/>
  <c r="AE81" i="13" s="1"/>
  <c r="N84" i="14" s="1"/>
  <c r="O84" i="14" s="1"/>
  <c r="AD75" i="13"/>
  <c r="AE75" i="13" s="1"/>
  <c r="N78" i="14" s="1"/>
  <c r="O78" i="14" s="1"/>
  <c r="AD69" i="13"/>
  <c r="AD63" i="13"/>
  <c r="AE63" i="13" s="1"/>
  <c r="N66" i="14" s="1"/>
  <c r="O66" i="14" s="1"/>
  <c r="AD57" i="13"/>
  <c r="AD51" i="13"/>
  <c r="AD45" i="13"/>
  <c r="AD39" i="13"/>
  <c r="AD33" i="13"/>
  <c r="AD27" i="13"/>
  <c r="AD21" i="13"/>
  <c r="AE21" i="13" s="1"/>
  <c r="N24" i="14" s="1"/>
  <c r="O24" i="14" s="1"/>
  <c r="AD15" i="13"/>
  <c r="AE15" i="13" s="1"/>
  <c r="N18" i="14" s="1"/>
  <c r="O18" i="14" s="1"/>
  <c r="AD9" i="13"/>
  <c r="AE9" i="13" s="1"/>
  <c r="N12" i="14" s="1"/>
  <c r="O12" i="14" s="1"/>
  <c r="AD3" i="13"/>
  <c r="AE3" i="13" s="1"/>
  <c r="N6" i="14" s="1"/>
  <c r="AD139" i="13"/>
  <c r="AE139" i="13" s="1"/>
  <c r="N142" i="14" s="1"/>
  <c r="O142" i="14" s="1"/>
  <c r="AD80" i="13"/>
  <c r="AE80" i="13" s="1"/>
  <c r="N83" i="14" s="1"/>
  <c r="O83" i="14" s="1"/>
  <c r="AD74" i="13"/>
  <c r="AE74" i="13" s="1"/>
  <c r="N77" i="14" s="1"/>
  <c r="O77" i="14" s="1"/>
  <c r="AD68" i="13"/>
  <c r="AE68" i="13" s="1"/>
  <c r="N71" i="14" s="1"/>
  <c r="O71" i="14" s="1"/>
  <c r="AD62" i="13"/>
  <c r="AE62" i="13" s="1"/>
  <c r="N65" i="14" s="1"/>
  <c r="O65" i="14" s="1"/>
  <c r="AD56" i="13"/>
  <c r="AE56" i="13" s="1"/>
  <c r="N59" i="14" s="1"/>
  <c r="O59" i="14" s="1"/>
  <c r="AD50" i="13"/>
  <c r="AE50" i="13" s="1"/>
  <c r="N53" i="14" s="1"/>
  <c r="O53" i="14" s="1"/>
  <c r="AD44" i="13"/>
  <c r="AE44" i="13" s="1"/>
  <c r="N47" i="14" s="1"/>
  <c r="O47" i="14" s="1"/>
  <c r="AD38" i="13"/>
  <c r="AE38" i="13" s="1"/>
  <c r="N41" i="14" s="1"/>
  <c r="O41" i="14" s="1"/>
  <c r="AD32" i="13"/>
  <c r="AE32" i="13" s="1"/>
  <c r="N35" i="14" s="1"/>
  <c r="O35" i="14" s="1"/>
  <c r="AD26" i="13"/>
  <c r="AE26" i="13" s="1"/>
  <c r="N29" i="14" s="1"/>
  <c r="O29" i="14" s="1"/>
  <c r="AD20" i="13"/>
  <c r="AE20" i="13" s="1"/>
  <c r="N23" i="14" s="1"/>
  <c r="O23" i="14" s="1"/>
  <c r="AD14" i="13"/>
  <c r="AE14" i="13" s="1"/>
  <c r="N17" i="14" s="1"/>
  <c r="O17" i="14" s="1"/>
  <c r="AD8" i="13"/>
  <c r="AE8" i="13" s="1"/>
  <c r="N11" i="14" s="1"/>
  <c r="O11" i="14" s="1"/>
  <c r="AD133" i="13"/>
  <c r="AE133" i="13" s="1"/>
  <c r="N136" i="14" s="1"/>
  <c r="O136" i="14" s="1"/>
  <c r="AD116" i="13"/>
  <c r="AD110" i="13"/>
  <c r="AD104" i="13"/>
  <c r="AE104" i="13" s="1"/>
  <c r="N107" i="14" s="1"/>
  <c r="O107" i="14" s="1"/>
  <c r="AD98" i="13"/>
  <c r="AD92" i="13"/>
  <c r="AD79" i="13"/>
  <c r="AE79" i="13" s="1"/>
  <c r="N82" i="14" s="1"/>
  <c r="O82" i="14" s="1"/>
  <c r="AD73" i="13"/>
  <c r="AE73" i="13" s="1"/>
  <c r="N76" i="14" s="1"/>
  <c r="O76" i="14" s="1"/>
  <c r="AD67" i="13"/>
  <c r="AD61" i="13"/>
  <c r="AD55" i="13"/>
  <c r="AD49" i="13"/>
  <c r="AE49" i="13" s="1"/>
  <c r="N52" i="14" s="1"/>
  <c r="O52" i="14" s="1"/>
  <c r="AD43" i="13"/>
  <c r="AD37" i="13"/>
  <c r="AD31" i="13"/>
  <c r="AD25" i="13"/>
  <c r="AD19" i="13"/>
  <c r="AD13" i="13"/>
  <c r="AD7" i="13"/>
  <c r="AE7" i="13" s="1"/>
  <c r="N10" i="14" s="1"/>
  <c r="O10" i="14" s="1"/>
  <c r="AD127" i="13"/>
  <c r="AE127" i="13" s="1"/>
  <c r="N130" i="14" s="1"/>
  <c r="O130" i="14" s="1"/>
  <c r="C26" i="23"/>
  <c r="C18" i="23"/>
  <c r="C11" i="23"/>
  <c r="C14" i="23"/>
  <c r="C5" i="23"/>
  <c r="C96" i="21"/>
  <c r="C90" i="21"/>
  <c r="C84" i="21"/>
  <c r="C8" i="23"/>
  <c r="C60" i="21"/>
  <c r="C66" i="21"/>
  <c r="C53" i="21"/>
  <c r="C72" i="21"/>
  <c r="C78" i="21"/>
  <c r="C178" i="19"/>
  <c r="C177" i="19"/>
  <c r="C162" i="19"/>
  <c r="C161" i="19"/>
  <c r="C170" i="19"/>
  <c r="C169" i="19"/>
  <c r="C151" i="19"/>
  <c r="C150" i="19"/>
  <c r="C129" i="19"/>
  <c r="C121" i="19"/>
  <c r="C128" i="19"/>
  <c r="C123" i="19"/>
  <c r="C90" i="19"/>
  <c r="C89" i="19"/>
  <c r="C88" i="19"/>
  <c r="C152" i="19"/>
  <c r="C87" i="19"/>
  <c r="C127" i="19"/>
  <c r="C78" i="19"/>
  <c r="C77" i="19"/>
  <c r="C76" i="19"/>
  <c r="C58" i="19"/>
  <c r="C75" i="19"/>
  <c r="C57" i="19"/>
  <c r="C56" i="19"/>
  <c r="C60" i="19"/>
  <c r="C21" i="19"/>
  <c r="C122" i="19"/>
  <c r="C59" i="19"/>
  <c r="C18" i="19"/>
  <c r="C20" i="19"/>
  <c r="C19" i="19"/>
  <c r="C22" i="19"/>
  <c r="Y14" i="5"/>
  <c r="Z14" i="5" s="1"/>
  <c r="AA14" i="5" s="1"/>
  <c r="I16" i="6" s="1"/>
  <c r="J16" i="6" s="1"/>
  <c r="Y26" i="5"/>
  <c r="Z26" i="5" s="1"/>
  <c r="AA26" i="5" s="1"/>
  <c r="I28" i="6" s="1"/>
  <c r="J28" i="6" s="1"/>
  <c r="Y38" i="5"/>
  <c r="Z38" i="5" s="1"/>
  <c r="AA38" i="5" s="1"/>
  <c r="I40" i="6" s="1"/>
  <c r="J40" i="6" s="1"/>
  <c r="Y50" i="5"/>
  <c r="Z50" i="5" s="1"/>
  <c r="AA50" i="5" s="1"/>
  <c r="I52" i="6" s="1"/>
  <c r="J52" i="6" s="1"/>
  <c r="Y62" i="5"/>
  <c r="Z62" i="5" s="1"/>
  <c r="AA62" i="5" s="1"/>
  <c r="I64" i="6" s="1"/>
  <c r="J64" i="6" s="1"/>
  <c r="Y74" i="5"/>
  <c r="Z74" i="5" s="1"/>
  <c r="AA74" i="5" s="1"/>
  <c r="I76" i="6" s="1"/>
  <c r="J76" i="6" s="1"/>
  <c r="Y86" i="5"/>
  <c r="Z86" i="5" s="1"/>
  <c r="AA86" i="5" s="1"/>
  <c r="I88" i="6" s="1"/>
  <c r="J88" i="6" s="1"/>
  <c r="Y98" i="5"/>
  <c r="Z98" i="5" s="1"/>
  <c r="AA98" i="5" s="1"/>
  <c r="I100" i="6" s="1"/>
  <c r="J100" i="6" s="1"/>
  <c r="Y110" i="5"/>
  <c r="Z110" i="5" s="1"/>
  <c r="AA110" i="5" s="1"/>
  <c r="I112" i="6" s="1"/>
  <c r="J112" i="6" s="1"/>
  <c r="Y122" i="5"/>
  <c r="Z122" i="5" s="1"/>
  <c r="AA122" i="5" s="1"/>
  <c r="I124" i="6" s="1"/>
  <c r="J124" i="6" s="1"/>
  <c r="Y134" i="5"/>
  <c r="Z134" i="5" s="1"/>
  <c r="AA134" i="5" s="1"/>
  <c r="I136" i="6" s="1"/>
  <c r="J136" i="6" s="1"/>
  <c r="Y146" i="5"/>
  <c r="Z146" i="5" s="1"/>
  <c r="AA146" i="5" s="1"/>
  <c r="I148" i="6" s="1"/>
  <c r="J148" i="6" s="1"/>
  <c r="Y158" i="5"/>
  <c r="Z158" i="5" s="1"/>
  <c r="L4" i="7"/>
  <c r="L5" i="7" s="1"/>
  <c r="Y13" i="5"/>
  <c r="Z13" i="5" s="1"/>
  <c r="AA13" i="5" s="1"/>
  <c r="I15" i="6" s="1"/>
  <c r="J15" i="6" s="1"/>
  <c r="Y25" i="5"/>
  <c r="Z25" i="5" s="1"/>
  <c r="AA25" i="5" s="1"/>
  <c r="I27" i="6" s="1"/>
  <c r="J27" i="6" s="1"/>
  <c r="Y37" i="5"/>
  <c r="Z37" i="5" s="1"/>
  <c r="AA37" i="5" s="1"/>
  <c r="I39" i="6" s="1"/>
  <c r="J39" i="6" s="1"/>
  <c r="Y49" i="5"/>
  <c r="Z49" i="5" s="1"/>
  <c r="AA49" i="5" s="1"/>
  <c r="I51" i="6" s="1"/>
  <c r="J51" i="6" s="1"/>
  <c r="Y61" i="5"/>
  <c r="Z61" i="5" s="1"/>
  <c r="AA61" i="5" s="1"/>
  <c r="I63" i="6" s="1"/>
  <c r="J63" i="6" s="1"/>
  <c r="Y73" i="5"/>
  <c r="Z73" i="5" s="1"/>
  <c r="AA73" i="5" s="1"/>
  <c r="I75" i="6" s="1"/>
  <c r="J75" i="6" s="1"/>
  <c r="Y85" i="5"/>
  <c r="Z85" i="5" s="1"/>
  <c r="AA85" i="5" s="1"/>
  <c r="I87" i="6" s="1"/>
  <c r="J87" i="6" s="1"/>
  <c r="Y97" i="5"/>
  <c r="Z97" i="5" s="1"/>
  <c r="AA97" i="5" s="1"/>
  <c r="I99" i="6" s="1"/>
  <c r="J99" i="6" s="1"/>
  <c r="Y109" i="5"/>
  <c r="Z109" i="5" s="1"/>
  <c r="AA109" i="5" s="1"/>
  <c r="I111" i="6" s="1"/>
  <c r="J111" i="6" s="1"/>
  <c r="Y121" i="5"/>
  <c r="Z121" i="5" s="1"/>
  <c r="AA121" i="5" s="1"/>
  <c r="I123" i="6" s="1"/>
  <c r="J123" i="6" s="1"/>
  <c r="Y133" i="5"/>
  <c r="Z133" i="5" s="1"/>
  <c r="AA133" i="5" s="1"/>
  <c r="I135" i="6" s="1"/>
  <c r="J135" i="6" s="1"/>
  <c r="Y145" i="5"/>
  <c r="Z145" i="5" s="1"/>
  <c r="AA145" i="5" s="1"/>
  <c r="I147" i="6" s="1"/>
  <c r="J147" i="6" s="1"/>
  <c r="Y157" i="5"/>
  <c r="Z157" i="5" s="1"/>
  <c r="AB5" i="7"/>
  <c r="N8" i="8" s="1"/>
  <c r="O8" i="8" s="1"/>
  <c r="C28" i="23"/>
  <c r="D15" i="23"/>
  <c r="D12" i="23"/>
  <c r="D6" i="23"/>
  <c r="D9" i="23"/>
  <c r="C91" i="21"/>
  <c r="C79" i="21"/>
  <c r="C73" i="21"/>
  <c r="C85" i="21"/>
  <c r="C67" i="21"/>
  <c r="C54" i="21"/>
  <c r="C97" i="21"/>
  <c r="C61" i="21"/>
  <c r="C56" i="21"/>
  <c r="C43" i="21"/>
  <c r="C31" i="21"/>
  <c r="C49" i="21"/>
  <c r="C25" i="21"/>
  <c r="C13" i="21"/>
  <c r="C19" i="21"/>
  <c r="C37" i="21"/>
  <c r="C7" i="21"/>
  <c r="C182" i="19"/>
  <c r="C181" i="19"/>
  <c r="D180" i="19"/>
  <c r="D172" i="19"/>
  <c r="C189" i="19"/>
  <c r="BN189" i="19" s="1"/>
  <c r="C164" i="19"/>
  <c r="C163" i="19"/>
  <c r="D158" i="19"/>
  <c r="C190" i="19"/>
  <c r="BN190" i="19" s="1"/>
  <c r="D157" i="19"/>
  <c r="D179" i="19"/>
  <c r="D156" i="19"/>
  <c r="D171" i="19"/>
  <c r="C146" i="19"/>
  <c r="C134" i="19"/>
  <c r="D155" i="19"/>
  <c r="C145" i="19"/>
  <c r="C133" i="19"/>
  <c r="C144" i="19"/>
  <c r="D143" i="19"/>
  <c r="D108" i="19"/>
  <c r="D141" i="19"/>
  <c r="D106" i="19"/>
  <c r="D105" i="19"/>
  <c r="D153" i="19"/>
  <c r="D126" i="19"/>
  <c r="D125" i="19"/>
  <c r="D110" i="19"/>
  <c r="D107" i="19"/>
  <c r="C98" i="19"/>
  <c r="D94" i="19"/>
  <c r="D82" i="19"/>
  <c r="D142" i="19"/>
  <c r="D93" i="19"/>
  <c r="D154" i="19"/>
  <c r="D104" i="19"/>
  <c r="C100" i="19"/>
  <c r="D91" i="19"/>
  <c r="D124" i="19"/>
  <c r="D79" i="19"/>
  <c r="D80" i="19"/>
  <c r="D69" i="19"/>
  <c r="D63" i="19"/>
  <c r="D45" i="19"/>
  <c r="D109" i="19"/>
  <c r="D81" i="19"/>
  <c r="D68" i="19"/>
  <c r="D62" i="19"/>
  <c r="D44" i="19"/>
  <c r="D92" i="19"/>
  <c r="D70" i="19"/>
  <c r="C99" i="19"/>
  <c r="D67" i="19"/>
  <c r="D61" i="19"/>
  <c r="D66" i="19"/>
  <c r="D42" i="19"/>
  <c r="D111" i="19"/>
  <c r="D39" i="19"/>
  <c r="D27" i="19"/>
  <c r="D65" i="19"/>
  <c r="D43" i="19"/>
  <c r="D38" i="19"/>
  <c r="D26" i="19"/>
  <c r="D37" i="19"/>
  <c r="D31" i="19"/>
  <c r="D25" i="19"/>
  <c r="D30" i="19"/>
  <c r="D24" i="19"/>
  <c r="D64" i="19"/>
  <c r="D41" i="19"/>
  <c r="D7" i="19"/>
  <c r="D29" i="19"/>
  <c r="D11" i="19"/>
  <c r="D5" i="19"/>
  <c r="D10" i="19"/>
  <c r="D4" i="19"/>
  <c r="D28" i="19"/>
  <c r="D23" i="19"/>
  <c r="D9" i="19"/>
  <c r="D3" i="19"/>
  <c r="D6" i="19"/>
  <c r="D40" i="19"/>
  <c r="D12" i="19"/>
  <c r="D8" i="19"/>
  <c r="Y12" i="5"/>
  <c r="Z12" i="5" s="1"/>
  <c r="AA12" i="5" s="1"/>
  <c r="I14" i="6" s="1"/>
  <c r="J14" i="6" s="1"/>
  <c r="Y24" i="5"/>
  <c r="Z24" i="5" s="1"/>
  <c r="AA24" i="5" s="1"/>
  <c r="I26" i="6" s="1"/>
  <c r="J26" i="6" s="1"/>
  <c r="Y36" i="5"/>
  <c r="Z36" i="5" s="1"/>
  <c r="AA36" i="5" s="1"/>
  <c r="I38" i="6" s="1"/>
  <c r="J38" i="6" s="1"/>
  <c r="Y48" i="5"/>
  <c r="Z48" i="5" s="1"/>
  <c r="AA48" i="5" s="1"/>
  <c r="I50" i="6" s="1"/>
  <c r="J50" i="6" s="1"/>
  <c r="Y60" i="5"/>
  <c r="Z60" i="5" s="1"/>
  <c r="AA60" i="5" s="1"/>
  <c r="I62" i="6" s="1"/>
  <c r="J62" i="6" s="1"/>
  <c r="Y72" i="5"/>
  <c r="Z72" i="5" s="1"/>
  <c r="AA72" i="5" s="1"/>
  <c r="I74" i="6" s="1"/>
  <c r="J74" i="6" s="1"/>
  <c r="Y84" i="5"/>
  <c r="Z84" i="5" s="1"/>
  <c r="AA84" i="5" s="1"/>
  <c r="I86" i="6" s="1"/>
  <c r="J86" i="6" s="1"/>
  <c r="Y96" i="5"/>
  <c r="Z96" i="5" s="1"/>
  <c r="AA96" i="5" s="1"/>
  <c r="I98" i="6" s="1"/>
  <c r="J98" i="6" s="1"/>
  <c r="Y108" i="5"/>
  <c r="Z108" i="5" s="1"/>
  <c r="AA108" i="5" s="1"/>
  <c r="I110" i="6" s="1"/>
  <c r="J110" i="6" s="1"/>
  <c r="Y120" i="5"/>
  <c r="Z120" i="5" s="1"/>
  <c r="AA120" i="5" s="1"/>
  <c r="I122" i="6" s="1"/>
  <c r="J122" i="6" s="1"/>
  <c r="Y132" i="5"/>
  <c r="Z132" i="5" s="1"/>
  <c r="AA132" i="5" s="1"/>
  <c r="I134" i="6" s="1"/>
  <c r="J134" i="6" s="1"/>
  <c r="Y144" i="5"/>
  <c r="Z144" i="5" s="1"/>
  <c r="AA144" i="5" s="1"/>
  <c r="I146" i="6" s="1"/>
  <c r="J146" i="6" s="1"/>
  <c r="Y156" i="5"/>
  <c r="Z156" i="5" s="1"/>
  <c r="AB76" i="9"/>
  <c r="AB75" i="9"/>
  <c r="AB74" i="9"/>
  <c r="AB73" i="9"/>
  <c r="AB72" i="9"/>
  <c r="AB71" i="9"/>
  <c r="AB70" i="9"/>
  <c r="AB69" i="9"/>
  <c r="AB68" i="9"/>
  <c r="AB67" i="9"/>
  <c r="AB66" i="9"/>
  <c r="AB65" i="9"/>
  <c r="AB64" i="9"/>
  <c r="AB63" i="9"/>
  <c r="AC63" i="9" s="1"/>
  <c r="N66" i="10" s="1"/>
  <c r="O66" i="10" s="1"/>
  <c r="AB62" i="9"/>
  <c r="AB61" i="9"/>
  <c r="AB60" i="9"/>
  <c r="AB59" i="9"/>
  <c r="AC59" i="9" s="1"/>
  <c r="N62" i="10" s="1"/>
  <c r="O62" i="10" s="1"/>
  <c r="AB58" i="9"/>
  <c r="AB57" i="9"/>
  <c r="AC57" i="9" s="1"/>
  <c r="N60" i="10" s="1"/>
  <c r="O60" i="10" s="1"/>
  <c r="AB56" i="9"/>
  <c r="AB55" i="9"/>
  <c r="AB54" i="9"/>
  <c r="AB53" i="9"/>
  <c r="AB52" i="9"/>
  <c r="AC52" i="9" s="1"/>
  <c r="N55" i="10" s="1"/>
  <c r="O55" i="10" s="1"/>
  <c r="AB51" i="9"/>
  <c r="AC51" i="9" s="1"/>
  <c r="N54" i="10" s="1"/>
  <c r="O54" i="10" s="1"/>
  <c r="AB50" i="9"/>
  <c r="AB49" i="9"/>
  <c r="AB48" i="9"/>
  <c r="AB47" i="9"/>
  <c r="AB46" i="9"/>
  <c r="AB45" i="9"/>
  <c r="AC45" i="9" s="1"/>
  <c r="N48" i="10" s="1"/>
  <c r="O48" i="10" s="1"/>
  <c r="AB44" i="9"/>
  <c r="AB43" i="9"/>
  <c r="AB42" i="9"/>
  <c r="AB41" i="9"/>
  <c r="AB40" i="9"/>
  <c r="AC40" i="9" s="1"/>
  <c r="N43" i="10" s="1"/>
  <c r="O43" i="10" s="1"/>
  <c r="AB39" i="9"/>
  <c r="AC39" i="9" s="1"/>
  <c r="N42" i="10" s="1"/>
  <c r="O42" i="10" s="1"/>
  <c r="AB38" i="9"/>
  <c r="AB37" i="9"/>
  <c r="AC37" i="9" s="1"/>
  <c r="N40" i="10" s="1"/>
  <c r="O40" i="10" s="1"/>
  <c r="AB36" i="9"/>
  <c r="AB35" i="9"/>
  <c r="AB34" i="9"/>
  <c r="AB33" i="9"/>
  <c r="AC33" i="9" s="1"/>
  <c r="N36" i="10" s="1"/>
  <c r="O36" i="10" s="1"/>
  <c r="AB32" i="9"/>
  <c r="AB31" i="9"/>
  <c r="AB30" i="9"/>
  <c r="AB29" i="9"/>
  <c r="AB28" i="9"/>
  <c r="AC28" i="9" s="1"/>
  <c r="N31" i="10" s="1"/>
  <c r="O31" i="10" s="1"/>
  <c r="AB27" i="9"/>
  <c r="AC27" i="9" s="1"/>
  <c r="N30" i="10" s="1"/>
  <c r="O30" i="10" s="1"/>
  <c r="AB26" i="9"/>
  <c r="AB25" i="9"/>
  <c r="AB24" i="9"/>
  <c r="AB23" i="9"/>
  <c r="AC23" i="9" s="1"/>
  <c r="N26" i="10" s="1"/>
  <c r="O26" i="10" s="1"/>
  <c r="AB22" i="9"/>
  <c r="AB21" i="9"/>
  <c r="AB20" i="9"/>
  <c r="AB19" i="9"/>
  <c r="AB18" i="9"/>
  <c r="AB17" i="9"/>
  <c r="AB16" i="9"/>
  <c r="AC16" i="9" s="1"/>
  <c r="N19" i="10" s="1"/>
  <c r="O19" i="10" s="1"/>
  <c r="AB15" i="9"/>
  <c r="AC15" i="9" s="1"/>
  <c r="N18" i="10" s="1"/>
  <c r="O18" i="10" s="1"/>
  <c r="AB14" i="9"/>
  <c r="AB13" i="9"/>
  <c r="AB12" i="9"/>
  <c r="AB11" i="9"/>
  <c r="AC11" i="9" s="1"/>
  <c r="N14" i="10" s="1"/>
  <c r="O14" i="10" s="1"/>
  <c r="AB10" i="9"/>
  <c r="AB9" i="9"/>
  <c r="AC9" i="9" s="1"/>
  <c r="N12" i="10" s="1"/>
  <c r="O12" i="10" s="1"/>
  <c r="AB8" i="9"/>
  <c r="AB7" i="9"/>
  <c r="AB6" i="9"/>
  <c r="AB4" i="9"/>
  <c r="AB5" i="9"/>
  <c r="AC5" i="9" s="1"/>
  <c r="N8" i="10" s="1"/>
  <c r="O8" i="10" s="1"/>
  <c r="AB3" i="9"/>
  <c r="AC3" i="9" s="1"/>
  <c r="N6" i="10" s="1"/>
  <c r="Y11" i="5"/>
  <c r="Z11" i="5" s="1"/>
  <c r="AA11" i="5" s="1"/>
  <c r="I13" i="6" s="1"/>
  <c r="J13" i="6" s="1"/>
  <c r="Y23" i="5"/>
  <c r="Z23" i="5" s="1"/>
  <c r="AA23" i="5" s="1"/>
  <c r="I25" i="6" s="1"/>
  <c r="J25" i="6" s="1"/>
  <c r="Y35" i="5"/>
  <c r="Z35" i="5" s="1"/>
  <c r="AA35" i="5" s="1"/>
  <c r="I37" i="6" s="1"/>
  <c r="J37" i="6" s="1"/>
  <c r="Y47" i="5"/>
  <c r="Z47" i="5" s="1"/>
  <c r="AA47" i="5" s="1"/>
  <c r="I49" i="6" s="1"/>
  <c r="J49" i="6" s="1"/>
  <c r="Y59" i="5"/>
  <c r="Z59" i="5" s="1"/>
  <c r="AA59" i="5" s="1"/>
  <c r="I61" i="6" s="1"/>
  <c r="J61" i="6" s="1"/>
  <c r="Y71" i="5"/>
  <c r="Z71" i="5" s="1"/>
  <c r="AA71" i="5" s="1"/>
  <c r="I73" i="6" s="1"/>
  <c r="J73" i="6" s="1"/>
  <c r="Y83" i="5"/>
  <c r="Z83" i="5" s="1"/>
  <c r="AA83" i="5" s="1"/>
  <c r="I85" i="6" s="1"/>
  <c r="J85" i="6" s="1"/>
  <c r="Y95" i="5"/>
  <c r="Z95" i="5" s="1"/>
  <c r="AA95" i="5" s="1"/>
  <c r="I97" i="6" s="1"/>
  <c r="J97" i="6" s="1"/>
  <c r="Y107" i="5"/>
  <c r="Z107" i="5" s="1"/>
  <c r="AA107" i="5" s="1"/>
  <c r="I109" i="6" s="1"/>
  <c r="J109" i="6" s="1"/>
  <c r="Y119" i="5"/>
  <c r="Z119" i="5" s="1"/>
  <c r="AA119" i="5" s="1"/>
  <c r="I121" i="6" s="1"/>
  <c r="J121" i="6" s="1"/>
  <c r="Y131" i="5"/>
  <c r="Z131" i="5" s="1"/>
  <c r="AA131" i="5" s="1"/>
  <c r="I133" i="6" s="1"/>
  <c r="J133" i="6" s="1"/>
  <c r="Y143" i="5"/>
  <c r="Z143" i="5" s="1"/>
  <c r="AA143" i="5" s="1"/>
  <c r="I145" i="6" s="1"/>
  <c r="J145" i="6" s="1"/>
  <c r="Y155" i="5"/>
  <c r="Z155" i="5" s="1"/>
  <c r="Y160" i="5"/>
  <c r="Z160" i="5" s="1"/>
  <c r="AA160" i="5" s="1"/>
  <c r="I162" i="6" s="1"/>
  <c r="J162" i="6" s="1"/>
  <c r="D26" i="23"/>
  <c r="C31" i="23"/>
  <c r="AG31" i="23" s="1"/>
  <c r="AI31" i="23" s="1"/>
  <c r="L34" i="24" s="1"/>
  <c r="M34" i="24" s="1"/>
  <c r="D21" i="23"/>
  <c r="D28" i="23"/>
  <c r="E16" i="23"/>
  <c r="E14" i="23"/>
  <c r="E12" i="23"/>
  <c r="E10" i="23"/>
  <c r="E8" i="23"/>
  <c r="E6" i="23"/>
  <c r="E4" i="23"/>
  <c r="D23" i="23"/>
  <c r="C30" i="23"/>
  <c r="AG30" i="23" s="1"/>
  <c r="D25" i="23"/>
  <c r="D20" i="23"/>
  <c r="D27" i="23"/>
  <c r="D29" i="23"/>
  <c r="D17" i="23"/>
  <c r="D24" i="23"/>
  <c r="D19" i="23"/>
  <c r="E5" i="23"/>
  <c r="E7" i="23"/>
  <c r="E9" i="23"/>
  <c r="D18" i="23"/>
  <c r="E15" i="23"/>
  <c r="E13" i="23"/>
  <c r="E11" i="23"/>
  <c r="C76" i="21"/>
  <c r="C70" i="21"/>
  <c r="D22" i="23"/>
  <c r="C82" i="21"/>
  <c r="D47" i="21"/>
  <c r="C94" i="21"/>
  <c r="C51" i="21"/>
  <c r="C88" i="21"/>
  <c r="D48" i="21"/>
  <c r="C58" i="21"/>
  <c r="D49" i="21"/>
  <c r="D46" i="21"/>
  <c r="D42" i="21"/>
  <c r="D38" i="21"/>
  <c r="D34" i="21"/>
  <c r="D30" i="21"/>
  <c r="D43" i="21"/>
  <c r="D39" i="21"/>
  <c r="D35" i="21"/>
  <c r="E3" i="23"/>
  <c r="D44" i="21"/>
  <c r="D40" i="21"/>
  <c r="D36" i="21"/>
  <c r="D32" i="21"/>
  <c r="D45" i="21"/>
  <c r="D26" i="21"/>
  <c r="D22" i="21"/>
  <c r="D18" i="21"/>
  <c r="D14" i="21"/>
  <c r="D41" i="21"/>
  <c r="D33" i="21"/>
  <c r="D27" i="21"/>
  <c r="D23" i="21"/>
  <c r="D19" i="21"/>
  <c r="D15" i="21"/>
  <c r="D11" i="21"/>
  <c r="D37" i="21"/>
  <c r="D31" i="21"/>
  <c r="D12" i="21"/>
  <c r="D13" i="21"/>
  <c r="D24" i="21"/>
  <c r="D9" i="21"/>
  <c r="D5" i="21"/>
  <c r="D25" i="21"/>
  <c r="D16" i="21"/>
  <c r="D10" i="21"/>
  <c r="D6" i="21"/>
  <c r="D17" i="21"/>
  <c r="D28" i="21"/>
  <c r="C64" i="21"/>
  <c r="D21" i="21"/>
  <c r="D29" i="21"/>
  <c r="D8" i="21"/>
  <c r="D7" i="21"/>
  <c r="D20" i="21"/>
  <c r="D3" i="21"/>
  <c r="C186" i="19"/>
  <c r="BN186" i="19" s="1"/>
  <c r="C185" i="19"/>
  <c r="BN185" i="19" s="1"/>
  <c r="D4" i="21"/>
  <c r="D164" i="19"/>
  <c r="D163" i="19"/>
  <c r="D162" i="19"/>
  <c r="D161" i="19"/>
  <c r="D160" i="19"/>
  <c r="D159" i="19"/>
  <c r="D173" i="19"/>
  <c r="D138" i="19"/>
  <c r="D137" i="19"/>
  <c r="D166" i="19"/>
  <c r="D136" i="19"/>
  <c r="D135" i="19"/>
  <c r="D146" i="19"/>
  <c r="D134" i="19"/>
  <c r="D145" i="19"/>
  <c r="D133" i="19"/>
  <c r="D174" i="19"/>
  <c r="D144" i="19"/>
  <c r="D132" i="19"/>
  <c r="D165" i="19"/>
  <c r="D131" i="19"/>
  <c r="D140" i="19"/>
  <c r="D129" i="19"/>
  <c r="D117" i="19"/>
  <c r="D116" i="19"/>
  <c r="D115" i="19"/>
  <c r="D113" i="19"/>
  <c r="D97" i="19"/>
  <c r="D139" i="19"/>
  <c r="D112" i="19"/>
  <c r="D96" i="19"/>
  <c r="E89" i="19"/>
  <c r="D95" i="19"/>
  <c r="E94" i="19"/>
  <c r="E88" i="19"/>
  <c r="D114" i="19"/>
  <c r="E93" i="19"/>
  <c r="E87" i="19"/>
  <c r="D102" i="19"/>
  <c r="E92" i="19"/>
  <c r="E86" i="19"/>
  <c r="D128" i="19"/>
  <c r="D99" i="19"/>
  <c r="D127" i="19"/>
  <c r="D101" i="19"/>
  <c r="E79" i="19"/>
  <c r="D130" i="19"/>
  <c r="E83" i="19"/>
  <c r="E80" i="19"/>
  <c r="E78" i="19"/>
  <c r="D98" i="19"/>
  <c r="E91" i="19"/>
  <c r="E85" i="19"/>
  <c r="E77" i="19"/>
  <c r="D103" i="19"/>
  <c r="D100" i="19"/>
  <c r="E82" i="19"/>
  <c r="E76" i="19"/>
  <c r="E84" i="19"/>
  <c r="E75" i="19"/>
  <c r="E69" i="19"/>
  <c r="E63" i="19"/>
  <c r="E57" i="19"/>
  <c r="E51" i="19"/>
  <c r="E45" i="19"/>
  <c r="E90" i="19"/>
  <c r="E81" i="19"/>
  <c r="E74" i="19"/>
  <c r="E68" i="19"/>
  <c r="E62" i="19"/>
  <c r="E56" i="19"/>
  <c r="E50" i="19"/>
  <c r="E44" i="19"/>
  <c r="E70" i="19"/>
  <c r="E67" i="19"/>
  <c r="E61" i="19"/>
  <c r="E55" i="19"/>
  <c r="E49" i="19"/>
  <c r="E66" i="19"/>
  <c r="E60" i="19"/>
  <c r="E54" i="19"/>
  <c r="E48" i="19"/>
  <c r="E73" i="19"/>
  <c r="E72" i="19"/>
  <c r="E65" i="19"/>
  <c r="E59" i="19"/>
  <c r="E53" i="19"/>
  <c r="E47" i="19"/>
  <c r="E58" i="19"/>
  <c r="E39" i="19"/>
  <c r="E33" i="19"/>
  <c r="E27" i="19"/>
  <c r="E71" i="19"/>
  <c r="E43" i="19"/>
  <c r="E38" i="19"/>
  <c r="E32" i="19"/>
  <c r="E26" i="19"/>
  <c r="E20" i="19"/>
  <c r="E37" i="19"/>
  <c r="E31" i="19"/>
  <c r="E25" i="19"/>
  <c r="E52" i="19"/>
  <c r="E36" i="19"/>
  <c r="E30" i="19"/>
  <c r="E24" i="19"/>
  <c r="E64" i="19"/>
  <c r="E41" i="19"/>
  <c r="E35" i="19"/>
  <c r="E29" i="19"/>
  <c r="E23" i="19"/>
  <c r="E42" i="19"/>
  <c r="E13" i="19"/>
  <c r="E7" i="19"/>
  <c r="E18" i="19"/>
  <c r="E12" i="19"/>
  <c r="E46" i="19"/>
  <c r="E34" i="19"/>
  <c r="E17" i="19"/>
  <c r="E11" i="19"/>
  <c r="E5" i="19"/>
  <c r="E19" i="19"/>
  <c r="E16" i="19"/>
  <c r="E10" i="19"/>
  <c r="E4" i="19"/>
  <c r="E28" i="19"/>
  <c r="E22" i="19"/>
  <c r="E21" i="19"/>
  <c r="E15" i="19"/>
  <c r="E9" i="19"/>
  <c r="E3" i="19"/>
  <c r="E40" i="19"/>
  <c r="E14" i="19"/>
  <c r="E6" i="19"/>
  <c r="E8" i="19"/>
  <c r="Y10" i="5"/>
  <c r="Z10" i="5" s="1"/>
  <c r="AA10" i="5" s="1"/>
  <c r="I12" i="6" s="1"/>
  <c r="J12" i="6" s="1"/>
  <c r="Y22" i="5"/>
  <c r="Z22" i="5" s="1"/>
  <c r="AA22" i="5" s="1"/>
  <c r="I24" i="6" s="1"/>
  <c r="J24" i="6" s="1"/>
  <c r="Y34" i="5"/>
  <c r="Z34" i="5" s="1"/>
  <c r="AA34" i="5" s="1"/>
  <c r="I36" i="6" s="1"/>
  <c r="J36" i="6" s="1"/>
  <c r="Y46" i="5"/>
  <c r="Z46" i="5" s="1"/>
  <c r="AA46" i="5" s="1"/>
  <c r="I48" i="6" s="1"/>
  <c r="J48" i="6" s="1"/>
  <c r="Y58" i="5"/>
  <c r="Z58" i="5" s="1"/>
  <c r="AA58" i="5" s="1"/>
  <c r="I60" i="6" s="1"/>
  <c r="J60" i="6" s="1"/>
  <c r="Y70" i="5"/>
  <c r="Z70" i="5" s="1"/>
  <c r="AA70" i="5" s="1"/>
  <c r="I72" i="6" s="1"/>
  <c r="J72" i="6" s="1"/>
  <c r="Y82" i="5"/>
  <c r="Z82" i="5" s="1"/>
  <c r="AA82" i="5" s="1"/>
  <c r="I84" i="6" s="1"/>
  <c r="J84" i="6" s="1"/>
  <c r="Y94" i="5"/>
  <c r="Z94" i="5" s="1"/>
  <c r="AA94" i="5" s="1"/>
  <c r="I96" i="6" s="1"/>
  <c r="J96" i="6" s="1"/>
  <c r="Y106" i="5"/>
  <c r="Z106" i="5" s="1"/>
  <c r="AA106" i="5" s="1"/>
  <c r="I108" i="6" s="1"/>
  <c r="J108" i="6" s="1"/>
  <c r="Y118" i="5"/>
  <c r="Z118" i="5" s="1"/>
  <c r="AA118" i="5" s="1"/>
  <c r="I120" i="6" s="1"/>
  <c r="J120" i="6" s="1"/>
  <c r="Y130" i="5"/>
  <c r="Z130" i="5" s="1"/>
  <c r="AA130" i="5" s="1"/>
  <c r="I132" i="6" s="1"/>
  <c r="J132" i="6" s="1"/>
  <c r="Y142" i="5"/>
  <c r="Z142" i="5" s="1"/>
  <c r="AA142" i="5" s="1"/>
  <c r="I144" i="6" s="1"/>
  <c r="J144" i="6" s="1"/>
  <c r="Y154" i="5"/>
  <c r="Z154" i="5" s="1"/>
  <c r="T4" i="7"/>
  <c r="T5" i="7" s="1"/>
  <c r="M4" i="7"/>
  <c r="BN230" i="17"/>
  <c r="BN239" i="17"/>
  <c r="BO239" i="17" s="1"/>
  <c r="Q242" i="18" s="1"/>
  <c r="R242" i="18" s="1"/>
  <c r="BN238" i="17"/>
  <c r="BO238" i="17" s="1"/>
  <c r="Q241" i="18" s="1"/>
  <c r="R241" i="18" s="1"/>
  <c r="BN232" i="17"/>
  <c r="BN237" i="17"/>
  <c r="BO237" i="17" s="1"/>
  <c r="Q240" i="18" s="1"/>
  <c r="R240" i="18" s="1"/>
  <c r="BN231" i="17"/>
  <c r="BO231" i="17" s="1"/>
  <c r="Q234" i="18" s="1"/>
  <c r="R234" i="18" s="1"/>
  <c r="BN225" i="17"/>
  <c r="BO225" i="17" s="1"/>
  <c r="Q228" i="18" s="1"/>
  <c r="R228" i="18" s="1"/>
  <c r="BN199" i="17"/>
  <c r="BO199" i="17" s="1"/>
  <c r="Q202" i="18" s="1"/>
  <c r="R202" i="18" s="1"/>
  <c r="BN181" i="17"/>
  <c r="BO181" i="17" s="1"/>
  <c r="Q184" i="18" s="1"/>
  <c r="R184" i="18" s="1"/>
  <c r="BN198" i="17"/>
  <c r="BN169" i="17"/>
  <c r="BN200" i="17"/>
  <c r="BN180" i="17"/>
  <c r="BN179" i="17"/>
  <c r="BO179" i="17" s="1"/>
  <c r="Q182" i="18" s="1"/>
  <c r="R182" i="18" s="1"/>
  <c r="BN178" i="17"/>
  <c r="BO178" i="17" s="1"/>
  <c r="Q181" i="18" s="1"/>
  <c r="R181" i="18" s="1"/>
  <c r="BN166" i="17"/>
  <c r="BN155" i="17"/>
  <c r="BO155" i="17" s="1"/>
  <c r="Q158" i="18" s="1"/>
  <c r="R158" i="18" s="1"/>
  <c r="BN141" i="17"/>
  <c r="BO141" i="17" s="1"/>
  <c r="Q144" i="18" s="1"/>
  <c r="R144" i="18" s="1"/>
  <c r="BN146" i="17"/>
  <c r="BO146" i="17" s="1"/>
  <c r="Q149" i="18" s="1"/>
  <c r="R149" i="18" s="1"/>
  <c r="BN121" i="17"/>
  <c r="BN102" i="17"/>
  <c r="BO102" i="17" s="1"/>
  <c r="Q105" i="18" s="1"/>
  <c r="R105" i="18" s="1"/>
  <c r="BN70" i="17"/>
  <c r="BN89" i="17"/>
  <c r="BO89" i="17" s="1"/>
  <c r="Q92" i="18" s="1"/>
  <c r="R92" i="18" s="1"/>
  <c r="BN44" i="17"/>
  <c r="BO44" i="17" s="1"/>
  <c r="Q47" i="18" s="1"/>
  <c r="BN103" i="17"/>
  <c r="BO103" i="17" s="1"/>
  <c r="Q106" i="18" s="1"/>
  <c r="R106" i="18" s="1"/>
  <c r="BN55" i="17"/>
  <c r="BO55" i="17" s="1"/>
  <c r="Q58" i="18" s="1"/>
  <c r="R58" i="18" s="1"/>
  <c r="BN83" i="17"/>
  <c r="BO83" i="17" s="1"/>
  <c r="Q86" i="18" s="1"/>
  <c r="R86" i="18" s="1"/>
  <c r="AU166" i="15"/>
  <c r="AV166" i="15" s="1"/>
  <c r="N169" i="16" s="1"/>
  <c r="O169" i="16" s="1"/>
  <c r="AU154" i="15"/>
  <c r="AV154" i="15" s="1"/>
  <c r="N157" i="16" s="1"/>
  <c r="O157" i="16" s="1"/>
  <c r="AU171" i="15"/>
  <c r="AU159" i="15"/>
  <c r="AU164" i="15"/>
  <c r="AU152" i="15"/>
  <c r="AU169" i="15"/>
  <c r="AV169" i="15" s="1"/>
  <c r="N172" i="16" s="1"/>
  <c r="O172" i="16" s="1"/>
  <c r="AU157" i="15"/>
  <c r="AV157" i="15" s="1"/>
  <c r="N160" i="16" s="1"/>
  <c r="O160" i="16" s="1"/>
  <c r="AU162" i="15"/>
  <c r="AU150" i="15"/>
  <c r="AV150" i="15" s="1"/>
  <c r="N153" i="16" s="1"/>
  <c r="O153" i="16" s="1"/>
  <c r="AU167" i="15"/>
  <c r="AU155" i="15"/>
  <c r="AU172" i="15"/>
  <c r="AV172" i="15" s="1"/>
  <c r="N175" i="16" s="1"/>
  <c r="O175" i="16" s="1"/>
  <c r="AU160" i="15"/>
  <c r="AV160" i="15" s="1"/>
  <c r="N163" i="16" s="1"/>
  <c r="O163" i="16" s="1"/>
  <c r="AU148" i="15"/>
  <c r="AU165" i="15"/>
  <c r="AU153" i="15"/>
  <c r="AU170" i="15"/>
  <c r="AU158" i="15"/>
  <c r="AU163" i="15"/>
  <c r="AU151" i="15"/>
  <c r="AV151" i="15" s="1"/>
  <c r="N154" i="16" s="1"/>
  <c r="O154" i="16" s="1"/>
  <c r="AU173" i="15"/>
  <c r="AV173" i="15" s="1"/>
  <c r="N176" i="16" s="1"/>
  <c r="O176" i="16" s="1"/>
  <c r="AU144" i="15"/>
  <c r="AV144" i="15" s="1"/>
  <c r="N147" i="16" s="1"/>
  <c r="O147" i="16" s="1"/>
  <c r="AU142" i="15"/>
  <c r="AV142" i="15" s="1"/>
  <c r="N145" i="16" s="1"/>
  <c r="O145" i="16" s="1"/>
  <c r="AU130" i="15"/>
  <c r="AV130" i="15" s="1"/>
  <c r="N133" i="16" s="1"/>
  <c r="O133" i="16" s="1"/>
  <c r="AU118" i="15"/>
  <c r="AV118" i="15" s="1"/>
  <c r="N121" i="16" s="1"/>
  <c r="O121" i="16" s="1"/>
  <c r="AU106" i="15"/>
  <c r="AV106" i="15" s="1"/>
  <c r="N109" i="16" s="1"/>
  <c r="O109" i="16" s="1"/>
  <c r="AU94" i="15"/>
  <c r="AV94" i="15" s="1"/>
  <c r="N97" i="16" s="1"/>
  <c r="O97" i="16" s="1"/>
  <c r="AU82" i="15"/>
  <c r="AV82" i="15" s="1"/>
  <c r="N85" i="16" s="1"/>
  <c r="O85" i="16" s="1"/>
  <c r="AU135" i="15"/>
  <c r="AV135" i="15" s="1"/>
  <c r="N138" i="16" s="1"/>
  <c r="O138" i="16" s="1"/>
  <c r="AU123" i="15"/>
  <c r="AV123" i="15" s="1"/>
  <c r="N126" i="16" s="1"/>
  <c r="O126" i="16" s="1"/>
  <c r="AU111" i="15"/>
  <c r="AV111" i="15" s="1"/>
  <c r="N114" i="16" s="1"/>
  <c r="O114" i="16" s="1"/>
  <c r="AU99" i="15"/>
  <c r="AV99" i="15" s="1"/>
  <c r="N102" i="16" s="1"/>
  <c r="O102" i="16" s="1"/>
  <c r="AU87" i="15"/>
  <c r="AV87" i="15" s="1"/>
  <c r="N90" i="16" s="1"/>
  <c r="O90" i="16" s="1"/>
  <c r="AU75" i="15"/>
  <c r="AV75" i="15" s="1"/>
  <c r="N78" i="16" s="1"/>
  <c r="O78" i="16" s="1"/>
  <c r="AU140" i="15"/>
  <c r="AU128" i="15"/>
  <c r="AU116" i="15"/>
  <c r="AU104" i="15"/>
  <c r="AU92" i="15"/>
  <c r="AV92" i="15" s="1"/>
  <c r="N95" i="16" s="1"/>
  <c r="O95" i="16" s="1"/>
  <c r="AU80" i="15"/>
  <c r="AU68" i="15"/>
  <c r="AV68" i="15" s="1"/>
  <c r="N71" i="16" s="1"/>
  <c r="O71" i="16" s="1"/>
  <c r="AU149" i="15"/>
  <c r="AV149" i="15" s="1"/>
  <c r="N152" i="16" s="1"/>
  <c r="O152" i="16" s="1"/>
  <c r="AU145" i="15"/>
  <c r="AV145" i="15" s="1"/>
  <c r="N148" i="16" s="1"/>
  <c r="O148" i="16" s="1"/>
  <c r="AU133" i="15"/>
  <c r="AU121" i="15"/>
  <c r="AU109" i="15"/>
  <c r="AV109" i="15" s="1"/>
  <c r="N112" i="16" s="1"/>
  <c r="O112" i="16" s="1"/>
  <c r="AU97" i="15"/>
  <c r="AU138" i="15"/>
  <c r="AV138" i="15" s="1"/>
  <c r="N141" i="16" s="1"/>
  <c r="O141" i="16" s="1"/>
  <c r="AU126" i="15"/>
  <c r="AV126" i="15" s="1"/>
  <c r="N129" i="16" s="1"/>
  <c r="O129" i="16" s="1"/>
  <c r="AU114" i="15"/>
  <c r="AV114" i="15" s="1"/>
  <c r="N117" i="16" s="1"/>
  <c r="O117" i="16" s="1"/>
  <c r="AU102" i="15"/>
  <c r="AV102" i="15" s="1"/>
  <c r="N105" i="16" s="1"/>
  <c r="O105" i="16" s="1"/>
  <c r="AU90" i="15"/>
  <c r="AV90" i="15" s="1"/>
  <c r="N93" i="16" s="1"/>
  <c r="O93" i="16" s="1"/>
  <c r="AU78" i="15"/>
  <c r="AV78" i="15" s="1"/>
  <c r="N81" i="16" s="1"/>
  <c r="O81" i="16" s="1"/>
  <c r="AU66" i="15"/>
  <c r="AU168" i="15"/>
  <c r="AU156" i="15"/>
  <c r="AU143" i="15"/>
  <c r="AU131" i="15"/>
  <c r="AU119" i="15"/>
  <c r="AU107" i="15"/>
  <c r="AU95" i="15"/>
  <c r="AU83" i="15"/>
  <c r="AU146" i="15"/>
  <c r="AV146" i="15" s="1"/>
  <c r="N149" i="16" s="1"/>
  <c r="O149" i="16" s="1"/>
  <c r="AU136" i="15"/>
  <c r="AV136" i="15" s="1"/>
  <c r="N139" i="16" s="1"/>
  <c r="O139" i="16" s="1"/>
  <c r="AU124" i="15"/>
  <c r="AV124" i="15" s="1"/>
  <c r="N127" i="16" s="1"/>
  <c r="O127" i="16" s="1"/>
  <c r="AU112" i="15"/>
  <c r="AV112" i="15" s="1"/>
  <c r="N115" i="16" s="1"/>
  <c r="O115" i="16" s="1"/>
  <c r="AU100" i="15"/>
  <c r="AV100" i="15" s="1"/>
  <c r="N103" i="16" s="1"/>
  <c r="O103" i="16" s="1"/>
  <c r="AU88" i="15"/>
  <c r="AV88" i="15" s="1"/>
  <c r="N91" i="16" s="1"/>
  <c r="O91" i="16" s="1"/>
  <c r="AU76" i="15"/>
  <c r="AV76" i="15" s="1"/>
  <c r="N79" i="16" s="1"/>
  <c r="O79" i="16" s="1"/>
  <c r="AU141" i="15"/>
  <c r="AV141" i="15" s="1"/>
  <c r="N144" i="16" s="1"/>
  <c r="O144" i="16" s="1"/>
  <c r="AU129" i="15"/>
  <c r="AV129" i="15" s="1"/>
  <c r="N132" i="16" s="1"/>
  <c r="O132" i="16" s="1"/>
  <c r="AU117" i="15"/>
  <c r="AV117" i="15" s="1"/>
  <c r="N120" i="16" s="1"/>
  <c r="O120" i="16" s="1"/>
  <c r="AU105" i="15"/>
  <c r="AV105" i="15" s="1"/>
  <c r="N108" i="16" s="1"/>
  <c r="O108" i="16" s="1"/>
  <c r="AU93" i="15"/>
  <c r="AV93" i="15" s="1"/>
  <c r="N96" i="16" s="1"/>
  <c r="O96" i="16" s="1"/>
  <c r="AU81" i="15"/>
  <c r="AV81" i="15" s="1"/>
  <c r="N84" i="16" s="1"/>
  <c r="O84" i="16" s="1"/>
  <c r="AU69" i="15"/>
  <c r="AV69" i="15" s="1"/>
  <c r="N72" i="16" s="1"/>
  <c r="O72" i="16" s="1"/>
  <c r="AU161" i="15"/>
  <c r="AV161" i="15" s="1"/>
  <c r="N164" i="16" s="1"/>
  <c r="O164" i="16" s="1"/>
  <c r="AU134" i="15"/>
  <c r="AU122" i="15"/>
  <c r="AU110" i="15"/>
  <c r="AU98" i="15"/>
  <c r="AU86" i="15"/>
  <c r="AU74" i="15"/>
  <c r="AU62" i="15"/>
  <c r="AU147" i="15"/>
  <c r="AU139" i="15"/>
  <c r="AU127" i="15"/>
  <c r="AU115" i="15"/>
  <c r="AU103" i="15"/>
  <c r="AU91" i="15"/>
  <c r="AU79" i="15"/>
  <c r="AU132" i="15"/>
  <c r="AU120" i="15"/>
  <c r="AU108" i="15"/>
  <c r="AU96" i="15"/>
  <c r="AU125" i="15"/>
  <c r="AV125" i="15" s="1"/>
  <c r="N128" i="16" s="1"/>
  <c r="O128" i="16" s="1"/>
  <c r="AU58" i="15"/>
  <c r="AU46" i="15"/>
  <c r="AU34" i="15"/>
  <c r="AU22" i="15"/>
  <c r="AU10" i="15"/>
  <c r="AU89" i="15"/>
  <c r="AV89" i="15" s="1"/>
  <c r="N92" i="16" s="1"/>
  <c r="O92" i="16" s="1"/>
  <c r="AU51" i="15"/>
  <c r="AU39" i="15"/>
  <c r="AU137" i="15"/>
  <c r="AV137" i="15" s="1"/>
  <c r="N140" i="16" s="1"/>
  <c r="O140" i="16" s="1"/>
  <c r="AU71" i="15"/>
  <c r="AU56" i="15"/>
  <c r="AV56" i="15" s="1"/>
  <c r="N59" i="16" s="1"/>
  <c r="O59" i="16" s="1"/>
  <c r="AU44" i="15"/>
  <c r="AV44" i="15" s="1"/>
  <c r="N47" i="16" s="1"/>
  <c r="O47" i="16" s="1"/>
  <c r="AU32" i="15"/>
  <c r="AV32" i="15" s="1"/>
  <c r="N35" i="16" s="1"/>
  <c r="O35" i="16" s="1"/>
  <c r="AU20" i="15"/>
  <c r="AV20" i="15" s="1"/>
  <c r="N23" i="16" s="1"/>
  <c r="O23" i="16" s="1"/>
  <c r="AU8" i="15"/>
  <c r="AV8" i="15" s="1"/>
  <c r="N11" i="16" s="1"/>
  <c r="O11" i="16" s="1"/>
  <c r="AU85" i="15"/>
  <c r="AU64" i="15"/>
  <c r="AV64" i="15" s="1"/>
  <c r="N67" i="16" s="1"/>
  <c r="O67" i="16" s="1"/>
  <c r="AU61" i="15"/>
  <c r="AV61" i="15" s="1"/>
  <c r="N64" i="16" s="1"/>
  <c r="O64" i="16" s="1"/>
  <c r="AU49" i="15"/>
  <c r="AV49" i="15" s="1"/>
  <c r="N52" i="16" s="1"/>
  <c r="O52" i="16" s="1"/>
  <c r="AU37" i="15"/>
  <c r="AV37" i="15" s="1"/>
  <c r="N40" i="16" s="1"/>
  <c r="O40" i="16" s="1"/>
  <c r="AU25" i="15"/>
  <c r="AV25" i="15" s="1"/>
  <c r="N28" i="16" s="1"/>
  <c r="O28" i="16" s="1"/>
  <c r="AU13" i="15"/>
  <c r="AV13" i="15" s="1"/>
  <c r="N16" i="16" s="1"/>
  <c r="O16" i="16" s="1"/>
  <c r="AU84" i="15"/>
  <c r="AU54" i="15"/>
  <c r="AV54" i="15" s="1"/>
  <c r="N57" i="16" s="1"/>
  <c r="O57" i="16" s="1"/>
  <c r="AU42" i="15"/>
  <c r="AU30" i="15"/>
  <c r="AU18" i="15"/>
  <c r="AU6" i="15"/>
  <c r="AV6" i="15" s="1"/>
  <c r="N9" i="16" s="1"/>
  <c r="O9" i="16" s="1"/>
  <c r="AU59" i="15"/>
  <c r="AU47" i="15"/>
  <c r="AU52" i="15"/>
  <c r="AV52" i="15" s="1"/>
  <c r="N55" i="16" s="1"/>
  <c r="O55" i="16" s="1"/>
  <c r="AU40" i="15"/>
  <c r="AV40" i="15" s="1"/>
  <c r="N43" i="16" s="1"/>
  <c r="O43" i="16" s="1"/>
  <c r="AU28" i="15"/>
  <c r="AV28" i="15" s="1"/>
  <c r="N31" i="16" s="1"/>
  <c r="O31" i="16" s="1"/>
  <c r="AU16" i="15"/>
  <c r="AV16" i="15" s="1"/>
  <c r="N19" i="16" s="1"/>
  <c r="O19" i="16" s="1"/>
  <c r="AU4" i="15"/>
  <c r="AV4" i="15" s="1"/>
  <c r="N7" i="16" s="1"/>
  <c r="O7" i="16" s="1"/>
  <c r="AU77" i="15"/>
  <c r="AV77" i="15" s="1"/>
  <c r="N80" i="16" s="1"/>
  <c r="O80" i="16" s="1"/>
  <c r="AU70" i="15"/>
  <c r="AV70" i="15" s="1"/>
  <c r="N73" i="16" s="1"/>
  <c r="O73" i="16" s="1"/>
  <c r="AU57" i="15"/>
  <c r="AV57" i="15" s="1"/>
  <c r="N60" i="16" s="1"/>
  <c r="O60" i="16" s="1"/>
  <c r="AU45" i="15"/>
  <c r="AV45" i="15" s="1"/>
  <c r="N48" i="16" s="1"/>
  <c r="O48" i="16" s="1"/>
  <c r="AU33" i="15"/>
  <c r="AV33" i="15" s="1"/>
  <c r="N36" i="16" s="1"/>
  <c r="O36" i="16" s="1"/>
  <c r="AU21" i="15"/>
  <c r="AV21" i="15" s="1"/>
  <c r="N24" i="16" s="1"/>
  <c r="O24" i="16" s="1"/>
  <c r="AU9" i="15"/>
  <c r="AV9" i="15" s="1"/>
  <c r="N12" i="16" s="1"/>
  <c r="O12" i="16" s="1"/>
  <c r="AU101" i="15"/>
  <c r="AV101" i="15" s="1"/>
  <c r="N104" i="16" s="1"/>
  <c r="O104" i="16" s="1"/>
  <c r="AU50" i="15"/>
  <c r="AV50" i="15" s="1"/>
  <c r="N53" i="16" s="1"/>
  <c r="O53" i="16" s="1"/>
  <c r="AU38" i="15"/>
  <c r="AU26" i="15"/>
  <c r="AU14" i="15"/>
  <c r="AU73" i="15"/>
  <c r="AU72" i="15"/>
  <c r="AU65" i="15"/>
  <c r="AU63" i="15"/>
  <c r="AV63" i="15" s="1"/>
  <c r="N66" i="16" s="1"/>
  <c r="O66" i="16" s="1"/>
  <c r="AU55" i="15"/>
  <c r="AU43" i="15"/>
  <c r="AU31" i="15"/>
  <c r="AU19" i="15"/>
  <c r="AU7" i="15"/>
  <c r="AU113" i="15"/>
  <c r="AV113" i="15" s="1"/>
  <c r="N116" i="16" s="1"/>
  <c r="O116" i="16" s="1"/>
  <c r="AU67" i="15"/>
  <c r="AU60" i="15"/>
  <c r="AU48" i="15"/>
  <c r="AU36" i="15"/>
  <c r="AU24" i="15"/>
  <c r="AU12" i="15"/>
  <c r="AU53" i="15"/>
  <c r="AV53" i="15" s="1"/>
  <c r="N56" i="16" s="1"/>
  <c r="O56" i="16" s="1"/>
  <c r="AU41" i="15"/>
  <c r="AV41" i="15" s="1"/>
  <c r="N44" i="16" s="1"/>
  <c r="O44" i="16" s="1"/>
  <c r="AU29" i="15"/>
  <c r="AV29" i="15" s="1"/>
  <c r="N32" i="16" s="1"/>
  <c r="O32" i="16" s="1"/>
  <c r="AU17" i="15"/>
  <c r="AV17" i="15" s="1"/>
  <c r="N20" i="16" s="1"/>
  <c r="O20" i="16" s="1"/>
  <c r="AU5" i="15"/>
  <c r="AV5" i="15" s="1"/>
  <c r="N8" i="16" s="1"/>
  <c r="O8" i="16" s="1"/>
  <c r="AU15" i="15"/>
  <c r="AU27" i="15"/>
  <c r="AU11" i="15"/>
  <c r="AU3" i="15"/>
  <c r="AV3" i="15" s="1"/>
  <c r="N6" i="16" s="1"/>
  <c r="AU35" i="15"/>
  <c r="AU23" i="15"/>
  <c r="AV23" i="15" s="1"/>
  <c r="N26" i="16" s="1"/>
  <c r="O26" i="16" s="1"/>
  <c r="Y9" i="5"/>
  <c r="Z9" i="5" s="1"/>
  <c r="AA9" i="5" s="1"/>
  <c r="I11" i="6" s="1"/>
  <c r="J11" i="6" s="1"/>
  <c r="Y21" i="5"/>
  <c r="Z21" i="5" s="1"/>
  <c r="AA21" i="5" s="1"/>
  <c r="I23" i="6" s="1"/>
  <c r="J23" i="6" s="1"/>
  <c r="Y33" i="5"/>
  <c r="Z33" i="5" s="1"/>
  <c r="AA33" i="5" s="1"/>
  <c r="I35" i="6" s="1"/>
  <c r="J35" i="6" s="1"/>
  <c r="Y45" i="5"/>
  <c r="Z45" i="5" s="1"/>
  <c r="AA45" i="5" s="1"/>
  <c r="I47" i="6" s="1"/>
  <c r="J47" i="6" s="1"/>
  <c r="Y57" i="5"/>
  <c r="Z57" i="5" s="1"/>
  <c r="AA57" i="5" s="1"/>
  <c r="I59" i="6" s="1"/>
  <c r="J59" i="6" s="1"/>
  <c r="Y69" i="5"/>
  <c r="Z69" i="5" s="1"/>
  <c r="AA69" i="5" s="1"/>
  <c r="I71" i="6" s="1"/>
  <c r="J71" i="6" s="1"/>
  <c r="Y81" i="5"/>
  <c r="Z81" i="5" s="1"/>
  <c r="AA81" i="5" s="1"/>
  <c r="I83" i="6" s="1"/>
  <c r="J83" i="6" s="1"/>
  <c r="Y93" i="5"/>
  <c r="Z93" i="5" s="1"/>
  <c r="AA93" i="5" s="1"/>
  <c r="I95" i="6" s="1"/>
  <c r="J95" i="6" s="1"/>
  <c r="Y105" i="5"/>
  <c r="Z105" i="5" s="1"/>
  <c r="AA105" i="5" s="1"/>
  <c r="I107" i="6" s="1"/>
  <c r="J107" i="6" s="1"/>
  <c r="Y117" i="5"/>
  <c r="Z117" i="5" s="1"/>
  <c r="AA117" i="5" s="1"/>
  <c r="I119" i="6" s="1"/>
  <c r="J119" i="6" s="1"/>
  <c r="Y129" i="5"/>
  <c r="Z129" i="5" s="1"/>
  <c r="AA129" i="5" s="1"/>
  <c r="I131" i="6" s="1"/>
  <c r="J131" i="6" s="1"/>
  <c r="Y141" i="5"/>
  <c r="Z141" i="5" s="1"/>
  <c r="AA141" i="5" s="1"/>
  <c r="I143" i="6" s="1"/>
  <c r="J143" i="6" s="1"/>
  <c r="Y153" i="5"/>
  <c r="Z153" i="5" s="1"/>
  <c r="BN249" i="17"/>
  <c r="BO249" i="17" s="1"/>
  <c r="Q252" i="18" s="1"/>
  <c r="R252" i="18" s="1"/>
  <c r="BN248" i="17"/>
  <c r="BN242" i="17"/>
  <c r="BN247" i="17"/>
  <c r="BO247" i="17" s="1"/>
  <c r="Q250" i="18" s="1"/>
  <c r="R250" i="18" s="1"/>
  <c r="BN241" i="17"/>
  <c r="BO241" i="17" s="1"/>
  <c r="Q244" i="18" s="1"/>
  <c r="R244" i="18" s="1"/>
  <c r="BN246" i="17"/>
  <c r="BN224" i="17"/>
  <c r="BO224" i="17" s="1"/>
  <c r="Q227" i="18" s="1"/>
  <c r="R227" i="18" s="1"/>
  <c r="BN223" i="17"/>
  <c r="BN217" i="17"/>
  <c r="BN234" i="17"/>
  <c r="BO234" i="17" s="1"/>
  <c r="Q237" i="18" s="1"/>
  <c r="R237" i="18" s="1"/>
  <c r="BN216" i="17"/>
  <c r="BO216" i="17" s="1"/>
  <c r="Q219" i="18" s="1"/>
  <c r="R219" i="18" s="1"/>
  <c r="BN240" i="17"/>
  <c r="BN233" i="17"/>
  <c r="BN227" i="17"/>
  <c r="BN221" i="17"/>
  <c r="BN226" i="17"/>
  <c r="BO226" i="17" s="1"/>
  <c r="Q229" i="18" s="1"/>
  <c r="R229" i="18" s="1"/>
  <c r="BN220" i="17"/>
  <c r="BO220" i="17" s="1"/>
  <c r="Q223" i="18" s="1"/>
  <c r="R223" i="18" s="1"/>
  <c r="BN205" i="17"/>
  <c r="BO205" i="17" s="1"/>
  <c r="Q208" i="18" s="1"/>
  <c r="R208" i="18" s="1"/>
  <c r="BN204" i="17"/>
  <c r="BO204" i="17" s="1"/>
  <c r="Q207" i="18" s="1"/>
  <c r="R207" i="18" s="1"/>
  <c r="BN203" i="17"/>
  <c r="BN197" i="17"/>
  <c r="BO197" i="17" s="1"/>
  <c r="Q200" i="18" s="1"/>
  <c r="R200" i="18" s="1"/>
  <c r="BN191" i="17"/>
  <c r="BO191" i="17" s="1"/>
  <c r="Q194" i="18" s="1"/>
  <c r="R194" i="18" s="1"/>
  <c r="BN209" i="17"/>
  <c r="BN208" i="17"/>
  <c r="BO208" i="17" s="1"/>
  <c r="Q211" i="18" s="1"/>
  <c r="R211" i="18" s="1"/>
  <c r="BN202" i="17"/>
  <c r="BN196" i="17"/>
  <c r="BN190" i="17"/>
  <c r="BN184" i="17"/>
  <c r="BO184" i="17" s="1"/>
  <c r="Q187" i="18" s="1"/>
  <c r="R187" i="18" s="1"/>
  <c r="BN207" i="17"/>
  <c r="BO207" i="17" s="1"/>
  <c r="Q210" i="18" s="1"/>
  <c r="R210" i="18" s="1"/>
  <c r="BN201" i="17"/>
  <c r="BO201" i="17" s="1"/>
  <c r="Q204" i="18" s="1"/>
  <c r="R204" i="18" s="1"/>
  <c r="BN189" i="17"/>
  <c r="BO189" i="17" s="1"/>
  <c r="Q192" i="18" s="1"/>
  <c r="R192" i="18" s="1"/>
  <c r="BN183" i="17"/>
  <c r="BO183" i="17" s="1"/>
  <c r="Q186" i="18" s="1"/>
  <c r="R186" i="18" s="1"/>
  <c r="BN170" i="17"/>
  <c r="BO170" i="17" s="1"/>
  <c r="Q173" i="18" s="1"/>
  <c r="R173" i="18" s="1"/>
  <c r="BN158" i="17"/>
  <c r="BO158" i="17" s="1"/>
  <c r="Q161" i="18" s="1"/>
  <c r="R161" i="18" s="1"/>
  <c r="BN157" i="17"/>
  <c r="BN151" i="17"/>
  <c r="BN188" i="17"/>
  <c r="BN156" i="17"/>
  <c r="BN206" i="17"/>
  <c r="BN182" i="17"/>
  <c r="BN173" i="17"/>
  <c r="BO173" i="17" s="1"/>
  <c r="Q176" i="18" s="1"/>
  <c r="R176" i="18" s="1"/>
  <c r="BN167" i="17"/>
  <c r="BO167" i="17" s="1"/>
  <c r="Q170" i="18" s="1"/>
  <c r="R170" i="18" s="1"/>
  <c r="BN161" i="17"/>
  <c r="BO161" i="17" s="1"/>
  <c r="Q164" i="18" s="1"/>
  <c r="R164" i="18" s="1"/>
  <c r="BN172" i="17"/>
  <c r="BN160" i="17"/>
  <c r="BN171" i="17"/>
  <c r="BN159" i="17"/>
  <c r="BN153" i="17"/>
  <c r="BO153" i="17" s="1"/>
  <c r="Q156" i="18" s="1"/>
  <c r="R156" i="18" s="1"/>
  <c r="BN139" i="17"/>
  <c r="BN133" i="17"/>
  <c r="BN144" i="17"/>
  <c r="BO144" i="17" s="1"/>
  <c r="Q147" i="18" s="1"/>
  <c r="R147" i="18" s="1"/>
  <c r="BN138" i="17"/>
  <c r="BO138" i="17" s="1"/>
  <c r="Q141" i="18" s="1"/>
  <c r="R141" i="18" s="1"/>
  <c r="BN132" i="17"/>
  <c r="BO132" i="17" s="1"/>
  <c r="Q135" i="18" s="1"/>
  <c r="R135" i="18" s="1"/>
  <c r="BN149" i="17"/>
  <c r="BN137" i="17"/>
  <c r="BO137" i="17" s="1"/>
  <c r="Q140" i="18" s="1"/>
  <c r="R140" i="18" s="1"/>
  <c r="BN131" i="17"/>
  <c r="BN142" i="17"/>
  <c r="BN136" i="17"/>
  <c r="BN130" i="17"/>
  <c r="BN124" i="17"/>
  <c r="BN147" i="17"/>
  <c r="BO147" i="17" s="1"/>
  <c r="Q150" i="18" s="1"/>
  <c r="R150" i="18" s="1"/>
  <c r="BN129" i="17"/>
  <c r="BO129" i="17" s="1"/>
  <c r="Q132" i="18" s="1"/>
  <c r="R132" i="18" s="1"/>
  <c r="BN123" i="17"/>
  <c r="BO123" i="17" s="1"/>
  <c r="Q126" i="18" s="1"/>
  <c r="R126" i="18" s="1"/>
  <c r="BN134" i="17"/>
  <c r="BN128" i="17"/>
  <c r="BO128" i="17" s="1"/>
  <c r="Q131" i="18" s="1"/>
  <c r="R131" i="18" s="1"/>
  <c r="BN117" i="17"/>
  <c r="BO117" i="17" s="1"/>
  <c r="Q120" i="18" s="1"/>
  <c r="R120" i="18" s="1"/>
  <c r="BN105" i="17"/>
  <c r="BO105" i="17" s="1"/>
  <c r="Q108" i="18" s="1"/>
  <c r="R108" i="18" s="1"/>
  <c r="BN99" i="17"/>
  <c r="BO99" i="17" s="1"/>
  <c r="Q102" i="18" s="1"/>
  <c r="R102" i="18" s="1"/>
  <c r="BN104" i="17"/>
  <c r="BO104" i="17" s="1"/>
  <c r="Q107" i="18" s="1"/>
  <c r="R107" i="18" s="1"/>
  <c r="BN98" i="17"/>
  <c r="BO98" i="17" s="1"/>
  <c r="Q101" i="18" s="1"/>
  <c r="R101" i="18" s="1"/>
  <c r="BN120" i="17"/>
  <c r="BO120" i="17" s="1"/>
  <c r="Q123" i="18" s="1"/>
  <c r="R123" i="18" s="1"/>
  <c r="BN109" i="17"/>
  <c r="BN122" i="17"/>
  <c r="BO122" i="17" s="1"/>
  <c r="Q125" i="18" s="1"/>
  <c r="R125" i="18" s="1"/>
  <c r="BN114" i="17"/>
  <c r="BO114" i="17" s="1"/>
  <c r="Q117" i="18" s="1"/>
  <c r="R117" i="18" s="1"/>
  <c r="BN108" i="17"/>
  <c r="BO108" i="17" s="1"/>
  <c r="Q111" i="18" s="1"/>
  <c r="R111" i="18" s="1"/>
  <c r="BN96" i="17"/>
  <c r="BO96" i="17" s="1"/>
  <c r="Q99" i="18" s="1"/>
  <c r="R99" i="18" s="1"/>
  <c r="BN90" i="17"/>
  <c r="BO90" i="17" s="1"/>
  <c r="Q93" i="18" s="1"/>
  <c r="R93" i="18" s="1"/>
  <c r="BN119" i="17"/>
  <c r="BN113" i="17"/>
  <c r="BO113" i="17" s="1"/>
  <c r="Q116" i="18" s="1"/>
  <c r="R116" i="18" s="1"/>
  <c r="BN107" i="17"/>
  <c r="BO107" i="17" s="1"/>
  <c r="Q110" i="18" s="1"/>
  <c r="R110" i="18" s="1"/>
  <c r="BN101" i="17"/>
  <c r="BO101" i="17" s="1"/>
  <c r="Q104" i="18" s="1"/>
  <c r="R104" i="18" s="1"/>
  <c r="BN118" i="17"/>
  <c r="BN106" i="17"/>
  <c r="BN100" i="17"/>
  <c r="BN94" i="17"/>
  <c r="BN64" i="17"/>
  <c r="BN58" i="17"/>
  <c r="BO58" i="17" s="1"/>
  <c r="Q61" i="18" s="1"/>
  <c r="R61" i="18" s="1"/>
  <c r="BN52" i="17"/>
  <c r="BO52" i="17" s="1"/>
  <c r="Q55" i="18" s="1"/>
  <c r="R55" i="18" s="1"/>
  <c r="BN40" i="17"/>
  <c r="BO40" i="17" s="1"/>
  <c r="Q43" i="18" s="1"/>
  <c r="R43" i="18" s="1"/>
  <c r="BN81" i="17"/>
  <c r="BO81" i="17" s="1"/>
  <c r="Q84" i="18" s="1"/>
  <c r="R84" i="18" s="1"/>
  <c r="BN75" i="17"/>
  <c r="BO75" i="17" s="1"/>
  <c r="Q78" i="18" s="1"/>
  <c r="R78" i="18" s="1"/>
  <c r="BN86" i="17"/>
  <c r="BN80" i="17"/>
  <c r="BN68" i="17"/>
  <c r="BN62" i="17"/>
  <c r="BN56" i="17"/>
  <c r="BN50" i="17"/>
  <c r="BO50" i="17" s="1"/>
  <c r="Q53" i="18" s="1"/>
  <c r="R53" i="18" s="1"/>
  <c r="BN79" i="17"/>
  <c r="BO79" i="17" s="1"/>
  <c r="Q82" i="18" s="1"/>
  <c r="R82" i="18" s="1"/>
  <c r="BN73" i="17"/>
  <c r="BO73" i="17" s="1"/>
  <c r="Q76" i="18" s="1"/>
  <c r="R76" i="18" s="1"/>
  <c r="BN49" i="17"/>
  <c r="BO49" i="17" s="1"/>
  <c r="Q52" i="18" s="1"/>
  <c r="R52" i="18" s="1"/>
  <c r="BN84" i="17"/>
  <c r="BO84" i="17" s="1"/>
  <c r="Q87" i="18" s="1"/>
  <c r="R87" i="18" s="1"/>
  <c r="BN78" i="17"/>
  <c r="BN66" i="17"/>
  <c r="BO66" i="17" s="1"/>
  <c r="Q69" i="18" s="1"/>
  <c r="R69" i="18" s="1"/>
  <c r="BN60" i="17"/>
  <c r="BN42" i="17"/>
  <c r="BN92" i="17"/>
  <c r="BO92" i="17" s="1"/>
  <c r="Q95" i="18" s="1"/>
  <c r="R95" i="18" s="1"/>
  <c r="BN77" i="17"/>
  <c r="BN71" i="17"/>
  <c r="BN59" i="17"/>
  <c r="BN53" i="17"/>
  <c r="BN47" i="17"/>
  <c r="BN88" i="17"/>
  <c r="BO88" i="17" s="1"/>
  <c r="Q91" i="18" s="1"/>
  <c r="R91" i="18" s="1"/>
  <c r="BN34" i="17"/>
  <c r="BO34" i="17" s="1"/>
  <c r="Q37" i="18" s="1"/>
  <c r="R37" i="18" s="1"/>
  <c r="BN28" i="17"/>
  <c r="BN22" i="17"/>
  <c r="BO22" i="17" s="1"/>
  <c r="Q25" i="18" s="1"/>
  <c r="R25" i="18" s="1"/>
  <c r="BN16" i="17"/>
  <c r="BN10" i="17"/>
  <c r="BN4" i="17"/>
  <c r="BN33" i="17"/>
  <c r="BO33" i="17" s="1"/>
  <c r="Q36" i="18" s="1"/>
  <c r="R36" i="18" s="1"/>
  <c r="BN27" i="17"/>
  <c r="BO27" i="17" s="1"/>
  <c r="Q30" i="18" s="1"/>
  <c r="R30" i="18" s="1"/>
  <c r="BN21" i="17"/>
  <c r="BO21" i="17" s="1"/>
  <c r="Q24" i="18" s="1"/>
  <c r="R24" i="18" s="1"/>
  <c r="BN15" i="17"/>
  <c r="BO15" i="17" s="1"/>
  <c r="Q18" i="18" s="1"/>
  <c r="R18" i="18" s="1"/>
  <c r="BN9" i="17"/>
  <c r="BO9" i="17" s="1"/>
  <c r="Q12" i="18" s="1"/>
  <c r="R12" i="18" s="1"/>
  <c r="BN3" i="17"/>
  <c r="BO3" i="17" s="1"/>
  <c r="Q6" i="18" s="1"/>
  <c r="BN57" i="17"/>
  <c r="BO57" i="17" s="1"/>
  <c r="Q60" i="18" s="1"/>
  <c r="R60" i="18" s="1"/>
  <c r="BN32" i="17"/>
  <c r="BO32" i="17" s="1"/>
  <c r="Q35" i="18" s="1"/>
  <c r="R35" i="18" s="1"/>
  <c r="BN26" i="17"/>
  <c r="BO26" i="17" s="1"/>
  <c r="Q29" i="18" s="1"/>
  <c r="R29" i="18" s="1"/>
  <c r="BN20" i="17"/>
  <c r="BO20" i="17" s="1"/>
  <c r="Q23" i="18" s="1"/>
  <c r="R23" i="18" s="1"/>
  <c r="BN14" i="17"/>
  <c r="BN8" i="17"/>
  <c r="BN37" i="17"/>
  <c r="BN31" i="17"/>
  <c r="BN25" i="17"/>
  <c r="BN19" i="17"/>
  <c r="BN13" i="17"/>
  <c r="BN7" i="17"/>
  <c r="BO7" i="17" s="1"/>
  <c r="Q10" i="18" s="1"/>
  <c r="R10" i="18" s="1"/>
  <c r="BN39" i="17"/>
  <c r="BO39" i="17" s="1"/>
  <c r="Q42" i="18" s="1"/>
  <c r="R42" i="18" s="1"/>
  <c r="BN30" i="17"/>
  <c r="BN24" i="17"/>
  <c r="BO24" i="17" s="1"/>
  <c r="Q27" i="18" s="1"/>
  <c r="R27" i="18" s="1"/>
  <c r="BN18" i="17"/>
  <c r="BN12" i="17"/>
  <c r="BN6" i="17"/>
  <c r="BN45" i="17"/>
  <c r="BO45" i="17" s="1"/>
  <c r="Q48" i="18" s="1"/>
  <c r="R48" i="18" s="1"/>
  <c r="BN35" i="17"/>
  <c r="BO35" i="17" s="1"/>
  <c r="Q38" i="18" s="1"/>
  <c r="R38" i="18" s="1"/>
  <c r="BN29" i="17"/>
  <c r="BO29" i="17" s="1"/>
  <c r="Q32" i="18" s="1"/>
  <c r="R32" i="18" s="1"/>
  <c r="BN23" i="17"/>
  <c r="BO23" i="17" s="1"/>
  <c r="Q26" i="18" s="1"/>
  <c r="R26" i="18" s="1"/>
  <c r="BN17" i="17"/>
  <c r="BO17" i="17" s="1"/>
  <c r="Q20" i="18" s="1"/>
  <c r="R20" i="18" s="1"/>
  <c r="BN11" i="17"/>
  <c r="BO11" i="17" s="1"/>
  <c r="Q14" i="18" s="1"/>
  <c r="R14" i="18" s="1"/>
  <c r="BN5" i="17"/>
  <c r="BO5" i="17" s="1"/>
  <c r="Q8" i="18" s="1"/>
  <c r="R8" i="18" s="1"/>
  <c r="BN252" i="17"/>
  <c r="BN250" i="17"/>
  <c r="BO250" i="17" s="1"/>
  <c r="Q253" i="18" s="1"/>
  <c r="R253" i="18" s="1"/>
  <c r="BN244" i="17"/>
  <c r="BN243" i="17"/>
  <c r="BO243" i="17" s="1"/>
  <c r="Q246" i="18" s="1"/>
  <c r="R246" i="18" s="1"/>
  <c r="BN251" i="17"/>
  <c r="BO251" i="17" s="1"/>
  <c r="Q254" i="18" s="1"/>
  <c r="R254" i="18" s="1"/>
  <c r="BN245" i="17"/>
  <c r="BO245" i="17" s="1"/>
  <c r="Q248" i="18" s="1"/>
  <c r="R248" i="18" s="1"/>
  <c r="BN236" i="17"/>
  <c r="BN218" i="17"/>
  <c r="BN235" i="17"/>
  <c r="BN229" i="17"/>
  <c r="BN228" i="17"/>
  <c r="BO228" i="17" s="1"/>
  <c r="Q231" i="18" s="1"/>
  <c r="R231" i="18" s="1"/>
  <c r="BN222" i="17"/>
  <c r="BO222" i="17" s="1"/>
  <c r="Q225" i="18" s="1"/>
  <c r="R225" i="18" s="1"/>
  <c r="BN215" i="17"/>
  <c r="BN214" i="17"/>
  <c r="BO214" i="17" s="1"/>
  <c r="Q217" i="18" s="1"/>
  <c r="R217" i="18" s="1"/>
  <c r="BN219" i="17"/>
  <c r="BO219" i="17" s="1"/>
  <c r="Q222" i="18" s="1"/>
  <c r="R222" i="18" s="1"/>
  <c r="BN193" i="17"/>
  <c r="BO193" i="17" s="1"/>
  <c r="Q196" i="18" s="1"/>
  <c r="R196" i="18" s="1"/>
  <c r="BN187" i="17"/>
  <c r="BO187" i="17" s="1"/>
  <c r="Q190" i="18" s="1"/>
  <c r="R190" i="18" s="1"/>
  <c r="BN192" i="17"/>
  <c r="BN186" i="17"/>
  <c r="BN185" i="17"/>
  <c r="BN210" i="17"/>
  <c r="BO210" i="17" s="1"/>
  <c r="Q213" i="18" s="1"/>
  <c r="R213" i="18" s="1"/>
  <c r="BN211" i="17"/>
  <c r="BN212" i="17"/>
  <c r="BO212" i="17" s="1"/>
  <c r="Q215" i="18" s="1"/>
  <c r="R215" i="18" s="1"/>
  <c r="BN195" i="17"/>
  <c r="BO195" i="17" s="1"/>
  <c r="Q198" i="18" s="1"/>
  <c r="R198" i="18" s="1"/>
  <c r="BN176" i="17"/>
  <c r="BO176" i="17" s="1"/>
  <c r="Q179" i="18" s="1"/>
  <c r="R179" i="18" s="1"/>
  <c r="BN164" i="17"/>
  <c r="BO164" i="17" s="1"/>
  <c r="Q167" i="18" s="1"/>
  <c r="R167" i="18" s="1"/>
  <c r="BN175" i="17"/>
  <c r="BN163" i="17"/>
  <c r="BN174" i="17"/>
  <c r="BN168" i="17"/>
  <c r="BN162" i="17"/>
  <c r="BN154" i="17"/>
  <c r="BN213" i="17"/>
  <c r="BO213" i="17" s="1"/>
  <c r="Q216" i="18" s="1"/>
  <c r="R216" i="18" s="1"/>
  <c r="BN177" i="17"/>
  <c r="BN165" i="17"/>
  <c r="BN145" i="17"/>
  <c r="BO145" i="17" s="1"/>
  <c r="Q148" i="18" s="1"/>
  <c r="R148" i="18" s="1"/>
  <c r="BN127" i="17"/>
  <c r="BN150" i="17"/>
  <c r="BO150" i="17" s="1"/>
  <c r="Q153" i="18" s="1"/>
  <c r="R153" i="18" s="1"/>
  <c r="BN126" i="17"/>
  <c r="BO126" i="17" s="1"/>
  <c r="Q129" i="18" s="1"/>
  <c r="R129" i="18" s="1"/>
  <c r="BN143" i="17"/>
  <c r="BN125" i="17"/>
  <c r="BO125" i="17" s="1"/>
  <c r="Q128" i="18" s="1"/>
  <c r="R128" i="18" s="1"/>
  <c r="BN148" i="17"/>
  <c r="BN152" i="17"/>
  <c r="BO152" i="17" s="1"/>
  <c r="Q155" i="18" s="1"/>
  <c r="R155" i="18" s="1"/>
  <c r="BN135" i="17"/>
  <c r="BO135" i="17" s="1"/>
  <c r="Q138" i="18" s="1"/>
  <c r="R138" i="18" s="1"/>
  <c r="BN140" i="17"/>
  <c r="BN194" i="17"/>
  <c r="BN111" i="17"/>
  <c r="BO111" i="17" s="1"/>
  <c r="Q114" i="18" s="1"/>
  <c r="R114" i="18" s="1"/>
  <c r="BN93" i="17"/>
  <c r="BO93" i="17" s="1"/>
  <c r="Q96" i="18" s="1"/>
  <c r="R96" i="18" s="1"/>
  <c r="BN116" i="17"/>
  <c r="BN110" i="17"/>
  <c r="BO110" i="17" s="1"/>
  <c r="Q113" i="18" s="1"/>
  <c r="R113" i="18" s="1"/>
  <c r="BN115" i="17"/>
  <c r="BN95" i="17"/>
  <c r="BO95" i="17" s="1"/>
  <c r="Q98" i="18" s="1"/>
  <c r="R98" i="18" s="1"/>
  <c r="BN112" i="17"/>
  <c r="BN97" i="17"/>
  <c r="BN82" i="17"/>
  <c r="BN76" i="17"/>
  <c r="BN46" i="17"/>
  <c r="BO46" i="17" s="1"/>
  <c r="Q49" i="18" s="1"/>
  <c r="R49" i="18" s="1"/>
  <c r="BN87" i="17"/>
  <c r="BO87" i="17" s="1"/>
  <c r="Q90" i="18" s="1"/>
  <c r="R90" i="18" s="1"/>
  <c r="BN69" i="17"/>
  <c r="BO69" i="17" s="1"/>
  <c r="Q72" i="18" s="1"/>
  <c r="R72" i="18" s="1"/>
  <c r="BN63" i="17"/>
  <c r="BO63" i="17" s="1"/>
  <c r="Q66" i="18" s="1"/>
  <c r="R66" i="18" s="1"/>
  <c r="BN74" i="17"/>
  <c r="BN85" i="17"/>
  <c r="BO85" i="17" s="1"/>
  <c r="Q88" i="18" s="1"/>
  <c r="R88" i="18" s="1"/>
  <c r="BN67" i="17"/>
  <c r="BO67" i="17" s="1"/>
  <c r="Q70" i="18" s="1"/>
  <c r="R70" i="18" s="1"/>
  <c r="BN61" i="17"/>
  <c r="BO61" i="17" s="1"/>
  <c r="Q64" i="18" s="1"/>
  <c r="R64" i="18" s="1"/>
  <c r="BN43" i="17"/>
  <c r="BO43" i="17" s="1"/>
  <c r="Q46" i="18" s="1"/>
  <c r="R46" i="18" s="1"/>
  <c r="BN72" i="17"/>
  <c r="BN54" i="17"/>
  <c r="BN48" i="17"/>
  <c r="BN91" i="17"/>
  <c r="BN65" i="17"/>
  <c r="BO65" i="17" s="1"/>
  <c r="Q68" i="18" s="1"/>
  <c r="R68" i="18" s="1"/>
  <c r="BN41" i="17"/>
  <c r="BO41" i="17" s="1"/>
  <c r="Q44" i="18" s="1"/>
  <c r="R44" i="18" s="1"/>
  <c r="BN38" i="17"/>
  <c r="BO38" i="17" s="1"/>
  <c r="Q41" i="18" s="1"/>
  <c r="R41" i="18" s="1"/>
  <c r="BN51" i="17"/>
  <c r="BO51" i="17" s="1"/>
  <c r="Q54" i="18" s="1"/>
  <c r="R54" i="18" s="1"/>
  <c r="BN36" i="17"/>
  <c r="BO36" i="17" s="1"/>
  <c r="Q39" i="18" s="1"/>
  <c r="D95" i="21"/>
  <c r="D92" i="21"/>
  <c r="D89" i="21"/>
  <c r="D86" i="21"/>
  <c r="D83" i="21"/>
  <c r="D80" i="21"/>
  <c r="D98" i="21"/>
  <c r="D91" i="21"/>
  <c r="D90" i="21"/>
  <c r="D79" i="21"/>
  <c r="D76" i="21"/>
  <c r="D73" i="21"/>
  <c r="D70" i="21"/>
  <c r="D67" i="21"/>
  <c r="D64" i="21"/>
  <c r="D94" i="21"/>
  <c r="D93" i="21"/>
  <c r="D77" i="21"/>
  <c r="D74" i="21"/>
  <c r="D71" i="21"/>
  <c r="D68" i="21"/>
  <c r="D65" i="21"/>
  <c r="E47" i="21"/>
  <c r="D82" i="21"/>
  <c r="D63" i="21"/>
  <c r="D88" i="21"/>
  <c r="D66" i="21"/>
  <c r="D81" i="21"/>
  <c r="D96" i="21"/>
  <c r="D62" i="21"/>
  <c r="D84" i="21"/>
  <c r="D59" i="21"/>
  <c r="D50" i="21"/>
  <c r="E48" i="21"/>
  <c r="E46" i="21"/>
  <c r="E42" i="21"/>
  <c r="E38" i="21"/>
  <c r="E34" i="21"/>
  <c r="D97" i="21"/>
  <c r="D61" i="21"/>
  <c r="D52" i="21"/>
  <c r="D75" i="21"/>
  <c r="D69" i="21"/>
  <c r="D54" i="21"/>
  <c r="E43" i="21"/>
  <c r="E39" i="21"/>
  <c r="E35" i="21"/>
  <c r="D56" i="21"/>
  <c r="D85" i="21"/>
  <c r="D58" i="21"/>
  <c r="E49" i="21"/>
  <c r="D87" i="21"/>
  <c r="E44" i="21"/>
  <c r="E40" i="21"/>
  <c r="E36" i="21"/>
  <c r="E32" i="21"/>
  <c r="D60" i="21"/>
  <c r="D51" i="21"/>
  <c r="E45" i="21"/>
  <c r="E26" i="21"/>
  <c r="E22" i="21"/>
  <c r="E18" i="21"/>
  <c r="E14" i="21"/>
  <c r="D53" i="21"/>
  <c r="E41" i="21"/>
  <c r="E33" i="21"/>
  <c r="E27" i="21"/>
  <c r="E23" i="21"/>
  <c r="E19" i="21"/>
  <c r="E15" i="21"/>
  <c r="E30" i="21"/>
  <c r="D57" i="21"/>
  <c r="E37" i="21"/>
  <c r="E28" i="21"/>
  <c r="E24" i="21"/>
  <c r="E20" i="21"/>
  <c r="E16" i="21"/>
  <c r="E12" i="21"/>
  <c r="E29" i="21"/>
  <c r="E25" i="21"/>
  <c r="E21" i="21"/>
  <c r="E17" i="21"/>
  <c r="E13" i="21"/>
  <c r="E9" i="21"/>
  <c r="E5" i="21"/>
  <c r="E10" i="21"/>
  <c r="E6" i="21"/>
  <c r="E31" i="21"/>
  <c r="E7" i="21"/>
  <c r="E3" i="21"/>
  <c r="E8" i="21"/>
  <c r="D78" i="21"/>
  <c r="D72" i="21"/>
  <c r="E4" i="21"/>
  <c r="D55" i="21"/>
  <c r="E11" i="21"/>
  <c r="Y8" i="5"/>
  <c r="Z8" i="5" s="1"/>
  <c r="AA8" i="5" s="1"/>
  <c r="I10" i="6" s="1"/>
  <c r="J10" i="6" s="1"/>
  <c r="Y20" i="5"/>
  <c r="Z20" i="5" s="1"/>
  <c r="AA20" i="5" s="1"/>
  <c r="I22" i="6" s="1"/>
  <c r="J22" i="6" s="1"/>
  <c r="Y32" i="5"/>
  <c r="Z32" i="5" s="1"/>
  <c r="AA32" i="5" s="1"/>
  <c r="I34" i="6" s="1"/>
  <c r="J34" i="6" s="1"/>
  <c r="Y44" i="5"/>
  <c r="Z44" i="5" s="1"/>
  <c r="AA44" i="5" s="1"/>
  <c r="I46" i="6" s="1"/>
  <c r="J46" i="6" s="1"/>
  <c r="Y56" i="5"/>
  <c r="Z56" i="5" s="1"/>
  <c r="AA56" i="5" s="1"/>
  <c r="I58" i="6" s="1"/>
  <c r="J58" i="6" s="1"/>
  <c r="Y68" i="5"/>
  <c r="Z68" i="5" s="1"/>
  <c r="AA68" i="5" s="1"/>
  <c r="I70" i="6" s="1"/>
  <c r="J70" i="6" s="1"/>
  <c r="Y80" i="5"/>
  <c r="Z80" i="5" s="1"/>
  <c r="AA80" i="5" s="1"/>
  <c r="I82" i="6" s="1"/>
  <c r="J82" i="6" s="1"/>
  <c r="Y92" i="5"/>
  <c r="Z92" i="5" s="1"/>
  <c r="AA92" i="5" s="1"/>
  <c r="I94" i="6" s="1"/>
  <c r="J94" i="6" s="1"/>
  <c r="Y104" i="5"/>
  <c r="Z104" i="5" s="1"/>
  <c r="AA104" i="5" s="1"/>
  <c r="I106" i="6" s="1"/>
  <c r="J106" i="6" s="1"/>
  <c r="Y116" i="5"/>
  <c r="Z116" i="5" s="1"/>
  <c r="AA116" i="5" s="1"/>
  <c r="I118" i="6" s="1"/>
  <c r="J118" i="6" s="1"/>
  <c r="Y128" i="5"/>
  <c r="Z128" i="5" s="1"/>
  <c r="AA128" i="5" s="1"/>
  <c r="I130" i="6" s="1"/>
  <c r="J130" i="6" s="1"/>
  <c r="Y140" i="5"/>
  <c r="Z140" i="5" s="1"/>
  <c r="AA140" i="5" s="1"/>
  <c r="I142" i="6" s="1"/>
  <c r="J142" i="6" s="1"/>
  <c r="Y152" i="5"/>
  <c r="Z152" i="5" s="1"/>
  <c r="L3" i="9"/>
  <c r="N3" i="9"/>
  <c r="M3" i="9"/>
  <c r="K3" i="9"/>
  <c r="J3" i="9"/>
  <c r="V3" i="9"/>
  <c r="I3" i="9"/>
  <c r="U3" i="9"/>
  <c r="H3" i="9"/>
  <c r="T3" i="9"/>
  <c r="G3" i="9"/>
  <c r="S3" i="9"/>
  <c r="R3" i="9"/>
  <c r="Q3" i="9"/>
  <c r="P3" i="9"/>
  <c r="O3" i="9"/>
  <c r="AA140" i="7"/>
  <c r="AA128" i="7"/>
  <c r="AA116" i="7"/>
  <c r="AB116" i="7" s="1"/>
  <c r="N119" i="8" s="1"/>
  <c r="O119" i="8" s="1"/>
  <c r="AA104" i="7"/>
  <c r="AB104" i="7" s="1"/>
  <c r="N107" i="8" s="1"/>
  <c r="O107" i="8" s="1"/>
  <c r="AA92" i="7"/>
  <c r="AA80" i="7"/>
  <c r="AB80" i="7" s="1"/>
  <c r="N83" i="8" s="1"/>
  <c r="O83" i="8" s="1"/>
  <c r="AA68" i="7"/>
  <c r="AB68" i="7" s="1"/>
  <c r="N71" i="8" s="1"/>
  <c r="O71" i="8" s="1"/>
  <c r="AA56" i="7"/>
  <c r="AB56" i="7" s="1"/>
  <c r="N59" i="8" s="1"/>
  <c r="O59" i="8" s="1"/>
  <c r="AA44" i="7"/>
  <c r="AA32" i="7"/>
  <c r="AB32" i="7" s="1"/>
  <c r="N35" i="8" s="1"/>
  <c r="O35" i="8" s="1"/>
  <c r="AA20" i="7"/>
  <c r="AB20" i="7" s="1"/>
  <c r="N23" i="8" s="1"/>
  <c r="O23" i="8" s="1"/>
  <c r="AA8" i="7"/>
  <c r="AB8" i="7" s="1"/>
  <c r="N11" i="8" s="1"/>
  <c r="O11" i="8" s="1"/>
  <c r="AA141" i="7"/>
  <c r="AA129" i="7"/>
  <c r="AA117" i="7"/>
  <c r="AB117" i="7" s="1"/>
  <c r="N120" i="8" s="1"/>
  <c r="O120" i="8" s="1"/>
  <c r="AA105" i="7"/>
  <c r="AB105" i="7" s="1"/>
  <c r="N108" i="8" s="1"/>
  <c r="O108" i="8" s="1"/>
  <c r="AA93" i="7"/>
  <c r="AB93" i="7" s="1"/>
  <c r="N96" i="8" s="1"/>
  <c r="O96" i="8" s="1"/>
  <c r="AA81" i="7"/>
  <c r="AB81" i="7" s="1"/>
  <c r="N84" i="8" s="1"/>
  <c r="O84" i="8" s="1"/>
  <c r="AA69" i="7"/>
  <c r="AB69" i="7" s="1"/>
  <c r="N72" i="8" s="1"/>
  <c r="O72" i="8" s="1"/>
  <c r="AA57" i="7"/>
  <c r="AB57" i="7" s="1"/>
  <c r="N60" i="8" s="1"/>
  <c r="O60" i="8" s="1"/>
  <c r="AA45" i="7"/>
  <c r="AB45" i="7" s="1"/>
  <c r="N48" i="8" s="1"/>
  <c r="O48" i="8" s="1"/>
  <c r="AA33" i="7"/>
  <c r="AA21" i="7"/>
  <c r="AB21" i="7" s="1"/>
  <c r="N24" i="8" s="1"/>
  <c r="O24" i="8" s="1"/>
  <c r="AA9" i="7"/>
  <c r="AB9" i="7" s="1"/>
  <c r="N12" i="8" s="1"/>
  <c r="O12" i="8" s="1"/>
  <c r="AA142" i="7"/>
  <c r="AA130" i="7"/>
  <c r="AA118" i="7"/>
  <c r="AB118" i="7" s="1"/>
  <c r="N121" i="8" s="1"/>
  <c r="O121" i="8" s="1"/>
  <c r="AA106" i="7"/>
  <c r="AB106" i="7" s="1"/>
  <c r="N109" i="8" s="1"/>
  <c r="O109" i="8" s="1"/>
  <c r="AA94" i="7"/>
  <c r="AB94" i="7" s="1"/>
  <c r="N97" i="8" s="1"/>
  <c r="O97" i="8" s="1"/>
  <c r="AA82" i="7"/>
  <c r="AB82" i="7" s="1"/>
  <c r="N85" i="8" s="1"/>
  <c r="O85" i="8" s="1"/>
  <c r="AA70" i="7"/>
  <c r="AB70" i="7" s="1"/>
  <c r="N73" i="8" s="1"/>
  <c r="O73" i="8" s="1"/>
  <c r="AA58" i="7"/>
  <c r="AB58" i="7" s="1"/>
  <c r="N61" i="8" s="1"/>
  <c r="O61" i="8" s="1"/>
  <c r="AA46" i="7"/>
  <c r="AB46" i="7" s="1"/>
  <c r="N49" i="8" s="1"/>
  <c r="O49" i="8" s="1"/>
  <c r="AA34" i="7"/>
  <c r="AB34" i="7" s="1"/>
  <c r="N37" i="8" s="1"/>
  <c r="O37" i="8" s="1"/>
  <c r="AA22" i="7"/>
  <c r="AB22" i="7" s="1"/>
  <c r="N25" i="8" s="1"/>
  <c r="O25" i="8" s="1"/>
  <c r="AA10" i="7"/>
  <c r="AB10" i="7" s="1"/>
  <c r="N13" i="8" s="1"/>
  <c r="O13" i="8" s="1"/>
  <c r="AA143" i="7"/>
  <c r="AA131" i="7"/>
  <c r="AA119" i="7"/>
  <c r="AB119" i="7" s="1"/>
  <c r="N122" i="8" s="1"/>
  <c r="O122" i="8" s="1"/>
  <c r="AA107" i="7"/>
  <c r="AB107" i="7" s="1"/>
  <c r="N110" i="8" s="1"/>
  <c r="O110" i="8" s="1"/>
  <c r="AA95" i="7"/>
  <c r="AB95" i="7" s="1"/>
  <c r="N98" i="8" s="1"/>
  <c r="O98" i="8" s="1"/>
  <c r="AA83" i="7"/>
  <c r="AB83" i="7" s="1"/>
  <c r="N86" i="8" s="1"/>
  <c r="O86" i="8" s="1"/>
  <c r="AA71" i="7"/>
  <c r="AB71" i="7" s="1"/>
  <c r="N74" i="8" s="1"/>
  <c r="O74" i="8" s="1"/>
  <c r="AA59" i="7"/>
  <c r="AB59" i="7" s="1"/>
  <c r="N62" i="8" s="1"/>
  <c r="O62" i="8" s="1"/>
  <c r="AA47" i="7"/>
  <c r="AB47" i="7" s="1"/>
  <c r="N50" i="8" s="1"/>
  <c r="O50" i="8" s="1"/>
  <c r="AA35" i="7"/>
  <c r="AB35" i="7" s="1"/>
  <c r="N38" i="8" s="1"/>
  <c r="O38" i="8" s="1"/>
  <c r="AA23" i="7"/>
  <c r="AB23" i="7" s="1"/>
  <c r="N26" i="8" s="1"/>
  <c r="O26" i="8" s="1"/>
  <c r="AA11" i="7"/>
  <c r="AB11" i="7" s="1"/>
  <c r="N14" i="8" s="1"/>
  <c r="O14" i="8" s="1"/>
  <c r="AA132" i="7"/>
  <c r="AA120" i="7"/>
  <c r="AB120" i="7" s="1"/>
  <c r="N123" i="8" s="1"/>
  <c r="O123" i="8" s="1"/>
  <c r="AA108" i="7"/>
  <c r="AA96" i="7"/>
  <c r="AB96" i="7" s="1"/>
  <c r="N99" i="8" s="1"/>
  <c r="O99" i="8" s="1"/>
  <c r="AA84" i="7"/>
  <c r="AB84" i="7" s="1"/>
  <c r="N87" i="8" s="1"/>
  <c r="O87" i="8" s="1"/>
  <c r="AA72" i="7"/>
  <c r="AB72" i="7" s="1"/>
  <c r="N75" i="8" s="1"/>
  <c r="O75" i="8" s="1"/>
  <c r="AA60" i="7"/>
  <c r="AA48" i="7"/>
  <c r="AB48" i="7" s="1"/>
  <c r="N51" i="8" s="1"/>
  <c r="O51" i="8" s="1"/>
  <c r="AA36" i="7"/>
  <c r="AB36" i="7" s="1"/>
  <c r="N39" i="8" s="1"/>
  <c r="O39" i="8" s="1"/>
  <c r="AA24" i="7"/>
  <c r="AB24" i="7" s="1"/>
  <c r="N27" i="8" s="1"/>
  <c r="O27" i="8" s="1"/>
  <c r="AA12" i="7"/>
  <c r="AB12" i="7" s="1"/>
  <c r="N15" i="8" s="1"/>
  <c r="O15" i="8" s="1"/>
  <c r="AA133" i="7"/>
  <c r="AB133" i="7" s="1"/>
  <c r="N136" i="8" s="1"/>
  <c r="O136" i="8" s="1"/>
  <c r="AA121" i="7"/>
  <c r="AB121" i="7" s="1"/>
  <c r="N124" i="8" s="1"/>
  <c r="O124" i="8" s="1"/>
  <c r="AA109" i="7"/>
  <c r="AB109" i="7" s="1"/>
  <c r="N112" i="8" s="1"/>
  <c r="O112" i="8" s="1"/>
  <c r="AA97" i="7"/>
  <c r="AB97" i="7" s="1"/>
  <c r="N100" i="8" s="1"/>
  <c r="O100" i="8" s="1"/>
  <c r="AA85" i="7"/>
  <c r="AB85" i="7" s="1"/>
  <c r="N88" i="8" s="1"/>
  <c r="O88" i="8" s="1"/>
  <c r="AA73" i="7"/>
  <c r="AB73" i="7" s="1"/>
  <c r="N76" i="8" s="1"/>
  <c r="O76" i="8" s="1"/>
  <c r="AA61" i="7"/>
  <c r="AB61" i="7" s="1"/>
  <c r="N64" i="8" s="1"/>
  <c r="O64" i="8" s="1"/>
  <c r="AA49" i="7"/>
  <c r="AB49" i="7" s="1"/>
  <c r="N52" i="8" s="1"/>
  <c r="O52" i="8" s="1"/>
  <c r="AA37" i="7"/>
  <c r="AB37" i="7" s="1"/>
  <c r="N40" i="8" s="1"/>
  <c r="O40" i="8" s="1"/>
  <c r="AA25" i="7"/>
  <c r="AB25" i="7" s="1"/>
  <c r="N28" i="8" s="1"/>
  <c r="O28" i="8" s="1"/>
  <c r="AA13" i="7"/>
  <c r="AA134" i="7"/>
  <c r="AB134" i="7" s="1"/>
  <c r="N137" i="8" s="1"/>
  <c r="O137" i="8" s="1"/>
  <c r="AA122" i="7"/>
  <c r="AB122" i="7" s="1"/>
  <c r="N125" i="8" s="1"/>
  <c r="O125" i="8" s="1"/>
  <c r="AA110" i="7"/>
  <c r="AB110" i="7" s="1"/>
  <c r="N113" i="8" s="1"/>
  <c r="O113" i="8" s="1"/>
  <c r="AA98" i="7"/>
  <c r="AB98" i="7" s="1"/>
  <c r="N101" i="8" s="1"/>
  <c r="O101" i="8" s="1"/>
  <c r="AA86" i="7"/>
  <c r="AB86" i="7" s="1"/>
  <c r="N89" i="8" s="1"/>
  <c r="O89" i="8" s="1"/>
  <c r="AA74" i="7"/>
  <c r="AB74" i="7" s="1"/>
  <c r="N77" i="8" s="1"/>
  <c r="O77" i="8" s="1"/>
  <c r="AA62" i="7"/>
  <c r="AB62" i="7" s="1"/>
  <c r="N65" i="8" s="1"/>
  <c r="O65" i="8" s="1"/>
  <c r="AA50" i="7"/>
  <c r="AB50" i="7" s="1"/>
  <c r="N53" i="8" s="1"/>
  <c r="O53" i="8" s="1"/>
  <c r="AA38" i="7"/>
  <c r="AB38" i="7" s="1"/>
  <c r="N41" i="8" s="1"/>
  <c r="O41" i="8" s="1"/>
  <c r="AA26" i="7"/>
  <c r="AB26" i="7" s="1"/>
  <c r="N29" i="8" s="1"/>
  <c r="O29" i="8" s="1"/>
  <c r="AA14" i="7"/>
  <c r="AB14" i="7" s="1"/>
  <c r="N17" i="8" s="1"/>
  <c r="O17" i="8" s="1"/>
  <c r="AA135" i="7"/>
  <c r="AA123" i="7"/>
  <c r="AB123" i="7" s="1"/>
  <c r="N126" i="8" s="1"/>
  <c r="O126" i="8" s="1"/>
  <c r="AA111" i="7"/>
  <c r="AB111" i="7" s="1"/>
  <c r="N114" i="8" s="1"/>
  <c r="O114" i="8" s="1"/>
  <c r="AA99" i="7"/>
  <c r="AB99" i="7" s="1"/>
  <c r="N102" i="8" s="1"/>
  <c r="O102" i="8" s="1"/>
  <c r="AA87" i="7"/>
  <c r="AB87" i="7" s="1"/>
  <c r="N90" i="8" s="1"/>
  <c r="O90" i="8" s="1"/>
  <c r="AA75" i="7"/>
  <c r="AB75" i="7" s="1"/>
  <c r="N78" i="8" s="1"/>
  <c r="O78" i="8" s="1"/>
  <c r="AA63" i="7"/>
  <c r="AB63" i="7" s="1"/>
  <c r="N66" i="8" s="1"/>
  <c r="O66" i="8" s="1"/>
  <c r="AA51" i="7"/>
  <c r="AB51" i="7" s="1"/>
  <c r="N54" i="8" s="1"/>
  <c r="O54" i="8" s="1"/>
  <c r="AA39" i="7"/>
  <c r="AB39" i="7" s="1"/>
  <c r="N42" i="8" s="1"/>
  <c r="O42" i="8" s="1"/>
  <c r="AA27" i="7"/>
  <c r="AB27" i="7" s="1"/>
  <c r="N30" i="8" s="1"/>
  <c r="O30" i="8" s="1"/>
  <c r="AA15" i="7"/>
  <c r="AB15" i="7" s="1"/>
  <c r="N18" i="8" s="1"/>
  <c r="O18" i="8" s="1"/>
  <c r="AA136" i="7"/>
  <c r="AA124" i="7"/>
  <c r="AA112" i="7"/>
  <c r="AB112" i="7" s="1"/>
  <c r="N115" i="8" s="1"/>
  <c r="O115" i="8" s="1"/>
  <c r="AA100" i="7"/>
  <c r="AB100" i="7" s="1"/>
  <c r="N103" i="8" s="1"/>
  <c r="O103" i="8" s="1"/>
  <c r="AA88" i="7"/>
  <c r="AB88" i="7" s="1"/>
  <c r="N91" i="8" s="1"/>
  <c r="O91" i="8" s="1"/>
  <c r="AA76" i="7"/>
  <c r="AB76" i="7" s="1"/>
  <c r="N79" i="8" s="1"/>
  <c r="O79" i="8" s="1"/>
  <c r="AA64" i="7"/>
  <c r="AB64" i="7" s="1"/>
  <c r="N67" i="8" s="1"/>
  <c r="O67" i="8" s="1"/>
  <c r="AA52" i="7"/>
  <c r="AB52" i="7" s="1"/>
  <c r="N55" i="8" s="1"/>
  <c r="O55" i="8" s="1"/>
  <c r="AA40" i="7"/>
  <c r="AB40" i="7" s="1"/>
  <c r="N43" i="8" s="1"/>
  <c r="O43" i="8" s="1"/>
  <c r="AA28" i="7"/>
  <c r="AB28" i="7" s="1"/>
  <c r="N31" i="8" s="1"/>
  <c r="O31" i="8" s="1"/>
  <c r="AA16" i="7"/>
  <c r="AB16" i="7" s="1"/>
  <c r="N19" i="8" s="1"/>
  <c r="O19" i="8" s="1"/>
  <c r="AA4" i="7"/>
  <c r="AB4" i="7" s="1"/>
  <c r="N7" i="8" s="1"/>
  <c r="O7" i="8" s="1"/>
  <c r="AA137" i="7"/>
  <c r="AA125" i="7"/>
  <c r="AB125" i="7" s="1"/>
  <c r="N128" i="8" s="1"/>
  <c r="O128" i="8" s="1"/>
  <c r="AA113" i="7"/>
  <c r="AB113" i="7" s="1"/>
  <c r="N116" i="8" s="1"/>
  <c r="O116" i="8" s="1"/>
  <c r="AA101" i="7"/>
  <c r="AB101" i="7" s="1"/>
  <c r="N104" i="8" s="1"/>
  <c r="O104" i="8" s="1"/>
  <c r="AA89" i="7"/>
  <c r="AB89" i="7" s="1"/>
  <c r="N92" i="8" s="1"/>
  <c r="O92" i="8" s="1"/>
  <c r="AA77" i="7"/>
  <c r="AB77" i="7" s="1"/>
  <c r="N80" i="8" s="1"/>
  <c r="O80" i="8" s="1"/>
  <c r="AA65" i="7"/>
  <c r="AA53" i="7"/>
  <c r="AB53" i="7" s="1"/>
  <c r="N56" i="8" s="1"/>
  <c r="O56" i="8" s="1"/>
  <c r="AA41" i="7"/>
  <c r="AB41" i="7" s="1"/>
  <c r="N44" i="8" s="1"/>
  <c r="O44" i="8" s="1"/>
  <c r="AA29" i="7"/>
  <c r="AB29" i="7" s="1"/>
  <c r="N32" i="8" s="1"/>
  <c r="O32" i="8" s="1"/>
  <c r="AA17" i="7"/>
  <c r="AA138" i="7"/>
  <c r="AA126" i="7"/>
  <c r="AB126" i="7" s="1"/>
  <c r="N129" i="8" s="1"/>
  <c r="O129" i="8" s="1"/>
  <c r="AA114" i="7"/>
  <c r="AB114" i="7" s="1"/>
  <c r="N117" i="8" s="1"/>
  <c r="O117" i="8" s="1"/>
  <c r="AA102" i="7"/>
  <c r="AB102" i="7" s="1"/>
  <c r="N105" i="8" s="1"/>
  <c r="O105" i="8" s="1"/>
  <c r="AA90" i="7"/>
  <c r="AB90" i="7" s="1"/>
  <c r="N93" i="8" s="1"/>
  <c r="O93" i="8" s="1"/>
  <c r="AA78" i="7"/>
  <c r="AB78" i="7" s="1"/>
  <c r="N81" i="8" s="1"/>
  <c r="O81" i="8" s="1"/>
  <c r="AA66" i="7"/>
  <c r="AB66" i="7" s="1"/>
  <c r="N69" i="8" s="1"/>
  <c r="O69" i="8" s="1"/>
  <c r="AA54" i="7"/>
  <c r="AB54" i="7" s="1"/>
  <c r="N57" i="8" s="1"/>
  <c r="O57" i="8" s="1"/>
  <c r="AA42" i="7"/>
  <c r="AB42" i="7" s="1"/>
  <c r="N45" i="8" s="1"/>
  <c r="O45" i="8" s="1"/>
  <c r="AA30" i="7"/>
  <c r="AB30" i="7" s="1"/>
  <c r="N33" i="8" s="1"/>
  <c r="O33" i="8" s="1"/>
  <c r="AA18" i="7"/>
  <c r="AB18" i="7" s="1"/>
  <c r="N21" i="8" s="1"/>
  <c r="O21" i="8" s="1"/>
  <c r="AA139" i="7"/>
  <c r="AA127" i="7"/>
  <c r="AA115" i="7"/>
  <c r="AB115" i="7" s="1"/>
  <c r="N118" i="8" s="1"/>
  <c r="O118" i="8" s="1"/>
  <c r="AA103" i="7"/>
  <c r="AB103" i="7" s="1"/>
  <c r="N106" i="8" s="1"/>
  <c r="O106" i="8" s="1"/>
  <c r="AA91" i="7"/>
  <c r="AB91" i="7" s="1"/>
  <c r="N94" i="8" s="1"/>
  <c r="O94" i="8" s="1"/>
  <c r="AA79" i="7"/>
  <c r="AB79" i="7" s="1"/>
  <c r="N82" i="8" s="1"/>
  <c r="O82" i="8" s="1"/>
  <c r="AA67" i="7"/>
  <c r="AB67" i="7" s="1"/>
  <c r="N70" i="8" s="1"/>
  <c r="O70" i="8" s="1"/>
  <c r="AA55" i="7"/>
  <c r="AB55" i="7" s="1"/>
  <c r="N58" i="8" s="1"/>
  <c r="O58" i="8" s="1"/>
  <c r="AA43" i="7"/>
  <c r="AB43" i="7" s="1"/>
  <c r="N46" i="8" s="1"/>
  <c r="O46" i="8" s="1"/>
  <c r="AA31" i="7"/>
  <c r="AB31" i="7" s="1"/>
  <c r="N34" i="8" s="1"/>
  <c r="O34" i="8" s="1"/>
  <c r="AA19" i="7"/>
  <c r="AB19" i="7" s="1"/>
  <c r="N22" i="8" s="1"/>
  <c r="O22" i="8" s="1"/>
  <c r="AA7" i="7"/>
  <c r="AB7" i="7" s="1"/>
  <c r="N10" i="8" s="1"/>
  <c r="O10" i="8" s="1"/>
  <c r="C19" i="23"/>
  <c r="C21" i="23"/>
  <c r="D14" i="23"/>
  <c r="C23" i="23"/>
  <c r="AG23" i="23" s="1"/>
  <c r="AI23" i="23" s="1"/>
  <c r="L26" i="24" s="1"/>
  <c r="M26" i="24" s="1"/>
  <c r="C25" i="23"/>
  <c r="C27" i="23"/>
  <c r="C22" i="23"/>
  <c r="C17" i="23"/>
  <c r="C15" i="23"/>
  <c r="C24" i="23"/>
  <c r="C95" i="21"/>
  <c r="C89" i="21"/>
  <c r="C12" i="23"/>
  <c r="D5" i="23"/>
  <c r="D8" i="23"/>
  <c r="C6" i="23"/>
  <c r="C93" i="21"/>
  <c r="C87" i="21"/>
  <c r="C81" i="21"/>
  <c r="C9" i="23"/>
  <c r="C3" i="23"/>
  <c r="C4" i="23"/>
  <c r="C10" i="23"/>
  <c r="C16" i="23"/>
  <c r="C13" i="23"/>
  <c r="C63" i="21"/>
  <c r="AJ63" i="21" s="1"/>
  <c r="AK63" i="21" s="1"/>
  <c r="M66" i="22" s="1"/>
  <c r="N66" i="22" s="1"/>
  <c r="C57" i="21"/>
  <c r="C77" i="21"/>
  <c r="C71" i="21"/>
  <c r="C7" i="23"/>
  <c r="C52" i="21"/>
  <c r="D11" i="23"/>
  <c r="C59" i="21"/>
  <c r="AJ59" i="21" s="1"/>
  <c r="AK59" i="21" s="1"/>
  <c r="M62" i="22" s="1"/>
  <c r="N62" i="22" s="1"/>
  <c r="C50" i="21"/>
  <c r="AJ50" i="21" s="1"/>
  <c r="AK50" i="21" s="1"/>
  <c r="M53" i="22" s="1"/>
  <c r="N53" i="22" s="1"/>
  <c r="C46" i="21"/>
  <c r="C38" i="21"/>
  <c r="C34" i="21"/>
  <c r="C75" i="21"/>
  <c r="C69" i="21"/>
  <c r="C39" i="21"/>
  <c r="C35" i="21"/>
  <c r="C83" i="21"/>
  <c r="AJ83" i="21" s="1"/>
  <c r="AK83" i="21" s="1"/>
  <c r="M86" i="22" s="1"/>
  <c r="N86" i="22" s="1"/>
  <c r="C29" i="21"/>
  <c r="C21" i="21"/>
  <c r="C17" i="21"/>
  <c r="C32" i="21"/>
  <c r="C47" i="21"/>
  <c r="C45" i="21"/>
  <c r="C44" i="21"/>
  <c r="C65" i="21"/>
  <c r="C26" i="21"/>
  <c r="C22" i="21"/>
  <c r="C14" i="21"/>
  <c r="C41" i="21"/>
  <c r="C40" i="21"/>
  <c r="C33" i="21"/>
  <c r="C27" i="21"/>
  <c r="C23" i="21"/>
  <c r="C15" i="21"/>
  <c r="C8" i="21"/>
  <c r="C4" i="21"/>
  <c r="C9" i="21"/>
  <c r="C5" i="21"/>
  <c r="C16" i="21"/>
  <c r="C10" i="21"/>
  <c r="C11" i="21"/>
  <c r="C28" i="21"/>
  <c r="C20" i="21"/>
  <c r="C179" i="19"/>
  <c r="C3" i="21"/>
  <c r="C188" i="19"/>
  <c r="BN188" i="19" s="1"/>
  <c r="C187" i="19"/>
  <c r="BN187" i="19" s="1"/>
  <c r="BO187" i="19" s="1"/>
  <c r="C184" i="19"/>
  <c r="BN184" i="19" s="1"/>
  <c r="C183" i="19"/>
  <c r="BN183" i="19" s="1"/>
  <c r="BO183" i="19" s="1"/>
  <c r="D178" i="19"/>
  <c r="D177" i="19"/>
  <c r="C172" i="19"/>
  <c r="BN172" i="19" s="1"/>
  <c r="C165" i="19"/>
  <c r="C175" i="19"/>
  <c r="C160" i="19"/>
  <c r="D170" i="19"/>
  <c r="C159" i="19"/>
  <c r="C180" i="19"/>
  <c r="D169" i="19"/>
  <c r="C158" i="19"/>
  <c r="BN158" i="19" s="1"/>
  <c r="C176" i="19"/>
  <c r="C157" i="19"/>
  <c r="D150" i="19"/>
  <c r="C139" i="19"/>
  <c r="C138" i="19"/>
  <c r="C149" i="19"/>
  <c r="C166" i="19"/>
  <c r="C148" i="19"/>
  <c r="C168" i="19"/>
  <c r="C156" i="19"/>
  <c r="BN156" i="19" s="1"/>
  <c r="BO156" i="19" s="1"/>
  <c r="C147" i="19"/>
  <c r="C171" i="19"/>
  <c r="C155" i="19"/>
  <c r="BN155" i="19" s="1"/>
  <c r="C132" i="19"/>
  <c r="C167" i="19"/>
  <c r="C153" i="19"/>
  <c r="D152" i="19"/>
  <c r="C141" i="19"/>
  <c r="C154" i="19"/>
  <c r="C109" i="19"/>
  <c r="C120" i="19"/>
  <c r="D151" i="19"/>
  <c r="C119" i="19"/>
  <c r="C107" i="19"/>
  <c r="C118" i="19"/>
  <c r="C106" i="19"/>
  <c r="C143" i="19"/>
  <c r="C117" i="19"/>
  <c r="C116" i="19"/>
  <c r="C104" i="19"/>
  <c r="C140" i="19"/>
  <c r="C131" i="19"/>
  <c r="BN131" i="19" s="1"/>
  <c r="C115" i="19"/>
  <c r="C126" i="19"/>
  <c r="C114" i="19"/>
  <c r="D122" i="19"/>
  <c r="C111" i="19"/>
  <c r="C124" i="19"/>
  <c r="C103" i="19"/>
  <c r="D90" i="19"/>
  <c r="C97" i="19"/>
  <c r="C112" i="19"/>
  <c r="C96" i="19"/>
  <c r="D89" i="19"/>
  <c r="D121" i="19"/>
  <c r="C113" i="19"/>
  <c r="BN113" i="19" s="1"/>
  <c r="C95" i="19"/>
  <c r="BN95" i="19" s="1"/>
  <c r="BO95" i="19" s="1"/>
  <c r="D123" i="19"/>
  <c r="D88" i="19"/>
  <c r="C94" i="19"/>
  <c r="C125" i="19"/>
  <c r="D87" i="19"/>
  <c r="C142" i="19"/>
  <c r="C93" i="19"/>
  <c r="C130" i="19"/>
  <c r="C92" i="19"/>
  <c r="C81" i="19"/>
  <c r="C74" i="19"/>
  <c r="C101" i="19"/>
  <c r="BN101" i="19" s="1"/>
  <c r="BO101" i="19" s="1"/>
  <c r="C110" i="19"/>
  <c r="BN110" i="19" s="1"/>
  <c r="C79" i="19"/>
  <c r="BN79" i="19" s="1"/>
  <c r="BO79" i="19" s="1"/>
  <c r="C83" i="19"/>
  <c r="C80" i="19"/>
  <c r="D78" i="19"/>
  <c r="C108" i="19"/>
  <c r="C91" i="19"/>
  <c r="D77" i="19"/>
  <c r="C85" i="19"/>
  <c r="C82" i="19"/>
  <c r="C105" i="19"/>
  <c r="BN105" i="19" s="1"/>
  <c r="D76" i="19"/>
  <c r="C102" i="19"/>
  <c r="C86" i="19"/>
  <c r="C64" i="19"/>
  <c r="C52" i="19"/>
  <c r="C46" i="19"/>
  <c r="D75" i="19"/>
  <c r="C71" i="19"/>
  <c r="D57" i="19"/>
  <c r="C69" i="19"/>
  <c r="C63" i="19"/>
  <c r="C51" i="19"/>
  <c r="C45" i="19"/>
  <c r="C84" i="19"/>
  <c r="D56" i="19"/>
  <c r="C68" i="19"/>
  <c r="C62" i="19"/>
  <c r="C50" i="19"/>
  <c r="C70" i="19"/>
  <c r="C67" i="19"/>
  <c r="C61" i="19"/>
  <c r="C55" i="19"/>
  <c r="C49" i="19"/>
  <c r="D60" i="19"/>
  <c r="C72" i="19"/>
  <c r="C66" i="19"/>
  <c r="C54" i="19"/>
  <c r="C48" i="19"/>
  <c r="C40" i="19"/>
  <c r="C34" i="19"/>
  <c r="C28" i="19"/>
  <c r="D58" i="19"/>
  <c r="C53" i="19"/>
  <c r="C39" i="19"/>
  <c r="C33" i="19"/>
  <c r="C27" i="19"/>
  <c r="C65" i="19"/>
  <c r="BN65" i="19" s="1"/>
  <c r="D20" i="19"/>
  <c r="C44" i="19"/>
  <c r="C43" i="19"/>
  <c r="C38" i="19"/>
  <c r="C32" i="19"/>
  <c r="C26" i="19"/>
  <c r="C47" i="19"/>
  <c r="C37" i="19"/>
  <c r="C31" i="19"/>
  <c r="C25" i="19"/>
  <c r="D59" i="19"/>
  <c r="C36" i="19"/>
  <c r="C30" i="19"/>
  <c r="C24" i="19"/>
  <c r="C73" i="19"/>
  <c r="C14" i="19"/>
  <c r="C8" i="19"/>
  <c r="C13" i="19"/>
  <c r="D18" i="19"/>
  <c r="C29" i="19"/>
  <c r="C12" i="19"/>
  <c r="C6" i="19"/>
  <c r="D19" i="19"/>
  <c r="C17" i="19"/>
  <c r="C11" i="19"/>
  <c r="C5" i="19"/>
  <c r="C16" i="19"/>
  <c r="C10" i="19"/>
  <c r="C4" i="19"/>
  <c r="D22" i="19"/>
  <c r="D21" i="19"/>
  <c r="C42" i="19"/>
  <c r="C41" i="19"/>
  <c r="C23" i="19"/>
  <c r="C15" i="19"/>
  <c r="C9" i="19"/>
  <c r="C7" i="19"/>
  <c r="C35" i="19"/>
  <c r="C3" i="19"/>
  <c r="Y7" i="5"/>
  <c r="Z7" i="5" s="1"/>
  <c r="AA7" i="5" s="1"/>
  <c r="I9" i="6" s="1"/>
  <c r="J9" i="6" s="1"/>
  <c r="Y19" i="5"/>
  <c r="Z19" i="5" s="1"/>
  <c r="AA19" i="5" s="1"/>
  <c r="I21" i="6" s="1"/>
  <c r="J21" i="6" s="1"/>
  <c r="Y31" i="5"/>
  <c r="Z31" i="5" s="1"/>
  <c r="AA31" i="5" s="1"/>
  <c r="I33" i="6" s="1"/>
  <c r="J33" i="6" s="1"/>
  <c r="Y43" i="5"/>
  <c r="Z43" i="5" s="1"/>
  <c r="AA43" i="5" s="1"/>
  <c r="I45" i="6" s="1"/>
  <c r="J45" i="6" s="1"/>
  <c r="Y55" i="5"/>
  <c r="Z55" i="5" s="1"/>
  <c r="AA55" i="5" s="1"/>
  <c r="I57" i="6" s="1"/>
  <c r="J57" i="6" s="1"/>
  <c r="Y67" i="5"/>
  <c r="Z67" i="5" s="1"/>
  <c r="AA67" i="5" s="1"/>
  <c r="I69" i="6" s="1"/>
  <c r="J69" i="6" s="1"/>
  <c r="Y79" i="5"/>
  <c r="Z79" i="5" s="1"/>
  <c r="AA79" i="5" s="1"/>
  <c r="I81" i="6" s="1"/>
  <c r="J81" i="6" s="1"/>
  <c r="Y91" i="5"/>
  <c r="Z91" i="5" s="1"/>
  <c r="AA91" i="5" s="1"/>
  <c r="I93" i="6" s="1"/>
  <c r="J93" i="6" s="1"/>
  <c r="Y103" i="5"/>
  <c r="Z103" i="5" s="1"/>
  <c r="AA103" i="5" s="1"/>
  <c r="I105" i="6" s="1"/>
  <c r="J105" i="6" s="1"/>
  <c r="Y115" i="5"/>
  <c r="Z115" i="5" s="1"/>
  <c r="AA115" i="5" s="1"/>
  <c r="I117" i="6" s="1"/>
  <c r="J117" i="6" s="1"/>
  <c r="Y127" i="5"/>
  <c r="Z127" i="5" s="1"/>
  <c r="AA127" i="5" s="1"/>
  <c r="I129" i="6" s="1"/>
  <c r="J129" i="6" s="1"/>
  <c r="Y139" i="5"/>
  <c r="Z139" i="5" s="1"/>
  <c r="AA139" i="5" s="1"/>
  <c r="I141" i="6" s="1"/>
  <c r="J141" i="6" s="1"/>
  <c r="Y151" i="5"/>
  <c r="Z151" i="5" s="1"/>
  <c r="Y161" i="5"/>
  <c r="Z161" i="5" s="1"/>
  <c r="S3" i="7"/>
  <c r="G3" i="7"/>
  <c r="R3" i="7"/>
  <c r="Q3" i="7"/>
  <c r="O4" i="7" s="1"/>
  <c r="N3" i="7"/>
  <c r="K3" i="7"/>
  <c r="I4" i="7" s="1"/>
  <c r="AB17" i="7"/>
  <c r="N20" i="8" s="1"/>
  <c r="O20" i="8" s="1"/>
  <c r="AB33" i="7"/>
  <c r="N36" i="8" s="1"/>
  <c r="O36" i="8" s="1"/>
  <c r="AB60" i="7"/>
  <c r="N63" i="8" s="1"/>
  <c r="O63" i="8" s="1"/>
  <c r="AB65" i="7"/>
  <c r="N68" i="8" s="1"/>
  <c r="O68" i="8" s="1"/>
  <c r="AB108" i="7"/>
  <c r="N111" i="8" s="1"/>
  <c r="O111" i="8" s="1"/>
  <c r="Y6" i="5"/>
  <c r="Z6" i="5" s="1"/>
  <c r="AA6" i="5" s="1"/>
  <c r="I8" i="6" s="1"/>
  <c r="J8" i="6" s="1"/>
  <c r="Y18" i="5"/>
  <c r="Z18" i="5" s="1"/>
  <c r="AA18" i="5" s="1"/>
  <c r="I20" i="6" s="1"/>
  <c r="J20" i="6" s="1"/>
  <c r="Y30" i="5"/>
  <c r="Z30" i="5" s="1"/>
  <c r="AA30" i="5" s="1"/>
  <c r="I32" i="6" s="1"/>
  <c r="J32" i="6" s="1"/>
  <c r="Y42" i="5"/>
  <c r="Z42" i="5" s="1"/>
  <c r="AA42" i="5" s="1"/>
  <c r="I44" i="6" s="1"/>
  <c r="J44" i="6" s="1"/>
  <c r="Y54" i="5"/>
  <c r="Z54" i="5" s="1"/>
  <c r="AA54" i="5" s="1"/>
  <c r="I56" i="6" s="1"/>
  <c r="J56" i="6" s="1"/>
  <c r="Y66" i="5"/>
  <c r="Z66" i="5" s="1"/>
  <c r="AA66" i="5" s="1"/>
  <c r="I68" i="6" s="1"/>
  <c r="J68" i="6" s="1"/>
  <c r="Y78" i="5"/>
  <c r="Z78" i="5" s="1"/>
  <c r="AA78" i="5" s="1"/>
  <c r="I80" i="6" s="1"/>
  <c r="J80" i="6" s="1"/>
  <c r="Y90" i="5"/>
  <c r="Z90" i="5" s="1"/>
  <c r="AA90" i="5" s="1"/>
  <c r="I92" i="6" s="1"/>
  <c r="J92" i="6" s="1"/>
  <c r="Y102" i="5"/>
  <c r="Z102" i="5" s="1"/>
  <c r="AA102" i="5" s="1"/>
  <c r="I104" i="6" s="1"/>
  <c r="J104" i="6" s="1"/>
  <c r="Y114" i="5"/>
  <c r="Z114" i="5" s="1"/>
  <c r="AA114" i="5" s="1"/>
  <c r="I116" i="6" s="1"/>
  <c r="J116" i="6" s="1"/>
  <c r="Y126" i="5"/>
  <c r="Z126" i="5" s="1"/>
  <c r="AA126" i="5" s="1"/>
  <c r="I128" i="6" s="1"/>
  <c r="J128" i="6" s="1"/>
  <c r="Y138" i="5"/>
  <c r="Z138" i="5" s="1"/>
  <c r="AA138" i="5" s="1"/>
  <c r="I140" i="6" s="1"/>
  <c r="J140" i="6" s="1"/>
  <c r="Y150" i="5"/>
  <c r="Z150" i="5" s="1"/>
  <c r="U4" i="7"/>
  <c r="AB44" i="7"/>
  <c r="N47" i="8" s="1"/>
  <c r="O47" i="8" s="1"/>
  <c r="AB92" i="7"/>
  <c r="N95" i="8" s="1"/>
  <c r="O95" i="8" s="1"/>
  <c r="AE108" i="11"/>
  <c r="AE102" i="11"/>
  <c r="AE107" i="11"/>
  <c r="AE101" i="11"/>
  <c r="AE95" i="11"/>
  <c r="AF95" i="11" s="1"/>
  <c r="N98" i="12" s="1"/>
  <c r="O98" i="12" s="1"/>
  <c r="AE89" i="11"/>
  <c r="AE83" i="11"/>
  <c r="AF83" i="11" s="1"/>
  <c r="N86" i="12" s="1"/>
  <c r="O86" i="12" s="1"/>
  <c r="AE77" i="11"/>
  <c r="AF77" i="11" s="1"/>
  <c r="N80" i="12" s="1"/>
  <c r="O80" i="12" s="1"/>
  <c r="AE71" i="11"/>
  <c r="AF71" i="11" s="1"/>
  <c r="N74" i="12" s="1"/>
  <c r="O74" i="12" s="1"/>
  <c r="AE106" i="11"/>
  <c r="AE100" i="11"/>
  <c r="AE94" i="11"/>
  <c r="AE88" i="11"/>
  <c r="AF88" i="11" s="1"/>
  <c r="N91" i="12" s="1"/>
  <c r="O91" i="12" s="1"/>
  <c r="AE82" i="11"/>
  <c r="AF82" i="11" s="1"/>
  <c r="N85" i="12" s="1"/>
  <c r="O85" i="12" s="1"/>
  <c r="AE76" i="11"/>
  <c r="AF76" i="11" s="1"/>
  <c r="N79" i="12" s="1"/>
  <c r="O79" i="12" s="1"/>
  <c r="AE70" i="11"/>
  <c r="AF70" i="11" s="1"/>
  <c r="N73" i="12" s="1"/>
  <c r="O73" i="12" s="1"/>
  <c r="AE105" i="11"/>
  <c r="AE99" i="11"/>
  <c r="AE110" i="11"/>
  <c r="AE104" i="11"/>
  <c r="AE98" i="11"/>
  <c r="AE92" i="11"/>
  <c r="AE86" i="11"/>
  <c r="AF86" i="11" s="1"/>
  <c r="N89" i="12" s="1"/>
  <c r="O89" i="12" s="1"/>
  <c r="AE80" i="11"/>
  <c r="AF80" i="11" s="1"/>
  <c r="N83" i="12" s="1"/>
  <c r="O83" i="12" s="1"/>
  <c r="AE74" i="11"/>
  <c r="AE109" i="11"/>
  <c r="AE103" i="11"/>
  <c r="AE97" i="11"/>
  <c r="AF97" i="11" s="1"/>
  <c r="N100" i="12" s="1"/>
  <c r="O100" i="12" s="1"/>
  <c r="AE91" i="11"/>
  <c r="AE85" i="11"/>
  <c r="AF85" i="11" s="1"/>
  <c r="N88" i="12" s="1"/>
  <c r="O88" i="12" s="1"/>
  <c r="AE79" i="11"/>
  <c r="AE73" i="11"/>
  <c r="AE64" i="11"/>
  <c r="AF64" i="11" s="1"/>
  <c r="N67" i="12" s="1"/>
  <c r="O67" i="12" s="1"/>
  <c r="AE58" i="11"/>
  <c r="AF58" i="11" s="1"/>
  <c r="N61" i="12" s="1"/>
  <c r="O61" i="12" s="1"/>
  <c r="AE52" i="11"/>
  <c r="AF52" i="11" s="1"/>
  <c r="N55" i="12" s="1"/>
  <c r="O55" i="12" s="1"/>
  <c r="AE46" i="11"/>
  <c r="AF46" i="11" s="1"/>
  <c r="N49" i="12" s="1"/>
  <c r="O49" i="12" s="1"/>
  <c r="AE40" i="11"/>
  <c r="AF40" i="11" s="1"/>
  <c r="N43" i="12" s="1"/>
  <c r="O43" i="12" s="1"/>
  <c r="AE34" i="11"/>
  <c r="AF34" i="11" s="1"/>
  <c r="N37" i="12" s="1"/>
  <c r="O37" i="12" s="1"/>
  <c r="AE28" i="11"/>
  <c r="AF28" i="11" s="1"/>
  <c r="N31" i="12" s="1"/>
  <c r="O31" i="12" s="1"/>
  <c r="AE22" i="11"/>
  <c r="AF22" i="11" s="1"/>
  <c r="N25" i="12" s="1"/>
  <c r="O25" i="12" s="1"/>
  <c r="AE16" i="11"/>
  <c r="AF16" i="11" s="1"/>
  <c r="N19" i="12" s="1"/>
  <c r="O19" i="12" s="1"/>
  <c r="AE10" i="11"/>
  <c r="AF10" i="11" s="1"/>
  <c r="N13" i="12" s="1"/>
  <c r="O13" i="12" s="1"/>
  <c r="AE4" i="11"/>
  <c r="AF4" i="11" s="1"/>
  <c r="N7" i="12" s="1"/>
  <c r="O7" i="12" s="1"/>
  <c r="AE63" i="11"/>
  <c r="AE57" i="11"/>
  <c r="AE51" i="11"/>
  <c r="AE45" i="11"/>
  <c r="AE39" i="11"/>
  <c r="AF39" i="11" s="1"/>
  <c r="N42" i="12" s="1"/>
  <c r="O42" i="12" s="1"/>
  <c r="AE33" i="11"/>
  <c r="AF33" i="11" s="1"/>
  <c r="N36" i="12" s="1"/>
  <c r="O36" i="12" s="1"/>
  <c r="AE27" i="11"/>
  <c r="AF27" i="11" s="1"/>
  <c r="N30" i="12" s="1"/>
  <c r="O30" i="12" s="1"/>
  <c r="AE21" i="11"/>
  <c r="AF21" i="11" s="1"/>
  <c r="N24" i="12" s="1"/>
  <c r="O24" i="12" s="1"/>
  <c r="AE15" i="11"/>
  <c r="AF15" i="11" s="1"/>
  <c r="N18" i="12" s="1"/>
  <c r="O18" i="12" s="1"/>
  <c r="AE9" i="11"/>
  <c r="AF9" i="11" s="1"/>
  <c r="N12" i="12" s="1"/>
  <c r="O12" i="12" s="1"/>
  <c r="AE3" i="11"/>
  <c r="AF3" i="11" s="1"/>
  <c r="N6" i="12" s="1"/>
  <c r="AE96" i="11"/>
  <c r="AE90" i="11"/>
  <c r="AE84" i="11"/>
  <c r="AE78" i="11"/>
  <c r="AE72" i="11"/>
  <c r="AE68" i="11"/>
  <c r="AF68" i="11" s="1"/>
  <c r="N71" i="12" s="1"/>
  <c r="O71" i="12" s="1"/>
  <c r="AE62" i="11"/>
  <c r="AF62" i="11" s="1"/>
  <c r="N65" i="12" s="1"/>
  <c r="O65" i="12" s="1"/>
  <c r="AE56" i="11"/>
  <c r="AF56" i="11" s="1"/>
  <c r="N59" i="12" s="1"/>
  <c r="O59" i="12" s="1"/>
  <c r="AE50" i="11"/>
  <c r="AF50" i="11" s="1"/>
  <c r="N53" i="12" s="1"/>
  <c r="O53" i="12" s="1"/>
  <c r="AE44" i="11"/>
  <c r="AF44" i="11" s="1"/>
  <c r="N47" i="12" s="1"/>
  <c r="O47" i="12" s="1"/>
  <c r="AE38" i="11"/>
  <c r="AF38" i="11" s="1"/>
  <c r="N41" i="12" s="1"/>
  <c r="O41" i="12" s="1"/>
  <c r="AE32" i="11"/>
  <c r="AF32" i="11" s="1"/>
  <c r="N35" i="12" s="1"/>
  <c r="O35" i="12" s="1"/>
  <c r="AE26" i="11"/>
  <c r="AF26" i="11" s="1"/>
  <c r="N29" i="12" s="1"/>
  <c r="O29" i="12" s="1"/>
  <c r="AE20" i="11"/>
  <c r="AF20" i="11" s="1"/>
  <c r="N23" i="12" s="1"/>
  <c r="O23" i="12" s="1"/>
  <c r="AE14" i="11"/>
  <c r="AE8" i="11"/>
  <c r="AE67" i="11"/>
  <c r="AF67" i="11" s="1"/>
  <c r="N70" i="12" s="1"/>
  <c r="O70" i="12" s="1"/>
  <c r="AE61" i="11"/>
  <c r="AF61" i="11" s="1"/>
  <c r="N64" i="12" s="1"/>
  <c r="O64" i="12" s="1"/>
  <c r="AE55" i="11"/>
  <c r="AF55" i="11" s="1"/>
  <c r="N58" i="12" s="1"/>
  <c r="O58" i="12" s="1"/>
  <c r="AE49" i="11"/>
  <c r="AF49" i="11" s="1"/>
  <c r="N52" i="12" s="1"/>
  <c r="O52" i="12" s="1"/>
  <c r="AE43" i="11"/>
  <c r="AF43" i="11" s="1"/>
  <c r="N46" i="12" s="1"/>
  <c r="O46" i="12" s="1"/>
  <c r="AE37" i="11"/>
  <c r="AF37" i="11" s="1"/>
  <c r="N40" i="12" s="1"/>
  <c r="O40" i="12" s="1"/>
  <c r="AE31" i="11"/>
  <c r="AF31" i="11" s="1"/>
  <c r="N34" i="12" s="1"/>
  <c r="O34" i="12" s="1"/>
  <c r="AE25" i="11"/>
  <c r="AF25" i="11" s="1"/>
  <c r="N28" i="12" s="1"/>
  <c r="O28" i="12" s="1"/>
  <c r="AE19" i="11"/>
  <c r="AF19" i="11" s="1"/>
  <c r="N22" i="12" s="1"/>
  <c r="O22" i="12" s="1"/>
  <c r="AE13" i="11"/>
  <c r="AF13" i="11" s="1"/>
  <c r="N16" i="12" s="1"/>
  <c r="O16" i="12" s="1"/>
  <c r="AE7" i="11"/>
  <c r="AF7" i="11" s="1"/>
  <c r="N10" i="12" s="1"/>
  <c r="O10" i="12" s="1"/>
  <c r="AE66" i="11"/>
  <c r="AE60" i="11"/>
  <c r="AE54" i="11"/>
  <c r="AF54" i="11" s="1"/>
  <c r="N57" i="12" s="1"/>
  <c r="O57" i="12" s="1"/>
  <c r="AE48" i="11"/>
  <c r="AF48" i="11" s="1"/>
  <c r="N51" i="12" s="1"/>
  <c r="O51" i="12" s="1"/>
  <c r="AE42" i="11"/>
  <c r="AF42" i="11" s="1"/>
  <c r="N45" i="12" s="1"/>
  <c r="O45" i="12" s="1"/>
  <c r="AE36" i="11"/>
  <c r="AF36" i="11" s="1"/>
  <c r="N39" i="12" s="1"/>
  <c r="O39" i="12" s="1"/>
  <c r="AE30" i="11"/>
  <c r="AF30" i="11" s="1"/>
  <c r="N33" i="12" s="1"/>
  <c r="O33" i="12" s="1"/>
  <c r="AE24" i="11"/>
  <c r="AF24" i="11" s="1"/>
  <c r="N27" i="12" s="1"/>
  <c r="O27" i="12" s="1"/>
  <c r="AE18" i="11"/>
  <c r="AF18" i="11" s="1"/>
  <c r="N21" i="12" s="1"/>
  <c r="O21" i="12" s="1"/>
  <c r="AE12" i="11"/>
  <c r="AE6" i="11"/>
  <c r="AF6" i="11" s="1"/>
  <c r="N9" i="12" s="1"/>
  <c r="O9" i="12" s="1"/>
  <c r="AE93" i="11"/>
  <c r="AE87" i="11"/>
  <c r="AE81" i="11"/>
  <c r="AE75" i="11"/>
  <c r="AF75" i="11" s="1"/>
  <c r="N78" i="12" s="1"/>
  <c r="O78" i="12" s="1"/>
  <c r="AE69" i="11"/>
  <c r="AF69" i="11" s="1"/>
  <c r="N72" i="12" s="1"/>
  <c r="O72" i="12" s="1"/>
  <c r="AE65" i="11"/>
  <c r="AF65" i="11" s="1"/>
  <c r="N68" i="12" s="1"/>
  <c r="O68" i="12" s="1"/>
  <c r="AE59" i="11"/>
  <c r="AF59" i="11" s="1"/>
  <c r="N62" i="12" s="1"/>
  <c r="O62" i="12" s="1"/>
  <c r="AE53" i="11"/>
  <c r="AF53" i="11" s="1"/>
  <c r="N56" i="12" s="1"/>
  <c r="O56" i="12" s="1"/>
  <c r="AE47" i="11"/>
  <c r="AF47" i="11" s="1"/>
  <c r="N50" i="12" s="1"/>
  <c r="O50" i="12" s="1"/>
  <c r="AE41" i="11"/>
  <c r="AF41" i="11" s="1"/>
  <c r="N44" i="12" s="1"/>
  <c r="O44" i="12" s="1"/>
  <c r="AE35" i="11"/>
  <c r="AF35" i="11" s="1"/>
  <c r="N38" i="12" s="1"/>
  <c r="O38" i="12" s="1"/>
  <c r="AE29" i="11"/>
  <c r="AF29" i="11" s="1"/>
  <c r="N32" i="12" s="1"/>
  <c r="O32" i="12" s="1"/>
  <c r="AE23" i="11"/>
  <c r="AF23" i="11" s="1"/>
  <c r="N26" i="12" s="1"/>
  <c r="O26" i="12" s="1"/>
  <c r="AE17" i="11"/>
  <c r="AF17" i="11" s="1"/>
  <c r="N20" i="12" s="1"/>
  <c r="O20" i="12" s="1"/>
  <c r="AE11" i="11"/>
  <c r="AF11" i="11" s="1"/>
  <c r="N14" i="12" s="1"/>
  <c r="O14" i="12" s="1"/>
  <c r="AE5" i="11"/>
  <c r="AF5" i="11" s="1"/>
  <c r="N8" i="12" s="1"/>
  <c r="O8" i="12" s="1"/>
  <c r="D16" i="23"/>
  <c r="C20" i="23"/>
  <c r="AG20" i="23" s="1"/>
  <c r="AI20" i="23" s="1"/>
  <c r="L23" i="24" s="1"/>
  <c r="M23" i="24" s="1"/>
  <c r="C29" i="23"/>
  <c r="AG29" i="23" s="1"/>
  <c r="AI29" i="23" s="1"/>
  <c r="L32" i="24" s="1"/>
  <c r="M32" i="24" s="1"/>
  <c r="C92" i="21"/>
  <c r="C86" i="21"/>
  <c r="AJ86" i="21" s="1"/>
  <c r="AK86" i="21" s="1"/>
  <c r="M89" i="22" s="1"/>
  <c r="N89" i="22" s="1"/>
  <c r="D7" i="23"/>
  <c r="D4" i="23"/>
  <c r="D3" i="23"/>
  <c r="D13" i="23"/>
  <c r="D10" i="23"/>
  <c r="C98" i="21"/>
  <c r="C74" i="21"/>
  <c r="AJ74" i="21" s="1"/>
  <c r="AK74" i="21" s="1"/>
  <c r="M77" i="22" s="1"/>
  <c r="N77" i="22" s="1"/>
  <c r="C68" i="21"/>
  <c r="C48" i="21"/>
  <c r="C55" i="21"/>
  <c r="C42" i="21"/>
  <c r="C30" i="21"/>
  <c r="C80" i="21"/>
  <c r="AJ80" i="21" s="1"/>
  <c r="AK80" i="21" s="1"/>
  <c r="M83" i="22" s="1"/>
  <c r="N83" i="22" s="1"/>
  <c r="C18" i="21"/>
  <c r="C62" i="21"/>
  <c r="C36" i="21"/>
  <c r="C12" i="21"/>
  <c r="C24" i="21"/>
  <c r="C6" i="21"/>
  <c r="D181" i="19"/>
  <c r="C173" i="19"/>
  <c r="D182" i="19"/>
  <c r="D176" i="19"/>
  <c r="D175" i="19"/>
  <c r="D168" i="19"/>
  <c r="D149" i="19"/>
  <c r="D148" i="19"/>
  <c r="C137" i="19"/>
  <c r="BN137" i="19" s="1"/>
  <c r="D147" i="19"/>
  <c r="C136" i="19"/>
  <c r="C135" i="19"/>
  <c r="C174" i="19"/>
  <c r="D120" i="19"/>
  <c r="D119" i="19"/>
  <c r="D118" i="19"/>
  <c r="D84" i="19"/>
  <c r="D167" i="19"/>
  <c r="D74" i="19"/>
  <c r="D83" i="19"/>
  <c r="D72" i="19"/>
  <c r="D85" i="19"/>
  <c r="D86" i="19"/>
  <c r="D71" i="19"/>
  <c r="D51" i="19"/>
  <c r="D50" i="19"/>
  <c r="D55" i="19"/>
  <c r="D49" i="19"/>
  <c r="D54" i="19"/>
  <c r="D48" i="19"/>
  <c r="D73" i="19"/>
  <c r="D53" i="19"/>
  <c r="D33" i="19"/>
  <c r="D32" i="19"/>
  <c r="D47" i="19"/>
  <c r="D52" i="19"/>
  <c r="D36" i="19"/>
  <c r="D35" i="19"/>
  <c r="D13" i="19"/>
  <c r="D46" i="19"/>
  <c r="D34" i="19"/>
  <c r="D17" i="19"/>
  <c r="D16" i="19"/>
  <c r="D15" i="19"/>
  <c r="D14" i="19"/>
  <c r="Y5" i="5"/>
  <c r="Z5" i="5" s="1"/>
  <c r="AA5" i="5" s="1"/>
  <c r="I7" i="6" s="1"/>
  <c r="J7" i="6" s="1"/>
  <c r="Y17" i="5"/>
  <c r="Z17" i="5" s="1"/>
  <c r="AA17" i="5" s="1"/>
  <c r="I19" i="6" s="1"/>
  <c r="J19" i="6" s="1"/>
  <c r="Y29" i="5"/>
  <c r="Z29" i="5" s="1"/>
  <c r="AA29" i="5" s="1"/>
  <c r="I31" i="6" s="1"/>
  <c r="J31" i="6" s="1"/>
  <c r="Y41" i="5"/>
  <c r="Z41" i="5" s="1"/>
  <c r="AA41" i="5" s="1"/>
  <c r="I43" i="6" s="1"/>
  <c r="J43" i="6" s="1"/>
  <c r="Y53" i="5"/>
  <c r="Z53" i="5" s="1"/>
  <c r="AA53" i="5" s="1"/>
  <c r="I55" i="6" s="1"/>
  <c r="J55" i="6" s="1"/>
  <c r="Y65" i="5"/>
  <c r="Z65" i="5" s="1"/>
  <c r="AA65" i="5" s="1"/>
  <c r="I67" i="6" s="1"/>
  <c r="J67" i="6" s="1"/>
  <c r="Y77" i="5"/>
  <c r="Z77" i="5" s="1"/>
  <c r="AA77" i="5" s="1"/>
  <c r="I79" i="6" s="1"/>
  <c r="J79" i="6" s="1"/>
  <c r="Y89" i="5"/>
  <c r="Z89" i="5" s="1"/>
  <c r="AA89" i="5" s="1"/>
  <c r="I91" i="6" s="1"/>
  <c r="J91" i="6" s="1"/>
  <c r="Y101" i="5"/>
  <c r="Z101" i="5" s="1"/>
  <c r="AA101" i="5" s="1"/>
  <c r="I103" i="6" s="1"/>
  <c r="J103" i="6" s="1"/>
  <c r="Y113" i="5"/>
  <c r="Z113" i="5" s="1"/>
  <c r="AA113" i="5" s="1"/>
  <c r="I115" i="6" s="1"/>
  <c r="J115" i="6" s="1"/>
  <c r="Y125" i="5"/>
  <c r="Z125" i="5" s="1"/>
  <c r="AA125" i="5" s="1"/>
  <c r="I127" i="6" s="1"/>
  <c r="J127" i="6" s="1"/>
  <c r="Y137" i="5"/>
  <c r="Z137" i="5" s="1"/>
  <c r="AA137" i="5" s="1"/>
  <c r="I139" i="6" s="1"/>
  <c r="J139" i="6" s="1"/>
  <c r="Y149" i="5"/>
  <c r="Z149" i="5" s="1"/>
  <c r="AA149" i="5" s="1"/>
  <c r="I151" i="6" s="1"/>
  <c r="J151" i="6" s="1"/>
  <c r="Z159" i="5"/>
  <c r="AA159" i="5" s="1"/>
  <c r="I161" i="6" s="1"/>
  <c r="J161" i="6" s="1"/>
  <c r="H4" i="7"/>
  <c r="H5" i="7" s="1"/>
  <c r="AA6" i="7"/>
  <c r="AB6" i="7" s="1"/>
  <c r="N9" i="8" s="1"/>
  <c r="O9" i="8" s="1"/>
  <c r="AB13" i="7"/>
  <c r="N16" i="8" s="1"/>
  <c r="O16" i="8" s="1"/>
  <c r="AB124" i="7"/>
  <c r="N127" i="8" s="1"/>
  <c r="O127" i="8" s="1"/>
  <c r="AF12" i="11"/>
  <c r="N15" i="12" s="1"/>
  <c r="O15" i="12" s="1"/>
  <c r="AF60" i="11"/>
  <c r="N63" i="12" s="1"/>
  <c r="O63" i="12" s="1"/>
  <c r="AC13" i="9"/>
  <c r="N16" i="10" s="1"/>
  <c r="O16" i="10" s="1"/>
  <c r="AC19" i="9"/>
  <c r="N22" i="10" s="1"/>
  <c r="O22" i="10" s="1"/>
  <c r="AC22" i="9"/>
  <c r="N25" i="10" s="1"/>
  <c r="O25" i="10" s="1"/>
  <c r="AC25" i="9"/>
  <c r="N28" i="10" s="1"/>
  <c r="O28" i="10" s="1"/>
  <c r="AC29" i="9"/>
  <c r="N32" i="10" s="1"/>
  <c r="O32" i="10" s="1"/>
  <c r="AC41" i="9"/>
  <c r="N44" i="10" s="1"/>
  <c r="O44" i="10" s="1"/>
  <c r="AC47" i="9"/>
  <c r="N50" i="10" s="1"/>
  <c r="O50" i="10" s="1"/>
  <c r="AC53" i="9"/>
  <c r="N56" i="10" s="1"/>
  <c r="O56" i="10" s="1"/>
  <c r="U4" i="11"/>
  <c r="AC58" i="9"/>
  <c r="N61" i="10" s="1"/>
  <c r="O61" i="10" s="1"/>
  <c r="AC62" i="9"/>
  <c r="N65" i="10" s="1"/>
  <c r="O65" i="10" s="1"/>
  <c r="AF8" i="11"/>
  <c r="N11" i="12" s="1"/>
  <c r="O11" i="12" s="1"/>
  <c r="AF51" i="11"/>
  <c r="N54" i="12" s="1"/>
  <c r="O54" i="12" s="1"/>
  <c r="AF84" i="11"/>
  <c r="N87" i="12" s="1"/>
  <c r="O87" i="12" s="1"/>
  <c r="AC6" i="9"/>
  <c r="N9" i="10" s="1"/>
  <c r="O9" i="10" s="1"/>
  <c r="AC8" i="9"/>
  <c r="N11" i="10" s="1"/>
  <c r="O11" i="10" s="1"/>
  <c r="AC42" i="9"/>
  <c r="N45" i="10" s="1"/>
  <c r="O45" i="10" s="1"/>
  <c r="AC48" i="9"/>
  <c r="N51" i="10" s="1"/>
  <c r="O51" i="10" s="1"/>
  <c r="AC54" i="9"/>
  <c r="N57" i="10" s="1"/>
  <c r="O57" i="10" s="1"/>
  <c r="AF66" i="11"/>
  <c r="N69" i="12" s="1"/>
  <c r="O69" i="12" s="1"/>
  <c r="AC7" i="9"/>
  <c r="N10" i="10" s="1"/>
  <c r="O10" i="10" s="1"/>
  <c r="AC26" i="9"/>
  <c r="N29" i="10" s="1"/>
  <c r="O29" i="10" s="1"/>
  <c r="AC30" i="9"/>
  <c r="N33" i="10" s="1"/>
  <c r="O33" i="10" s="1"/>
  <c r="AC34" i="9"/>
  <c r="N37" i="10" s="1"/>
  <c r="O37" i="10" s="1"/>
  <c r="AC38" i="9"/>
  <c r="N41" i="10" s="1"/>
  <c r="O41" i="10" s="1"/>
  <c r="AC14" i="9"/>
  <c r="N17" i="10" s="1"/>
  <c r="O17" i="10" s="1"/>
  <c r="AC17" i="9"/>
  <c r="N20" i="10" s="1"/>
  <c r="O20" i="10" s="1"/>
  <c r="AC20" i="9"/>
  <c r="N23" i="10" s="1"/>
  <c r="O23" i="10" s="1"/>
  <c r="AC43" i="9"/>
  <c r="N46" i="10" s="1"/>
  <c r="O46" i="10" s="1"/>
  <c r="AC49" i="9"/>
  <c r="N52" i="10" s="1"/>
  <c r="O52" i="10" s="1"/>
  <c r="AC55" i="9"/>
  <c r="N58" i="10" s="1"/>
  <c r="O58" i="10" s="1"/>
  <c r="AC67" i="9"/>
  <c r="N70" i="10" s="1"/>
  <c r="O70" i="10" s="1"/>
  <c r="AF14" i="11"/>
  <c r="N17" i="12" s="1"/>
  <c r="O17" i="12" s="1"/>
  <c r="AF57" i="11"/>
  <c r="N60" i="12" s="1"/>
  <c r="O60" i="12" s="1"/>
  <c r="AF81" i="11"/>
  <c r="N84" i="12" s="1"/>
  <c r="O84" i="12" s="1"/>
  <c r="AC4" i="9"/>
  <c r="N7" i="10" s="1"/>
  <c r="O7" i="10" s="1"/>
  <c r="AC31" i="9"/>
  <c r="N34" i="10" s="1"/>
  <c r="O34" i="10" s="1"/>
  <c r="AC35" i="9"/>
  <c r="N38" i="10" s="1"/>
  <c r="O38" i="10" s="1"/>
  <c r="AC44" i="9"/>
  <c r="N47" i="10" s="1"/>
  <c r="O47" i="10" s="1"/>
  <c r="AC50" i="9"/>
  <c r="N53" i="10" s="1"/>
  <c r="O53" i="10" s="1"/>
  <c r="AC56" i="9"/>
  <c r="N59" i="10" s="1"/>
  <c r="O59" i="10" s="1"/>
  <c r="AC60" i="9"/>
  <c r="N63" i="10" s="1"/>
  <c r="O63" i="10" s="1"/>
  <c r="AC68" i="9"/>
  <c r="N71" i="10" s="1"/>
  <c r="O71" i="10" s="1"/>
  <c r="AF63" i="11"/>
  <c r="N66" i="12" s="1"/>
  <c r="O66" i="12" s="1"/>
  <c r="AC12" i="9"/>
  <c r="N15" i="10" s="1"/>
  <c r="O15" i="10" s="1"/>
  <c r="AC18" i="9"/>
  <c r="N21" i="10" s="1"/>
  <c r="O21" i="10" s="1"/>
  <c r="AC21" i="9"/>
  <c r="N24" i="10" s="1"/>
  <c r="O24" i="10" s="1"/>
  <c r="AC24" i="9"/>
  <c r="N27" i="10" s="1"/>
  <c r="O27" i="10" s="1"/>
  <c r="AC10" i="9"/>
  <c r="N13" i="10" s="1"/>
  <c r="O13" i="10" s="1"/>
  <c r="AC32" i="9"/>
  <c r="N35" i="10" s="1"/>
  <c r="O35" i="10" s="1"/>
  <c r="AC36" i="9"/>
  <c r="N39" i="10" s="1"/>
  <c r="O39" i="10" s="1"/>
  <c r="AF78" i="11"/>
  <c r="N81" i="12" s="1"/>
  <c r="O81" i="12" s="1"/>
  <c r="AF87" i="11"/>
  <c r="N90" i="12" s="1"/>
  <c r="O90" i="12" s="1"/>
  <c r="AC46" i="9"/>
  <c r="N49" i="10" s="1"/>
  <c r="O49" i="10" s="1"/>
  <c r="AC61" i="9"/>
  <c r="N64" i="10" s="1"/>
  <c r="O64" i="10" s="1"/>
  <c r="AF45" i="11"/>
  <c r="N48" i="12" s="1"/>
  <c r="O48" i="12" s="1"/>
  <c r="J3" i="11"/>
  <c r="V3" i="11"/>
  <c r="AE25" i="13"/>
  <c r="N28" i="14" s="1"/>
  <c r="O28" i="14" s="1"/>
  <c r="K3" i="11"/>
  <c r="W3" i="11"/>
  <c r="AE4" i="13"/>
  <c r="N7" i="14" s="1"/>
  <c r="O7" i="14" s="1"/>
  <c r="AE39" i="13"/>
  <c r="N42" i="14" s="1"/>
  <c r="O42" i="14" s="1"/>
  <c r="AE52" i="13"/>
  <c r="N55" i="14" s="1"/>
  <c r="O55" i="14" s="1"/>
  <c r="AE61" i="13"/>
  <c r="N64" i="14" s="1"/>
  <c r="O64" i="14" s="1"/>
  <c r="M3" i="11"/>
  <c r="Y3" i="11"/>
  <c r="AE31" i="13"/>
  <c r="N34" i="14" s="1"/>
  <c r="O34" i="14" s="1"/>
  <c r="AE57" i="13"/>
  <c r="N60" i="14" s="1"/>
  <c r="O60" i="14" s="1"/>
  <c r="N3" i="11"/>
  <c r="AE34" i="13"/>
  <c r="N37" i="14" s="1"/>
  <c r="O37" i="14" s="1"/>
  <c r="O3" i="11"/>
  <c r="X3" i="13"/>
  <c r="L3" i="13"/>
  <c r="W3" i="13"/>
  <c r="K3" i="13"/>
  <c r="V3" i="13"/>
  <c r="J3" i="13"/>
  <c r="U3" i="13"/>
  <c r="I3" i="13"/>
  <c r="T3" i="13"/>
  <c r="H3" i="13"/>
  <c r="S3" i="13"/>
  <c r="G3" i="13"/>
  <c r="R3" i="13"/>
  <c r="Q3" i="13"/>
  <c r="P3" i="13"/>
  <c r="O3" i="13"/>
  <c r="N3" i="13"/>
  <c r="AE45" i="13"/>
  <c r="N48" i="14" s="1"/>
  <c r="O48" i="14" s="1"/>
  <c r="M4" i="13"/>
  <c r="M5" i="13" s="1"/>
  <c r="AE13" i="13"/>
  <c r="N16" i="14" s="1"/>
  <c r="O16" i="14" s="1"/>
  <c r="AE37" i="13"/>
  <c r="N40" i="14" s="1"/>
  <c r="O40" i="14" s="1"/>
  <c r="AE58" i="13"/>
  <c r="N61" i="14" s="1"/>
  <c r="O61" i="14" s="1"/>
  <c r="AE67" i="13"/>
  <c r="N70" i="14" s="1"/>
  <c r="O70" i="14" s="1"/>
  <c r="AE76" i="13"/>
  <c r="N79" i="14" s="1"/>
  <c r="O79" i="14" s="1"/>
  <c r="Q3" i="11"/>
  <c r="AE40" i="13"/>
  <c r="N43" i="14" s="1"/>
  <c r="O43" i="14" s="1"/>
  <c r="R3" i="11"/>
  <c r="AE27" i="13"/>
  <c r="N30" i="14" s="1"/>
  <c r="O30" i="14" s="1"/>
  <c r="S3" i="11"/>
  <c r="AE19" i="13"/>
  <c r="N22" i="14" s="1"/>
  <c r="O22" i="14" s="1"/>
  <c r="AE43" i="13"/>
  <c r="N46" i="14" s="1"/>
  <c r="O46" i="14" s="1"/>
  <c r="H3" i="11"/>
  <c r="T3" i="11"/>
  <c r="AF79" i="11"/>
  <c r="N82" i="12" s="1"/>
  <c r="O82" i="12" s="1"/>
  <c r="AE46" i="13"/>
  <c r="N49" i="14" s="1"/>
  <c r="O49" i="14" s="1"/>
  <c r="AE55" i="13"/>
  <c r="N58" i="14" s="1"/>
  <c r="O58" i="14" s="1"/>
  <c r="AE64" i="13"/>
  <c r="N67" i="14" s="1"/>
  <c r="O67" i="14" s="1"/>
  <c r="I3" i="11"/>
  <c r="AE33" i="13"/>
  <c r="N36" i="14" s="1"/>
  <c r="O36" i="14" s="1"/>
  <c r="AE51" i="13"/>
  <c r="N54" i="14" s="1"/>
  <c r="O54" i="14" s="1"/>
  <c r="AE69" i="13"/>
  <c r="N72" i="14" s="1"/>
  <c r="O72" i="14" s="1"/>
  <c r="AE92" i="13"/>
  <c r="N95" i="14" s="1"/>
  <c r="O95" i="14" s="1"/>
  <c r="AE98" i="13"/>
  <c r="N101" i="14" s="1"/>
  <c r="O101" i="14" s="1"/>
  <c r="AE110" i="13"/>
  <c r="N113" i="14" s="1"/>
  <c r="O113" i="14" s="1"/>
  <c r="AE116" i="13"/>
  <c r="N119" i="14" s="1"/>
  <c r="O119" i="14" s="1"/>
  <c r="AE205" i="13"/>
  <c r="N208" i="14" s="1"/>
  <c r="O208" i="14" s="1"/>
  <c r="AE191" i="13"/>
  <c r="N194" i="14" s="1"/>
  <c r="O194" i="14" s="1"/>
  <c r="AE194" i="13"/>
  <c r="N197" i="14" s="1"/>
  <c r="O197" i="14" s="1"/>
  <c r="AE197" i="13"/>
  <c r="N200" i="14" s="1"/>
  <c r="O200" i="14" s="1"/>
  <c r="AE200" i="13"/>
  <c r="N203" i="14" s="1"/>
  <c r="O203" i="14" s="1"/>
  <c r="AE86" i="13"/>
  <c r="N89" i="14" s="1"/>
  <c r="O89" i="14" s="1"/>
  <c r="AE137" i="13"/>
  <c r="N140" i="14" s="1"/>
  <c r="O140" i="14" s="1"/>
  <c r="AE203" i="13"/>
  <c r="N206" i="14" s="1"/>
  <c r="O206" i="14" s="1"/>
  <c r="AE206" i="13"/>
  <c r="N209" i="14" s="1"/>
  <c r="O209" i="14" s="1"/>
  <c r="AE143" i="13"/>
  <c r="N146" i="14" s="1"/>
  <c r="O146" i="14" s="1"/>
  <c r="AE113" i="13"/>
  <c r="N116" i="14" s="1"/>
  <c r="O116" i="14" s="1"/>
  <c r="AE119" i="13"/>
  <c r="N122" i="14" s="1"/>
  <c r="O122" i="14" s="1"/>
  <c r="AE149" i="13"/>
  <c r="N152" i="14" s="1"/>
  <c r="O152" i="14" s="1"/>
  <c r="AE128" i="13"/>
  <c r="N131" i="14" s="1"/>
  <c r="O131" i="14" s="1"/>
  <c r="AE152" i="13"/>
  <c r="N155" i="14" s="1"/>
  <c r="O155" i="14" s="1"/>
  <c r="AE125" i="13"/>
  <c r="N128" i="14" s="1"/>
  <c r="O128" i="14" s="1"/>
  <c r="AE134" i="13"/>
  <c r="N137" i="14" s="1"/>
  <c r="O137" i="14" s="1"/>
  <c r="AE155" i="13"/>
  <c r="N158" i="14" s="1"/>
  <c r="O158" i="14" s="1"/>
  <c r="AE215" i="13"/>
  <c r="N218" i="14" s="1"/>
  <c r="O218" i="14" s="1"/>
  <c r="AE131" i="13"/>
  <c r="N134" i="14" s="1"/>
  <c r="O134" i="14" s="1"/>
  <c r="AE164" i="13"/>
  <c r="N167" i="14" s="1"/>
  <c r="O167" i="14" s="1"/>
  <c r="AE83" i="13"/>
  <c r="N86" i="14" s="1"/>
  <c r="O86" i="14" s="1"/>
  <c r="AE140" i="13"/>
  <c r="N143" i="14" s="1"/>
  <c r="O143" i="14" s="1"/>
  <c r="AE167" i="13"/>
  <c r="N170" i="14" s="1"/>
  <c r="O170" i="14" s="1"/>
  <c r="AE146" i="13"/>
  <c r="N149" i="14" s="1"/>
  <c r="O149" i="14" s="1"/>
  <c r="AE176" i="13"/>
  <c r="N179" i="14" s="1"/>
  <c r="O179" i="14" s="1"/>
  <c r="AE199" i="13"/>
  <c r="N202" i="14" s="1"/>
  <c r="O202" i="14" s="1"/>
  <c r="AV35" i="15"/>
  <c r="N38" i="16" s="1"/>
  <c r="O38" i="16" s="1"/>
  <c r="AV47" i="15"/>
  <c r="N50" i="16" s="1"/>
  <c r="O50" i="16" s="1"/>
  <c r="AJ3" i="15"/>
  <c r="X3" i="15"/>
  <c r="L3" i="15"/>
  <c r="K4" i="15" s="1"/>
  <c r="AH3" i="15"/>
  <c r="V3" i="15"/>
  <c r="J3" i="15"/>
  <c r="AF3" i="15"/>
  <c r="T3" i="15"/>
  <c r="H3" i="15"/>
  <c r="AD3" i="15"/>
  <c r="R3" i="15"/>
  <c r="AO3" i="15"/>
  <c r="AC3" i="15"/>
  <c r="Q3" i="15"/>
  <c r="AN3" i="15"/>
  <c r="AB3" i="15"/>
  <c r="P3" i="15"/>
  <c r="AM3" i="15"/>
  <c r="AA3" i="15"/>
  <c r="O3" i="15"/>
  <c r="AL3" i="15"/>
  <c r="Z3" i="15"/>
  <c r="N3" i="15"/>
  <c r="AK3" i="15"/>
  <c r="Y3" i="15"/>
  <c r="M3" i="15"/>
  <c r="AV11" i="15"/>
  <c r="N14" i="16" s="1"/>
  <c r="O14" i="16" s="1"/>
  <c r="AV27" i="15"/>
  <c r="N30" i="16" s="1"/>
  <c r="O30" i="16" s="1"/>
  <c r="AV62" i="15"/>
  <c r="N65" i="16" s="1"/>
  <c r="O65" i="16" s="1"/>
  <c r="AV72" i="15"/>
  <c r="N75" i="16" s="1"/>
  <c r="O75" i="16" s="1"/>
  <c r="G3" i="15"/>
  <c r="AV15" i="15"/>
  <c r="N18" i="16" s="1"/>
  <c r="O18" i="16" s="1"/>
  <c r="AV19" i="15"/>
  <c r="N22" i="16" s="1"/>
  <c r="O22" i="16" s="1"/>
  <c r="AV31" i="15"/>
  <c r="N34" i="16" s="1"/>
  <c r="O34" i="16" s="1"/>
  <c r="AV7" i="15"/>
  <c r="N10" i="16" s="1"/>
  <c r="O10" i="16" s="1"/>
  <c r="AV10" i="15"/>
  <c r="N13" i="16" s="1"/>
  <c r="O13" i="16" s="1"/>
  <c r="AV48" i="15"/>
  <c r="N51" i="16" s="1"/>
  <c r="O51" i="16" s="1"/>
  <c r="AV58" i="15"/>
  <c r="N61" i="16" s="1"/>
  <c r="O61" i="16" s="1"/>
  <c r="AV22" i="15"/>
  <c r="N25" i="16" s="1"/>
  <c r="O25" i="16" s="1"/>
  <c r="AV26" i="15"/>
  <c r="N29" i="16" s="1"/>
  <c r="O29" i="16" s="1"/>
  <c r="AV34" i="15"/>
  <c r="N37" i="16" s="1"/>
  <c r="O37" i="16" s="1"/>
  <c r="AV38" i="15"/>
  <c r="N41" i="16" s="1"/>
  <c r="O41" i="16" s="1"/>
  <c r="AV42" i="15"/>
  <c r="N45" i="16" s="1"/>
  <c r="O45" i="16" s="1"/>
  <c r="S4" i="15"/>
  <c r="AV14" i="15"/>
  <c r="N17" i="16" s="1"/>
  <c r="O17" i="16" s="1"/>
  <c r="AV18" i="15"/>
  <c r="N21" i="16" s="1"/>
  <c r="O21" i="16" s="1"/>
  <c r="AV30" i="15"/>
  <c r="N33" i="16" s="1"/>
  <c r="O33" i="16" s="1"/>
  <c r="AV59" i="15"/>
  <c r="N62" i="16" s="1"/>
  <c r="O62" i="16" s="1"/>
  <c r="U4" i="15"/>
  <c r="W3" i="15"/>
  <c r="AV55" i="15"/>
  <c r="N58" i="16" s="1"/>
  <c r="O58" i="16" s="1"/>
  <c r="AE3" i="15"/>
  <c r="AV60" i="15"/>
  <c r="N63" i="16" s="1"/>
  <c r="O63" i="16" s="1"/>
  <c r="AV65" i="15"/>
  <c r="N68" i="16" s="1"/>
  <c r="O68" i="16" s="1"/>
  <c r="AG4" i="15"/>
  <c r="AV43" i="15"/>
  <c r="N46" i="16" s="1"/>
  <c r="O46" i="16" s="1"/>
  <c r="AV24" i="15"/>
  <c r="N27" i="16" s="1"/>
  <c r="O27" i="16" s="1"/>
  <c r="AV36" i="15"/>
  <c r="N39" i="16" s="1"/>
  <c r="O39" i="16" s="1"/>
  <c r="AV46" i="15"/>
  <c r="N49" i="16" s="1"/>
  <c r="O49" i="16" s="1"/>
  <c r="AV51" i="15"/>
  <c r="N54" i="16" s="1"/>
  <c r="O54" i="16" s="1"/>
  <c r="AV66" i="15"/>
  <c r="N69" i="16" s="1"/>
  <c r="O69" i="16" s="1"/>
  <c r="AV12" i="15"/>
  <c r="N15" i="16" s="1"/>
  <c r="O15" i="16" s="1"/>
  <c r="AV39" i="15"/>
  <c r="N42" i="16" s="1"/>
  <c r="O42" i="16" s="1"/>
  <c r="AV67" i="15"/>
  <c r="N70" i="16" s="1"/>
  <c r="O70" i="16" s="1"/>
  <c r="AV91" i="15"/>
  <c r="N94" i="16" s="1"/>
  <c r="O94" i="16" s="1"/>
  <c r="AV131" i="15"/>
  <c r="N134" i="16" s="1"/>
  <c r="O134" i="16" s="1"/>
  <c r="AV73" i="15"/>
  <c r="N76" i="16" s="1"/>
  <c r="O76" i="16" s="1"/>
  <c r="AV115" i="15"/>
  <c r="N118" i="16" s="1"/>
  <c r="O118" i="16" s="1"/>
  <c r="AV121" i="15"/>
  <c r="N124" i="16" s="1"/>
  <c r="O124" i="16" s="1"/>
  <c r="AV119" i="15"/>
  <c r="N122" i="16" s="1"/>
  <c r="O122" i="16" s="1"/>
  <c r="AV103" i="15"/>
  <c r="N106" i="16" s="1"/>
  <c r="O106" i="16" s="1"/>
  <c r="AV140" i="15"/>
  <c r="N143" i="16" s="1"/>
  <c r="O143" i="16" s="1"/>
  <c r="AV107" i="15"/>
  <c r="N110" i="16" s="1"/>
  <c r="O110" i="16" s="1"/>
  <c r="BO10" i="17"/>
  <c r="Q13" i="18" s="1"/>
  <c r="R13" i="18" s="1"/>
  <c r="AV97" i="15"/>
  <c r="N100" i="16" s="1"/>
  <c r="O100" i="16" s="1"/>
  <c r="AV128" i="15"/>
  <c r="N131" i="16" s="1"/>
  <c r="O131" i="16" s="1"/>
  <c r="AV132" i="15"/>
  <c r="N135" i="16" s="1"/>
  <c r="O135" i="16" s="1"/>
  <c r="AV134" i="15"/>
  <c r="N137" i="16" s="1"/>
  <c r="O137" i="16" s="1"/>
  <c r="AV79" i="15"/>
  <c r="N82" i="16" s="1"/>
  <c r="O82" i="16" s="1"/>
  <c r="AV80" i="15"/>
  <c r="N83" i="16" s="1"/>
  <c r="O83" i="16" s="1"/>
  <c r="AV84" i="15"/>
  <c r="N87" i="16" s="1"/>
  <c r="O87" i="16" s="1"/>
  <c r="AV95" i="15"/>
  <c r="N98" i="16" s="1"/>
  <c r="O98" i="16" s="1"/>
  <c r="AV83" i="15"/>
  <c r="N86" i="16" s="1"/>
  <c r="O86" i="16" s="1"/>
  <c r="AV85" i="15"/>
  <c r="N88" i="16" s="1"/>
  <c r="O88" i="16" s="1"/>
  <c r="AV116" i="15"/>
  <c r="N119" i="16" s="1"/>
  <c r="O119" i="16" s="1"/>
  <c r="AV120" i="15"/>
  <c r="N123" i="16" s="1"/>
  <c r="O123" i="16" s="1"/>
  <c r="AV122" i="15"/>
  <c r="N125" i="16" s="1"/>
  <c r="O125" i="16" s="1"/>
  <c r="AV71" i="15"/>
  <c r="N74" i="16" s="1"/>
  <c r="O74" i="16" s="1"/>
  <c r="AV170" i="15"/>
  <c r="N173" i="16" s="1"/>
  <c r="O173" i="16" s="1"/>
  <c r="AV74" i="15"/>
  <c r="N77" i="16" s="1"/>
  <c r="O77" i="16" s="1"/>
  <c r="AV86" i="15"/>
  <c r="N89" i="16" s="1"/>
  <c r="O89" i="16" s="1"/>
  <c r="AV104" i="15"/>
  <c r="N107" i="16" s="1"/>
  <c r="O107" i="16" s="1"/>
  <c r="AV108" i="15"/>
  <c r="N111" i="16" s="1"/>
  <c r="O111" i="16" s="1"/>
  <c r="AV110" i="15"/>
  <c r="N113" i="16" s="1"/>
  <c r="O113" i="16" s="1"/>
  <c r="AV139" i="15"/>
  <c r="N142" i="16" s="1"/>
  <c r="O142" i="16" s="1"/>
  <c r="AV143" i="15"/>
  <c r="N146" i="16" s="1"/>
  <c r="O146" i="16" s="1"/>
  <c r="AV162" i="15"/>
  <c r="N165" i="16" s="1"/>
  <c r="O165" i="16" s="1"/>
  <c r="AV148" i="15"/>
  <c r="N151" i="16" s="1"/>
  <c r="O151" i="16" s="1"/>
  <c r="AV158" i="15"/>
  <c r="N161" i="16" s="1"/>
  <c r="O161" i="16" s="1"/>
  <c r="AV96" i="15"/>
  <c r="N99" i="16" s="1"/>
  <c r="O99" i="16" s="1"/>
  <c r="AV98" i="15"/>
  <c r="N101" i="16" s="1"/>
  <c r="O101" i="16" s="1"/>
  <c r="AV127" i="15"/>
  <c r="N130" i="16" s="1"/>
  <c r="O130" i="16" s="1"/>
  <c r="AV133" i="15"/>
  <c r="N136" i="16" s="1"/>
  <c r="O136" i="16" s="1"/>
  <c r="BO42" i="17"/>
  <c r="Q45" i="18" s="1"/>
  <c r="R45" i="18" s="1"/>
  <c r="AV147" i="15"/>
  <c r="N150" i="16" s="1"/>
  <c r="O150" i="16" s="1"/>
  <c r="BO64" i="17"/>
  <c r="Q67" i="18" s="1"/>
  <c r="R67" i="18" s="1"/>
  <c r="BO12" i="17"/>
  <c r="Q15" i="18" s="1"/>
  <c r="R15" i="18" s="1"/>
  <c r="BO19" i="17"/>
  <c r="Q22" i="18" s="1"/>
  <c r="R22" i="18" s="1"/>
  <c r="BO31" i="17"/>
  <c r="Q34" i="18" s="1"/>
  <c r="R34" i="18" s="1"/>
  <c r="AV152" i="15"/>
  <c r="N155" i="16" s="1"/>
  <c r="O155" i="16" s="1"/>
  <c r="AV153" i="15"/>
  <c r="N156" i="16" s="1"/>
  <c r="O156" i="16" s="1"/>
  <c r="AV165" i="15"/>
  <c r="N168" i="16" s="1"/>
  <c r="O168" i="16" s="1"/>
  <c r="BO14" i="17"/>
  <c r="Q17" i="18" s="1"/>
  <c r="R17" i="18" s="1"/>
  <c r="AV156" i="15"/>
  <c r="N159" i="16" s="1"/>
  <c r="O159" i="16" s="1"/>
  <c r="AV168" i="15"/>
  <c r="N171" i="16" s="1"/>
  <c r="O171" i="16" s="1"/>
  <c r="BE3" i="17"/>
  <c r="AS3" i="17"/>
  <c r="AG3" i="17"/>
  <c r="U3" i="17"/>
  <c r="I3" i="17"/>
  <c r="BD3" i="17"/>
  <c r="AR3" i="17"/>
  <c r="AF3" i="17"/>
  <c r="T3" i="17"/>
  <c r="H3" i="17"/>
  <c r="BC3" i="17"/>
  <c r="AQ3" i="17"/>
  <c r="AE3" i="17"/>
  <c r="S3" i="17"/>
  <c r="G3" i="17"/>
  <c r="BB3" i="17"/>
  <c r="AP3" i="17"/>
  <c r="AD3" i="17"/>
  <c r="R3" i="17"/>
  <c r="BA3" i="17"/>
  <c r="AO3" i="17"/>
  <c r="AC3" i="17"/>
  <c r="Q3" i="17"/>
  <c r="AZ3" i="17"/>
  <c r="AN3" i="17"/>
  <c r="AB3" i="17"/>
  <c r="P3" i="17"/>
  <c r="AY3" i="17"/>
  <c r="AM3" i="17"/>
  <c r="AA3" i="17"/>
  <c r="O3" i="17"/>
  <c r="AX3" i="17"/>
  <c r="AL3" i="17"/>
  <c r="Z3" i="17"/>
  <c r="N3" i="17"/>
  <c r="AW3" i="17"/>
  <c r="AK3" i="17"/>
  <c r="Y3" i="17"/>
  <c r="M3" i="17"/>
  <c r="BH3" i="17"/>
  <c r="AV3" i="17"/>
  <c r="AJ3" i="17"/>
  <c r="X3" i="17"/>
  <c r="L3" i="17"/>
  <c r="BF3" i="17"/>
  <c r="AT3" i="17"/>
  <c r="AH3" i="17"/>
  <c r="V3" i="17"/>
  <c r="J3" i="17"/>
  <c r="AV164" i="15"/>
  <c r="N167" i="16" s="1"/>
  <c r="O167" i="16" s="1"/>
  <c r="K3" i="17"/>
  <c r="BO4" i="17"/>
  <c r="Q7" i="18" s="1"/>
  <c r="R7" i="18" s="1"/>
  <c r="BO16" i="17"/>
  <c r="Q19" i="18" s="1"/>
  <c r="R19" i="18" s="1"/>
  <c r="BO28" i="17"/>
  <c r="Q31" i="18" s="1"/>
  <c r="R31" i="18" s="1"/>
  <c r="W3" i="17"/>
  <c r="AV159" i="15"/>
  <c r="N162" i="16" s="1"/>
  <c r="O162" i="16" s="1"/>
  <c r="AV171" i="15"/>
  <c r="N174" i="16" s="1"/>
  <c r="O174" i="16" s="1"/>
  <c r="BO6" i="17"/>
  <c r="Q9" i="18" s="1"/>
  <c r="R9" i="18" s="1"/>
  <c r="BO18" i="17"/>
  <c r="Q21" i="18" s="1"/>
  <c r="R21" i="18" s="1"/>
  <c r="BO30" i="17"/>
  <c r="Q33" i="18" s="1"/>
  <c r="R33" i="18" s="1"/>
  <c r="AV155" i="15"/>
  <c r="N158" i="16" s="1"/>
  <c r="O158" i="16" s="1"/>
  <c r="AV163" i="15"/>
  <c r="N166" i="16" s="1"/>
  <c r="O166" i="16" s="1"/>
  <c r="AV167" i="15"/>
  <c r="N170" i="16" s="1"/>
  <c r="O170" i="16" s="1"/>
  <c r="AU3" i="17"/>
  <c r="BO13" i="17"/>
  <c r="Q16" i="18" s="1"/>
  <c r="R16" i="18" s="1"/>
  <c r="BO25" i="17"/>
  <c r="Q28" i="18" s="1"/>
  <c r="R28" i="18" s="1"/>
  <c r="BO37" i="17"/>
  <c r="Q40" i="18" s="1"/>
  <c r="R40" i="18" s="1"/>
  <c r="BG3" i="17"/>
  <c r="BO8" i="17"/>
  <c r="Q11" i="18" s="1"/>
  <c r="R11" i="18" s="1"/>
  <c r="BO82" i="17"/>
  <c r="Q85" i="18" s="1"/>
  <c r="R85" i="18" s="1"/>
  <c r="BO47" i="17"/>
  <c r="Q50" i="18" s="1"/>
  <c r="R50" i="18" s="1"/>
  <c r="BO48" i="17"/>
  <c r="Q51" i="18" s="1"/>
  <c r="R51" i="18" s="1"/>
  <c r="BO78" i="17"/>
  <c r="Q81" i="18" s="1"/>
  <c r="R81" i="18" s="1"/>
  <c r="BO74" i="17"/>
  <c r="Q77" i="18" s="1"/>
  <c r="R77" i="18" s="1"/>
  <c r="BO70" i="17"/>
  <c r="Q73" i="18" s="1"/>
  <c r="R73" i="18" s="1"/>
  <c r="BO53" i="17"/>
  <c r="Q56" i="18" s="1"/>
  <c r="R56" i="18" s="1"/>
  <c r="BO54" i="17"/>
  <c r="Q57" i="18" s="1"/>
  <c r="R57" i="18" s="1"/>
  <c r="BO60" i="17"/>
  <c r="Q63" i="18" s="1"/>
  <c r="R63" i="18" s="1"/>
  <c r="BO56" i="17"/>
  <c r="Q59" i="18" s="1"/>
  <c r="R59" i="18" s="1"/>
  <c r="BO71" i="17"/>
  <c r="Q74" i="18" s="1"/>
  <c r="R74" i="18" s="1"/>
  <c r="BO80" i="17"/>
  <c r="Q83" i="18" s="1"/>
  <c r="R83" i="18" s="1"/>
  <c r="BO62" i="17"/>
  <c r="Q65" i="18" s="1"/>
  <c r="R65" i="18" s="1"/>
  <c r="BO76" i="17"/>
  <c r="Q79" i="18" s="1"/>
  <c r="R79" i="18" s="1"/>
  <c r="BO59" i="17"/>
  <c r="Q62" i="18" s="1"/>
  <c r="R62" i="18" s="1"/>
  <c r="BO72" i="17"/>
  <c r="Q75" i="18" s="1"/>
  <c r="R75" i="18" s="1"/>
  <c r="BO86" i="17"/>
  <c r="Q89" i="18" s="1"/>
  <c r="R89" i="18" s="1"/>
  <c r="BO68" i="17"/>
  <c r="Q71" i="18" s="1"/>
  <c r="R71" i="18" s="1"/>
  <c r="BO77" i="17"/>
  <c r="Q80" i="18" s="1"/>
  <c r="R80" i="18" s="1"/>
  <c r="BO91" i="17"/>
  <c r="Q94" i="18" s="1"/>
  <c r="R94" i="18" s="1"/>
  <c r="BO109" i="17"/>
  <c r="Q112" i="18" s="1"/>
  <c r="R112" i="18" s="1"/>
  <c r="BO115" i="17"/>
  <c r="Q118" i="18" s="1"/>
  <c r="R118" i="18" s="1"/>
  <c r="BO94" i="17"/>
  <c r="Q97" i="18" s="1"/>
  <c r="R97" i="18" s="1"/>
  <c r="BO121" i="17"/>
  <c r="Q124" i="18" s="1"/>
  <c r="R124" i="18" s="1"/>
  <c r="BO116" i="17"/>
  <c r="Q119" i="18" s="1"/>
  <c r="R119" i="18" s="1"/>
  <c r="BO106" i="17"/>
  <c r="Q109" i="18" s="1"/>
  <c r="R109" i="18" s="1"/>
  <c r="BO112" i="17"/>
  <c r="Q115" i="18" s="1"/>
  <c r="R115" i="18" s="1"/>
  <c r="BO118" i="17"/>
  <c r="Q121" i="18" s="1"/>
  <c r="R121" i="18" s="1"/>
  <c r="BO100" i="17"/>
  <c r="Q103" i="18" s="1"/>
  <c r="R103" i="18" s="1"/>
  <c r="BO119" i="17"/>
  <c r="Q122" i="18" s="1"/>
  <c r="R122" i="18" s="1"/>
  <c r="BO124" i="17"/>
  <c r="Q127" i="18" s="1"/>
  <c r="R127" i="18" s="1"/>
  <c r="BO97" i="17"/>
  <c r="Q100" i="18" s="1"/>
  <c r="R100" i="18" s="1"/>
  <c r="BO151" i="17"/>
  <c r="Q154" i="18" s="1"/>
  <c r="R154" i="18" s="1"/>
  <c r="BO136" i="17"/>
  <c r="Q139" i="18" s="1"/>
  <c r="R139" i="18" s="1"/>
  <c r="BO131" i="17"/>
  <c r="Q134" i="18" s="1"/>
  <c r="R134" i="18" s="1"/>
  <c r="BO142" i="17"/>
  <c r="Q145" i="18" s="1"/>
  <c r="R145" i="18" s="1"/>
  <c r="BO127" i="17"/>
  <c r="Q130" i="18" s="1"/>
  <c r="R130" i="18" s="1"/>
  <c r="BO148" i="17"/>
  <c r="Q151" i="18" s="1"/>
  <c r="R151" i="18" s="1"/>
  <c r="BO133" i="17"/>
  <c r="Q136" i="18" s="1"/>
  <c r="R136" i="18" s="1"/>
  <c r="BO143" i="17"/>
  <c r="Q146" i="18" s="1"/>
  <c r="R146" i="18" s="1"/>
  <c r="BO159" i="17"/>
  <c r="Q162" i="18" s="1"/>
  <c r="R162" i="18" s="1"/>
  <c r="BO134" i="17"/>
  <c r="Q137" i="18" s="1"/>
  <c r="R137" i="18" s="1"/>
  <c r="BO139" i="17"/>
  <c r="Q142" i="18" s="1"/>
  <c r="R142" i="18" s="1"/>
  <c r="BO149" i="17"/>
  <c r="Q152" i="18" s="1"/>
  <c r="R152" i="18" s="1"/>
  <c r="BO140" i="17"/>
  <c r="Q143" i="18" s="1"/>
  <c r="R143" i="18" s="1"/>
  <c r="BO130" i="17"/>
  <c r="Q133" i="18" s="1"/>
  <c r="R133" i="18" s="1"/>
  <c r="BO165" i="17"/>
  <c r="Q168" i="18" s="1"/>
  <c r="R168" i="18" s="1"/>
  <c r="BO175" i="17"/>
  <c r="Q178" i="18" s="1"/>
  <c r="R178" i="18" s="1"/>
  <c r="BO172" i="17"/>
  <c r="Q175" i="18" s="1"/>
  <c r="R175" i="18" s="1"/>
  <c r="BO177" i="17"/>
  <c r="Q180" i="18" s="1"/>
  <c r="R180" i="18" s="1"/>
  <c r="BO156" i="17"/>
  <c r="Q159" i="18" s="1"/>
  <c r="R159" i="18" s="1"/>
  <c r="BO169" i="17"/>
  <c r="Q172" i="18" s="1"/>
  <c r="R172" i="18" s="1"/>
  <c r="BO174" i="17"/>
  <c r="Q177" i="18" s="1"/>
  <c r="R177" i="18" s="1"/>
  <c r="BO154" i="17"/>
  <c r="Q157" i="18" s="1"/>
  <c r="R157" i="18" s="1"/>
  <c r="BO166" i="17"/>
  <c r="Q169" i="18" s="1"/>
  <c r="R169" i="18" s="1"/>
  <c r="BO171" i="17"/>
  <c r="Q174" i="18" s="1"/>
  <c r="R174" i="18" s="1"/>
  <c r="BO157" i="17"/>
  <c r="Q160" i="18" s="1"/>
  <c r="R160" i="18" s="1"/>
  <c r="BO160" i="17"/>
  <c r="Q163" i="18" s="1"/>
  <c r="R163" i="18" s="1"/>
  <c r="BO162" i="17"/>
  <c r="Q165" i="18" s="1"/>
  <c r="R165" i="18" s="1"/>
  <c r="BO163" i="17"/>
  <c r="Q166" i="18" s="1"/>
  <c r="R166" i="18" s="1"/>
  <c r="BO168" i="17"/>
  <c r="Q171" i="18" s="1"/>
  <c r="R171" i="18" s="1"/>
  <c r="BO227" i="17"/>
  <c r="Q230" i="18" s="1"/>
  <c r="R230" i="18" s="1"/>
  <c r="BO233" i="17"/>
  <c r="Q236" i="18" s="1"/>
  <c r="R236" i="18" s="1"/>
  <c r="BO185" i="17"/>
  <c r="Q188" i="18" s="1"/>
  <c r="R188" i="18" s="1"/>
  <c r="BO196" i="17"/>
  <c r="Q199" i="18" s="1"/>
  <c r="R199" i="18" s="1"/>
  <c r="BO209" i="17"/>
  <c r="Q212" i="18" s="1"/>
  <c r="R212" i="18" s="1"/>
  <c r="BO180" i="17"/>
  <c r="Q183" i="18" s="1"/>
  <c r="R183" i="18" s="1"/>
  <c r="BO182" i="17"/>
  <c r="Q185" i="18" s="1"/>
  <c r="R185" i="18" s="1"/>
  <c r="BO206" i="17"/>
  <c r="Q209" i="18" s="1"/>
  <c r="R209" i="18" s="1"/>
  <c r="BO198" i="17"/>
  <c r="Q201" i="18" s="1"/>
  <c r="R201" i="18" s="1"/>
  <c r="BO203" i="17"/>
  <c r="Q206" i="18" s="1"/>
  <c r="R206" i="18" s="1"/>
  <c r="BO186" i="17"/>
  <c r="Q189" i="18" s="1"/>
  <c r="R189" i="18" s="1"/>
  <c r="BO188" i="17"/>
  <c r="Q191" i="18" s="1"/>
  <c r="R191" i="18" s="1"/>
  <c r="BO190" i="17"/>
  <c r="Q193" i="18" s="1"/>
  <c r="R193" i="18" s="1"/>
  <c r="BO200" i="17"/>
  <c r="Q203" i="18" s="1"/>
  <c r="R203" i="18" s="1"/>
  <c r="BO192" i="17"/>
  <c r="Q195" i="18" s="1"/>
  <c r="R195" i="18" s="1"/>
  <c r="BO194" i="17"/>
  <c r="Q197" i="18" s="1"/>
  <c r="R197" i="18" s="1"/>
  <c r="BO202" i="17"/>
  <c r="Q205" i="18" s="1"/>
  <c r="R205" i="18" s="1"/>
  <c r="BO218" i="17"/>
  <c r="Q221" i="18" s="1"/>
  <c r="R221" i="18" s="1"/>
  <c r="BO215" i="17"/>
  <c r="Q218" i="18" s="1"/>
  <c r="R218" i="18" s="1"/>
  <c r="BO240" i="17"/>
  <c r="Q243" i="18" s="1"/>
  <c r="R243" i="18" s="1"/>
  <c r="BO211" i="17"/>
  <c r="Q214" i="18" s="1"/>
  <c r="R214" i="18" s="1"/>
  <c r="BO217" i="17"/>
  <c r="Q220" i="18" s="1"/>
  <c r="R220" i="18" s="1"/>
  <c r="BO229" i="17"/>
  <c r="Q232" i="18" s="1"/>
  <c r="R232" i="18" s="1"/>
  <c r="BO235" i="17"/>
  <c r="Q238" i="18" s="1"/>
  <c r="R238" i="18" s="1"/>
  <c r="BO230" i="17"/>
  <c r="Q233" i="18" s="1"/>
  <c r="R233" i="18" s="1"/>
  <c r="BO236" i="17"/>
  <c r="Q239" i="18" s="1"/>
  <c r="R239" i="18" s="1"/>
  <c r="BO221" i="17"/>
  <c r="Q224" i="18" s="1"/>
  <c r="R224" i="18" s="1"/>
  <c r="BO223" i="17"/>
  <c r="Q226" i="18" s="1"/>
  <c r="R226" i="18" s="1"/>
  <c r="BO232" i="17"/>
  <c r="Q235" i="18" s="1"/>
  <c r="R235" i="18" s="1"/>
  <c r="BO246" i="17"/>
  <c r="Q249" i="18" s="1"/>
  <c r="R249" i="18" s="1"/>
  <c r="AZ3" i="19"/>
  <c r="AN3" i="19"/>
  <c r="P3" i="19"/>
  <c r="AY3" i="19"/>
  <c r="AM3" i="19"/>
  <c r="AA3" i="19"/>
  <c r="O3" i="19"/>
  <c r="BH3" i="19"/>
  <c r="AV3" i="19"/>
  <c r="AJ3" i="19"/>
  <c r="X3" i="19"/>
  <c r="L3" i="19"/>
  <c r="BG3" i="19"/>
  <c r="AU3" i="19"/>
  <c r="AI3" i="19"/>
  <c r="W3" i="19"/>
  <c r="K3" i="19"/>
  <c r="BF3" i="19"/>
  <c r="AT3" i="19"/>
  <c r="AH3" i="19"/>
  <c r="V3" i="19"/>
  <c r="J3" i="19"/>
  <c r="BE3" i="19"/>
  <c r="AS3" i="19"/>
  <c r="AG3" i="19"/>
  <c r="U3" i="19"/>
  <c r="BD3" i="19"/>
  <c r="AR3" i="19"/>
  <c r="AF3" i="19"/>
  <c r="T3" i="19"/>
  <c r="BC3" i="19"/>
  <c r="AQ3" i="19"/>
  <c r="AE3" i="19"/>
  <c r="S3" i="19"/>
  <c r="AL3" i="19"/>
  <c r="AK3" i="19"/>
  <c r="AD3" i="19"/>
  <c r="AC3" i="19"/>
  <c r="Z3" i="19"/>
  <c r="BI3" i="19"/>
  <c r="Y3" i="19"/>
  <c r="BB3" i="19"/>
  <c r="R3" i="19"/>
  <c r="BA3" i="19"/>
  <c r="Q3" i="19"/>
  <c r="AX3" i="19"/>
  <c r="N3" i="19"/>
  <c r="AW3" i="19"/>
  <c r="M3" i="19"/>
  <c r="AO3" i="19"/>
  <c r="AP3" i="19"/>
  <c r="BO248" i="17"/>
  <c r="Q251" i="18" s="1"/>
  <c r="R251" i="18" s="1"/>
  <c r="BO242" i="17"/>
  <c r="Q245" i="18" s="1"/>
  <c r="R245" i="18" s="1"/>
  <c r="BO244" i="17"/>
  <c r="Q247" i="18" s="1"/>
  <c r="R247" i="18" s="1"/>
  <c r="BO252" i="17"/>
  <c r="Q255" i="18" s="1"/>
  <c r="R255" i="18" s="1"/>
  <c r="BO185" i="19"/>
  <c r="R4" i="21"/>
  <c r="BO189" i="19"/>
  <c r="Z3" i="21"/>
  <c r="N3" i="21"/>
  <c r="Y3" i="21"/>
  <c r="M3" i="21"/>
  <c r="X3" i="21"/>
  <c r="L3" i="21"/>
  <c r="W3" i="21"/>
  <c r="K3" i="21"/>
  <c r="V3" i="21"/>
  <c r="J3" i="21"/>
  <c r="U3" i="21"/>
  <c r="I3" i="21"/>
  <c r="T3" i="21"/>
  <c r="S3" i="21"/>
  <c r="O3" i="21"/>
  <c r="Q3" i="21"/>
  <c r="AB3" i="21"/>
  <c r="AA4" i="21" s="1"/>
  <c r="AC4" i="21"/>
  <c r="P3" i="23"/>
  <c r="Z3" i="23"/>
  <c r="N3" i="23"/>
  <c r="O3" i="23"/>
  <c r="M3" i="23"/>
  <c r="AA3" i="23"/>
  <c r="L3" i="23"/>
  <c r="Y3" i="23"/>
  <c r="K3" i="23"/>
  <c r="X3" i="23"/>
  <c r="J3" i="23"/>
  <c r="W3" i="23"/>
  <c r="U3" i="23"/>
  <c r="T3" i="23"/>
  <c r="R3" i="23"/>
  <c r="Q3" i="23"/>
  <c r="S3" i="23"/>
  <c r="V3" i="23"/>
  <c r="AI30" i="23"/>
  <c r="L33" i="24" s="1"/>
  <c r="M33" i="24" s="1"/>
  <c r="BN102" i="19" l="1"/>
  <c r="BN37" i="19"/>
  <c r="BO37" i="19" s="1"/>
  <c r="AJ62" i="21"/>
  <c r="AK62" i="21" s="1"/>
  <c r="M65" i="22" s="1"/>
  <c r="N65" i="22" s="1"/>
  <c r="AJ8" i="21"/>
  <c r="AK8" i="21" s="1"/>
  <c r="M11" i="22" s="1"/>
  <c r="N11" i="22" s="1"/>
  <c r="AJ98" i="21"/>
  <c r="AK98" i="21" s="1"/>
  <c r="M101" i="22" s="1"/>
  <c r="N101" i="22" s="1"/>
  <c r="BN66" i="19"/>
  <c r="BO66" i="19" s="1"/>
  <c r="AJ16" i="21"/>
  <c r="AK16" i="21" s="1"/>
  <c r="M19" i="22" s="1"/>
  <c r="N19" i="22" s="1"/>
  <c r="BN107" i="19"/>
  <c r="BN140" i="19"/>
  <c r="BN166" i="19"/>
  <c r="BN67" i="19"/>
  <c r="AJ44" i="21"/>
  <c r="AK44" i="21" s="1"/>
  <c r="M47" i="22" s="1"/>
  <c r="N47" i="22" s="1"/>
  <c r="AJ52" i="21"/>
  <c r="AK52" i="21" s="1"/>
  <c r="M55" i="22" s="1"/>
  <c r="N55" i="22" s="1"/>
  <c r="BN173" i="19"/>
  <c r="BO173" i="19" s="1"/>
  <c r="L176" i="20" s="1"/>
  <c r="M176" i="20" s="1"/>
  <c r="BN7" i="19"/>
  <c r="BN11" i="19"/>
  <c r="BN171" i="19"/>
  <c r="BO171" i="19" s="1"/>
  <c r="L174" i="20" s="1"/>
  <c r="M174" i="20" s="1"/>
  <c r="AG12" i="23"/>
  <c r="AI12" i="23" s="1"/>
  <c r="L15" i="24" s="1"/>
  <c r="M15" i="24" s="1"/>
  <c r="AG19" i="23"/>
  <c r="AI19" i="23" s="1"/>
  <c r="L22" i="24" s="1"/>
  <c r="M22" i="24" s="1"/>
  <c r="BN159" i="19"/>
  <c r="BO159" i="19" s="1"/>
  <c r="BO160" i="19" s="1"/>
  <c r="L163" i="20" s="1"/>
  <c r="M163" i="20" s="1"/>
  <c r="BN112" i="19"/>
  <c r="BO112" i="19" s="1"/>
  <c r="BO114" i="19" s="1"/>
  <c r="L117" i="20" s="1"/>
  <c r="M117" i="20" s="1"/>
  <c r="BN104" i="19"/>
  <c r="BO104" i="19" s="1"/>
  <c r="BO107" i="19" s="1"/>
  <c r="L110" i="20" s="1"/>
  <c r="M110" i="20" s="1"/>
  <c r="BN62" i="19"/>
  <c r="BN43" i="19"/>
  <c r="AJ38" i="21"/>
  <c r="AK38" i="21" s="1"/>
  <c r="M41" i="22" s="1"/>
  <c r="N41" i="22" s="1"/>
  <c r="BN27" i="19"/>
  <c r="BN126" i="19"/>
  <c r="BN180" i="19"/>
  <c r="AJ68" i="21"/>
  <c r="AK68" i="21" s="1"/>
  <c r="M71" i="22" s="1"/>
  <c r="N71" i="22" s="1"/>
  <c r="BN12" i="19"/>
  <c r="BN179" i="19"/>
  <c r="BO179" i="19" s="1"/>
  <c r="BO180" i="19" s="1"/>
  <c r="L183" i="20" s="1"/>
  <c r="M183" i="20" s="1"/>
  <c r="BN96" i="19"/>
  <c r="BN154" i="19"/>
  <c r="BN30" i="19"/>
  <c r="AJ12" i="21"/>
  <c r="AK12" i="21" s="1"/>
  <c r="M15" i="22" s="1"/>
  <c r="N15" i="22" s="1"/>
  <c r="BN138" i="19"/>
  <c r="BO138" i="19" s="1"/>
  <c r="L141" i="20" s="1"/>
  <c r="M141" i="20" s="1"/>
  <c r="BN165" i="19"/>
  <c r="BO165" i="19" s="1"/>
  <c r="BO166" i="19" s="1"/>
  <c r="L169" i="20" s="1"/>
  <c r="M169" i="20" s="1"/>
  <c r="AJ41" i="21"/>
  <c r="AK41" i="21" s="1"/>
  <c r="M44" i="22" s="1"/>
  <c r="N44" i="22" s="1"/>
  <c r="BN10" i="19"/>
  <c r="BN125" i="19"/>
  <c r="BN103" i="19"/>
  <c r="AG6" i="23"/>
  <c r="AI6" i="23" s="1"/>
  <c r="L9" i="24" s="1"/>
  <c r="M9" i="24" s="1"/>
  <c r="BN68" i="19"/>
  <c r="BN124" i="19"/>
  <c r="BO124" i="19" s="1"/>
  <c r="L127" i="20" s="1"/>
  <c r="M127" i="20" s="1"/>
  <c r="BN106" i="19"/>
  <c r="BN132" i="19"/>
  <c r="AI4" i="17"/>
  <c r="T6" i="7"/>
  <c r="T7" i="7" s="1"/>
  <c r="H6" i="7"/>
  <c r="BN9" i="19"/>
  <c r="BN136" i="19"/>
  <c r="AG15" i="23"/>
  <c r="AI15" i="23" s="1"/>
  <c r="L18" i="24" s="1"/>
  <c r="M18" i="24" s="1"/>
  <c r="BN130" i="19"/>
  <c r="BO130" i="19" s="1"/>
  <c r="BO131" i="19" s="1"/>
  <c r="L134" i="20" s="1"/>
  <c r="M134" i="20" s="1"/>
  <c r="AG9" i="23"/>
  <c r="AI9" i="23" s="1"/>
  <c r="L12" i="24" s="1"/>
  <c r="M12" i="24" s="1"/>
  <c r="AJ40" i="21"/>
  <c r="AK40" i="21" s="1"/>
  <c r="M43" i="22" s="1"/>
  <c r="N43" i="22" s="1"/>
  <c r="BN38" i="19"/>
  <c r="BN94" i="19"/>
  <c r="AJ20" i="21"/>
  <c r="AK20" i="21" s="1"/>
  <c r="M23" i="22" s="1"/>
  <c r="N23" i="22" s="1"/>
  <c r="BN108" i="19"/>
  <c r="BO108" i="19" s="1"/>
  <c r="L111" i="20" s="1"/>
  <c r="M111" i="20" s="1"/>
  <c r="BN142" i="19"/>
  <c r="AJ34" i="21"/>
  <c r="AK34" i="21" s="1"/>
  <c r="M37" i="22" s="1"/>
  <c r="N37" i="22" s="1"/>
  <c r="BN31" i="19"/>
  <c r="BN92" i="19"/>
  <c r="BN61" i="19"/>
  <c r="BO61" i="19" s="1"/>
  <c r="BO64" i="19" s="1"/>
  <c r="L67" i="20" s="1"/>
  <c r="M67" i="20" s="1"/>
  <c r="AG17" i="23"/>
  <c r="AI17" i="23" s="1"/>
  <c r="L20" i="24" s="1"/>
  <c r="M20" i="24" s="1"/>
  <c r="BN91" i="19"/>
  <c r="BO91" i="19" s="1"/>
  <c r="BO92" i="19" s="1"/>
  <c r="L95" i="20" s="1"/>
  <c r="M95" i="20" s="1"/>
  <c r="AG22" i="23"/>
  <c r="AI22" i="23" s="1"/>
  <c r="L25" i="24" s="1"/>
  <c r="M25" i="24" s="1"/>
  <c r="BN97" i="19"/>
  <c r="BN4" i="19"/>
  <c r="AJ22" i="21"/>
  <c r="AK22" i="21" s="1"/>
  <c r="M25" i="22" s="1"/>
  <c r="N25" i="22" s="1"/>
  <c r="AJ92" i="21"/>
  <c r="AK92" i="21" s="1"/>
  <c r="M95" i="22" s="1"/>
  <c r="N95" i="22" s="1"/>
  <c r="AJ95" i="21"/>
  <c r="AK95" i="21" s="1"/>
  <c r="M98" i="22" s="1"/>
  <c r="N98" i="22" s="1"/>
  <c r="AJ93" i="21"/>
  <c r="AK93" i="21" s="1"/>
  <c r="M96" i="22" s="1"/>
  <c r="N96" i="22" s="1"/>
  <c r="AJ5" i="21"/>
  <c r="AK5" i="21" s="1"/>
  <c r="M8" i="22" s="1"/>
  <c r="N8" i="22" s="1"/>
  <c r="BN6" i="19"/>
  <c r="BN69" i="19"/>
  <c r="BN29" i="19"/>
  <c r="BN26" i="19"/>
  <c r="BN116" i="19"/>
  <c r="BN80" i="19"/>
  <c r="AG21" i="23"/>
  <c r="AI21" i="23" s="1"/>
  <c r="L24" i="24" s="1"/>
  <c r="M24" i="24" s="1"/>
  <c r="AJ21" i="21"/>
  <c r="AK21" i="21" s="1"/>
  <c r="M24" i="22" s="1"/>
  <c r="N24" i="22" s="1"/>
  <c r="BN174" i="19"/>
  <c r="BN25" i="19"/>
  <c r="AJ23" i="21"/>
  <c r="AK23" i="21" s="1"/>
  <c r="M26" i="22" s="1"/>
  <c r="N26" i="22" s="1"/>
  <c r="AJ32" i="21"/>
  <c r="AK32" i="21" s="1"/>
  <c r="M35" i="22" s="1"/>
  <c r="N35" i="22" s="1"/>
  <c r="AG24" i="23"/>
  <c r="AI24" i="23" s="1"/>
  <c r="L27" i="24" s="1"/>
  <c r="M27" i="24" s="1"/>
  <c r="BN160" i="19"/>
  <c r="AJ29" i="21"/>
  <c r="AK29" i="21" s="1"/>
  <c r="M32" i="22" s="1"/>
  <c r="N32" i="22" s="1"/>
  <c r="BN28" i="19"/>
  <c r="BO28" i="19" s="1"/>
  <c r="BO30" i="19" s="1"/>
  <c r="L33" i="20" s="1"/>
  <c r="M33" i="20" s="1"/>
  <c r="AJ18" i="21"/>
  <c r="AK18" i="21" s="1"/>
  <c r="M21" i="22" s="1"/>
  <c r="N21" i="22" s="1"/>
  <c r="BN153" i="19"/>
  <c r="BO153" i="19" s="1"/>
  <c r="L156" i="20" s="1"/>
  <c r="M156" i="20" s="1"/>
  <c r="BN139" i="19"/>
  <c r="AJ10" i="21"/>
  <c r="AK10" i="21" s="1"/>
  <c r="M13" i="22" s="1"/>
  <c r="N13" i="22" s="1"/>
  <c r="AJ14" i="21"/>
  <c r="AK14" i="21" s="1"/>
  <c r="M17" i="22" s="1"/>
  <c r="N17" i="22" s="1"/>
  <c r="AJ71" i="21"/>
  <c r="AK71" i="21" s="1"/>
  <c r="M74" i="22" s="1"/>
  <c r="N74" i="22" s="1"/>
  <c r="BN44" i="19"/>
  <c r="AJ3" i="21"/>
  <c r="AK3" i="21" s="1"/>
  <c r="M6" i="22" s="1"/>
  <c r="N6" i="22" s="1"/>
  <c r="AJ33" i="21"/>
  <c r="AK33" i="21" s="1"/>
  <c r="M36" i="22" s="1"/>
  <c r="N36" i="22" s="1"/>
  <c r="AJ77" i="21"/>
  <c r="AK77" i="21" s="1"/>
  <c r="M80" i="22" s="1"/>
  <c r="N80" i="22" s="1"/>
  <c r="AJ75" i="21"/>
  <c r="AK75" i="21" s="1"/>
  <c r="M78" i="22" s="1"/>
  <c r="N78" i="22" s="1"/>
  <c r="BN45" i="19"/>
  <c r="BN135" i="19"/>
  <c r="BO135" i="19" s="1"/>
  <c r="L138" i="20" s="1"/>
  <c r="M138" i="20" s="1"/>
  <c r="AJ6" i="21"/>
  <c r="AK6" i="21" s="1"/>
  <c r="M9" i="22" s="1"/>
  <c r="N9" i="22" s="1"/>
  <c r="BN82" i="19"/>
  <c r="BN42" i="19"/>
  <c r="BO42" i="19" s="1"/>
  <c r="L45" i="20" s="1"/>
  <c r="M45" i="20" s="1"/>
  <c r="BN117" i="19"/>
  <c r="BN143" i="19"/>
  <c r="BN3" i="19"/>
  <c r="BO3" i="19" s="1"/>
  <c r="L6" i="20" s="1"/>
  <c r="BN24" i="19"/>
  <c r="BN33" i="19"/>
  <c r="BN49" i="19"/>
  <c r="BN47" i="19"/>
  <c r="AJ81" i="21"/>
  <c r="AK81" i="21" s="1"/>
  <c r="M84" i="22" s="1"/>
  <c r="N84" i="22" s="1"/>
  <c r="AJ87" i="21"/>
  <c r="AK87" i="21" s="1"/>
  <c r="M90" i="22" s="1"/>
  <c r="N90" i="22" s="1"/>
  <c r="AJ48" i="21"/>
  <c r="AK48" i="21" s="1"/>
  <c r="M51" i="22" s="1"/>
  <c r="N51" i="22" s="1"/>
  <c r="BN147" i="19"/>
  <c r="BO147" i="19" s="1"/>
  <c r="L150" i="20" s="1"/>
  <c r="M150" i="20" s="1"/>
  <c r="BN63" i="19"/>
  <c r="BN115" i="19"/>
  <c r="BO115" i="19" s="1"/>
  <c r="BO116" i="19" s="1"/>
  <c r="L119" i="20" s="1"/>
  <c r="M119" i="20" s="1"/>
  <c r="BN168" i="19"/>
  <c r="AG4" i="23"/>
  <c r="AI4" i="23" s="1"/>
  <c r="L7" i="24" s="1"/>
  <c r="M7" i="24" s="1"/>
  <c r="BN20" i="19"/>
  <c r="BN151" i="19"/>
  <c r="AG8" i="23"/>
  <c r="AI8" i="23" s="1"/>
  <c r="L11" i="24" s="1"/>
  <c r="M11" i="24" s="1"/>
  <c r="BN23" i="19"/>
  <c r="BO23" i="19" s="1"/>
  <c r="L26" i="20" s="1"/>
  <c r="M26" i="20" s="1"/>
  <c r="BN81" i="19"/>
  <c r="BN41" i="19"/>
  <c r="BN39" i="19"/>
  <c r="AJ27" i="21"/>
  <c r="AK27" i="21" s="1"/>
  <c r="M30" i="22" s="1"/>
  <c r="N30" i="22" s="1"/>
  <c r="BN93" i="19"/>
  <c r="BN141" i="19"/>
  <c r="BO141" i="19" s="1"/>
  <c r="BO142" i="19" s="1"/>
  <c r="L145" i="20" s="1"/>
  <c r="M145" i="20" s="1"/>
  <c r="BN149" i="19"/>
  <c r="AJ28" i="21"/>
  <c r="AK28" i="21" s="1"/>
  <c r="M31" i="22" s="1"/>
  <c r="N31" i="22" s="1"/>
  <c r="BN13" i="19"/>
  <c r="BO13" i="19" s="1"/>
  <c r="L16" i="20" s="1"/>
  <c r="BN70" i="19"/>
  <c r="AJ11" i="21"/>
  <c r="AK11" i="21" s="1"/>
  <c r="M14" i="22" s="1"/>
  <c r="N14" i="22" s="1"/>
  <c r="AG7" i="23"/>
  <c r="AI7" i="23" s="1"/>
  <c r="L10" i="24" s="1"/>
  <c r="M10" i="24" s="1"/>
  <c r="AG27" i="23"/>
  <c r="AI27" i="23" s="1"/>
  <c r="L30" i="24" s="1"/>
  <c r="M30" i="24" s="1"/>
  <c r="BN8" i="19"/>
  <c r="BO8" i="19" s="1"/>
  <c r="L11" i="20" s="1"/>
  <c r="M11" i="20" s="1"/>
  <c r="BN32" i="19"/>
  <c r="BO32" i="19" s="1"/>
  <c r="BO36" i="19" s="1"/>
  <c r="L39" i="20" s="1"/>
  <c r="M39" i="20" s="1"/>
  <c r="BN34" i="19"/>
  <c r="BN46" i="19"/>
  <c r="BO46" i="19" s="1"/>
  <c r="BO47" i="19" s="1"/>
  <c r="L50" i="20" s="1"/>
  <c r="M50" i="20" s="1"/>
  <c r="AJ35" i="21"/>
  <c r="AK35" i="21" s="1"/>
  <c r="M38" i="22" s="1"/>
  <c r="N38" i="22" s="1"/>
  <c r="AG25" i="23"/>
  <c r="AI25" i="23" s="1"/>
  <c r="L28" i="24" s="1"/>
  <c r="M28" i="24" s="1"/>
  <c r="BN100" i="19"/>
  <c r="BN157" i="19"/>
  <c r="AJ69" i="21"/>
  <c r="AK69" i="21" s="1"/>
  <c r="M72" i="22" s="1"/>
  <c r="N72" i="22" s="1"/>
  <c r="BN40" i="19"/>
  <c r="N4" i="21"/>
  <c r="V4" i="23"/>
  <c r="U4" i="23"/>
  <c r="M4" i="21"/>
  <c r="M5" i="21" s="1"/>
  <c r="L188" i="20"/>
  <c r="M188" i="20" s="1"/>
  <c r="BO186" i="19"/>
  <c r="L189" i="20" s="1"/>
  <c r="M189" i="20" s="1"/>
  <c r="L162" i="20"/>
  <c r="M162" i="20" s="1"/>
  <c r="Z4" i="19"/>
  <c r="BD4" i="19"/>
  <c r="AI4" i="19"/>
  <c r="P4" i="19"/>
  <c r="M4" i="17"/>
  <c r="P4" i="17"/>
  <c r="U4" i="17"/>
  <c r="AP3" i="15"/>
  <c r="G4" i="15"/>
  <c r="AQ3" i="15"/>
  <c r="AS3" i="15" s="1"/>
  <c r="R4" i="23"/>
  <c r="T4" i="23"/>
  <c r="P4" i="23"/>
  <c r="P5" i="23" s="1"/>
  <c r="W4" i="23"/>
  <c r="S4" i="21"/>
  <c r="Y4" i="21"/>
  <c r="L186" i="20"/>
  <c r="M186" i="20" s="1"/>
  <c r="BO184" i="19"/>
  <c r="L187" i="20" s="1"/>
  <c r="M187" i="20" s="1"/>
  <c r="AO4" i="19"/>
  <c r="AC4" i="19"/>
  <c r="U4" i="19"/>
  <c r="AU4" i="19"/>
  <c r="AN4" i="19"/>
  <c r="Y4" i="17"/>
  <c r="AB4" i="17"/>
  <c r="G4" i="17"/>
  <c r="BJ3" i="17"/>
  <c r="BL3" i="17" s="1"/>
  <c r="BI3" i="17"/>
  <c r="AG4" i="17"/>
  <c r="AI4" i="15"/>
  <c r="M6" i="13"/>
  <c r="M4" i="11"/>
  <c r="L4" i="11"/>
  <c r="M4" i="19"/>
  <c r="AD4" i="19"/>
  <c r="AG4" i="19"/>
  <c r="BG4" i="19"/>
  <c r="AZ4" i="19"/>
  <c r="J4" i="17"/>
  <c r="AK4" i="17"/>
  <c r="AN4" i="17"/>
  <c r="S4" i="17"/>
  <c r="S4" i="7"/>
  <c r="S5" i="7" s="1"/>
  <c r="O4" i="9"/>
  <c r="K4" i="9"/>
  <c r="Z4" i="21"/>
  <c r="AK4" i="19"/>
  <c r="AS4" i="19"/>
  <c r="V4" i="17"/>
  <c r="AE4" i="17"/>
  <c r="R39" i="18"/>
  <c r="O61" i="3" s="1"/>
  <c r="L61" i="3"/>
  <c r="M61" i="3" s="1"/>
  <c r="N61" i="3"/>
  <c r="AA4" i="15"/>
  <c r="AA5" i="15" s="1"/>
  <c r="AF4" i="15"/>
  <c r="N4" i="11"/>
  <c r="BN50" i="19"/>
  <c r="P4" i="9"/>
  <c r="U4" i="21"/>
  <c r="N4" i="19"/>
  <c r="AL4" i="19"/>
  <c r="BE4" i="19"/>
  <c r="X4" i="19"/>
  <c r="AH4" i="17"/>
  <c r="AH5" i="17" s="1"/>
  <c r="N4" i="17"/>
  <c r="AE4" i="15"/>
  <c r="AE5" i="15" s="1"/>
  <c r="Q4" i="13"/>
  <c r="L4" i="13"/>
  <c r="L5" i="13" s="1"/>
  <c r="O6" i="12"/>
  <c r="L4" i="19"/>
  <c r="K4" i="23"/>
  <c r="S4" i="23"/>
  <c r="Y4" i="23"/>
  <c r="AX4" i="19"/>
  <c r="S4" i="19"/>
  <c r="AB3" i="19"/>
  <c r="BJ3" i="19" s="1"/>
  <c r="BL3" i="19" s="1"/>
  <c r="J4" i="19"/>
  <c r="AJ4" i="19"/>
  <c r="Z4" i="17"/>
  <c r="Q4" i="17"/>
  <c r="P4" i="15"/>
  <c r="V4" i="15"/>
  <c r="V5" i="15" s="1"/>
  <c r="V4" i="11"/>
  <c r="X4" i="23"/>
  <c r="J4" i="21"/>
  <c r="L69" i="20"/>
  <c r="M69" i="20" s="1"/>
  <c r="BO70" i="19"/>
  <c r="L73" i="20" s="1"/>
  <c r="M73" i="20" s="1"/>
  <c r="BO68" i="19"/>
  <c r="L71" i="20" s="1"/>
  <c r="M71" i="20" s="1"/>
  <c r="BO67" i="19"/>
  <c r="L70" i="20" s="1"/>
  <c r="M70" i="20" s="1"/>
  <c r="BO69" i="19"/>
  <c r="L72" i="20" s="1"/>
  <c r="M72" i="20" s="1"/>
  <c r="L40" i="20"/>
  <c r="M40" i="20" s="1"/>
  <c r="BO39" i="19"/>
  <c r="L42" i="20" s="1"/>
  <c r="M42" i="20" s="1"/>
  <c r="BO38" i="19"/>
  <c r="L41" i="20" s="1"/>
  <c r="M41" i="20" s="1"/>
  <c r="BO41" i="19"/>
  <c r="L44" i="20" s="1"/>
  <c r="M44" i="20" s="1"/>
  <c r="BO40" i="19"/>
  <c r="L43" i="20" s="1"/>
  <c r="M43" i="20" s="1"/>
  <c r="Q4" i="19"/>
  <c r="AE4" i="19"/>
  <c r="AE5" i="19" s="1"/>
  <c r="V4" i="19"/>
  <c r="V5" i="19" s="1"/>
  <c r="AV4" i="19"/>
  <c r="AL4" i="17"/>
  <c r="AL5" i="17" s="1"/>
  <c r="AC4" i="17"/>
  <c r="H4" i="17"/>
  <c r="AG5" i="15"/>
  <c r="G4" i="13"/>
  <c r="Z3" i="13"/>
  <c r="AB3" i="13" s="1"/>
  <c r="Y3" i="13"/>
  <c r="J4" i="23"/>
  <c r="AB3" i="23"/>
  <c r="AC3" i="23"/>
  <c r="AE3" i="23" s="1"/>
  <c r="L192" i="20"/>
  <c r="M192" i="20" s="1"/>
  <c r="BO190" i="19"/>
  <c r="L193" i="20" s="1"/>
  <c r="M193" i="20" s="1"/>
  <c r="L159" i="20"/>
  <c r="M159" i="20" s="1"/>
  <c r="BO158" i="19"/>
  <c r="L161" i="20" s="1"/>
  <c r="M161" i="20" s="1"/>
  <c r="BO157" i="19"/>
  <c r="L160" i="20" s="1"/>
  <c r="M160" i="20" s="1"/>
  <c r="AA4" i="23"/>
  <c r="AC5" i="21"/>
  <c r="P4" i="21"/>
  <c r="V4" i="21"/>
  <c r="BA4" i="19"/>
  <c r="AQ4" i="19"/>
  <c r="AH4" i="19"/>
  <c r="BH4" i="19"/>
  <c r="L4" i="17"/>
  <c r="BC4" i="17"/>
  <c r="AQ4" i="17"/>
  <c r="BB4" i="17"/>
  <c r="AP4" i="17"/>
  <c r="BA4" i="17"/>
  <c r="AO4" i="17"/>
  <c r="AM5" i="17" s="1"/>
  <c r="AZ4" i="17"/>
  <c r="AY4" i="17"/>
  <c r="AX4" i="17"/>
  <c r="AW4" i="17"/>
  <c r="BH4" i="17"/>
  <c r="AV4" i="17"/>
  <c r="BG4" i="17"/>
  <c r="AU4" i="17"/>
  <c r="BF4" i="17"/>
  <c r="AT4" i="17"/>
  <c r="BD4" i="17"/>
  <c r="AR4" i="17"/>
  <c r="BE4" i="17"/>
  <c r="AS4" i="17"/>
  <c r="T4" i="17"/>
  <c r="T5" i="17" s="1"/>
  <c r="S5" i="15"/>
  <c r="S6" i="15" s="1"/>
  <c r="L4" i="23"/>
  <c r="Q4" i="23"/>
  <c r="M4" i="23"/>
  <c r="K4" i="21"/>
  <c r="R4" i="19"/>
  <c r="BC4" i="19"/>
  <c r="AT4" i="19"/>
  <c r="O4" i="19"/>
  <c r="O5" i="19" s="1"/>
  <c r="K4" i="17"/>
  <c r="K5" i="17" s="1"/>
  <c r="X4" i="17"/>
  <c r="O4" i="17"/>
  <c r="AF4" i="17"/>
  <c r="M4" i="15"/>
  <c r="M5" i="15" s="1"/>
  <c r="Q4" i="15"/>
  <c r="Q5" i="15" s="1"/>
  <c r="X4" i="15"/>
  <c r="W4" i="11"/>
  <c r="T4" i="21"/>
  <c r="AW4" i="19"/>
  <c r="O4" i="23"/>
  <c r="O5" i="23" s="1"/>
  <c r="W4" i="21"/>
  <c r="AP4" i="19"/>
  <c r="BB4" i="19"/>
  <c r="T4" i="19"/>
  <c r="BF4" i="19"/>
  <c r="AA4" i="19"/>
  <c r="AJ4" i="17"/>
  <c r="AA4" i="17"/>
  <c r="R4" i="17"/>
  <c r="Y4" i="15"/>
  <c r="AC4" i="15"/>
  <c r="AJ4" i="15"/>
  <c r="T4" i="13"/>
  <c r="N4" i="23"/>
  <c r="O4" i="21"/>
  <c r="O5" i="21" s="1"/>
  <c r="L4" i="21"/>
  <c r="L5" i="21" s="1"/>
  <c r="Y4" i="19"/>
  <c r="AF4" i="19"/>
  <c r="K4" i="19"/>
  <c r="AM4" i="19"/>
  <c r="AM5" i="19" s="1"/>
  <c r="W4" i="17"/>
  <c r="AM4" i="17"/>
  <c r="AD4" i="17"/>
  <c r="W4" i="15"/>
  <c r="AK4" i="15"/>
  <c r="AO4" i="15"/>
  <c r="AO5" i="15" s="1"/>
  <c r="I4" i="11"/>
  <c r="I5" i="11" s="1"/>
  <c r="R4" i="11"/>
  <c r="P4" i="11"/>
  <c r="I4" i="13"/>
  <c r="AE3" i="21"/>
  <c r="AG3" i="21" s="1"/>
  <c r="I4" i="21"/>
  <c r="AD3" i="21"/>
  <c r="Z4" i="23"/>
  <c r="AB4" i="21"/>
  <c r="AA5" i="21" s="1"/>
  <c r="Q4" i="21"/>
  <c r="X4" i="21"/>
  <c r="L190" i="20"/>
  <c r="M190" i="20" s="1"/>
  <c r="BO188" i="19"/>
  <c r="L191" i="20" s="1"/>
  <c r="M191" i="20" s="1"/>
  <c r="BI4" i="19"/>
  <c r="BI5" i="19" s="1"/>
  <c r="BI6" i="19" s="1"/>
  <c r="AR4" i="19"/>
  <c r="W4" i="19"/>
  <c r="AY4" i="19"/>
  <c r="AY5" i="19" s="1"/>
  <c r="I4" i="17"/>
  <c r="U4" i="13"/>
  <c r="AJ13" i="21"/>
  <c r="AK13" i="21" s="1"/>
  <c r="M16" i="22" s="1"/>
  <c r="N16" i="22" s="1"/>
  <c r="AJ79" i="21"/>
  <c r="AK79" i="21" s="1"/>
  <c r="M82" i="22" s="1"/>
  <c r="N82" i="22" s="1"/>
  <c r="BN78" i="19"/>
  <c r="O4" i="5"/>
  <c r="M4" i="9"/>
  <c r="M5" i="9" s="1"/>
  <c r="AJ58" i="21"/>
  <c r="AK58" i="21" s="1"/>
  <c r="M61" i="22" s="1"/>
  <c r="N61" i="22" s="1"/>
  <c r="J4" i="7"/>
  <c r="AJ25" i="21"/>
  <c r="AK25" i="21" s="1"/>
  <c r="M28" i="22" s="1"/>
  <c r="N28" i="22" s="1"/>
  <c r="AJ91" i="21"/>
  <c r="AK91" i="21" s="1"/>
  <c r="M94" i="22" s="1"/>
  <c r="N94" i="22" s="1"/>
  <c r="M5" i="7"/>
  <c r="BN18" i="19"/>
  <c r="BO18" i="19" s="1"/>
  <c r="BN127" i="19"/>
  <c r="BO127" i="19" s="1"/>
  <c r="BN169" i="19"/>
  <c r="BO169" i="19" s="1"/>
  <c r="AJ84" i="21"/>
  <c r="AK84" i="21" s="1"/>
  <c r="M87" i="22" s="1"/>
  <c r="N87" i="22" s="1"/>
  <c r="P4" i="5"/>
  <c r="I4" i="15"/>
  <c r="N4" i="15"/>
  <c r="R4" i="15"/>
  <c r="T4" i="11"/>
  <c r="N4" i="13"/>
  <c r="J4" i="13"/>
  <c r="U5" i="11"/>
  <c r="AJ24" i="21"/>
  <c r="AK24" i="21" s="1"/>
  <c r="M27" i="22" s="1"/>
  <c r="N27" i="22" s="1"/>
  <c r="BN14" i="19"/>
  <c r="BN52" i="19"/>
  <c r="BN167" i="19"/>
  <c r="BO167" i="19" s="1"/>
  <c r="AJ39" i="21"/>
  <c r="AK39" i="21" s="1"/>
  <c r="M42" i="22" s="1"/>
  <c r="N42" i="22" s="1"/>
  <c r="Q4" i="9"/>
  <c r="Q5" i="9" s="1"/>
  <c r="R6" i="18"/>
  <c r="O60" i="3" s="1"/>
  <c r="N60" i="3"/>
  <c r="L60" i="3"/>
  <c r="M60" i="3" s="1"/>
  <c r="U5" i="7"/>
  <c r="BN144" i="19"/>
  <c r="BO144" i="19" s="1"/>
  <c r="BN163" i="19"/>
  <c r="BO163" i="19" s="1"/>
  <c r="AJ49" i="21"/>
  <c r="AK49" i="21" s="1"/>
  <c r="M52" i="22" s="1"/>
  <c r="N52" i="22" s="1"/>
  <c r="BN59" i="19"/>
  <c r="BN87" i="19"/>
  <c r="BO87" i="19" s="1"/>
  <c r="BN170" i="19"/>
  <c r="AJ90" i="21"/>
  <c r="AK90" i="21" s="1"/>
  <c r="M93" i="22" s="1"/>
  <c r="N93" i="22" s="1"/>
  <c r="Q4" i="5"/>
  <c r="Z4" i="15"/>
  <c r="Z5" i="15" s="1"/>
  <c r="AD4" i="15"/>
  <c r="AA3" i="11"/>
  <c r="AC3" i="11" s="1"/>
  <c r="Z3" i="11"/>
  <c r="H4" i="11"/>
  <c r="O4" i="13"/>
  <c r="V4" i="13"/>
  <c r="BN16" i="19"/>
  <c r="BN73" i="19"/>
  <c r="BN48" i="19"/>
  <c r="BN64" i="19"/>
  <c r="BN83" i="19"/>
  <c r="BO83" i="19" s="1"/>
  <c r="AJ26" i="21"/>
  <c r="AK26" i="21" s="1"/>
  <c r="M29" i="22" s="1"/>
  <c r="N29" i="22" s="1"/>
  <c r="AJ57" i="21"/>
  <c r="AK57" i="21" s="1"/>
  <c r="M60" i="22" s="1"/>
  <c r="N60" i="22" s="1"/>
  <c r="R4" i="9"/>
  <c r="N4" i="9"/>
  <c r="O6" i="16"/>
  <c r="O56" i="3" s="1"/>
  <c r="N56" i="3"/>
  <c r="L56" i="3"/>
  <c r="M56" i="3" s="1"/>
  <c r="AJ88" i="21"/>
  <c r="AK88" i="21" s="1"/>
  <c r="M91" i="22" s="1"/>
  <c r="N91" i="22" s="1"/>
  <c r="BN98" i="19"/>
  <c r="BO98" i="19" s="1"/>
  <c r="BN133" i="19"/>
  <c r="BO133" i="19" s="1"/>
  <c r="BN164" i="19"/>
  <c r="AJ31" i="21"/>
  <c r="AK31" i="21" s="1"/>
  <c r="M34" i="22" s="1"/>
  <c r="N34" i="22" s="1"/>
  <c r="BN122" i="19"/>
  <c r="BN152" i="19"/>
  <c r="BN161" i="19"/>
  <c r="BO161" i="19" s="1"/>
  <c r="AJ96" i="21"/>
  <c r="AK96" i="21" s="1"/>
  <c r="M99" i="22" s="1"/>
  <c r="N99" i="22" s="1"/>
  <c r="U3" i="5"/>
  <c r="W3" i="5" s="1"/>
  <c r="T3" i="5"/>
  <c r="F4" i="5"/>
  <c r="AL4" i="15"/>
  <c r="H4" i="15"/>
  <c r="Q4" i="11"/>
  <c r="P4" i="13"/>
  <c r="K4" i="13"/>
  <c r="K5" i="13" s="1"/>
  <c r="X4" i="11"/>
  <c r="AJ36" i="21"/>
  <c r="AK36" i="21" s="1"/>
  <c r="M39" i="22" s="1"/>
  <c r="N39" i="22" s="1"/>
  <c r="BN35" i="19"/>
  <c r="BN5" i="19"/>
  <c r="BN54" i="19"/>
  <c r="BN86" i="19"/>
  <c r="L82" i="20"/>
  <c r="M82" i="20" s="1"/>
  <c r="BO82" i="19"/>
  <c r="L85" i="20" s="1"/>
  <c r="M85" i="20" s="1"/>
  <c r="BO80" i="19"/>
  <c r="L83" i="20" s="1"/>
  <c r="M83" i="20" s="1"/>
  <c r="BO81" i="19"/>
  <c r="L84" i="20" s="1"/>
  <c r="M84" i="20" s="1"/>
  <c r="BN111" i="19"/>
  <c r="BN118" i="19"/>
  <c r="BO118" i="19" s="1"/>
  <c r="BN176" i="19"/>
  <c r="AJ9" i="21"/>
  <c r="AK9" i="21" s="1"/>
  <c r="M12" i="22" s="1"/>
  <c r="N12" i="22" s="1"/>
  <c r="AJ65" i="21"/>
  <c r="AK65" i="21" s="1"/>
  <c r="M68" i="22" s="1"/>
  <c r="N68" i="22" s="1"/>
  <c r="S4" i="9"/>
  <c r="L4" i="9"/>
  <c r="AJ51" i="21"/>
  <c r="AK51" i="21" s="1"/>
  <c r="M54" i="22" s="1"/>
  <c r="N54" i="22" s="1"/>
  <c r="BN145" i="19"/>
  <c r="AJ43" i="21"/>
  <c r="AK43" i="21" s="1"/>
  <c r="M46" i="22" s="1"/>
  <c r="N46" i="22" s="1"/>
  <c r="BN21" i="19"/>
  <c r="BN88" i="19"/>
  <c r="BN162" i="19"/>
  <c r="AG5" i="23"/>
  <c r="AI5" i="23" s="1"/>
  <c r="L8" i="24" s="1"/>
  <c r="M8" i="24" s="1"/>
  <c r="R4" i="5"/>
  <c r="R5" i="5" s="1"/>
  <c r="O4" i="15"/>
  <c r="T4" i="15"/>
  <c r="W4" i="13"/>
  <c r="BN84" i="19"/>
  <c r="AJ4" i="21"/>
  <c r="AK4" i="21" s="1"/>
  <c r="M7" i="22" s="1"/>
  <c r="AG13" i="23"/>
  <c r="AI13" i="23" s="1"/>
  <c r="L16" i="24" s="1"/>
  <c r="M16" i="24" s="1"/>
  <c r="X3" i="9"/>
  <c r="Z3" i="9" s="1"/>
  <c r="W3" i="9"/>
  <c r="G4" i="9"/>
  <c r="AJ94" i="21"/>
  <c r="AK94" i="21" s="1"/>
  <c r="M97" i="22" s="1"/>
  <c r="N97" i="22" s="1"/>
  <c r="BN99" i="19"/>
  <c r="AJ56" i="21"/>
  <c r="AK56" i="21" s="1"/>
  <c r="M59" i="22" s="1"/>
  <c r="N59" i="22" s="1"/>
  <c r="BN60" i="19"/>
  <c r="BN89" i="19"/>
  <c r="BN177" i="19"/>
  <c r="BO177" i="19" s="1"/>
  <c r="AG14" i="23"/>
  <c r="AI14" i="23" s="1"/>
  <c r="L17" i="24" s="1"/>
  <c r="M17" i="24" s="1"/>
  <c r="G4" i="5"/>
  <c r="G5" i="5" s="1"/>
  <c r="G6" i="5" s="1"/>
  <c r="BN17" i="19"/>
  <c r="BN36" i="19"/>
  <c r="BN72" i="19"/>
  <c r="L104" i="20"/>
  <c r="M104" i="20" s="1"/>
  <c r="BO102" i="19"/>
  <c r="L105" i="20" s="1"/>
  <c r="M105" i="20" s="1"/>
  <c r="BO103" i="19"/>
  <c r="L106" i="20" s="1"/>
  <c r="M106" i="20" s="1"/>
  <c r="L98" i="20"/>
  <c r="M98" i="20" s="1"/>
  <c r="BO97" i="19"/>
  <c r="L100" i="20" s="1"/>
  <c r="M100" i="20" s="1"/>
  <c r="BO96" i="19"/>
  <c r="L99" i="20" s="1"/>
  <c r="M99" i="20" s="1"/>
  <c r="BN114" i="19"/>
  <c r="BN119" i="19"/>
  <c r="AJ45" i="21"/>
  <c r="AK45" i="21" s="1"/>
  <c r="M48" i="22" s="1"/>
  <c r="N48" i="22" s="1"/>
  <c r="AG16" i="23"/>
  <c r="AI16" i="23" s="1"/>
  <c r="L19" i="24" s="1"/>
  <c r="M19" i="24" s="1"/>
  <c r="AJ89" i="21"/>
  <c r="AK89" i="21" s="1"/>
  <c r="M92" i="22" s="1"/>
  <c r="N92" i="22" s="1"/>
  <c r="T4" i="9"/>
  <c r="T5" i="9" s="1"/>
  <c r="BN134" i="19"/>
  <c r="AJ61" i="21"/>
  <c r="AK61" i="21" s="1"/>
  <c r="M64" i="22" s="1"/>
  <c r="N64" i="22" s="1"/>
  <c r="AG28" i="23"/>
  <c r="AI28" i="23" s="1"/>
  <c r="L31" i="24" s="1"/>
  <c r="M31" i="24" s="1"/>
  <c r="BN56" i="19"/>
  <c r="BO56" i="19" s="1"/>
  <c r="BN90" i="19"/>
  <c r="BN178" i="19"/>
  <c r="AG11" i="23"/>
  <c r="AI11" i="23" s="1"/>
  <c r="L14" i="24" s="1"/>
  <c r="M14" i="24" s="1"/>
  <c r="S4" i="5"/>
  <c r="S5" i="5" s="1"/>
  <c r="AM4" i="15"/>
  <c r="J4" i="15"/>
  <c r="S4" i="11"/>
  <c r="O6" i="14"/>
  <c r="R4" i="13"/>
  <c r="X4" i="13"/>
  <c r="X5" i="13" s="1"/>
  <c r="Y4" i="11"/>
  <c r="O6" i="10"/>
  <c r="K4" i="7"/>
  <c r="I5" i="7" s="1"/>
  <c r="BN15" i="19"/>
  <c r="BN51" i="19"/>
  <c r="BO51" i="19" s="1"/>
  <c r="BN74" i="19"/>
  <c r="AJ15" i="21"/>
  <c r="AK15" i="21" s="1"/>
  <c r="M18" i="22" s="1"/>
  <c r="N18" i="22" s="1"/>
  <c r="AJ47" i="21"/>
  <c r="AK47" i="21" s="1"/>
  <c r="M50" i="22" s="1"/>
  <c r="N50" i="22" s="1"/>
  <c r="AJ46" i="21"/>
  <c r="AK46" i="21" s="1"/>
  <c r="M49" i="22" s="1"/>
  <c r="N49" i="22" s="1"/>
  <c r="AG10" i="23"/>
  <c r="AI10" i="23" s="1"/>
  <c r="L13" i="24" s="1"/>
  <c r="M13" i="24" s="1"/>
  <c r="H4" i="9"/>
  <c r="R47" i="18"/>
  <c r="O62" i="3" s="1"/>
  <c r="N62" i="3"/>
  <c r="L62" i="3"/>
  <c r="M62" i="3" s="1"/>
  <c r="AJ82" i="21"/>
  <c r="AK82" i="21" s="1"/>
  <c r="M85" i="22" s="1"/>
  <c r="N85" i="22" s="1"/>
  <c r="BN146" i="19"/>
  <c r="BN181" i="19"/>
  <c r="BO181" i="19" s="1"/>
  <c r="AJ97" i="21"/>
  <c r="AK97" i="21" s="1"/>
  <c r="M100" i="22" s="1"/>
  <c r="N100" i="22" s="1"/>
  <c r="BN57" i="19"/>
  <c r="BN123" i="19"/>
  <c r="AJ78" i="21"/>
  <c r="AK78" i="21" s="1"/>
  <c r="M81" i="22" s="1"/>
  <c r="N81" i="22" s="1"/>
  <c r="AG18" i="23"/>
  <c r="AI18" i="23" s="1"/>
  <c r="L21" i="24" s="1"/>
  <c r="M21" i="24" s="1"/>
  <c r="H4" i="5"/>
  <c r="AJ30" i="21"/>
  <c r="AK30" i="21" s="1"/>
  <c r="M33" i="22" s="1"/>
  <c r="N33" i="22" s="1"/>
  <c r="N4" i="7"/>
  <c r="BN120" i="19"/>
  <c r="U4" i="9"/>
  <c r="BN182" i="19"/>
  <c r="AJ54" i="21"/>
  <c r="AK54" i="21" s="1"/>
  <c r="M57" i="22" s="1"/>
  <c r="N57" i="22" s="1"/>
  <c r="BN75" i="19"/>
  <c r="BO75" i="19" s="1"/>
  <c r="BN128" i="19"/>
  <c r="AJ72" i="21"/>
  <c r="AK72" i="21" s="1"/>
  <c r="M75" i="22" s="1"/>
  <c r="N75" i="22" s="1"/>
  <c r="AG26" i="23"/>
  <c r="AI26" i="23" s="1"/>
  <c r="L29" i="24" s="1"/>
  <c r="M29" i="24" s="1"/>
  <c r="O6" i="8"/>
  <c r="I4" i="5"/>
  <c r="AB4" i="15"/>
  <c r="AH4" i="15"/>
  <c r="AH5" i="15" s="1"/>
  <c r="S4" i="13"/>
  <c r="O4" i="11"/>
  <c r="K4" i="11"/>
  <c r="K5" i="11" s="1"/>
  <c r="J4" i="11"/>
  <c r="AJ42" i="21"/>
  <c r="AK42" i="21" s="1"/>
  <c r="M45" i="22" s="1"/>
  <c r="N45" i="22" s="1"/>
  <c r="Q4" i="7"/>
  <c r="BN55" i="19"/>
  <c r="BN85" i="19"/>
  <c r="BN109" i="19"/>
  <c r="BN148" i="19"/>
  <c r="AJ17" i="21"/>
  <c r="AK17" i="21" s="1"/>
  <c r="M20" i="22" s="1"/>
  <c r="N20" i="22" s="1"/>
  <c r="AG3" i="23"/>
  <c r="AI3" i="23" s="1"/>
  <c r="L6" i="24" s="1"/>
  <c r="M6" i="24" s="1"/>
  <c r="I4" i="9"/>
  <c r="P4" i="7"/>
  <c r="AJ64" i="21"/>
  <c r="AK64" i="21" s="1"/>
  <c r="M67" i="22" s="1"/>
  <c r="N67" i="22" s="1"/>
  <c r="AJ70" i="21"/>
  <c r="AK70" i="21" s="1"/>
  <c r="M73" i="22" s="1"/>
  <c r="N73" i="22" s="1"/>
  <c r="AJ7" i="21"/>
  <c r="AK7" i="21" s="1"/>
  <c r="M10" i="22" s="1"/>
  <c r="N10" i="22" s="1"/>
  <c r="AJ67" i="21"/>
  <c r="AK67" i="21" s="1"/>
  <c r="M70" i="22" s="1"/>
  <c r="N70" i="22" s="1"/>
  <c r="BN58" i="19"/>
  <c r="BN121" i="19"/>
  <c r="BO121" i="19" s="1"/>
  <c r="AJ53" i="21"/>
  <c r="AK53" i="21" s="1"/>
  <c r="M56" i="22" s="1"/>
  <c r="N56" i="22" s="1"/>
  <c r="L4" i="5"/>
  <c r="J4" i="5"/>
  <c r="AN4" i="15"/>
  <c r="AN5" i="15" s="1"/>
  <c r="L4" i="15"/>
  <c r="H4" i="13"/>
  <c r="H5" i="13" s="1"/>
  <c r="AJ55" i="21"/>
  <c r="AK55" i="21" s="1"/>
  <c r="M58" i="22" s="1"/>
  <c r="N58" i="22" s="1"/>
  <c r="R4" i="7"/>
  <c r="BN53" i="19"/>
  <c r="V4" i="9"/>
  <c r="V5" i="9" s="1"/>
  <c r="AJ76" i="21"/>
  <c r="AK76" i="21" s="1"/>
  <c r="M79" i="22" s="1"/>
  <c r="N79" i="22" s="1"/>
  <c r="AJ37" i="21"/>
  <c r="AK37" i="21" s="1"/>
  <c r="M40" i="22" s="1"/>
  <c r="N40" i="22" s="1"/>
  <c r="AJ85" i="21"/>
  <c r="AK85" i="21" s="1"/>
  <c r="M88" i="22" s="1"/>
  <c r="N88" i="22" s="1"/>
  <c r="L6" i="7"/>
  <c r="BN22" i="19"/>
  <c r="BN76" i="19"/>
  <c r="BN129" i="19"/>
  <c r="AJ66" i="21"/>
  <c r="AK66" i="21" s="1"/>
  <c r="M69" i="22" s="1"/>
  <c r="N69" i="22" s="1"/>
  <c r="M4" i="5"/>
  <c r="K4" i="5"/>
  <c r="K5" i="5" s="1"/>
  <c r="G4" i="7"/>
  <c r="W3" i="7"/>
  <c r="Y3" i="7" s="1"/>
  <c r="V3" i="7"/>
  <c r="BN71" i="19"/>
  <c r="BO71" i="19" s="1"/>
  <c r="BN175" i="19"/>
  <c r="BO175" i="19" s="1"/>
  <c r="J4" i="9"/>
  <c r="AJ19" i="21"/>
  <c r="AK19" i="21" s="1"/>
  <c r="M22" i="22" s="1"/>
  <c r="N22" i="22" s="1"/>
  <c r="AJ73" i="21"/>
  <c r="AK73" i="21" s="1"/>
  <c r="M76" i="22" s="1"/>
  <c r="N76" i="22" s="1"/>
  <c r="BN19" i="19"/>
  <c r="BN77" i="19"/>
  <c r="BN150" i="19"/>
  <c r="BO150" i="19" s="1"/>
  <c r="AJ60" i="21"/>
  <c r="AK60" i="21" s="1"/>
  <c r="M63" i="22" s="1"/>
  <c r="N63" i="22" s="1"/>
  <c r="N4" i="5"/>
  <c r="L5" i="11" l="1"/>
  <c r="BO105" i="19"/>
  <c r="L108" i="20" s="1"/>
  <c r="M108" i="20" s="1"/>
  <c r="BO106" i="19"/>
  <c r="L109" i="20" s="1"/>
  <c r="M109" i="20" s="1"/>
  <c r="L107" i="20"/>
  <c r="M107" i="20" s="1"/>
  <c r="L168" i="20"/>
  <c r="M168" i="20" s="1"/>
  <c r="BO174" i="19"/>
  <c r="L177" i="20" s="1"/>
  <c r="M177" i="20" s="1"/>
  <c r="BO172" i="19"/>
  <c r="L175" i="20" s="1"/>
  <c r="M175" i="20" s="1"/>
  <c r="L182" i="20"/>
  <c r="M182" i="20" s="1"/>
  <c r="BO125" i="19"/>
  <c r="L128" i="20" s="1"/>
  <c r="M128" i="20" s="1"/>
  <c r="BO126" i="19"/>
  <c r="L129" i="20" s="1"/>
  <c r="M129" i="20" s="1"/>
  <c r="L115" i="20"/>
  <c r="M115" i="20" s="1"/>
  <c r="BO113" i="19"/>
  <c r="L116" i="20" s="1"/>
  <c r="M116" i="20" s="1"/>
  <c r="BO140" i="19"/>
  <c r="L143" i="20" s="1"/>
  <c r="M143" i="20" s="1"/>
  <c r="BO139" i="19"/>
  <c r="L142" i="20" s="1"/>
  <c r="M142" i="20" s="1"/>
  <c r="L64" i="20"/>
  <c r="M64" i="20" s="1"/>
  <c r="BO62" i="19"/>
  <c r="L65" i="20" s="1"/>
  <c r="M65" i="20" s="1"/>
  <c r="BO63" i="19"/>
  <c r="L66" i="20" s="1"/>
  <c r="M66" i="20" s="1"/>
  <c r="BO65" i="19"/>
  <c r="L68" i="20" s="1"/>
  <c r="M68" i="20" s="1"/>
  <c r="BO93" i="19"/>
  <c r="L96" i="20" s="1"/>
  <c r="M96" i="20" s="1"/>
  <c r="BO94" i="19"/>
  <c r="L97" i="20" s="1"/>
  <c r="M97" i="20" s="1"/>
  <c r="L94" i="20"/>
  <c r="M94" i="20" s="1"/>
  <c r="BO132" i="19"/>
  <c r="L135" i="20" s="1"/>
  <c r="M135" i="20" s="1"/>
  <c r="L133" i="20"/>
  <c r="M133" i="20" s="1"/>
  <c r="BO29" i="19"/>
  <c r="L32" i="20" s="1"/>
  <c r="M32" i="20" s="1"/>
  <c r="L31" i="20"/>
  <c r="M31" i="20" s="1"/>
  <c r="BO31" i="19"/>
  <c r="L34" i="20" s="1"/>
  <c r="M34" i="20" s="1"/>
  <c r="W5" i="23"/>
  <c r="W6" i="23" s="1"/>
  <c r="W7" i="23" s="1"/>
  <c r="P6" i="23"/>
  <c r="AW5" i="17"/>
  <c r="M5" i="17"/>
  <c r="M6" i="17" s="1"/>
  <c r="M7" i="17" s="1"/>
  <c r="AB5" i="15"/>
  <c r="O5" i="15"/>
  <c r="G5" i="9"/>
  <c r="L5" i="9"/>
  <c r="L6" i="9" s="1"/>
  <c r="K5" i="7"/>
  <c r="J5" i="7"/>
  <c r="I6" i="7" s="1"/>
  <c r="S6" i="7"/>
  <c r="S7" i="7" s="1"/>
  <c r="T8" i="7"/>
  <c r="H7" i="7"/>
  <c r="M6" i="7"/>
  <c r="M7" i="7" s="1"/>
  <c r="R6" i="5"/>
  <c r="R7" i="5" s="1"/>
  <c r="R8" i="5" s="1"/>
  <c r="BO110" i="19"/>
  <c r="L113" i="20" s="1"/>
  <c r="M113" i="20" s="1"/>
  <c r="BO111" i="19"/>
  <c r="L114" i="20" s="1"/>
  <c r="M114" i="20" s="1"/>
  <c r="BO109" i="19"/>
  <c r="L112" i="20" s="1"/>
  <c r="M112" i="20" s="1"/>
  <c r="BO117" i="19"/>
  <c r="L120" i="20" s="1"/>
  <c r="M120" i="20" s="1"/>
  <c r="L118" i="20"/>
  <c r="M118" i="20" s="1"/>
  <c r="BO154" i="19"/>
  <c r="L157" i="20" s="1"/>
  <c r="M157" i="20" s="1"/>
  <c r="BO155" i="19"/>
  <c r="L158" i="20" s="1"/>
  <c r="M158" i="20" s="1"/>
  <c r="BO10" i="19"/>
  <c r="L13" i="20" s="1"/>
  <c r="M13" i="20" s="1"/>
  <c r="BO136" i="19"/>
  <c r="L139" i="20" s="1"/>
  <c r="M139" i="20" s="1"/>
  <c r="BO137" i="19"/>
  <c r="L140" i="20" s="1"/>
  <c r="M140" i="20" s="1"/>
  <c r="BO34" i="19"/>
  <c r="L37" i="20" s="1"/>
  <c r="M37" i="20" s="1"/>
  <c r="BO148" i="19"/>
  <c r="L151" i="20" s="1"/>
  <c r="M151" i="20" s="1"/>
  <c r="BO149" i="19"/>
  <c r="L152" i="20" s="1"/>
  <c r="M152" i="20" s="1"/>
  <c r="BO43" i="19"/>
  <c r="L46" i="20" s="1"/>
  <c r="M46" i="20" s="1"/>
  <c r="BO48" i="19"/>
  <c r="L51" i="20" s="1"/>
  <c r="M51" i="20" s="1"/>
  <c r="BO44" i="19"/>
  <c r="L47" i="20" s="1"/>
  <c r="M47" i="20" s="1"/>
  <c r="BO50" i="19"/>
  <c r="L53" i="20" s="1"/>
  <c r="M53" i="20" s="1"/>
  <c r="L49" i="20"/>
  <c r="M49" i="20" s="1"/>
  <c r="L35" i="20"/>
  <c r="M35" i="20" s="1"/>
  <c r="BO6" i="19"/>
  <c r="L9" i="20" s="1"/>
  <c r="M9" i="20" s="1"/>
  <c r="BO49" i="19"/>
  <c r="L52" i="20" s="1"/>
  <c r="M52" i="20" s="1"/>
  <c r="BO4" i="19"/>
  <c r="L7" i="20" s="1"/>
  <c r="M7" i="20" s="1"/>
  <c r="BO5" i="19"/>
  <c r="L8" i="20" s="1"/>
  <c r="M8" i="20" s="1"/>
  <c r="BO7" i="19"/>
  <c r="L10" i="20" s="1"/>
  <c r="M10" i="20" s="1"/>
  <c r="BO45" i="19"/>
  <c r="L48" i="20" s="1"/>
  <c r="M48" i="20" s="1"/>
  <c r="L144" i="20"/>
  <c r="M144" i="20" s="1"/>
  <c r="BO35" i="19"/>
  <c r="L38" i="20" s="1"/>
  <c r="M38" i="20" s="1"/>
  <c r="BO33" i="19"/>
  <c r="L36" i="20" s="1"/>
  <c r="M36" i="20" s="1"/>
  <c r="BO14" i="19"/>
  <c r="L17" i="20" s="1"/>
  <c r="M17" i="20" s="1"/>
  <c r="BO15" i="19"/>
  <c r="L18" i="20" s="1"/>
  <c r="M18" i="20" s="1"/>
  <c r="BO17" i="19"/>
  <c r="L20" i="20" s="1"/>
  <c r="M20" i="20" s="1"/>
  <c r="BO143" i="19"/>
  <c r="L146" i="20" s="1"/>
  <c r="M146" i="20" s="1"/>
  <c r="BO16" i="19"/>
  <c r="L19" i="20" s="1"/>
  <c r="M19" i="20" s="1"/>
  <c r="BO9" i="19"/>
  <c r="L12" i="20" s="1"/>
  <c r="M12" i="20" s="1"/>
  <c r="BO11" i="19"/>
  <c r="L14" i="20" s="1"/>
  <c r="M14" i="20" s="1"/>
  <c r="BO24" i="19"/>
  <c r="L27" i="20" s="1"/>
  <c r="M27" i="20" s="1"/>
  <c r="BO12" i="19"/>
  <c r="L15" i="20" s="1"/>
  <c r="M15" i="20" s="1"/>
  <c r="BO25" i="19"/>
  <c r="L28" i="20" s="1"/>
  <c r="M28" i="20" s="1"/>
  <c r="BO26" i="19"/>
  <c r="L29" i="20" s="1"/>
  <c r="M29" i="20" s="1"/>
  <c r="BO27" i="19"/>
  <c r="L30" i="20" s="1"/>
  <c r="M30" i="20" s="1"/>
  <c r="L178" i="20"/>
  <c r="M178" i="20" s="1"/>
  <c r="BO176" i="19"/>
  <c r="L179" i="20" s="1"/>
  <c r="M179" i="20" s="1"/>
  <c r="G5" i="7"/>
  <c r="G6" i="7" s="1"/>
  <c r="L153" i="20"/>
  <c r="M153" i="20" s="1"/>
  <c r="BO151" i="19"/>
  <c r="L154" i="20" s="1"/>
  <c r="M154" i="20" s="1"/>
  <c r="BO152" i="19"/>
  <c r="L155" i="20" s="1"/>
  <c r="M155" i="20" s="1"/>
  <c r="H6" i="13"/>
  <c r="H7" i="13" s="1"/>
  <c r="K5" i="15"/>
  <c r="L5" i="15"/>
  <c r="I5" i="5"/>
  <c r="X6" i="13"/>
  <c r="F5" i="5"/>
  <c r="F6" i="5" s="1"/>
  <c r="V4" i="7"/>
  <c r="W4" i="7"/>
  <c r="Y4" i="7" s="1"/>
  <c r="U5" i="9"/>
  <c r="U6" i="9" s="1"/>
  <c r="V6" i="9"/>
  <c r="J5" i="5"/>
  <c r="Q5" i="7"/>
  <c r="Q6" i="7" s="1"/>
  <c r="K6" i="5"/>
  <c r="L5" i="5"/>
  <c r="L78" i="20"/>
  <c r="M78" i="20" s="1"/>
  <c r="BO78" i="19"/>
  <c r="L81" i="20" s="1"/>
  <c r="M81" i="20" s="1"/>
  <c r="BO77" i="19"/>
  <c r="L80" i="20" s="1"/>
  <c r="M80" i="20" s="1"/>
  <c r="BO76" i="19"/>
  <c r="L79" i="20" s="1"/>
  <c r="M79" i="20" s="1"/>
  <c r="I5" i="9"/>
  <c r="R5" i="7"/>
  <c r="R6" i="7" s="1"/>
  <c r="H5" i="5"/>
  <c r="U4" i="5"/>
  <c r="W4" i="5" s="1"/>
  <c r="T4" i="5"/>
  <c r="L7" i="7"/>
  <c r="L74" i="20"/>
  <c r="M74" i="20" s="1"/>
  <c r="BO74" i="19"/>
  <c r="L77" i="20" s="1"/>
  <c r="M77" i="20" s="1"/>
  <c r="BO73" i="19"/>
  <c r="L76" i="20" s="1"/>
  <c r="M76" i="20" s="1"/>
  <c r="BO72" i="19"/>
  <c r="L75" i="20" s="1"/>
  <c r="M75" i="20" s="1"/>
  <c r="K6" i="7"/>
  <c r="L166" i="20"/>
  <c r="M166" i="20" s="1"/>
  <c r="BO164" i="19"/>
  <c r="L167" i="20" s="1"/>
  <c r="M167" i="20" s="1"/>
  <c r="AN6" i="15"/>
  <c r="S6" i="5"/>
  <c r="L147" i="20"/>
  <c r="M147" i="20" s="1"/>
  <c r="BO146" i="19"/>
  <c r="L149" i="20" s="1"/>
  <c r="M149" i="20" s="1"/>
  <c r="BO145" i="19"/>
  <c r="L148" i="20" s="1"/>
  <c r="M148" i="20" s="1"/>
  <c r="N5" i="5"/>
  <c r="J5" i="9"/>
  <c r="S5" i="9"/>
  <c r="L86" i="20"/>
  <c r="M86" i="20" s="1"/>
  <c r="BO84" i="19"/>
  <c r="L87" i="20" s="1"/>
  <c r="M87" i="20" s="1"/>
  <c r="BO85" i="19"/>
  <c r="L88" i="20" s="1"/>
  <c r="M88" i="20" s="1"/>
  <c r="BO86" i="19"/>
  <c r="L89" i="20" s="1"/>
  <c r="M89" i="20" s="1"/>
  <c r="M5" i="5"/>
  <c r="S5" i="13"/>
  <c r="R5" i="13"/>
  <c r="Q5" i="11"/>
  <c r="L124" i="20"/>
  <c r="M124" i="20" s="1"/>
  <c r="BO123" i="19"/>
  <c r="L126" i="20" s="1"/>
  <c r="M126" i="20" s="1"/>
  <c r="BO122" i="19"/>
  <c r="L125" i="20" s="1"/>
  <c r="M125" i="20" s="1"/>
  <c r="L164" i="20"/>
  <c r="M164" i="20" s="1"/>
  <c r="BO162" i="19"/>
  <c r="L165" i="20" s="1"/>
  <c r="M165" i="20" s="1"/>
  <c r="J5" i="15"/>
  <c r="AM5" i="15"/>
  <c r="AM6" i="15" s="1"/>
  <c r="P5" i="9"/>
  <c r="P6" i="9" s="1"/>
  <c r="S5" i="11"/>
  <c r="X4" i="9"/>
  <c r="Z4" i="9" s="1"/>
  <c r="W4" i="9"/>
  <c r="L121" i="20"/>
  <c r="M121" i="20" s="1"/>
  <c r="BO120" i="19"/>
  <c r="L123" i="20" s="1"/>
  <c r="M123" i="20" s="1"/>
  <c r="BO119" i="19"/>
  <c r="L122" i="20" s="1"/>
  <c r="M122" i="20" s="1"/>
  <c r="P5" i="13"/>
  <c r="AL5" i="15"/>
  <c r="Y5" i="15"/>
  <c r="Y6" i="15" s="1"/>
  <c r="U6" i="11"/>
  <c r="J5" i="13"/>
  <c r="J6" i="13" s="1"/>
  <c r="O5" i="7"/>
  <c r="O5" i="11"/>
  <c r="AH6" i="15"/>
  <c r="K6" i="13"/>
  <c r="L136" i="20"/>
  <c r="M136" i="20" s="1"/>
  <c r="BO134" i="19"/>
  <c r="L137" i="20" s="1"/>
  <c r="M137" i="20" s="1"/>
  <c r="X5" i="11"/>
  <c r="Z6" i="15"/>
  <c r="U6" i="7"/>
  <c r="Q6" i="9"/>
  <c r="Q7" i="9" s="1"/>
  <c r="Q8" i="9" s="1"/>
  <c r="L170" i="20"/>
  <c r="M170" i="20" s="1"/>
  <c r="BO168" i="19"/>
  <c r="L171" i="20" s="1"/>
  <c r="M171" i="20" s="1"/>
  <c r="G5" i="15"/>
  <c r="I5" i="15"/>
  <c r="L101" i="20"/>
  <c r="M101" i="20" s="1"/>
  <c r="BO100" i="19"/>
  <c r="L103" i="20" s="1"/>
  <c r="M103" i="20" s="1"/>
  <c r="BO99" i="19"/>
  <c r="L102" i="20" s="1"/>
  <c r="M102" i="20" s="1"/>
  <c r="Y5" i="11"/>
  <c r="Y6" i="11" s="1"/>
  <c r="N7" i="22"/>
  <c r="R77" i="3" s="1"/>
  <c r="O76" i="3"/>
  <c r="Q77" i="3"/>
  <c r="O77" i="3"/>
  <c r="Q75" i="3"/>
  <c r="O75" i="3"/>
  <c r="Q76" i="3"/>
  <c r="O5" i="13"/>
  <c r="R5" i="9"/>
  <c r="AA4" i="11"/>
  <c r="AC4" i="11" s="1"/>
  <c r="Z4" i="11"/>
  <c r="AD5" i="15"/>
  <c r="Q5" i="5"/>
  <c r="Q6" i="5" s="1"/>
  <c r="N5" i="7"/>
  <c r="T6" i="9"/>
  <c r="W5" i="13"/>
  <c r="N5" i="9"/>
  <c r="V5" i="13"/>
  <c r="L180" i="20"/>
  <c r="M180" i="20" s="1"/>
  <c r="BO178" i="19"/>
  <c r="L181" i="20" s="1"/>
  <c r="M181" i="20" s="1"/>
  <c r="H5" i="15"/>
  <c r="G6" i="15" s="1"/>
  <c r="L90" i="20"/>
  <c r="M90" i="20" s="1"/>
  <c r="BO90" i="19"/>
  <c r="L93" i="20" s="1"/>
  <c r="M93" i="20" s="1"/>
  <c r="BO89" i="19"/>
  <c r="L92" i="20" s="1"/>
  <c r="M92" i="20" s="1"/>
  <c r="BO88" i="19"/>
  <c r="L91" i="20" s="1"/>
  <c r="M91" i="20" s="1"/>
  <c r="J5" i="11"/>
  <c r="L184" i="20"/>
  <c r="M184" i="20" s="1"/>
  <c r="BO182" i="19"/>
  <c r="L185" i="20" s="1"/>
  <c r="M185" i="20" s="1"/>
  <c r="H5" i="9"/>
  <c r="L54" i="20"/>
  <c r="M54" i="20" s="1"/>
  <c r="BO55" i="19"/>
  <c r="L58" i="20" s="1"/>
  <c r="M58" i="20" s="1"/>
  <c r="BO54" i="19"/>
  <c r="L57" i="20" s="1"/>
  <c r="M57" i="20" s="1"/>
  <c r="BO52" i="19"/>
  <c r="L55" i="20" s="1"/>
  <c r="M55" i="20" s="1"/>
  <c r="BO53" i="19"/>
  <c r="L56" i="20" s="1"/>
  <c r="M56" i="20" s="1"/>
  <c r="L59" i="20"/>
  <c r="M59" i="20" s="1"/>
  <c r="BO57" i="19"/>
  <c r="L60" i="20" s="1"/>
  <c r="M60" i="20" s="1"/>
  <c r="BO60" i="19"/>
  <c r="L63" i="20" s="1"/>
  <c r="M63" i="20" s="1"/>
  <c r="BO59" i="19"/>
  <c r="L62" i="20" s="1"/>
  <c r="M62" i="20" s="1"/>
  <c r="BO58" i="19"/>
  <c r="L61" i="20" s="1"/>
  <c r="M61" i="20" s="1"/>
  <c r="G7" i="5"/>
  <c r="P5" i="7"/>
  <c r="T5" i="15"/>
  <c r="H5" i="11"/>
  <c r="I5" i="13"/>
  <c r="N5" i="13"/>
  <c r="L21" i="20"/>
  <c r="BO20" i="19"/>
  <c r="L23" i="20" s="1"/>
  <c r="M23" i="20" s="1"/>
  <c r="BO19" i="19"/>
  <c r="L22" i="20" s="1"/>
  <c r="M22" i="20" s="1"/>
  <c r="BO22" i="19"/>
  <c r="L25" i="20" s="1"/>
  <c r="M25" i="20" s="1"/>
  <c r="BO21" i="19"/>
  <c r="L24" i="20" s="1"/>
  <c r="M24" i="20" s="1"/>
  <c r="W5" i="19"/>
  <c r="AL5" i="19"/>
  <c r="R5" i="17"/>
  <c r="Q5" i="21"/>
  <c r="AB5" i="21"/>
  <c r="AA6" i="21" s="1"/>
  <c r="AK5" i="15"/>
  <c r="W5" i="15"/>
  <c r="AF5" i="19"/>
  <c r="AA5" i="17"/>
  <c r="BC5" i="17"/>
  <c r="M6" i="9"/>
  <c r="U5" i="13"/>
  <c r="K5" i="19"/>
  <c r="K6" i="19" s="1"/>
  <c r="AJ5" i="17"/>
  <c r="AQ5" i="19"/>
  <c r="O5" i="5"/>
  <c r="M5" i="23"/>
  <c r="L5" i="23"/>
  <c r="AQ5" i="17"/>
  <c r="BE5" i="17"/>
  <c r="AS5" i="17"/>
  <c r="AZ5" i="17"/>
  <c r="BF5" i="17"/>
  <c r="BB5" i="17"/>
  <c r="AX5" i="17"/>
  <c r="BH5" i="17"/>
  <c r="AT5" i="17"/>
  <c r="AP5" i="17"/>
  <c r="AV5" i="17"/>
  <c r="BA5" i="17"/>
  <c r="AO5" i="17"/>
  <c r="BG5" i="17"/>
  <c r="AY5" i="17"/>
  <c r="AU5" i="17"/>
  <c r="BD5" i="17"/>
  <c r="AR5" i="17"/>
  <c r="W5" i="17"/>
  <c r="M16" i="20"/>
  <c r="AA5" i="19"/>
  <c r="AA6" i="19" s="1"/>
  <c r="BE5" i="19"/>
  <c r="R5" i="15"/>
  <c r="AX5" i="19"/>
  <c r="AX6" i="19" s="1"/>
  <c r="AY6" i="19"/>
  <c r="R5" i="11"/>
  <c r="R6" i="11" s="1"/>
  <c r="AO6" i="15"/>
  <c r="AO7" i="15" s="1"/>
  <c r="Y5" i="19"/>
  <c r="N5" i="23"/>
  <c r="T5" i="13"/>
  <c r="AJ5" i="15"/>
  <c r="BF5" i="19"/>
  <c r="I5" i="17"/>
  <c r="P5" i="11"/>
  <c r="I6" i="11"/>
  <c r="AA6" i="17"/>
  <c r="N5" i="15"/>
  <c r="P5" i="5"/>
  <c r="AR5" i="19"/>
  <c r="X5" i="23"/>
  <c r="AM6" i="19"/>
  <c r="Z5" i="23"/>
  <c r="L172" i="20"/>
  <c r="M172" i="20" s="1"/>
  <c r="BO170" i="19"/>
  <c r="L173" i="20" s="1"/>
  <c r="M173" i="20" s="1"/>
  <c r="X5" i="21"/>
  <c r="AD4" i="21"/>
  <c r="AE4" i="21"/>
  <c r="AG4" i="21" s="1"/>
  <c r="AD5" i="17"/>
  <c r="AI5" i="15"/>
  <c r="AC5" i="15"/>
  <c r="AI5" i="17"/>
  <c r="T5" i="11"/>
  <c r="L130" i="20"/>
  <c r="M130" i="20" s="1"/>
  <c r="BO129" i="19"/>
  <c r="L132" i="20" s="1"/>
  <c r="M132" i="20" s="1"/>
  <c r="BO128" i="19"/>
  <c r="L131" i="20" s="1"/>
  <c r="M131" i="20" s="1"/>
  <c r="BI7" i="19"/>
  <c r="I5" i="21"/>
  <c r="O6" i="21"/>
  <c r="X5" i="15"/>
  <c r="X6" i="15" s="1"/>
  <c r="AO5" i="19"/>
  <c r="Q6" i="15"/>
  <c r="M6" i="15"/>
  <c r="AT5" i="19"/>
  <c r="R5" i="19"/>
  <c r="W5" i="21"/>
  <c r="AF5" i="17"/>
  <c r="T6" i="17"/>
  <c r="T7" i="17" s="1"/>
  <c r="AP5" i="19"/>
  <c r="AW5" i="19"/>
  <c r="J5" i="17"/>
  <c r="O6" i="19"/>
  <c r="O7" i="19" s="1"/>
  <c r="K5" i="21"/>
  <c r="T5" i="21"/>
  <c r="BC5" i="19"/>
  <c r="Q5" i="19"/>
  <c r="O6" i="23"/>
  <c r="O5" i="17"/>
  <c r="X5" i="17"/>
  <c r="Q5" i="23"/>
  <c r="S7" i="15"/>
  <c r="T5" i="19"/>
  <c r="W5" i="11"/>
  <c r="BB5" i="19"/>
  <c r="K5" i="23"/>
  <c r="N5" i="17"/>
  <c r="V5" i="17"/>
  <c r="V6" i="17" s="1"/>
  <c r="AB4" i="19"/>
  <c r="BJ4" i="19" s="1"/>
  <c r="BL4" i="19" s="1"/>
  <c r="S5" i="17"/>
  <c r="L5" i="17"/>
  <c r="L6" i="17" s="1"/>
  <c r="J5" i="23"/>
  <c r="AU5" i="19"/>
  <c r="G5" i="13"/>
  <c r="U5" i="15"/>
  <c r="X5" i="19"/>
  <c r="BH5" i="19"/>
  <c r="BH6" i="19" s="1"/>
  <c r="BA5" i="19"/>
  <c r="V6" i="19"/>
  <c r="Q5" i="17"/>
  <c r="AJ5" i="19"/>
  <c r="AE6" i="19"/>
  <c r="AG6" i="15"/>
  <c r="Z5" i="17"/>
  <c r="Z6" i="17" s="1"/>
  <c r="M5" i="19"/>
  <c r="M6" i="19" s="1"/>
  <c r="N5" i="19"/>
  <c r="K5" i="9"/>
  <c r="K6" i="9" s="1"/>
  <c r="AG5" i="17"/>
  <c r="AH5" i="19"/>
  <c r="V5" i="21"/>
  <c r="AL6" i="17"/>
  <c r="AL7" i="17" s="1"/>
  <c r="AV5" i="19"/>
  <c r="P5" i="15"/>
  <c r="J5" i="19"/>
  <c r="Z4" i="13"/>
  <c r="AB4" i="13" s="1"/>
  <c r="Y4" i="13"/>
  <c r="AB4" i="23"/>
  <c r="AC4" i="23"/>
  <c r="AE4" i="23" s="1"/>
  <c r="H5" i="17"/>
  <c r="AS5" i="19"/>
  <c r="AB5" i="17"/>
  <c r="AA5" i="23"/>
  <c r="AC5" i="17"/>
  <c r="J5" i="21"/>
  <c r="AF5" i="15"/>
  <c r="AF6" i="15" s="1"/>
  <c r="BG5" i="19"/>
  <c r="P5" i="21"/>
  <c r="AC6" i="21"/>
  <c r="V5" i="11"/>
  <c r="V6" i="15"/>
  <c r="Y5" i="23"/>
  <c r="S5" i="23"/>
  <c r="L5" i="19"/>
  <c r="U5" i="21"/>
  <c r="Q5" i="13"/>
  <c r="AE5" i="17"/>
  <c r="AE6" i="17" s="1"/>
  <c r="AE6" i="15"/>
  <c r="BD5" i="19"/>
  <c r="AA6" i="15"/>
  <c r="AA7" i="15" s="1"/>
  <c r="AG5" i="19"/>
  <c r="N5" i="11"/>
  <c r="AN5" i="17"/>
  <c r="L6" i="13"/>
  <c r="AK5" i="19"/>
  <c r="S5" i="19"/>
  <c r="AH6" i="17"/>
  <c r="P5" i="19"/>
  <c r="P6" i="19" s="1"/>
  <c r="P7" i="19" s="1"/>
  <c r="AK5" i="17"/>
  <c r="AK6" i="17" s="1"/>
  <c r="AZ5" i="19"/>
  <c r="AD5" i="19"/>
  <c r="AC5" i="19"/>
  <c r="O71" i="3"/>
  <c r="U5" i="19"/>
  <c r="R5" i="21"/>
  <c r="S5" i="21"/>
  <c r="AQ4" i="15"/>
  <c r="AS4" i="15" s="1"/>
  <c r="AP4" i="15"/>
  <c r="V5" i="23"/>
  <c r="O5" i="9"/>
  <c r="AN5" i="19"/>
  <c r="M5" i="11"/>
  <c r="U5" i="23"/>
  <c r="Z5" i="21"/>
  <c r="M7" i="13"/>
  <c r="BJ4" i="17"/>
  <c r="BL4" i="17" s="1"/>
  <c r="BI4" i="17"/>
  <c r="G5" i="17"/>
  <c r="P7" i="23"/>
  <c r="AI5" i="19"/>
  <c r="N5" i="21"/>
  <c r="R5" i="23"/>
  <c r="M6" i="20"/>
  <c r="Y5" i="17"/>
  <c r="U5" i="17"/>
  <c r="U6" i="17" s="1"/>
  <c r="P5" i="17"/>
  <c r="Z5" i="19"/>
  <c r="Y5" i="21"/>
  <c r="T5" i="23"/>
  <c r="T6" i="23" s="1"/>
  <c r="I6" i="5" l="1"/>
  <c r="R76" i="3"/>
  <c r="R75" i="3"/>
  <c r="AO6" i="19"/>
  <c r="AU6" i="19"/>
  <c r="BD6" i="19"/>
  <c r="AL6" i="19"/>
  <c r="AL7" i="19" s="1"/>
  <c r="AN6" i="19"/>
  <c r="AB6" i="21"/>
  <c r="AB7" i="21" s="1"/>
  <c r="J6" i="23"/>
  <c r="V6" i="23"/>
  <c r="V7" i="23" s="1"/>
  <c r="U6" i="13"/>
  <c r="AI6" i="15"/>
  <c r="K6" i="15"/>
  <c r="I6" i="15"/>
  <c r="AK6" i="15"/>
  <c r="X6" i="11"/>
  <c r="U7" i="9"/>
  <c r="L7" i="9"/>
  <c r="L8" i="9" s="1"/>
  <c r="L9" i="9" s="1"/>
  <c r="J6" i="7"/>
  <c r="M8" i="7"/>
  <c r="M9" i="7" s="1"/>
  <c r="M10" i="7" s="1"/>
  <c r="N6" i="7"/>
  <c r="G7" i="7"/>
  <c r="S8" i="7"/>
  <c r="H8" i="7"/>
  <c r="H9" i="7" s="1"/>
  <c r="T9" i="7"/>
  <c r="L6" i="5"/>
  <c r="L7" i="5" s="1"/>
  <c r="L8" i="5" s="1"/>
  <c r="Q74" i="3"/>
  <c r="O73" i="3"/>
  <c r="O74" i="3"/>
  <c r="Q73" i="3"/>
  <c r="O72" i="3"/>
  <c r="Q72" i="3"/>
  <c r="O67" i="3"/>
  <c r="Q71" i="3"/>
  <c r="Q67" i="3"/>
  <c r="R73" i="3"/>
  <c r="W8" i="23"/>
  <c r="W9" i="23" s="1"/>
  <c r="Z6" i="21"/>
  <c r="X6" i="21"/>
  <c r="W6" i="21"/>
  <c r="Y6" i="21"/>
  <c r="U7" i="17"/>
  <c r="N6" i="21"/>
  <c r="L6" i="21"/>
  <c r="U6" i="19"/>
  <c r="N6" i="17"/>
  <c r="P6" i="17"/>
  <c r="BJ5" i="17"/>
  <c r="BL5" i="17" s="1"/>
  <c r="BI5" i="17"/>
  <c r="G6" i="17"/>
  <c r="R72" i="3"/>
  <c r="P8" i="23"/>
  <c r="K6" i="11"/>
  <c r="L6" i="11"/>
  <c r="T7" i="23"/>
  <c r="O6" i="9"/>
  <c r="N6" i="9"/>
  <c r="M6" i="21"/>
  <c r="R6" i="23"/>
  <c r="AH6" i="19"/>
  <c r="AI6" i="19"/>
  <c r="M8" i="13"/>
  <c r="U6" i="23"/>
  <c r="M8" i="17"/>
  <c r="R6" i="21"/>
  <c r="Q6" i="21"/>
  <c r="P6" i="21"/>
  <c r="Z6" i="19"/>
  <c r="Z7" i="19" s="1"/>
  <c r="X6" i="19"/>
  <c r="Y6" i="17"/>
  <c r="M6" i="11"/>
  <c r="M7" i="11" s="1"/>
  <c r="AK7" i="17"/>
  <c r="AK8" i="17" s="1"/>
  <c r="AA8" i="15"/>
  <c r="AA9" i="15" s="1"/>
  <c r="L7" i="13"/>
  <c r="L8" i="13" s="1"/>
  <c r="L6" i="19"/>
  <c r="AB5" i="19"/>
  <c r="BJ5" i="19"/>
  <c r="BL5" i="19" s="1"/>
  <c r="J6" i="19"/>
  <c r="J7" i="19" s="1"/>
  <c r="Q6" i="19"/>
  <c r="AC6" i="19"/>
  <c r="P8" i="19"/>
  <c r="P9" i="19" s="1"/>
  <c r="AG6" i="19"/>
  <c r="U6" i="21"/>
  <c r="U7" i="21" s="1"/>
  <c r="U8" i="21" s="1"/>
  <c r="U9" i="21" s="1"/>
  <c r="J6" i="9"/>
  <c r="J7" i="9" s="1"/>
  <c r="AJ6" i="17"/>
  <c r="K7" i="9"/>
  <c r="AD6" i="19"/>
  <c r="P7" i="9"/>
  <c r="T6" i="21"/>
  <c r="T7" i="21" s="1"/>
  <c r="S6" i="23"/>
  <c r="N6" i="19"/>
  <c r="M7" i="19" s="1"/>
  <c r="V6" i="11"/>
  <c r="AP6" i="19"/>
  <c r="I6" i="21"/>
  <c r="Y6" i="23"/>
  <c r="V7" i="15"/>
  <c r="V8" i="15" s="1"/>
  <c r="AV6" i="19"/>
  <c r="AT6" i="19"/>
  <c r="V6" i="21"/>
  <c r="AN6" i="17"/>
  <c r="AM6" i="17"/>
  <c r="BG6" i="19"/>
  <c r="AQ6" i="19"/>
  <c r="AL8" i="17"/>
  <c r="S6" i="21"/>
  <c r="AZ6" i="19"/>
  <c r="K7" i="13"/>
  <c r="N6" i="11"/>
  <c r="J6" i="21"/>
  <c r="AF6" i="17"/>
  <c r="AE7" i="15"/>
  <c r="Q6" i="13"/>
  <c r="AC7" i="21"/>
  <c r="AC6" i="17"/>
  <c r="AA6" i="23"/>
  <c r="BC6" i="19"/>
  <c r="AH7" i="17"/>
  <c r="AH8" i="17" s="1"/>
  <c r="AJ6" i="19"/>
  <c r="AG6" i="17"/>
  <c r="AG7" i="17" s="1"/>
  <c r="AE7" i="17"/>
  <c r="AF7" i="15"/>
  <c r="L7" i="17"/>
  <c r="Z7" i="17"/>
  <c r="AG7" i="15"/>
  <c r="AE7" i="19"/>
  <c r="AB5" i="23"/>
  <c r="AC5" i="23"/>
  <c r="AE5" i="23" s="1"/>
  <c r="S6" i="19"/>
  <c r="AK6" i="19"/>
  <c r="X6" i="23"/>
  <c r="AB6" i="17"/>
  <c r="AS6" i="19"/>
  <c r="H6" i="17"/>
  <c r="BA6" i="19"/>
  <c r="O6" i="15"/>
  <c r="N6" i="15"/>
  <c r="P6" i="15"/>
  <c r="Q6" i="17"/>
  <c r="O7" i="17" s="1"/>
  <c r="K6" i="23"/>
  <c r="R6" i="19"/>
  <c r="R7" i="19" s="1"/>
  <c r="BB6" i="19"/>
  <c r="AD6" i="17"/>
  <c r="AD7" i="17" s="1"/>
  <c r="K7" i="19"/>
  <c r="K8" i="19" s="1"/>
  <c r="BF6" i="19"/>
  <c r="Y6" i="19"/>
  <c r="R6" i="17"/>
  <c r="R7" i="17" s="1"/>
  <c r="S6" i="17"/>
  <c r="W6" i="11"/>
  <c r="BI8" i="19"/>
  <c r="BI9" i="19"/>
  <c r="AY7" i="19"/>
  <c r="V7" i="19"/>
  <c r="T6" i="19"/>
  <c r="T7" i="19" s="1"/>
  <c r="S8" i="15"/>
  <c r="K6" i="21"/>
  <c r="AR6" i="19"/>
  <c r="X7" i="15"/>
  <c r="BH7" i="19"/>
  <c r="BH8" i="19" s="1"/>
  <c r="AW6" i="19"/>
  <c r="O7" i="23"/>
  <c r="AE5" i="21"/>
  <c r="AG5" i="21" s="1"/>
  <c r="AD5" i="21"/>
  <c r="BE6" i="19"/>
  <c r="O6" i="17"/>
  <c r="O8" i="19"/>
  <c r="W6" i="15"/>
  <c r="V7" i="17"/>
  <c r="Q6" i="23"/>
  <c r="Q7" i="15"/>
  <c r="U6" i="15"/>
  <c r="Z5" i="13"/>
  <c r="AB5" i="13" s="1"/>
  <c r="Y5" i="13"/>
  <c r="G6" i="13"/>
  <c r="G7" i="13" s="1"/>
  <c r="X6" i="17"/>
  <c r="X7" i="17" s="1"/>
  <c r="AC6" i="15"/>
  <c r="AB6" i="15"/>
  <c r="Z6" i="23"/>
  <c r="J6" i="17"/>
  <c r="T8" i="17"/>
  <c r="K6" i="17"/>
  <c r="I6" i="17"/>
  <c r="AA7" i="19"/>
  <c r="AW6" i="17"/>
  <c r="N6" i="23"/>
  <c r="AY6" i="17"/>
  <c r="P6" i="11"/>
  <c r="M7" i="15"/>
  <c r="P6" i="5"/>
  <c r="T6" i="13"/>
  <c r="BG6" i="17"/>
  <c r="O7" i="21"/>
  <c r="AO8" i="15"/>
  <c r="BB6" i="17"/>
  <c r="O6" i="11"/>
  <c r="AX7" i="19"/>
  <c r="BE6" i="17"/>
  <c r="L6" i="23"/>
  <c r="W6" i="17"/>
  <c r="AU6" i="17"/>
  <c r="BC6" i="17"/>
  <c r="AT6" i="17"/>
  <c r="AV6" i="17"/>
  <c r="AR6" i="17"/>
  <c r="BF6" i="17"/>
  <c r="AQ6" i="17"/>
  <c r="BH6" i="17"/>
  <c r="AO6" i="17"/>
  <c r="AX6" i="17"/>
  <c r="BD6" i="17"/>
  <c r="AZ6" i="17"/>
  <c r="BA6" i="17"/>
  <c r="AP6" i="17"/>
  <c r="AI6" i="17"/>
  <c r="AI7" i="17" s="1"/>
  <c r="AM7" i="19"/>
  <c r="I7" i="11"/>
  <c r="R6" i="15"/>
  <c r="AS6" i="17"/>
  <c r="T6" i="11"/>
  <c r="R7" i="11"/>
  <c r="R8" i="11" s="1"/>
  <c r="AJ6" i="15"/>
  <c r="Q9" i="9"/>
  <c r="M6" i="23"/>
  <c r="R6" i="9"/>
  <c r="O6" i="7"/>
  <c r="Q7" i="7"/>
  <c r="J7" i="13"/>
  <c r="I6" i="13"/>
  <c r="I7" i="13" s="1"/>
  <c r="P6" i="7"/>
  <c r="H6" i="15"/>
  <c r="G7" i="15" s="1"/>
  <c r="M7" i="9"/>
  <c r="V6" i="13"/>
  <c r="W6" i="13"/>
  <c r="AF6" i="19"/>
  <c r="N6" i="13"/>
  <c r="S6" i="13"/>
  <c r="AJ7" i="17"/>
  <c r="T6" i="15"/>
  <c r="N6" i="5"/>
  <c r="S6" i="11"/>
  <c r="M6" i="5"/>
  <c r="O6" i="5"/>
  <c r="W6" i="19"/>
  <c r="AA7" i="17"/>
  <c r="M21" i="20"/>
  <c r="Q70" i="3"/>
  <c r="O70" i="3"/>
  <c r="AA5" i="11"/>
  <c r="AC5" i="11" s="1"/>
  <c r="Z5" i="11"/>
  <c r="H6" i="11"/>
  <c r="O6" i="13"/>
  <c r="V7" i="9"/>
  <c r="U8" i="9" s="1"/>
  <c r="X7" i="11"/>
  <c r="AL6" i="15"/>
  <c r="J7" i="7"/>
  <c r="R7" i="7"/>
  <c r="R8" i="7" s="1"/>
  <c r="R9" i="7" s="1"/>
  <c r="I6" i="9"/>
  <c r="U5" i="5"/>
  <c r="W5" i="5" s="1"/>
  <c r="T5" i="5"/>
  <c r="L6" i="15"/>
  <c r="L7" i="15" s="1"/>
  <c r="J6" i="5"/>
  <c r="I7" i="5" s="1"/>
  <c r="H6" i="9"/>
  <c r="AP5" i="15"/>
  <c r="AQ5" i="15"/>
  <c r="AS5" i="15" s="1"/>
  <c r="U7" i="11"/>
  <c r="U8" i="11" s="1"/>
  <c r="F7" i="5"/>
  <c r="J6" i="15"/>
  <c r="U7" i="7"/>
  <c r="Z7" i="15"/>
  <c r="S7" i="5"/>
  <c r="W5" i="9"/>
  <c r="H8" i="13"/>
  <c r="G8" i="7"/>
  <c r="N7" i="9"/>
  <c r="Q6" i="11"/>
  <c r="X5" i="9"/>
  <c r="Z5" i="9" s="1"/>
  <c r="AM7" i="15"/>
  <c r="T7" i="9"/>
  <c r="R6" i="13"/>
  <c r="J6" i="11"/>
  <c r="Y7" i="11"/>
  <c r="P6" i="13"/>
  <c r="AD6" i="15"/>
  <c r="AH7" i="15"/>
  <c r="K7" i="5"/>
  <c r="X7" i="13"/>
  <c r="H6" i="5"/>
  <c r="W5" i="7"/>
  <c r="Y5" i="7" s="1"/>
  <c r="V5" i="7"/>
  <c r="Q7" i="5"/>
  <c r="G6" i="9"/>
  <c r="G8" i="5"/>
  <c r="AN7" i="15"/>
  <c r="Y7" i="15"/>
  <c r="R9" i="5"/>
  <c r="S6" i="9"/>
  <c r="K7" i="7"/>
  <c r="I7" i="7"/>
  <c r="L8" i="7"/>
  <c r="J7" i="11" l="1"/>
  <c r="N7" i="19"/>
  <c r="N8" i="19" s="1"/>
  <c r="BB7" i="19"/>
  <c r="BC7" i="19"/>
  <c r="AL8" i="19"/>
  <c r="BF7" i="19"/>
  <c r="BI10" i="19"/>
  <c r="BI11" i="19" s="1"/>
  <c r="BI12" i="19" s="1"/>
  <c r="AT7" i="19"/>
  <c r="X7" i="19"/>
  <c r="AC7" i="19"/>
  <c r="AA7" i="21"/>
  <c r="AA8" i="21" s="1"/>
  <c r="W7" i="21"/>
  <c r="I7" i="21"/>
  <c r="AB8" i="21"/>
  <c r="X7" i="21"/>
  <c r="U10" i="21"/>
  <c r="U11" i="21" s="1"/>
  <c r="X7" i="23"/>
  <c r="Q7" i="23"/>
  <c r="S7" i="23"/>
  <c r="S8" i="23" s="1"/>
  <c r="V8" i="23"/>
  <c r="V9" i="23" s="1"/>
  <c r="AD8" i="17"/>
  <c r="W7" i="17"/>
  <c r="AY7" i="17"/>
  <c r="AO7" i="17"/>
  <c r="AO8" i="17" s="1"/>
  <c r="U7" i="13"/>
  <c r="J8" i="13"/>
  <c r="V7" i="13"/>
  <c r="L9" i="13"/>
  <c r="J7" i="15"/>
  <c r="AM8" i="15"/>
  <c r="K8" i="9"/>
  <c r="K9" i="9" s="1"/>
  <c r="W6" i="7"/>
  <c r="Y6" i="7" s="1"/>
  <c r="G9" i="7"/>
  <c r="G10" i="7" s="1"/>
  <c r="H10" i="7"/>
  <c r="N7" i="7"/>
  <c r="T10" i="7"/>
  <c r="V6" i="7"/>
  <c r="S9" i="7"/>
  <c r="S10" i="7" s="1"/>
  <c r="N7" i="5"/>
  <c r="S7" i="11"/>
  <c r="Y8" i="15"/>
  <c r="S7" i="9"/>
  <c r="X8" i="13"/>
  <c r="P7" i="13"/>
  <c r="M11" i="7"/>
  <c r="Y8" i="11"/>
  <c r="Y9" i="11" s="1"/>
  <c r="J8" i="7"/>
  <c r="Q8" i="5"/>
  <c r="X6" i="9"/>
  <c r="Z6" i="9" s="1"/>
  <c r="W6" i="9"/>
  <c r="G7" i="9"/>
  <c r="R10" i="5"/>
  <c r="R11" i="5" s="1"/>
  <c r="L10" i="9"/>
  <c r="L11" i="9" s="1"/>
  <c r="K8" i="5"/>
  <c r="K9" i="5" s="1"/>
  <c r="J8" i="9"/>
  <c r="AA6" i="11"/>
  <c r="AC6" i="11" s="1"/>
  <c r="Z6" i="11"/>
  <c r="H7" i="11"/>
  <c r="L9" i="5"/>
  <c r="U6" i="5"/>
  <c r="W6" i="5" s="1"/>
  <c r="T6" i="5"/>
  <c r="H7" i="5"/>
  <c r="U8" i="7"/>
  <c r="U9" i="7" s="1"/>
  <c r="U10" i="7" s="1"/>
  <c r="Q7" i="11"/>
  <c r="L9" i="7"/>
  <c r="AH8" i="15"/>
  <c r="AD7" i="15"/>
  <c r="T8" i="9"/>
  <c r="H9" i="13"/>
  <c r="U9" i="11"/>
  <c r="G9" i="5"/>
  <c r="R7" i="13"/>
  <c r="AN8" i="15"/>
  <c r="AM9" i="15" s="1"/>
  <c r="K8" i="7"/>
  <c r="I8" i="7"/>
  <c r="I7" i="9"/>
  <c r="I8" i="9" s="1"/>
  <c r="S8" i="5"/>
  <c r="I7" i="15"/>
  <c r="Z8" i="15"/>
  <c r="W7" i="19"/>
  <c r="W8" i="19" s="1"/>
  <c r="O7" i="5"/>
  <c r="S7" i="13"/>
  <c r="S8" i="13" s="1"/>
  <c r="O7" i="7"/>
  <c r="R7" i="9"/>
  <c r="M7" i="23"/>
  <c r="L7" i="23"/>
  <c r="P7" i="7"/>
  <c r="T7" i="15"/>
  <c r="T8" i="15" s="1"/>
  <c r="I8" i="13"/>
  <c r="H7" i="9"/>
  <c r="H8" i="9" s="1"/>
  <c r="R70" i="3"/>
  <c r="R67" i="3"/>
  <c r="R74" i="3"/>
  <c r="R71" i="3"/>
  <c r="BA7" i="17"/>
  <c r="X8" i="11"/>
  <c r="W7" i="13"/>
  <c r="T7" i="11"/>
  <c r="AW7" i="17"/>
  <c r="M8" i="9"/>
  <c r="M9" i="9" s="1"/>
  <c r="AQ7" i="17"/>
  <c r="V8" i="9"/>
  <c r="F8" i="5"/>
  <c r="O7" i="13"/>
  <c r="N7" i="13"/>
  <c r="J7" i="5"/>
  <c r="Q10" i="9"/>
  <c r="R7" i="15"/>
  <c r="BF7" i="17"/>
  <c r="AF7" i="19"/>
  <c r="H7" i="15"/>
  <c r="AQ6" i="15"/>
  <c r="AS6" i="15" s="1"/>
  <c r="AP6" i="15"/>
  <c r="AA8" i="17"/>
  <c r="AM8" i="19"/>
  <c r="AM9" i="19" s="1"/>
  <c r="K7" i="15"/>
  <c r="J8" i="15" s="1"/>
  <c r="L8" i="15"/>
  <c r="L9" i="15" s="1"/>
  <c r="AL7" i="15"/>
  <c r="AK7" i="15"/>
  <c r="M7" i="5"/>
  <c r="Q8" i="7"/>
  <c r="AJ7" i="15"/>
  <c r="AI7" i="15"/>
  <c r="I8" i="11"/>
  <c r="AR7" i="17"/>
  <c r="AP7" i="17"/>
  <c r="BB7" i="17"/>
  <c r="AN7" i="17"/>
  <c r="AB7" i="15"/>
  <c r="G8" i="13"/>
  <c r="G9" i="13" s="1"/>
  <c r="V8" i="17"/>
  <c r="AU7" i="19"/>
  <c r="AW7" i="19"/>
  <c r="AW8" i="19" s="1"/>
  <c r="O7" i="11"/>
  <c r="O9" i="19"/>
  <c r="O10" i="19" s="1"/>
  <c r="N7" i="17"/>
  <c r="U7" i="15"/>
  <c r="U8" i="15" s="1"/>
  <c r="AO7" i="19"/>
  <c r="AR7" i="19"/>
  <c r="AP7" i="19"/>
  <c r="BH7" i="17"/>
  <c r="AA8" i="19"/>
  <c r="W7" i="15"/>
  <c r="AL9" i="17"/>
  <c r="AX8" i="19"/>
  <c r="R9" i="11"/>
  <c r="BE7" i="17"/>
  <c r="BG7" i="17"/>
  <c r="K7" i="17"/>
  <c r="Y7" i="23"/>
  <c r="O8" i="23"/>
  <c r="T8" i="21"/>
  <c r="T9" i="21" s="1"/>
  <c r="K7" i="23"/>
  <c r="J7" i="23"/>
  <c r="AC6" i="23"/>
  <c r="AE6" i="23" s="1"/>
  <c r="AB6" i="23"/>
  <c r="AT7" i="17"/>
  <c r="T7" i="13"/>
  <c r="M8" i="15"/>
  <c r="M9" i="15" s="1"/>
  <c r="P7" i="11"/>
  <c r="BD7" i="17"/>
  <c r="AC7" i="15"/>
  <c r="Q8" i="15"/>
  <c r="S7" i="17"/>
  <c r="Z7" i="23"/>
  <c r="AZ7" i="17"/>
  <c r="AZ7" i="19"/>
  <c r="BH9" i="19"/>
  <c r="BH10" i="19" s="1"/>
  <c r="P7" i="5"/>
  <c r="J7" i="17"/>
  <c r="BE7" i="19"/>
  <c r="AO9" i="15"/>
  <c r="AI8" i="17"/>
  <c r="Z6" i="13"/>
  <c r="AB6" i="13" s="1"/>
  <c r="Y6" i="13"/>
  <c r="BD7" i="19"/>
  <c r="AV7" i="17"/>
  <c r="O8" i="21"/>
  <c r="BC7" i="17"/>
  <c r="I7" i="17"/>
  <c r="X8" i="15"/>
  <c r="Q7" i="19"/>
  <c r="P10" i="19"/>
  <c r="AE8" i="19"/>
  <c r="AU7" i="17"/>
  <c r="AX7" i="17"/>
  <c r="AS7" i="17"/>
  <c r="N7" i="23"/>
  <c r="T9" i="17"/>
  <c r="S9" i="15"/>
  <c r="AH7" i="19"/>
  <c r="AJ7" i="19"/>
  <c r="L10" i="13"/>
  <c r="L11" i="13" s="1"/>
  <c r="BA7" i="19"/>
  <c r="AK9" i="17"/>
  <c r="R8" i="17"/>
  <c r="AG8" i="15"/>
  <c r="AG9" i="15" s="1"/>
  <c r="AG10" i="15" s="1"/>
  <c r="L8" i="17"/>
  <c r="K9" i="19"/>
  <c r="K10" i="19" s="1"/>
  <c r="Q7" i="13"/>
  <c r="Q8" i="13" s="1"/>
  <c r="H7" i="17"/>
  <c r="H8" i="17" s="1"/>
  <c r="H9" i="17" s="1"/>
  <c r="K7" i="21"/>
  <c r="T8" i="19"/>
  <c r="Z8" i="17"/>
  <c r="AF7" i="17"/>
  <c r="N7" i="11"/>
  <c r="AQ7" i="19"/>
  <c r="AV7" i="19"/>
  <c r="AG7" i="19"/>
  <c r="M7" i="21"/>
  <c r="V8" i="19"/>
  <c r="AF8" i="15"/>
  <c r="AM7" i="17"/>
  <c r="V7" i="21"/>
  <c r="AY8" i="19"/>
  <c r="AC7" i="17"/>
  <c r="AC8" i="17" s="1"/>
  <c r="AE8" i="15"/>
  <c r="S7" i="21"/>
  <c r="S8" i="21" s="1"/>
  <c r="Q7" i="17"/>
  <c r="Q8" i="17" s="1"/>
  <c r="P7" i="15"/>
  <c r="P8" i="15" s="1"/>
  <c r="AG8" i="17"/>
  <c r="AG9" i="17" s="1"/>
  <c r="AH9" i="17"/>
  <c r="AC8" i="21"/>
  <c r="AN7" i="19"/>
  <c r="AA7" i="23"/>
  <c r="P7" i="21"/>
  <c r="J7" i="21"/>
  <c r="J8" i="21" s="1"/>
  <c r="K8" i="13"/>
  <c r="P7" i="17"/>
  <c r="AB7" i="17"/>
  <c r="AE8" i="17"/>
  <c r="AE9" i="17" s="1"/>
  <c r="AE10" i="17" s="1"/>
  <c r="AK7" i="19"/>
  <c r="AS7" i="19"/>
  <c r="AN8" i="17"/>
  <c r="V9" i="15"/>
  <c r="W7" i="11"/>
  <c r="Y7" i="19"/>
  <c r="N7" i="15"/>
  <c r="O7" i="15"/>
  <c r="S7" i="19"/>
  <c r="BG7" i="19"/>
  <c r="AB6" i="19"/>
  <c r="BJ6" i="19" s="1"/>
  <c r="BL6" i="19" s="1"/>
  <c r="J8" i="19"/>
  <c r="J9" i="19" s="1"/>
  <c r="Z8" i="19"/>
  <c r="U7" i="23"/>
  <c r="U8" i="23" s="1"/>
  <c r="BJ6" i="17"/>
  <c r="BL6" i="17" s="1"/>
  <c r="BI6" i="17"/>
  <c r="K7" i="11"/>
  <c r="U8" i="17"/>
  <c r="U9" i="17" s="1"/>
  <c r="L7" i="11"/>
  <c r="L8" i="11" s="1"/>
  <c r="L7" i="19"/>
  <c r="L8" i="19" s="1"/>
  <c r="M8" i="11"/>
  <c r="M9" i="11" s="1"/>
  <c r="Y7" i="21"/>
  <c r="R7" i="23"/>
  <c r="R8" i="23" s="1"/>
  <c r="AE6" i="21"/>
  <c r="AG6" i="21" s="1"/>
  <c r="AD6" i="21"/>
  <c r="Q7" i="21"/>
  <c r="AI7" i="19"/>
  <c r="O7" i="9"/>
  <c r="U7" i="19"/>
  <c r="W10" i="23"/>
  <c r="M8" i="19"/>
  <c r="G7" i="17"/>
  <c r="T8" i="23"/>
  <c r="AJ8" i="17"/>
  <c r="AA10" i="15"/>
  <c r="AA11" i="15" s="1"/>
  <c r="V7" i="11"/>
  <c r="P8" i="9"/>
  <c r="AD7" i="19"/>
  <c r="Y7" i="17"/>
  <c r="M9" i="17"/>
  <c r="M9" i="13"/>
  <c r="R7" i="21"/>
  <c r="P9" i="23"/>
  <c r="L7" i="21"/>
  <c r="N7" i="21"/>
  <c r="Z7" i="21"/>
  <c r="U8" i="13" l="1"/>
  <c r="AI8" i="19"/>
  <c r="Z9" i="19"/>
  <c r="AG8" i="19"/>
  <c r="BI13" i="19"/>
  <c r="BI14" i="19" s="1"/>
  <c r="BI15" i="19" s="1"/>
  <c r="BI16" i="19" s="1"/>
  <c r="AV8" i="19"/>
  <c r="AV9" i="19" s="1"/>
  <c r="V9" i="19"/>
  <c r="V10" i="19" s="1"/>
  <c r="V11" i="19" s="1"/>
  <c r="X8" i="21"/>
  <c r="T10" i="21"/>
  <c r="T11" i="21" s="1"/>
  <c r="W8" i="21"/>
  <c r="Y8" i="23"/>
  <c r="AK10" i="17"/>
  <c r="AC9" i="17"/>
  <c r="AV8" i="17"/>
  <c r="BE8" i="17"/>
  <c r="AR8" i="17"/>
  <c r="AP8" i="17"/>
  <c r="AP9" i="17" s="1"/>
  <c r="AQ8" i="17"/>
  <c r="L12" i="13"/>
  <c r="L13" i="13" s="1"/>
  <c r="S9" i="13"/>
  <c r="S10" i="13" s="1"/>
  <c r="AK8" i="15"/>
  <c r="AI8" i="15"/>
  <c r="AB8" i="15"/>
  <c r="O8" i="15"/>
  <c r="P9" i="15"/>
  <c r="Y9" i="15"/>
  <c r="K8" i="11"/>
  <c r="T8" i="11"/>
  <c r="T9" i="11" s="1"/>
  <c r="T10" i="11" s="1"/>
  <c r="R10" i="11"/>
  <c r="R11" i="11" s="1"/>
  <c r="U10" i="11"/>
  <c r="U11" i="11" s="1"/>
  <c r="J9" i="9"/>
  <c r="R8" i="9"/>
  <c r="V9" i="9"/>
  <c r="V10" i="9" s="1"/>
  <c r="H9" i="9"/>
  <c r="O8" i="7"/>
  <c r="T11" i="7"/>
  <c r="S11" i="7"/>
  <c r="R10" i="7"/>
  <c r="R11" i="7" s="1"/>
  <c r="R12" i="7" s="1"/>
  <c r="H11" i="7"/>
  <c r="Q9" i="5"/>
  <c r="Q10" i="5" s="1"/>
  <c r="Q11" i="5" s="1"/>
  <c r="L10" i="5"/>
  <c r="L11" i="5" s="1"/>
  <c r="L12" i="5" s="1"/>
  <c r="K9" i="11"/>
  <c r="AC8" i="19"/>
  <c r="Q8" i="23"/>
  <c r="J8" i="11"/>
  <c r="AB7" i="19"/>
  <c r="BJ7" i="19" s="1"/>
  <c r="BL7" i="19" s="1"/>
  <c r="Q8" i="19"/>
  <c r="Y8" i="19"/>
  <c r="N8" i="11"/>
  <c r="N9" i="11" s="1"/>
  <c r="AB8" i="17"/>
  <c r="AY9" i="19"/>
  <c r="AY10" i="19" s="1"/>
  <c r="M10" i="11"/>
  <c r="M11" i="11" s="1"/>
  <c r="U12" i="21"/>
  <c r="U13" i="21" s="1"/>
  <c r="Y8" i="17"/>
  <c r="Y9" i="17" s="1"/>
  <c r="N8" i="15"/>
  <c r="AQ8" i="19"/>
  <c r="L8" i="23"/>
  <c r="N8" i="23"/>
  <c r="M8" i="21"/>
  <c r="BF8" i="19"/>
  <c r="V8" i="21"/>
  <c r="V9" i="21" s="1"/>
  <c r="AU8" i="19"/>
  <c r="R8" i="19"/>
  <c r="N9" i="19"/>
  <c r="BI7" i="17"/>
  <c r="BJ7" i="17"/>
  <c r="BL7" i="17" s="1"/>
  <c r="Z8" i="21"/>
  <c r="Z9" i="21" s="1"/>
  <c r="W11" i="23"/>
  <c r="W12" i="23" s="1"/>
  <c r="BG8" i="19"/>
  <c r="J10" i="19"/>
  <c r="AE11" i="17"/>
  <c r="T9" i="19"/>
  <c r="T10" i="19" s="1"/>
  <c r="AP8" i="19"/>
  <c r="AJ8" i="19"/>
  <c r="U9" i="23"/>
  <c r="U10" i="23" s="1"/>
  <c r="R9" i="23"/>
  <c r="L9" i="19"/>
  <c r="O8" i="17"/>
  <c r="N8" i="17"/>
  <c r="K8" i="21"/>
  <c r="AM8" i="17"/>
  <c r="BA8" i="19"/>
  <c r="Z9" i="17"/>
  <c r="T9" i="23"/>
  <c r="T10" i="23" s="1"/>
  <c r="X8" i="17"/>
  <c r="W8" i="17"/>
  <c r="M9" i="19"/>
  <c r="L8" i="21"/>
  <c r="P9" i="9"/>
  <c r="G8" i="17"/>
  <c r="G9" i="17" s="1"/>
  <c r="J9" i="21"/>
  <c r="S10" i="15"/>
  <c r="V8" i="11"/>
  <c r="AF8" i="17"/>
  <c r="AK8" i="19"/>
  <c r="P10" i="23"/>
  <c r="P11" i="23" s="1"/>
  <c r="AD8" i="19"/>
  <c r="K10" i="9"/>
  <c r="U8" i="19"/>
  <c r="Y8" i="21"/>
  <c r="AR8" i="19"/>
  <c r="AN8" i="19"/>
  <c r="AH10" i="17"/>
  <c r="Q9" i="17"/>
  <c r="P8" i="17"/>
  <c r="X8" i="19"/>
  <c r="O8" i="9"/>
  <c r="O9" i="9" s="1"/>
  <c r="N8" i="9"/>
  <c r="AH8" i="19"/>
  <c r="AA12" i="15"/>
  <c r="S8" i="19"/>
  <c r="S9" i="23"/>
  <c r="AD9" i="17"/>
  <c r="AD10" i="17" s="1"/>
  <c r="R8" i="21"/>
  <c r="S9" i="21"/>
  <c r="P8" i="21"/>
  <c r="AC9" i="21"/>
  <c r="AF9" i="15"/>
  <c r="V10" i="15"/>
  <c r="AA8" i="23"/>
  <c r="W8" i="11"/>
  <c r="W9" i="11" s="1"/>
  <c r="AI9" i="17"/>
  <c r="AJ9" i="17"/>
  <c r="N8" i="21"/>
  <c r="N9" i="21" s="1"/>
  <c r="V10" i="23"/>
  <c r="AN9" i="17"/>
  <c r="AG10" i="17"/>
  <c r="P11" i="19"/>
  <c r="M10" i="13"/>
  <c r="M10" i="17"/>
  <c r="L9" i="11"/>
  <c r="Q8" i="21"/>
  <c r="AS8" i="19"/>
  <c r="K9" i="13"/>
  <c r="I9" i="13"/>
  <c r="J9" i="13"/>
  <c r="Q9" i="13"/>
  <c r="AA9" i="21"/>
  <c r="AB9" i="21"/>
  <c r="AB10" i="21" s="1"/>
  <c r="O9" i="15"/>
  <c r="AB9" i="17"/>
  <c r="Z10" i="17"/>
  <c r="K11" i="19"/>
  <c r="AG11" i="15"/>
  <c r="AE9" i="19"/>
  <c r="AE9" i="15"/>
  <c r="H10" i="17"/>
  <c r="BC8" i="19"/>
  <c r="AZ8" i="19"/>
  <c r="AE7" i="21"/>
  <c r="AG7" i="21" s="1"/>
  <c r="M10" i="15"/>
  <c r="M11" i="15" s="1"/>
  <c r="X8" i="23"/>
  <c r="BE8" i="19"/>
  <c r="BD8" i="19"/>
  <c r="AS8" i="17"/>
  <c r="AS9" i="17" s="1"/>
  <c r="O8" i="11"/>
  <c r="F9" i="5"/>
  <c r="F10" i="5" s="1"/>
  <c r="W8" i="15"/>
  <c r="P8" i="13"/>
  <c r="X9" i="15"/>
  <c r="J8" i="23"/>
  <c r="I9" i="11"/>
  <c r="I10" i="11" s="1"/>
  <c r="AA9" i="17"/>
  <c r="U9" i="15"/>
  <c r="U10" i="15" s="1"/>
  <c r="O9" i="23"/>
  <c r="O10" i="23" s="1"/>
  <c r="AB7" i="23"/>
  <c r="AC7" i="23"/>
  <c r="AE7" i="23" s="1"/>
  <c r="K8" i="23"/>
  <c r="K9" i="23" s="1"/>
  <c r="K10" i="23" s="1"/>
  <c r="K8" i="17"/>
  <c r="K9" i="17" s="1"/>
  <c r="T10" i="17"/>
  <c r="P8" i="11"/>
  <c r="BF8" i="17"/>
  <c r="U11" i="7"/>
  <c r="O9" i="21"/>
  <c r="S8" i="17"/>
  <c r="R9" i="17" s="1"/>
  <c r="T8" i="13"/>
  <c r="T9" i="13" s="1"/>
  <c r="T10" i="13" s="1"/>
  <c r="AX9" i="19"/>
  <c r="BH11" i="19"/>
  <c r="L9" i="17"/>
  <c r="G10" i="13"/>
  <c r="P8" i="5"/>
  <c r="I8" i="21"/>
  <c r="I9" i="21" s="1"/>
  <c r="Z8" i="23"/>
  <c r="BG8" i="17"/>
  <c r="J10" i="9"/>
  <c r="Y7" i="13"/>
  <c r="BB8" i="19"/>
  <c r="AT8" i="17"/>
  <c r="Z7" i="13"/>
  <c r="AB7" i="13" s="1"/>
  <c r="I8" i="17"/>
  <c r="AU8" i="17"/>
  <c r="AO9" i="17"/>
  <c r="AP7" i="15"/>
  <c r="J8" i="17"/>
  <c r="AY8" i="17"/>
  <c r="BH8" i="17"/>
  <c r="BB8" i="17"/>
  <c r="O8" i="5"/>
  <c r="N8" i="5"/>
  <c r="AC8" i="15"/>
  <c r="AO10" i="15"/>
  <c r="BD8" i="17"/>
  <c r="AL10" i="17"/>
  <c r="H10" i="9"/>
  <c r="H11" i="9" s="1"/>
  <c r="Q9" i="15"/>
  <c r="AD7" i="21"/>
  <c r="AZ8" i="17"/>
  <c r="AM10" i="19"/>
  <c r="AM11" i="19" s="1"/>
  <c r="AO8" i="19"/>
  <c r="O11" i="19"/>
  <c r="AL8" i="15"/>
  <c r="AK9" i="15" s="1"/>
  <c r="BC8" i="17"/>
  <c r="O8" i="13"/>
  <c r="H8" i="11"/>
  <c r="Y10" i="11"/>
  <c r="X9" i="13"/>
  <c r="AR9" i="17"/>
  <c r="W8" i="13"/>
  <c r="V8" i="13"/>
  <c r="G10" i="5"/>
  <c r="M8" i="5"/>
  <c r="I8" i="5"/>
  <c r="L10" i="15"/>
  <c r="U9" i="9"/>
  <c r="I9" i="7"/>
  <c r="T9" i="9"/>
  <c r="T10" i="9" s="1"/>
  <c r="S8" i="11"/>
  <c r="L12" i="9"/>
  <c r="AW8" i="17"/>
  <c r="K8" i="15"/>
  <c r="K9" i="15" s="1"/>
  <c r="M10" i="9"/>
  <c r="H8" i="15"/>
  <c r="AQ7" i="15"/>
  <c r="AS7" i="15" s="1"/>
  <c r="AN9" i="15"/>
  <c r="AM10" i="15" s="1"/>
  <c r="J9" i="7"/>
  <c r="K10" i="5"/>
  <c r="S8" i="9"/>
  <c r="R9" i="9" s="1"/>
  <c r="AF8" i="19"/>
  <c r="AQ9" i="17"/>
  <c r="M8" i="23"/>
  <c r="I9" i="9"/>
  <c r="I10" i="9" s="1"/>
  <c r="L10" i="7"/>
  <c r="H8" i="5"/>
  <c r="AA7" i="11"/>
  <c r="AC7" i="11" s="1"/>
  <c r="Z7" i="11"/>
  <c r="AH9" i="15"/>
  <c r="X9" i="11"/>
  <c r="AW9" i="19"/>
  <c r="V9" i="17"/>
  <c r="AX8" i="17"/>
  <c r="Q9" i="7"/>
  <c r="R8" i="15"/>
  <c r="R9" i="15" s="1"/>
  <c r="N8" i="13"/>
  <c r="AJ8" i="15"/>
  <c r="T7" i="5"/>
  <c r="G11" i="7"/>
  <c r="W9" i="19"/>
  <c r="U7" i="5"/>
  <c r="W7" i="5" s="1"/>
  <c r="N8" i="7"/>
  <c r="M12" i="7"/>
  <c r="J8" i="5"/>
  <c r="T9" i="15"/>
  <c r="T10" i="15" s="1"/>
  <c r="S9" i="5"/>
  <c r="V7" i="7"/>
  <c r="Q8" i="11"/>
  <c r="Q9" i="11" s="1"/>
  <c r="X7" i="9"/>
  <c r="Z7" i="9" s="1"/>
  <c r="W7" i="9"/>
  <c r="Q11" i="9"/>
  <c r="P8" i="7"/>
  <c r="P9" i="7" s="1"/>
  <c r="I8" i="15"/>
  <c r="W7" i="7"/>
  <c r="Y7" i="7" s="1"/>
  <c r="G8" i="9"/>
  <c r="H10" i="13"/>
  <c r="AD8" i="15"/>
  <c r="R12" i="5"/>
  <c r="AA9" i="19"/>
  <c r="AT8" i="19"/>
  <c r="BA8" i="17"/>
  <c r="G8" i="15"/>
  <c r="Z9" i="15"/>
  <c r="K9" i="7"/>
  <c r="R8" i="13"/>
  <c r="AL9" i="19"/>
  <c r="AL10" i="19" s="1"/>
  <c r="BF9" i="19" l="1"/>
  <c r="AU9" i="19"/>
  <c r="AG9" i="19"/>
  <c r="AC9" i="19"/>
  <c r="AZ9" i="19"/>
  <c r="BC9" i="19"/>
  <c r="AH9" i="19"/>
  <c r="AP9" i="19"/>
  <c r="AL11" i="19"/>
  <c r="AL12" i="19" s="1"/>
  <c r="AJ9" i="19"/>
  <c r="X9" i="21"/>
  <c r="P9" i="21"/>
  <c r="W9" i="21"/>
  <c r="R9" i="21"/>
  <c r="R10" i="21" s="1"/>
  <c r="Z9" i="23"/>
  <c r="X9" i="23"/>
  <c r="P12" i="23"/>
  <c r="K11" i="23"/>
  <c r="K12" i="23" s="1"/>
  <c r="K13" i="23" s="1"/>
  <c r="K14" i="23" s="1"/>
  <c r="AN10" i="17"/>
  <c r="X9" i="17"/>
  <c r="AV9" i="17"/>
  <c r="AI10" i="17"/>
  <c r="AT9" i="17"/>
  <c r="W9" i="17"/>
  <c r="AS10" i="17"/>
  <c r="AR10" i="17"/>
  <c r="S9" i="11"/>
  <c r="S10" i="11" s="1"/>
  <c r="I10" i="13"/>
  <c r="Y8" i="13"/>
  <c r="O9" i="13"/>
  <c r="Q10" i="13"/>
  <c r="Q11" i="13" s="1"/>
  <c r="Q12" i="13" s="1"/>
  <c r="AN10" i="15"/>
  <c r="J9" i="15"/>
  <c r="K10" i="15"/>
  <c r="K11" i="15" s="1"/>
  <c r="AL9" i="15"/>
  <c r="U12" i="11"/>
  <c r="U13" i="11" s="1"/>
  <c r="U14" i="11" s="1"/>
  <c r="R12" i="11"/>
  <c r="R13" i="11" s="1"/>
  <c r="T11" i="11"/>
  <c r="T12" i="11" s="1"/>
  <c r="T13" i="11" s="1"/>
  <c r="L13" i="9"/>
  <c r="L14" i="9" s="1"/>
  <c r="V11" i="9"/>
  <c r="V12" i="9" s="1"/>
  <c r="V13" i="9" s="1"/>
  <c r="T12" i="7"/>
  <c r="H12" i="7"/>
  <c r="S12" i="7"/>
  <c r="S13" i="7" s="1"/>
  <c r="I9" i="5"/>
  <c r="M9" i="5"/>
  <c r="G11" i="5"/>
  <c r="G12" i="5" s="1"/>
  <c r="AA10" i="19"/>
  <c r="Z10" i="19"/>
  <c r="G11" i="13"/>
  <c r="U10" i="17"/>
  <c r="W9" i="13"/>
  <c r="AC9" i="15"/>
  <c r="R9" i="13"/>
  <c r="I9" i="15"/>
  <c r="R13" i="5"/>
  <c r="R14" i="5" s="1"/>
  <c r="BB9" i="17"/>
  <c r="V10" i="17"/>
  <c r="AH10" i="15"/>
  <c r="X10" i="13"/>
  <c r="X11" i="13" s="1"/>
  <c r="X12" i="13" s="1"/>
  <c r="AK11" i="17"/>
  <c r="AL11" i="17"/>
  <c r="AX9" i="17"/>
  <c r="H11" i="13"/>
  <c r="T11" i="9"/>
  <c r="T12" i="9" s="1"/>
  <c r="W10" i="11"/>
  <c r="X10" i="11"/>
  <c r="X11" i="11" s="1"/>
  <c r="W10" i="19"/>
  <c r="Z10" i="15"/>
  <c r="Y10" i="15"/>
  <c r="X10" i="15"/>
  <c r="Z8" i="13"/>
  <c r="AB8" i="13" s="1"/>
  <c r="H9" i="15"/>
  <c r="N9" i="5"/>
  <c r="X8" i="9"/>
  <c r="Z8" i="9" s="1"/>
  <c r="W8" i="9"/>
  <c r="J9" i="5"/>
  <c r="J10" i="5" s="1"/>
  <c r="H9" i="5"/>
  <c r="AJ9" i="15"/>
  <c r="AJ10" i="15" s="1"/>
  <c r="BH9" i="17"/>
  <c r="BF9" i="17"/>
  <c r="I10" i="7"/>
  <c r="K10" i="7"/>
  <c r="AQ8" i="15"/>
  <c r="AS8" i="15" s="1"/>
  <c r="AP8" i="15"/>
  <c r="G9" i="15"/>
  <c r="G9" i="9"/>
  <c r="G10" i="9" s="1"/>
  <c r="Q12" i="9"/>
  <c r="M13" i="7"/>
  <c r="I10" i="21"/>
  <c r="BC9" i="17"/>
  <c r="AT9" i="19"/>
  <c r="AT10" i="19" s="1"/>
  <c r="BG9" i="17"/>
  <c r="AM12" i="19"/>
  <c r="AM13" i="19" s="1"/>
  <c r="Q10" i="11"/>
  <c r="Q11" i="11" s="1"/>
  <c r="AV10" i="19"/>
  <c r="AU10" i="19"/>
  <c r="AW10" i="19"/>
  <c r="AW11" i="19" s="1"/>
  <c r="AW12" i="19" s="1"/>
  <c r="L9" i="23"/>
  <c r="J10" i="15"/>
  <c r="J11" i="15" s="1"/>
  <c r="I11" i="9"/>
  <c r="U12" i="7"/>
  <c r="U13" i="7" s="1"/>
  <c r="J10" i="7"/>
  <c r="K11" i="5"/>
  <c r="BA9" i="17"/>
  <c r="AB9" i="15"/>
  <c r="AD9" i="15"/>
  <c r="H12" i="9"/>
  <c r="AM11" i="15"/>
  <c r="T11" i="15"/>
  <c r="T12" i="15" s="1"/>
  <c r="AF9" i="19"/>
  <c r="S9" i="9"/>
  <c r="R10" i="9" s="1"/>
  <c r="S10" i="5"/>
  <c r="AZ9" i="17"/>
  <c r="AY9" i="17"/>
  <c r="P10" i="7"/>
  <c r="O9" i="7"/>
  <c r="O10" i="7" s="1"/>
  <c r="N9" i="7"/>
  <c r="P9" i="11"/>
  <c r="P10" i="11" s="1"/>
  <c r="Y11" i="11"/>
  <c r="M11" i="9"/>
  <c r="M12" i="9" s="1"/>
  <c r="L11" i="15"/>
  <c r="AE8" i="21"/>
  <c r="AG8" i="21" s="1"/>
  <c r="AD8" i="21"/>
  <c r="BB9" i="19"/>
  <c r="L14" i="13"/>
  <c r="P9" i="5"/>
  <c r="P10" i="15"/>
  <c r="W8" i="7"/>
  <c r="Y8" i="7" s="1"/>
  <c r="V8" i="7"/>
  <c r="U8" i="5"/>
  <c r="W8" i="5" s="1"/>
  <c r="AW9" i="17"/>
  <c r="Q12" i="5"/>
  <c r="V9" i="13"/>
  <c r="L13" i="5"/>
  <c r="L10" i="17"/>
  <c r="L11" i="17" s="1"/>
  <c r="J9" i="23"/>
  <c r="I11" i="11"/>
  <c r="AO10" i="17"/>
  <c r="U10" i="9"/>
  <c r="AT10" i="17"/>
  <c r="U11" i="15"/>
  <c r="AC8" i="23"/>
  <c r="AE8" i="23" s="1"/>
  <c r="AB8" i="23"/>
  <c r="AO11" i="15"/>
  <c r="J9" i="17"/>
  <c r="K10" i="17"/>
  <c r="I9" i="17"/>
  <c r="AU9" i="17"/>
  <c r="AU10" i="17" s="1"/>
  <c r="AP10" i="17"/>
  <c r="AQ10" i="17"/>
  <c r="J11" i="9"/>
  <c r="T12" i="21"/>
  <c r="F11" i="5"/>
  <c r="O10" i="9"/>
  <c r="L11" i="7"/>
  <c r="O9" i="5"/>
  <c r="AK10" i="15"/>
  <c r="T11" i="17"/>
  <c r="AA10" i="17"/>
  <c r="O9" i="11"/>
  <c r="J11" i="19"/>
  <c r="J12" i="19" s="1"/>
  <c r="U9" i="13"/>
  <c r="AI9" i="15"/>
  <c r="AL10" i="15"/>
  <c r="BH12" i="19"/>
  <c r="AX10" i="19"/>
  <c r="AX11" i="19" s="1"/>
  <c r="T8" i="5"/>
  <c r="W10" i="17"/>
  <c r="Y10" i="17"/>
  <c r="Y11" i="17" s="1"/>
  <c r="U9" i="19"/>
  <c r="U10" i="19" s="1"/>
  <c r="U11" i="19" s="1"/>
  <c r="U12" i="19" s="1"/>
  <c r="O9" i="17"/>
  <c r="G12" i="7"/>
  <c r="R10" i="15"/>
  <c r="R11" i="15" s="1"/>
  <c r="AN11" i="15"/>
  <c r="N9" i="13"/>
  <c r="AO9" i="19"/>
  <c r="O11" i="23"/>
  <c r="T11" i="13"/>
  <c r="O10" i="21"/>
  <c r="AA8" i="11"/>
  <c r="AC8" i="11" s="1"/>
  <c r="Z8" i="11"/>
  <c r="H9" i="11"/>
  <c r="Q10" i="15"/>
  <c r="Q11" i="15" s="1"/>
  <c r="Q12" i="15" s="1"/>
  <c r="S11" i="13"/>
  <c r="Q10" i="7"/>
  <c r="O12" i="19"/>
  <c r="Y9" i="23"/>
  <c r="S9" i="17"/>
  <c r="K9" i="21"/>
  <c r="AA13" i="15"/>
  <c r="AH11" i="17"/>
  <c r="AH12" i="17" s="1"/>
  <c r="AH13" i="17" s="1"/>
  <c r="BI17" i="19"/>
  <c r="BI18" i="19" s="1"/>
  <c r="BG9" i="19"/>
  <c r="BF10" i="19" s="1"/>
  <c r="L10" i="19"/>
  <c r="V10" i="21"/>
  <c r="AJ10" i="17"/>
  <c r="S10" i="21"/>
  <c r="AD11" i="17"/>
  <c r="AD12" i="17" s="1"/>
  <c r="BJ8" i="17"/>
  <c r="BL8" i="17" s="1"/>
  <c r="BI8" i="17"/>
  <c r="G10" i="17"/>
  <c r="G11" i="17" s="1"/>
  <c r="T11" i="23"/>
  <c r="T12" i="23" s="1"/>
  <c r="T13" i="23" s="1"/>
  <c r="AM9" i="17"/>
  <c r="AB8" i="19"/>
  <c r="BJ8" i="19" s="1"/>
  <c r="BL8" i="19" s="1"/>
  <c r="N10" i="19"/>
  <c r="N11" i="19" s="1"/>
  <c r="K10" i="11"/>
  <c r="X9" i="19"/>
  <c r="M11" i="13"/>
  <c r="M11" i="17"/>
  <c r="M12" i="17" s="1"/>
  <c r="M13" i="17" s="1"/>
  <c r="M14" i="17" s="1"/>
  <c r="M15" i="17" s="1"/>
  <c r="M16" i="17" s="1"/>
  <c r="M17" i="17" s="1"/>
  <c r="AR9" i="19"/>
  <c r="AE10" i="19"/>
  <c r="AE11" i="19" s="1"/>
  <c r="L10" i="11"/>
  <c r="L11" i="11" s="1"/>
  <c r="T11" i="19"/>
  <c r="AG11" i="17"/>
  <c r="L9" i="21"/>
  <c r="P9" i="13"/>
  <c r="W9" i="15"/>
  <c r="W10" i="15" s="1"/>
  <c r="M12" i="15"/>
  <c r="BD9" i="19"/>
  <c r="P12" i="19"/>
  <c r="V12" i="19"/>
  <c r="Q10" i="17"/>
  <c r="M9" i="21"/>
  <c r="M10" i="19"/>
  <c r="Y9" i="21"/>
  <c r="V11" i="15"/>
  <c r="V12" i="15" s="1"/>
  <c r="R9" i="19"/>
  <c r="K12" i="19"/>
  <c r="K13" i="19" s="1"/>
  <c r="J10" i="13"/>
  <c r="K10" i="13"/>
  <c r="N10" i="21"/>
  <c r="N11" i="21" s="1"/>
  <c r="V11" i="23"/>
  <c r="K11" i="9"/>
  <c r="K12" i="9" s="1"/>
  <c r="K13" i="9" s="1"/>
  <c r="AF9" i="17"/>
  <c r="AF10" i="17" s="1"/>
  <c r="V9" i="11"/>
  <c r="AE12" i="17"/>
  <c r="AB10" i="17"/>
  <c r="M9" i="23"/>
  <c r="N9" i="15"/>
  <c r="Y9" i="19"/>
  <c r="BE9" i="17"/>
  <c r="BD9" i="17"/>
  <c r="AS9" i="19"/>
  <c r="N9" i="9"/>
  <c r="U11" i="23"/>
  <c r="U14" i="21"/>
  <c r="S11" i="15"/>
  <c r="Q9" i="19"/>
  <c r="J9" i="11"/>
  <c r="J10" i="11" s="1"/>
  <c r="W13" i="23"/>
  <c r="W14" i="23" s="1"/>
  <c r="W15" i="23" s="1"/>
  <c r="AC10" i="17"/>
  <c r="Q9" i="21"/>
  <c r="AG12" i="15"/>
  <c r="AG13" i="15" s="1"/>
  <c r="AF10" i="15"/>
  <c r="AF11" i="15" s="1"/>
  <c r="P13" i="23"/>
  <c r="P14" i="23" s="1"/>
  <c r="P15" i="23" s="1"/>
  <c r="P16" i="23" s="1"/>
  <c r="P17" i="23" s="1"/>
  <c r="P18" i="23" s="1"/>
  <c r="P19" i="23" s="1"/>
  <c r="AK9" i="19"/>
  <c r="N9" i="17"/>
  <c r="Z10" i="21"/>
  <c r="S10" i="23"/>
  <c r="N9" i="23"/>
  <c r="AQ9" i="19"/>
  <c r="N10" i="11"/>
  <c r="R10" i="23"/>
  <c r="AE10" i="15"/>
  <c r="AE11" i="15" s="1"/>
  <c r="BA9" i="19"/>
  <c r="AA10" i="21"/>
  <c r="AC10" i="21"/>
  <c r="P9" i="17"/>
  <c r="J10" i="21"/>
  <c r="M12" i="11"/>
  <c r="X10" i="17"/>
  <c r="P10" i="9"/>
  <c r="O10" i="15"/>
  <c r="AY11" i="19"/>
  <c r="AI9" i="19"/>
  <c r="AD9" i="19"/>
  <c r="H11" i="17"/>
  <c r="AA9" i="23"/>
  <c r="S9" i="19"/>
  <c r="AN9" i="19"/>
  <c r="BE9" i="19"/>
  <c r="Z11" i="17"/>
  <c r="Q9" i="23"/>
  <c r="F12" i="5" l="1"/>
  <c r="G12" i="13"/>
  <c r="Z11" i="19"/>
  <c r="AR10" i="19"/>
  <c r="AN10" i="19"/>
  <c r="N12" i="21"/>
  <c r="Q10" i="21"/>
  <c r="Q11" i="21" s="1"/>
  <c r="L10" i="23"/>
  <c r="K15" i="23"/>
  <c r="K16" i="23" s="1"/>
  <c r="K17" i="23" s="1"/>
  <c r="K11" i="17"/>
  <c r="AQ11" i="17"/>
  <c r="AT11" i="17"/>
  <c r="AG12" i="17"/>
  <c r="AG13" i="17" s="1"/>
  <c r="AB11" i="17"/>
  <c r="AU11" i="17"/>
  <c r="AP11" i="17"/>
  <c r="BD10" i="17"/>
  <c r="O10" i="17"/>
  <c r="O10" i="11"/>
  <c r="O11" i="11" s="1"/>
  <c r="J11" i="11"/>
  <c r="V10" i="13"/>
  <c r="AM12" i="15"/>
  <c r="P11" i="15"/>
  <c r="Q13" i="15"/>
  <c r="R14" i="11"/>
  <c r="R15" i="11" s="1"/>
  <c r="W11" i="11"/>
  <c r="W12" i="11" s="1"/>
  <c r="L15" i="9"/>
  <c r="L16" i="9" s="1"/>
  <c r="L17" i="9" s="1"/>
  <c r="I11" i="7"/>
  <c r="R13" i="7"/>
  <c r="R14" i="7" s="1"/>
  <c r="W9" i="7"/>
  <c r="Y9" i="7" s="1"/>
  <c r="S14" i="7"/>
  <c r="H13" i="7"/>
  <c r="H14" i="7" s="1"/>
  <c r="V9" i="7"/>
  <c r="T13" i="7"/>
  <c r="U14" i="7"/>
  <c r="U15" i="7" s="1"/>
  <c r="U16" i="7" s="1"/>
  <c r="U17" i="7" s="1"/>
  <c r="U18" i="7" s="1"/>
  <c r="U19" i="7" s="1"/>
  <c r="U20" i="7" s="1"/>
  <c r="U21" i="7" s="1"/>
  <c r="U22" i="7" s="1"/>
  <c r="U23" i="7" s="1"/>
  <c r="U24" i="7" s="1"/>
  <c r="U25" i="7" s="1"/>
  <c r="U26" i="7" s="1"/>
  <c r="U27" i="7" s="1"/>
  <c r="U28" i="7" s="1"/>
  <c r="F13" i="5"/>
  <c r="T9" i="5"/>
  <c r="U9" i="5"/>
  <c r="W9" i="5" s="1"/>
  <c r="J11" i="5"/>
  <c r="J12" i="5" s="1"/>
  <c r="M10" i="5"/>
  <c r="G13" i="5"/>
  <c r="P10" i="5"/>
  <c r="P11" i="5" s="1"/>
  <c r="P12" i="5" s="1"/>
  <c r="R15" i="5"/>
  <c r="R16" i="5" s="1"/>
  <c r="K14" i="9"/>
  <c r="K15" i="9" s="1"/>
  <c r="N10" i="15"/>
  <c r="N11" i="15" s="1"/>
  <c r="Q12" i="11"/>
  <c r="Q13" i="11" s="1"/>
  <c r="AF11" i="17"/>
  <c r="AM14" i="19"/>
  <c r="AA11" i="17"/>
  <c r="AA12" i="17" s="1"/>
  <c r="AA13" i="17" s="1"/>
  <c r="AA14" i="17" s="1"/>
  <c r="AA15" i="17" s="1"/>
  <c r="AA16" i="17" s="1"/>
  <c r="AA17" i="17" s="1"/>
  <c r="AA18" i="17" s="1"/>
  <c r="AA19" i="17" s="1"/>
  <c r="AA20" i="17" s="1"/>
  <c r="AA21" i="17" s="1"/>
  <c r="AA22" i="17" s="1"/>
  <c r="AA23" i="17" s="1"/>
  <c r="AA24" i="17" s="1"/>
  <c r="AA25" i="17" s="1"/>
  <c r="AA26" i="17" s="1"/>
  <c r="AA27" i="17" s="1"/>
  <c r="AA28" i="17" s="1"/>
  <c r="AA29" i="17" s="1"/>
  <c r="AA30" i="17" s="1"/>
  <c r="AA31" i="17" s="1"/>
  <c r="AA32" i="17" s="1"/>
  <c r="AA33" i="17" s="1"/>
  <c r="AA34" i="17" s="1"/>
  <c r="AA35" i="17" s="1"/>
  <c r="AA36" i="17" s="1"/>
  <c r="AA37" i="17" s="1"/>
  <c r="AA38" i="17" s="1"/>
  <c r="AA39" i="17" s="1"/>
  <c r="AA40" i="17" s="1"/>
  <c r="AA41" i="17" s="1"/>
  <c r="AA42" i="17" s="1"/>
  <c r="AA43" i="17" s="1"/>
  <c r="AA44" i="17" s="1"/>
  <c r="AA45" i="17" s="1"/>
  <c r="AA46" i="17" s="1"/>
  <c r="AA47" i="17" s="1"/>
  <c r="AA48" i="17" s="1"/>
  <c r="AA49" i="17" s="1"/>
  <c r="AA50" i="17" s="1"/>
  <c r="AA51" i="17" s="1"/>
  <c r="AA52" i="17" s="1"/>
  <c r="AA53" i="17" s="1"/>
  <c r="AA54" i="17" s="1"/>
  <c r="AA55" i="17" s="1"/>
  <c r="AA56" i="17" s="1"/>
  <c r="AA57" i="17" s="1"/>
  <c r="AA58" i="17" s="1"/>
  <c r="AA59" i="17" s="1"/>
  <c r="AA60" i="17" s="1"/>
  <c r="AA61" i="17" s="1"/>
  <c r="AA62" i="17" s="1"/>
  <c r="AA63" i="17" s="1"/>
  <c r="AA64" i="17" s="1"/>
  <c r="AA65" i="17" s="1"/>
  <c r="AA66" i="17" s="1"/>
  <c r="AA67" i="17" s="1"/>
  <c r="AA68" i="17" s="1"/>
  <c r="AA69" i="17" s="1"/>
  <c r="AA70" i="17" s="1"/>
  <c r="AA71" i="17" s="1"/>
  <c r="AA72" i="17" s="1"/>
  <c r="AA73" i="17" s="1"/>
  <c r="AA74" i="17" s="1"/>
  <c r="AA75" i="17" s="1"/>
  <c r="AA76" i="17" s="1"/>
  <c r="AA77" i="17" s="1"/>
  <c r="AA78" i="17" s="1"/>
  <c r="AA79" i="17" s="1"/>
  <c r="AA80" i="17" s="1"/>
  <c r="AA81" i="17" s="1"/>
  <c r="AA82" i="17" s="1"/>
  <c r="AA83" i="17" s="1"/>
  <c r="AA84" i="17" s="1"/>
  <c r="AA85" i="17" s="1"/>
  <c r="AA86" i="17" s="1"/>
  <c r="AA87" i="17" s="1"/>
  <c r="AA88" i="17" s="1"/>
  <c r="AA89" i="17" s="1"/>
  <c r="AA90" i="17" s="1"/>
  <c r="AA91" i="17" s="1"/>
  <c r="AA92" i="17" s="1"/>
  <c r="AA93" i="17" s="1"/>
  <c r="AA94" i="17" s="1"/>
  <c r="AA95" i="17" s="1"/>
  <c r="AA96" i="17" s="1"/>
  <c r="AA97" i="17" s="1"/>
  <c r="AA98" i="17" s="1"/>
  <c r="AA99" i="17" s="1"/>
  <c r="AA100" i="17" s="1"/>
  <c r="AA101" i="17" s="1"/>
  <c r="AA102" i="17" s="1"/>
  <c r="AA103" i="17" s="1"/>
  <c r="AA104" i="17" s="1"/>
  <c r="AA105" i="17" s="1"/>
  <c r="AA106" i="17" s="1"/>
  <c r="AA107" i="17" s="1"/>
  <c r="AA108" i="17" s="1"/>
  <c r="AA109" i="17" s="1"/>
  <c r="AA110" i="17" s="1"/>
  <c r="AA111" i="17" s="1"/>
  <c r="AA112" i="17" s="1"/>
  <c r="AA113" i="17" s="1"/>
  <c r="AA114" i="17" s="1"/>
  <c r="AA115" i="17" s="1"/>
  <c r="AA116" i="17" s="1"/>
  <c r="AA117" i="17" s="1"/>
  <c r="AA118" i="17" s="1"/>
  <c r="AA119" i="17" s="1"/>
  <c r="AA120" i="17" s="1"/>
  <c r="AA121" i="17" s="1"/>
  <c r="AA122" i="17" s="1"/>
  <c r="AA123" i="17" s="1"/>
  <c r="AA124" i="17" s="1"/>
  <c r="AA125" i="17" s="1"/>
  <c r="AA126" i="17" s="1"/>
  <c r="AA127" i="17" s="1"/>
  <c r="AA128" i="17" s="1"/>
  <c r="AA129" i="17" s="1"/>
  <c r="AA130" i="17" s="1"/>
  <c r="AA131" i="17" s="1"/>
  <c r="AA132" i="17" s="1"/>
  <c r="AA133" i="17" s="1"/>
  <c r="AA134" i="17" s="1"/>
  <c r="AA135" i="17" s="1"/>
  <c r="AA136" i="17" s="1"/>
  <c r="AA137" i="17" s="1"/>
  <c r="AA138" i="17" s="1"/>
  <c r="AA139" i="17" s="1"/>
  <c r="AA140" i="17" s="1"/>
  <c r="AA141" i="17" s="1"/>
  <c r="AA142" i="17" s="1"/>
  <c r="AA143" i="17" s="1"/>
  <c r="AA144" i="17" s="1"/>
  <c r="AA145" i="17" s="1"/>
  <c r="AA146" i="17" s="1"/>
  <c r="AA147" i="17" s="1"/>
  <c r="AA148" i="17" s="1"/>
  <c r="AA149" i="17" s="1"/>
  <c r="AA150" i="17" s="1"/>
  <c r="AA151" i="17" s="1"/>
  <c r="AA152" i="17" s="1"/>
  <c r="AA153" i="17" s="1"/>
  <c r="AA154" i="17" s="1"/>
  <c r="AA155" i="17" s="1"/>
  <c r="AA156" i="17" s="1"/>
  <c r="AA157" i="17" s="1"/>
  <c r="AA158" i="17" s="1"/>
  <c r="AA159" i="17" s="1"/>
  <c r="AA160" i="17" s="1"/>
  <c r="AA161" i="17" s="1"/>
  <c r="AA162" i="17" s="1"/>
  <c r="AA163" i="17" s="1"/>
  <c r="AA164" i="17" s="1"/>
  <c r="AA165" i="17" s="1"/>
  <c r="AA166" i="17" s="1"/>
  <c r="AA167" i="17" s="1"/>
  <c r="AA168" i="17" s="1"/>
  <c r="AA169" i="17" s="1"/>
  <c r="AA170" i="17" s="1"/>
  <c r="AA171" i="17" s="1"/>
  <c r="AA172" i="17" s="1"/>
  <c r="AA173" i="17" s="1"/>
  <c r="AA174" i="17" s="1"/>
  <c r="AA175" i="17" s="1"/>
  <c r="AA176" i="17" s="1"/>
  <c r="AA177" i="17" s="1"/>
  <c r="AA178" i="17" s="1"/>
  <c r="AA179" i="17" s="1"/>
  <c r="AA180" i="17" s="1"/>
  <c r="AA181" i="17" s="1"/>
  <c r="AA182" i="17" s="1"/>
  <c r="AA183" i="17" s="1"/>
  <c r="AA184" i="17" s="1"/>
  <c r="AA185" i="17" s="1"/>
  <c r="AA186" i="17" s="1"/>
  <c r="AA187" i="17" s="1"/>
  <c r="AA188" i="17" s="1"/>
  <c r="AA189" i="17" s="1"/>
  <c r="AA190" i="17" s="1"/>
  <c r="AA191" i="17" s="1"/>
  <c r="AA192" i="17" s="1"/>
  <c r="AA193" i="17" s="1"/>
  <c r="AA194" i="17" s="1"/>
  <c r="AA195" i="17" s="1"/>
  <c r="AA196" i="17" s="1"/>
  <c r="AA197" i="17" s="1"/>
  <c r="AA198" i="17" s="1"/>
  <c r="AA199" i="17" s="1"/>
  <c r="AA200" i="17" s="1"/>
  <c r="AA201" i="17" s="1"/>
  <c r="AA202" i="17" s="1"/>
  <c r="AA203" i="17" s="1"/>
  <c r="AA204" i="17" s="1"/>
  <c r="AA205" i="17" s="1"/>
  <c r="AA206" i="17" s="1"/>
  <c r="AA207" i="17" s="1"/>
  <c r="AA208" i="17" s="1"/>
  <c r="AA209" i="17" s="1"/>
  <c r="AA210" i="17" s="1"/>
  <c r="AA211" i="17" s="1"/>
  <c r="AA212" i="17" s="1"/>
  <c r="AA213" i="17" s="1"/>
  <c r="AA214" i="17" s="1"/>
  <c r="AA215" i="17" s="1"/>
  <c r="AA216" i="17" s="1"/>
  <c r="AA217" i="17" s="1"/>
  <c r="AA218" i="17" s="1"/>
  <c r="AA219" i="17" s="1"/>
  <c r="AA220" i="17" s="1"/>
  <c r="AA221" i="17" s="1"/>
  <c r="AA222" i="17" s="1"/>
  <c r="AA223" i="17" s="1"/>
  <c r="AA224" i="17" s="1"/>
  <c r="AA225" i="17" s="1"/>
  <c r="AA226" i="17" s="1"/>
  <c r="AA227" i="17" s="1"/>
  <c r="AA228" i="17" s="1"/>
  <c r="AA229" i="17" s="1"/>
  <c r="AA230" i="17" s="1"/>
  <c r="AA231" i="17" s="1"/>
  <c r="AA232" i="17" s="1"/>
  <c r="AA233" i="17" s="1"/>
  <c r="AA234" i="17" s="1"/>
  <c r="AA235" i="17" s="1"/>
  <c r="AA236" i="17" s="1"/>
  <c r="AA237" i="17" s="1"/>
  <c r="AA238" i="17" s="1"/>
  <c r="AA239" i="17" s="1"/>
  <c r="AA240" i="17" s="1"/>
  <c r="AA241" i="17" s="1"/>
  <c r="AA242" i="17" s="1"/>
  <c r="AA243" i="17" s="1"/>
  <c r="AA244" i="17" s="1"/>
  <c r="AA245" i="17" s="1"/>
  <c r="AA246" i="17" s="1"/>
  <c r="AA247" i="17" s="1"/>
  <c r="AA248" i="17" s="1"/>
  <c r="AA249" i="17" s="1"/>
  <c r="AA250" i="17" s="1"/>
  <c r="AA251" i="17" s="1"/>
  <c r="AA252" i="17" s="1"/>
  <c r="P11" i="11"/>
  <c r="P12" i="11" s="1"/>
  <c r="AB9" i="19"/>
  <c r="BJ9" i="19" s="1"/>
  <c r="BL9" i="19" s="1"/>
  <c r="S11" i="23"/>
  <c r="S12" i="23" s="1"/>
  <c r="R11" i="23"/>
  <c r="Y12" i="17"/>
  <c r="Z12" i="17"/>
  <c r="AE9" i="21"/>
  <c r="AG9" i="21" s="1"/>
  <c r="AY12" i="19"/>
  <c r="AX12" i="19"/>
  <c r="K10" i="21"/>
  <c r="L10" i="21"/>
  <c r="BE10" i="17"/>
  <c r="BI9" i="17"/>
  <c r="BE10" i="19"/>
  <c r="AW13" i="19"/>
  <c r="R11" i="21"/>
  <c r="L12" i="7"/>
  <c r="Q13" i="5"/>
  <c r="AZ10" i="17"/>
  <c r="AB10" i="15"/>
  <c r="AC10" i="15"/>
  <c r="AD9" i="21"/>
  <c r="M14" i="7"/>
  <c r="M15" i="7" s="1"/>
  <c r="M16" i="7" s="1"/>
  <c r="M17" i="7" s="1"/>
  <c r="M18" i="7" s="1"/>
  <c r="M19" i="7" s="1"/>
  <c r="M20" i="7" s="1"/>
  <c r="M21" i="7" s="1"/>
  <c r="M22" i="7" s="1"/>
  <c r="M23" i="7" s="1"/>
  <c r="M24" i="7" s="1"/>
  <c r="M25" i="7" s="1"/>
  <c r="M26" i="7" s="1"/>
  <c r="M27" i="7" s="1"/>
  <c r="M28" i="7" s="1"/>
  <c r="M29" i="7" s="1"/>
  <c r="M30" i="7" s="1"/>
  <c r="M31" i="7" s="1"/>
  <c r="M32" i="7" s="1"/>
  <c r="M33" i="7" s="1"/>
  <c r="M34" i="7" s="1"/>
  <c r="M35" i="7" s="1"/>
  <c r="M36" i="7" s="1"/>
  <c r="M37" i="7" s="1"/>
  <c r="M38" i="7" s="1"/>
  <c r="M39" i="7" s="1"/>
  <c r="M40" i="7" s="1"/>
  <c r="M41" i="7" s="1"/>
  <c r="M42" i="7" s="1"/>
  <c r="M43" i="7" s="1"/>
  <c r="M44" i="7" s="1"/>
  <c r="M45" i="7" s="1"/>
  <c r="M46" i="7" s="1"/>
  <c r="M47" i="7" s="1"/>
  <c r="M48" i="7" s="1"/>
  <c r="M49" i="7" s="1"/>
  <c r="M50" i="7" s="1"/>
  <c r="M51" i="7" s="1"/>
  <c r="M52" i="7" s="1"/>
  <c r="M53" i="7" s="1"/>
  <c r="M54" i="7" s="1"/>
  <c r="M55" i="7" s="1"/>
  <c r="M56" i="7" s="1"/>
  <c r="M57" i="7" s="1"/>
  <c r="M58" i="7" s="1"/>
  <c r="M59" i="7" s="1"/>
  <c r="M60" i="7" s="1"/>
  <c r="M61" i="7" s="1"/>
  <c r="M62" i="7" s="1"/>
  <c r="M63" i="7" s="1"/>
  <c r="M64" i="7" s="1"/>
  <c r="M65" i="7" s="1"/>
  <c r="M66" i="7" s="1"/>
  <c r="M67" i="7" s="1"/>
  <c r="M68" i="7" s="1"/>
  <c r="M69" i="7" s="1"/>
  <c r="M70" i="7" s="1"/>
  <c r="M71" i="7" s="1"/>
  <c r="M72" i="7" s="1"/>
  <c r="M73" i="7" s="1"/>
  <c r="M74" i="7" s="1"/>
  <c r="M75" i="7" s="1"/>
  <c r="M76" i="7" s="1"/>
  <c r="M77" i="7" s="1"/>
  <c r="M78" i="7" s="1"/>
  <c r="M79" i="7" s="1"/>
  <c r="M80" i="7" s="1"/>
  <c r="M81" i="7" s="1"/>
  <c r="M82" i="7" s="1"/>
  <c r="M83" i="7" s="1"/>
  <c r="M84" i="7" s="1"/>
  <c r="M85" i="7" s="1"/>
  <c r="M86" i="7" s="1"/>
  <c r="M87" i="7" s="1"/>
  <c r="M88" i="7" s="1"/>
  <c r="M89" i="7" s="1"/>
  <c r="M90" i="7" s="1"/>
  <c r="M91" i="7" s="1"/>
  <c r="M92" i="7" s="1"/>
  <c r="M93" i="7" s="1"/>
  <c r="M94" i="7" s="1"/>
  <c r="M95" i="7" s="1"/>
  <c r="M96" i="7" s="1"/>
  <c r="M97" i="7" s="1"/>
  <c r="M98" i="7" s="1"/>
  <c r="M99" i="7" s="1"/>
  <c r="M100" i="7" s="1"/>
  <c r="M101" i="7" s="1"/>
  <c r="M102" i="7" s="1"/>
  <c r="M103" i="7" s="1"/>
  <c r="M104" i="7" s="1"/>
  <c r="M105" i="7" s="1"/>
  <c r="M106" i="7" s="1"/>
  <c r="M107" i="7" s="1"/>
  <c r="M108" i="7" s="1"/>
  <c r="M109" i="7" s="1"/>
  <c r="M110" i="7" s="1"/>
  <c r="M111" i="7" s="1"/>
  <c r="M112" i="7" s="1"/>
  <c r="M113" i="7" s="1"/>
  <c r="M114" i="7" s="1"/>
  <c r="M115" i="7" s="1"/>
  <c r="M116" i="7" s="1"/>
  <c r="M117" i="7" s="1"/>
  <c r="M118" i="7" s="1"/>
  <c r="M119" i="7" s="1"/>
  <c r="M120" i="7" s="1"/>
  <c r="M121" i="7" s="1"/>
  <c r="M122" i="7" s="1"/>
  <c r="M123" i="7" s="1"/>
  <c r="M124" i="7" s="1"/>
  <c r="M125" i="7" s="1"/>
  <c r="M126" i="7" s="1"/>
  <c r="M127" i="7" s="1"/>
  <c r="M128" i="7" s="1"/>
  <c r="M129" i="7" s="1"/>
  <c r="M130" i="7" s="1"/>
  <c r="M131" i="7" s="1"/>
  <c r="M132" i="7" s="1"/>
  <c r="M133" i="7" s="1"/>
  <c r="M134" i="7" s="1"/>
  <c r="M135" i="7" s="1"/>
  <c r="M136" i="7" s="1"/>
  <c r="M137" i="7" s="1"/>
  <c r="M138" i="7" s="1"/>
  <c r="M139" i="7" s="1"/>
  <c r="M140" i="7" s="1"/>
  <c r="M141" i="7" s="1"/>
  <c r="M142" i="7" s="1"/>
  <c r="M143" i="7" s="1"/>
  <c r="W10" i="13"/>
  <c r="W11" i="13" s="1"/>
  <c r="Q10" i="19"/>
  <c r="G12" i="17"/>
  <c r="P10" i="17"/>
  <c r="S10" i="19"/>
  <c r="S11" i="19" s="1"/>
  <c r="S12" i="19" s="1"/>
  <c r="N10" i="17"/>
  <c r="AD13" i="17"/>
  <c r="AE13" i="17"/>
  <c r="K14" i="19"/>
  <c r="K15" i="19" s="1"/>
  <c r="J13" i="19"/>
  <c r="J14" i="19" s="1"/>
  <c r="X10" i="21"/>
  <c r="W10" i="21"/>
  <c r="M13" i="15"/>
  <c r="T12" i="13"/>
  <c r="S10" i="9"/>
  <c r="K12" i="5"/>
  <c r="AV11" i="19"/>
  <c r="AV12" i="19" s="1"/>
  <c r="H10" i="5"/>
  <c r="I10" i="5"/>
  <c r="V10" i="11"/>
  <c r="V11" i="11" s="1"/>
  <c r="I10" i="15"/>
  <c r="I11" i="15" s="1"/>
  <c r="I12" i="15" s="1"/>
  <c r="Z11" i="15"/>
  <c r="N13" i="21"/>
  <c r="V13" i="15"/>
  <c r="V14" i="15" s="1"/>
  <c r="U12" i="15"/>
  <c r="U13" i="15" s="1"/>
  <c r="AH14" i="17"/>
  <c r="K11" i="13"/>
  <c r="AA14" i="15"/>
  <c r="T14" i="11"/>
  <c r="M10" i="21"/>
  <c r="S12" i="13"/>
  <c r="N12" i="19"/>
  <c r="N13" i="19" s="1"/>
  <c r="O11" i="21"/>
  <c r="O12" i="21" s="1"/>
  <c r="O13" i="21" s="1"/>
  <c r="O14" i="21" s="1"/>
  <c r="O15" i="21" s="1"/>
  <c r="O16" i="21" s="1"/>
  <c r="O17" i="21" s="1"/>
  <c r="O18" i="21" s="1"/>
  <c r="O19" i="21" s="1"/>
  <c r="O20" i="21" s="1"/>
  <c r="O21" i="21" s="1"/>
  <c r="O22" i="21" s="1"/>
  <c r="O23" i="21" s="1"/>
  <c r="O24" i="21" s="1"/>
  <c r="O25" i="21" s="1"/>
  <c r="O26" i="21" s="1"/>
  <c r="O27" i="21" s="1"/>
  <c r="O28" i="21" s="1"/>
  <c r="O29" i="21" s="1"/>
  <c r="O30" i="21" s="1"/>
  <c r="O31" i="21" s="1"/>
  <c r="O32" i="21" s="1"/>
  <c r="O33" i="21" s="1"/>
  <c r="O34" i="21" s="1"/>
  <c r="O35" i="21" s="1"/>
  <c r="O36" i="21" s="1"/>
  <c r="O37" i="21" s="1"/>
  <c r="O38" i="21" s="1"/>
  <c r="O39" i="21" s="1"/>
  <c r="O40" i="21" s="1"/>
  <c r="O41" i="21" s="1"/>
  <c r="O42" i="21" s="1"/>
  <c r="O43" i="21" s="1"/>
  <c r="O44" i="21" s="1"/>
  <c r="O45" i="21" s="1"/>
  <c r="O46" i="21" s="1"/>
  <c r="O47" i="21" s="1"/>
  <c r="O48" i="21" s="1"/>
  <c r="O49" i="21" s="1"/>
  <c r="O50" i="21" s="1"/>
  <c r="O51" i="21" s="1"/>
  <c r="O52" i="21" s="1"/>
  <c r="O53" i="21" s="1"/>
  <c r="O54" i="21" s="1"/>
  <c r="O55" i="21" s="1"/>
  <c r="O56" i="21" s="1"/>
  <c r="O57" i="21" s="1"/>
  <c r="O58" i="21" s="1"/>
  <c r="O59" i="21" s="1"/>
  <c r="O60" i="21" s="1"/>
  <c r="O61" i="21" s="1"/>
  <c r="O62" i="21" s="1"/>
  <c r="O63" i="21" s="1"/>
  <c r="O64" i="21" s="1"/>
  <c r="O65" i="21" s="1"/>
  <c r="O66" i="21" s="1"/>
  <c r="O67" i="21" s="1"/>
  <c r="O68" i="21" s="1"/>
  <c r="O69" i="21" s="1"/>
  <c r="O70" i="21" s="1"/>
  <c r="O71" i="21" s="1"/>
  <c r="O72" i="21" s="1"/>
  <c r="O73" i="21" s="1"/>
  <c r="O74" i="21" s="1"/>
  <c r="O75" i="21" s="1"/>
  <c r="O76" i="21" s="1"/>
  <c r="O77" i="21" s="1"/>
  <c r="O78" i="21" s="1"/>
  <c r="O79" i="21" s="1"/>
  <c r="O80" i="21" s="1"/>
  <c r="O81" i="21" s="1"/>
  <c r="O82" i="21" s="1"/>
  <c r="O83" i="21" s="1"/>
  <c r="O84" i="21" s="1"/>
  <c r="O85" i="21" s="1"/>
  <c r="O86" i="21" s="1"/>
  <c r="O87" i="21" s="1"/>
  <c r="O88" i="21" s="1"/>
  <c r="O89" i="21" s="1"/>
  <c r="O90" i="21" s="1"/>
  <c r="O91" i="21" s="1"/>
  <c r="O92" i="21" s="1"/>
  <c r="O93" i="21" s="1"/>
  <c r="O94" i="21" s="1"/>
  <c r="O95" i="21" s="1"/>
  <c r="O96" i="21" s="1"/>
  <c r="O97" i="21" s="1"/>
  <c r="O98" i="21" s="1"/>
  <c r="AK11" i="15"/>
  <c r="AN11" i="17"/>
  <c r="L12" i="17"/>
  <c r="L13" i="17" s="1"/>
  <c r="L14" i="17" s="1"/>
  <c r="AV10" i="17"/>
  <c r="AV11" i="17" s="1"/>
  <c r="G10" i="15"/>
  <c r="H10" i="15"/>
  <c r="H11" i="15" s="1"/>
  <c r="H12" i="15" s="1"/>
  <c r="W11" i="19"/>
  <c r="W12" i="19" s="1"/>
  <c r="W13" i="19" s="1"/>
  <c r="W14" i="19" s="1"/>
  <c r="W15" i="19" s="1"/>
  <c r="W16" i="19" s="1"/>
  <c r="W17" i="19" s="1"/>
  <c r="W18" i="19" s="1"/>
  <c r="W19" i="19" s="1"/>
  <c r="W20" i="19" s="1"/>
  <c r="W21" i="19" s="1"/>
  <c r="W22" i="19" s="1"/>
  <c r="W23" i="19" s="1"/>
  <c r="W24" i="19" s="1"/>
  <c r="W25" i="19" s="1"/>
  <c r="W26" i="19" s="1"/>
  <c r="W27" i="19" s="1"/>
  <c r="W28" i="19" s="1"/>
  <c r="W29" i="19" s="1"/>
  <c r="W30" i="19" s="1"/>
  <c r="W31" i="19" s="1"/>
  <c r="W32" i="19" s="1"/>
  <c r="W33" i="19" s="1"/>
  <c r="W34" i="19" s="1"/>
  <c r="W35" i="19" s="1"/>
  <c r="W36" i="19" s="1"/>
  <c r="W37" i="19" s="1"/>
  <c r="W38" i="19" s="1"/>
  <c r="W39" i="19" s="1"/>
  <c r="W40" i="19" s="1"/>
  <c r="W41" i="19" s="1"/>
  <c r="W42" i="19" s="1"/>
  <c r="W43" i="19" s="1"/>
  <c r="W44" i="19" s="1"/>
  <c r="W45" i="19" s="1"/>
  <c r="W46" i="19" s="1"/>
  <c r="W47" i="19" s="1"/>
  <c r="W48" i="19" s="1"/>
  <c r="W49" i="19" s="1"/>
  <c r="W50" i="19" s="1"/>
  <c r="W51" i="19" s="1"/>
  <c r="W52" i="19" s="1"/>
  <c r="W53" i="19" s="1"/>
  <c r="W54" i="19" s="1"/>
  <c r="W55" i="19" s="1"/>
  <c r="W56" i="19" s="1"/>
  <c r="W57" i="19" s="1"/>
  <c r="W58" i="19" s="1"/>
  <c r="W59" i="19" s="1"/>
  <c r="W60" i="19" s="1"/>
  <c r="W61" i="19" s="1"/>
  <c r="W62" i="19" s="1"/>
  <c r="W63" i="19" s="1"/>
  <c r="W64" i="19" s="1"/>
  <c r="W65" i="19" s="1"/>
  <c r="W66" i="19" s="1"/>
  <c r="W67" i="19" s="1"/>
  <c r="W68" i="19" s="1"/>
  <c r="W69" i="19" s="1"/>
  <c r="W70" i="19" s="1"/>
  <c r="W71" i="19" s="1"/>
  <c r="W72" i="19" s="1"/>
  <c r="W73" i="19" s="1"/>
  <c r="W74" i="19" s="1"/>
  <c r="W75" i="19" s="1"/>
  <c r="W76" i="19" s="1"/>
  <c r="W77" i="19" s="1"/>
  <c r="W78" i="19" s="1"/>
  <c r="W79" i="19" s="1"/>
  <c r="W80" i="19" s="1"/>
  <c r="W81" i="19" s="1"/>
  <c r="W82" i="19" s="1"/>
  <c r="W83" i="19" s="1"/>
  <c r="W84" i="19" s="1"/>
  <c r="W85" i="19" s="1"/>
  <c r="W86" i="19" s="1"/>
  <c r="W87" i="19" s="1"/>
  <c r="W88" i="19" s="1"/>
  <c r="W89" i="19" s="1"/>
  <c r="W90" i="19" s="1"/>
  <c r="W91" i="19" s="1"/>
  <c r="W92" i="19" s="1"/>
  <c r="W93" i="19" s="1"/>
  <c r="W94" i="19" s="1"/>
  <c r="W95" i="19" s="1"/>
  <c r="W96" i="19" s="1"/>
  <c r="W97" i="19" s="1"/>
  <c r="W98" i="19" s="1"/>
  <c r="W99" i="19" s="1"/>
  <c r="W100" i="19" s="1"/>
  <c r="W101" i="19" s="1"/>
  <c r="W102" i="19" s="1"/>
  <c r="W103" i="19" s="1"/>
  <c r="W104" i="19" s="1"/>
  <c r="W105" i="19" s="1"/>
  <c r="W106" i="19" s="1"/>
  <c r="W107" i="19" s="1"/>
  <c r="W108" i="19" s="1"/>
  <c r="W109" i="19" s="1"/>
  <c r="W110" i="19" s="1"/>
  <c r="W111" i="19" s="1"/>
  <c r="W112" i="19" s="1"/>
  <c r="W113" i="19" s="1"/>
  <c r="W114" i="19" s="1"/>
  <c r="W115" i="19" s="1"/>
  <c r="W116" i="19" s="1"/>
  <c r="W117" i="19" s="1"/>
  <c r="W118" i="19" s="1"/>
  <c r="W119" i="19" s="1"/>
  <c r="W120" i="19" s="1"/>
  <c r="W121" i="19" s="1"/>
  <c r="W122" i="19" s="1"/>
  <c r="W123" i="19" s="1"/>
  <c r="W124" i="19" s="1"/>
  <c r="W125" i="19" s="1"/>
  <c r="W126" i="19" s="1"/>
  <c r="W127" i="19" s="1"/>
  <c r="W128" i="19" s="1"/>
  <c r="W129" i="19" s="1"/>
  <c r="W130" i="19" s="1"/>
  <c r="W131" i="19" s="1"/>
  <c r="W132" i="19" s="1"/>
  <c r="W133" i="19" s="1"/>
  <c r="W134" i="19" s="1"/>
  <c r="W135" i="19" s="1"/>
  <c r="W136" i="19" s="1"/>
  <c r="W137" i="19" s="1"/>
  <c r="W138" i="19" s="1"/>
  <c r="W139" i="19" s="1"/>
  <c r="W140" i="19" s="1"/>
  <c r="W141" i="19" s="1"/>
  <c r="W142" i="19" s="1"/>
  <c r="W143" i="19" s="1"/>
  <c r="W144" i="19" s="1"/>
  <c r="W145" i="19" s="1"/>
  <c r="W146" i="19" s="1"/>
  <c r="W147" i="19" s="1"/>
  <c r="W148" i="19" s="1"/>
  <c r="W149" i="19" s="1"/>
  <c r="W150" i="19" s="1"/>
  <c r="W151" i="19" s="1"/>
  <c r="W152" i="19" s="1"/>
  <c r="W153" i="19" s="1"/>
  <c r="W154" i="19" s="1"/>
  <c r="W155" i="19" s="1"/>
  <c r="W156" i="19" s="1"/>
  <c r="W157" i="19" s="1"/>
  <c r="W158" i="19" s="1"/>
  <c r="W159" i="19" s="1"/>
  <c r="W160" i="19" s="1"/>
  <c r="W161" i="19" s="1"/>
  <c r="W162" i="19" s="1"/>
  <c r="W163" i="19" s="1"/>
  <c r="W164" i="19" s="1"/>
  <c r="W165" i="19" s="1"/>
  <c r="W166" i="19" s="1"/>
  <c r="W167" i="19" s="1"/>
  <c r="W168" i="19" s="1"/>
  <c r="W169" i="19" s="1"/>
  <c r="W170" i="19" s="1"/>
  <c r="W171" i="19" s="1"/>
  <c r="W172" i="19" s="1"/>
  <c r="W173" i="19" s="1"/>
  <c r="W174" i="19" s="1"/>
  <c r="W175" i="19" s="1"/>
  <c r="W176" i="19" s="1"/>
  <c r="W177" i="19" s="1"/>
  <c r="W178" i="19" s="1"/>
  <c r="W179" i="19" s="1"/>
  <c r="W180" i="19" s="1"/>
  <c r="W181" i="19" s="1"/>
  <c r="W182" i="19" s="1"/>
  <c r="W183" i="19" s="1"/>
  <c r="W184" i="19" s="1"/>
  <c r="W185" i="19" s="1"/>
  <c r="W186" i="19" s="1"/>
  <c r="W187" i="19" s="1"/>
  <c r="W188" i="19" s="1"/>
  <c r="W189" i="19" s="1"/>
  <c r="W190" i="19" s="1"/>
  <c r="AX10" i="17"/>
  <c r="T13" i="15"/>
  <c r="W16" i="23"/>
  <c r="W17" i="23" s="1"/>
  <c r="W18" i="23" s="1"/>
  <c r="W19" i="23" s="1"/>
  <c r="W20" i="23" s="1"/>
  <c r="W21" i="23" s="1"/>
  <c r="W22" i="23" s="1"/>
  <c r="W23" i="23" s="1"/>
  <c r="W24" i="23" s="1"/>
  <c r="W25" i="23" s="1"/>
  <c r="W26" i="23" s="1"/>
  <c r="W27" i="23" s="1"/>
  <c r="W28" i="23" s="1"/>
  <c r="W29" i="23" s="1"/>
  <c r="W30" i="23" s="1"/>
  <c r="W31" i="23" s="1"/>
  <c r="P11" i="9"/>
  <c r="AJ10" i="19"/>
  <c r="AG10" i="19"/>
  <c r="AH10" i="19"/>
  <c r="AF10" i="19"/>
  <c r="AI10" i="19"/>
  <c r="X11" i="17"/>
  <c r="X12" i="17" s="1"/>
  <c r="S11" i="21"/>
  <c r="Y10" i="21"/>
  <c r="Y11" i="21" s="1"/>
  <c r="S10" i="17"/>
  <c r="S11" i="17" s="1"/>
  <c r="R10" i="17"/>
  <c r="W11" i="17"/>
  <c r="H10" i="11"/>
  <c r="AJ11" i="15"/>
  <c r="I12" i="11"/>
  <c r="I13" i="11" s="1"/>
  <c r="AD10" i="15"/>
  <c r="AD11" i="15" s="1"/>
  <c r="AD12" i="15" s="1"/>
  <c r="AU11" i="19"/>
  <c r="AT11" i="19"/>
  <c r="BG10" i="17"/>
  <c r="AP9" i="15"/>
  <c r="AQ9" i="15"/>
  <c r="AS9" i="15" s="1"/>
  <c r="J11" i="7"/>
  <c r="K11" i="7"/>
  <c r="K12" i="7" s="1"/>
  <c r="T13" i="9"/>
  <c r="U11" i="17"/>
  <c r="X10" i="19"/>
  <c r="L12" i="11"/>
  <c r="L13" i="11" s="1"/>
  <c r="AG14" i="15"/>
  <c r="AO10" i="19"/>
  <c r="AQ10" i="19"/>
  <c r="AS10" i="19"/>
  <c r="R10" i="19"/>
  <c r="N10" i="13"/>
  <c r="P10" i="13"/>
  <c r="P11" i="13" s="1"/>
  <c r="O10" i="13"/>
  <c r="G13" i="7"/>
  <c r="AB9" i="23"/>
  <c r="AC9" i="23"/>
  <c r="AE9" i="23" s="1"/>
  <c r="J10" i="23"/>
  <c r="BA10" i="17"/>
  <c r="X9" i="9"/>
  <c r="Z9" i="9" s="1"/>
  <c r="W9" i="9"/>
  <c r="Z11" i="21"/>
  <c r="Z10" i="23"/>
  <c r="X10" i="23"/>
  <c r="AA10" i="23"/>
  <c r="H12" i="17"/>
  <c r="H13" i="17" s="1"/>
  <c r="BI19" i="19"/>
  <c r="AE12" i="19"/>
  <c r="O11" i="9"/>
  <c r="P20" i="23"/>
  <c r="P21" i="23" s="1"/>
  <c r="P22" i="23" s="1"/>
  <c r="P23" i="23" s="1"/>
  <c r="P24" i="23" s="1"/>
  <c r="P25" i="23" s="1"/>
  <c r="P26" i="23" s="1"/>
  <c r="P27" i="23" s="1"/>
  <c r="P28" i="23" s="1"/>
  <c r="P29" i="23" s="1"/>
  <c r="P30" i="23" s="1"/>
  <c r="P31" i="23" s="1"/>
  <c r="U13" i="19"/>
  <c r="V13" i="19"/>
  <c r="L11" i="19"/>
  <c r="M11" i="19"/>
  <c r="M13" i="11"/>
  <c r="Q14" i="15"/>
  <c r="O13" i="19"/>
  <c r="N10" i="23"/>
  <c r="AO12" i="15"/>
  <c r="AN12" i="15"/>
  <c r="AL13" i="19"/>
  <c r="AL14" i="19" s="1"/>
  <c r="U15" i="11"/>
  <c r="U16" i="11" s="1"/>
  <c r="U17" i="11" s="1"/>
  <c r="U18" i="11" s="1"/>
  <c r="U19" i="11" s="1"/>
  <c r="U20" i="11" s="1"/>
  <c r="U21" i="11" s="1"/>
  <c r="U22" i="11" s="1"/>
  <c r="U23" i="11" s="1"/>
  <c r="U24" i="11" s="1"/>
  <c r="U25" i="11" s="1"/>
  <c r="H12" i="13"/>
  <c r="AH11" i="15"/>
  <c r="AA11" i="19"/>
  <c r="AA12" i="19" s="1"/>
  <c r="L12" i="15"/>
  <c r="X12" i="11"/>
  <c r="Q13" i="9"/>
  <c r="G11" i="9"/>
  <c r="V11" i="17"/>
  <c r="Y10" i="19"/>
  <c r="Y11" i="19" s="1"/>
  <c r="J11" i="21"/>
  <c r="J12" i="21" s="1"/>
  <c r="I11" i="21"/>
  <c r="N11" i="11"/>
  <c r="N12" i="11" s="1"/>
  <c r="M10" i="23"/>
  <c r="J12" i="9"/>
  <c r="I12" i="9"/>
  <c r="J11" i="13"/>
  <c r="I11" i="13"/>
  <c r="W11" i="15"/>
  <c r="AC11" i="17"/>
  <c r="AB12" i="17" s="1"/>
  <c r="M12" i="13"/>
  <c r="BD10" i="19"/>
  <c r="BG10" i="19"/>
  <c r="BG11" i="19" s="1"/>
  <c r="BA10" i="19"/>
  <c r="AZ10" i="19"/>
  <c r="BB10" i="19"/>
  <c r="BC10" i="19"/>
  <c r="V14" i="9"/>
  <c r="U11" i="9"/>
  <c r="L14" i="5"/>
  <c r="L15" i="5" s="1"/>
  <c r="AW10" i="17"/>
  <c r="AW11" i="17" s="1"/>
  <c r="AL11" i="15"/>
  <c r="BF10" i="17"/>
  <c r="J12" i="15"/>
  <c r="U10" i="13"/>
  <c r="R10" i="13"/>
  <c r="R11" i="13" s="1"/>
  <c r="N10" i="7"/>
  <c r="N11" i="7" s="1"/>
  <c r="Q11" i="17"/>
  <c r="AP10" i="19"/>
  <c r="T14" i="23"/>
  <c r="N10" i="9"/>
  <c r="X10" i="9" s="1"/>
  <c r="Z10" i="9" s="1"/>
  <c r="P12" i="15"/>
  <c r="O11" i="15"/>
  <c r="T13" i="21"/>
  <c r="AI10" i="15"/>
  <c r="AI11" i="15" s="1"/>
  <c r="BH10" i="17"/>
  <c r="AA11" i="21"/>
  <c r="AC11" i="21"/>
  <c r="Q13" i="13"/>
  <c r="P10" i="21"/>
  <c r="AF12" i="17"/>
  <c r="P13" i="19"/>
  <c r="P14" i="19" s="1"/>
  <c r="P15" i="19" s="1"/>
  <c r="P16" i="19" s="1"/>
  <c r="P17" i="19" s="1"/>
  <c r="P18" i="19" s="1"/>
  <c r="P19" i="19" s="1"/>
  <c r="P20" i="19" s="1"/>
  <c r="P21" i="19" s="1"/>
  <c r="P22" i="19" s="1"/>
  <c r="P23" i="19" s="1"/>
  <c r="P24" i="19" s="1"/>
  <c r="P25" i="19" s="1"/>
  <c r="P26" i="19" s="1"/>
  <c r="P27" i="19" s="1"/>
  <c r="P28" i="19" s="1"/>
  <c r="P29" i="19" s="1"/>
  <c r="P30" i="19" s="1"/>
  <c r="P31" i="19" s="1"/>
  <c r="P32" i="19" s="1"/>
  <c r="P33" i="19" s="1"/>
  <c r="P34" i="19" s="1"/>
  <c r="P35" i="19" s="1"/>
  <c r="P36" i="19" s="1"/>
  <c r="P37" i="19" s="1"/>
  <c r="P38" i="19" s="1"/>
  <c r="P39" i="19" s="1"/>
  <c r="P40" i="19" s="1"/>
  <c r="P41" i="19" s="1"/>
  <c r="P42" i="19" s="1"/>
  <c r="P43" i="19" s="1"/>
  <c r="P44" i="19" s="1"/>
  <c r="P45" i="19" s="1"/>
  <c r="P46" i="19" s="1"/>
  <c r="P47" i="19" s="1"/>
  <c r="P48" i="19" s="1"/>
  <c r="P49" i="19" s="1"/>
  <c r="P50" i="19" s="1"/>
  <c r="P51" i="19" s="1"/>
  <c r="P52" i="19" s="1"/>
  <c r="P53" i="19" s="1"/>
  <c r="P54" i="19" s="1"/>
  <c r="P55" i="19" s="1"/>
  <c r="P56" i="19" s="1"/>
  <c r="P57" i="19" s="1"/>
  <c r="P58" i="19" s="1"/>
  <c r="P59" i="19" s="1"/>
  <c r="P60" i="19" s="1"/>
  <c r="P61" i="19" s="1"/>
  <c r="P62" i="19" s="1"/>
  <c r="P63" i="19" s="1"/>
  <c r="P64" i="19" s="1"/>
  <c r="P65" i="19" s="1"/>
  <c r="P66" i="19" s="1"/>
  <c r="P67" i="19" s="1"/>
  <c r="P68" i="19" s="1"/>
  <c r="P69" i="19" s="1"/>
  <c r="P70" i="19" s="1"/>
  <c r="P71" i="19" s="1"/>
  <c r="P72" i="19" s="1"/>
  <c r="P73" i="19" s="1"/>
  <c r="P74" i="19" s="1"/>
  <c r="P75" i="19" s="1"/>
  <c r="P76" i="19" s="1"/>
  <c r="P77" i="19" s="1"/>
  <c r="P78" i="19" s="1"/>
  <c r="P79" i="19" s="1"/>
  <c r="P80" i="19" s="1"/>
  <c r="P81" i="19" s="1"/>
  <c r="P82" i="19" s="1"/>
  <c r="P83" i="19" s="1"/>
  <c r="P84" i="19" s="1"/>
  <c r="P85" i="19" s="1"/>
  <c r="P86" i="19" s="1"/>
  <c r="P87" i="19" s="1"/>
  <c r="P88" i="19" s="1"/>
  <c r="P89" i="19" s="1"/>
  <c r="P90" i="19" s="1"/>
  <c r="P91" i="19" s="1"/>
  <c r="P92" i="19" s="1"/>
  <c r="P93" i="19" s="1"/>
  <c r="P94" i="19" s="1"/>
  <c r="P95" i="19" s="1"/>
  <c r="P96" i="19" s="1"/>
  <c r="P97" i="19" s="1"/>
  <c r="P98" i="19" s="1"/>
  <c r="P99" i="19" s="1"/>
  <c r="P100" i="19" s="1"/>
  <c r="P101" i="19" s="1"/>
  <c r="P102" i="19" s="1"/>
  <c r="P103" i="19" s="1"/>
  <c r="P104" i="19" s="1"/>
  <c r="P105" i="19" s="1"/>
  <c r="P106" i="19" s="1"/>
  <c r="P107" i="19" s="1"/>
  <c r="P108" i="19" s="1"/>
  <c r="P109" i="19" s="1"/>
  <c r="P110" i="19" s="1"/>
  <c r="P111" i="19" s="1"/>
  <c r="P112" i="19" s="1"/>
  <c r="P113" i="19" s="1"/>
  <c r="P114" i="19" s="1"/>
  <c r="P115" i="19" s="1"/>
  <c r="P116" i="19" s="1"/>
  <c r="P117" i="19" s="1"/>
  <c r="P118" i="19" s="1"/>
  <c r="P119" i="19" s="1"/>
  <c r="P120" i="19" s="1"/>
  <c r="P121" i="19" s="1"/>
  <c r="P122" i="19" s="1"/>
  <c r="P123" i="19" s="1"/>
  <c r="P124" i="19" s="1"/>
  <c r="P125" i="19" s="1"/>
  <c r="P126" i="19" s="1"/>
  <c r="P127" i="19" s="1"/>
  <c r="P128" i="19" s="1"/>
  <c r="P129" i="19" s="1"/>
  <c r="P130" i="19" s="1"/>
  <c r="P131" i="19" s="1"/>
  <c r="P132" i="19" s="1"/>
  <c r="P133" i="19" s="1"/>
  <c r="P134" i="19" s="1"/>
  <c r="P135" i="19" s="1"/>
  <c r="P136" i="19" s="1"/>
  <c r="P137" i="19" s="1"/>
  <c r="P138" i="19" s="1"/>
  <c r="P139" i="19" s="1"/>
  <c r="P140" i="19" s="1"/>
  <c r="P141" i="19" s="1"/>
  <c r="P142" i="19" s="1"/>
  <c r="P143" i="19" s="1"/>
  <c r="P144" i="19" s="1"/>
  <c r="P145" i="19" s="1"/>
  <c r="P146" i="19" s="1"/>
  <c r="P147" i="19" s="1"/>
  <c r="P148" i="19" s="1"/>
  <c r="P149" i="19" s="1"/>
  <c r="P150" i="19" s="1"/>
  <c r="P151" i="19" s="1"/>
  <c r="P152" i="19" s="1"/>
  <c r="P153" i="19" s="1"/>
  <c r="P154" i="19" s="1"/>
  <c r="P155" i="19" s="1"/>
  <c r="P156" i="19" s="1"/>
  <c r="P157" i="19" s="1"/>
  <c r="P158" i="19" s="1"/>
  <c r="P159" i="19" s="1"/>
  <c r="P160" i="19" s="1"/>
  <c r="P161" i="19" s="1"/>
  <c r="P162" i="19" s="1"/>
  <c r="P163" i="19" s="1"/>
  <c r="P164" i="19" s="1"/>
  <c r="P165" i="19" s="1"/>
  <c r="P166" i="19" s="1"/>
  <c r="P167" i="19" s="1"/>
  <c r="P168" i="19" s="1"/>
  <c r="P169" i="19" s="1"/>
  <c r="P170" i="19" s="1"/>
  <c r="P171" i="19" s="1"/>
  <c r="P172" i="19" s="1"/>
  <c r="P173" i="19" s="1"/>
  <c r="P174" i="19" s="1"/>
  <c r="P175" i="19" s="1"/>
  <c r="P176" i="19" s="1"/>
  <c r="P177" i="19" s="1"/>
  <c r="P178" i="19" s="1"/>
  <c r="P179" i="19" s="1"/>
  <c r="P180" i="19" s="1"/>
  <c r="P181" i="19" s="1"/>
  <c r="P182" i="19" s="1"/>
  <c r="P183" i="19" s="1"/>
  <c r="P184" i="19" s="1"/>
  <c r="P185" i="19" s="1"/>
  <c r="P186" i="19" s="1"/>
  <c r="P187" i="19" s="1"/>
  <c r="P188" i="19" s="1"/>
  <c r="P189" i="19" s="1"/>
  <c r="P190" i="19" s="1"/>
  <c r="K11" i="11"/>
  <c r="K12" i="11" s="1"/>
  <c r="AD10" i="19"/>
  <c r="AD11" i="19" s="1"/>
  <c r="AD12" i="19" s="1"/>
  <c r="K12" i="15"/>
  <c r="Q11" i="7"/>
  <c r="Q12" i="7" s="1"/>
  <c r="O11" i="7"/>
  <c r="AA9" i="11"/>
  <c r="AC9" i="11" s="1"/>
  <c r="Z9" i="11"/>
  <c r="BH13" i="19"/>
  <c r="BJ9" i="17"/>
  <c r="BL9" i="17" s="1"/>
  <c r="L15" i="13"/>
  <c r="S11" i="11"/>
  <c r="S12" i="11" s="1"/>
  <c r="S13" i="11" s="1"/>
  <c r="G14" i="5"/>
  <c r="H13" i="9"/>
  <c r="J10" i="17"/>
  <c r="AI11" i="17"/>
  <c r="AJ11" i="17"/>
  <c r="AJ12" i="17" s="1"/>
  <c r="BB10" i="17"/>
  <c r="AR11" i="17"/>
  <c r="AE12" i="15"/>
  <c r="U15" i="21"/>
  <c r="U12" i="23"/>
  <c r="Q10" i="23"/>
  <c r="Q11" i="23" s="1"/>
  <c r="O12" i="23"/>
  <c r="T12" i="17"/>
  <c r="T13" i="17" s="1"/>
  <c r="T14" i="17" s="1"/>
  <c r="T15" i="17" s="1"/>
  <c r="T16" i="17" s="1"/>
  <c r="T17" i="17" s="1"/>
  <c r="T18" i="17" s="1"/>
  <c r="T19" i="17" s="1"/>
  <c r="T20" i="17" s="1"/>
  <c r="T21" i="17" s="1"/>
  <c r="T22" i="17" s="1"/>
  <c r="T23" i="17" s="1"/>
  <c r="T24" i="17" s="1"/>
  <c r="T25" i="17" s="1"/>
  <c r="T26" i="17" s="1"/>
  <c r="T27" i="17" s="1"/>
  <c r="T28" i="17" s="1"/>
  <c r="T29" i="17" s="1"/>
  <c r="T30" i="17" s="1"/>
  <c r="T31" i="17" s="1"/>
  <c r="T32" i="17" s="1"/>
  <c r="T33" i="17" s="1"/>
  <c r="T34" i="17" s="1"/>
  <c r="T35" i="17" s="1"/>
  <c r="T36" i="17" s="1"/>
  <c r="T37" i="17" s="1"/>
  <c r="T38" i="17" s="1"/>
  <c r="T39" i="17" s="1"/>
  <c r="T40" i="17" s="1"/>
  <c r="T41" i="17" s="1"/>
  <c r="T42" i="17" s="1"/>
  <c r="T43" i="17" s="1"/>
  <c r="T44" i="17" s="1"/>
  <c r="T45" i="17" s="1"/>
  <c r="T46" i="17" s="1"/>
  <c r="T47" i="17" s="1"/>
  <c r="T48" i="17" s="1"/>
  <c r="T49" i="17" s="1"/>
  <c r="T50" i="17" s="1"/>
  <c r="T51" i="17" s="1"/>
  <c r="T52" i="17" s="1"/>
  <c r="T53" i="17" s="1"/>
  <c r="T54" i="17" s="1"/>
  <c r="T55" i="17" s="1"/>
  <c r="T56" i="17" s="1"/>
  <c r="T57" i="17" s="1"/>
  <c r="T58" i="17" s="1"/>
  <c r="T59" i="17" s="1"/>
  <c r="T60" i="17" s="1"/>
  <c r="T61" i="17" s="1"/>
  <c r="T62" i="17" s="1"/>
  <c r="T63" i="17" s="1"/>
  <c r="T64" i="17" s="1"/>
  <c r="T65" i="17" s="1"/>
  <c r="T66" i="17" s="1"/>
  <c r="T67" i="17" s="1"/>
  <c r="T68" i="17" s="1"/>
  <c r="T69" i="17" s="1"/>
  <c r="T70" i="17" s="1"/>
  <c r="T71" i="17" s="1"/>
  <c r="T72" i="17" s="1"/>
  <c r="T73" i="17" s="1"/>
  <c r="T74" i="17" s="1"/>
  <c r="T75" i="17" s="1"/>
  <c r="T76" i="17" s="1"/>
  <c r="T77" i="17" s="1"/>
  <c r="T78" i="17" s="1"/>
  <c r="T79" i="17" s="1"/>
  <c r="T80" i="17" s="1"/>
  <c r="T81" i="17" s="1"/>
  <c r="T82" i="17" s="1"/>
  <c r="T83" i="17" s="1"/>
  <c r="T84" i="17" s="1"/>
  <c r="T85" i="17" s="1"/>
  <c r="T86" i="17" s="1"/>
  <c r="T87" i="17" s="1"/>
  <c r="T88" i="17" s="1"/>
  <c r="T89" i="17" s="1"/>
  <c r="T90" i="17" s="1"/>
  <c r="T91" i="17" s="1"/>
  <c r="T92" i="17" s="1"/>
  <c r="T93" i="17" s="1"/>
  <c r="T94" i="17" s="1"/>
  <c r="T95" i="17" s="1"/>
  <c r="T96" i="17" s="1"/>
  <c r="T97" i="17" s="1"/>
  <c r="T98" i="17" s="1"/>
  <c r="T99" i="17" s="1"/>
  <c r="T100" i="17" s="1"/>
  <c r="T101" i="17" s="1"/>
  <c r="T102" i="17" s="1"/>
  <c r="T103" i="17" s="1"/>
  <c r="T104" i="17" s="1"/>
  <c r="T105" i="17" s="1"/>
  <c r="T106" i="17" s="1"/>
  <c r="T107" i="17" s="1"/>
  <c r="T108" i="17" s="1"/>
  <c r="T109" i="17" s="1"/>
  <c r="T110" i="17" s="1"/>
  <c r="T111" i="17" s="1"/>
  <c r="T112" i="17" s="1"/>
  <c r="T113" i="17" s="1"/>
  <c r="T114" i="17" s="1"/>
  <c r="T115" i="17" s="1"/>
  <c r="T116" i="17" s="1"/>
  <c r="T117" i="17" s="1"/>
  <c r="T118" i="17" s="1"/>
  <c r="T119" i="17" s="1"/>
  <c r="T120" i="17" s="1"/>
  <c r="T121" i="17" s="1"/>
  <c r="T122" i="17" s="1"/>
  <c r="T123" i="17" s="1"/>
  <c r="T124" i="17" s="1"/>
  <c r="T125" i="17" s="1"/>
  <c r="T126" i="17" s="1"/>
  <c r="T127" i="17" s="1"/>
  <c r="T128" i="17" s="1"/>
  <c r="T129" i="17" s="1"/>
  <c r="T130" i="17" s="1"/>
  <c r="T131" i="17" s="1"/>
  <c r="T132" i="17" s="1"/>
  <c r="T133" i="17" s="1"/>
  <c r="T134" i="17" s="1"/>
  <c r="T135" i="17" s="1"/>
  <c r="T136" i="17" s="1"/>
  <c r="T137" i="17" s="1"/>
  <c r="T138" i="17" s="1"/>
  <c r="T139" i="17" s="1"/>
  <c r="T140" i="17" s="1"/>
  <c r="T141" i="17" s="1"/>
  <c r="T142" i="17" s="1"/>
  <c r="T143" i="17" s="1"/>
  <c r="T144" i="17" s="1"/>
  <c r="T145" i="17" s="1"/>
  <c r="T146" i="17" s="1"/>
  <c r="T147" i="17" s="1"/>
  <c r="T148" i="17" s="1"/>
  <c r="T149" i="17" s="1"/>
  <c r="T150" i="17" s="1"/>
  <c r="T151" i="17" s="1"/>
  <c r="T152" i="17" s="1"/>
  <c r="T153" i="17" s="1"/>
  <c r="T154" i="17" s="1"/>
  <c r="T155" i="17" s="1"/>
  <c r="T156" i="17" s="1"/>
  <c r="T157" i="17" s="1"/>
  <c r="T158" i="17" s="1"/>
  <c r="T159" i="17" s="1"/>
  <c r="T160" i="17" s="1"/>
  <c r="T161" i="17" s="1"/>
  <c r="T162" i="17" s="1"/>
  <c r="T163" i="17" s="1"/>
  <c r="T164" i="17" s="1"/>
  <c r="T165" i="17" s="1"/>
  <c r="T166" i="17" s="1"/>
  <c r="T167" i="17" s="1"/>
  <c r="T168" i="17" s="1"/>
  <c r="T169" i="17" s="1"/>
  <c r="T170" i="17" s="1"/>
  <c r="T171" i="17" s="1"/>
  <c r="T172" i="17" s="1"/>
  <c r="T173" i="17" s="1"/>
  <c r="T174" i="17" s="1"/>
  <c r="T175" i="17" s="1"/>
  <c r="T176" i="17" s="1"/>
  <c r="T177" i="17" s="1"/>
  <c r="T178" i="17" s="1"/>
  <c r="T179" i="17" s="1"/>
  <c r="T180" i="17" s="1"/>
  <c r="T181" i="17" s="1"/>
  <c r="T182" i="17" s="1"/>
  <c r="T183" i="17" s="1"/>
  <c r="T184" i="17" s="1"/>
  <c r="T185" i="17" s="1"/>
  <c r="T186" i="17" s="1"/>
  <c r="T187" i="17" s="1"/>
  <c r="T188" i="17" s="1"/>
  <c r="T189" i="17" s="1"/>
  <c r="T190" i="17" s="1"/>
  <c r="T191" i="17" s="1"/>
  <c r="T192" i="17" s="1"/>
  <c r="T193" i="17" s="1"/>
  <c r="T194" i="17" s="1"/>
  <c r="T195" i="17" s="1"/>
  <c r="T196" i="17" s="1"/>
  <c r="T197" i="17" s="1"/>
  <c r="T198" i="17" s="1"/>
  <c r="T199" i="17" s="1"/>
  <c r="T200" i="17" s="1"/>
  <c r="T201" i="17" s="1"/>
  <c r="T202" i="17" s="1"/>
  <c r="T203" i="17" s="1"/>
  <c r="T204" i="17" s="1"/>
  <c r="T205" i="17" s="1"/>
  <c r="T206" i="17" s="1"/>
  <c r="T207" i="17" s="1"/>
  <c r="T208" i="17" s="1"/>
  <c r="T209" i="17" s="1"/>
  <c r="T210" i="17" s="1"/>
  <c r="T211" i="17" s="1"/>
  <c r="T212" i="17" s="1"/>
  <c r="T213" i="17" s="1"/>
  <c r="T214" i="17" s="1"/>
  <c r="T215" i="17" s="1"/>
  <c r="T216" i="17" s="1"/>
  <c r="T217" i="17" s="1"/>
  <c r="T218" i="17" s="1"/>
  <c r="T219" i="17" s="1"/>
  <c r="T220" i="17" s="1"/>
  <c r="T221" i="17" s="1"/>
  <c r="T222" i="17" s="1"/>
  <c r="T223" i="17" s="1"/>
  <c r="T224" i="17" s="1"/>
  <c r="T225" i="17" s="1"/>
  <c r="T226" i="17" s="1"/>
  <c r="T227" i="17" s="1"/>
  <c r="T228" i="17" s="1"/>
  <c r="T229" i="17" s="1"/>
  <c r="T230" i="17" s="1"/>
  <c r="T231" i="17" s="1"/>
  <c r="T232" i="17" s="1"/>
  <c r="T233" i="17" s="1"/>
  <c r="T234" i="17" s="1"/>
  <c r="T235" i="17" s="1"/>
  <c r="T236" i="17" s="1"/>
  <c r="T237" i="17" s="1"/>
  <c r="T238" i="17" s="1"/>
  <c r="T239" i="17" s="1"/>
  <c r="T240" i="17" s="1"/>
  <c r="T241" i="17" s="1"/>
  <c r="T242" i="17" s="1"/>
  <c r="T243" i="17" s="1"/>
  <c r="T244" i="17" s="1"/>
  <c r="T245" i="17" s="1"/>
  <c r="T246" i="17" s="1"/>
  <c r="T247" i="17" s="1"/>
  <c r="T248" i="17" s="1"/>
  <c r="T249" i="17" s="1"/>
  <c r="T250" i="17" s="1"/>
  <c r="T251" i="17" s="1"/>
  <c r="T252" i="17" s="1"/>
  <c r="O10" i="5"/>
  <c r="O11" i="5" s="1"/>
  <c r="AF12" i="15"/>
  <c r="K12" i="17"/>
  <c r="AB11" i="21"/>
  <c r="Y12" i="11"/>
  <c r="S11" i="5"/>
  <c r="S12" i="5" s="1"/>
  <c r="S13" i="5" s="1"/>
  <c r="S14" i="5" s="1"/>
  <c r="S15" i="5" s="1"/>
  <c r="S16" i="5" s="1"/>
  <c r="S17" i="5" s="1"/>
  <c r="S18" i="5" s="1"/>
  <c r="S19" i="5" s="1"/>
  <c r="S20" i="5" s="1"/>
  <c r="S21" i="5" s="1"/>
  <c r="S22" i="5" s="1"/>
  <c r="S23" i="5" s="1"/>
  <c r="S24" i="5" s="1"/>
  <c r="S25" i="5" s="1"/>
  <c r="S26" i="5" s="1"/>
  <c r="S27" i="5" s="1"/>
  <c r="S28" i="5" s="1"/>
  <c r="S29" i="5" s="1"/>
  <c r="S30" i="5" s="1"/>
  <c r="S31" i="5" s="1"/>
  <c r="S32" i="5" s="1"/>
  <c r="S33" i="5" s="1"/>
  <c r="S34" i="5" s="1"/>
  <c r="S35" i="5" s="1"/>
  <c r="S36" i="5" s="1"/>
  <c r="S37" i="5" s="1"/>
  <c r="S38" i="5" s="1"/>
  <c r="S39" i="5" s="1"/>
  <c r="S40" i="5" s="1"/>
  <c r="S41" i="5" s="1"/>
  <c r="S42" i="5" s="1"/>
  <c r="S43" i="5" s="1"/>
  <c r="S44" i="5" s="1"/>
  <c r="S45" i="5" s="1"/>
  <c r="S46" i="5" s="1"/>
  <c r="S47" i="5" s="1"/>
  <c r="S48" i="5" s="1"/>
  <c r="S49" i="5" s="1"/>
  <c r="S50" i="5" s="1"/>
  <c r="S51" i="5" s="1"/>
  <c r="S52" i="5" s="1"/>
  <c r="S53" i="5" s="1"/>
  <c r="S54" i="5" s="1"/>
  <c r="S55" i="5" s="1"/>
  <c r="S56" i="5" s="1"/>
  <c r="S57" i="5" s="1"/>
  <c r="S58" i="5" s="1"/>
  <c r="S59" i="5" s="1"/>
  <c r="S60" i="5" s="1"/>
  <c r="S61" i="5" s="1"/>
  <c r="S62" i="5" s="1"/>
  <c r="S63" i="5" s="1"/>
  <c r="S64" i="5" s="1"/>
  <c r="S65" i="5" s="1"/>
  <c r="S66" i="5" s="1"/>
  <c r="S67" i="5" s="1"/>
  <c r="S68" i="5" s="1"/>
  <c r="S69" i="5" s="1"/>
  <c r="S70" i="5" s="1"/>
  <c r="S71" i="5" s="1"/>
  <c r="S72" i="5" s="1"/>
  <c r="S73" i="5" s="1"/>
  <c r="S74" i="5" s="1"/>
  <c r="S75" i="5" s="1"/>
  <c r="S76" i="5" s="1"/>
  <c r="S77" i="5" s="1"/>
  <c r="S78" i="5" s="1"/>
  <c r="S79" i="5" s="1"/>
  <c r="S80" i="5" s="1"/>
  <c r="S81" i="5" s="1"/>
  <c r="S82" i="5" s="1"/>
  <c r="S83" i="5" s="1"/>
  <c r="S84" i="5" s="1"/>
  <c r="S85" i="5" s="1"/>
  <c r="S86" i="5" s="1"/>
  <c r="S87" i="5" s="1"/>
  <c r="S88" i="5" s="1"/>
  <c r="S89" i="5" s="1"/>
  <c r="S90" i="5" s="1"/>
  <c r="S91" i="5" s="1"/>
  <c r="S92" i="5" s="1"/>
  <c r="S93" i="5" s="1"/>
  <c r="S94" i="5" s="1"/>
  <c r="S95" i="5" s="1"/>
  <c r="S96" i="5" s="1"/>
  <c r="S97" i="5" s="1"/>
  <c r="S98" i="5" s="1"/>
  <c r="S99" i="5" s="1"/>
  <c r="S100" i="5" s="1"/>
  <c r="S101" i="5" s="1"/>
  <c r="S102" i="5" s="1"/>
  <c r="S103" i="5" s="1"/>
  <c r="S104" i="5" s="1"/>
  <c r="S105" i="5" s="1"/>
  <c r="S106" i="5" s="1"/>
  <c r="S107" i="5" s="1"/>
  <c r="S108" i="5" s="1"/>
  <c r="S109" i="5" s="1"/>
  <c r="S110" i="5" s="1"/>
  <c r="S111" i="5" s="1"/>
  <c r="S112" i="5" s="1"/>
  <c r="S113" i="5" s="1"/>
  <c r="S114" i="5" s="1"/>
  <c r="S115" i="5" s="1"/>
  <c r="S116" i="5" s="1"/>
  <c r="S117" i="5" s="1"/>
  <c r="S118" i="5" s="1"/>
  <c r="S119" i="5" s="1"/>
  <c r="S120" i="5" s="1"/>
  <c r="S121" i="5" s="1"/>
  <c r="S122" i="5" s="1"/>
  <c r="S123" i="5" s="1"/>
  <c r="S124" i="5" s="1"/>
  <c r="S125" i="5" s="1"/>
  <c r="S126" i="5" s="1"/>
  <c r="S127" i="5" s="1"/>
  <c r="S128" i="5" s="1"/>
  <c r="S129" i="5" s="1"/>
  <c r="S130" i="5" s="1"/>
  <c r="S131" i="5" s="1"/>
  <c r="S132" i="5" s="1"/>
  <c r="S133" i="5" s="1"/>
  <c r="S134" i="5" s="1"/>
  <c r="S135" i="5" s="1"/>
  <c r="S136" i="5" s="1"/>
  <c r="S137" i="5" s="1"/>
  <c r="S138" i="5" s="1"/>
  <c r="S139" i="5" s="1"/>
  <c r="S140" i="5" s="1"/>
  <c r="S141" i="5" s="1"/>
  <c r="S142" i="5" s="1"/>
  <c r="S143" i="5" s="1"/>
  <c r="S144" i="5" s="1"/>
  <c r="S145" i="5" s="1"/>
  <c r="S146" i="5" s="1"/>
  <c r="S147" i="5" s="1"/>
  <c r="S148" i="5" s="1"/>
  <c r="S149" i="5" s="1"/>
  <c r="S150" i="5" s="1"/>
  <c r="S151" i="5" s="1"/>
  <c r="S152" i="5" s="1"/>
  <c r="S153" i="5" s="1"/>
  <c r="S154" i="5" s="1"/>
  <c r="S155" i="5" s="1"/>
  <c r="S156" i="5" s="1"/>
  <c r="S157" i="5" s="1"/>
  <c r="S158" i="5" s="1"/>
  <c r="S159" i="5" s="1"/>
  <c r="S160" i="5" s="1"/>
  <c r="S161" i="5" s="1"/>
  <c r="S162" i="5" s="1"/>
  <c r="BC10" i="17"/>
  <c r="AL12" i="17"/>
  <c r="AK12" i="17"/>
  <c r="AS11" i="17"/>
  <c r="AK10" i="19"/>
  <c r="S12" i="15"/>
  <c r="AC10" i="19"/>
  <c r="V12" i="23"/>
  <c r="T12" i="19"/>
  <c r="M18" i="17"/>
  <c r="M19" i="17" s="1"/>
  <c r="M20" i="17" s="1"/>
  <c r="M21" i="17" s="1"/>
  <c r="M22" i="17" s="1"/>
  <c r="M23" i="17" s="1"/>
  <c r="M24" i="17" s="1"/>
  <c r="M25" i="17" s="1"/>
  <c r="M26" i="17" s="1"/>
  <c r="M27" i="17" s="1"/>
  <c r="M28" i="17" s="1"/>
  <c r="M29" i="17" s="1"/>
  <c r="M30" i="17" s="1"/>
  <c r="M31" i="17" s="1"/>
  <c r="M32" i="17" s="1"/>
  <c r="M33" i="17" s="1"/>
  <c r="M34" i="17" s="1"/>
  <c r="M35" i="17" s="1"/>
  <c r="M36" i="17" s="1"/>
  <c r="M37" i="17" s="1"/>
  <c r="M38" i="17" s="1"/>
  <c r="M39" i="17" s="1"/>
  <c r="M40" i="17" s="1"/>
  <c r="M41" i="17" s="1"/>
  <c r="M42" i="17" s="1"/>
  <c r="M43" i="17" s="1"/>
  <c r="M44" i="17" s="1"/>
  <c r="M45" i="17" s="1"/>
  <c r="M46" i="17" s="1"/>
  <c r="M47" i="17" s="1"/>
  <c r="M48" i="17" s="1"/>
  <c r="M49" i="17" s="1"/>
  <c r="M50" i="17" s="1"/>
  <c r="M51" i="17" s="1"/>
  <c r="M52" i="17" s="1"/>
  <c r="M53" i="17" s="1"/>
  <c r="M54" i="17" s="1"/>
  <c r="M55" i="17" s="1"/>
  <c r="M56" i="17" s="1"/>
  <c r="M57" i="17" s="1"/>
  <c r="M58" i="17" s="1"/>
  <c r="M59" i="17" s="1"/>
  <c r="M60" i="17" s="1"/>
  <c r="M61" i="17" s="1"/>
  <c r="M62" i="17" s="1"/>
  <c r="M63" i="17" s="1"/>
  <c r="M64" i="17" s="1"/>
  <c r="M65" i="17" s="1"/>
  <c r="M66" i="17" s="1"/>
  <c r="M67" i="17" s="1"/>
  <c r="M68" i="17" s="1"/>
  <c r="M69" i="17" s="1"/>
  <c r="M70" i="17" s="1"/>
  <c r="M71" i="17" s="1"/>
  <c r="M72" i="17" s="1"/>
  <c r="M73" i="17" s="1"/>
  <c r="M74" i="17" s="1"/>
  <c r="M75" i="17" s="1"/>
  <c r="M76" i="17" s="1"/>
  <c r="M77" i="17" s="1"/>
  <c r="M78" i="17" s="1"/>
  <c r="M79" i="17" s="1"/>
  <c r="M80" i="17" s="1"/>
  <c r="M81" i="17" s="1"/>
  <c r="M82" i="17" s="1"/>
  <c r="M83" i="17" s="1"/>
  <c r="M84" i="17" s="1"/>
  <c r="M85" i="17" s="1"/>
  <c r="M86" i="17" s="1"/>
  <c r="M87" i="17" s="1"/>
  <c r="M88" i="17" s="1"/>
  <c r="M89" i="17" s="1"/>
  <c r="M90" i="17" s="1"/>
  <c r="M91" i="17" s="1"/>
  <c r="M92" i="17" s="1"/>
  <c r="M93" i="17" s="1"/>
  <c r="M94" i="17" s="1"/>
  <c r="M95" i="17" s="1"/>
  <c r="M96" i="17" s="1"/>
  <c r="M97" i="17" s="1"/>
  <c r="M98" i="17" s="1"/>
  <c r="M99" i="17" s="1"/>
  <c r="M100" i="17" s="1"/>
  <c r="M101" i="17" s="1"/>
  <c r="M102" i="17" s="1"/>
  <c r="M103" i="17" s="1"/>
  <c r="M104" i="17" s="1"/>
  <c r="M105" i="17" s="1"/>
  <c r="M106" i="17" s="1"/>
  <c r="M107" i="17" s="1"/>
  <c r="M108" i="17" s="1"/>
  <c r="M109" i="17" s="1"/>
  <c r="M110" i="17" s="1"/>
  <c r="M111" i="17" s="1"/>
  <c r="M112" i="17" s="1"/>
  <c r="M113" i="17" s="1"/>
  <c r="M114" i="17" s="1"/>
  <c r="M115" i="17" s="1"/>
  <c r="M116" i="17" s="1"/>
  <c r="M117" i="17" s="1"/>
  <c r="M118" i="17" s="1"/>
  <c r="M119" i="17" s="1"/>
  <c r="M120" i="17" s="1"/>
  <c r="M121" i="17" s="1"/>
  <c r="M122" i="17" s="1"/>
  <c r="M123" i="17" s="1"/>
  <c r="M124" i="17" s="1"/>
  <c r="M125" i="17" s="1"/>
  <c r="M126" i="17" s="1"/>
  <c r="M127" i="17" s="1"/>
  <c r="M128" i="17" s="1"/>
  <c r="M129" i="17" s="1"/>
  <c r="M130" i="17" s="1"/>
  <c r="M131" i="17" s="1"/>
  <c r="M132" i="17" s="1"/>
  <c r="M133" i="17" s="1"/>
  <c r="M134" i="17" s="1"/>
  <c r="M135" i="17" s="1"/>
  <c r="M136" i="17" s="1"/>
  <c r="M137" i="17" s="1"/>
  <c r="M138" i="17" s="1"/>
  <c r="M139" i="17" s="1"/>
  <c r="M140" i="17" s="1"/>
  <c r="M141" i="17" s="1"/>
  <c r="M142" i="17" s="1"/>
  <c r="M143" i="17" s="1"/>
  <c r="M144" i="17" s="1"/>
  <c r="M145" i="17" s="1"/>
  <c r="M146" i="17" s="1"/>
  <c r="M147" i="17" s="1"/>
  <c r="M148" i="17" s="1"/>
  <c r="M149" i="17" s="1"/>
  <c r="M150" i="17" s="1"/>
  <c r="M151" i="17" s="1"/>
  <c r="M152" i="17" s="1"/>
  <c r="M153" i="17" s="1"/>
  <c r="M154" i="17" s="1"/>
  <c r="M155" i="17" s="1"/>
  <c r="M156" i="17" s="1"/>
  <c r="M157" i="17" s="1"/>
  <c r="M158" i="17" s="1"/>
  <c r="M159" i="17" s="1"/>
  <c r="M160" i="17" s="1"/>
  <c r="M161" i="17" s="1"/>
  <c r="M162" i="17" s="1"/>
  <c r="M163" i="17" s="1"/>
  <c r="M164" i="17" s="1"/>
  <c r="M165" i="17" s="1"/>
  <c r="M166" i="17" s="1"/>
  <c r="M167" i="17" s="1"/>
  <c r="M168" i="17" s="1"/>
  <c r="M169" i="17" s="1"/>
  <c r="M170" i="17" s="1"/>
  <c r="M171" i="17" s="1"/>
  <c r="M172" i="17" s="1"/>
  <c r="M173" i="17" s="1"/>
  <c r="M174" i="17" s="1"/>
  <c r="M175" i="17" s="1"/>
  <c r="M176" i="17" s="1"/>
  <c r="M177" i="17" s="1"/>
  <c r="M178" i="17" s="1"/>
  <c r="M179" i="17" s="1"/>
  <c r="M180" i="17" s="1"/>
  <c r="M181" i="17" s="1"/>
  <c r="M182" i="17" s="1"/>
  <c r="M183" i="17" s="1"/>
  <c r="M184" i="17" s="1"/>
  <c r="M185" i="17" s="1"/>
  <c r="M186" i="17" s="1"/>
  <c r="M187" i="17" s="1"/>
  <c r="M188" i="17" s="1"/>
  <c r="M189" i="17" s="1"/>
  <c r="M190" i="17" s="1"/>
  <c r="M191" i="17" s="1"/>
  <c r="M192" i="17" s="1"/>
  <c r="M193" i="17" s="1"/>
  <c r="M194" i="17" s="1"/>
  <c r="M195" i="17" s="1"/>
  <c r="M196" i="17" s="1"/>
  <c r="M197" i="17" s="1"/>
  <c r="M198" i="17" s="1"/>
  <c r="M199" i="17" s="1"/>
  <c r="M200" i="17" s="1"/>
  <c r="M201" i="17" s="1"/>
  <c r="M202" i="17" s="1"/>
  <c r="M203" i="17" s="1"/>
  <c r="M204" i="17" s="1"/>
  <c r="M205" i="17" s="1"/>
  <c r="M206" i="17" s="1"/>
  <c r="M207" i="17" s="1"/>
  <c r="M208" i="17" s="1"/>
  <c r="M209" i="17" s="1"/>
  <c r="M210" i="17" s="1"/>
  <c r="M211" i="17" s="1"/>
  <c r="M212" i="17" s="1"/>
  <c r="M213" i="17" s="1"/>
  <c r="M214" i="17" s="1"/>
  <c r="M215" i="17" s="1"/>
  <c r="M216" i="17" s="1"/>
  <c r="M217" i="17" s="1"/>
  <c r="M218" i="17" s="1"/>
  <c r="M219" i="17" s="1"/>
  <c r="M220" i="17" s="1"/>
  <c r="M221" i="17" s="1"/>
  <c r="M222" i="17" s="1"/>
  <c r="M223" i="17" s="1"/>
  <c r="M224" i="17" s="1"/>
  <c r="M225" i="17" s="1"/>
  <c r="M226" i="17" s="1"/>
  <c r="M227" i="17" s="1"/>
  <c r="M228" i="17" s="1"/>
  <c r="M229" i="17" s="1"/>
  <c r="M230" i="17" s="1"/>
  <c r="M231" i="17" s="1"/>
  <c r="M232" i="17" s="1"/>
  <c r="M233" i="17" s="1"/>
  <c r="M234" i="17" s="1"/>
  <c r="M235" i="17" s="1"/>
  <c r="M236" i="17" s="1"/>
  <c r="M237" i="17" s="1"/>
  <c r="M238" i="17" s="1"/>
  <c r="M239" i="17" s="1"/>
  <c r="M240" i="17" s="1"/>
  <c r="M241" i="17" s="1"/>
  <c r="M242" i="17" s="1"/>
  <c r="M243" i="17" s="1"/>
  <c r="M244" i="17" s="1"/>
  <c r="M245" i="17" s="1"/>
  <c r="M246" i="17" s="1"/>
  <c r="M247" i="17" s="1"/>
  <c r="M248" i="17" s="1"/>
  <c r="M249" i="17" s="1"/>
  <c r="M250" i="17" s="1"/>
  <c r="M251" i="17" s="1"/>
  <c r="M252" i="17" s="1"/>
  <c r="AM10" i="17"/>
  <c r="AM11" i="17" s="1"/>
  <c r="V11" i="21"/>
  <c r="V12" i="21" s="1"/>
  <c r="Y10" i="23"/>
  <c r="Z9" i="13"/>
  <c r="AB9" i="13" s="1"/>
  <c r="Y9" i="13"/>
  <c r="R12" i="15"/>
  <c r="AO11" i="17"/>
  <c r="I10" i="17"/>
  <c r="N10" i="5"/>
  <c r="M13" i="9"/>
  <c r="P11" i="7"/>
  <c r="AY10" i="17"/>
  <c r="Y11" i="15"/>
  <c r="X11" i="15"/>
  <c r="X13" i="13"/>
  <c r="M11" i="5" l="1"/>
  <c r="F14" i="5"/>
  <c r="AR11" i="19"/>
  <c r="AU12" i="19"/>
  <c r="J15" i="19"/>
  <c r="AB10" i="19"/>
  <c r="BJ10" i="19" s="1"/>
  <c r="BL10" i="19" s="1"/>
  <c r="L12" i="19"/>
  <c r="Q11" i="19"/>
  <c r="K16" i="19"/>
  <c r="K17" i="19" s="1"/>
  <c r="AT12" i="19"/>
  <c r="AT13" i="19" s="1"/>
  <c r="AV13" i="19"/>
  <c r="AV14" i="19" s="1"/>
  <c r="K11" i="21"/>
  <c r="L11" i="21"/>
  <c r="AE10" i="21"/>
  <c r="AG10" i="21" s="1"/>
  <c r="W11" i="21"/>
  <c r="V13" i="21"/>
  <c r="V14" i="21" s="1"/>
  <c r="M11" i="21"/>
  <c r="X11" i="21"/>
  <c r="X12" i="21" s="1"/>
  <c r="R12" i="23"/>
  <c r="U13" i="23"/>
  <c r="N11" i="17"/>
  <c r="O11" i="17"/>
  <c r="W12" i="17"/>
  <c r="AY11" i="17"/>
  <c r="AG14" i="17"/>
  <c r="AG15" i="17" s="1"/>
  <c r="AG16" i="17" s="1"/>
  <c r="AC12" i="17"/>
  <c r="AC13" i="17" s="1"/>
  <c r="AC14" i="17" s="1"/>
  <c r="BC11" i="17"/>
  <c r="BB11" i="17"/>
  <c r="AU12" i="17"/>
  <c r="AI12" i="17"/>
  <c r="P12" i="13"/>
  <c r="P13" i="13" s="1"/>
  <c r="P14" i="13" s="1"/>
  <c r="AB11" i="15"/>
  <c r="AC11" i="15"/>
  <c r="AC12" i="15" s="1"/>
  <c r="AC13" i="15" s="1"/>
  <c r="N12" i="15"/>
  <c r="R13" i="15"/>
  <c r="R16" i="11"/>
  <c r="R17" i="11" s="1"/>
  <c r="P13" i="11"/>
  <c r="P14" i="11" s="1"/>
  <c r="U26" i="11"/>
  <c r="U27" i="11" s="1"/>
  <c r="U28" i="11" s="1"/>
  <c r="U29" i="11" s="1"/>
  <c r="U30" i="11" s="1"/>
  <c r="U31" i="11" s="1"/>
  <c r="U32" i="11" s="1"/>
  <c r="U33" i="11" s="1"/>
  <c r="U34" i="11" s="1"/>
  <c r="U35" i="11" s="1"/>
  <c r="U36" i="11" s="1"/>
  <c r="U37" i="11" s="1"/>
  <c r="U38" i="11" s="1"/>
  <c r="U39" i="11" s="1"/>
  <c r="U40" i="11" s="1"/>
  <c r="U41" i="11" s="1"/>
  <c r="U42" i="11" s="1"/>
  <c r="U43" i="11" s="1"/>
  <c r="U44" i="11" s="1"/>
  <c r="U45" i="11" s="1"/>
  <c r="U46" i="11" s="1"/>
  <c r="U47" i="11" s="1"/>
  <c r="U48" i="11" s="1"/>
  <c r="U49" i="11" s="1"/>
  <c r="U50" i="11" s="1"/>
  <c r="U51" i="11" s="1"/>
  <c r="U52" i="11" s="1"/>
  <c r="U53" i="11" s="1"/>
  <c r="U54" i="11" s="1"/>
  <c r="U55" i="11" s="1"/>
  <c r="U56" i="11" s="1"/>
  <c r="U57" i="11" s="1"/>
  <c r="U58" i="11" s="1"/>
  <c r="U59" i="11" s="1"/>
  <c r="U60" i="11" s="1"/>
  <c r="U61" i="11" s="1"/>
  <c r="U62" i="11" s="1"/>
  <c r="U63" i="11" s="1"/>
  <c r="U64" i="11" s="1"/>
  <c r="U65" i="11" s="1"/>
  <c r="U66" i="11" s="1"/>
  <c r="U67" i="11" s="1"/>
  <c r="U68" i="11" s="1"/>
  <c r="U69" i="11" s="1"/>
  <c r="U70" i="11" s="1"/>
  <c r="U71" i="11" s="1"/>
  <c r="U72" i="11" s="1"/>
  <c r="U73" i="11" s="1"/>
  <c r="U74" i="11" s="1"/>
  <c r="U75" i="11" s="1"/>
  <c r="U76" i="11" s="1"/>
  <c r="U77" i="11" s="1"/>
  <c r="U78" i="11" s="1"/>
  <c r="U79" i="11" s="1"/>
  <c r="U80" i="11" s="1"/>
  <c r="U81" i="11" s="1"/>
  <c r="U82" i="11" s="1"/>
  <c r="U83" i="11" s="1"/>
  <c r="U84" i="11" s="1"/>
  <c r="U85" i="11" s="1"/>
  <c r="U86" i="11" s="1"/>
  <c r="U87" i="11" s="1"/>
  <c r="U88" i="11" s="1"/>
  <c r="U89" i="11" s="1"/>
  <c r="U90" i="11" s="1"/>
  <c r="U91" i="11" s="1"/>
  <c r="U92" i="11" s="1"/>
  <c r="U93" i="11" s="1"/>
  <c r="U94" i="11" s="1"/>
  <c r="U95" i="11" s="1"/>
  <c r="U96" i="11" s="1"/>
  <c r="U97" i="11" s="1"/>
  <c r="U98" i="11" s="1"/>
  <c r="U99" i="11" s="1"/>
  <c r="U100" i="11" s="1"/>
  <c r="U101" i="11" s="1"/>
  <c r="U102" i="11" s="1"/>
  <c r="U103" i="11" s="1"/>
  <c r="U104" i="11" s="1"/>
  <c r="U105" i="11" s="1"/>
  <c r="U106" i="11" s="1"/>
  <c r="U107" i="11" s="1"/>
  <c r="U108" i="11" s="1"/>
  <c r="U109" i="11" s="1"/>
  <c r="U110" i="11" s="1"/>
  <c r="O12" i="9"/>
  <c r="S11" i="9"/>
  <c r="S12" i="9" s="1"/>
  <c r="S13" i="9" s="1"/>
  <c r="K16" i="9"/>
  <c r="K17" i="9" s="1"/>
  <c r="I12" i="7"/>
  <c r="U29" i="7"/>
  <c r="U30" i="7" s="1"/>
  <c r="U31" i="7" s="1"/>
  <c r="U32" i="7" s="1"/>
  <c r="U33" i="7" s="1"/>
  <c r="U34" i="7" s="1"/>
  <c r="U35" i="7" s="1"/>
  <c r="U36" i="7" s="1"/>
  <c r="U37" i="7" s="1"/>
  <c r="U38" i="7" s="1"/>
  <c r="U39" i="7" s="1"/>
  <c r="U40" i="7" s="1"/>
  <c r="U41" i="7" s="1"/>
  <c r="U42" i="7" s="1"/>
  <c r="U43" i="7" s="1"/>
  <c r="U44" i="7" s="1"/>
  <c r="U45" i="7" s="1"/>
  <c r="U46" i="7" s="1"/>
  <c r="U47" i="7" s="1"/>
  <c r="U48" i="7" s="1"/>
  <c r="U49" i="7" s="1"/>
  <c r="U50" i="7" s="1"/>
  <c r="U51" i="7" s="1"/>
  <c r="U52" i="7" s="1"/>
  <c r="U53" i="7" s="1"/>
  <c r="U54" i="7" s="1"/>
  <c r="U55" i="7" s="1"/>
  <c r="U56" i="7" s="1"/>
  <c r="U57" i="7" s="1"/>
  <c r="U58" i="7" s="1"/>
  <c r="U59" i="7" s="1"/>
  <c r="U60" i="7" s="1"/>
  <c r="U61" i="7" s="1"/>
  <c r="U62" i="7" s="1"/>
  <c r="U63" i="7" s="1"/>
  <c r="U64" i="7" s="1"/>
  <c r="U65" i="7" s="1"/>
  <c r="U66" i="7" s="1"/>
  <c r="U67" i="7" s="1"/>
  <c r="U68" i="7" s="1"/>
  <c r="U69" i="7" s="1"/>
  <c r="U70" i="7" s="1"/>
  <c r="U71" i="7" s="1"/>
  <c r="U72" i="7" s="1"/>
  <c r="U73" i="7" s="1"/>
  <c r="U74" i="7" s="1"/>
  <c r="U75" i="7" s="1"/>
  <c r="U76" i="7" s="1"/>
  <c r="U77" i="7" s="1"/>
  <c r="U78" i="7" s="1"/>
  <c r="U79" i="7" s="1"/>
  <c r="U80" i="7" s="1"/>
  <c r="U81" i="7" s="1"/>
  <c r="U82" i="7" s="1"/>
  <c r="U83" i="7" s="1"/>
  <c r="U84" i="7" s="1"/>
  <c r="U85" i="7" s="1"/>
  <c r="U86" i="7" s="1"/>
  <c r="U87" i="7" s="1"/>
  <c r="U88" i="7" s="1"/>
  <c r="U89" i="7" s="1"/>
  <c r="U90" i="7" s="1"/>
  <c r="U91" i="7" s="1"/>
  <c r="U92" i="7" s="1"/>
  <c r="U93" i="7" s="1"/>
  <c r="U94" i="7" s="1"/>
  <c r="U95" i="7" s="1"/>
  <c r="U96" i="7" s="1"/>
  <c r="U97" i="7" s="1"/>
  <c r="U98" i="7" s="1"/>
  <c r="U99" i="7" s="1"/>
  <c r="U100" i="7" s="1"/>
  <c r="U101" i="7" s="1"/>
  <c r="U102" i="7" s="1"/>
  <c r="U103" i="7" s="1"/>
  <c r="U104" i="7" s="1"/>
  <c r="U105" i="7" s="1"/>
  <c r="U106" i="7" s="1"/>
  <c r="U107" i="7" s="1"/>
  <c r="U108" i="7" s="1"/>
  <c r="U109" i="7" s="1"/>
  <c r="U110" i="7" s="1"/>
  <c r="U111" i="7" s="1"/>
  <c r="U112" i="7" s="1"/>
  <c r="U113" i="7" s="1"/>
  <c r="U114" i="7" s="1"/>
  <c r="U115" i="7" s="1"/>
  <c r="U116" i="7" s="1"/>
  <c r="U117" i="7" s="1"/>
  <c r="U118" i="7" s="1"/>
  <c r="U119" i="7" s="1"/>
  <c r="U120" i="7" s="1"/>
  <c r="U121" i="7" s="1"/>
  <c r="U122" i="7" s="1"/>
  <c r="U123" i="7" s="1"/>
  <c r="U124" i="7" s="1"/>
  <c r="U125" i="7" s="1"/>
  <c r="U126" i="7" s="1"/>
  <c r="U127" i="7" s="1"/>
  <c r="U128" i="7" s="1"/>
  <c r="U129" i="7" s="1"/>
  <c r="U130" i="7" s="1"/>
  <c r="U131" i="7" s="1"/>
  <c r="U132" i="7" s="1"/>
  <c r="U133" i="7" s="1"/>
  <c r="U134" i="7" s="1"/>
  <c r="U135" i="7" s="1"/>
  <c r="U136" i="7" s="1"/>
  <c r="U137" i="7" s="1"/>
  <c r="U138" i="7" s="1"/>
  <c r="U139" i="7" s="1"/>
  <c r="U140" i="7" s="1"/>
  <c r="U141" i="7" s="1"/>
  <c r="U142" i="7" s="1"/>
  <c r="U143" i="7" s="1"/>
  <c r="S15" i="7"/>
  <c r="T14" i="7"/>
  <c r="H15" i="7"/>
  <c r="S13" i="23"/>
  <c r="S14" i="23" s="1"/>
  <c r="S15" i="23" s="1"/>
  <c r="R13" i="23"/>
  <c r="H13" i="15"/>
  <c r="S12" i="17"/>
  <c r="L15" i="17"/>
  <c r="Q14" i="11"/>
  <c r="AS12" i="17"/>
  <c r="V13" i="23"/>
  <c r="T14" i="21"/>
  <c r="T15" i="21" s="1"/>
  <c r="U12" i="9"/>
  <c r="U13" i="9" s="1"/>
  <c r="Y12" i="19"/>
  <c r="Z12" i="19"/>
  <c r="Z13" i="19" s="1"/>
  <c r="U14" i="19"/>
  <c r="V14" i="19"/>
  <c r="T14" i="15"/>
  <c r="I11" i="5"/>
  <c r="I12" i="5" s="1"/>
  <c r="I13" i="5" s="1"/>
  <c r="H11" i="5"/>
  <c r="V12" i="11"/>
  <c r="V13" i="11" s="1"/>
  <c r="O12" i="5"/>
  <c r="O13" i="5" s="1"/>
  <c r="J12" i="11"/>
  <c r="AF13" i="17"/>
  <c r="AJ12" i="15"/>
  <c r="AI12" i="15"/>
  <c r="AL12" i="15"/>
  <c r="AL13" i="15" s="1"/>
  <c r="G13" i="13"/>
  <c r="H13" i="13"/>
  <c r="AV12" i="17"/>
  <c r="N11" i="5"/>
  <c r="M12" i="5" s="1"/>
  <c r="Q12" i="17"/>
  <c r="U14" i="15"/>
  <c r="U15" i="15" s="1"/>
  <c r="R11" i="19"/>
  <c r="R12" i="19" s="1"/>
  <c r="O12" i="11"/>
  <c r="AF13" i="15"/>
  <c r="AF14" i="15" s="1"/>
  <c r="AF15" i="15" s="1"/>
  <c r="T13" i="19"/>
  <c r="S13" i="19"/>
  <c r="O12" i="7"/>
  <c r="P12" i="7"/>
  <c r="P13" i="7" s="1"/>
  <c r="N12" i="7"/>
  <c r="N13" i="7" s="1"/>
  <c r="AC11" i="19"/>
  <c r="AC12" i="19" s="1"/>
  <c r="BF11" i="19"/>
  <c r="BF12" i="19" s="1"/>
  <c r="BA11" i="19"/>
  <c r="BB11" i="19"/>
  <c r="BD11" i="19"/>
  <c r="AZ11" i="19"/>
  <c r="BE11" i="19"/>
  <c r="BC11" i="19"/>
  <c r="BG12" i="19"/>
  <c r="AH12" i="15"/>
  <c r="Q15" i="15"/>
  <c r="AB10" i="23"/>
  <c r="AC10" i="23"/>
  <c r="AE10" i="23" s="1"/>
  <c r="J11" i="23"/>
  <c r="J12" i="23" s="1"/>
  <c r="AK11" i="19"/>
  <c r="AX11" i="17"/>
  <c r="AX12" i="17" s="1"/>
  <c r="K13" i="17"/>
  <c r="J12" i="7"/>
  <c r="J13" i="7" s="1"/>
  <c r="P11" i="21"/>
  <c r="P12" i="21" s="1"/>
  <c r="K13" i="11"/>
  <c r="K14" i="11" s="1"/>
  <c r="Q14" i="9"/>
  <c r="O14" i="19"/>
  <c r="N14" i="19"/>
  <c r="BI10" i="17"/>
  <c r="AO11" i="19"/>
  <c r="AQ11" i="19"/>
  <c r="AP11" i="19"/>
  <c r="AS11" i="19"/>
  <c r="AN11" i="19"/>
  <c r="P12" i="9"/>
  <c r="R12" i="13"/>
  <c r="R13" i="13" s="1"/>
  <c r="S14" i="11"/>
  <c r="S15" i="11" s="1"/>
  <c r="I13" i="9"/>
  <c r="R14" i="23"/>
  <c r="Y13" i="11"/>
  <c r="W13" i="11"/>
  <c r="O13" i="23"/>
  <c r="U16" i="21"/>
  <c r="Z12" i="21"/>
  <c r="Y12" i="21"/>
  <c r="W10" i="7"/>
  <c r="Y10" i="7" s="1"/>
  <c r="AK12" i="15"/>
  <c r="BJ10" i="17"/>
  <c r="BL10" i="17" s="1"/>
  <c r="T14" i="9"/>
  <c r="T15" i="9" s="1"/>
  <c r="T16" i="9" s="1"/>
  <c r="T17" i="9" s="1"/>
  <c r="T18" i="9" s="1"/>
  <c r="T19" i="9" s="1"/>
  <c r="T20" i="9" s="1"/>
  <c r="T21" i="9" s="1"/>
  <c r="T22" i="9" s="1"/>
  <c r="T23" i="9" s="1"/>
  <c r="T24" i="9" s="1"/>
  <c r="T25" i="9" s="1"/>
  <c r="T26" i="9" s="1"/>
  <c r="T27" i="9" s="1"/>
  <c r="T28" i="9" s="1"/>
  <c r="T29" i="9" s="1"/>
  <c r="T30" i="9" s="1"/>
  <c r="T31" i="9" s="1"/>
  <c r="T32" i="9" s="1"/>
  <c r="T33" i="9" s="1"/>
  <c r="T34" i="9" s="1"/>
  <c r="T35" i="9" s="1"/>
  <c r="T36" i="9" s="1"/>
  <c r="T37" i="9" s="1"/>
  <c r="T38" i="9" s="1"/>
  <c r="T39" i="9" s="1"/>
  <c r="T40" i="9" s="1"/>
  <c r="T41" i="9" s="1"/>
  <c r="T42" i="9" s="1"/>
  <c r="T43" i="9" s="1"/>
  <c r="T44" i="9" s="1"/>
  <c r="T45" i="9" s="1"/>
  <c r="T46" i="9" s="1"/>
  <c r="T47" i="9" s="1"/>
  <c r="T48" i="9" s="1"/>
  <c r="T49" i="9" s="1"/>
  <c r="T50" i="9" s="1"/>
  <c r="T51" i="9" s="1"/>
  <c r="T52" i="9" s="1"/>
  <c r="T53" i="9" s="1"/>
  <c r="T54" i="9" s="1"/>
  <c r="T55" i="9" s="1"/>
  <c r="T56" i="9" s="1"/>
  <c r="T57" i="9" s="1"/>
  <c r="T58" i="9" s="1"/>
  <c r="T59" i="9" s="1"/>
  <c r="T60" i="9" s="1"/>
  <c r="T61" i="9" s="1"/>
  <c r="T62" i="9" s="1"/>
  <c r="T63" i="9" s="1"/>
  <c r="T64" i="9" s="1"/>
  <c r="T65" i="9" s="1"/>
  <c r="T66" i="9" s="1"/>
  <c r="T67" i="9" s="1"/>
  <c r="T68" i="9" s="1"/>
  <c r="T69" i="9" s="1"/>
  <c r="T70" i="9" s="1"/>
  <c r="T71" i="9" s="1"/>
  <c r="T72" i="9" s="1"/>
  <c r="T73" i="9" s="1"/>
  <c r="T74" i="9" s="1"/>
  <c r="T75" i="9" s="1"/>
  <c r="T76" i="9" s="1"/>
  <c r="BG11" i="17"/>
  <c r="AA10" i="11"/>
  <c r="AC10" i="11" s="1"/>
  <c r="Z10" i="11"/>
  <c r="AA15" i="15"/>
  <c r="AA16" i="15" s="1"/>
  <c r="AA17" i="15" s="1"/>
  <c r="AA18" i="15" s="1"/>
  <c r="AA19" i="15" s="1"/>
  <c r="AA20" i="15" s="1"/>
  <c r="AA21" i="15" s="1"/>
  <c r="AA22" i="15" s="1"/>
  <c r="N14" i="21"/>
  <c r="I12" i="21"/>
  <c r="I13" i="21" s="1"/>
  <c r="Y10" i="13"/>
  <c r="J13" i="9"/>
  <c r="J16" i="19"/>
  <c r="U11" i="13"/>
  <c r="AJ11" i="19"/>
  <c r="AH11" i="19"/>
  <c r="AF11" i="19"/>
  <c r="AI11" i="19"/>
  <c r="L16" i="13"/>
  <c r="BH14" i="19"/>
  <c r="AA12" i="21"/>
  <c r="AC12" i="21"/>
  <c r="AB12" i="21"/>
  <c r="T15" i="23"/>
  <c r="BF11" i="17"/>
  <c r="L16" i="5"/>
  <c r="L17" i="5" s="1"/>
  <c r="L18" i="5" s="1"/>
  <c r="L19" i="5" s="1"/>
  <c r="L20" i="5" s="1"/>
  <c r="L21" i="5" s="1"/>
  <c r="L22" i="5" s="1"/>
  <c r="L23" i="5" s="1"/>
  <c r="L24" i="5" s="1"/>
  <c r="L25" i="5" s="1"/>
  <c r="L26" i="5" s="1"/>
  <c r="L27" i="5" s="1"/>
  <c r="L28" i="5" s="1"/>
  <c r="L29" i="5" s="1"/>
  <c r="L30" i="5" s="1"/>
  <c r="L31" i="5" s="1"/>
  <c r="L32" i="5" s="1"/>
  <c r="L33" i="5" s="1"/>
  <c r="L34" i="5" s="1"/>
  <c r="L35" i="5" s="1"/>
  <c r="L36" i="5" s="1"/>
  <c r="L37" i="5" s="1"/>
  <c r="L38" i="5" s="1"/>
  <c r="L39" i="5" s="1"/>
  <c r="L40" i="5" s="1"/>
  <c r="L41" i="5" s="1"/>
  <c r="L42" i="5" s="1"/>
  <c r="L43" i="5" s="1"/>
  <c r="L44" i="5" s="1"/>
  <c r="L45" i="5" s="1"/>
  <c r="L46" i="5" s="1"/>
  <c r="L47" i="5" s="1"/>
  <c r="L48" i="5" s="1"/>
  <c r="L49" i="5" s="1"/>
  <c r="L50" i="5" s="1"/>
  <c r="L51" i="5" s="1"/>
  <c r="L52" i="5" s="1"/>
  <c r="L53" i="5" s="1"/>
  <c r="L54" i="5" s="1"/>
  <c r="L55" i="5" s="1"/>
  <c r="L56" i="5" s="1"/>
  <c r="L57" i="5" s="1"/>
  <c r="L58" i="5" s="1"/>
  <c r="L59" i="5" s="1"/>
  <c r="L60" i="5" s="1"/>
  <c r="L61" i="5" s="1"/>
  <c r="L62" i="5" s="1"/>
  <c r="L63" i="5" s="1"/>
  <c r="L64" i="5" s="1"/>
  <c r="L65" i="5" s="1"/>
  <c r="L66" i="5" s="1"/>
  <c r="L67" i="5" s="1"/>
  <c r="L68" i="5" s="1"/>
  <c r="L69" i="5" s="1"/>
  <c r="L70" i="5" s="1"/>
  <c r="L71" i="5" s="1"/>
  <c r="L72" i="5" s="1"/>
  <c r="L73" i="5" s="1"/>
  <c r="L74" i="5" s="1"/>
  <c r="L75" i="5" s="1"/>
  <c r="L76" i="5" s="1"/>
  <c r="L77" i="5" s="1"/>
  <c r="L78" i="5" s="1"/>
  <c r="L79" i="5" s="1"/>
  <c r="L80" i="5" s="1"/>
  <c r="L81" i="5" s="1"/>
  <c r="L82" i="5" s="1"/>
  <c r="L83" i="5" s="1"/>
  <c r="L84" i="5" s="1"/>
  <c r="L85" i="5" s="1"/>
  <c r="L86" i="5" s="1"/>
  <c r="L87" i="5" s="1"/>
  <c r="L88" i="5" s="1"/>
  <c r="L89" i="5" s="1"/>
  <c r="L90" i="5" s="1"/>
  <c r="L91" i="5" s="1"/>
  <c r="L92" i="5" s="1"/>
  <c r="L93" i="5" s="1"/>
  <c r="L94" i="5" s="1"/>
  <c r="L95" i="5" s="1"/>
  <c r="L96" i="5" s="1"/>
  <c r="L97" i="5" s="1"/>
  <c r="L98" i="5" s="1"/>
  <c r="L99" i="5" s="1"/>
  <c r="L100" i="5" s="1"/>
  <c r="L101" i="5" s="1"/>
  <c r="L102" i="5" s="1"/>
  <c r="L103" i="5" s="1"/>
  <c r="L104" i="5" s="1"/>
  <c r="L105" i="5" s="1"/>
  <c r="L106" i="5" s="1"/>
  <c r="L107" i="5" s="1"/>
  <c r="L108" i="5" s="1"/>
  <c r="L109" i="5" s="1"/>
  <c r="L110" i="5" s="1"/>
  <c r="L111" i="5" s="1"/>
  <c r="L112" i="5" s="1"/>
  <c r="L113" i="5" s="1"/>
  <c r="L114" i="5" s="1"/>
  <c r="L115" i="5" s="1"/>
  <c r="L116" i="5" s="1"/>
  <c r="L117" i="5" s="1"/>
  <c r="L118" i="5" s="1"/>
  <c r="L119" i="5" s="1"/>
  <c r="L120" i="5" s="1"/>
  <c r="L121" i="5" s="1"/>
  <c r="L122" i="5" s="1"/>
  <c r="L123" i="5" s="1"/>
  <c r="L124" i="5" s="1"/>
  <c r="L125" i="5" s="1"/>
  <c r="L126" i="5" s="1"/>
  <c r="L127" i="5" s="1"/>
  <c r="L128" i="5" s="1"/>
  <c r="L129" i="5" s="1"/>
  <c r="L130" i="5" s="1"/>
  <c r="L131" i="5" s="1"/>
  <c r="L132" i="5" s="1"/>
  <c r="L133" i="5" s="1"/>
  <c r="L134" i="5" s="1"/>
  <c r="L135" i="5" s="1"/>
  <c r="L136" i="5" s="1"/>
  <c r="L137" i="5" s="1"/>
  <c r="L138" i="5" s="1"/>
  <c r="L139" i="5" s="1"/>
  <c r="L140" i="5" s="1"/>
  <c r="L141" i="5" s="1"/>
  <c r="L142" i="5" s="1"/>
  <c r="L143" i="5" s="1"/>
  <c r="L144" i="5" s="1"/>
  <c r="L145" i="5" s="1"/>
  <c r="L146" i="5" s="1"/>
  <c r="L147" i="5" s="1"/>
  <c r="L148" i="5" s="1"/>
  <c r="L149" i="5" s="1"/>
  <c r="L150" i="5" s="1"/>
  <c r="L151" i="5" s="1"/>
  <c r="L152" i="5" s="1"/>
  <c r="L153" i="5" s="1"/>
  <c r="L154" i="5" s="1"/>
  <c r="L155" i="5" s="1"/>
  <c r="L156" i="5" s="1"/>
  <c r="L157" i="5" s="1"/>
  <c r="L158" i="5" s="1"/>
  <c r="L159" i="5" s="1"/>
  <c r="L160" i="5" s="1"/>
  <c r="L161" i="5" s="1"/>
  <c r="L162" i="5" s="1"/>
  <c r="AE13" i="15"/>
  <c r="L13" i="15"/>
  <c r="M11" i="23"/>
  <c r="N11" i="23"/>
  <c r="L11" i="23"/>
  <c r="V10" i="7"/>
  <c r="Q12" i="21"/>
  <c r="R12" i="21"/>
  <c r="S12" i="21"/>
  <c r="R11" i="9"/>
  <c r="R12" i="9" s="1"/>
  <c r="P11" i="17"/>
  <c r="O12" i="17" s="1"/>
  <c r="Q14" i="5"/>
  <c r="I11" i="17"/>
  <c r="O12" i="15"/>
  <c r="N13" i="15" s="1"/>
  <c r="Q13" i="7"/>
  <c r="Q14" i="7" s="1"/>
  <c r="J11" i="17"/>
  <c r="J12" i="17" s="1"/>
  <c r="V15" i="9"/>
  <c r="V16" i="9" s="1"/>
  <c r="N13" i="11"/>
  <c r="BI20" i="19"/>
  <c r="O11" i="13"/>
  <c r="O12" i="13" s="1"/>
  <c r="N11" i="13"/>
  <c r="L18" i="9"/>
  <c r="R11" i="17"/>
  <c r="G11" i="15"/>
  <c r="L13" i="7"/>
  <c r="K13" i="7"/>
  <c r="I13" i="7"/>
  <c r="Q12" i="23"/>
  <c r="X14" i="13"/>
  <c r="P13" i="5"/>
  <c r="S13" i="15"/>
  <c r="AW12" i="17"/>
  <c r="U12" i="17"/>
  <c r="V12" i="17"/>
  <c r="W12" i="13"/>
  <c r="AO13" i="15"/>
  <c r="AN13" i="15"/>
  <c r="AM13" i="15"/>
  <c r="M14" i="11"/>
  <c r="L14" i="11"/>
  <c r="H14" i="17"/>
  <c r="G13" i="17"/>
  <c r="G14" i="17" s="1"/>
  <c r="R17" i="5"/>
  <c r="I14" i="11"/>
  <c r="AQ12" i="17"/>
  <c r="AX13" i="19"/>
  <c r="AY13" i="19"/>
  <c r="M12" i="19"/>
  <c r="N11" i="9"/>
  <c r="N12" i="9" s="1"/>
  <c r="I13" i="15"/>
  <c r="J13" i="15"/>
  <c r="K13" i="15"/>
  <c r="G14" i="7"/>
  <c r="V11" i="7"/>
  <c r="AD10" i="21"/>
  <c r="Z10" i="13"/>
  <c r="AB10" i="13" s="1"/>
  <c r="W12" i="15"/>
  <c r="Z12" i="15"/>
  <c r="Z13" i="15" s="1"/>
  <c r="Y12" i="15"/>
  <c r="U10" i="5"/>
  <c r="W10" i="5" s="1"/>
  <c r="T10" i="5"/>
  <c r="T13" i="13"/>
  <c r="AJ13" i="17"/>
  <c r="AK13" i="17"/>
  <c r="AI13" i="17"/>
  <c r="AL13" i="17"/>
  <c r="AD13" i="15"/>
  <c r="AR12" i="17"/>
  <c r="H14" i="9"/>
  <c r="G15" i="5"/>
  <c r="F15" i="5"/>
  <c r="BH11" i="17"/>
  <c r="M13" i="13"/>
  <c r="M14" i="13" s="1"/>
  <c r="M15" i="13" s="1"/>
  <c r="M16" i="13" s="1"/>
  <c r="M17" i="13" s="1"/>
  <c r="M18" i="13" s="1"/>
  <c r="M19" i="13" s="1"/>
  <c r="M20" i="13" s="1"/>
  <c r="M21" i="13" s="1"/>
  <c r="M22" i="13" s="1"/>
  <c r="M23" i="13" s="1"/>
  <c r="M24" i="13" s="1"/>
  <c r="M25" i="13" s="1"/>
  <c r="M26" i="13" s="1"/>
  <c r="M27" i="13" s="1"/>
  <c r="M28" i="13" s="1"/>
  <c r="M29" i="13" s="1"/>
  <c r="M30" i="13" s="1"/>
  <c r="M31" i="13" s="1"/>
  <c r="M32" i="13" s="1"/>
  <c r="M33" i="13" s="1"/>
  <c r="M34" i="13" s="1"/>
  <c r="M35" i="13" s="1"/>
  <c r="M36" i="13" s="1"/>
  <c r="M37" i="13" s="1"/>
  <c r="M38" i="13" s="1"/>
  <c r="M39" i="13" s="1"/>
  <c r="M40" i="13" s="1"/>
  <c r="M41" i="13" s="1"/>
  <c r="M42" i="13" s="1"/>
  <c r="M43" i="13" s="1"/>
  <c r="M44" i="13" s="1"/>
  <c r="M45" i="13" s="1"/>
  <c r="M46" i="13" s="1"/>
  <c r="M47" i="13" s="1"/>
  <c r="M48" i="13" s="1"/>
  <c r="M49" i="13" s="1"/>
  <c r="M50" i="13" s="1"/>
  <c r="M51" i="13" s="1"/>
  <c r="M52" i="13" s="1"/>
  <c r="M53" i="13" s="1"/>
  <c r="M54" i="13" s="1"/>
  <c r="M55" i="13" s="1"/>
  <c r="M56" i="13" s="1"/>
  <c r="M57" i="13" s="1"/>
  <c r="M58" i="13" s="1"/>
  <c r="M59" i="13" s="1"/>
  <c r="M60" i="13" s="1"/>
  <c r="M61" i="13" s="1"/>
  <c r="M62" i="13" s="1"/>
  <c r="M63" i="13" s="1"/>
  <c r="M64" i="13" s="1"/>
  <c r="M65" i="13" s="1"/>
  <c r="M66" i="13" s="1"/>
  <c r="M67" i="13" s="1"/>
  <c r="M68" i="13" s="1"/>
  <c r="M69" i="13" s="1"/>
  <c r="M70" i="13" s="1"/>
  <c r="M71" i="13" s="1"/>
  <c r="M72" i="13" s="1"/>
  <c r="M73" i="13" s="1"/>
  <c r="M74" i="13" s="1"/>
  <c r="M75" i="13" s="1"/>
  <c r="M76" i="13" s="1"/>
  <c r="M77" i="13" s="1"/>
  <c r="M78" i="13" s="1"/>
  <c r="M79" i="13" s="1"/>
  <c r="M80" i="13" s="1"/>
  <c r="M81" i="13" s="1"/>
  <c r="M82" i="13" s="1"/>
  <c r="M83" i="13" s="1"/>
  <c r="M84" i="13" s="1"/>
  <c r="M85" i="13" s="1"/>
  <c r="M86" i="13" s="1"/>
  <c r="M87" i="13" s="1"/>
  <c r="M88" i="13" s="1"/>
  <c r="M89" i="13" s="1"/>
  <c r="M90" i="13" s="1"/>
  <c r="M91" i="13" s="1"/>
  <c r="M92" i="13" s="1"/>
  <c r="M93" i="13" s="1"/>
  <c r="M94" i="13" s="1"/>
  <c r="M95" i="13" s="1"/>
  <c r="M96" i="13" s="1"/>
  <c r="M97" i="13" s="1"/>
  <c r="M98" i="13" s="1"/>
  <c r="M99" i="13" s="1"/>
  <c r="M100" i="13" s="1"/>
  <c r="M101" i="13" s="1"/>
  <c r="M102" i="13" s="1"/>
  <c r="M103" i="13" s="1"/>
  <c r="M104" i="13" s="1"/>
  <c r="M105" i="13" s="1"/>
  <c r="M106" i="13" s="1"/>
  <c r="M107" i="13" s="1"/>
  <c r="M108" i="13" s="1"/>
  <c r="M109" i="13" s="1"/>
  <c r="M110" i="13" s="1"/>
  <c r="M111" i="13" s="1"/>
  <c r="M112" i="13" s="1"/>
  <c r="M113" i="13" s="1"/>
  <c r="M114" i="13" s="1"/>
  <c r="M115" i="13" s="1"/>
  <c r="M116" i="13" s="1"/>
  <c r="M117" i="13" s="1"/>
  <c r="M118" i="13" s="1"/>
  <c r="M119" i="13" s="1"/>
  <c r="M120" i="13" s="1"/>
  <c r="M121" i="13" s="1"/>
  <c r="M122" i="13" s="1"/>
  <c r="M123" i="13" s="1"/>
  <c r="M124" i="13" s="1"/>
  <c r="M125" i="13" s="1"/>
  <c r="M126" i="13" s="1"/>
  <c r="M127" i="13" s="1"/>
  <c r="M128" i="13" s="1"/>
  <c r="M129" i="13" s="1"/>
  <c r="M130" i="13" s="1"/>
  <c r="M131" i="13" s="1"/>
  <c r="M132" i="13" s="1"/>
  <c r="M133" i="13" s="1"/>
  <c r="M134" i="13" s="1"/>
  <c r="M135" i="13" s="1"/>
  <c r="M136" i="13" s="1"/>
  <c r="M137" i="13" s="1"/>
  <c r="M138" i="13" s="1"/>
  <c r="M139" i="13" s="1"/>
  <c r="M140" i="13" s="1"/>
  <c r="M141" i="13" s="1"/>
  <c r="M142" i="13" s="1"/>
  <c r="M143" i="13" s="1"/>
  <c r="M144" i="13" s="1"/>
  <c r="M145" i="13" s="1"/>
  <c r="M146" i="13" s="1"/>
  <c r="M147" i="13" s="1"/>
  <c r="M148" i="13" s="1"/>
  <c r="M149" i="13" s="1"/>
  <c r="M150" i="13" s="1"/>
  <c r="M151" i="13" s="1"/>
  <c r="M152" i="13" s="1"/>
  <c r="M153" i="13" s="1"/>
  <c r="M154" i="13" s="1"/>
  <c r="M155" i="13" s="1"/>
  <c r="M156" i="13" s="1"/>
  <c r="M157" i="13" s="1"/>
  <c r="M158" i="13" s="1"/>
  <c r="M159" i="13" s="1"/>
  <c r="M160" i="13" s="1"/>
  <c r="M161" i="13" s="1"/>
  <c r="M162" i="13" s="1"/>
  <c r="M163" i="13" s="1"/>
  <c r="M164" i="13" s="1"/>
  <c r="M165" i="13" s="1"/>
  <c r="M166" i="13" s="1"/>
  <c r="M167" i="13" s="1"/>
  <c r="M168" i="13" s="1"/>
  <c r="M169" i="13" s="1"/>
  <c r="M170" i="13" s="1"/>
  <c r="M171" i="13" s="1"/>
  <c r="M172" i="13" s="1"/>
  <c r="M173" i="13" s="1"/>
  <c r="M174" i="13" s="1"/>
  <c r="M175" i="13" s="1"/>
  <c r="M176" i="13" s="1"/>
  <c r="M177" i="13" s="1"/>
  <c r="M178" i="13" s="1"/>
  <c r="M179" i="13" s="1"/>
  <c r="M180" i="13" s="1"/>
  <c r="M181" i="13" s="1"/>
  <c r="M182" i="13" s="1"/>
  <c r="M183" i="13" s="1"/>
  <c r="M184" i="13" s="1"/>
  <c r="M185" i="13" s="1"/>
  <c r="M186" i="13" s="1"/>
  <c r="M187" i="13" s="1"/>
  <c r="M188" i="13" s="1"/>
  <c r="M189" i="13" s="1"/>
  <c r="M190" i="13" s="1"/>
  <c r="M191" i="13" s="1"/>
  <c r="M192" i="13" s="1"/>
  <c r="M193" i="13" s="1"/>
  <c r="M194" i="13" s="1"/>
  <c r="M195" i="13" s="1"/>
  <c r="M196" i="13" s="1"/>
  <c r="M197" i="13" s="1"/>
  <c r="M198" i="13" s="1"/>
  <c r="M199" i="13" s="1"/>
  <c r="M200" i="13" s="1"/>
  <c r="M201" i="13" s="1"/>
  <c r="M202" i="13" s="1"/>
  <c r="M203" i="13" s="1"/>
  <c r="M204" i="13" s="1"/>
  <c r="M205" i="13" s="1"/>
  <c r="M206" i="13" s="1"/>
  <c r="M207" i="13" s="1"/>
  <c r="M208" i="13" s="1"/>
  <c r="M209" i="13" s="1"/>
  <c r="M210" i="13" s="1"/>
  <c r="M211" i="13" s="1"/>
  <c r="M212" i="13" s="1"/>
  <c r="M213" i="13" s="1"/>
  <c r="M214" i="13" s="1"/>
  <c r="M215" i="13" s="1"/>
  <c r="M216" i="13" s="1"/>
  <c r="M217" i="13" s="1"/>
  <c r="M218" i="13" s="1"/>
  <c r="M219" i="13" s="1"/>
  <c r="M220" i="13" s="1"/>
  <c r="M221" i="13" s="1"/>
  <c r="M222" i="13" s="1"/>
  <c r="M223" i="13" s="1"/>
  <c r="M224" i="13" s="1"/>
  <c r="M225" i="13" s="1"/>
  <c r="M226" i="13" s="1"/>
  <c r="M227" i="13" s="1"/>
  <c r="M228" i="13" s="1"/>
  <c r="M229" i="13" s="1"/>
  <c r="M230" i="13" s="1"/>
  <c r="M231" i="13" s="1"/>
  <c r="M232" i="13" s="1"/>
  <c r="M233" i="13" s="1"/>
  <c r="M234" i="13" s="1"/>
  <c r="M235" i="13" s="1"/>
  <c r="K18" i="23"/>
  <c r="X11" i="19"/>
  <c r="X12" i="19" s="1"/>
  <c r="BA11" i="17"/>
  <c r="K14" i="17"/>
  <c r="AG15" i="15"/>
  <c r="M14" i="9"/>
  <c r="M15" i="9" s="1"/>
  <c r="M16" i="9" s="1"/>
  <c r="M17" i="9" s="1"/>
  <c r="M18" i="9" s="1"/>
  <c r="M19" i="9" s="1"/>
  <c r="M20" i="9" s="1"/>
  <c r="M21" i="9" s="1"/>
  <c r="M22" i="9" s="1"/>
  <c r="M23" i="9" s="1"/>
  <c r="M24" i="9" s="1"/>
  <c r="M25" i="9" s="1"/>
  <c r="M26" i="9" s="1"/>
  <c r="M27" i="9" s="1"/>
  <c r="M28" i="9" s="1"/>
  <c r="M29" i="9" s="1"/>
  <c r="M30" i="9" s="1"/>
  <c r="M31" i="9" s="1"/>
  <c r="M32" i="9" s="1"/>
  <c r="M33" i="9" s="1"/>
  <c r="M34" i="9" s="1"/>
  <c r="M35" i="9" s="1"/>
  <c r="M36" i="9" s="1"/>
  <c r="M37" i="9" s="1"/>
  <c r="M38" i="9" s="1"/>
  <c r="M39" i="9" s="1"/>
  <c r="M40" i="9" s="1"/>
  <c r="M41" i="9" s="1"/>
  <c r="M42" i="9" s="1"/>
  <c r="M43" i="9" s="1"/>
  <c r="M44" i="9" s="1"/>
  <c r="M45" i="9" s="1"/>
  <c r="M46" i="9" s="1"/>
  <c r="M47" i="9" s="1"/>
  <c r="M48" i="9" s="1"/>
  <c r="M49" i="9" s="1"/>
  <c r="M50" i="9" s="1"/>
  <c r="M51" i="9" s="1"/>
  <c r="M52" i="9" s="1"/>
  <c r="M53" i="9" s="1"/>
  <c r="M54" i="9" s="1"/>
  <c r="M55" i="9" s="1"/>
  <c r="M56" i="9" s="1"/>
  <c r="M57" i="9" s="1"/>
  <c r="M58" i="9" s="1"/>
  <c r="M59" i="9" s="1"/>
  <c r="M60" i="9" s="1"/>
  <c r="M61" i="9" s="1"/>
  <c r="M62" i="9" s="1"/>
  <c r="M63" i="9" s="1"/>
  <c r="M64" i="9" s="1"/>
  <c r="M65" i="9" s="1"/>
  <c r="M66" i="9" s="1"/>
  <c r="M67" i="9" s="1"/>
  <c r="M68" i="9" s="1"/>
  <c r="M69" i="9" s="1"/>
  <c r="M70" i="9" s="1"/>
  <c r="M71" i="9" s="1"/>
  <c r="M72" i="9" s="1"/>
  <c r="M73" i="9" s="1"/>
  <c r="M74" i="9" s="1"/>
  <c r="M75" i="9" s="1"/>
  <c r="M76" i="9" s="1"/>
  <c r="AH15" i="17"/>
  <c r="AH16" i="17" s="1"/>
  <c r="AH17" i="17" s="1"/>
  <c r="AH18" i="17" s="1"/>
  <c r="AH19" i="17" s="1"/>
  <c r="AH20" i="17" s="1"/>
  <c r="AH21" i="17" s="1"/>
  <c r="AH22" i="17" s="1"/>
  <c r="AH23" i="17" s="1"/>
  <c r="AH24" i="17" s="1"/>
  <c r="AH25" i="17" s="1"/>
  <c r="AH26" i="17" s="1"/>
  <c r="AH27" i="17" s="1"/>
  <c r="AH28" i="17" s="1"/>
  <c r="AH29" i="17" s="1"/>
  <c r="AH30" i="17" s="1"/>
  <c r="AH31" i="17" s="1"/>
  <c r="AH32" i="17" s="1"/>
  <c r="AH33" i="17" s="1"/>
  <c r="AH34" i="17" s="1"/>
  <c r="AH35" i="17" s="1"/>
  <c r="AH36" i="17" s="1"/>
  <c r="AH37" i="17" s="1"/>
  <c r="AH38" i="17" s="1"/>
  <c r="AH39" i="17" s="1"/>
  <c r="AH40" i="17" s="1"/>
  <c r="AH41" i="17" s="1"/>
  <c r="AH42" i="17" s="1"/>
  <c r="AH43" i="17" s="1"/>
  <c r="AH44" i="17" s="1"/>
  <c r="AH45" i="17" s="1"/>
  <c r="AH46" i="17" s="1"/>
  <c r="AH47" i="17" s="1"/>
  <c r="AH48" i="17" s="1"/>
  <c r="AH49" i="17" s="1"/>
  <c r="AH50" i="17" s="1"/>
  <c r="AH51" i="17" s="1"/>
  <c r="AH52" i="17" s="1"/>
  <c r="AH53" i="17" s="1"/>
  <c r="AH54" i="17" s="1"/>
  <c r="AH55" i="17" s="1"/>
  <c r="AH56" i="17" s="1"/>
  <c r="AH57" i="17" s="1"/>
  <c r="AH58" i="17" s="1"/>
  <c r="AH59" i="17" s="1"/>
  <c r="AH60" i="17" s="1"/>
  <c r="AH61" i="17" s="1"/>
  <c r="AH62" i="17" s="1"/>
  <c r="AH63" i="17" s="1"/>
  <c r="AH64" i="17" s="1"/>
  <c r="AH65" i="17" s="1"/>
  <c r="AH66" i="17" s="1"/>
  <c r="AH67" i="17" s="1"/>
  <c r="AH68" i="17" s="1"/>
  <c r="AH69" i="17" s="1"/>
  <c r="AH70" i="17" s="1"/>
  <c r="AH71" i="17" s="1"/>
  <c r="AH72" i="17" s="1"/>
  <c r="AH73" i="17" s="1"/>
  <c r="AH74" i="17" s="1"/>
  <c r="AH75" i="17" s="1"/>
  <c r="AH76" i="17" s="1"/>
  <c r="AH77" i="17" s="1"/>
  <c r="AH78" i="17" s="1"/>
  <c r="AH79" i="17" s="1"/>
  <c r="AH80" i="17" s="1"/>
  <c r="AH81" i="17" s="1"/>
  <c r="AH82" i="17" s="1"/>
  <c r="AH83" i="17" s="1"/>
  <c r="AH84" i="17" s="1"/>
  <c r="AH85" i="17" s="1"/>
  <c r="AH86" i="17" s="1"/>
  <c r="AH87" i="17" s="1"/>
  <c r="AH88" i="17" s="1"/>
  <c r="AH89" i="17" s="1"/>
  <c r="AH90" i="17" s="1"/>
  <c r="AH91" i="17" s="1"/>
  <c r="AH92" i="17" s="1"/>
  <c r="AH93" i="17" s="1"/>
  <c r="AH94" i="17" s="1"/>
  <c r="AH95" i="17" s="1"/>
  <c r="AH96" i="17" s="1"/>
  <c r="AH97" i="17" s="1"/>
  <c r="AH98" i="17" s="1"/>
  <c r="AH99" i="17" s="1"/>
  <c r="AH100" i="17" s="1"/>
  <c r="AH101" i="17" s="1"/>
  <c r="AH102" i="17" s="1"/>
  <c r="AH103" i="17" s="1"/>
  <c r="AH104" i="17" s="1"/>
  <c r="AH105" i="17" s="1"/>
  <c r="AH106" i="17" s="1"/>
  <c r="AH107" i="17" s="1"/>
  <c r="AH108" i="17" s="1"/>
  <c r="AH109" i="17" s="1"/>
  <c r="AH110" i="17" s="1"/>
  <c r="AH111" i="17" s="1"/>
  <c r="AH112" i="17" s="1"/>
  <c r="AH113" i="17" s="1"/>
  <c r="AH114" i="17" s="1"/>
  <c r="AH115" i="17" s="1"/>
  <c r="AH116" i="17" s="1"/>
  <c r="AH117" i="17" s="1"/>
  <c r="AH118" i="17" s="1"/>
  <c r="AH119" i="17" s="1"/>
  <c r="AH120" i="17" s="1"/>
  <c r="AH121" i="17" s="1"/>
  <c r="AH122" i="17" s="1"/>
  <c r="AH123" i="17" s="1"/>
  <c r="AH124" i="17" s="1"/>
  <c r="AH125" i="17" s="1"/>
  <c r="AH126" i="17" s="1"/>
  <c r="AH127" i="17" s="1"/>
  <c r="AH128" i="17" s="1"/>
  <c r="AH129" i="17" s="1"/>
  <c r="AH130" i="17" s="1"/>
  <c r="AH131" i="17" s="1"/>
  <c r="AH132" i="17" s="1"/>
  <c r="AH133" i="17" s="1"/>
  <c r="AH134" i="17" s="1"/>
  <c r="AH135" i="17" s="1"/>
  <c r="AH136" i="17" s="1"/>
  <c r="AH137" i="17" s="1"/>
  <c r="AH138" i="17" s="1"/>
  <c r="AH139" i="17" s="1"/>
  <c r="AH140" i="17" s="1"/>
  <c r="AH141" i="17" s="1"/>
  <c r="AH142" i="17" s="1"/>
  <c r="AH143" i="17" s="1"/>
  <c r="AH144" i="17" s="1"/>
  <c r="AH145" i="17" s="1"/>
  <c r="AH146" i="17" s="1"/>
  <c r="AH147" i="17" s="1"/>
  <c r="AH148" i="17" s="1"/>
  <c r="AH149" i="17" s="1"/>
  <c r="AH150" i="17" s="1"/>
  <c r="AH151" i="17" s="1"/>
  <c r="AH152" i="17" s="1"/>
  <c r="AH153" i="17" s="1"/>
  <c r="AH154" i="17" s="1"/>
  <c r="AH155" i="17" s="1"/>
  <c r="AH156" i="17" s="1"/>
  <c r="AH157" i="17" s="1"/>
  <c r="AH158" i="17" s="1"/>
  <c r="AH159" i="17" s="1"/>
  <c r="AH160" i="17" s="1"/>
  <c r="AH161" i="17" s="1"/>
  <c r="AH162" i="17" s="1"/>
  <c r="AH163" i="17" s="1"/>
  <c r="AH164" i="17" s="1"/>
  <c r="AH165" i="17" s="1"/>
  <c r="AH166" i="17" s="1"/>
  <c r="AH167" i="17" s="1"/>
  <c r="AH168" i="17" s="1"/>
  <c r="AH169" i="17" s="1"/>
  <c r="AH170" i="17" s="1"/>
  <c r="AH171" i="17" s="1"/>
  <c r="AH172" i="17" s="1"/>
  <c r="AH173" i="17" s="1"/>
  <c r="AH174" i="17" s="1"/>
  <c r="AH175" i="17" s="1"/>
  <c r="AH176" i="17" s="1"/>
  <c r="AH177" i="17" s="1"/>
  <c r="AH178" i="17" s="1"/>
  <c r="AH179" i="17" s="1"/>
  <c r="AH180" i="17" s="1"/>
  <c r="AH181" i="17" s="1"/>
  <c r="AH182" i="17" s="1"/>
  <c r="AH183" i="17" s="1"/>
  <c r="AH184" i="17" s="1"/>
  <c r="AH185" i="17" s="1"/>
  <c r="AH186" i="17" s="1"/>
  <c r="AH187" i="17" s="1"/>
  <c r="AH188" i="17" s="1"/>
  <c r="AH189" i="17" s="1"/>
  <c r="AH190" i="17" s="1"/>
  <c r="AH191" i="17" s="1"/>
  <c r="AH192" i="17" s="1"/>
  <c r="AH193" i="17" s="1"/>
  <c r="AH194" i="17" s="1"/>
  <c r="AH195" i="17" s="1"/>
  <c r="AH196" i="17" s="1"/>
  <c r="AH197" i="17" s="1"/>
  <c r="AH198" i="17" s="1"/>
  <c r="AH199" i="17" s="1"/>
  <c r="AH200" i="17" s="1"/>
  <c r="AH201" i="17" s="1"/>
  <c r="AH202" i="17" s="1"/>
  <c r="AH203" i="17" s="1"/>
  <c r="AH204" i="17" s="1"/>
  <c r="AH205" i="17" s="1"/>
  <c r="AH206" i="17" s="1"/>
  <c r="AH207" i="17" s="1"/>
  <c r="AH208" i="17" s="1"/>
  <c r="AH209" i="17" s="1"/>
  <c r="AH210" i="17" s="1"/>
  <c r="AH211" i="17" s="1"/>
  <c r="AH212" i="17" s="1"/>
  <c r="AH213" i="17" s="1"/>
  <c r="AH214" i="17" s="1"/>
  <c r="AH215" i="17" s="1"/>
  <c r="AH216" i="17" s="1"/>
  <c r="AH217" i="17" s="1"/>
  <c r="AH218" i="17" s="1"/>
  <c r="AH219" i="17" s="1"/>
  <c r="AH220" i="17" s="1"/>
  <c r="AH221" i="17" s="1"/>
  <c r="AH222" i="17" s="1"/>
  <c r="AH223" i="17" s="1"/>
  <c r="AH224" i="17" s="1"/>
  <c r="AH225" i="17" s="1"/>
  <c r="AH226" i="17" s="1"/>
  <c r="AH227" i="17" s="1"/>
  <c r="AH228" i="17" s="1"/>
  <c r="AH229" i="17" s="1"/>
  <c r="AH230" i="17" s="1"/>
  <c r="AH231" i="17" s="1"/>
  <c r="AH232" i="17" s="1"/>
  <c r="AH233" i="17" s="1"/>
  <c r="AH234" i="17" s="1"/>
  <c r="AH235" i="17" s="1"/>
  <c r="AH236" i="17" s="1"/>
  <c r="AH237" i="17" s="1"/>
  <c r="AH238" i="17" s="1"/>
  <c r="AH239" i="17" s="1"/>
  <c r="AH240" i="17" s="1"/>
  <c r="AH241" i="17" s="1"/>
  <c r="AH242" i="17" s="1"/>
  <c r="AH243" i="17" s="1"/>
  <c r="AH244" i="17" s="1"/>
  <c r="AH245" i="17" s="1"/>
  <c r="AH246" i="17" s="1"/>
  <c r="AH247" i="17" s="1"/>
  <c r="AH248" i="17" s="1"/>
  <c r="AH249" i="17" s="1"/>
  <c r="AH250" i="17" s="1"/>
  <c r="AH251" i="17" s="1"/>
  <c r="AH252" i="17" s="1"/>
  <c r="M14" i="15"/>
  <c r="M15" i="15" s="1"/>
  <c r="M16" i="15" s="1"/>
  <c r="M17" i="15" s="1"/>
  <c r="M18" i="15" s="1"/>
  <c r="M19" i="15" s="1"/>
  <c r="M20" i="15" s="1"/>
  <c r="M21" i="15" s="1"/>
  <c r="M22" i="15" s="1"/>
  <c r="M23" i="15" s="1"/>
  <c r="M24" i="15" s="1"/>
  <c r="M25" i="15" s="1"/>
  <c r="M26" i="15" s="1"/>
  <c r="M27" i="15" s="1"/>
  <c r="M28" i="15" s="1"/>
  <c r="M29" i="15" s="1"/>
  <c r="M30" i="15" s="1"/>
  <c r="M31" i="15" s="1"/>
  <c r="M32" i="15" s="1"/>
  <c r="M33" i="15" s="1"/>
  <c r="M34" i="15" s="1"/>
  <c r="M35" i="15" s="1"/>
  <c r="M36" i="15" s="1"/>
  <c r="M37" i="15" s="1"/>
  <c r="M38" i="15" s="1"/>
  <c r="M39" i="15" s="1"/>
  <c r="M40" i="15" s="1"/>
  <c r="M41" i="15" s="1"/>
  <c r="M42" i="15" s="1"/>
  <c r="M43" i="15" s="1"/>
  <c r="M44" i="15" s="1"/>
  <c r="M45" i="15" s="1"/>
  <c r="M46" i="15" s="1"/>
  <c r="M47" i="15" s="1"/>
  <c r="M48" i="15" s="1"/>
  <c r="M49" i="15" s="1"/>
  <c r="M50" i="15" s="1"/>
  <c r="M51" i="15" s="1"/>
  <c r="M52" i="15" s="1"/>
  <c r="M53" i="15" s="1"/>
  <c r="M54" i="15" s="1"/>
  <c r="M55" i="15" s="1"/>
  <c r="M56" i="15" s="1"/>
  <c r="M57" i="15" s="1"/>
  <c r="M58" i="15" s="1"/>
  <c r="M59" i="15" s="1"/>
  <c r="M60" i="15" s="1"/>
  <c r="M61" i="15" s="1"/>
  <c r="M62" i="15" s="1"/>
  <c r="M63" i="15" s="1"/>
  <c r="M64" i="15" s="1"/>
  <c r="M65" i="15" s="1"/>
  <c r="M66" i="15" s="1"/>
  <c r="M67" i="15" s="1"/>
  <c r="M68" i="15" s="1"/>
  <c r="M69" i="15" s="1"/>
  <c r="M70" i="15" s="1"/>
  <c r="M71" i="15" s="1"/>
  <c r="M72" i="15" s="1"/>
  <c r="M73" i="15" s="1"/>
  <c r="M74" i="15" s="1"/>
  <c r="M75" i="15" s="1"/>
  <c r="M76" i="15" s="1"/>
  <c r="M77" i="15" s="1"/>
  <c r="M78" i="15" s="1"/>
  <c r="M79" i="15" s="1"/>
  <c r="M80" i="15" s="1"/>
  <c r="M81" i="15" s="1"/>
  <c r="M82" i="15" s="1"/>
  <c r="M83" i="15" s="1"/>
  <c r="M84" i="15" s="1"/>
  <c r="M85" i="15" s="1"/>
  <c r="M86" i="15" s="1"/>
  <c r="M87" i="15" s="1"/>
  <c r="M88" i="15" s="1"/>
  <c r="M89" i="15" s="1"/>
  <c r="M90" i="15" s="1"/>
  <c r="M91" i="15" s="1"/>
  <c r="M92" i="15" s="1"/>
  <c r="M93" i="15" s="1"/>
  <c r="M94" i="15" s="1"/>
  <c r="M95" i="15" s="1"/>
  <c r="M96" i="15" s="1"/>
  <c r="M97" i="15" s="1"/>
  <c r="M98" i="15" s="1"/>
  <c r="M99" i="15" s="1"/>
  <c r="M100" i="15" s="1"/>
  <c r="M101" i="15" s="1"/>
  <c r="M102" i="15" s="1"/>
  <c r="M103" i="15" s="1"/>
  <c r="M104" i="15" s="1"/>
  <c r="M105" i="15" s="1"/>
  <c r="M106" i="15" s="1"/>
  <c r="M107" i="15" s="1"/>
  <c r="M108" i="15" s="1"/>
  <c r="M109" i="15" s="1"/>
  <c r="M110" i="15" s="1"/>
  <c r="M111" i="15" s="1"/>
  <c r="M112" i="15" s="1"/>
  <c r="M113" i="15" s="1"/>
  <c r="M114" i="15" s="1"/>
  <c r="M115" i="15" s="1"/>
  <c r="M116" i="15" s="1"/>
  <c r="M117" i="15" s="1"/>
  <c r="M118" i="15" s="1"/>
  <c r="M119" i="15" s="1"/>
  <c r="M120" i="15" s="1"/>
  <c r="M121" i="15" s="1"/>
  <c r="M122" i="15" s="1"/>
  <c r="M123" i="15" s="1"/>
  <c r="M124" i="15" s="1"/>
  <c r="M125" i="15" s="1"/>
  <c r="M126" i="15" s="1"/>
  <c r="M127" i="15" s="1"/>
  <c r="M128" i="15" s="1"/>
  <c r="M129" i="15" s="1"/>
  <c r="M130" i="15" s="1"/>
  <c r="M131" i="15" s="1"/>
  <c r="M132" i="15" s="1"/>
  <c r="M133" i="15" s="1"/>
  <c r="M134" i="15" s="1"/>
  <c r="M135" i="15" s="1"/>
  <c r="M136" i="15" s="1"/>
  <c r="M137" i="15" s="1"/>
  <c r="M138" i="15" s="1"/>
  <c r="M139" i="15" s="1"/>
  <c r="M140" i="15" s="1"/>
  <c r="M141" i="15" s="1"/>
  <c r="M142" i="15" s="1"/>
  <c r="M143" i="15" s="1"/>
  <c r="M144" i="15" s="1"/>
  <c r="M145" i="15" s="1"/>
  <c r="M146" i="15" s="1"/>
  <c r="M147" i="15" s="1"/>
  <c r="M148" i="15" s="1"/>
  <c r="M149" i="15" s="1"/>
  <c r="M150" i="15" s="1"/>
  <c r="M151" i="15" s="1"/>
  <c r="M152" i="15" s="1"/>
  <c r="M153" i="15" s="1"/>
  <c r="M154" i="15" s="1"/>
  <c r="M155" i="15" s="1"/>
  <c r="M156" i="15" s="1"/>
  <c r="M157" i="15" s="1"/>
  <c r="M158" i="15" s="1"/>
  <c r="M159" i="15" s="1"/>
  <c r="M160" i="15" s="1"/>
  <c r="M161" i="15" s="1"/>
  <c r="M162" i="15" s="1"/>
  <c r="M163" i="15" s="1"/>
  <c r="M164" i="15" s="1"/>
  <c r="M165" i="15" s="1"/>
  <c r="M166" i="15" s="1"/>
  <c r="M167" i="15" s="1"/>
  <c r="M168" i="15" s="1"/>
  <c r="M169" i="15" s="1"/>
  <c r="M170" i="15" s="1"/>
  <c r="M171" i="15" s="1"/>
  <c r="M172" i="15" s="1"/>
  <c r="M173" i="15" s="1"/>
  <c r="V11" i="13"/>
  <c r="BD11" i="17"/>
  <c r="Z13" i="17"/>
  <c r="X13" i="17"/>
  <c r="Y13" i="17"/>
  <c r="W13" i="17"/>
  <c r="AM12" i="17"/>
  <c r="AO12" i="17"/>
  <c r="AO13" i="17" s="1"/>
  <c r="AP12" i="17"/>
  <c r="AN12" i="17"/>
  <c r="AA13" i="19"/>
  <c r="Q14" i="13"/>
  <c r="P13" i="15"/>
  <c r="R15" i="7"/>
  <c r="AT12" i="17"/>
  <c r="AE13" i="19"/>
  <c r="AD13" i="19"/>
  <c r="G12" i="9"/>
  <c r="AQ10" i="15"/>
  <c r="AS10" i="15" s="1"/>
  <c r="AP10" i="15"/>
  <c r="G12" i="15"/>
  <c r="S13" i="13"/>
  <c r="V15" i="15"/>
  <c r="K13" i="5"/>
  <c r="J13" i="5"/>
  <c r="AE14" i="17"/>
  <c r="AD14" i="17"/>
  <c r="AZ11" i="17"/>
  <c r="BE11" i="17"/>
  <c r="W11" i="7"/>
  <c r="Y11" i="7" s="1"/>
  <c r="X12" i="15"/>
  <c r="X13" i="11"/>
  <c r="AG11" i="19"/>
  <c r="J13" i="11"/>
  <c r="J14" i="11" s="1"/>
  <c r="J13" i="21"/>
  <c r="W10" i="9"/>
  <c r="AA11" i="23"/>
  <c r="Y11" i="23"/>
  <c r="Z11" i="23"/>
  <c r="X11" i="23"/>
  <c r="T15" i="11"/>
  <c r="J12" i="13"/>
  <c r="I12" i="13"/>
  <c r="K12" i="13"/>
  <c r="K13" i="13" s="1"/>
  <c r="AW14" i="19"/>
  <c r="AU13" i="19"/>
  <c r="AU14" i="19" s="1"/>
  <c r="H11" i="11"/>
  <c r="AL15" i="19"/>
  <c r="AM15" i="19"/>
  <c r="L13" i="19" l="1"/>
  <c r="N12" i="13"/>
  <c r="N13" i="13" s="1"/>
  <c r="BE12" i="19"/>
  <c r="BE13" i="19" s="1"/>
  <c r="BD12" i="19"/>
  <c r="X13" i="19"/>
  <c r="J17" i="19"/>
  <c r="J18" i="19" s="1"/>
  <c r="Q12" i="19"/>
  <c r="Q13" i="19" s="1"/>
  <c r="AT14" i="19"/>
  <c r="AT15" i="19" s="1"/>
  <c r="BB12" i="19"/>
  <c r="AC13" i="19"/>
  <c r="AC14" i="19" s="1"/>
  <c r="Y13" i="19"/>
  <c r="Y14" i="19" s="1"/>
  <c r="AD11" i="21"/>
  <c r="V15" i="21"/>
  <c r="V16" i="21" s="1"/>
  <c r="W12" i="21"/>
  <c r="W13" i="21" s="1"/>
  <c r="M12" i="21"/>
  <c r="K12" i="21"/>
  <c r="AE11" i="21"/>
  <c r="AG11" i="21" s="1"/>
  <c r="L12" i="21"/>
  <c r="R15" i="23"/>
  <c r="L12" i="23"/>
  <c r="AZ12" i="17"/>
  <c r="AB13" i="17"/>
  <c r="AB14" i="17" s="1"/>
  <c r="AB15" i="17" s="1"/>
  <c r="AG17" i="17"/>
  <c r="AG18" i="17" s="1"/>
  <c r="AP13" i="17"/>
  <c r="AP14" i="17" s="1"/>
  <c r="P12" i="17"/>
  <c r="N12" i="17"/>
  <c r="AY12" i="17"/>
  <c r="K15" i="17"/>
  <c r="BA12" i="17"/>
  <c r="P15" i="11"/>
  <c r="O13" i="13"/>
  <c r="O14" i="13" s="1"/>
  <c r="O15" i="13" s="1"/>
  <c r="AB12" i="15"/>
  <c r="AB13" i="15" s="1"/>
  <c r="AB14" i="15" s="1"/>
  <c r="O13" i="15"/>
  <c r="O14" i="15" s="1"/>
  <c r="AA23" i="15"/>
  <c r="AA24" i="15" s="1"/>
  <c r="AA25" i="15" s="1"/>
  <c r="AA26" i="15" s="1"/>
  <c r="AA27" i="15" s="1"/>
  <c r="AA28" i="15" s="1"/>
  <c r="AA29" i="15" s="1"/>
  <c r="AA30" i="15" s="1"/>
  <c r="AA31" i="15" s="1"/>
  <c r="AA32" i="15" s="1"/>
  <c r="AA33" i="15" s="1"/>
  <c r="AA34" i="15" s="1"/>
  <c r="AA35" i="15" s="1"/>
  <c r="AA36" i="15" s="1"/>
  <c r="AA37" i="15" s="1"/>
  <c r="AA38" i="15" s="1"/>
  <c r="AA39" i="15" s="1"/>
  <c r="AA40" i="15" s="1"/>
  <c r="AA41" i="15" s="1"/>
  <c r="AA42" i="15" s="1"/>
  <c r="AA43" i="15" s="1"/>
  <c r="AA44" i="15" s="1"/>
  <c r="AA45" i="15" s="1"/>
  <c r="AA46" i="15" s="1"/>
  <c r="AA47" i="15" s="1"/>
  <c r="AA48" i="15" s="1"/>
  <c r="AA49" i="15" s="1"/>
  <c r="AA50" i="15" s="1"/>
  <c r="AA51" i="15" s="1"/>
  <c r="AA52" i="15" s="1"/>
  <c r="AA53" i="15" s="1"/>
  <c r="AA54" i="15" s="1"/>
  <c r="AA55" i="15" s="1"/>
  <c r="AA56" i="15" s="1"/>
  <c r="AA57" i="15" s="1"/>
  <c r="AA58" i="15" s="1"/>
  <c r="AA59" i="15" s="1"/>
  <c r="AA60" i="15" s="1"/>
  <c r="AA61" i="15" s="1"/>
  <c r="AA62" i="15" s="1"/>
  <c r="AA63" i="15" s="1"/>
  <c r="AA64" i="15" s="1"/>
  <c r="AA65" i="15" s="1"/>
  <c r="AA66" i="15" s="1"/>
  <c r="AA67" i="15" s="1"/>
  <c r="AA68" i="15" s="1"/>
  <c r="AA69" i="15" s="1"/>
  <c r="AA70" i="15" s="1"/>
  <c r="AA71" i="15" s="1"/>
  <c r="AA72" i="15" s="1"/>
  <c r="AA73" i="15" s="1"/>
  <c r="AA74" i="15" s="1"/>
  <c r="AA75" i="15" s="1"/>
  <c r="AA76" i="15" s="1"/>
  <c r="AA77" i="15" s="1"/>
  <c r="AA78" i="15" s="1"/>
  <c r="AA79" i="15" s="1"/>
  <c r="AA80" i="15" s="1"/>
  <c r="AA81" i="15" s="1"/>
  <c r="AA82" i="15" s="1"/>
  <c r="AA83" i="15" s="1"/>
  <c r="AA84" i="15" s="1"/>
  <c r="AA85" i="15" s="1"/>
  <c r="AA86" i="15" s="1"/>
  <c r="AA87" i="15" s="1"/>
  <c r="AA88" i="15" s="1"/>
  <c r="AA89" i="15" s="1"/>
  <c r="AA90" i="15" s="1"/>
  <c r="AA91" i="15" s="1"/>
  <c r="AA92" i="15" s="1"/>
  <c r="AA93" i="15" s="1"/>
  <c r="AA94" i="15" s="1"/>
  <c r="AA95" i="15" s="1"/>
  <c r="AA96" i="15" s="1"/>
  <c r="AA97" i="15" s="1"/>
  <c r="AA98" i="15" s="1"/>
  <c r="AA99" i="15" s="1"/>
  <c r="AA100" i="15" s="1"/>
  <c r="AA101" i="15" s="1"/>
  <c r="AA102" i="15" s="1"/>
  <c r="AA103" i="15" s="1"/>
  <c r="AA104" i="15" s="1"/>
  <c r="AA105" i="15" s="1"/>
  <c r="AA106" i="15" s="1"/>
  <c r="AA107" i="15" s="1"/>
  <c r="AA108" i="15" s="1"/>
  <c r="AA109" i="15" s="1"/>
  <c r="AA110" i="15" s="1"/>
  <c r="AA111" i="15" s="1"/>
  <c r="AA112" i="15" s="1"/>
  <c r="AA113" i="15" s="1"/>
  <c r="AA114" i="15" s="1"/>
  <c r="AA115" i="15" s="1"/>
  <c r="AA116" i="15" s="1"/>
  <c r="AA117" i="15" s="1"/>
  <c r="AA118" i="15" s="1"/>
  <c r="AA119" i="15" s="1"/>
  <c r="AA120" i="15" s="1"/>
  <c r="AA121" i="15" s="1"/>
  <c r="AA122" i="15" s="1"/>
  <c r="AA123" i="15" s="1"/>
  <c r="AA124" i="15" s="1"/>
  <c r="AA125" i="15" s="1"/>
  <c r="AA126" i="15" s="1"/>
  <c r="AA127" i="15" s="1"/>
  <c r="AA128" i="15" s="1"/>
  <c r="AA129" i="15" s="1"/>
  <c r="AA130" i="15" s="1"/>
  <c r="AA131" i="15" s="1"/>
  <c r="AA132" i="15" s="1"/>
  <c r="AA133" i="15" s="1"/>
  <c r="AA134" i="15" s="1"/>
  <c r="AA135" i="15" s="1"/>
  <c r="AA136" i="15" s="1"/>
  <c r="AA137" i="15" s="1"/>
  <c r="AA138" i="15" s="1"/>
  <c r="AA139" i="15" s="1"/>
  <c r="AA140" i="15" s="1"/>
  <c r="AA141" i="15" s="1"/>
  <c r="AA142" i="15" s="1"/>
  <c r="AA143" i="15" s="1"/>
  <c r="AA144" i="15" s="1"/>
  <c r="AA145" i="15" s="1"/>
  <c r="AA146" i="15" s="1"/>
  <c r="AA147" i="15" s="1"/>
  <c r="AA148" i="15" s="1"/>
  <c r="AA149" i="15" s="1"/>
  <c r="AA150" i="15" s="1"/>
  <c r="AA151" i="15" s="1"/>
  <c r="AA152" i="15" s="1"/>
  <c r="AA153" i="15" s="1"/>
  <c r="AA154" i="15" s="1"/>
  <c r="AA155" i="15" s="1"/>
  <c r="AA156" i="15" s="1"/>
  <c r="AA157" i="15" s="1"/>
  <c r="AA158" i="15" s="1"/>
  <c r="AA159" i="15" s="1"/>
  <c r="AA160" i="15" s="1"/>
  <c r="AA161" i="15" s="1"/>
  <c r="AA162" i="15" s="1"/>
  <c r="AA163" i="15" s="1"/>
  <c r="AA164" i="15" s="1"/>
  <c r="AA165" i="15" s="1"/>
  <c r="AA166" i="15" s="1"/>
  <c r="AA167" i="15" s="1"/>
  <c r="AA168" i="15" s="1"/>
  <c r="AA169" i="15" s="1"/>
  <c r="AA170" i="15" s="1"/>
  <c r="AA171" i="15" s="1"/>
  <c r="AA172" i="15" s="1"/>
  <c r="AA173" i="15" s="1"/>
  <c r="K18" i="9"/>
  <c r="I14" i="9"/>
  <c r="O13" i="7"/>
  <c r="W13" i="7" s="1"/>
  <c r="Y13" i="7" s="1"/>
  <c r="W12" i="7"/>
  <c r="Y12" i="7" s="1"/>
  <c r="H16" i="7"/>
  <c r="T15" i="7"/>
  <c r="T16" i="7" s="1"/>
  <c r="S16" i="7"/>
  <c r="Q15" i="7"/>
  <c r="AL14" i="15"/>
  <c r="AL16" i="19"/>
  <c r="AM16" i="19"/>
  <c r="BH12" i="17"/>
  <c r="AX14" i="19"/>
  <c r="AY14" i="19"/>
  <c r="R18" i="5"/>
  <c r="L15" i="11"/>
  <c r="M15" i="11"/>
  <c r="J15" i="11"/>
  <c r="O14" i="5"/>
  <c r="P14" i="5"/>
  <c r="AQ11" i="15"/>
  <c r="AS11" i="15" s="1"/>
  <c r="AP11" i="15"/>
  <c r="BI21" i="19"/>
  <c r="BF12" i="17"/>
  <c r="R13" i="9"/>
  <c r="R14" i="9" s="1"/>
  <c r="O14" i="23"/>
  <c r="Q16" i="15"/>
  <c r="BG13" i="19"/>
  <c r="BG14" i="19" s="1"/>
  <c r="R13" i="19"/>
  <c r="R14" i="19" s="1"/>
  <c r="AU13" i="17"/>
  <c r="S16" i="11"/>
  <c r="T16" i="11"/>
  <c r="K14" i="13"/>
  <c r="AD15" i="17"/>
  <c r="AC15" i="17"/>
  <c r="AE15" i="17"/>
  <c r="AG16" i="15"/>
  <c r="AF16" i="15"/>
  <c r="I14" i="7"/>
  <c r="L14" i="7"/>
  <c r="J14" i="7"/>
  <c r="K14" i="7"/>
  <c r="N14" i="11"/>
  <c r="N15" i="11" s="1"/>
  <c r="N16" i="11" s="1"/>
  <c r="N17" i="11" s="1"/>
  <c r="N18" i="11" s="1"/>
  <c r="N19" i="11" s="1"/>
  <c r="N20" i="11" s="1"/>
  <c r="N21" i="11" s="1"/>
  <c r="N22" i="11" s="1"/>
  <c r="N23" i="11" s="1"/>
  <c r="N24" i="11" s="1"/>
  <c r="N25" i="11" s="1"/>
  <c r="N26" i="11" s="1"/>
  <c r="N27" i="11" s="1"/>
  <c r="N28" i="11" s="1"/>
  <c r="N29" i="11" s="1"/>
  <c r="N30" i="11" s="1"/>
  <c r="N31" i="11" s="1"/>
  <c r="N32" i="11" s="1"/>
  <c r="N33" i="11" s="1"/>
  <c r="N34" i="11" s="1"/>
  <c r="N35" i="11" s="1"/>
  <c r="N36" i="11" s="1"/>
  <c r="N37" i="11" s="1"/>
  <c r="N38" i="11" s="1"/>
  <c r="N39" i="11" s="1"/>
  <c r="N40" i="11" s="1"/>
  <c r="N41" i="11" s="1"/>
  <c r="N42" i="11" s="1"/>
  <c r="N43" i="11" s="1"/>
  <c r="N44" i="11" s="1"/>
  <c r="N45" i="11" s="1"/>
  <c r="N46" i="11" s="1"/>
  <c r="N47" i="11" s="1"/>
  <c r="N48" i="11" s="1"/>
  <c r="N49" i="11" s="1"/>
  <c r="N50" i="11" s="1"/>
  <c r="N51" i="11" s="1"/>
  <c r="N52" i="11" s="1"/>
  <c r="N53" i="11" s="1"/>
  <c r="N54" i="11" s="1"/>
  <c r="N55" i="11" s="1"/>
  <c r="N56" i="11" s="1"/>
  <c r="N57" i="11" s="1"/>
  <c r="N58" i="11" s="1"/>
  <c r="N59" i="11" s="1"/>
  <c r="N60" i="11" s="1"/>
  <c r="N61" i="11" s="1"/>
  <c r="N62" i="11" s="1"/>
  <c r="N63" i="11" s="1"/>
  <c r="N64" i="11" s="1"/>
  <c r="N65" i="11" s="1"/>
  <c r="N66" i="11" s="1"/>
  <c r="N67" i="11" s="1"/>
  <c r="N68" i="11" s="1"/>
  <c r="N69" i="11" s="1"/>
  <c r="N70" i="11" s="1"/>
  <c r="N71" i="11" s="1"/>
  <c r="N72" i="11" s="1"/>
  <c r="N73" i="11" s="1"/>
  <c r="N74" i="11" s="1"/>
  <c r="N75" i="11" s="1"/>
  <c r="N76" i="11" s="1"/>
  <c r="N77" i="11" s="1"/>
  <c r="N78" i="11" s="1"/>
  <c r="N79" i="11" s="1"/>
  <c r="N80" i="11" s="1"/>
  <c r="N81" i="11" s="1"/>
  <c r="N82" i="11" s="1"/>
  <c r="N83" i="11" s="1"/>
  <c r="N84" i="11" s="1"/>
  <c r="N85" i="11" s="1"/>
  <c r="N86" i="11" s="1"/>
  <c r="N87" i="11" s="1"/>
  <c r="N88" i="11" s="1"/>
  <c r="N89" i="11" s="1"/>
  <c r="N90" i="11" s="1"/>
  <c r="N91" i="11" s="1"/>
  <c r="N92" i="11" s="1"/>
  <c r="N93" i="11" s="1"/>
  <c r="N94" i="11" s="1"/>
  <c r="N95" i="11" s="1"/>
  <c r="N96" i="11" s="1"/>
  <c r="N97" i="11" s="1"/>
  <c r="N98" i="11" s="1"/>
  <c r="N99" i="11" s="1"/>
  <c r="N100" i="11" s="1"/>
  <c r="N101" i="11" s="1"/>
  <c r="N102" i="11" s="1"/>
  <c r="N103" i="11" s="1"/>
  <c r="N104" i="11" s="1"/>
  <c r="N105" i="11" s="1"/>
  <c r="N106" i="11" s="1"/>
  <c r="N107" i="11" s="1"/>
  <c r="N108" i="11" s="1"/>
  <c r="N109" i="11" s="1"/>
  <c r="N110" i="11" s="1"/>
  <c r="Q15" i="5"/>
  <c r="Q16" i="5" s="1"/>
  <c r="K15" i="11"/>
  <c r="BH15" i="19"/>
  <c r="S14" i="9"/>
  <c r="J13" i="17"/>
  <c r="G14" i="13"/>
  <c r="H14" i="13"/>
  <c r="Z11" i="13"/>
  <c r="AB11" i="13" s="1"/>
  <c r="S14" i="13"/>
  <c r="R14" i="13"/>
  <c r="AO14" i="17"/>
  <c r="AC14" i="15"/>
  <c r="AD14" i="15"/>
  <c r="AE14" i="15"/>
  <c r="X12" i="9"/>
  <c r="Z12" i="9" s="1"/>
  <c r="W12" i="9"/>
  <c r="G13" i="9"/>
  <c r="R16" i="7"/>
  <c r="R17" i="7" s="1"/>
  <c r="BB12" i="17"/>
  <c r="F16" i="5"/>
  <c r="G16" i="5"/>
  <c r="AQ13" i="17"/>
  <c r="AQ14" i="17" s="1"/>
  <c r="AX13" i="17"/>
  <c r="K16" i="17"/>
  <c r="L16" i="17"/>
  <c r="J13" i="13"/>
  <c r="J14" i="13" s="1"/>
  <c r="I13" i="13"/>
  <c r="I15" i="11"/>
  <c r="U13" i="17"/>
  <c r="V13" i="17"/>
  <c r="R14" i="15"/>
  <c r="S14" i="15"/>
  <c r="S16" i="23"/>
  <c r="R16" i="23"/>
  <c r="T16" i="23"/>
  <c r="X14" i="11"/>
  <c r="V14" i="11"/>
  <c r="Y14" i="11"/>
  <c r="W14" i="11"/>
  <c r="Y11" i="13"/>
  <c r="Q13" i="23"/>
  <c r="Q14" i="23" s="1"/>
  <c r="AV13" i="17"/>
  <c r="U15" i="19"/>
  <c r="V15" i="19"/>
  <c r="M13" i="19"/>
  <c r="G13" i="15"/>
  <c r="G14" i="15" s="1"/>
  <c r="BJ11" i="17"/>
  <c r="BL11" i="17" s="1"/>
  <c r="BI11" i="17"/>
  <c r="Y13" i="21"/>
  <c r="X13" i="21"/>
  <c r="Z13" i="21"/>
  <c r="AI13" i="15"/>
  <c r="AK13" i="15"/>
  <c r="AJ13" i="15"/>
  <c r="N12" i="5"/>
  <c r="N13" i="5" s="1"/>
  <c r="H14" i="15"/>
  <c r="H15" i="9"/>
  <c r="P14" i="7"/>
  <c r="P15" i="7" s="1"/>
  <c r="N14" i="7"/>
  <c r="O14" i="7"/>
  <c r="O15" i="7" s="1"/>
  <c r="Q16" i="7"/>
  <c r="J14" i="21"/>
  <c r="I14" i="21"/>
  <c r="AM13" i="17"/>
  <c r="BE12" i="17"/>
  <c r="AE14" i="19"/>
  <c r="AD14" i="19"/>
  <c r="AN13" i="17"/>
  <c r="AN14" i="17" s="1"/>
  <c r="U12" i="13"/>
  <c r="AI14" i="17"/>
  <c r="AK14" i="17"/>
  <c r="AJ14" i="17"/>
  <c r="AL14" i="17"/>
  <c r="W13" i="15"/>
  <c r="X13" i="15"/>
  <c r="Y13" i="15"/>
  <c r="Y14" i="15" s="1"/>
  <c r="G15" i="7"/>
  <c r="AO14" i="15"/>
  <c r="AN14" i="15"/>
  <c r="AM14" i="15"/>
  <c r="X15" i="13"/>
  <c r="BC12" i="17"/>
  <c r="BC13" i="17" s="1"/>
  <c r="AI12" i="19"/>
  <c r="AG12" i="19"/>
  <c r="AF12" i="19"/>
  <c r="AH12" i="19"/>
  <c r="AK12" i="19"/>
  <c r="AJ12" i="19"/>
  <c r="U11" i="5"/>
  <c r="W11" i="5" s="1"/>
  <c r="T11" i="5"/>
  <c r="H12" i="5"/>
  <c r="H13" i="5" s="1"/>
  <c r="Q15" i="11"/>
  <c r="O13" i="9"/>
  <c r="Q15" i="13"/>
  <c r="P15" i="13"/>
  <c r="N14" i="15"/>
  <c r="P14" i="15"/>
  <c r="O15" i="15" s="1"/>
  <c r="K19" i="23"/>
  <c r="V17" i="9"/>
  <c r="J14" i="5"/>
  <c r="I14" i="5"/>
  <c r="K14" i="5"/>
  <c r="AQ12" i="15"/>
  <c r="AS12" i="15" s="1"/>
  <c r="AP12" i="15"/>
  <c r="T14" i="13"/>
  <c r="T15" i="13" s="1"/>
  <c r="T16" i="13" s="1"/>
  <c r="T17" i="13" s="1"/>
  <c r="T18" i="13" s="1"/>
  <c r="T19" i="13" s="1"/>
  <c r="T20" i="13" s="1"/>
  <c r="T21" i="13" s="1"/>
  <c r="T22" i="13" s="1"/>
  <c r="T23" i="13" s="1"/>
  <c r="T24" i="13" s="1"/>
  <c r="T25" i="13" s="1"/>
  <c r="T26" i="13" s="1"/>
  <c r="T27" i="13" s="1"/>
  <c r="T28" i="13" s="1"/>
  <c r="T29" i="13" s="1"/>
  <c r="T30" i="13" s="1"/>
  <c r="T31" i="13" s="1"/>
  <c r="T32" i="13" s="1"/>
  <c r="T33" i="13" s="1"/>
  <c r="T34" i="13" s="1"/>
  <c r="T35" i="13" s="1"/>
  <c r="T36" i="13" s="1"/>
  <c r="T37" i="13" s="1"/>
  <c r="T38" i="13" s="1"/>
  <c r="T39" i="13" s="1"/>
  <c r="T40" i="13" s="1"/>
  <c r="T41" i="13" s="1"/>
  <c r="T42" i="13" s="1"/>
  <c r="T43" i="13" s="1"/>
  <c r="T44" i="13" s="1"/>
  <c r="T45" i="13" s="1"/>
  <c r="T46" i="13" s="1"/>
  <c r="T47" i="13" s="1"/>
  <c r="T48" i="13" s="1"/>
  <c r="T49" i="13" s="1"/>
  <c r="T50" i="13" s="1"/>
  <c r="T51" i="13" s="1"/>
  <c r="T52" i="13" s="1"/>
  <c r="T53" i="13" s="1"/>
  <c r="T54" i="13" s="1"/>
  <c r="T55" i="13" s="1"/>
  <c r="T56" i="13" s="1"/>
  <c r="T57" i="13" s="1"/>
  <c r="T58" i="13" s="1"/>
  <c r="T59" i="13" s="1"/>
  <c r="T60" i="13" s="1"/>
  <c r="T61" i="13" s="1"/>
  <c r="T62" i="13" s="1"/>
  <c r="T63" i="13" s="1"/>
  <c r="T64" i="13" s="1"/>
  <c r="T65" i="13" s="1"/>
  <c r="T66" i="13" s="1"/>
  <c r="T67" i="13" s="1"/>
  <c r="T68" i="13" s="1"/>
  <c r="T69" i="13" s="1"/>
  <c r="T70" i="13" s="1"/>
  <c r="T71" i="13" s="1"/>
  <c r="T72" i="13" s="1"/>
  <c r="T73" i="13" s="1"/>
  <c r="T74" i="13" s="1"/>
  <c r="T75" i="13" s="1"/>
  <c r="T76" i="13" s="1"/>
  <c r="T77" i="13" s="1"/>
  <c r="T78" i="13" s="1"/>
  <c r="T79" i="13" s="1"/>
  <c r="T80" i="13" s="1"/>
  <c r="T81" i="13" s="1"/>
  <c r="T82" i="13" s="1"/>
  <c r="T83" i="13" s="1"/>
  <c r="T84" i="13" s="1"/>
  <c r="T85" i="13" s="1"/>
  <c r="T86" i="13" s="1"/>
  <c r="T87" i="13" s="1"/>
  <c r="T88" i="13" s="1"/>
  <c r="T89" i="13" s="1"/>
  <c r="T90" i="13" s="1"/>
  <c r="T91" i="13" s="1"/>
  <c r="T92" i="13" s="1"/>
  <c r="T93" i="13" s="1"/>
  <c r="T94" i="13" s="1"/>
  <c r="T95" i="13" s="1"/>
  <c r="T96" i="13" s="1"/>
  <c r="T97" i="13" s="1"/>
  <c r="T98" i="13" s="1"/>
  <c r="T99" i="13" s="1"/>
  <c r="T100" i="13" s="1"/>
  <c r="T101" i="13" s="1"/>
  <c r="T102" i="13" s="1"/>
  <c r="T103" i="13" s="1"/>
  <c r="T104" i="13" s="1"/>
  <c r="T105" i="13" s="1"/>
  <c r="T106" i="13" s="1"/>
  <c r="T107" i="13" s="1"/>
  <c r="T108" i="13" s="1"/>
  <c r="T109" i="13" s="1"/>
  <c r="T110" i="13" s="1"/>
  <c r="T111" i="13" s="1"/>
  <c r="T112" i="13" s="1"/>
  <c r="T113" i="13" s="1"/>
  <c r="T114" i="13" s="1"/>
  <c r="T115" i="13" s="1"/>
  <c r="T116" i="13" s="1"/>
  <c r="T117" i="13" s="1"/>
  <c r="T118" i="13" s="1"/>
  <c r="T119" i="13" s="1"/>
  <c r="T120" i="13" s="1"/>
  <c r="T121" i="13" s="1"/>
  <c r="T122" i="13" s="1"/>
  <c r="T123" i="13" s="1"/>
  <c r="T124" i="13" s="1"/>
  <c r="T125" i="13" s="1"/>
  <c r="T126" i="13" s="1"/>
  <c r="T127" i="13" s="1"/>
  <c r="T128" i="13" s="1"/>
  <c r="T129" i="13" s="1"/>
  <c r="T130" i="13" s="1"/>
  <c r="T131" i="13" s="1"/>
  <c r="T132" i="13" s="1"/>
  <c r="T133" i="13" s="1"/>
  <c r="T134" i="13" s="1"/>
  <c r="T135" i="13" s="1"/>
  <c r="T136" i="13" s="1"/>
  <c r="T137" i="13" s="1"/>
  <c r="T138" i="13" s="1"/>
  <c r="T139" i="13" s="1"/>
  <c r="T140" i="13" s="1"/>
  <c r="T141" i="13" s="1"/>
  <c r="T142" i="13" s="1"/>
  <c r="T143" i="13" s="1"/>
  <c r="T144" i="13" s="1"/>
  <c r="T145" i="13" s="1"/>
  <c r="T146" i="13" s="1"/>
  <c r="T147" i="13" s="1"/>
  <c r="T148" i="13" s="1"/>
  <c r="T149" i="13" s="1"/>
  <c r="T150" i="13" s="1"/>
  <c r="T151" i="13" s="1"/>
  <c r="T152" i="13" s="1"/>
  <c r="T153" i="13" s="1"/>
  <c r="T154" i="13" s="1"/>
  <c r="T155" i="13" s="1"/>
  <c r="T156" i="13" s="1"/>
  <c r="T157" i="13" s="1"/>
  <c r="T158" i="13" s="1"/>
  <c r="T159" i="13" s="1"/>
  <c r="T160" i="13" s="1"/>
  <c r="T161" i="13" s="1"/>
  <c r="T162" i="13" s="1"/>
  <c r="T163" i="13" s="1"/>
  <c r="T164" i="13" s="1"/>
  <c r="T165" i="13" s="1"/>
  <c r="T166" i="13" s="1"/>
  <c r="T167" i="13" s="1"/>
  <c r="T168" i="13" s="1"/>
  <c r="T169" i="13" s="1"/>
  <c r="T170" i="13" s="1"/>
  <c r="T171" i="13" s="1"/>
  <c r="T172" i="13" s="1"/>
  <c r="T173" i="13" s="1"/>
  <c r="T174" i="13" s="1"/>
  <c r="T175" i="13" s="1"/>
  <c r="T176" i="13" s="1"/>
  <c r="T177" i="13" s="1"/>
  <c r="T178" i="13" s="1"/>
  <c r="T179" i="13" s="1"/>
  <c r="T180" i="13" s="1"/>
  <c r="T181" i="13" s="1"/>
  <c r="T182" i="13" s="1"/>
  <c r="T183" i="13" s="1"/>
  <c r="T184" i="13" s="1"/>
  <c r="T185" i="13" s="1"/>
  <c r="T186" i="13" s="1"/>
  <c r="T187" i="13" s="1"/>
  <c r="T188" i="13" s="1"/>
  <c r="T189" i="13" s="1"/>
  <c r="T190" i="13" s="1"/>
  <c r="T191" i="13" s="1"/>
  <c r="T192" i="13" s="1"/>
  <c r="T193" i="13" s="1"/>
  <c r="T194" i="13" s="1"/>
  <c r="T195" i="13" s="1"/>
  <c r="T196" i="13" s="1"/>
  <c r="T197" i="13" s="1"/>
  <c r="T198" i="13" s="1"/>
  <c r="T199" i="13" s="1"/>
  <c r="T200" i="13" s="1"/>
  <c r="T201" i="13" s="1"/>
  <c r="T202" i="13" s="1"/>
  <c r="T203" i="13" s="1"/>
  <c r="T204" i="13" s="1"/>
  <c r="T205" i="13" s="1"/>
  <c r="T206" i="13" s="1"/>
  <c r="T207" i="13" s="1"/>
  <c r="T208" i="13" s="1"/>
  <c r="T209" i="13" s="1"/>
  <c r="T210" i="13" s="1"/>
  <c r="T211" i="13" s="1"/>
  <c r="T212" i="13" s="1"/>
  <c r="T213" i="13" s="1"/>
  <c r="T214" i="13" s="1"/>
  <c r="T215" i="13" s="1"/>
  <c r="T216" i="13" s="1"/>
  <c r="T217" i="13" s="1"/>
  <c r="T218" i="13" s="1"/>
  <c r="T219" i="13" s="1"/>
  <c r="T220" i="13" s="1"/>
  <c r="T221" i="13" s="1"/>
  <c r="T222" i="13" s="1"/>
  <c r="T223" i="13" s="1"/>
  <c r="T224" i="13" s="1"/>
  <c r="T225" i="13" s="1"/>
  <c r="T226" i="13" s="1"/>
  <c r="T227" i="13" s="1"/>
  <c r="T228" i="13" s="1"/>
  <c r="T229" i="13" s="1"/>
  <c r="T230" i="13" s="1"/>
  <c r="T231" i="13" s="1"/>
  <c r="T232" i="13" s="1"/>
  <c r="T233" i="13" s="1"/>
  <c r="T234" i="13" s="1"/>
  <c r="T235" i="13" s="1"/>
  <c r="V13" i="7"/>
  <c r="AW13" i="17"/>
  <c r="N15" i="19"/>
  <c r="O15" i="19"/>
  <c r="AF14" i="17"/>
  <c r="V14" i="23"/>
  <c r="U14" i="23"/>
  <c r="V16" i="15"/>
  <c r="U16" i="15"/>
  <c r="X14" i="17"/>
  <c r="Z14" i="17"/>
  <c r="W14" i="17"/>
  <c r="Y14" i="17"/>
  <c r="H15" i="17"/>
  <c r="G15" i="17"/>
  <c r="L19" i="9"/>
  <c r="K19" i="9"/>
  <c r="I12" i="17"/>
  <c r="I13" i="17" s="1"/>
  <c r="K18" i="19"/>
  <c r="N15" i="21"/>
  <c r="U17" i="21"/>
  <c r="BF13" i="19"/>
  <c r="P13" i="17"/>
  <c r="N13" i="17"/>
  <c r="O13" i="17"/>
  <c r="Q13" i="17"/>
  <c r="J14" i="9"/>
  <c r="AS13" i="17"/>
  <c r="S13" i="17"/>
  <c r="O13" i="11"/>
  <c r="AA11" i="11"/>
  <c r="AC11" i="11" s="1"/>
  <c r="Z11" i="11"/>
  <c r="H12" i="11"/>
  <c r="AT13" i="17"/>
  <c r="AA14" i="19"/>
  <c r="Z14" i="19"/>
  <c r="W11" i="9"/>
  <c r="BD12" i="17"/>
  <c r="BD13" i="17" s="1"/>
  <c r="W13" i="13"/>
  <c r="N12" i="23"/>
  <c r="M12" i="23"/>
  <c r="M13" i="23" s="1"/>
  <c r="T16" i="21"/>
  <c r="T17" i="21" s="1"/>
  <c r="AZ12" i="19"/>
  <c r="T15" i="15"/>
  <c r="T16" i="15" s="1"/>
  <c r="T17" i="15" s="1"/>
  <c r="T18" i="15" s="1"/>
  <c r="T19" i="15" s="1"/>
  <c r="T20" i="15" s="1"/>
  <c r="T21" i="15" s="1"/>
  <c r="T22" i="15" s="1"/>
  <c r="T23" i="15" s="1"/>
  <c r="T24" i="15" s="1"/>
  <c r="T25" i="15" s="1"/>
  <c r="T26" i="15" s="1"/>
  <c r="T27" i="15" s="1"/>
  <c r="T28" i="15" s="1"/>
  <c r="T29" i="15" s="1"/>
  <c r="T30" i="15" s="1"/>
  <c r="T31" i="15" s="1"/>
  <c r="T32" i="15" s="1"/>
  <c r="T33" i="15" s="1"/>
  <c r="T34" i="15" s="1"/>
  <c r="T35" i="15" s="1"/>
  <c r="T36" i="15" s="1"/>
  <c r="T37" i="15" s="1"/>
  <c r="T38" i="15" s="1"/>
  <c r="T39" i="15" s="1"/>
  <c r="T40" i="15" s="1"/>
  <c r="T41" i="15" s="1"/>
  <c r="T42" i="15" s="1"/>
  <c r="T43" i="15" s="1"/>
  <c r="T44" i="15" s="1"/>
  <c r="T45" i="15" s="1"/>
  <c r="T46" i="15" s="1"/>
  <c r="T47" i="15" s="1"/>
  <c r="T48" i="15" s="1"/>
  <c r="T49" i="15" s="1"/>
  <c r="T50" i="15" s="1"/>
  <c r="T51" i="15" s="1"/>
  <c r="T52" i="15" s="1"/>
  <c r="T53" i="15" s="1"/>
  <c r="T54" i="15" s="1"/>
  <c r="T55" i="15" s="1"/>
  <c r="T56" i="15" s="1"/>
  <c r="T57" i="15" s="1"/>
  <c r="T58" i="15" s="1"/>
  <c r="T59" i="15" s="1"/>
  <c r="T60" i="15" s="1"/>
  <c r="T61" i="15" s="1"/>
  <c r="T62" i="15" s="1"/>
  <c r="T63" i="15" s="1"/>
  <c r="T64" i="15" s="1"/>
  <c r="T65" i="15" s="1"/>
  <c r="T66" i="15" s="1"/>
  <c r="T67" i="15" s="1"/>
  <c r="T68" i="15" s="1"/>
  <c r="T69" i="15" s="1"/>
  <c r="T70" i="15" s="1"/>
  <c r="T71" i="15" s="1"/>
  <c r="T72" i="15" s="1"/>
  <c r="T73" i="15" s="1"/>
  <c r="T74" i="15" s="1"/>
  <c r="T75" i="15" s="1"/>
  <c r="T76" i="15" s="1"/>
  <c r="T77" i="15" s="1"/>
  <c r="T78" i="15" s="1"/>
  <c r="T79" i="15" s="1"/>
  <c r="T80" i="15" s="1"/>
  <c r="T81" i="15" s="1"/>
  <c r="T82" i="15" s="1"/>
  <c r="T83" i="15" s="1"/>
  <c r="T84" i="15" s="1"/>
  <c r="T85" i="15" s="1"/>
  <c r="T86" i="15" s="1"/>
  <c r="T87" i="15" s="1"/>
  <c r="T88" i="15" s="1"/>
  <c r="T89" i="15" s="1"/>
  <c r="T90" i="15" s="1"/>
  <c r="T91" i="15" s="1"/>
  <c r="T92" i="15" s="1"/>
  <c r="T93" i="15" s="1"/>
  <c r="T94" i="15" s="1"/>
  <c r="T95" i="15" s="1"/>
  <c r="T96" i="15" s="1"/>
  <c r="T97" i="15" s="1"/>
  <c r="T98" i="15" s="1"/>
  <c r="T99" i="15" s="1"/>
  <c r="T100" i="15" s="1"/>
  <c r="T101" i="15" s="1"/>
  <c r="T102" i="15" s="1"/>
  <c r="T103" i="15" s="1"/>
  <c r="T104" i="15" s="1"/>
  <c r="T105" i="15" s="1"/>
  <c r="T106" i="15" s="1"/>
  <c r="T107" i="15" s="1"/>
  <c r="T108" i="15" s="1"/>
  <c r="T109" i="15" s="1"/>
  <c r="T110" i="15" s="1"/>
  <c r="T111" i="15" s="1"/>
  <c r="T112" i="15" s="1"/>
  <c r="T113" i="15" s="1"/>
  <c r="T114" i="15" s="1"/>
  <c r="T115" i="15" s="1"/>
  <c r="T116" i="15" s="1"/>
  <c r="T117" i="15" s="1"/>
  <c r="T118" i="15" s="1"/>
  <c r="T119" i="15" s="1"/>
  <c r="T120" i="15" s="1"/>
  <c r="T121" i="15" s="1"/>
  <c r="T122" i="15" s="1"/>
  <c r="T123" i="15" s="1"/>
  <c r="T124" i="15" s="1"/>
  <c r="T125" i="15" s="1"/>
  <c r="T126" i="15" s="1"/>
  <c r="T127" i="15" s="1"/>
  <c r="T128" i="15" s="1"/>
  <c r="T129" i="15" s="1"/>
  <c r="T130" i="15" s="1"/>
  <c r="T131" i="15" s="1"/>
  <c r="T132" i="15" s="1"/>
  <c r="T133" i="15" s="1"/>
  <c r="T134" i="15" s="1"/>
  <c r="T135" i="15" s="1"/>
  <c r="T136" i="15" s="1"/>
  <c r="T137" i="15" s="1"/>
  <c r="T138" i="15" s="1"/>
  <c r="T139" i="15" s="1"/>
  <c r="T140" i="15" s="1"/>
  <c r="T141" i="15" s="1"/>
  <c r="T142" i="15" s="1"/>
  <c r="T143" i="15" s="1"/>
  <c r="T144" i="15" s="1"/>
  <c r="T145" i="15" s="1"/>
  <c r="T146" i="15" s="1"/>
  <c r="T147" i="15" s="1"/>
  <c r="T148" i="15" s="1"/>
  <c r="T149" i="15" s="1"/>
  <c r="T150" i="15" s="1"/>
  <c r="T151" i="15" s="1"/>
  <c r="T152" i="15" s="1"/>
  <c r="T153" i="15" s="1"/>
  <c r="T154" i="15" s="1"/>
  <c r="T155" i="15" s="1"/>
  <c r="T156" i="15" s="1"/>
  <c r="T157" i="15" s="1"/>
  <c r="T158" i="15" s="1"/>
  <c r="T159" i="15" s="1"/>
  <c r="T160" i="15" s="1"/>
  <c r="T161" i="15" s="1"/>
  <c r="T162" i="15" s="1"/>
  <c r="T163" i="15" s="1"/>
  <c r="T164" i="15" s="1"/>
  <c r="T165" i="15" s="1"/>
  <c r="T166" i="15" s="1"/>
  <c r="T167" i="15" s="1"/>
  <c r="T168" i="15" s="1"/>
  <c r="T169" i="15" s="1"/>
  <c r="T170" i="15" s="1"/>
  <c r="T171" i="15" s="1"/>
  <c r="T172" i="15" s="1"/>
  <c r="T173" i="15" s="1"/>
  <c r="V12" i="13"/>
  <c r="R12" i="17"/>
  <c r="R13" i="17" s="1"/>
  <c r="AV15" i="19"/>
  <c r="AU15" i="19"/>
  <c r="AW15" i="19"/>
  <c r="AA12" i="23"/>
  <c r="Z12" i="23"/>
  <c r="Y12" i="23"/>
  <c r="X12" i="23"/>
  <c r="AZ13" i="17"/>
  <c r="X11" i="9"/>
  <c r="Z11" i="9" s="1"/>
  <c r="Z14" i="15"/>
  <c r="R18" i="11"/>
  <c r="AC13" i="21"/>
  <c r="AA13" i="21"/>
  <c r="AB13" i="21"/>
  <c r="L17" i="13"/>
  <c r="J13" i="23"/>
  <c r="J14" i="23" s="1"/>
  <c r="AH13" i="15"/>
  <c r="AH14" i="15" s="1"/>
  <c r="AH15" i="15" s="1"/>
  <c r="AH16" i="15" s="1"/>
  <c r="AH17" i="15" s="1"/>
  <c r="AH18" i="15" s="1"/>
  <c r="AH19" i="15" s="1"/>
  <c r="AH20" i="15" s="1"/>
  <c r="AH21" i="15" s="1"/>
  <c r="AH22" i="15" s="1"/>
  <c r="AH23" i="15" s="1"/>
  <c r="AH24" i="15" s="1"/>
  <c r="AH25" i="15" s="1"/>
  <c r="AH26" i="15" s="1"/>
  <c r="AH27" i="15" s="1"/>
  <c r="AH28" i="15" s="1"/>
  <c r="AH29" i="15" s="1"/>
  <c r="AH30" i="15" s="1"/>
  <c r="AH31" i="15" s="1"/>
  <c r="AH32" i="15" s="1"/>
  <c r="AH33" i="15" s="1"/>
  <c r="AH34" i="15" s="1"/>
  <c r="AH35" i="15" s="1"/>
  <c r="AH36" i="15" s="1"/>
  <c r="AH37" i="15" s="1"/>
  <c r="AH38" i="15" s="1"/>
  <c r="AH39" i="15" s="1"/>
  <c r="AH40" i="15" s="1"/>
  <c r="AH41" i="15" s="1"/>
  <c r="AH42" i="15" s="1"/>
  <c r="AH43" i="15" s="1"/>
  <c r="AH44" i="15" s="1"/>
  <c r="AH45" i="15" s="1"/>
  <c r="AH46" i="15" s="1"/>
  <c r="AH47" i="15" s="1"/>
  <c r="AH48" i="15" s="1"/>
  <c r="AH49" i="15" s="1"/>
  <c r="AH50" i="15" s="1"/>
  <c r="AH51" i="15" s="1"/>
  <c r="AH52" i="15" s="1"/>
  <c r="AH53" i="15" s="1"/>
  <c r="AH54" i="15" s="1"/>
  <c r="AH55" i="15" s="1"/>
  <c r="AH56" i="15" s="1"/>
  <c r="AH57" i="15" s="1"/>
  <c r="AH58" i="15" s="1"/>
  <c r="AH59" i="15" s="1"/>
  <c r="AH60" i="15" s="1"/>
  <c r="AH61" i="15" s="1"/>
  <c r="AH62" i="15" s="1"/>
  <c r="AH63" i="15" s="1"/>
  <c r="AH64" i="15" s="1"/>
  <c r="AH65" i="15" s="1"/>
  <c r="AH66" i="15" s="1"/>
  <c r="AH67" i="15" s="1"/>
  <c r="AH68" i="15" s="1"/>
  <c r="AH69" i="15" s="1"/>
  <c r="AH70" i="15" s="1"/>
  <c r="AH71" i="15" s="1"/>
  <c r="AH72" i="15" s="1"/>
  <c r="AH73" i="15" s="1"/>
  <c r="AH74" i="15" s="1"/>
  <c r="AH75" i="15" s="1"/>
  <c r="AH76" i="15" s="1"/>
  <c r="AH77" i="15" s="1"/>
  <c r="AH78" i="15" s="1"/>
  <c r="AH79" i="15" s="1"/>
  <c r="AH80" i="15" s="1"/>
  <c r="AH81" i="15" s="1"/>
  <c r="AH82" i="15" s="1"/>
  <c r="AH83" i="15" s="1"/>
  <c r="AH84" i="15" s="1"/>
  <c r="AH85" i="15" s="1"/>
  <c r="AH86" i="15" s="1"/>
  <c r="AH87" i="15" s="1"/>
  <c r="AH88" i="15" s="1"/>
  <c r="AH89" i="15" s="1"/>
  <c r="AH90" i="15" s="1"/>
  <c r="AH91" i="15" s="1"/>
  <c r="AH92" i="15" s="1"/>
  <c r="AH93" i="15" s="1"/>
  <c r="AH94" i="15" s="1"/>
  <c r="AH95" i="15" s="1"/>
  <c r="AH96" i="15" s="1"/>
  <c r="AH97" i="15" s="1"/>
  <c r="AH98" i="15" s="1"/>
  <c r="AH99" i="15" s="1"/>
  <c r="AH100" i="15" s="1"/>
  <c r="AH101" i="15" s="1"/>
  <c r="AH102" i="15" s="1"/>
  <c r="AH103" i="15" s="1"/>
  <c r="AH104" i="15" s="1"/>
  <c r="AH105" i="15" s="1"/>
  <c r="AH106" i="15" s="1"/>
  <c r="AH107" i="15" s="1"/>
  <c r="AH108" i="15" s="1"/>
  <c r="AH109" i="15" s="1"/>
  <c r="AH110" i="15" s="1"/>
  <c r="AH111" i="15" s="1"/>
  <c r="AH112" i="15" s="1"/>
  <c r="AH113" i="15" s="1"/>
  <c r="AH114" i="15" s="1"/>
  <c r="AH115" i="15" s="1"/>
  <c r="AH116" i="15" s="1"/>
  <c r="AH117" i="15" s="1"/>
  <c r="AH118" i="15" s="1"/>
  <c r="AH119" i="15" s="1"/>
  <c r="AH120" i="15" s="1"/>
  <c r="AH121" i="15" s="1"/>
  <c r="AH122" i="15" s="1"/>
  <c r="AH123" i="15" s="1"/>
  <c r="AH124" i="15" s="1"/>
  <c r="AH125" i="15" s="1"/>
  <c r="AH126" i="15" s="1"/>
  <c r="AH127" i="15" s="1"/>
  <c r="AH128" i="15" s="1"/>
  <c r="AH129" i="15" s="1"/>
  <c r="AH130" i="15" s="1"/>
  <c r="AH131" i="15" s="1"/>
  <c r="AH132" i="15" s="1"/>
  <c r="AH133" i="15" s="1"/>
  <c r="AH134" i="15" s="1"/>
  <c r="AH135" i="15" s="1"/>
  <c r="AH136" i="15" s="1"/>
  <c r="AH137" i="15" s="1"/>
  <c r="AH138" i="15" s="1"/>
  <c r="AH139" i="15" s="1"/>
  <c r="AH140" i="15" s="1"/>
  <c r="AH141" i="15" s="1"/>
  <c r="AH142" i="15" s="1"/>
  <c r="AH143" i="15" s="1"/>
  <c r="AH144" i="15" s="1"/>
  <c r="AH145" i="15" s="1"/>
  <c r="AH146" i="15" s="1"/>
  <c r="AH147" i="15" s="1"/>
  <c r="AH148" i="15" s="1"/>
  <c r="AH149" i="15" s="1"/>
  <c r="AH150" i="15" s="1"/>
  <c r="AH151" i="15" s="1"/>
  <c r="AH152" i="15" s="1"/>
  <c r="AH153" i="15" s="1"/>
  <c r="AH154" i="15" s="1"/>
  <c r="AH155" i="15" s="1"/>
  <c r="AH156" i="15" s="1"/>
  <c r="AH157" i="15" s="1"/>
  <c r="AH158" i="15" s="1"/>
  <c r="AH159" i="15" s="1"/>
  <c r="AH160" i="15" s="1"/>
  <c r="AH161" i="15" s="1"/>
  <c r="AH162" i="15" s="1"/>
  <c r="AH163" i="15" s="1"/>
  <c r="AH164" i="15" s="1"/>
  <c r="AH165" i="15" s="1"/>
  <c r="AH166" i="15" s="1"/>
  <c r="AH167" i="15" s="1"/>
  <c r="AH168" i="15" s="1"/>
  <c r="AH169" i="15" s="1"/>
  <c r="AH170" i="15" s="1"/>
  <c r="AH171" i="15" s="1"/>
  <c r="AH172" i="15" s="1"/>
  <c r="AH173" i="15" s="1"/>
  <c r="BC12" i="19"/>
  <c r="AR13" i="17"/>
  <c r="S13" i="21"/>
  <c r="P13" i="21"/>
  <c r="R13" i="21"/>
  <c r="Q13" i="21"/>
  <c r="I14" i="15"/>
  <c r="L14" i="15"/>
  <c r="K14" i="15"/>
  <c r="J14" i="15"/>
  <c r="N13" i="9"/>
  <c r="P13" i="9"/>
  <c r="P14" i="9" s="1"/>
  <c r="P15" i="9" s="1"/>
  <c r="AB11" i="23"/>
  <c r="AC11" i="23"/>
  <c r="AE11" i="23" s="1"/>
  <c r="S14" i="19"/>
  <c r="T14" i="19"/>
  <c r="U14" i="9"/>
  <c r="U15" i="9" s="1"/>
  <c r="AB11" i="19"/>
  <c r="BJ11" i="19" s="1"/>
  <c r="BL11" i="19" s="1"/>
  <c r="V12" i="7"/>
  <c r="BA13" i="17"/>
  <c r="AY13" i="17"/>
  <c r="BG12" i="17"/>
  <c r="AQ12" i="19"/>
  <c r="AO12" i="19"/>
  <c r="AN12" i="19"/>
  <c r="AS12" i="19"/>
  <c r="AR12" i="19"/>
  <c r="AP12" i="19"/>
  <c r="Q15" i="9"/>
  <c r="BA12" i="19"/>
  <c r="BD13" i="19" l="1"/>
  <c r="U13" i="13"/>
  <c r="X14" i="19"/>
  <c r="X15" i="19" s="1"/>
  <c r="Q14" i="19"/>
  <c r="Q15" i="19" s="1"/>
  <c r="AB13" i="19"/>
  <c r="AB12" i="19"/>
  <c r="BJ12" i="19" s="1"/>
  <c r="BL12" i="19" s="1"/>
  <c r="BG15" i="19"/>
  <c r="M14" i="19"/>
  <c r="M15" i="19" s="1"/>
  <c r="BE14" i="19"/>
  <c r="L14" i="19"/>
  <c r="V17" i="21"/>
  <c r="V18" i="21" s="1"/>
  <c r="V19" i="21" s="1"/>
  <c r="V20" i="21" s="1"/>
  <c r="V21" i="21" s="1"/>
  <c r="V22" i="21" s="1"/>
  <c r="V23" i="21" s="1"/>
  <c r="V24" i="21" s="1"/>
  <c r="V25" i="21" s="1"/>
  <c r="V26" i="21" s="1"/>
  <c r="V27" i="21" s="1"/>
  <c r="V28" i="21" s="1"/>
  <c r="V29" i="21" s="1"/>
  <c r="V30" i="21" s="1"/>
  <c r="V31" i="21" s="1"/>
  <c r="V32" i="21" s="1"/>
  <c r="V33" i="21" s="1"/>
  <c r="V34" i="21" s="1"/>
  <c r="V35" i="21" s="1"/>
  <c r="V36" i="21" s="1"/>
  <c r="V37" i="21" s="1"/>
  <c r="V38" i="21" s="1"/>
  <c r="V39" i="21" s="1"/>
  <c r="V40" i="21" s="1"/>
  <c r="V41" i="21" s="1"/>
  <c r="V42" i="21" s="1"/>
  <c r="V43" i="21" s="1"/>
  <c r="V44" i="21" s="1"/>
  <c r="V45" i="21" s="1"/>
  <c r="V46" i="21" s="1"/>
  <c r="V47" i="21" s="1"/>
  <c r="V48" i="21" s="1"/>
  <c r="V49" i="21" s="1"/>
  <c r="V50" i="21" s="1"/>
  <c r="V51" i="21" s="1"/>
  <c r="V52" i="21" s="1"/>
  <c r="V53" i="21" s="1"/>
  <c r="V54" i="21" s="1"/>
  <c r="V55" i="21" s="1"/>
  <c r="V56" i="21" s="1"/>
  <c r="V57" i="21" s="1"/>
  <c r="V58" i="21" s="1"/>
  <c r="V59" i="21" s="1"/>
  <c r="V60" i="21" s="1"/>
  <c r="V61" i="21" s="1"/>
  <c r="V62" i="21" s="1"/>
  <c r="V63" i="21" s="1"/>
  <c r="V64" i="21" s="1"/>
  <c r="V65" i="21" s="1"/>
  <c r="V66" i="21" s="1"/>
  <c r="V67" i="21" s="1"/>
  <c r="V68" i="21" s="1"/>
  <c r="V69" i="21" s="1"/>
  <c r="V70" i="21" s="1"/>
  <c r="V71" i="21" s="1"/>
  <c r="V72" i="21" s="1"/>
  <c r="V73" i="21" s="1"/>
  <c r="V74" i="21" s="1"/>
  <c r="V75" i="21" s="1"/>
  <c r="V76" i="21" s="1"/>
  <c r="V77" i="21" s="1"/>
  <c r="V78" i="21" s="1"/>
  <c r="V79" i="21" s="1"/>
  <c r="V80" i="21" s="1"/>
  <c r="V81" i="21" s="1"/>
  <c r="V82" i="21" s="1"/>
  <c r="V83" i="21" s="1"/>
  <c r="V84" i="21" s="1"/>
  <c r="V85" i="21" s="1"/>
  <c r="V86" i="21" s="1"/>
  <c r="V87" i="21" s="1"/>
  <c r="V88" i="21" s="1"/>
  <c r="V89" i="21" s="1"/>
  <c r="V90" i="21" s="1"/>
  <c r="V91" i="21" s="1"/>
  <c r="V92" i="21" s="1"/>
  <c r="V93" i="21" s="1"/>
  <c r="V94" i="21" s="1"/>
  <c r="V95" i="21" s="1"/>
  <c r="V96" i="21" s="1"/>
  <c r="V97" i="21" s="1"/>
  <c r="V98" i="21" s="1"/>
  <c r="K13" i="21"/>
  <c r="AD12" i="21"/>
  <c r="M13" i="21"/>
  <c r="AE12" i="21"/>
  <c r="AG12" i="21" s="1"/>
  <c r="L13" i="21"/>
  <c r="AG19" i="17"/>
  <c r="AG20" i="17" s="1"/>
  <c r="BB13" i="17"/>
  <c r="BE13" i="17"/>
  <c r="AQ15" i="17"/>
  <c r="AP15" i="17"/>
  <c r="AM14" i="17"/>
  <c r="AM15" i="17" s="1"/>
  <c r="BG13" i="17"/>
  <c r="I14" i="13"/>
  <c r="I15" i="13" s="1"/>
  <c r="Y12" i="13"/>
  <c r="N14" i="13"/>
  <c r="N15" i="13" s="1"/>
  <c r="X14" i="15"/>
  <c r="N15" i="15"/>
  <c r="W14" i="15"/>
  <c r="P15" i="15"/>
  <c r="O16" i="15" s="1"/>
  <c r="AJ14" i="15"/>
  <c r="AI14" i="15"/>
  <c r="N14" i="9"/>
  <c r="O14" i="9"/>
  <c r="O15" i="9" s="1"/>
  <c r="O16" i="9" s="1"/>
  <c r="U16" i="9"/>
  <c r="U17" i="9" s="1"/>
  <c r="W14" i="7"/>
  <c r="Y14" i="7" s="1"/>
  <c r="N15" i="7"/>
  <c r="N16" i="7" s="1"/>
  <c r="V14" i="7"/>
  <c r="S17" i="7"/>
  <c r="H17" i="7"/>
  <c r="T17" i="7"/>
  <c r="T18" i="7" s="1"/>
  <c r="H14" i="5"/>
  <c r="H15" i="5" s="1"/>
  <c r="J15" i="13"/>
  <c r="I14" i="17"/>
  <c r="N15" i="9"/>
  <c r="N16" i="9" s="1"/>
  <c r="Q15" i="23"/>
  <c r="Q16" i="23" s="1"/>
  <c r="Q17" i="23" s="1"/>
  <c r="BD14" i="17"/>
  <c r="W15" i="17"/>
  <c r="Z15" i="17"/>
  <c r="Y15" i="17"/>
  <c r="X15" i="17"/>
  <c r="AF15" i="17"/>
  <c r="AF16" i="17" s="1"/>
  <c r="V18" i="9"/>
  <c r="T12" i="5"/>
  <c r="U12" i="5"/>
  <c r="W12" i="5" s="1"/>
  <c r="BC14" i="17"/>
  <c r="G17" i="5"/>
  <c r="F17" i="5"/>
  <c r="AU14" i="17"/>
  <c r="J14" i="17"/>
  <c r="J15" i="17" s="1"/>
  <c r="J15" i="21"/>
  <c r="I15" i="21"/>
  <c r="H15" i="15"/>
  <c r="G15" i="15"/>
  <c r="AS13" i="19"/>
  <c r="AO13" i="19"/>
  <c r="AR13" i="19"/>
  <c r="AN13" i="19"/>
  <c r="AP13" i="19"/>
  <c r="AQ13" i="19"/>
  <c r="AA12" i="11"/>
  <c r="AC12" i="11" s="1"/>
  <c r="Z12" i="11"/>
  <c r="H13" i="11"/>
  <c r="AW14" i="17"/>
  <c r="J15" i="15"/>
  <c r="I15" i="15"/>
  <c r="K15" i="15"/>
  <c r="L15" i="15"/>
  <c r="J15" i="23"/>
  <c r="Y13" i="23"/>
  <c r="Z13" i="23"/>
  <c r="X13" i="23"/>
  <c r="AA13" i="23"/>
  <c r="K20" i="23"/>
  <c r="I16" i="11"/>
  <c r="AO15" i="17"/>
  <c r="AP16" i="17" s="1"/>
  <c r="AN15" i="17"/>
  <c r="M16" i="11"/>
  <c r="K16" i="11"/>
  <c r="L16" i="11"/>
  <c r="J16" i="11"/>
  <c r="W14" i="13"/>
  <c r="W15" i="13" s="1"/>
  <c r="W16" i="13" s="1"/>
  <c r="U14" i="17"/>
  <c r="V14" i="17"/>
  <c r="BI22" i="19"/>
  <c r="I15" i="9"/>
  <c r="R19" i="11"/>
  <c r="AC12" i="23"/>
  <c r="AE12" i="23" s="1"/>
  <c r="BJ12" i="17"/>
  <c r="BL12" i="17" s="1"/>
  <c r="BI12" i="17"/>
  <c r="AB12" i="23"/>
  <c r="Z12" i="13"/>
  <c r="AB12" i="13" s="1"/>
  <c r="BF14" i="19"/>
  <c r="BF15" i="19" s="1"/>
  <c r="BA13" i="19"/>
  <c r="V13" i="13"/>
  <c r="V14" i="13" s="1"/>
  <c r="AQ13" i="15"/>
  <c r="AS13" i="15" s="1"/>
  <c r="AP13" i="15"/>
  <c r="V15" i="11"/>
  <c r="Y15" i="11"/>
  <c r="X15" i="11"/>
  <c r="W15" i="11"/>
  <c r="L17" i="17"/>
  <c r="K17" i="17"/>
  <c r="BB14" i="17"/>
  <c r="AG17" i="15"/>
  <c r="AF17" i="15"/>
  <c r="H14" i="11"/>
  <c r="AJ15" i="17"/>
  <c r="AI15" i="17"/>
  <c r="AK15" i="17"/>
  <c r="AL15" i="17"/>
  <c r="AX14" i="17"/>
  <c r="S15" i="19"/>
  <c r="T15" i="19"/>
  <c r="R15" i="19"/>
  <c r="N13" i="23"/>
  <c r="N14" i="23" s="1"/>
  <c r="Y15" i="15"/>
  <c r="W15" i="15"/>
  <c r="X15" i="15"/>
  <c r="Z15" i="15"/>
  <c r="AT16" i="19"/>
  <c r="AV16" i="19"/>
  <c r="AU16" i="19"/>
  <c r="AW16" i="19"/>
  <c r="U17" i="15"/>
  <c r="V17" i="15"/>
  <c r="X16" i="13"/>
  <c r="G16" i="7"/>
  <c r="S15" i="9"/>
  <c r="R15" i="9"/>
  <c r="AC16" i="17"/>
  <c r="AB16" i="17"/>
  <c r="AD16" i="17"/>
  <c r="AE16" i="17"/>
  <c r="BC13" i="19"/>
  <c r="BB13" i="19"/>
  <c r="AD15" i="19"/>
  <c r="AC15" i="19"/>
  <c r="AE15" i="19"/>
  <c r="Q17" i="7"/>
  <c r="U16" i="19"/>
  <c r="V16" i="19"/>
  <c r="Q17" i="5"/>
  <c r="Q18" i="5" s="1"/>
  <c r="O15" i="23"/>
  <c r="AK14" i="15"/>
  <c r="AQ14" i="15" s="1"/>
  <c r="AS14" i="15" s="1"/>
  <c r="O14" i="11"/>
  <c r="O15" i="11" s="1"/>
  <c r="O16" i="11" s="1"/>
  <c r="L20" i="9"/>
  <c r="K20" i="9"/>
  <c r="U18" i="21"/>
  <c r="T18" i="21"/>
  <c r="H16" i="9"/>
  <c r="S17" i="23"/>
  <c r="R17" i="23"/>
  <c r="T17" i="23"/>
  <c r="X13" i="9"/>
  <c r="Z13" i="9" s="1"/>
  <c r="W13" i="9"/>
  <c r="Q16" i="9"/>
  <c r="P16" i="9"/>
  <c r="L18" i="13"/>
  <c r="R14" i="17"/>
  <c r="S14" i="17"/>
  <c r="BE14" i="17"/>
  <c r="AV14" i="17"/>
  <c r="AZ13" i="19"/>
  <c r="R19" i="5"/>
  <c r="Q16" i="11"/>
  <c r="P14" i="21"/>
  <c r="R14" i="21"/>
  <c r="Q14" i="21"/>
  <c r="S14" i="21"/>
  <c r="O16" i="19"/>
  <c r="N16" i="19"/>
  <c r="R15" i="13"/>
  <c r="S15" i="13"/>
  <c r="AY14" i="17"/>
  <c r="AR14" i="17"/>
  <c r="AR15" i="17" s="1"/>
  <c r="N16" i="21"/>
  <c r="V15" i="23"/>
  <c r="U15" i="23"/>
  <c r="AG13" i="19"/>
  <c r="AF13" i="19"/>
  <c r="AI13" i="19"/>
  <c r="AK13" i="19"/>
  <c r="AH13" i="19"/>
  <c r="AJ13" i="19"/>
  <c r="G14" i="9"/>
  <c r="G15" i="9" s="1"/>
  <c r="L13" i="23"/>
  <c r="Y15" i="19"/>
  <c r="AA15" i="19"/>
  <c r="Z15" i="19"/>
  <c r="AS14" i="17"/>
  <c r="I15" i="5"/>
  <c r="J15" i="5"/>
  <c r="K15" i="5"/>
  <c r="P16" i="13"/>
  <c r="O16" i="13"/>
  <c r="Q16" i="13"/>
  <c r="W14" i="21"/>
  <c r="Y14" i="21"/>
  <c r="X14" i="21"/>
  <c r="Z14" i="21"/>
  <c r="K15" i="13"/>
  <c r="Q17" i="15"/>
  <c r="BF13" i="17"/>
  <c r="BF14" i="17" s="1"/>
  <c r="AY15" i="19"/>
  <c r="AX15" i="19"/>
  <c r="AL15" i="15"/>
  <c r="BA14" i="17"/>
  <c r="AT14" i="17"/>
  <c r="G16" i="17"/>
  <c r="H16" i="17"/>
  <c r="O15" i="5"/>
  <c r="P15" i="5"/>
  <c r="O16" i="7"/>
  <c r="P16" i="7"/>
  <c r="P17" i="7" s="1"/>
  <c r="P16" i="11"/>
  <c r="N14" i="5"/>
  <c r="N15" i="5" s="1"/>
  <c r="BH13" i="17"/>
  <c r="M13" i="5"/>
  <c r="T13" i="5" s="1"/>
  <c r="BD14" i="19"/>
  <c r="AZ14" i="17"/>
  <c r="J15" i="9"/>
  <c r="J16" i="9" s="1"/>
  <c r="J17" i="9" s="1"/>
  <c r="AO15" i="15"/>
  <c r="AM15" i="15"/>
  <c r="AN15" i="15"/>
  <c r="S15" i="15"/>
  <c r="R15" i="15"/>
  <c r="AC15" i="15"/>
  <c r="AB15" i="15"/>
  <c r="AD15" i="15"/>
  <c r="AE15" i="15"/>
  <c r="G15" i="13"/>
  <c r="H15" i="13"/>
  <c r="BH16" i="19"/>
  <c r="BG16" i="19"/>
  <c r="I15" i="7"/>
  <c r="L15" i="7"/>
  <c r="J15" i="7"/>
  <c r="K15" i="7"/>
  <c r="S17" i="11"/>
  <c r="T17" i="11"/>
  <c r="AA14" i="21"/>
  <c r="AC14" i="21"/>
  <c r="AB14" i="21"/>
  <c r="N14" i="17"/>
  <c r="P14" i="17"/>
  <c r="O14" i="17"/>
  <c r="Q14" i="17"/>
  <c r="J19" i="19"/>
  <c r="K19" i="19"/>
  <c r="AM17" i="19"/>
  <c r="AL17" i="19"/>
  <c r="M16" i="19" l="1"/>
  <c r="L15" i="19"/>
  <c r="L16" i="19" s="1"/>
  <c r="AB14" i="19"/>
  <c r="BJ13" i="19"/>
  <c r="BL13" i="19" s="1"/>
  <c r="AE13" i="21"/>
  <c r="AG13" i="21" s="1"/>
  <c r="K14" i="21"/>
  <c r="AD13" i="21"/>
  <c r="M14" i="21"/>
  <c r="M15" i="21" s="1"/>
  <c r="L14" i="21"/>
  <c r="AB13" i="23"/>
  <c r="M14" i="23"/>
  <c r="AR16" i="17"/>
  <c r="I15" i="17"/>
  <c r="AS15" i="17"/>
  <c r="AS16" i="17" s="1"/>
  <c r="AT15" i="17"/>
  <c r="N16" i="13"/>
  <c r="N17" i="13" s="1"/>
  <c r="U14" i="13"/>
  <c r="Z14" i="13" s="1"/>
  <c r="AB14" i="13" s="1"/>
  <c r="Y13" i="13"/>
  <c r="Z13" i="13"/>
  <c r="AB13" i="13" s="1"/>
  <c r="N16" i="15"/>
  <c r="P16" i="15"/>
  <c r="P17" i="15" s="1"/>
  <c r="P18" i="15" s="1"/>
  <c r="H15" i="11"/>
  <c r="H16" i="11" s="1"/>
  <c r="H17" i="11" s="1"/>
  <c r="P17" i="11"/>
  <c r="U18" i="9"/>
  <c r="S18" i="7"/>
  <c r="T19" i="7"/>
  <c r="T20" i="7" s="1"/>
  <c r="T21" i="7" s="1"/>
  <c r="T22" i="7" s="1"/>
  <c r="N17" i="7"/>
  <c r="V15" i="7"/>
  <c r="R18" i="7"/>
  <c r="R19" i="7" s="1"/>
  <c r="H18" i="7"/>
  <c r="Q19" i="5"/>
  <c r="Q20" i="5" s="1"/>
  <c r="M15" i="23"/>
  <c r="BF16" i="19"/>
  <c r="BF17" i="19" s="1"/>
  <c r="X15" i="9"/>
  <c r="Z15" i="9" s="1"/>
  <c r="W15" i="9"/>
  <c r="G16" i="9"/>
  <c r="G17" i="9" s="1"/>
  <c r="O17" i="7"/>
  <c r="O18" i="7" s="1"/>
  <c r="G17" i="17"/>
  <c r="H17" i="17"/>
  <c r="BF15" i="17"/>
  <c r="U13" i="5"/>
  <c r="W13" i="5" s="1"/>
  <c r="N17" i="21"/>
  <c r="S15" i="21"/>
  <c r="R15" i="21"/>
  <c r="P15" i="21"/>
  <c r="Q15" i="21"/>
  <c r="AV15" i="17"/>
  <c r="H17" i="9"/>
  <c r="K18" i="17"/>
  <c r="L18" i="17"/>
  <c r="R20" i="11"/>
  <c r="K21" i="23"/>
  <c r="AU15" i="17"/>
  <c r="AF17" i="17"/>
  <c r="AF18" i="17" s="1"/>
  <c r="V15" i="13"/>
  <c r="V16" i="13" s="1"/>
  <c r="V17" i="13" s="1"/>
  <c r="AC16" i="19"/>
  <c r="AE16" i="19"/>
  <c r="AD16" i="19"/>
  <c r="S16" i="9"/>
  <c r="R16" i="9"/>
  <c r="BB14" i="19"/>
  <c r="BA14" i="19"/>
  <c r="L17" i="11"/>
  <c r="J17" i="11"/>
  <c r="M17" i="11"/>
  <c r="K17" i="11"/>
  <c r="X14" i="23"/>
  <c r="Y14" i="23"/>
  <c r="Z14" i="23"/>
  <c r="AA14" i="23"/>
  <c r="G18" i="5"/>
  <c r="F18" i="5"/>
  <c r="J16" i="7"/>
  <c r="I16" i="7"/>
  <c r="L16" i="7"/>
  <c r="K16" i="7"/>
  <c r="H16" i="13"/>
  <c r="G16" i="13"/>
  <c r="J18" i="9"/>
  <c r="J19" i="9" s="1"/>
  <c r="P17" i="13"/>
  <c r="O17" i="13"/>
  <c r="Q17" i="13"/>
  <c r="S16" i="19"/>
  <c r="T16" i="19"/>
  <c r="R16" i="19"/>
  <c r="Q16" i="19"/>
  <c r="BC14" i="19"/>
  <c r="BI23" i="19"/>
  <c r="AG21" i="17"/>
  <c r="Y16" i="17"/>
  <c r="Z16" i="17"/>
  <c r="X16" i="17"/>
  <c r="W16" i="17"/>
  <c r="BI13" i="17"/>
  <c r="AM16" i="15"/>
  <c r="AN16" i="15"/>
  <c r="AO16" i="15"/>
  <c r="AK14" i="19"/>
  <c r="AG14" i="19"/>
  <c r="AI14" i="19"/>
  <c r="AF14" i="19"/>
  <c r="AH14" i="19"/>
  <c r="AJ14" i="19"/>
  <c r="AY15" i="17"/>
  <c r="BE15" i="17"/>
  <c r="N17" i="9"/>
  <c r="O17" i="9"/>
  <c r="Q17" i="9"/>
  <c r="P17" i="9"/>
  <c r="U19" i="21"/>
  <c r="T19" i="21"/>
  <c r="O16" i="23"/>
  <c r="AU17" i="19"/>
  <c r="AT17" i="19"/>
  <c r="AV17" i="19"/>
  <c r="AW17" i="19"/>
  <c r="AA14" i="11"/>
  <c r="AC14" i="11" s="1"/>
  <c r="Z14" i="11"/>
  <c r="V16" i="11"/>
  <c r="Y16" i="11"/>
  <c r="X16" i="11"/>
  <c r="W16" i="11"/>
  <c r="AN14" i="19"/>
  <c r="AR14" i="19"/>
  <c r="AS14" i="19"/>
  <c r="AP14" i="19"/>
  <c r="AQ14" i="19"/>
  <c r="AO14" i="19"/>
  <c r="BJ13" i="17"/>
  <c r="BL13" i="17" s="1"/>
  <c r="N16" i="5"/>
  <c r="O16" i="5"/>
  <c r="P16" i="5"/>
  <c r="R16" i="13"/>
  <c r="S16" i="13"/>
  <c r="G17" i="7"/>
  <c r="BG14" i="17"/>
  <c r="BG15" i="17" s="1"/>
  <c r="AW15" i="17"/>
  <c r="BC15" i="17"/>
  <c r="J20" i="19"/>
  <c r="K20" i="19"/>
  <c r="BA15" i="17"/>
  <c r="AZ15" i="17"/>
  <c r="AL16" i="15"/>
  <c r="K16" i="13"/>
  <c r="R15" i="17"/>
  <c r="S15" i="17"/>
  <c r="L21" i="9"/>
  <c r="K21" i="9"/>
  <c r="N15" i="23"/>
  <c r="N16" i="23" s="1"/>
  <c r="W15" i="7"/>
  <c r="Y15" i="7" s="1"/>
  <c r="AX15" i="17"/>
  <c r="M14" i="5"/>
  <c r="M15" i="5" s="1"/>
  <c r="U15" i="17"/>
  <c r="V15" i="17"/>
  <c r="AM16" i="17"/>
  <c r="AO16" i="17"/>
  <c r="AP17" i="17" s="1"/>
  <c r="AN16" i="17"/>
  <c r="H16" i="15"/>
  <c r="G16" i="15"/>
  <c r="BD15" i="17"/>
  <c r="J16" i="17"/>
  <c r="J17" i="17" s="1"/>
  <c r="AB16" i="15"/>
  <c r="AC16" i="15"/>
  <c r="AE16" i="15"/>
  <c r="AD16" i="15"/>
  <c r="AJ15" i="15"/>
  <c r="BD15" i="19"/>
  <c r="K16" i="5"/>
  <c r="J16" i="5"/>
  <c r="H16" i="5"/>
  <c r="I16" i="5"/>
  <c r="Z16" i="19"/>
  <c r="X16" i="19"/>
  <c r="AA16" i="19"/>
  <c r="Y16" i="19"/>
  <c r="L14" i="23"/>
  <c r="AI16" i="17"/>
  <c r="AJ16" i="17"/>
  <c r="AK16" i="17"/>
  <c r="AL16" i="17"/>
  <c r="AG18" i="15"/>
  <c r="AF18" i="15"/>
  <c r="J16" i="23"/>
  <c r="J17" i="23" s="1"/>
  <c r="AZ14" i="19"/>
  <c r="J16" i="13"/>
  <c r="U18" i="15"/>
  <c r="V18" i="15"/>
  <c r="AL18" i="19"/>
  <c r="AM18" i="19"/>
  <c r="AI15" i="15"/>
  <c r="I16" i="13"/>
  <c r="S18" i="23"/>
  <c r="T18" i="23"/>
  <c r="Q18" i="23"/>
  <c r="R18" i="23"/>
  <c r="U17" i="19"/>
  <c r="V17" i="19"/>
  <c r="W17" i="13"/>
  <c r="X17" i="13"/>
  <c r="X16" i="15"/>
  <c r="W16" i="15"/>
  <c r="Y16" i="15"/>
  <c r="Z16" i="15"/>
  <c r="BB15" i="17"/>
  <c r="Q17" i="11"/>
  <c r="AC13" i="23"/>
  <c r="AE13" i="23" s="1"/>
  <c r="AA13" i="11"/>
  <c r="AC13" i="11" s="1"/>
  <c r="Z13" i="11"/>
  <c r="J16" i="21"/>
  <c r="I16" i="21"/>
  <c r="U19" i="9"/>
  <c r="V19" i="9"/>
  <c r="AA15" i="21"/>
  <c r="AC15" i="21"/>
  <c r="AB15" i="21"/>
  <c r="BH14" i="17"/>
  <c r="BH15" i="17" s="1"/>
  <c r="AK15" i="15"/>
  <c r="AK16" i="15" s="1"/>
  <c r="V16" i="23"/>
  <c r="U16" i="23"/>
  <c r="R20" i="5"/>
  <c r="O17" i="11"/>
  <c r="AE17" i="17"/>
  <c r="AB17" i="17"/>
  <c r="AD17" i="17"/>
  <c r="AC17" i="17"/>
  <c r="I16" i="9"/>
  <c r="I17" i="9" s="1"/>
  <c r="I18" i="9" s="1"/>
  <c r="I16" i="17"/>
  <c r="AQ16" i="17"/>
  <c r="AQ17" i="17" s="1"/>
  <c r="Q18" i="15"/>
  <c r="S16" i="15"/>
  <c r="R16" i="15"/>
  <c r="W15" i="21"/>
  <c r="X15" i="21"/>
  <c r="Y15" i="21"/>
  <c r="Z15" i="21"/>
  <c r="X14" i="9"/>
  <c r="Z14" i="9" s="1"/>
  <c r="W14" i="9"/>
  <c r="L19" i="13"/>
  <c r="P18" i="7"/>
  <c r="Q18" i="7"/>
  <c r="I16" i="15"/>
  <c r="J16" i="15"/>
  <c r="K16" i="15"/>
  <c r="L16" i="15"/>
  <c r="BE15" i="19"/>
  <c r="O15" i="17"/>
  <c r="P15" i="17"/>
  <c r="N15" i="17"/>
  <c r="Q15" i="17"/>
  <c r="AP14" i="15"/>
  <c r="S18" i="11"/>
  <c r="T18" i="11"/>
  <c r="BG17" i="19"/>
  <c r="BH17" i="19"/>
  <c r="AX16" i="19"/>
  <c r="AY16" i="19"/>
  <c r="M17" i="19"/>
  <c r="O17" i="19"/>
  <c r="N17" i="19"/>
  <c r="I17" i="11"/>
  <c r="AA15" i="11" l="1"/>
  <c r="AC15" i="11" s="1"/>
  <c r="U15" i="13"/>
  <c r="Z15" i="13" s="1"/>
  <c r="AB15" i="13" s="1"/>
  <c r="L17" i="19"/>
  <c r="L18" i="19" s="1"/>
  <c r="AB15" i="19"/>
  <c r="AB16" i="19"/>
  <c r="AD14" i="21"/>
  <c r="M16" i="21"/>
  <c r="AE14" i="21"/>
  <c r="AG14" i="21" s="1"/>
  <c r="L15" i="21"/>
  <c r="L16" i="21" s="1"/>
  <c r="K15" i="21"/>
  <c r="M16" i="23"/>
  <c r="M17" i="23" s="1"/>
  <c r="AT16" i="17"/>
  <c r="AW16" i="17"/>
  <c r="AX16" i="17"/>
  <c r="AU16" i="17"/>
  <c r="BI15" i="17"/>
  <c r="BH16" i="17"/>
  <c r="AZ16" i="17"/>
  <c r="Z15" i="11"/>
  <c r="O18" i="11"/>
  <c r="J17" i="13"/>
  <c r="K17" i="13"/>
  <c r="K18" i="13" s="1"/>
  <c r="Y15" i="13"/>
  <c r="Y14" i="13"/>
  <c r="N17" i="15"/>
  <c r="O17" i="15"/>
  <c r="O18" i="15" s="1"/>
  <c r="AJ16" i="15"/>
  <c r="AI16" i="15"/>
  <c r="V16" i="7"/>
  <c r="W16" i="7"/>
  <c r="Y16" i="7" s="1"/>
  <c r="N18" i="7"/>
  <c r="N19" i="7" s="1"/>
  <c r="T23" i="7"/>
  <c r="T24" i="7" s="1"/>
  <c r="T25" i="7" s="1"/>
  <c r="T26" i="7" s="1"/>
  <c r="T27" i="7" s="1"/>
  <c r="T28" i="7" s="1"/>
  <c r="T29" i="7" s="1"/>
  <c r="T30" i="7" s="1"/>
  <c r="T31" i="7" s="1"/>
  <c r="T32" i="7" s="1"/>
  <c r="T33" i="7" s="1"/>
  <c r="T34" i="7" s="1"/>
  <c r="T35" i="7" s="1"/>
  <c r="T36" i="7" s="1"/>
  <c r="T37" i="7" s="1"/>
  <c r="T38" i="7" s="1"/>
  <c r="T39" i="7" s="1"/>
  <c r="T40" i="7" s="1"/>
  <c r="T41" i="7" s="1"/>
  <c r="T42" i="7" s="1"/>
  <c r="T43" i="7" s="1"/>
  <c r="T44" i="7" s="1"/>
  <c r="T45" i="7" s="1"/>
  <c r="T46" i="7" s="1"/>
  <c r="T47" i="7" s="1"/>
  <c r="T48" i="7" s="1"/>
  <c r="T49" i="7" s="1"/>
  <c r="T50" i="7" s="1"/>
  <c r="T51" i="7" s="1"/>
  <c r="T52" i="7" s="1"/>
  <c r="T53" i="7" s="1"/>
  <c r="T54" i="7" s="1"/>
  <c r="T55" i="7" s="1"/>
  <c r="T56" i="7" s="1"/>
  <c r="T57" i="7" s="1"/>
  <c r="T58" i="7" s="1"/>
  <c r="T59" i="7" s="1"/>
  <c r="T60" i="7" s="1"/>
  <c r="T61" i="7" s="1"/>
  <c r="T62" i="7" s="1"/>
  <c r="T63" i="7" s="1"/>
  <c r="T64" i="7" s="1"/>
  <c r="T65" i="7" s="1"/>
  <c r="T66" i="7" s="1"/>
  <c r="T67" i="7" s="1"/>
  <c r="T68" i="7" s="1"/>
  <c r="T69" i="7" s="1"/>
  <c r="T70" i="7" s="1"/>
  <c r="T71" i="7" s="1"/>
  <c r="T72" i="7" s="1"/>
  <c r="T73" i="7" s="1"/>
  <c r="T74" i="7" s="1"/>
  <c r="T75" i="7" s="1"/>
  <c r="T76" i="7" s="1"/>
  <c r="T77" i="7" s="1"/>
  <c r="T78" i="7" s="1"/>
  <c r="T79" i="7" s="1"/>
  <c r="T80" i="7" s="1"/>
  <c r="T81" i="7" s="1"/>
  <c r="T82" i="7" s="1"/>
  <c r="T83" i="7" s="1"/>
  <c r="T84" i="7" s="1"/>
  <c r="T85" i="7" s="1"/>
  <c r="T86" i="7" s="1"/>
  <c r="T87" i="7" s="1"/>
  <c r="T88" i="7" s="1"/>
  <c r="T89" i="7" s="1"/>
  <c r="T90" i="7" s="1"/>
  <c r="T91" i="7" s="1"/>
  <c r="T92" i="7" s="1"/>
  <c r="T93" i="7" s="1"/>
  <c r="T94" i="7" s="1"/>
  <c r="T95" i="7" s="1"/>
  <c r="T96" i="7" s="1"/>
  <c r="T97" i="7" s="1"/>
  <c r="T98" i="7" s="1"/>
  <c r="T99" i="7" s="1"/>
  <c r="T100" i="7" s="1"/>
  <c r="T101" i="7" s="1"/>
  <c r="T102" i="7" s="1"/>
  <c r="T103" i="7" s="1"/>
  <c r="T104" i="7" s="1"/>
  <c r="T105" i="7" s="1"/>
  <c r="T106" i="7" s="1"/>
  <c r="T107" i="7" s="1"/>
  <c r="T108" i="7" s="1"/>
  <c r="T109" i="7" s="1"/>
  <c r="T110" i="7" s="1"/>
  <c r="T111" i="7" s="1"/>
  <c r="T112" i="7" s="1"/>
  <c r="T113" i="7" s="1"/>
  <c r="T114" i="7" s="1"/>
  <c r="T115" i="7" s="1"/>
  <c r="T116" i="7" s="1"/>
  <c r="T117" i="7" s="1"/>
  <c r="T118" i="7" s="1"/>
  <c r="T119" i="7" s="1"/>
  <c r="T120" i="7" s="1"/>
  <c r="T121" i="7" s="1"/>
  <c r="T122" i="7" s="1"/>
  <c r="T123" i="7" s="1"/>
  <c r="T124" i="7" s="1"/>
  <c r="T125" i="7" s="1"/>
  <c r="T126" i="7" s="1"/>
  <c r="T127" i="7" s="1"/>
  <c r="T128" i="7" s="1"/>
  <c r="T129" i="7" s="1"/>
  <c r="T130" i="7" s="1"/>
  <c r="T131" i="7" s="1"/>
  <c r="T132" i="7" s="1"/>
  <c r="T133" i="7" s="1"/>
  <c r="T134" i="7" s="1"/>
  <c r="T135" i="7" s="1"/>
  <c r="T136" i="7" s="1"/>
  <c r="T137" i="7" s="1"/>
  <c r="T138" i="7" s="1"/>
  <c r="T139" i="7" s="1"/>
  <c r="T140" i="7" s="1"/>
  <c r="T141" i="7" s="1"/>
  <c r="T142" i="7" s="1"/>
  <c r="T143" i="7" s="1"/>
  <c r="S19" i="7"/>
  <c r="H19" i="7"/>
  <c r="H20" i="7" s="1"/>
  <c r="H21" i="7" s="1"/>
  <c r="M16" i="5"/>
  <c r="M17" i="5" s="1"/>
  <c r="T15" i="5"/>
  <c r="U15" i="5"/>
  <c r="W15" i="5" s="1"/>
  <c r="U18" i="19"/>
  <c r="V18" i="19"/>
  <c r="J17" i="5"/>
  <c r="I17" i="5"/>
  <c r="H17" i="5"/>
  <c r="K17" i="5"/>
  <c r="BD16" i="17"/>
  <c r="BG16" i="17"/>
  <c r="BE16" i="17"/>
  <c r="AM17" i="15"/>
  <c r="AN17" i="15"/>
  <c r="AO17" i="15"/>
  <c r="K19" i="17"/>
  <c r="L19" i="17"/>
  <c r="R16" i="21"/>
  <c r="P16" i="21"/>
  <c r="Q16" i="21"/>
  <c r="S16" i="21"/>
  <c r="BB16" i="17"/>
  <c r="J20" i="9"/>
  <c r="J21" i="9" s="1"/>
  <c r="J22" i="9" s="1"/>
  <c r="AZ15" i="19"/>
  <c r="G17" i="15"/>
  <c r="H17" i="15"/>
  <c r="BA16" i="17"/>
  <c r="Q18" i="11"/>
  <c r="Q19" i="11" s="1"/>
  <c r="AY16" i="17"/>
  <c r="R17" i="19"/>
  <c r="T17" i="19"/>
  <c r="Q17" i="19"/>
  <c r="S17" i="19"/>
  <c r="G19" i="5"/>
  <c r="F19" i="5"/>
  <c r="N18" i="21"/>
  <c r="I17" i="17"/>
  <c r="I17" i="13"/>
  <c r="I17" i="15"/>
  <c r="K17" i="15"/>
  <c r="J17" i="15"/>
  <c r="L17" i="15"/>
  <c r="L20" i="13"/>
  <c r="AA16" i="21"/>
  <c r="AC16" i="21"/>
  <c r="AB16" i="21"/>
  <c r="X17" i="15"/>
  <c r="Y17" i="15"/>
  <c r="Z17" i="15"/>
  <c r="W17" i="15"/>
  <c r="AC14" i="23"/>
  <c r="AE14" i="23" s="1"/>
  <c r="AB14" i="23"/>
  <c r="L22" i="9"/>
  <c r="K22" i="9"/>
  <c r="K21" i="19"/>
  <c r="J21" i="19"/>
  <c r="I17" i="7"/>
  <c r="L17" i="7"/>
  <c r="J17" i="7"/>
  <c r="K17" i="7"/>
  <c r="S17" i="9"/>
  <c r="R17" i="9"/>
  <c r="W17" i="9" s="1"/>
  <c r="AF19" i="17"/>
  <c r="J18" i="17"/>
  <c r="J19" i="17" s="1"/>
  <c r="AN17" i="17"/>
  <c r="AO17" i="17"/>
  <c r="AQ18" i="17" s="1"/>
  <c r="AM17" i="17"/>
  <c r="R16" i="17"/>
  <c r="S16" i="17"/>
  <c r="G18" i="7"/>
  <c r="O17" i="23"/>
  <c r="N17" i="23"/>
  <c r="I19" i="9"/>
  <c r="I20" i="9" s="1"/>
  <c r="Y15" i="23"/>
  <c r="X15" i="23"/>
  <c r="Z15" i="23"/>
  <c r="AA15" i="23"/>
  <c r="AU17" i="17"/>
  <c r="BH18" i="19"/>
  <c r="BH19" i="19" s="1"/>
  <c r="S17" i="15"/>
  <c r="R17" i="15"/>
  <c r="AB18" i="17"/>
  <c r="AC18" i="17"/>
  <c r="AE18" i="17"/>
  <c r="AD18" i="17"/>
  <c r="R19" i="23"/>
  <c r="S19" i="23"/>
  <c r="Q19" i="23"/>
  <c r="T19" i="23"/>
  <c r="J18" i="23"/>
  <c r="AB17" i="15"/>
  <c r="AC17" i="15"/>
  <c r="AD17" i="15"/>
  <c r="AE17" i="15"/>
  <c r="BA15" i="19"/>
  <c r="W17" i="11"/>
  <c r="V17" i="11"/>
  <c r="X17" i="11"/>
  <c r="Y17" i="11"/>
  <c r="BJ14" i="19"/>
  <c r="BL14" i="19" s="1"/>
  <c r="AR17" i="17"/>
  <c r="AC17" i="19"/>
  <c r="AD17" i="19"/>
  <c r="AE17" i="19"/>
  <c r="K22" i="23"/>
  <c r="BB15" i="19"/>
  <c r="O19" i="15"/>
  <c r="Q19" i="15"/>
  <c r="P19" i="15"/>
  <c r="U20" i="9"/>
  <c r="V20" i="9"/>
  <c r="X17" i="19"/>
  <c r="Z17" i="19"/>
  <c r="AA17" i="19"/>
  <c r="Y17" i="19"/>
  <c r="U16" i="17"/>
  <c r="V16" i="17"/>
  <c r="BC16" i="17"/>
  <c r="BJ15" i="17"/>
  <c r="BL15" i="17" s="1"/>
  <c r="G18" i="9"/>
  <c r="H18" i="9"/>
  <c r="BF16" i="17"/>
  <c r="BD16" i="19"/>
  <c r="G17" i="13"/>
  <c r="H17" i="13"/>
  <c r="AY17" i="19"/>
  <c r="AX17" i="19"/>
  <c r="P18" i="11"/>
  <c r="P16" i="17"/>
  <c r="N16" i="17"/>
  <c r="O16" i="17"/>
  <c r="Q16" i="17"/>
  <c r="AA16" i="11"/>
  <c r="AC16" i="11" s="1"/>
  <c r="Z16" i="11"/>
  <c r="W18" i="13"/>
  <c r="V18" i="13"/>
  <c r="X18" i="13"/>
  <c r="AQ15" i="15"/>
  <c r="AS15" i="15" s="1"/>
  <c r="L15" i="23"/>
  <c r="U20" i="21"/>
  <c r="T20" i="21"/>
  <c r="W17" i="17"/>
  <c r="Z17" i="17"/>
  <c r="Y17" i="17"/>
  <c r="X17" i="17"/>
  <c r="P18" i="13"/>
  <c r="O18" i="13"/>
  <c r="N18" i="13"/>
  <c r="Q18" i="13"/>
  <c r="G18" i="17"/>
  <c r="H18" i="17"/>
  <c r="O19" i="7"/>
  <c r="P19" i="7"/>
  <c r="Q19" i="7"/>
  <c r="U14" i="5"/>
  <c r="W14" i="5" s="1"/>
  <c r="T14" i="5"/>
  <c r="AK17" i="15"/>
  <c r="AI17" i="15"/>
  <c r="AL17" i="15"/>
  <c r="AJ17" i="15"/>
  <c r="AP15" i="15"/>
  <c r="AG15" i="19"/>
  <c r="AH15" i="19"/>
  <c r="AF15" i="19"/>
  <c r="AK15" i="19"/>
  <c r="AI15" i="19"/>
  <c r="AJ15" i="19"/>
  <c r="R21" i="11"/>
  <c r="AV16" i="17"/>
  <c r="AV17" i="17" s="1"/>
  <c r="H18" i="11"/>
  <c r="I18" i="11"/>
  <c r="R21" i="5"/>
  <c r="Q21" i="5"/>
  <c r="J17" i="21"/>
  <c r="I17" i="21"/>
  <c r="AL19" i="19"/>
  <c r="AM19" i="19"/>
  <c r="S17" i="13"/>
  <c r="R17" i="13"/>
  <c r="AQ15" i="19"/>
  <c r="AS15" i="19"/>
  <c r="AR15" i="19"/>
  <c r="AO15" i="19"/>
  <c r="AP15" i="19"/>
  <c r="AN15" i="19"/>
  <c r="AT18" i="19"/>
  <c r="AW18" i="19"/>
  <c r="AU18" i="19"/>
  <c r="AV18" i="19"/>
  <c r="O18" i="9"/>
  <c r="N18" i="9"/>
  <c r="P18" i="9"/>
  <c r="Q18" i="9"/>
  <c r="AS17" i="17"/>
  <c r="BI24" i="19"/>
  <c r="J18" i="11"/>
  <c r="K18" i="11"/>
  <c r="L18" i="11"/>
  <c r="M18" i="11"/>
  <c r="X16" i="9"/>
  <c r="Z16" i="9" s="1"/>
  <c r="W16" i="9"/>
  <c r="BE16" i="19"/>
  <c r="T19" i="11"/>
  <c r="S19" i="11"/>
  <c r="BF18" i="19"/>
  <c r="BG18" i="19"/>
  <c r="X16" i="21"/>
  <c r="W16" i="21"/>
  <c r="Z16" i="21"/>
  <c r="Y16" i="21"/>
  <c r="AG19" i="15"/>
  <c r="AF19" i="15"/>
  <c r="AG22" i="17"/>
  <c r="BI14" i="17"/>
  <c r="AT17" i="17"/>
  <c r="M18" i="19"/>
  <c r="N18" i="19"/>
  <c r="O18" i="19"/>
  <c r="AQ16" i="15"/>
  <c r="AS16" i="15" s="1"/>
  <c r="AP16" i="15"/>
  <c r="V17" i="23"/>
  <c r="U17" i="23"/>
  <c r="V19" i="15"/>
  <c r="U19" i="15"/>
  <c r="AI17" i="17"/>
  <c r="AJ17" i="17"/>
  <c r="AK17" i="17"/>
  <c r="AL17" i="17"/>
  <c r="N17" i="5"/>
  <c r="O17" i="5"/>
  <c r="P17" i="5"/>
  <c r="BC15" i="19"/>
  <c r="BJ14" i="17"/>
  <c r="BL14" i="17" s="1"/>
  <c r="T16" i="5" l="1"/>
  <c r="U16" i="5"/>
  <c r="W16" i="5" s="1"/>
  <c r="U16" i="13"/>
  <c r="Z16" i="13" s="1"/>
  <c r="AB16" i="13" s="1"/>
  <c r="BD17" i="19"/>
  <c r="AB17" i="19"/>
  <c r="AE15" i="21"/>
  <c r="AG15" i="21" s="1"/>
  <c r="K16" i="21"/>
  <c r="K17" i="21" s="1"/>
  <c r="AD15" i="21"/>
  <c r="M17" i="21"/>
  <c r="M18" i="21" s="1"/>
  <c r="M19" i="21" s="1"/>
  <c r="L17" i="21"/>
  <c r="AR18" i="17"/>
  <c r="AS18" i="17"/>
  <c r="AP18" i="17"/>
  <c r="AF20" i="17"/>
  <c r="AF21" i="17" s="1"/>
  <c r="AT18" i="17"/>
  <c r="BJ16" i="17"/>
  <c r="BL16" i="17" s="1"/>
  <c r="O19" i="11"/>
  <c r="J18" i="13"/>
  <c r="J19" i="13" s="1"/>
  <c r="J20" i="13" s="1"/>
  <c r="K19" i="13"/>
  <c r="K20" i="13" s="1"/>
  <c r="N18" i="15"/>
  <c r="N19" i="15" s="1"/>
  <c r="N20" i="15" s="1"/>
  <c r="Z17" i="11"/>
  <c r="AA17" i="11"/>
  <c r="AC17" i="11" s="1"/>
  <c r="Q20" i="11"/>
  <c r="Q21" i="11" s="1"/>
  <c r="I21" i="9"/>
  <c r="X17" i="9"/>
  <c r="Z17" i="9" s="1"/>
  <c r="H22" i="7"/>
  <c r="H23" i="7" s="1"/>
  <c r="R20" i="7"/>
  <c r="W17" i="7"/>
  <c r="Y17" i="7" s="1"/>
  <c r="S20" i="7"/>
  <c r="H19" i="9"/>
  <c r="G19" i="9"/>
  <c r="BG19" i="19"/>
  <c r="L18" i="7"/>
  <c r="J18" i="7"/>
  <c r="I18" i="7"/>
  <c r="K18" i="7"/>
  <c r="L21" i="13"/>
  <c r="T17" i="5"/>
  <c r="U17" i="5"/>
  <c r="W17" i="5" s="1"/>
  <c r="AW17" i="17"/>
  <c r="AW18" i="17" s="1"/>
  <c r="BJ15" i="19"/>
  <c r="BL15" i="19" s="1"/>
  <c r="O20" i="7"/>
  <c r="N20" i="7"/>
  <c r="Q20" i="7"/>
  <c r="P20" i="7"/>
  <c r="U21" i="9"/>
  <c r="V21" i="9"/>
  <c r="K23" i="23"/>
  <c r="AB18" i="15"/>
  <c r="AC18" i="15"/>
  <c r="AD18" i="15"/>
  <c r="AE18" i="15"/>
  <c r="AU18" i="17"/>
  <c r="I18" i="17"/>
  <c r="BA17" i="17"/>
  <c r="AZ17" i="17"/>
  <c r="X19" i="13"/>
  <c r="W19" i="13"/>
  <c r="V19" i="13"/>
  <c r="O18" i="23"/>
  <c r="M18" i="23"/>
  <c r="N18" i="23"/>
  <c r="I18" i="15"/>
  <c r="L18" i="15"/>
  <c r="K18" i="15"/>
  <c r="J18" i="15"/>
  <c r="BF19" i="19"/>
  <c r="O18" i="5"/>
  <c r="M18" i="5"/>
  <c r="N18" i="5"/>
  <c r="P18" i="5"/>
  <c r="X17" i="21"/>
  <c r="W17" i="21"/>
  <c r="Z17" i="21"/>
  <c r="Y17" i="21"/>
  <c r="BI25" i="19"/>
  <c r="AX17" i="17"/>
  <c r="X16" i="23"/>
  <c r="Z16" i="23"/>
  <c r="AA16" i="23"/>
  <c r="Y16" i="23"/>
  <c r="G19" i="7"/>
  <c r="BE17" i="19"/>
  <c r="L16" i="23"/>
  <c r="W18" i="15"/>
  <c r="Y18" i="15"/>
  <c r="Z18" i="15"/>
  <c r="X18" i="15"/>
  <c r="G18" i="15"/>
  <c r="H18" i="15"/>
  <c r="R17" i="21"/>
  <c r="P17" i="21"/>
  <c r="S17" i="21"/>
  <c r="Q17" i="21"/>
  <c r="U19" i="19"/>
  <c r="V19" i="19"/>
  <c r="AG20" i="15"/>
  <c r="AF20" i="15"/>
  <c r="AI16" i="19"/>
  <c r="AG16" i="19"/>
  <c r="AK16" i="19"/>
  <c r="AF16" i="19"/>
  <c r="AJ16" i="19"/>
  <c r="AH16" i="19"/>
  <c r="AT19" i="19"/>
  <c r="AV19" i="19"/>
  <c r="AW19" i="19"/>
  <c r="AU19" i="19"/>
  <c r="AL20" i="19"/>
  <c r="AM20" i="19"/>
  <c r="AV18" i="17"/>
  <c r="AX18" i="19"/>
  <c r="AY18" i="19"/>
  <c r="AC18" i="19"/>
  <c r="AE18" i="19"/>
  <c r="AD18" i="19"/>
  <c r="V17" i="7"/>
  <c r="AQ17" i="15"/>
  <c r="AS17" i="15" s="1"/>
  <c r="AP17" i="15"/>
  <c r="AO18" i="15"/>
  <c r="AN18" i="15"/>
  <c r="AM18" i="15"/>
  <c r="S18" i="13"/>
  <c r="R18" i="13"/>
  <c r="G18" i="13"/>
  <c r="H18" i="13"/>
  <c r="BC17" i="17"/>
  <c r="O20" i="15"/>
  <c r="P20" i="15"/>
  <c r="Q20" i="15"/>
  <c r="AB19" i="17"/>
  <c r="AE19" i="17"/>
  <c r="AC19" i="17"/>
  <c r="AD19" i="17"/>
  <c r="K22" i="19"/>
  <c r="J22" i="19"/>
  <c r="G20" i="5"/>
  <c r="F20" i="5"/>
  <c r="P19" i="13"/>
  <c r="O19" i="13"/>
  <c r="N19" i="13"/>
  <c r="Q19" i="13"/>
  <c r="AG23" i="17"/>
  <c r="AI18" i="17"/>
  <c r="AK18" i="17"/>
  <c r="AJ18" i="17"/>
  <c r="AL18" i="17"/>
  <c r="BH20" i="19"/>
  <c r="R22" i="11"/>
  <c r="BH17" i="17"/>
  <c r="U17" i="17"/>
  <c r="V17" i="17"/>
  <c r="I22" i="9"/>
  <c r="I23" i="9" s="1"/>
  <c r="I18" i="13"/>
  <c r="K19" i="11"/>
  <c r="L19" i="11"/>
  <c r="J19" i="11"/>
  <c r="M19" i="11"/>
  <c r="AI18" i="15"/>
  <c r="AJ18" i="15"/>
  <c r="AL18" i="15"/>
  <c r="AK18" i="15"/>
  <c r="W18" i="17"/>
  <c r="Z18" i="17"/>
  <c r="Y18" i="17"/>
  <c r="X18" i="17"/>
  <c r="P17" i="17"/>
  <c r="O17" i="17"/>
  <c r="N17" i="17"/>
  <c r="Q17" i="17"/>
  <c r="AA17" i="21"/>
  <c r="AB17" i="21"/>
  <c r="AC17" i="21"/>
  <c r="P19" i="11"/>
  <c r="AZ16" i="19"/>
  <c r="J20" i="17"/>
  <c r="L20" i="17"/>
  <c r="K20" i="17"/>
  <c r="BE17" i="17"/>
  <c r="I18" i="21"/>
  <c r="J18" i="21"/>
  <c r="M19" i="19"/>
  <c r="N19" i="19"/>
  <c r="L19" i="19"/>
  <c r="O19" i="19"/>
  <c r="H19" i="17"/>
  <c r="G19" i="17"/>
  <c r="J19" i="23"/>
  <c r="R17" i="17"/>
  <c r="S17" i="17"/>
  <c r="K23" i="9"/>
  <c r="L23" i="9"/>
  <c r="J23" i="9"/>
  <c r="Q18" i="19"/>
  <c r="S18" i="19"/>
  <c r="R18" i="19"/>
  <c r="T18" i="19"/>
  <c r="Q22" i="5"/>
  <c r="R22" i="5"/>
  <c r="BI16" i="17"/>
  <c r="X18" i="19"/>
  <c r="AA18" i="19"/>
  <c r="Y18" i="19"/>
  <c r="Z18" i="19"/>
  <c r="BB16" i="19"/>
  <c r="V18" i="11"/>
  <c r="X18" i="11"/>
  <c r="Y18" i="11"/>
  <c r="W18" i="11"/>
  <c r="S18" i="15"/>
  <c r="R18" i="15"/>
  <c r="S18" i="9"/>
  <c r="R18" i="9"/>
  <c r="BG17" i="17"/>
  <c r="T20" i="11"/>
  <c r="S20" i="11"/>
  <c r="O19" i="9"/>
  <c r="Q19" i="9"/>
  <c r="N19" i="9"/>
  <c r="P19" i="9"/>
  <c r="AQ16" i="19"/>
  <c r="AR16" i="19"/>
  <c r="AP16" i="19"/>
  <c r="AO16" i="19"/>
  <c r="AN16" i="19"/>
  <c r="AS16" i="19"/>
  <c r="T21" i="21"/>
  <c r="U21" i="21"/>
  <c r="N19" i="21"/>
  <c r="BD17" i="17"/>
  <c r="U18" i="23"/>
  <c r="V18" i="23"/>
  <c r="BC16" i="19"/>
  <c r="U20" i="15"/>
  <c r="V20" i="15"/>
  <c r="H19" i="11"/>
  <c r="I19" i="11"/>
  <c r="AB15" i="23"/>
  <c r="AC15" i="23"/>
  <c r="AE15" i="23" s="1"/>
  <c r="BF17" i="17"/>
  <c r="Q20" i="23"/>
  <c r="R20" i="23"/>
  <c r="T20" i="23"/>
  <c r="S20" i="23"/>
  <c r="AN18" i="17"/>
  <c r="AO18" i="17"/>
  <c r="AT19" i="17" s="1"/>
  <c r="AM18" i="17"/>
  <c r="AY17" i="17"/>
  <c r="BB17" i="17"/>
  <c r="BA16" i="19"/>
  <c r="H18" i="5"/>
  <c r="J18" i="5"/>
  <c r="I18" i="5"/>
  <c r="K18" i="5"/>
  <c r="U17" i="13" l="1"/>
  <c r="Y16" i="13"/>
  <c r="BB17" i="19"/>
  <c r="BF20" i="19"/>
  <c r="AB18" i="19"/>
  <c r="BG20" i="19"/>
  <c r="L18" i="21"/>
  <c r="L19" i="21" s="1"/>
  <c r="L20" i="21" s="1"/>
  <c r="AE17" i="21"/>
  <c r="AG17" i="21" s="1"/>
  <c r="AD17" i="21"/>
  <c r="AE16" i="21"/>
  <c r="AG16" i="21" s="1"/>
  <c r="AD16" i="21"/>
  <c r="K18" i="21"/>
  <c r="AX18" i="17"/>
  <c r="AX19" i="17" s="1"/>
  <c r="AF22" i="17"/>
  <c r="AF23" i="17" s="1"/>
  <c r="AF24" i="17" s="1"/>
  <c r="BB18" i="17"/>
  <c r="K21" i="13"/>
  <c r="AA18" i="11"/>
  <c r="AC18" i="11" s="1"/>
  <c r="Q22" i="11"/>
  <c r="Q23" i="11" s="1"/>
  <c r="X18" i="9"/>
  <c r="Z18" i="9" s="1"/>
  <c r="V18" i="7"/>
  <c r="W18" i="7"/>
  <c r="Y18" i="7" s="1"/>
  <c r="S21" i="7"/>
  <c r="S22" i="7" s="1"/>
  <c r="H24" i="7"/>
  <c r="R21" i="7"/>
  <c r="S19" i="13"/>
  <c r="R19" i="13"/>
  <c r="AY18" i="17"/>
  <c r="BA17" i="19"/>
  <c r="BD18" i="19"/>
  <c r="BE18" i="19"/>
  <c r="BE19" i="19" s="1"/>
  <c r="BE20" i="19" s="1"/>
  <c r="P21" i="7"/>
  <c r="O21" i="7"/>
  <c r="N21" i="7"/>
  <c r="Q21" i="7"/>
  <c r="O21" i="15"/>
  <c r="P21" i="15"/>
  <c r="N21" i="15"/>
  <c r="Q21" i="15"/>
  <c r="AC19" i="19"/>
  <c r="AE19" i="19"/>
  <c r="AD19" i="19"/>
  <c r="BI26" i="19"/>
  <c r="AU19" i="17"/>
  <c r="BH21" i="19"/>
  <c r="BH22" i="19" s="1"/>
  <c r="W18" i="21"/>
  <c r="X18" i="21"/>
  <c r="Y18" i="21"/>
  <c r="Z18" i="21"/>
  <c r="M20" i="21"/>
  <c r="N20" i="21"/>
  <c r="U18" i="17"/>
  <c r="V18" i="17"/>
  <c r="R18" i="21"/>
  <c r="P18" i="21"/>
  <c r="S18" i="21"/>
  <c r="Q18" i="21"/>
  <c r="G20" i="7"/>
  <c r="N19" i="23"/>
  <c r="O19" i="23"/>
  <c r="M19" i="23"/>
  <c r="AB19" i="15"/>
  <c r="AC19" i="15"/>
  <c r="AD19" i="15"/>
  <c r="AE19" i="15"/>
  <c r="S18" i="17"/>
  <c r="R18" i="17"/>
  <c r="I20" i="11"/>
  <c r="H20" i="11"/>
  <c r="Y19" i="19"/>
  <c r="Z19" i="19"/>
  <c r="X19" i="19"/>
  <c r="AA19" i="19"/>
  <c r="AL19" i="15"/>
  <c r="AK19" i="15"/>
  <c r="AJ19" i="15"/>
  <c r="AI19" i="15"/>
  <c r="AO19" i="17"/>
  <c r="AM19" i="17"/>
  <c r="AN19" i="17"/>
  <c r="R19" i="9"/>
  <c r="S19" i="9"/>
  <c r="R19" i="19"/>
  <c r="S19" i="19"/>
  <c r="Q19" i="19"/>
  <c r="T19" i="19"/>
  <c r="H20" i="17"/>
  <c r="G20" i="17"/>
  <c r="BE18" i="17"/>
  <c r="AR19" i="17"/>
  <c r="BG21" i="19"/>
  <c r="AM19" i="15"/>
  <c r="AN19" i="15"/>
  <c r="AO19" i="15"/>
  <c r="O19" i="5"/>
  <c r="M19" i="5"/>
  <c r="P19" i="5"/>
  <c r="N19" i="5"/>
  <c r="I19" i="17"/>
  <c r="BG18" i="17"/>
  <c r="O18" i="17"/>
  <c r="N18" i="17"/>
  <c r="Q18" i="17"/>
  <c r="P18" i="17"/>
  <c r="M20" i="11"/>
  <c r="K20" i="11"/>
  <c r="J20" i="11"/>
  <c r="L20" i="11"/>
  <c r="AI19" i="17"/>
  <c r="AJ19" i="17"/>
  <c r="AK19" i="17"/>
  <c r="AL19" i="17"/>
  <c r="AX19" i="19"/>
  <c r="AY19" i="19"/>
  <c r="BJ16" i="19"/>
  <c r="BL16" i="19" s="1"/>
  <c r="AW19" i="17"/>
  <c r="L22" i="13"/>
  <c r="K22" i="13"/>
  <c r="J20" i="23"/>
  <c r="J21" i="23" s="1"/>
  <c r="AB20" i="17"/>
  <c r="AC20" i="17"/>
  <c r="AD20" i="17"/>
  <c r="AE20" i="17"/>
  <c r="U21" i="15"/>
  <c r="V21" i="15"/>
  <c r="S19" i="15"/>
  <c r="R19" i="15"/>
  <c r="N20" i="19"/>
  <c r="O20" i="19"/>
  <c r="M20" i="19"/>
  <c r="L20" i="19"/>
  <c r="K21" i="17"/>
  <c r="J21" i="17"/>
  <c r="L21" i="17"/>
  <c r="BJ17" i="17"/>
  <c r="BL17" i="17" s="1"/>
  <c r="BI17" i="17"/>
  <c r="G21" i="5"/>
  <c r="F21" i="5"/>
  <c r="BC18" i="17"/>
  <c r="AJ17" i="19"/>
  <c r="AI17" i="19"/>
  <c r="AG17" i="19"/>
  <c r="AF17" i="19"/>
  <c r="AH17" i="19"/>
  <c r="AK17" i="19"/>
  <c r="G19" i="15"/>
  <c r="H19" i="15"/>
  <c r="AQ19" i="17"/>
  <c r="J21" i="13"/>
  <c r="J22" i="13" s="1"/>
  <c r="G20" i="9"/>
  <c r="H20" i="9"/>
  <c r="AC16" i="23"/>
  <c r="AE16" i="23" s="1"/>
  <c r="AB16" i="23"/>
  <c r="O20" i="9"/>
  <c r="Q20" i="9"/>
  <c r="P20" i="9"/>
  <c r="N20" i="9"/>
  <c r="R23" i="5"/>
  <c r="Q23" i="5"/>
  <c r="BH18" i="17"/>
  <c r="I19" i="13"/>
  <c r="I20" i="13" s="1"/>
  <c r="G19" i="13"/>
  <c r="H19" i="13"/>
  <c r="AV19" i="17"/>
  <c r="AQ18" i="15"/>
  <c r="AS18" i="15" s="1"/>
  <c r="AP18" i="15"/>
  <c r="Z17" i="23"/>
  <c r="AA17" i="23"/>
  <c r="X17" i="23"/>
  <c r="Y17" i="23"/>
  <c r="K24" i="23"/>
  <c r="R21" i="23"/>
  <c r="T21" i="23"/>
  <c r="Q21" i="23"/>
  <c r="S21" i="23"/>
  <c r="T22" i="21"/>
  <c r="U22" i="21"/>
  <c r="Y19" i="11"/>
  <c r="X19" i="11"/>
  <c r="V19" i="11"/>
  <c r="W19" i="11"/>
  <c r="AL21" i="19"/>
  <c r="AM21" i="19"/>
  <c r="W20" i="13"/>
  <c r="V20" i="13"/>
  <c r="X20" i="13"/>
  <c r="W18" i="9"/>
  <c r="L17" i="23"/>
  <c r="H19" i="5"/>
  <c r="K19" i="5"/>
  <c r="I19" i="5"/>
  <c r="J19" i="5"/>
  <c r="U19" i="23"/>
  <c r="V19" i="23"/>
  <c r="AS19" i="17"/>
  <c r="J24" i="9"/>
  <c r="I24" i="9"/>
  <c r="L24" i="9"/>
  <c r="K24" i="9"/>
  <c r="Z18" i="11"/>
  <c r="R23" i="11"/>
  <c r="AG24" i="17"/>
  <c r="J23" i="19"/>
  <c r="K23" i="19"/>
  <c r="Y19" i="15"/>
  <c r="X19" i="15"/>
  <c r="W19" i="15"/>
  <c r="Z19" i="15"/>
  <c r="U22" i="9"/>
  <c r="V22" i="9"/>
  <c r="U18" i="5"/>
  <c r="W18" i="5" s="1"/>
  <c r="T18" i="5"/>
  <c r="BF18" i="17"/>
  <c r="AZ17" i="19"/>
  <c r="T21" i="11"/>
  <c r="S21" i="11"/>
  <c r="BC17" i="19"/>
  <c r="J19" i="21"/>
  <c r="I19" i="21"/>
  <c r="O20" i="11"/>
  <c r="AG21" i="15"/>
  <c r="AF21" i="15"/>
  <c r="AZ18" i="17"/>
  <c r="AP19" i="17"/>
  <c r="BF21" i="19"/>
  <c r="P20" i="11"/>
  <c r="P21" i="11" s="1"/>
  <c r="BD18" i="17"/>
  <c r="AQ17" i="19"/>
  <c r="AR17" i="19"/>
  <c r="AS17" i="19"/>
  <c r="AP17" i="19"/>
  <c r="AN17" i="19"/>
  <c r="AO17" i="19"/>
  <c r="AA18" i="21"/>
  <c r="AB18" i="21"/>
  <c r="AC18" i="21"/>
  <c r="Z19" i="17"/>
  <c r="W19" i="17"/>
  <c r="X19" i="17"/>
  <c r="Y19" i="17"/>
  <c r="P20" i="13"/>
  <c r="N20" i="13"/>
  <c r="O20" i="13"/>
  <c r="Q20" i="13"/>
  <c r="AT20" i="19"/>
  <c r="AV20" i="19"/>
  <c r="AU20" i="19"/>
  <c r="AW20" i="19"/>
  <c r="U20" i="19"/>
  <c r="V20" i="19"/>
  <c r="K19" i="15"/>
  <c r="I19" i="15"/>
  <c r="J19" i="15"/>
  <c r="L19" i="15"/>
  <c r="BA18" i="17"/>
  <c r="L19" i="7"/>
  <c r="J19" i="7"/>
  <c r="K19" i="7"/>
  <c r="I19" i="7"/>
  <c r="U18" i="13" l="1"/>
  <c r="U19" i="13" s="1"/>
  <c r="Z17" i="13"/>
  <c r="AB17" i="13" s="1"/>
  <c r="Y17" i="13"/>
  <c r="AB19" i="19"/>
  <c r="K19" i="21"/>
  <c r="K20" i="21" s="1"/>
  <c r="K21" i="21" s="1"/>
  <c r="AE18" i="21"/>
  <c r="AG18" i="21" s="1"/>
  <c r="AY19" i="17"/>
  <c r="AZ19" i="17"/>
  <c r="AP20" i="17"/>
  <c r="AX20" i="17"/>
  <c r="BD19" i="17"/>
  <c r="AV20" i="17"/>
  <c r="BI18" i="17"/>
  <c r="AT20" i="17"/>
  <c r="BB19" i="17"/>
  <c r="Z19" i="11"/>
  <c r="AA19" i="11"/>
  <c r="AC19" i="11" s="1"/>
  <c r="O21" i="11"/>
  <c r="O22" i="11" s="1"/>
  <c r="W19" i="9"/>
  <c r="X19" i="9"/>
  <c r="Z19" i="9" s="1"/>
  <c r="W19" i="7"/>
  <c r="Y19" i="7" s="1"/>
  <c r="R22" i="7"/>
  <c r="H25" i="7"/>
  <c r="H26" i="7" s="1"/>
  <c r="S23" i="7"/>
  <c r="V19" i="7"/>
  <c r="AE21" i="17"/>
  <c r="AB21" i="17"/>
  <c r="AC21" i="17"/>
  <c r="AD21" i="17"/>
  <c r="M21" i="11"/>
  <c r="L21" i="11"/>
  <c r="K21" i="11"/>
  <c r="J21" i="11"/>
  <c r="G21" i="17"/>
  <c r="H21" i="17"/>
  <c r="AC20" i="15"/>
  <c r="AB20" i="15"/>
  <c r="AD20" i="15"/>
  <c r="AE20" i="15"/>
  <c r="BA18" i="19"/>
  <c r="AA19" i="21"/>
  <c r="AC19" i="21"/>
  <c r="AB19" i="21"/>
  <c r="X20" i="15"/>
  <c r="W20" i="15"/>
  <c r="Y20" i="15"/>
  <c r="Z20" i="15"/>
  <c r="K20" i="5"/>
  <c r="H20" i="5"/>
  <c r="J20" i="5"/>
  <c r="I20" i="5"/>
  <c r="AG18" i="19"/>
  <c r="AI18" i="19"/>
  <c r="AJ18" i="19"/>
  <c r="AF18" i="19"/>
  <c r="AH18" i="19"/>
  <c r="AK18" i="19"/>
  <c r="K22" i="17"/>
  <c r="J22" i="17"/>
  <c r="L22" i="17"/>
  <c r="AY20" i="19"/>
  <c r="AX20" i="19"/>
  <c r="R20" i="19"/>
  <c r="S20" i="19"/>
  <c r="Q20" i="19"/>
  <c r="T20" i="19"/>
  <c r="M21" i="21"/>
  <c r="N21" i="21"/>
  <c r="L21" i="21"/>
  <c r="P22" i="15"/>
  <c r="O22" i="15"/>
  <c r="N22" i="15"/>
  <c r="Q22" i="15"/>
  <c r="BH23" i="19"/>
  <c r="BH24" i="19" s="1"/>
  <c r="Z20" i="17"/>
  <c r="Y20" i="17"/>
  <c r="W20" i="17"/>
  <c r="X20" i="17"/>
  <c r="AM22" i="19"/>
  <c r="AL22" i="19"/>
  <c r="J20" i="7"/>
  <c r="I20" i="7"/>
  <c r="L20" i="7"/>
  <c r="K20" i="7"/>
  <c r="U21" i="19"/>
  <c r="V21" i="19"/>
  <c r="AV21" i="19"/>
  <c r="AU21" i="19"/>
  <c r="AW21" i="19"/>
  <c r="AT21" i="19"/>
  <c r="I20" i="21"/>
  <c r="J20" i="21"/>
  <c r="AM20" i="15"/>
  <c r="AO20" i="15"/>
  <c r="AN20" i="15"/>
  <c r="X20" i="19"/>
  <c r="Z20" i="19"/>
  <c r="Y20" i="19"/>
  <c r="AA20" i="19"/>
  <c r="BA19" i="17"/>
  <c r="BA20" i="17" s="1"/>
  <c r="AC17" i="23"/>
  <c r="AE17" i="23" s="1"/>
  <c r="AB17" i="23"/>
  <c r="G20" i="13"/>
  <c r="H20" i="13"/>
  <c r="I20" i="17"/>
  <c r="I21" i="17" s="1"/>
  <c r="U19" i="5"/>
  <c r="W19" i="5" s="1"/>
  <c r="T19" i="5"/>
  <c r="R19" i="21"/>
  <c r="P19" i="21"/>
  <c r="Q19" i="21"/>
  <c r="S19" i="21"/>
  <c r="N21" i="13"/>
  <c r="Q21" i="13"/>
  <c r="P21" i="13"/>
  <c r="O21" i="13"/>
  <c r="AD18" i="21"/>
  <c r="J25" i="9"/>
  <c r="I25" i="9"/>
  <c r="L25" i="9"/>
  <c r="K25" i="9"/>
  <c r="I20" i="15"/>
  <c r="K20" i="15"/>
  <c r="J20" i="15"/>
  <c r="L20" i="15"/>
  <c r="S22" i="11"/>
  <c r="T22" i="11"/>
  <c r="J24" i="19"/>
  <c r="K24" i="19"/>
  <c r="AI20" i="17"/>
  <c r="AJ20" i="17"/>
  <c r="AK20" i="17"/>
  <c r="AL20" i="17"/>
  <c r="BJ18" i="17"/>
  <c r="BL18" i="17" s="1"/>
  <c r="W19" i="21"/>
  <c r="X19" i="21"/>
  <c r="Z19" i="21"/>
  <c r="Y19" i="21"/>
  <c r="BI27" i="19"/>
  <c r="I21" i="13"/>
  <c r="I22" i="13" s="1"/>
  <c r="I23" i="13" s="1"/>
  <c r="BJ17" i="19"/>
  <c r="BL17" i="19" s="1"/>
  <c r="P22" i="11"/>
  <c r="P23" i="11" s="1"/>
  <c r="G21" i="9"/>
  <c r="H21" i="9"/>
  <c r="L21" i="19"/>
  <c r="N21" i="19"/>
  <c r="O21" i="19"/>
  <c r="M21" i="19"/>
  <c r="BG19" i="17"/>
  <c r="R20" i="9"/>
  <c r="S20" i="9"/>
  <c r="W20" i="9" s="1"/>
  <c r="O20" i="23"/>
  <c r="N20" i="23"/>
  <c r="M20" i="23"/>
  <c r="U19" i="17"/>
  <c r="V19" i="17"/>
  <c r="AZ18" i="19"/>
  <c r="AY20" i="17"/>
  <c r="AP19" i="15"/>
  <c r="AQ19" i="15"/>
  <c r="AS19" i="15" s="1"/>
  <c r="P21" i="9"/>
  <c r="Q21" i="9"/>
  <c r="O21" i="9"/>
  <c r="N21" i="9"/>
  <c r="AI20" i="15"/>
  <c r="AK20" i="15"/>
  <c r="AJ20" i="15"/>
  <c r="AL20" i="15"/>
  <c r="AZ20" i="17"/>
  <c r="W21" i="13"/>
  <c r="X21" i="13"/>
  <c r="V21" i="13"/>
  <c r="K25" i="23"/>
  <c r="BH19" i="17"/>
  <c r="BC19" i="17"/>
  <c r="BD19" i="19"/>
  <c r="BD20" i="19" s="1"/>
  <c r="O19" i="17"/>
  <c r="P19" i="17"/>
  <c r="N19" i="17"/>
  <c r="Q19" i="17"/>
  <c r="R22" i="23"/>
  <c r="S22" i="23"/>
  <c r="T22" i="23"/>
  <c r="Q22" i="23"/>
  <c r="BF19" i="17"/>
  <c r="AS20" i="17"/>
  <c r="AG25" i="17"/>
  <c r="AF25" i="17"/>
  <c r="I21" i="11"/>
  <c r="H21" i="11"/>
  <c r="BB18" i="19"/>
  <c r="J22" i="23"/>
  <c r="J23" i="23" s="1"/>
  <c r="Q24" i="11"/>
  <c r="R24" i="11"/>
  <c r="U20" i="23"/>
  <c r="V20" i="23"/>
  <c r="AQ20" i="17"/>
  <c r="G22" i="5"/>
  <c r="F22" i="5"/>
  <c r="S20" i="15"/>
  <c r="R20" i="15"/>
  <c r="J23" i="13"/>
  <c r="L23" i="13"/>
  <c r="K23" i="13"/>
  <c r="AR20" i="17"/>
  <c r="BG22" i="19"/>
  <c r="BG23" i="19" s="1"/>
  <c r="BF22" i="19"/>
  <c r="P22" i="7"/>
  <c r="O22" i="7"/>
  <c r="N22" i="7"/>
  <c r="Q22" i="7"/>
  <c r="BE21" i="19"/>
  <c r="R20" i="13"/>
  <c r="S20" i="13"/>
  <c r="BC18" i="19"/>
  <c r="V22" i="15"/>
  <c r="U22" i="15"/>
  <c r="N20" i="5"/>
  <c r="M20" i="5"/>
  <c r="O20" i="5"/>
  <c r="P20" i="5"/>
  <c r="BE19" i="17"/>
  <c r="AO20" i="17"/>
  <c r="AN20" i="17"/>
  <c r="AM20" i="17"/>
  <c r="R19" i="17"/>
  <c r="S19" i="17"/>
  <c r="AU20" i="17"/>
  <c r="L18" i="23"/>
  <c r="AG22" i="15"/>
  <c r="AF22" i="15"/>
  <c r="U23" i="9"/>
  <c r="V23" i="9"/>
  <c r="V20" i="11"/>
  <c r="X20" i="11"/>
  <c r="W20" i="11"/>
  <c r="Y20" i="11"/>
  <c r="AQ18" i="19"/>
  <c r="AP18" i="19"/>
  <c r="AR18" i="19"/>
  <c r="AN18" i="19"/>
  <c r="AO18" i="19"/>
  <c r="AS18" i="19"/>
  <c r="U23" i="21"/>
  <c r="T23" i="21"/>
  <c r="AA18" i="23"/>
  <c r="Z18" i="23"/>
  <c r="Y18" i="23"/>
  <c r="X18" i="23"/>
  <c r="R24" i="5"/>
  <c r="Q24" i="5"/>
  <c r="G20" i="15"/>
  <c r="H20" i="15"/>
  <c r="AW20" i="17"/>
  <c r="G21" i="7"/>
  <c r="AE20" i="19"/>
  <c r="AD20" i="19"/>
  <c r="AC20" i="19"/>
  <c r="Y19" i="13" l="1"/>
  <c r="Z19" i="13"/>
  <c r="AB19" i="13" s="1"/>
  <c r="Z18" i="13"/>
  <c r="AB18" i="13" s="1"/>
  <c r="Y18" i="13"/>
  <c r="U20" i="13"/>
  <c r="U21" i="13" s="1"/>
  <c r="AB20" i="19"/>
  <c r="AE19" i="21"/>
  <c r="AG19" i="21" s="1"/>
  <c r="BC20" i="17"/>
  <c r="AV21" i="17"/>
  <c r="BG20" i="17"/>
  <c r="BD20" i="17"/>
  <c r="AY21" i="17"/>
  <c r="BI19" i="17"/>
  <c r="AX21" i="17"/>
  <c r="BB20" i="17"/>
  <c r="BC21" i="17" s="1"/>
  <c r="P24" i="11"/>
  <c r="P25" i="11" s="1"/>
  <c r="AA20" i="11"/>
  <c r="AC20" i="11" s="1"/>
  <c r="X20" i="9"/>
  <c r="Z20" i="9" s="1"/>
  <c r="V20" i="7"/>
  <c r="H27" i="7"/>
  <c r="H28" i="7" s="1"/>
  <c r="H29" i="7" s="1"/>
  <c r="H30" i="7" s="1"/>
  <c r="R23" i="7"/>
  <c r="R24" i="7" s="1"/>
  <c r="W20" i="7"/>
  <c r="Y20" i="7" s="1"/>
  <c r="S24" i="7"/>
  <c r="S25" i="7" s="1"/>
  <c r="J24" i="23"/>
  <c r="J25" i="23" s="1"/>
  <c r="AG23" i="15"/>
  <c r="AF23" i="15"/>
  <c r="BG24" i="19"/>
  <c r="AO21" i="15"/>
  <c r="AM21" i="15"/>
  <c r="AN21" i="15"/>
  <c r="G22" i="17"/>
  <c r="H22" i="17"/>
  <c r="AI21" i="17"/>
  <c r="AK21" i="17"/>
  <c r="AJ21" i="17"/>
  <c r="AL21" i="17"/>
  <c r="BF23" i="19"/>
  <c r="BF24" i="19" s="1"/>
  <c r="M22" i="19"/>
  <c r="O22" i="19"/>
  <c r="N22" i="19"/>
  <c r="L22" i="19"/>
  <c r="AP21" i="17"/>
  <c r="Y21" i="17"/>
  <c r="Z21" i="17"/>
  <c r="W21" i="17"/>
  <c r="X21" i="17"/>
  <c r="S21" i="19"/>
  <c r="Q21" i="19"/>
  <c r="T21" i="19"/>
  <c r="R21" i="19"/>
  <c r="BJ18" i="19"/>
  <c r="BL18" i="19" s="1"/>
  <c r="AD19" i="21"/>
  <c r="O23" i="11"/>
  <c r="O24" i="11" s="1"/>
  <c r="S21" i="15"/>
  <c r="R21" i="15"/>
  <c r="AC18" i="23"/>
  <c r="AE18" i="23" s="1"/>
  <c r="AB18" i="23"/>
  <c r="BB19" i="19"/>
  <c r="AE21" i="19"/>
  <c r="AD21" i="19"/>
  <c r="AC21" i="19"/>
  <c r="R25" i="5"/>
  <c r="Q25" i="5"/>
  <c r="BE22" i="19"/>
  <c r="BE23" i="19" s="1"/>
  <c r="G23" i="5"/>
  <c r="F23" i="5"/>
  <c r="U20" i="17"/>
  <c r="V20" i="17"/>
  <c r="H21" i="13"/>
  <c r="G21" i="13"/>
  <c r="P20" i="21"/>
  <c r="R20" i="21"/>
  <c r="S20" i="21"/>
  <c r="Q20" i="21"/>
  <c r="AU21" i="17"/>
  <c r="U23" i="15"/>
  <c r="V23" i="15"/>
  <c r="AQ21" i="17"/>
  <c r="BJ19" i="17"/>
  <c r="BL19" i="17" s="1"/>
  <c r="AF26" i="17"/>
  <c r="AG26" i="17"/>
  <c r="BD21" i="19"/>
  <c r="BD22" i="19" s="1"/>
  <c r="BH20" i="17"/>
  <c r="BI28" i="19"/>
  <c r="K26" i="9"/>
  <c r="J26" i="9"/>
  <c r="L26" i="9"/>
  <c r="I26" i="9"/>
  <c r="BH25" i="19"/>
  <c r="AQ20" i="15"/>
  <c r="AS20" i="15" s="1"/>
  <c r="AP20" i="15"/>
  <c r="AL21" i="15"/>
  <c r="AI21" i="15"/>
  <c r="AK21" i="15"/>
  <c r="AJ21" i="15"/>
  <c r="X21" i="11"/>
  <c r="Y21" i="11"/>
  <c r="W21" i="11"/>
  <c r="V21" i="11"/>
  <c r="U21" i="23"/>
  <c r="V21" i="23"/>
  <c r="K26" i="23"/>
  <c r="H22" i="9"/>
  <c r="G22" i="9"/>
  <c r="J21" i="21"/>
  <c r="I21" i="21"/>
  <c r="O23" i="15"/>
  <c r="P23" i="15"/>
  <c r="N23" i="15"/>
  <c r="Q23" i="15"/>
  <c r="AA20" i="21"/>
  <c r="AB20" i="21"/>
  <c r="AC20" i="21"/>
  <c r="G21" i="15"/>
  <c r="H21" i="15"/>
  <c r="G22" i="7"/>
  <c r="R20" i="17"/>
  <c r="S20" i="17"/>
  <c r="S21" i="13"/>
  <c r="R21" i="13"/>
  <c r="H22" i="11"/>
  <c r="I22" i="11"/>
  <c r="AS21" i="17"/>
  <c r="J21" i="7"/>
  <c r="L21" i="7"/>
  <c r="K21" i="7"/>
  <c r="I21" i="7"/>
  <c r="M22" i="11"/>
  <c r="K22" i="11"/>
  <c r="J22" i="11"/>
  <c r="L22" i="11"/>
  <c r="AR21" i="17"/>
  <c r="Q25" i="11"/>
  <c r="R25" i="11"/>
  <c r="BF20" i="17"/>
  <c r="O22" i="9"/>
  <c r="P22" i="9"/>
  <c r="Q22" i="9"/>
  <c r="N22" i="9"/>
  <c r="BA19" i="19"/>
  <c r="K25" i="19"/>
  <c r="J25" i="19"/>
  <c r="BA21" i="17"/>
  <c r="AX21" i="19"/>
  <c r="AY21" i="19"/>
  <c r="X22" i="13"/>
  <c r="W22" i="13"/>
  <c r="V22" i="13"/>
  <c r="N21" i="23"/>
  <c r="O21" i="23"/>
  <c r="M21" i="23"/>
  <c r="BC19" i="19"/>
  <c r="X20" i="21"/>
  <c r="Y20" i="21"/>
  <c r="W20" i="21"/>
  <c r="Z20" i="21"/>
  <c r="X21" i="19"/>
  <c r="Y21" i="19"/>
  <c r="AA21" i="19"/>
  <c r="Z21" i="19"/>
  <c r="AU22" i="19"/>
  <c r="AT22" i="19"/>
  <c r="AV22" i="19"/>
  <c r="AW22" i="19"/>
  <c r="K23" i="17"/>
  <c r="J23" i="17"/>
  <c r="L23" i="17"/>
  <c r="T20" i="5"/>
  <c r="U20" i="5"/>
  <c r="W20" i="5" s="1"/>
  <c r="Z19" i="23"/>
  <c r="X19" i="23"/>
  <c r="Y19" i="23"/>
  <c r="AA19" i="23"/>
  <c r="P23" i="7"/>
  <c r="Q23" i="7"/>
  <c r="N23" i="7"/>
  <c r="O23" i="7"/>
  <c r="R21" i="9"/>
  <c r="S21" i="9"/>
  <c r="S23" i="11"/>
  <c r="T23" i="11"/>
  <c r="I22" i="17"/>
  <c r="I23" i="17" s="1"/>
  <c r="H21" i="5"/>
  <c r="I21" i="5"/>
  <c r="J21" i="5"/>
  <c r="K21" i="5"/>
  <c r="AB21" i="15"/>
  <c r="AD21" i="15"/>
  <c r="AC21" i="15"/>
  <c r="AE21" i="15"/>
  <c r="O20" i="17"/>
  <c r="N20" i="17"/>
  <c r="Q20" i="17"/>
  <c r="P20" i="17"/>
  <c r="AH19" i="19"/>
  <c r="AG19" i="19"/>
  <c r="AF19" i="19"/>
  <c r="AJ19" i="19"/>
  <c r="AK19" i="19"/>
  <c r="AI19" i="19"/>
  <c r="AN21" i="17"/>
  <c r="AO21" i="17"/>
  <c r="AM21" i="17"/>
  <c r="R23" i="23"/>
  <c r="T23" i="23"/>
  <c r="Q23" i="23"/>
  <c r="S23" i="23"/>
  <c r="AR19" i="19"/>
  <c r="AO19" i="19"/>
  <c r="AQ19" i="19"/>
  <c r="AS19" i="19"/>
  <c r="AN19" i="19"/>
  <c r="AP19" i="19"/>
  <c r="BE20" i="17"/>
  <c r="BE21" i="17" s="1"/>
  <c r="Z20" i="11"/>
  <c r="O22" i="13"/>
  <c r="N22" i="13"/>
  <c r="Q22" i="13"/>
  <c r="P22" i="13"/>
  <c r="AM23" i="19"/>
  <c r="AL23" i="19"/>
  <c r="Y21" i="15"/>
  <c r="W21" i="15"/>
  <c r="X21" i="15"/>
  <c r="Z21" i="15"/>
  <c r="AC22" i="17"/>
  <c r="AB22" i="17"/>
  <c r="AD22" i="17"/>
  <c r="AE22" i="17"/>
  <c r="U24" i="21"/>
  <c r="T24" i="21"/>
  <c r="U24" i="9"/>
  <c r="V24" i="9"/>
  <c r="L24" i="13"/>
  <c r="J24" i="13"/>
  <c r="K24" i="13"/>
  <c r="I24" i="13"/>
  <c r="AW21" i="17"/>
  <c r="M21" i="5"/>
  <c r="N21" i="5"/>
  <c r="P21" i="5"/>
  <c r="O21" i="5"/>
  <c r="AZ21" i="17"/>
  <c r="AZ19" i="19"/>
  <c r="L19" i="23"/>
  <c r="K21" i="15"/>
  <c r="I21" i="15"/>
  <c r="J21" i="15"/>
  <c r="L21" i="15"/>
  <c r="U22" i="19"/>
  <c r="V22" i="19"/>
  <c r="M22" i="21"/>
  <c r="N22" i="21"/>
  <c r="L22" i="21"/>
  <c r="K22" i="21"/>
  <c r="AT21" i="17"/>
  <c r="O25" i="11" l="1"/>
  <c r="O26" i="11" s="1"/>
  <c r="AA21" i="11"/>
  <c r="AC21" i="11" s="1"/>
  <c r="U22" i="13"/>
  <c r="Y20" i="13"/>
  <c r="Z20" i="13"/>
  <c r="AB20" i="13" s="1"/>
  <c r="BF25" i="19"/>
  <c r="BE24" i="19"/>
  <c r="BE25" i="19" s="1"/>
  <c r="AD20" i="21"/>
  <c r="AE20" i="21"/>
  <c r="AG20" i="21" s="1"/>
  <c r="BB21" i="17"/>
  <c r="AW22" i="17"/>
  <c r="AX22" i="17"/>
  <c r="AR22" i="17"/>
  <c r="AS22" i="17"/>
  <c r="AT22" i="17"/>
  <c r="BF21" i="17"/>
  <c r="BD21" i="17"/>
  <c r="BE22" i="17" s="1"/>
  <c r="Z21" i="11"/>
  <c r="X21" i="9"/>
  <c r="Z21" i="9" s="1"/>
  <c r="S26" i="7"/>
  <c r="S27" i="7" s="1"/>
  <c r="W21" i="7"/>
  <c r="Y21" i="7" s="1"/>
  <c r="R25" i="7"/>
  <c r="V21" i="7"/>
  <c r="M23" i="21"/>
  <c r="L23" i="21"/>
  <c r="K23" i="21"/>
  <c r="N23" i="21"/>
  <c r="AZ22" i="17"/>
  <c r="AB22" i="15"/>
  <c r="AC22" i="15"/>
  <c r="AD22" i="15"/>
  <c r="AE22" i="15"/>
  <c r="M22" i="23"/>
  <c r="O22" i="23"/>
  <c r="N22" i="23"/>
  <c r="AY22" i="19"/>
  <c r="AX22" i="19"/>
  <c r="L20" i="23"/>
  <c r="Q24" i="15"/>
  <c r="O24" i="15"/>
  <c r="N24" i="15"/>
  <c r="P24" i="15"/>
  <c r="BD23" i="19"/>
  <c r="AI22" i="15"/>
  <c r="AJ22" i="15"/>
  <c r="AL22" i="15"/>
  <c r="AK22" i="15"/>
  <c r="BH21" i="17"/>
  <c r="U21" i="17"/>
  <c r="V21" i="17"/>
  <c r="AG27" i="17"/>
  <c r="AF27" i="17"/>
  <c r="M23" i="19"/>
  <c r="N23" i="19"/>
  <c r="O23" i="19"/>
  <c r="L23" i="19"/>
  <c r="L23" i="11"/>
  <c r="M23" i="11"/>
  <c r="J23" i="11"/>
  <c r="K23" i="11"/>
  <c r="H23" i="11"/>
  <c r="I23" i="11"/>
  <c r="V22" i="23"/>
  <c r="U22" i="23"/>
  <c r="AV22" i="17"/>
  <c r="BI29" i="19"/>
  <c r="S22" i="19"/>
  <c r="R22" i="19"/>
  <c r="T22" i="19"/>
  <c r="Q22" i="19"/>
  <c r="AN22" i="15"/>
  <c r="AM22" i="15"/>
  <c r="AO22" i="15"/>
  <c r="BA22" i="17"/>
  <c r="J22" i="15"/>
  <c r="I22" i="15"/>
  <c r="K22" i="15"/>
  <c r="L22" i="15"/>
  <c r="P22" i="5"/>
  <c r="M22" i="5"/>
  <c r="O22" i="5"/>
  <c r="N22" i="5"/>
  <c r="AM24" i="19"/>
  <c r="AL24" i="19"/>
  <c r="BJ19" i="19"/>
  <c r="BL19" i="19" s="1"/>
  <c r="K22" i="5"/>
  <c r="H22" i="5"/>
  <c r="J22" i="5"/>
  <c r="I22" i="5"/>
  <c r="K24" i="17"/>
  <c r="J24" i="17"/>
  <c r="I24" i="17"/>
  <c r="L24" i="17"/>
  <c r="K26" i="19"/>
  <c r="J26" i="19"/>
  <c r="P26" i="11"/>
  <c r="R26" i="11"/>
  <c r="Q26" i="11"/>
  <c r="F24" i="5"/>
  <c r="G24" i="5"/>
  <c r="BG25" i="19"/>
  <c r="T25" i="21"/>
  <c r="U25" i="21"/>
  <c r="P24" i="7"/>
  <c r="O24" i="7"/>
  <c r="N24" i="7"/>
  <c r="Q24" i="7"/>
  <c r="I22" i="7"/>
  <c r="J22" i="7"/>
  <c r="L22" i="7"/>
  <c r="K22" i="7"/>
  <c r="BC22" i="17"/>
  <c r="I22" i="21"/>
  <c r="J22" i="21"/>
  <c r="AQ22" i="17"/>
  <c r="V23" i="19"/>
  <c r="U23" i="19"/>
  <c r="AS20" i="19"/>
  <c r="AQ20" i="19"/>
  <c r="AR20" i="19"/>
  <c r="AN20" i="19"/>
  <c r="AP20" i="19"/>
  <c r="AO20" i="19"/>
  <c r="O23" i="13"/>
  <c r="N23" i="13"/>
  <c r="Q23" i="13"/>
  <c r="P23" i="13"/>
  <c r="X21" i="21"/>
  <c r="W21" i="21"/>
  <c r="Y21" i="21"/>
  <c r="Z21" i="21"/>
  <c r="U23" i="13"/>
  <c r="W23" i="13"/>
  <c r="X23" i="13"/>
  <c r="V23" i="13"/>
  <c r="S22" i="13"/>
  <c r="R22" i="13"/>
  <c r="G22" i="15"/>
  <c r="H22" i="15"/>
  <c r="AG24" i="15"/>
  <c r="AF24" i="15"/>
  <c r="Y22" i="19"/>
  <c r="X22" i="19"/>
  <c r="AA22" i="19"/>
  <c r="Z22" i="19"/>
  <c r="G23" i="7"/>
  <c r="AC23" i="17"/>
  <c r="AB23" i="17"/>
  <c r="AD23" i="17"/>
  <c r="AE23" i="17"/>
  <c r="T21" i="5"/>
  <c r="U21" i="5"/>
  <c r="W21" i="5" s="1"/>
  <c r="X20" i="23"/>
  <c r="Y20" i="23"/>
  <c r="Z20" i="23"/>
  <c r="AA20" i="23"/>
  <c r="O23" i="9"/>
  <c r="Q23" i="9"/>
  <c r="P23" i="9"/>
  <c r="N23" i="9"/>
  <c r="AP21" i="15"/>
  <c r="AQ21" i="15"/>
  <c r="AS21" i="15" s="1"/>
  <c r="BB22" i="17"/>
  <c r="Y22" i="11"/>
  <c r="X22" i="11"/>
  <c r="V22" i="11"/>
  <c r="W22" i="11"/>
  <c r="V24" i="15"/>
  <c r="U24" i="15"/>
  <c r="H31" i="7"/>
  <c r="R26" i="5"/>
  <c r="Q26" i="5"/>
  <c r="AL22" i="17"/>
  <c r="AI22" i="17"/>
  <c r="AK22" i="17"/>
  <c r="AJ22" i="17"/>
  <c r="P21" i="21"/>
  <c r="R21" i="21"/>
  <c r="S21" i="21"/>
  <c r="Q21" i="21"/>
  <c r="R24" i="23"/>
  <c r="S24" i="23"/>
  <c r="T24" i="23"/>
  <c r="Q24" i="23"/>
  <c r="N21" i="17"/>
  <c r="O21" i="17"/>
  <c r="P21" i="17"/>
  <c r="Q21" i="17"/>
  <c r="AT23" i="19"/>
  <c r="AU23" i="19"/>
  <c r="AV23" i="19"/>
  <c r="AW23" i="19"/>
  <c r="BA20" i="19"/>
  <c r="Z21" i="13"/>
  <c r="AB21" i="13" s="1"/>
  <c r="Y21" i="13"/>
  <c r="S22" i="15"/>
  <c r="R22" i="15"/>
  <c r="Y22" i="17"/>
  <c r="Z22" i="17"/>
  <c r="W22" i="17"/>
  <c r="X22" i="17"/>
  <c r="L25" i="13"/>
  <c r="J25" i="13"/>
  <c r="I25" i="13"/>
  <c r="K25" i="13"/>
  <c r="BG21" i="17"/>
  <c r="BG22" i="17" s="1"/>
  <c r="R21" i="17"/>
  <c r="S21" i="17"/>
  <c r="AA21" i="21"/>
  <c r="AC21" i="21"/>
  <c r="AB21" i="21"/>
  <c r="G23" i="9"/>
  <c r="H23" i="9"/>
  <c r="J27" i="9"/>
  <c r="L27" i="9"/>
  <c r="I27" i="9"/>
  <c r="K27" i="9"/>
  <c r="AU22" i="17"/>
  <c r="H22" i="13"/>
  <c r="G22" i="13"/>
  <c r="BH26" i="19"/>
  <c r="BH27" i="19" s="1"/>
  <c r="V25" i="9"/>
  <c r="U25" i="9"/>
  <c r="AI20" i="19"/>
  <c r="AJ20" i="19"/>
  <c r="AG20" i="19"/>
  <c r="AF20" i="19"/>
  <c r="AH20" i="19"/>
  <c r="AK20" i="19"/>
  <c r="AC19" i="23"/>
  <c r="AE19" i="23" s="1"/>
  <c r="AB19" i="23"/>
  <c r="BJ20" i="17"/>
  <c r="BL20" i="17" s="1"/>
  <c r="BI20" i="17"/>
  <c r="W21" i="9"/>
  <c r="K27" i="23"/>
  <c r="AB21" i="19"/>
  <c r="AC22" i="19"/>
  <c r="AD22" i="19"/>
  <c r="AE22" i="19"/>
  <c r="R22" i="9"/>
  <c r="S22" i="9"/>
  <c r="AZ20" i="19"/>
  <c r="BB20" i="19"/>
  <c r="W22" i="15"/>
  <c r="Y22" i="15"/>
  <c r="X22" i="15"/>
  <c r="Z22" i="15"/>
  <c r="AN22" i="17"/>
  <c r="AO22" i="17"/>
  <c r="AM22" i="17"/>
  <c r="S24" i="11"/>
  <c r="T24" i="11"/>
  <c r="AY22" i="17"/>
  <c r="BC20" i="19"/>
  <c r="J26" i="23"/>
  <c r="J27" i="23" s="1"/>
  <c r="AP22" i="17"/>
  <c r="G23" i="17"/>
  <c r="H23" i="17"/>
  <c r="BE26" i="19" l="1"/>
  <c r="AZ21" i="19"/>
  <c r="AB22" i="19"/>
  <c r="AE21" i="21"/>
  <c r="AG21" i="21" s="1"/>
  <c r="BD22" i="17"/>
  <c r="BF22" i="17"/>
  <c r="BG23" i="17" s="1"/>
  <c r="Z22" i="11"/>
  <c r="AA22" i="11"/>
  <c r="AC22" i="11" s="1"/>
  <c r="W22" i="7"/>
  <c r="Y22" i="7" s="1"/>
  <c r="S28" i="7"/>
  <c r="S29" i="7" s="1"/>
  <c r="S30" i="7" s="1"/>
  <c r="R26" i="7"/>
  <c r="V22" i="7"/>
  <c r="Q27" i="5"/>
  <c r="R27" i="5"/>
  <c r="AO23" i="17"/>
  <c r="AN23" i="17"/>
  <c r="AM23" i="17"/>
  <c r="AE23" i="19"/>
  <c r="AD23" i="19"/>
  <c r="AC23" i="19"/>
  <c r="AP23" i="17"/>
  <c r="V26" i="9"/>
  <c r="U26" i="9"/>
  <c r="AA22" i="21"/>
  <c r="AB22" i="21"/>
  <c r="AC22" i="21"/>
  <c r="AV23" i="17"/>
  <c r="Z22" i="13"/>
  <c r="AB22" i="13" s="1"/>
  <c r="Y22" i="13"/>
  <c r="R22" i="17"/>
  <c r="S22" i="17"/>
  <c r="H32" i="7"/>
  <c r="AG25" i="15"/>
  <c r="AF25" i="15"/>
  <c r="Y22" i="21"/>
  <c r="X22" i="21"/>
  <c r="W22" i="21"/>
  <c r="Z22" i="21"/>
  <c r="J23" i="21"/>
  <c r="I23" i="21"/>
  <c r="U22" i="5"/>
  <c r="W22" i="5" s="1"/>
  <c r="T22" i="5"/>
  <c r="V23" i="23"/>
  <c r="U23" i="23"/>
  <c r="L24" i="19"/>
  <c r="M24" i="19"/>
  <c r="N24" i="19"/>
  <c r="O24" i="19"/>
  <c r="AC23" i="15"/>
  <c r="AB23" i="15"/>
  <c r="AD23" i="15"/>
  <c r="AE23" i="15"/>
  <c r="AB24" i="17"/>
  <c r="AC24" i="17"/>
  <c r="AD24" i="17"/>
  <c r="AE24" i="17"/>
  <c r="J28" i="23"/>
  <c r="K28" i="23"/>
  <c r="AH21" i="19"/>
  <c r="AG21" i="19"/>
  <c r="AI21" i="19"/>
  <c r="AF21" i="19"/>
  <c r="AJ21" i="19"/>
  <c r="AK21" i="19"/>
  <c r="H23" i="13"/>
  <c r="G23" i="13"/>
  <c r="P22" i="21"/>
  <c r="Q22" i="21"/>
  <c r="R22" i="21"/>
  <c r="S22" i="21"/>
  <c r="BG26" i="19"/>
  <c r="H23" i="5"/>
  <c r="I23" i="5"/>
  <c r="K23" i="5"/>
  <c r="J23" i="5"/>
  <c r="BA23" i="17"/>
  <c r="I24" i="11"/>
  <c r="H24" i="11"/>
  <c r="O25" i="15"/>
  <c r="Q25" i="15"/>
  <c r="N25" i="15"/>
  <c r="P25" i="15"/>
  <c r="AX23" i="17"/>
  <c r="AV24" i="19"/>
  <c r="AU24" i="19"/>
  <c r="AT24" i="19"/>
  <c r="AW24" i="19"/>
  <c r="AY23" i="17"/>
  <c r="AU23" i="17"/>
  <c r="S23" i="15"/>
  <c r="R23" i="15"/>
  <c r="AP21" i="19"/>
  <c r="AO21" i="19"/>
  <c r="AN21" i="19"/>
  <c r="AQ21" i="19"/>
  <c r="AS21" i="19"/>
  <c r="AR21" i="19"/>
  <c r="BC23" i="17"/>
  <c r="BF26" i="19"/>
  <c r="P27" i="11"/>
  <c r="O27" i="11"/>
  <c r="Q27" i="11"/>
  <c r="R27" i="11"/>
  <c r="U22" i="17"/>
  <c r="V22" i="17"/>
  <c r="P22" i="17"/>
  <c r="O22" i="17"/>
  <c r="N22" i="17"/>
  <c r="Q22" i="17"/>
  <c r="V25" i="15"/>
  <c r="U25" i="15"/>
  <c r="P24" i="9"/>
  <c r="O24" i="9"/>
  <c r="N24" i="9"/>
  <c r="Q24" i="9"/>
  <c r="AW23" i="17"/>
  <c r="G25" i="5"/>
  <c r="F25" i="5"/>
  <c r="AN23" i="15"/>
  <c r="AO23" i="15"/>
  <c r="AM23" i="15"/>
  <c r="BA21" i="19"/>
  <c r="AB20" i="23"/>
  <c r="AC20" i="23"/>
  <c r="AE20" i="23" s="1"/>
  <c r="Y23" i="17"/>
  <c r="Z23" i="17"/>
  <c r="W23" i="17"/>
  <c r="X23" i="17"/>
  <c r="S25" i="11"/>
  <c r="T25" i="11"/>
  <c r="R23" i="9"/>
  <c r="S23" i="9"/>
  <c r="G24" i="7"/>
  <c r="G23" i="15"/>
  <c r="H23" i="15"/>
  <c r="U24" i="19"/>
  <c r="V24" i="19"/>
  <c r="I23" i="7"/>
  <c r="L23" i="7"/>
  <c r="J23" i="7"/>
  <c r="K23" i="7"/>
  <c r="AM25" i="19"/>
  <c r="AL25" i="19"/>
  <c r="AF28" i="17"/>
  <c r="AG28" i="17"/>
  <c r="BH22" i="17"/>
  <c r="BH23" i="17" s="1"/>
  <c r="AZ23" i="17"/>
  <c r="U26" i="21"/>
  <c r="T26" i="21"/>
  <c r="AT23" i="17"/>
  <c r="BJ20" i="19"/>
  <c r="BL20" i="19" s="1"/>
  <c r="BC21" i="19"/>
  <c r="J28" i="9"/>
  <c r="I28" i="9"/>
  <c r="L28" i="9"/>
  <c r="K28" i="9"/>
  <c r="Y21" i="23"/>
  <c r="AA21" i="23"/>
  <c r="X21" i="23"/>
  <c r="Z21" i="23"/>
  <c r="AQ22" i="15"/>
  <c r="AS22" i="15" s="1"/>
  <c r="AP22" i="15"/>
  <c r="P24" i="13"/>
  <c r="O24" i="13"/>
  <c r="N24" i="13"/>
  <c r="Q24" i="13"/>
  <c r="K27" i="19"/>
  <c r="J27" i="19"/>
  <c r="K24" i="21"/>
  <c r="M24" i="21"/>
  <c r="L24" i="21"/>
  <c r="N24" i="21"/>
  <c r="L21" i="23"/>
  <c r="W22" i="9"/>
  <c r="BJ21" i="17"/>
  <c r="BL21" i="17" s="1"/>
  <c r="BI21" i="17"/>
  <c r="BH28" i="19"/>
  <c r="BH29" i="19" s="1"/>
  <c r="BH30" i="19" s="1"/>
  <c r="I25" i="17"/>
  <c r="K25" i="17"/>
  <c r="L25" i="17"/>
  <c r="J25" i="17"/>
  <c r="BI30" i="19"/>
  <c r="AS23" i="17"/>
  <c r="AI23" i="15"/>
  <c r="AJ23" i="15"/>
  <c r="AK23" i="15"/>
  <c r="AL23" i="15"/>
  <c r="AX23" i="19"/>
  <c r="AY23" i="19"/>
  <c r="BB21" i="19"/>
  <c r="K26" i="13"/>
  <c r="I26" i="13"/>
  <c r="J26" i="13"/>
  <c r="L26" i="13"/>
  <c r="X22" i="9"/>
  <c r="Z22" i="9" s="1"/>
  <c r="S23" i="13"/>
  <c r="R23" i="13"/>
  <c r="P25" i="7"/>
  <c r="O25" i="7"/>
  <c r="Q25" i="7"/>
  <c r="N25" i="7"/>
  <c r="S23" i="19"/>
  <c r="T23" i="19"/>
  <c r="R23" i="19"/>
  <c r="Q23" i="19"/>
  <c r="BF23" i="17"/>
  <c r="BE23" i="17"/>
  <c r="S25" i="23"/>
  <c r="R25" i="23"/>
  <c r="Q25" i="23"/>
  <c r="T25" i="23"/>
  <c r="V23" i="11"/>
  <c r="Y23" i="11"/>
  <c r="X23" i="11"/>
  <c r="W23" i="11"/>
  <c r="X23" i="19"/>
  <c r="Z23" i="19"/>
  <c r="Y23" i="19"/>
  <c r="AA23" i="19"/>
  <c r="BD23" i="17"/>
  <c r="AD21" i="21"/>
  <c r="O23" i="5"/>
  <c r="M23" i="5"/>
  <c r="P23" i="5"/>
  <c r="N23" i="5"/>
  <c r="L24" i="11"/>
  <c r="K24" i="11"/>
  <c r="J24" i="11"/>
  <c r="M24" i="11"/>
  <c r="G24" i="17"/>
  <c r="H24" i="17"/>
  <c r="G24" i="9"/>
  <c r="H24" i="9"/>
  <c r="X23" i="15"/>
  <c r="Y23" i="15"/>
  <c r="Z23" i="15"/>
  <c r="W23" i="15"/>
  <c r="AR23" i="17"/>
  <c r="AI23" i="17"/>
  <c r="AJ23" i="17"/>
  <c r="AL23" i="17"/>
  <c r="AK23" i="17"/>
  <c r="BB23" i="17"/>
  <c r="W24" i="13"/>
  <c r="U24" i="13"/>
  <c r="X24" i="13"/>
  <c r="V24" i="13"/>
  <c r="AQ23" i="17"/>
  <c r="K23" i="15"/>
  <c r="I23" i="15"/>
  <c r="J23" i="15"/>
  <c r="L23" i="15"/>
  <c r="BD24" i="19"/>
  <c r="O23" i="23"/>
  <c r="M23" i="23"/>
  <c r="N23" i="23"/>
  <c r="BB22" i="19" l="1"/>
  <c r="BF27" i="19"/>
  <c r="AB23" i="19"/>
  <c r="BA22" i="19"/>
  <c r="BE27" i="19"/>
  <c r="AD22" i="21"/>
  <c r="AE22" i="21"/>
  <c r="AG22" i="21" s="1"/>
  <c r="AR24" i="17"/>
  <c r="AA23" i="11"/>
  <c r="AC23" i="11" s="1"/>
  <c r="X23" i="9"/>
  <c r="Z23" i="9" s="1"/>
  <c r="W23" i="9"/>
  <c r="W23" i="7"/>
  <c r="Y23" i="7" s="1"/>
  <c r="R27" i="7"/>
  <c r="AJ24" i="15"/>
  <c r="AI24" i="15"/>
  <c r="AK24" i="15"/>
  <c r="AL24" i="15"/>
  <c r="L25" i="21"/>
  <c r="M25" i="21"/>
  <c r="N25" i="21"/>
  <c r="K25" i="21"/>
  <c r="S31" i="7"/>
  <c r="BG24" i="17"/>
  <c r="J24" i="21"/>
  <c r="I24" i="21"/>
  <c r="R28" i="5"/>
  <c r="Q28" i="5"/>
  <c r="AQ24" i="17"/>
  <c r="Y24" i="15"/>
  <c r="X24" i="15"/>
  <c r="W24" i="15"/>
  <c r="Z24" i="15"/>
  <c r="BE24" i="17"/>
  <c r="G24" i="15"/>
  <c r="H24" i="15"/>
  <c r="W24" i="17"/>
  <c r="Z24" i="17"/>
  <c r="X24" i="17"/>
  <c r="Y24" i="17"/>
  <c r="AW24" i="17"/>
  <c r="BC24" i="17"/>
  <c r="X23" i="21"/>
  <c r="W23" i="21"/>
  <c r="Y23" i="21"/>
  <c r="Z23" i="21"/>
  <c r="AY24" i="17"/>
  <c r="H25" i="11"/>
  <c r="I25" i="11"/>
  <c r="P23" i="21"/>
  <c r="R23" i="21"/>
  <c r="Q23" i="21"/>
  <c r="S23" i="21"/>
  <c r="J29" i="23"/>
  <c r="K29" i="23"/>
  <c r="AQ23" i="15"/>
  <c r="AS23" i="15" s="1"/>
  <c r="AP23" i="15"/>
  <c r="U25" i="13"/>
  <c r="W25" i="13"/>
  <c r="X25" i="13"/>
  <c r="V25" i="13"/>
  <c r="BF24" i="17"/>
  <c r="R24" i="13"/>
  <c r="S24" i="13"/>
  <c r="G25" i="7"/>
  <c r="AN22" i="19"/>
  <c r="AS22" i="19"/>
  <c r="AQ22" i="19"/>
  <c r="AP22" i="19"/>
  <c r="AO22" i="19"/>
  <c r="AR22" i="19"/>
  <c r="AT25" i="19"/>
  <c r="AV25" i="19"/>
  <c r="AW25" i="19"/>
  <c r="AU25" i="19"/>
  <c r="L25" i="19"/>
  <c r="M25" i="19"/>
  <c r="N25" i="19"/>
  <c r="O25" i="19"/>
  <c r="BC22" i="19"/>
  <c r="AU24" i="17"/>
  <c r="G25" i="9"/>
  <c r="H25" i="9"/>
  <c r="N24" i="5"/>
  <c r="M24" i="5"/>
  <c r="P24" i="5"/>
  <c r="O24" i="5"/>
  <c r="V24" i="11"/>
  <c r="X24" i="11"/>
  <c r="Y24" i="11"/>
  <c r="W24" i="11"/>
  <c r="AS24" i="17"/>
  <c r="L26" i="17"/>
  <c r="I26" i="17"/>
  <c r="K26" i="17"/>
  <c r="J26" i="17"/>
  <c r="AT24" i="17"/>
  <c r="V23" i="7"/>
  <c r="Z23" i="11"/>
  <c r="BA24" i="17"/>
  <c r="V27" i="9"/>
  <c r="U27" i="9"/>
  <c r="L25" i="11"/>
  <c r="M25" i="11"/>
  <c r="K25" i="11"/>
  <c r="J25" i="11"/>
  <c r="N25" i="9"/>
  <c r="Q25" i="9"/>
  <c r="P25" i="9"/>
  <c r="O25" i="9"/>
  <c r="J27" i="13"/>
  <c r="L27" i="13"/>
  <c r="K27" i="13"/>
  <c r="I27" i="13"/>
  <c r="Z22" i="23"/>
  <c r="Y22" i="23"/>
  <c r="X22" i="23"/>
  <c r="AA22" i="23"/>
  <c r="AP24" i="17"/>
  <c r="BJ21" i="19"/>
  <c r="BL21" i="19" s="1"/>
  <c r="AN24" i="17"/>
  <c r="AO24" i="17"/>
  <c r="AM24" i="17"/>
  <c r="AM26" i="19"/>
  <c r="AL26" i="19"/>
  <c r="BB24" i="17"/>
  <c r="Q26" i="23"/>
  <c r="S26" i="23"/>
  <c r="R26" i="23"/>
  <c r="T26" i="23"/>
  <c r="BI31" i="19"/>
  <c r="BH31" i="19"/>
  <c r="U27" i="21"/>
  <c r="T27" i="21"/>
  <c r="K24" i="5"/>
  <c r="H24" i="5"/>
  <c r="I24" i="5"/>
  <c r="J24" i="5"/>
  <c r="Z23" i="13"/>
  <c r="AB23" i="13" s="1"/>
  <c r="Y23" i="13"/>
  <c r="AC25" i="17"/>
  <c r="AB25" i="17"/>
  <c r="AE25" i="17"/>
  <c r="AD25" i="17"/>
  <c r="AG26" i="15"/>
  <c r="AF26" i="15"/>
  <c r="AV24" i="17"/>
  <c r="F26" i="5"/>
  <c r="G26" i="5"/>
  <c r="AC24" i="15"/>
  <c r="AB24" i="15"/>
  <c r="AE24" i="15"/>
  <c r="AD24" i="15"/>
  <c r="U23" i="17"/>
  <c r="V23" i="17"/>
  <c r="M24" i="23"/>
  <c r="N24" i="23"/>
  <c r="O24" i="23"/>
  <c r="BD25" i="19"/>
  <c r="R24" i="19"/>
  <c r="Q24" i="19"/>
  <c r="S24" i="19"/>
  <c r="T24" i="19"/>
  <c r="J28" i="19"/>
  <c r="K28" i="19"/>
  <c r="R24" i="9"/>
  <c r="S24" i="9"/>
  <c r="V26" i="15"/>
  <c r="U26" i="15"/>
  <c r="AX24" i="17"/>
  <c r="G24" i="13"/>
  <c r="H24" i="13"/>
  <c r="AI24" i="17"/>
  <c r="AJ24" i="17"/>
  <c r="AL24" i="17"/>
  <c r="AK24" i="17"/>
  <c r="G25" i="17"/>
  <c r="H25" i="17"/>
  <c r="AZ24" i="17"/>
  <c r="AN24" i="15"/>
  <c r="AO24" i="15"/>
  <c r="AM24" i="15"/>
  <c r="N23" i="17"/>
  <c r="O23" i="17"/>
  <c r="P23" i="17"/>
  <c r="Q23" i="17"/>
  <c r="P28" i="11"/>
  <c r="Q28" i="11"/>
  <c r="R28" i="11"/>
  <c r="O28" i="11"/>
  <c r="U23" i="5"/>
  <c r="W23" i="5" s="1"/>
  <c r="T23" i="5"/>
  <c r="AG22" i="19"/>
  <c r="AI22" i="19"/>
  <c r="AF22" i="19"/>
  <c r="AH22" i="19"/>
  <c r="AJ22" i="19"/>
  <c r="AK22" i="19"/>
  <c r="U24" i="23"/>
  <c r="V24" i="23"/>
  <c r="H33" i="7"/>
  <c r="AC23" i="21"/>
  <c r="AA23" i="21"/>
  <c r="AB23" i="21"/>
  <c r="AE24" i="19"/>
  <c r="AC24" i="19"/>
  <c r="AD24" i="19"/>
  <c r="AB21" i="23"/>
  <c r="AC21" i="23"/>
  <c r="AE21" i="23" s="1"/>
  <c r="N25" i="13"/>
  <c r="Q25" i="13"/>
  <c r="O25" i="13"/>
  <c r="P25" i="13"/>
  <c r="L29" i="9"/>
  <c r="J29" i="9"/>
  <c r="I29" i="9"/>
  <c r="K29" i="9"/>
  <c r="BH24" i="17"/>
  <c r="L24" i="7"/>
  <c r="J24" i="7"/>
  <c r="I24" i="7"/>
  <c r="K24" i="7"/>
  <c r="S26" i="11"/>
  <c r="T26" i="11"/>
  <c r="BI22" i="17"/>
  <c r="BJ22" i="17"/>
  <c r="BL22" i="17" s="1"/>
  <c r="V25" i="19"/>
  <c r="U25" i="19"/>
  <c r="K24" i="15"/>
  <c r="I24" i="15"/>
  <c r="J24" i="15"/>
  <c r="L24" i="15"/>
  <c r="BD24" i="17"/>
  <c r="L22" i="23"/>
  <c r="Z24" i="19"/>
  <c r="Y24" i="19"/>
  <c r="X24" i="19"/>
  <c r="AA24" i="19"/>
  <c r="AZ22" i="19"/>
  <c r="O26" i="7"/>
  <c r="P26" i="7"/>
  <c r="N26" i="7"/>
  <c r="Q26" i="7"/>
  <c r="AX24" i="19"/>
  <c r="AY24" i="19"/>
  <c r="AG29" i="17"/>
  <c r="AF29" i="17"/>
  <c r="S24" i="15"/>
  <c r="R24" i="15"/>
  <c r="N26" i="15"/>
  <c r="O26" i="15"/>
  <c r="P26" i="15"/>
  <c r="Q26" i="15"/>
  <c r="BG27" i="19"/>
  <c r="R23" i="17"/>
  <c r="S23" i="17"/>
  <c r="BB23" i="19" l="1"/>
  <c r="AZ23" i="19"/>
  <c r="AB24" i="19"/>
  <c r="AZ25" i="17"/>
  <c r="BB25" i="17"/>
  <c r="BD25" i="17"/>
  <c r="AV25" i="17"/>
  <c r="AX25" i="17"/>
  <c r="AT25" i="17"/>
  <c r="AP25" i="17"/>
  <c r="AA24" i="11"/>
  <c r="AC24" i="11" s="1"/>
  <c r="X24" i="9"/>
  <c r="Z24" i="9" s="1"/>
  <c r="W24" i="7"/>
  <c r="Y24" i="7" s="1"/>
  <c r="R28" i="7"/>
  <c r="W24" i="21"/>
  <c r="Y24" i="21"/>
  <c r="X24" i="21"/>
  <c r="Z24" i="21"/>
  <c r="W25" i="17"/>
  <c r="Y25" i="17"/>
  <c r="Z25" i="17"/>
  <c r="X25" i="17"/>
  <c r="R29" i="5"/>
  <c r="Q29" i="5"/>
  <c r="N26" i="13"/>
  <c r="P26" i="13"/>
  <c r="Q26" i="13"/>
  <c r="O26" i="13"/>
  <c r="H25" i="13"/>
  <c r="G25" i="13"/>
  <c r="S24" i="17"/>
  <c r="R24" i="17"/>
  <c r="O25" i="23"/>
  <c r="N25" i="23"/>
  <c r="M25" i="23"/>
  <c r="BG28" i="19"/>
  <c r="BF28" i="19"/>
  <c r="AA24" i="21"/>
  <c r="AB24" i="21"/>
  <c r="AC24" i="21"/>
  <c r="O27" i="15"/>
  <c r="N27" i="15"/>
  <c r="Q27" i="15"/>
  <c r="P27" i="15"/>
  <c r="J25" i="15"/>
  <c r="K25" i="15"/>
  <c r="I25" i="15"/>
  <c r="L25" i="15"/>
  <c r="H34" i="7"/>
  <c r="Z24" i="13"/>
  <c r="AB24" i="13" s="1"/>
  <c r="Y24" i="13"/>
  <c r="Q25" i="19"/>
  <c r="R25" i="19"/>
  <c r="S25" i="19"/>
  <c r="T25" i="19"/>
  <c r="T24" i="5"/>
  <c r="U24" i="5"/>
  <c r="W24" i="5" s="1"/>
  <c r="AM27" i="19"/>
  <c r="AL27" i="19"/>
  <c r="L26" i="11"/>
  <c r="M26" i="11"/>
  <c r="J26" i="11"/>
  <c r="K26" i="11"/>
  <c r="G26" i="9"/>
  <c r="H26" i="9"/>
  <c r="G26" i="7"/>
  <c r="BE28" i="19"/>
  <c r="H25" i="15"/>
  <c r="G25" i="15"/>
  <c r="AL25" i="15"/>
  <c r="AI25" i="15"/>
  <c r="AK25" i="15"/>
  <c r="AJ25" i="15"/>
  <c r="AX25" i="19"/>
  <c r="AY25" i="19"/>
  <c r="P29" i="11"/>
  <c r="R29" i="11"/>
  <c r="O29" i="11"/>
  <c r="Q29" i="11"/>
  <c r="AF27" i="15"/>
  <c r="AG27" i="15"/>
  <c r="H25" i="5"/>
  <c r="K25" i="5"/>
  <c r="I25" i="5"/>
  <c r="J25" i="5"/>
  <c r="BI32" i="19"/>
  <c r="BH32" i="19"/>
  <c r="L27" i="17"/>
  <c r="K27" i="17"/>
  <c r="J27" i="17"/>
  <c r="I27" i="17"/>
  <c r="AT26" i="19"/>
  <c r="AU26" i="19"/>
  <c r="AW26" i="19"/>
  <c r="AV26" i="19"/>
  <c r="V24" i="7"/>
  <c r="J30" i="23"/>
  <c r="K30" i="23"/>
  <c r="AQ24" i="15"/>
  <c r="AS24" i="15" s="1"/>
  <c r="AP24" i="15"/>
  <c r="I25" i="21"/>
  <c r="J25" i="21"/>
  <c r="J25" i="7"/>
  <c r="L25" i="7"/>
  <c r="K25" i="7"/>
  <c r="I25" i="7"/>
  <c r="U25" i="23"/>
  <c r="V25" i="23"/>
  <c r="G26" i="17"/>
  <c r="H26" i="17"/>
  <c r="U24" i="17"/>
  <c r="V24" i="17"/>
  <c r="AM25" i="17"/>
  <c r="AO25" i="17"/>
  <c r="AN25" i="17"/>
  <c r="L28" i="13"/>
  <c r="K28" i="13"/>
  <c r="I28" i="13"/>
  <c r="J28" i="13"/>
  <c r="AS25" i="17"/>
  <c r="AU25" i="17"/>
  <c r="O27" i="7"/>
  <c r="P27" i="7"/>
  <c r="Q27" i="7"/>
  <c r="N27" i="7"/>
  <c r="BC23" i="19"/>
  <c r="S25" i="13"/>
  <c r="R25" i="13"/>
  <c r="R24" i="21"/>
  <c r="P24" i="21"/>
  <c r="Q24" i="21"/>
  <c r="S24" i="21"/>
  <c r="Z24" i="11"/>
  <c r="BE25" i="17"/>
  <c r="BG25" i="17"/>
  <c r="BH25" i="17"/>
  <c r="AG23" i="19"/>
  <c r="AI23" i="19"/>
  <c r="AH23" i="19"/>
  <c r="AF23" i="19"/>
  <c r="AK23" i="19"/>
  <c r="AJ23" i="19"/>
  <c r="N24" i="17"/>
  <c r="O24" i="17"/>
  <c r="P24" i="17"/>
  <c r="Q24" i="17"/>
  <c r="U27" i="15"/>
  <c r="V27" i="15"/>
  <c r="AR25" i="17"/>
  <c r="W24" i="9"/>
  <c r="U28" i="9"/>
  <c r="V28" i="9"/>
  <c r="X25" i="15"/>
  <c r="Y25" i="15"/>
  <c r="Z25" i="15"/>
  <c r="W25" i="15"/>
  <c r="S25" i="15"/>
  <c r="R25" i="15"/>
  <c r="U26" i="19"/>
  <c r="V26" i="19"/>
  <c r="AI25" i="17"/>
  <c r="AK25" i="17"/>
  <c r="AJ25" i="17"/>
  <c r="AL25" i="17"/>
  <c r="R25" i="9"/>
  <c r="S25" i="9"/>
  <c r="BD26" i="19"/>
  <c r="AB25" i="15"/>
  <c r="AC25" i="15"/>
  <c r="AD25" i="15"/>
  <c r="AE25" i="15"/>
  <c r="AB26" i="17"/>
  <c r="AC26" i="17"/>
  <c r="AD26" i="17"/>
  <c r="AE26" i="17"/>
  <c r="U28" i="21"/>
  <c r="T28" i="21"/>
  <c r="X25" i="11"/>
  <c r="W25" i="11"/>
  <c r="V25" i="11"/>
  <c r="Y25" i="11"/>
  <c r="N26" i="19"/>
  <c r="L26" i="19"/>
  <c r="M26" i="19"/>
  <c r="O26" i="19"/>
  <c r="BF25" i="17"/>
  <c r="BC25" i="17"/>
  <c r="BA23" i="19"/>
  <c r="AC22" i="23"/>
  <c r="AE22" i="23" s="1"/>
  <c r="AB22" i="23"/>
  <c r="Y25" i="19"/>
  <c r="X25" i="19"/>
  <c r="AA25" i="19"/>
  <c r="Z25" i="19"/>
  <c r="R27" i="23"/>
  <c r="T27" i="23"/>
  <c r="S27" i="23"/>
  <c r="Q27" i="23"/>
  <c r="AP26" i="17"/>
  <c r="BA25" i="17"/>
  <c r="S32" i="7"/>
  <c r="I30" i="9"/>
  <c r="L30" i="9"/>
  <c r="J30" i="9"/>
  <c r="K30" i="9"/>
  <c r="BJ22" i="19"/>
  <c r="BL22" i="19" s="1"/>
  <c r="BJ23" i="17"/>
  <c r="BL23" i="17" s="1"/>
  <c r="BI23" i="17"/>
  <c r="U26" i="13"/>
  <c r="W26" i="13"/>
  <c r="V26" i="13"/>
  <c r="X26" i="13"/>
  <c r="I26" i="11"/>
  <c r="H26" i="11"/>
  <c r="AW25" i="17"/>
  <c r="AC25" i="19"/>
  <c r="AE25" i="19"/>
  <c r="AD25" i="19"/>
  <c r="AD23" i="21"/>
  <c r="G27" i="5"/>
  <c r="F27" i="5"/>
  <c r="Z23" i="23"/>
  <c r="Y23" i="23"/>
  <c r="X23" i="23"/>
  <c r="AA23" i="23"/>
  <c r="N26" i="9"/>
  <c r="O26" i="9"/>
  <c r="P26" i="9"/>
  <c r="Q26" i="9"/>
  <c r="AR23" i="19"/>
  <c r="AN23" i="19"/>
  <c r="AO23" i="19"/>
  <c r="AS23" i="19"/>
  <c r="AQ23" i="19"/>
  <c r="AP23" i="19"/>
  <c r="AQ25" i="17"/>
  <c r="AQ26" i="17" s="1"/>
  <c r="L23" i="23"/>
  <c r="AG30" i="17"/>
  <c r="AF30" i="17"/>
  <c r="T27" i="11"/>
  <c r="S27" i="11"/>
  <c r="AM25" i="15"/>
  <c r="AN25" i="15"/>
  <c r="AO25" i="15"/>
  <c r="AE23" i="21"/>
  <c r="AG23" i="21" s="1"/>
  <c r="J29" i="19"/>
  <c r="K29" i="19"/>
  <c r="M25" i="5"/>
  <c r="N25" i="5"/>
  <c r="O25" i="5"/>
  <c r="P25" i="5"/>
  <c r="AY25" i="17"/>
  <c r="K26" i="21"/>
  <c r="L26" i="21"/>
  <c r="N26" i="21"/>
  <c r="M26" i="21"/>
  <c r="BE29" i="19" l="1"/>
  <c r="BA24" i="19"/>
  <c r="AB25" i="19"/>
  <c r="AE24" i="21"/>
  <c r="AG24" i="21" s="1"/>
  <c r="AX26" i="17"/>
  <c r="Z25" i="11"/>
  <c r="AA25" i="11"/>
  <c r="AC25" i="11" s="1"/>
  <c r="X25" i="9"/>
  <c r="Z25" i="9" s="1"/>
  <c r="R29" i="7"/>
  <c r="W25" i="7"/>
  <c r="Y25" i="7" s="1"/>
  <c r="AY26" i="17"/>
  <c r="AN24" i="19"/>
  <c r="AQ24" i="19"/>
  <c r="AP24" i="19"/>
  <c r="AS24" i="19"/>
  <c r="AR24" i="19"/>
  <c r="AO24" i="19"/>
  <c r="U27" i="13"/>
  <c r="X27" i="13"/>
  <c r="V27" i="13"/>
  <c r="W27" i="13"/>
  <c r="Y26" i="11"/>
  <c r="V26" i="11"/>
  <c r="W26" i="11"/>
  <c r="X26" i="11"/>
  <c r="AC26" i="15"/>
  <c r="AB26" i="15"/>
  <c r="AD26" i="15"/>
  <c r="AE26" i="15"/>
  <c r="R26" i="13"/>
  <c r="S26" i="13"/>
  <c r="AZ24" i="19"/>
  <c r="W25" i="9"/>
  <c r="AQ25" i="15"/>
  <c r="AS25" i="15" s="1"/>
  <c r="AP25" i="15"/>
  <c r="Z25" i="13"/>
  <c r="AB25" i="13" s="1"/>
  <c r="Y25" i="13"/>
  <c r="J30" i="19"/>
  <c r="K30" i="19"/>
  <c r="M26" i="5"/>
  <c r="O26" i="5"/>
  <c r="N26" i="5"/>
  <c r="P26" i="5"/>
  <c r="V27" i="19"/>
  <c r="U27" i="19"/>
  <c r="AR26" i="17"/>
  <c r="I26" i="21"/>
  <c r="J26" i="21"/>
  <c r="G26" i="15"/>
  <c r="H26" i="15"/>
  <c r="BG29" i="19"/>
  <c r="G26" i="13"/>
  <c r="H26" i="13"/>
  <c r="X25" i="21"/>
  <c r="W25" i="21"/>
  <c r="Z25" i="21"/>
  <c r="Y25" i="21"/>
  <c r="S33" i="7"/>
  <c r="BC24" i="19"/>
  <c r="BC25" i="19" s="1"/>
  <c r="BB24" i="19"/>
  <c r="U25" i="17"/>
  <c r="V25" i="17"/>
  <c r="P30" i="11"/>
  <c r="Q30" i="11"/>
  <c r="R30" i="11"/>
  <c r="O30" i="11"/>
  <c r="AZ26" i="17"/>
  <c r="T28" i="11"/>
  <c r="S28" i="11"/>
  <c r="V28" i="15"/>
  <c r="U28" i="15"/>
  <c r="BH26" i="17"/>
  <c r="AU26" i="17"/>
  <c r="BI33" i="19"/>
  <c r="BH33" i="19"/>
  <c r="G27" i="7"/>
  <c r="R26" i="19"/>
  <c r="S26" i="19"/>
  <c r="Q26" i="19"/>
  <c r="T26" i="19"/>
  <c r="G28" i="5"/>
  <c r="F28" i="5"/>
  <c r="BA26" i="17"/>
  <c r="R26" i="15"/>
  <c r="S26" i="15"/>
  <c r="BG26" i="17"/>
  <c r="AS26" i="17"/>
  <c r="AY26" i="19"/>
  <c r="AX26" i="19"/>
  <c r="G27" i="9"/>
  <c r="H27" i="9"/>
  <c r="O28" i="15"/>
  <c r="P28" i="15"/>
  <c r="Q28" i="15"/>
  <c r="N28" i="15"/>
  <c r="Q27" i="13"/>
  <c r="N27" i="13"/>
  <c r="O27" i="13"/>
  <c r="P27" i="13"/>
  <c r="AT26" i="17"/>
  <c r="AG31" i="17"/>
  <c r="AF31" i="17"/>
  <c r="O25" i="17"/>
  <c r="N25" i="17"/>
  <c r="Q25" i="17"/>
  <c r="P25" i="17"/>
  <c r="BE26" i="17"/>
  <c r="G27" i="17"/>
  <c r="H27" i="17"/>
  <c r="J31" i="23"/>
  <c r="K31" i="23"/>
  <c r="K28" i="17"/>
  <c r="J28" i="17"/>
  <c r="L28" i="17"/>
  <c r="I28" i="17"/>
  <c r="O26" i="23"/>
  <c r="N26" i="23"/>
  <c r="M26" i="23"/>
  <c r="BB26" i="17"/>
  <c r="AC23" i="23"/>
  <c r="AE23" i="23" s="1"/>
  <c r="AB23" i="23"/>
  <c r="P27" i="9"/>
  <c r="N27" i="9"/>
  <c r="Q27" i="9"/>
  <c r="O27" i="9"/>
  <c r="BC26" i="17"/>
  <c r="BD27" i="19"/>
  <c r="J26" i="5"/>
  <c r="I26" i="5"/>
  <c r="K26" i="5"/>
  <c r="H26" i="5"/>
  <c r="AE26" i="19"/>
  <c r="AC26" i="19"/>
  <c r="AD26" i="19"/>
  <c r="BF26" i="17"/>
  <c r="T29" i="21"/>
  <c r="U29" i="21"/>
  <c r="R26" i="9"/>
  <c r="X26" i="9" s="1"/>
  <c r="Z26" i="9" s="1"/>
  <c r="S26" i="9"/>
  <c r="Y26" i="15"/>
  <c r="W26" i="15"/>
  <c r="X26" i="15"/>
  <c r="Z26" i="15"/>
  <c r="P25" i="21"/>
  <c r="Q25" i="21"/>
  <c r="R25" i="21"/>
  <c r="S25" i="21"/>
  <c r="P28" i="7"/>
  <c r="O28" i="7"/>
  <c r="N28" i="7"/>
  <c r="Q28" i="7"/>
  <c r="V26" i="23"/>
  <c r="U26" i="23"/>
  <c r="U25" i="5"/>
  <c r="W25" i="5" s="1"/>
  <c r="T25" i="5"/>
  <c r="AA25" i="21"/>
  <c r="AC25" i="21"/>
  <c r="AB25" i="21"/>
  <c r="R25" i="17"/>
  <c r="S25" i="17"/>
  <c r="T28" i="23"/>
  <c r="S28" i="23"/>
  <c r="R28" i="23"/>
  <c r="Q28" i="23"/>
  <c r="M27" i="19"/>
  <c r="L27" i="19"/>
  <c r="N27" i="19"/>
  <c r="O27" i="19"/>
  <c r="AB27" i="17"/>
  <c r="AC27" i="17"/>
  <c r="AD27" i="17"/>
  <c r="AE27" i="17"/>
  <c r="BJ24" i="17"/>
  <c r="BL24" i="17" s="1"/>
  <c r="BI24" i="17"/>
  <c r="AF28" i="15"/>
  <c r="AG28" i="15"/>
  <c r="J27" i="11"/>
  <c r="M27" i="11"/>
  <c r="L27" i="11"/>
  <c r="K27" i="11"/>
  <c r="V25" i="7"/>
  <c r="Q30" i="5"/>
  <c r="R30" i="5"/>
  <c r="L24" i="23"/>
  <c r="K27" i="21"/>
  <c r="L27" i="21"/>
  <c r="M27" i="21"/>
  <c r="N27" i="21"/>
  <c r="J31" i="9"/>
  <c r="I31" i="9"/>
  <c r="K31" i="9"/>
  <c r="L31" i="9"/>
  <c r="AJ26" i="17"/>
  <c r="AI26" i="17"/>
  <c r="AL26" i="17"/>
  <c r="AK26" i="17"/>
  <c r="I29" i="13"/>
  <c r="J29" i="13"/>
  <c r="L29" i="13"/>
  <c r="K29" i="13"/>
  <c r="AT27" i="19"/>
  <c r="AV27" i="19"/>
  <c r="AU27" i="19"/>
  <c r="AW27" i="19"/>
  <c r="AI26" i="15"/>
  <c r="AJ26" i="15"/>
  <c r="AK26" i="15"/>
  <c r="AL26" i="15"/>
  <c r="H35" i="7"/>
  <c r="AW26" i="17"/>
  <c r="X24" i="23"/>
  <c r="Y24" i="23"/>
  <c r="Z24" i="23"/>
  <c r="AA24" i="23"/>
  <c r="V29" i="9"/>
  <c r="U29" i="9"/>
  <c r="AK24" i="19"/>
  <c r="AJ24" i="19"/>
  <c r="AH24" i="19"/>
  <c r="AF24" i="19"/>
  <c r="AI24" i="19"/>
  <c r="AG24" i="19"/>
  <c r="BD26" i="17"/>
  <c r="AD24" i="21"/>
  <c r="W26" i="17"/>
  <c r="Y26" i="17"/>
  <c r="X26" i="17"/>
  <c r="Z26" i="17"/>
  <c r="AM26" i="15"/>
  <c r="AN26" i="15"/>
  <c r="AO26" i="15"/>
  <c r="H27" i="11"/>
  <c r="I27" i="11"/>
  <c r="Y26" i="19"/>
  <c r="X26" i="19"/>
  <c r="AA26" i="19"/>
  <c r="Z26" i="19"/>
  <c r="BJ23" i="19"/>
  <c r="BL23" i="19" s="1"/>
  <c r="AM26" i="17"/>
  <c r="AO26" i="17"/>
  <c r="AP27" i="17" s="1"/>
  <c r="AN26" i="17"/>
  <c r="L26" i="7"/>
  <c r="J26" i="7"/>
  <c r="I26" i="7"/>
  <c r="K26" i="7"/>
  <c r="AM28" i="19"/>
  <c r="AL28" i="19"/>
  <c r="J26" i="15"/>
  <c r="I26" i="15"/>
  <c r="K26" i="15"/>
  <c r="L26" i="15"/>
  <c r="AV26" i="17"/>
  <c r="BF29" i="19"/>
  <c r="Z26" i="11" l="1"/>
  <c r="BA25" i="19"/>
  <c r="AB26" i="19"/>
  <c r="AE25" i="21"/>
  <c r="AG25" i="21" s="1"/>
  <c r="AV27" i="17"/>
  <c r="AA26" i="11"/>
  <c r="AC26" i="11" s="1"/>
  <c r="W26" i="9"/>
  <c r="W26" i="7"/>
  <c r="Y26" i="7" s="1"/>
  <c r="R30" i="7"/>
  <c r="L28" i="11"/>
  <c r="J28" i="11"/>
  <c r="M28" i="11"/>
  <c r="K28" i="11"/>
  <c r="Y27" i="15"/>
  <c r="X27" i="15"/>
  <c r="Z27" i="15"/>
  <c r="W27" i="15"/>
  <c r="BE27" i="17"/>
  <c r="AS27" i="17"/>
  <c r="U29" i="15"/>
  <c r="V29" i="15"/>
  <c r="I27" i="21"/>
  <c r="J27" i="21"/>
  <c r="AW27" i="17"/>
  <c r="U26" i="5"/>
  <c r="W26" i="5" s="1"/>
  <c r="T26" i="5"/>
  <c r="O27" i="23"/>
  <c r="N27" i="23"/>
  <c r="M27" i="23"/>
  <c r="BG27" i="17"/>
  <c r="T27" i="19"/>
  <c r="R27" i="19"/>
  <c r="S27" i="19"/>
  <c r="Q27" i="19"/>
  <c r="K28" i="21"/>
  <c r="L28" i="21"/>
  <c r="M28" i="21"/>
  <c r="N28" i="21"/>
  <c r="AF29" i="15"/>
  <c r="AG29" i="15"/>
  <c r="I27" i="5"/>
  <c r="H27" i="5"/>
  <c r="J27" i="5"/>
  <c r="K27" i="5"/>
  <c r="BC27" i="17"/>
  <c r="N26" i="17"/>
  <c r="P26" i="17"/>
  <c r="Q26" i="17"/>
  <c r="O26" i="17"/>
  <c r="O28" i="13"/>
  <c r="N28" i="13"/>
  <c r="P28" i="13"/>
  <c r="Q28" i="13"/>
  <c r="S27" i="15"/>
  <c r="R27" i="15"/>
  <c r="T29" i="11"/>
  <c r="S29" i="11"/>
  <c r="X26" i="21"/>
  <c r="W26" i="21"/>
  <c r="Z26" i="21"/>
  <c r="Y26" i="21"/>
  <c r="AR27" i="17"/>
  <c r="AY27" i="17"/>
  <c r="AQ27" i="17"/>
  <c r="I30" i="13"/>
  <c r="K30" i="13"/>
  <c r="L30" i="13"/>
  <c r="J30" i="13"/>
  <c r="U27" i="23"/>
  <c r="V27" i="23"/>
  <c r="BI25" i="17"/>
  <c r="BJ25" i="17"/>
  <c r="BL25" i="17" s="1"/>
  <c r="BI34" i="19"/>
  <c r="BH34" i="19"/>
  <c r="AZ27" i="17"/>
  <c r="Y27" i="11"/>
  <c r="W27" i="11"/>
  <c r="V27" i="11"/>
  <c r="X27" i="11"/>
  <c r="AX27" i="17"/>
  <c r="BF30" i="19"/>
  <c r="H36" i="7"/>
  <c r="N29" i="7"/>
  <c r="P29" i="7"/>
  <c r="O29" i="7"/>
  <c r="Q29" i="7"/>
  <c r="S27" i="9"/>
  <c r="R27" i="9"/>
  <c r="N28" i="9"/>
  <c r="P28" i="9"/>
  <c r="O28" i="9"/>
  <c r="Q28" i="9"/>
  <c r="O29" i="15"/>
  <c r="Q29" i="15"/>
  <c r="P29" i="15"/>
  <c r="N29" i="15"/>
  <c r="BB25" i="19"/>
  <c r="U28" i="19"/>
  <c r="V28" i="19"/>
  <c r="X27" i="19"/>
  <c r="Z27" i="19"/>
  <c r="Y27" i="19"/>
  <c r="AA27" i="19"/>
  <c r="H28" i="11"/>
  <c r="I28" i="11"/>
  <c r="AK27" i="15"/>
  <c r="AI27" i="15"/>
  <c r="AJ27" i="15"/>
  <c r="AL27" i="15"/>
  <c r="Q29" i="23"/>
  <c r="R29" i="23"/>
  <c r="S29" i="23"/>
  <c r="T29" i="23"/>
  <c r="I29" i="17"/>
  <c r="L29" i="17"/>
  <c r="K29" i="17"/>
  <c r="J29" i="17"/>
  <c r="P31" i="11"/>
  <c r="Q31" i="11"/>
  <c r="R31" i="11"/>
  <c r="O31" i="11"/>
  <c r="G27" i="13"/>
  <c r="H27" i="13"/>
  <c r="O27" i="5"/>
  <c r="M27" i="5"/>
  <c r="N27" i="5"/>
  <c r="P27" i="5"/>
  <c r="AJ25" i="19"/>
  <c r="AK25" i="19"/>
  <c r="AG25" i="19"/>
  <c r="AF25" i="19"/>
  <c r="AH25" i="19"/>
  <c r="AI25" i="19"/>
  <c r="AL29" i="19"/>
  <c r="AM29" i="19"/>
  <c r="U30" i="9"/>
  <c r="V30" i="9"/>
  <c r="AB24" i="23"/>
  <c r="AC24" i="23"/>
  <c r="AE24" i="23" s="1"/>
  <c r="AC28" i="17"/>
  <c r="AB28" i="17"/>
  <c r="AD28" i="17"/>
  <c r="AE28" i="17"/>
  <c r="R26" i="17"/>
  <c r="S26" i="17"/>
  <c r="U30" i="21"/>
  <c r="T30" i="21"/>
  <c r="Z26" i="13"/>
  <c r="AB26" i="13" s="1"/>
  <c r="Y26" i="13"/>
  <c r="R27" i="13"/>
  <c r="S27" i="13"/>
  <c r="U28" i="13"/>
  <c r="X28" i="13"/>
  <c r="V28" i="13"/>
  <c r="W28" i="13"/>
  <c r="AI27" i="17"/>
  <c r="AL27" i="17"/>
  <c r="AK27" i="17"/>
  <c r="AJ27" i="17"/>
  <c r="R31" i="5"/>
  <c r="Q31" i="5"/>
  <c r="G28" i="9"/>
  <c r="H28" i="9"/>
  <c r="AZ25" i="19"/>
  <c r="BC26" i="19"/>
  <c r="BC27" i="19" s="1"/>
  <c r="L27" i="7"/>
  <c r="I27" i="7"/>
  <c r="K27" i="7"/>
  <c r="J27" i="7"/>
  <c r="BD27" i="17"/>
  <c r="P26" i="21"/>
  <c r="R26" i="21"/>
  <c r="S26" i="21"/>
  <c r="Q26" i="21"/>
  <c r="BF27" i="17"/>
  <c r="BA27" i="17"/>
  <c r="G28" i="7"/>
  <c r="AD25" i="21"/>
  <c r="AC27" i="15"/>
  <c r="AB27" i="15"/>
  <c r="AE27" i="15"/>
  <c r="AD27" i="15"/>
  <c r="BG30" i="19"/>
  <c r="BG31" i="19" s="1"/>
  <c r="BG32" i="19" s="1"/>
  <c r="AA26" i="21"/>
  <c r="AB26" i="21"/>
  <c r="AC26" i="21"/>
  <c r="BB27" i="17"/>
  <c r="AF32" i="17"/>
  <c r="AG32" i="17"/>
  <c r="V26" i="7"/>
  <c r="AU27" i="17"/>
  <c r="H27" i="15"/>
  <c r="G27" i="15"/>
  <c r="K31" i="19"/>
  <c r="J31" i="19"/>
  <c r="BE30" i="19"/>
  <c r="AO27" i="15"/>
  <c r="AM27" i="15"/>
  <c r="AN27" i="15"/>
  <c r="Y25" i="23"/>
  <c r="Z25" i="23"/>
  <c r="AA25" i="23"/>
  <c r="X25" i="23"/>
  <c r="J27" i="15"/>
  <c r="I27" i="15"/>
  <c r="K27" i="15"/>
  <c r="L27" i="15"/>
  <c r="AU28" i="19"/>
  <c r="AV28" i="19"/>
  <c r="AT28" i="19"/>
  <c r="AW28" i="19"/>
  <c r="M28" i="19"/>
  <c r="O28" i="19"/>
  <c r="N28" i="19"/>
  <c r="L28" i="19"/>
  <c r="G28" i="17"/>
  <c r="H28" i="17"/>
  <c r="AT27" i="17"/>
  <c r="AY27" i="19"/>
  <c r="AX27" i="19"/>
  <c r="G29" i="5"/>
  <c r="F29" i="5"/>
  <c r="BH27" i="17"/>
  <c r="U26" i="17"/>
  <c r="V26" i="17"/>
  <c r="S34" i="7"/>
  <c r="AQ26" i="15"/>
  <c r="AS26" i="15" s="1"/>
  <c r="AP26" i="15"/>
  <c r="AR25" i="19"/>
  <c r="AN25" i="19"/>
  <c r="AP25" i="19"/>
  <c r="AO25" i="19"/>
  <c r="AQ25" i="19"/>
  <c r="AS25" i="19"/>
  <c r="AN27" i="17"/>
  <c r="AO27" i="17"/>
  <c r="AP28" i="17" s="1"/>
  <c r="AM27" i="17"/>
  <c r="J32" i="9"/>
  <c r="I32" i="9"/>
  <c r="L32" i="9"/>
  <c r="K32" i="9"/>
  <c r="Y27" i="17"/>
  <c r="W27" i="17"/>
  <c r="Z27" i="17"/>
  <c r="X27" i="17"/>
  <c r="BJ24" i="19"/>
  <c r="BL24" i="19" s="1"/>
  <c r="AD27" i="19"/>
  <c r="AC27" i="19"/>
  <c r="AE27" i="19"/>
  <c r="BD28" i="19"/>
  <c r="L25" i="23"/>
  <c r="BF31" i="19" l="1"/>
  <c r="BF32" i="19" s="1"/>
  <c r="BA26" i="19"/>
  <c r="BE31" i="19"/>
  <c r="AZ26" i="19"/>
  <c r="AE26" i="21"/>
  <c r="AG26" i="21" s="1"/>
  <c r="BH28" i="17"/>
  <c r="AT28" i="17"/>
  <c r="AA27" i="11"/>
  <c r="AC27" i="11" s="1"/>
  <c r="Z27" i="11"/>
  <c r="X27" i="9"/>
  <c r="Z27" i="9" s="1"/>
  <c r="W27" i="9"/>
  <c r="V27" i="7"/>
  <c r="R31" i="7"/>
  <c r="R32" i="7" s="1"/>
  <c r="W28" i="17"/>
  <c r="Z28" i="17"/>
  <c r="X28" i="17"/>
  <c r="Y28" i="17"/>
  <c r="Z26" i="23"/>
  <c r="X26" i="23"/>
  <c r="Y26" i="23"/>
  <c r="AA26" i="23"/>
  <c r="AI28" i="17"/>
  <c r="AJ28" i="17"/>
  <c r="AK28" i="17"/>
  <c r="AL28" i="17"/>
  <c r="O28" i="5"/>
  <c r="N28" i="5"/>
  <c r="P28" i="5"/>
  <c r="M28" i="5"/>
  <c r="P30" i="7"/>
  <c r="O30" i="7"/>
  <c r="N30" i="7"/>
  <c r="Q30" i="7"/>
  <c r="X27" i="21"/>
  <c r="Y27" i="21"/>
  <c r="W27" i="21"/>
  <c r="Z27" i="21"/>
  <c r="L29" i="21"/>
  <c r="K29" i="21"/>
  <c r="M29" i="21"/>
  <c r="N29" i="21"/>
  <c r="BG28" i="17"/>
  <c r="U30" i="15"/>
  <c r="V30" i="15"/>
  <c r="AB27" i="19"/>
  <c r="U27" i="17"/>
  <c r="V27" i="17"/>
  <c r="O29" i="19"/>
  <c r="M29" i="19"/>
  <c r="L29" i="19"/>
  <c r="N29" i="19"/>
  <c r="AC28" i="15"/>
  <c r="AB28" i="15"/>
  <c r="AD28" i="15"/>
  <c r="AE28" i="15"/>
  <c r="U31" i="9"/>
  <c r="V31" i="9"/>
  <c r="AZ28" i="17"/>
  <c r="BF28" i="17"/>
  <c r="U31" i="21"/>
  <c r="T31" i="21"/>
  <c r="H29" i="11"/>
  <c r="I29" i="11"/>
  <c r="U28" i="23"/>
  <c r="V28" i="23"/>
  <c r="N27" i="17"/>
  <c r="P27" i="17"/>
  <c r="O27" i="17"/>
  <c r="Q27" i="17"/>
  <c r="AS28" i="17"/>
  <c r="L29" i="11"/>
  <c r="J29" i="11"/>
  <c r="K29" i="11"/>
  <c r="M29" i="11"/>
  <c r="R27" i="17"/>
  <c r="S27" i="17"/>
  <c r="AL30" i="19"/>
  <c r="AM30" i="19"/>
  <c r="K30" i="17"/>
  <c r="I30" i="17"/>
  <c r="J30" i="17"/>
  <c r="L30" i="17"/>
  <c r="BE28" i="17"/>
  <c r="AG33" i="17"/>
  <c r="AF33" i="17"/>
  <c r="P27" i="21"/>
  <c r="S27" i="21"/>
  <c r="R27" i="21"/>
  <c r="Q27" i="21"/>
  <c r="U29" i="13"/>
  <c r="V29" i="13"/>
  <c r="W29" i="13"/>
  <c r="X29" i="13"/>
  <c r="G28" i="13"/>
  <c r="H28" i="13"/>
  <c r="X28" i="19"/>
  <c r="Y28" i="19"/>
  <c r="Z28" i="19"/>
  <c r="AA28" i="19"/>
  <c r="P30" i="15"/>
  <c r="O30" i="15"/>
  <c r="Q30" i="15"/>
  <c r="N30" i="15"/>
  <c r="BJ26" i="17"/>
  <c r="BL26" i="17" s="1"/>
  <c r="BI26" i="17"/>
  <c r="AD26" i="21"/>
  <c r="O28" i="23"/>
  <c r="M28" i="23"/>
  <c r="N28" i="23"/>
  <c r="BC28" i="19"/>
  <c r="BC29" i="19" s="1"/>
  <c r="G30" i="5"/>
  <c r="F30" i="5"/>
  <c r="AC29" i="17"/>
  <c r="AB29" i="17"/>
  <c r="AD29" i="17"/>
  <c r="AE29" i="17"/>
  <c r="Z27" i="13"/>
  <c r="AB27" i="13" s="1"/>
  <c r="Y27" i="13"/>
  <c r="R30" i="23"/>
  <c r="Q30" i="23"/>
  <c r="T30" i="23"/>
  <c r="S30" i="23"/>
  <c r="H37" i="7"/>
  <c r="BI35" i="19"/>
  <c r="BH35" i="19"/>
  <c r="J31" i="13"/>
  <c r="L31" i="13"/>
  <c r="I31" i="13"/>
  <c r="K31" i="13"/>
  <c r="S30" i="11"/>
  <c r="T30" i="11"/>
  <c r="BC28" i="17"/>
  <c r="BD29" i="19"/>
  <c r="AQ26" i="19"/>
  <c r="AP26" i="19"/>
  <c r="AR26" i="19"/>
  <c r="AN26" i="19"/>
  <c r="AS26" i="19"/>
  <c r="AO26" i="19"/>
  <c r="AV29" i="19"/>
  <c r="AT29" i="19"/>
  <c r="AW29" i="19"/>
  <c r="AU29" i="19"/>
  <c r="AB25" i="23"/>
  <c r="AC25" i="23"/>
  <c r="AE25" i="23" s="1"/>
  <c r="AO28" i="15"/>
  <c r="AN28" i="15"/>
  <c r="AM28" i="15"/>
  <c r="G29" i="9"/>
  <c r="H29" i="9"/>
  <c r="S28" i="13"/>
  <c r="R28" i="13"/>
  <c r="P29" i="9"/>
  <c r="N29" i="9"/>
  <c r="Q29" i="9"/>
  <c r="O29" i="9"/>
  <c r="H28" i="5"/>
  <c r="I28" i="5"/>
  <c r="J28" i="5"/>
  <c r="K28" i="5"/>
  <c r="K28" i="15"/>
  <c r="I28" i="15"/>
  <c r="J28" i="15"/>
  <c r="L28" i="15"/>
  <c r="BB28" i="17"/>
  <c r="BD28" i="17"/>
  <c r="BJ25" i="19"/>
  <c r="BL25" i="19" s="1"/>
  <c r="P32" i="11"/>
  <c r="Q32" i="11"/>
  <c r="O32" i="11"/>
  <c r="R32" i="11"/>
  <c r="AX28" i="17"/>
  <c r="J32" i="19"/>
  <c r="K32" i="19"/>
  <c r="AA27" i="21"/>
  <c r="AC27" i="21"/>
  <c r="AB27" i="21"/>
  <c r="G29" i="7"/>
  <c r="AQ28" i="17"/>
  <c r="S28" i="15"/>
  <c r="R28" i="15"/>
  <c r="T27" i="5"/>
  <c r="U27" i="5"/>
  <c r="W27" i="5" s="1"/>
  <c r="AW28" i="17"/>
  <c r="Y28" i="15"/>
  <c r="X28" i="15"/>
  <c r="W28" i="15"/>
  <c r="Z28" i="15"/>
  <c r="BG33" i="19"/>
  <c r="J33" i="9"/>
  <c r="I33" i="9"/>
  <c r="L33" i="9"/>
  <c r="K33" i="9"/>
  <c r="G29" i="17"/>
  <c r="H29" i="17"/>
  <c r="AP27" i="15"/>
  <c r="AQ27" i="15"/>
  <c r="AS27" i="15" s="1"/>
  <c r="W27" i="7"/>
  <c r="Y27" i="7" s="1"/>
  <c r="Q32" i="5"/>
  <c r="R32" i="5"/>
  <c r="AJ26" i="19"/>
  <c r="AF26" i="19"/>
  <c r="AK26" i="19"/>
  <c r="AH26" i="19"/>
  <c r="AI26" i="19"/>
  <c r="AG26" i="19"/>
  <c r="AJ28" i="15"/>
  <c r="AI28" i="15"/>
  <c r="AK28" i="15"/>
  <c r="AL28" i="15"/>
  <c r="U29" i="19"/>
  <c r="V29" i="19"/>
  <c r="AY28" i="17"/>
  <c r="N29" i="13"/>
  <c r="O29" i="13"/>
  <c r="P29" i="13"/>
  <c r="Q29" i="13"/>
  <c r="AV28" i="17"/>
  <c r="AC28" i="19"/>
  <c r="AE28" i="19"/>
  <c r="AD28" i="19"/>
  <c r="G28" i="15"/>
  <c r="H28" i="15"/>
  <c r="AR28" i="17"/>
  <c r="AG30" i="15"/>
  <c r="AF30" i="15"/>
  <c r="I28" i="21"/>
  <c r="J28" i="21"/>
  <c r="L26" i="23"/>
  <c r="AX28" i="19"/>
  <c r="AY28" i="19"/>
  <c r="AN28" i="17"/>
  <c r="AO28" i="17"/>
  <c r="AM28" i="17"/>
  <c r="S35" i="7"/>
  <c r="AU28" i="17"/>
  <c r="BA28" i="17"/>
  <c r="J28" i="7"/>
  <c r="I28" i="7"/>
  <c r="L28" i="7"/>
  <c r="K28" i="7"/>
  <c r="BB26" i="19"/>
  <c r="R28" i="9"/>
  <c r="S28" i="9"/>
  <c r="V28" i="11"/>
  <c r="Y28" i="11"/>
  <c r="X28" i="11"/>
  <c r="W28" i="11"/>
  <c r="Q28" i="19"/>
  <c r="R28" i="19"/>
  <c r="T28" i="19"/>
  <c r="S28" i="19"/>
  <c r="BA27" i="19" l="1"/>
  <c r="BE32" i="19"/>
  <c r="BE33" i="19" s="1"/>
  <c r="AB28" i="19"/>
  <c r="BB27" i="19"/>
  <c r="BA28" i="19" s="1"/>
  <c r="AE27" i="21"/>
  <c r="AG27" i="21" s="1"/>
  <c r="AD27" i="21"/>
  <c r="AR29" i="17"/>
  <c r="AA28" i="11"/>
  <c r="AC28" i="11" s="1"/>
  <c r="X28" i="9"/>
  <c r="Z28" i="9" s="1"/>
  <c r="W28" i="7"/>
  <c r="Y28" i="7" s="1"/>
  <c r="R33" i="7"/>
  <c r="BC30" i="19"/>
  <c r="AG31" i="15"/>
  <c r="AF31" i="15"/>
  <c r="AT29" i="17"/>
  <c r="AX29" i="17"/>
  <c r="K29" i="15"/>
  <c r="I29" i="15"/>
  <c r="L29" i="15"/>
  <c r="J29" i="15"/>
  <c r="P28" i="17"/>
  <c r="O28" i="17"/>
  <c r="Q28" i="17"/>
  <c r="N28" i="17"/>
  <c r="AZ29" i="17"/>
  <c r="U28" i="17"/>
  <c r="V28" i="17"/>
  <c r="Y29" i="17"/>
  <c r="Z29" i="17"/>
  <c r="W29" i="17"/>
  <c r="X29" i="17"/>
  <c r="G30" i="17"/>
  <c r="H30" i="17"/>
  <c r="P33" i="11"/>
  <c r="R33" i="11"/>
  <c r="Q33" i="11"/>
  <c r="O33" i="11"/>
  <c r="N30" i="9"/>
  <c r="O30" i="9"/>
  <c r="Q30" i="9"/>
  <c r="P30" i="9"/>
  <c r="BC29" i="17"/>
  <c r="N29" i="23"/>
  <c r="M29" i="23"/>
  <c r="O29" i="23"/>
  <c r="AI29" i="17"/>
  <c r="AK29" i="17"/>
  <c r="AJ29" i="17"/>
  <c r="AL29" i="17"/>
  <c r="AV29" i="17"/>
  <c r="O30" i="13"/>
  <c r="Q30" i="13"/>
  <c r="P30" i="13"/>
  <c r="N30" i="13"/>
  <c r="AW29" i="17"/>
  <c r="AT30" i="19"/>
  <c r="AV30" i="19"/>
  <c r="AU30" i="19"/>
  <c r="AW30" i="19"/>
  <c r="T31" i="11"/>
  <c r="S31" i="11"/>
  <c r="AB30" i="17"/>
  <c r="AD30" i="17"/>
  <c r="AE30" i="17"/>
  <c r="AC30" i="17"/>
  <c r="H29" i="13"/>
  <c r="G29" i="13"/>
  <c r="AM31" i="19"/>
  <c r="AL31" i="19"/>
  <c r="U32" i="9"/>
  <c r="V32" i="9"/>
  <c r="G30" i="7"/>
  <c r="Z28" i="13"/>
  <c r="AB28" i="13" s="1"/>
  <c r="Y28" i="13"/>
  <c r="BJ27" i="17"/>
  <c r="BL27" i="17" s="1"/>
  <c r="BI27" i="17"/>
  <c r="V31" i="15"/>
  <c r="U31" i="15"/>
  <c r="O31" i="7"/>
  <c r="P31" i="7"/>
  <c r="N31" i="7"/>
  <c r="Q31" i="7"/>
  <c r="AO29" i="17"/>
  <c r="AN29" i="17"/>
  <c r="AM29" i="17"/>
  <c r="V28" i="7"/>
  <c r="BI36" i="19"/>
  <c r="BH36" i="19"/>
  <c r="U30" i="13"/>
  <c r="W30" i="13"/>
  <c r="X30" i="13"/>
  <c r="V30" i="13"/>
  <c r="AG34" i="17"/>
  <c r="AF34" i="17"/>
  <c r="R28" i="17"/>
  <c r="S28" i="17"/>
  <c r="V29" i="23"/>
  <c r="U29" i="23"/>
  <c r="AB29" i="15"/>
  <c r="AE29" i="15"/>
  <c r="AD29" i="15"/>
  <c r="AC29" i="15"/>
  <c r="S36" i="7"/>
  <c r="G29" i="15"/>
  <c r="H29" i="15"/>
  <c r="AH27" i="19"/>
  <c r="AG27" i="19"/>
  <c r="AI27" i="19"/>
  <c r="AF27" i="19"/>
  <c r="AK27" i="19"/>
  <c r="AJ27" i="19"/>
  <c r="R29" i="13"/>
  <c r="S29" i="13"/>
  <c r="BE29" i="17"/>
  <c r="BG29" i="17"/>
  <c r="L29" i="7"/>
  <c r="I29" i="7"/>
  <c r="J29" i="7"/>
  <c r="K29" i="7"/>
  <c r="AX29" i="19"/>
  <c r="AY29" i="19"/>
  <c r="AQ28" i="15"/>
  <c r="AS28" i="15" s="1"/>
  <c r="AP28" i="15"/>
  <c r="AY29" i="17"/>
  <c r="BJ26" i="19"/>
  <c r="BL26" i="19" s="1"/>
  <c r="J34" i="9"/>
  <c r="L34" i="9"/>
  <c r="I34" i="9"/>
  <c r="K34" i="9"/>
  <c r="S29" i="15"/>
  <c r="R29" i="15"/>
  <c r="W28" i="9"/>
  <c r="I29" i="5"/>
  <c r="J29" i="5"/>
  <c r="K29" i="5"/>
  <c r="H29" i="5"/>
  <c r="G30" i="9"/>
  <c r="H30" i="9"/>
  <c r="AQ27" i="19"/>
  <c r="AR27" i="19"/>
  <c r="AN27" i="19"/>
  <c r="AS27" i="19"/>
  <c r="AP27" i="19"/>
  <c r="AO27" i="19"/>
  <c r="J32" i="13"/>
  <c r="I32" i="13"/>
  <c r="K32" i="13"/>
  <c r="L32" i="13"/>
  <c r="BH29" i="17"/>
  <c r="BG34" i="19"/>
  <c r="BG35" i="19" s="1"/>
  <c r="K30" i="21"/>
  <c r="M30" i="21"/>
  <c r="L30" i="21"/>
  <c r="N30" i="21"/>
  <c r="Y27" i="23"/>
  <c r="AA27" i="23"/>
  <c r="Z27" i="23"/>
  <c r="X27" i="23"/>
  <c r="AP29" i="17"/>
  <c r="X29" i="11"/>
  <c r="W29" i="11"/>
  <c r="V29" i="11"/>
  <c r="Y29" i="11"/>
  <c r="R29" i="9"/>
  <c r="S29" i="9"/>
  <c r="AQ29" i="17"/>
  <c r="AA28" i="21"/>
  <c r="AB28" i="21"/>
  <c r="AC28" i="21"/>
  <c r="H38" i="7"/>
  <c r="P31" i="15"/>
  <c r="O31" i="15"/>
  <c r="N31" i="15"/>
  <c r="Q31" i="15"/>
  <c r="K30" i="11"/>
  <c r="M30" i="11"/>
  <c r="L30" i="11"/>
  <c r="J30" i="11"/>
  <c r="H30" i="11"/>
  <c r="I30" i="11"/>
  <c r="BF33" i="19"/>
  <c r="BF34" i="19" s="1"/>
  <c r="AC26" i="23"/>
  <c r="AE26" i="23" s="1"/>
  <c r="AB26" i="23"/>
  <c r="U30" i="19"/>
  <c r="V30" i="19"/>
  <c r="Q33" i="5"/>
  <c r="R33" i="5"/>
  <c r="BD29" i="17"/>
  <c r="Z28" i="11"/>
  <c r="AZ27" i="19"/>
  <c r="BA29" i="17"/>
  <c r="J29" i="21"/>
  <c r="I29" i="21"/>
  <c r="J33" i="19"/>
  <c r="K33" i="19"/>
  <c r="BB29" i="17"/>
  <c r="U28" i="5"/>
  <c r="W28" i="5" s="1"/>
  <c r="T28" i="5"/>
  <c r="R31" i="23"/>
  <c r="T31" i="23"/>
  <c r="Q31" i="23"/>
  <c r="S31" i="23"/>
  <c r="G31" i="5"/>
  <c r="F31" i="5"/>
  <c r="BD30" i="19"/>
  <c r="AU29" i="17"/>
  <c r="AD29" i="19"/>
  <c r="AC29" i="19"/>
  <c r="AE29" i="19"/>
  <c r="AI29" i="15"/>
  <c r="AK29" i="15"/>
  <c r="AL29" i="15"/>
  <c r="AJ29" i="15"/>
  <c r="W29" i="15"/>
  <c r="X29" i="15"/>
  <c r="Z29" i="15"/>
  <c r="Y29" i="15"/>
  <c r="AO29" i="15"/>
  <c r="AN29" i="15"/>
  <c r="AM29" i="15"/>
  <c r="X29" i="19"/>
  <c r="AA29" i="19"/>
  <c r="Z29" i="19"/>
  <c r="Y29" i="19"/>
  <c r="L31" i="17"/>
  <c r="J31" i="17"/>
  <c r="K31" i="17"/>
  <c r="I31" i="17"/>
  <c r="U32" i="21"/>
  <c r="T32" i="21"/>
  <c r="W28" i="21"/>
  <c r="X28" i="21"/>
  <c r="Y28" i="21"/>
  <c r="Z28" i="21"/>
  <c r="N29" i="5"/>
  <c r="M29" i="5"/>
  <c r="O29" i="5"/>
  <c r="P29" i="5"/>
  <c r="L27" i="23"/>
  <c r="L28" i="23" s="1"/>
  <c r="S29" i="19"/>
  <c r="T29" i="19"/>
  <c r="Q29" i="19"/>
  <c r="R29" i="19"/>
  <c r="P28" i="21"/>
  <c r="R28" i="21"/>
  <c r="S28" i="21"/>
  <c r="Q28" i="21"/>
  <c r="AS29" i="17"/>
  <c r="BF29" i="17"/>
  <c r="L30" i="19"/>
  <c r="M30" i="19"/>
  <c r="N30" i="19"/>
  <c r="O30" i="19"/>
  <c r="AA29" i="11" l="1"/>
  <c r="AC29" i="11" s="1"/>
  <c r="BB28" i="19"/>
  <c r="BA29" i="19" s="1"/>
  <c r="BJ27" i="19"/>
  <c r="BL27" i="19" s="1"/>
  <c r="AE28" i="21"/>
  <c r="AG28" i="21" s="1"/>
  <c r="AP30" i="17"/>
  <c r="AQ30" i="17"/>
  <c r="AQ31" i="17" s="1"/>
  <c r="AR30" i="17"/>
  <c r="AS30" i="17"/>
  <c r="BF30" i="17"/>
  <c r="Z29" i="11"/>
  <c r="W29" i="9"/>
  <c r="X29" i="9"/>
  <c r="Z29" i="9" s="1"/>
  <c r="W29" i="7"/>
  <c r="Y29" i="7" s="1"/>
  <c r="R34" i="7"/>
  <c r="O30" i="5"/>
  <c r="N30" i="5"/>
  <c r="M30" i="5"/>
  <c r="P30" i="5"/>
  <c r="I32" i="17"/>
  <c r="K32" i="17"/>
  <c r="L32" i="17"/>
  <c r="J32" i="17"/>
  <c r="AD28" i="21"/>
  <c r="AM30" i="17"/>
  <c r="AO30" i="17"/>
  <c r="AN30" i="17"/>
  <c r="G31" i="7"/>
  <c r="AZ30" i="17"/>
  <c r="H31" i="11"/>
  <c r="I31" i="11"/>
  <c r="BH30" i="17"/>
  <c r="I30" i="7"/>
  <c r="J30" i="7"/>
  <c r="L30" i="7"/>
  <c r="K30" i="7"/>
  <c r="U30" i="23"/>
  <c r="V30" i="23"/>
  <c r="N32" i="7"/>
  <c r="P32" i="7"/>
  <c r="O32" i="7"/>
  <c r="Q32" i="7"/>
  <c r="V29" i="7"/>
  <c r="AB31" i="17"/>
  <c r="AC31" i="17"/>
  <c r="AE31" i="17"/>
  <c r="AD31" i="17"/>
  <c r="BJ28" i="17"/>
  <c r="BL28" i="17" s="1"/>
  <c r="BI28" i="17"/>
  <c r="AF32" i="15"/>
  <c r="AG32" i="15"/>
  <c r="Y30" i="15"/>
  <c r="Z30" i="15"/>
  <c r="W30" i="15"/>
  <c r="X30" i="15"/>
  <c r="AU30" i="17"/>
  <c r="H39" i="7"/>
  <c r="BC31" i="19"/>
  <c r="I35" i="9"/>
  <c r="L35" i="9"/>
  <c r="J35" i="9"/>
  <c r="K35" i="9"/>
  <c r="R29" i="17"/>
  <c r="S29" i="17"/>
  <c r="M30" i="23"/>
  <c r="N30" i="23"/>
  <c r="O30" i="23"/>
  <c r="P34" i="11"/>
  <c r="Q34" i="11"/>
  <c r="O34" i="11"/>
  <c r="R34" i="11"/>
  <c r="P29" i="17"/>
  <c r="N29" i="17"/>
  <c r="O29" i="17"/>
  <c r="Q29" i="17"/>
  <c r="BE34" i="19"/>
  <c r="BE35" i="19" s="1"/>
  <c r="X29" i="21"/>
  <c r="W29" i="21"/>
  <c r="Y29" i="21"/>
  <c r="Z29" i="21"/>
  <c r="Y30" i="19"/>
  <c r="AA30" i="19"/>
  <c r="X30" i="19"/>
  <c r="Z30" i="19"/>
  <c r="G31" i="9"/>
  <c r="H31" i="9"/>
  <c r="BD31" i="19"/>
  <c r="BD32" i="19" s="1"/>
  <c r="H30" i="15"/>
  <c r="G30" i="15"/>
  <c r="BB30" i="17"/>
  <c r="BD30" i="17"/>
  <c r="BG30" i="17"/>
  <c r="AQ29" i="15"/>
  <c r="AS29" i="15" s="1"/>
  <c r="AP29" i="15"/>
  <c r="BH37" i="19"/>
  <c r="BI37" i="19"/>
  <c r="N31" i="13"/>
  <c r="Q31" i="13"/>
  <c r="O31" i="13"/>
  <c r="P31" i="13"/>
  <c r="H31" i="17"/>
  <c r="G31" i="17"/>
  <c r="M31" i="19"/>
  <c r="L31" i="19"/>
  <c r="N31" i="19"/>
  <c r="O31" i="19"/>
  <c r="K34" i="19"/>
  <c r="J34" i="19"/>
  <c r="Q34" i="5"/>
  <c r="R34" i="5"/>
  <c r="K31" i="11"/>
  <c r="J31" i="11"/>
  <c r="L31" i="11"/>
  <c r="M31" i="11"/>
  <c r="AA29" i="21"/>
  <c r="AC29" i="21"/>
  <c r="AB29" i="21"/>
  <c r="J33" i="13"/>
  <c r="I33" i="13"/>
  <c r="K33" i="13"/>
  <c r="L33" i="13"/>
  <c r="U29" i="5"/>
  <c r="W29" i="5" s="1"/>
  <c r="T29" i="5"/>
  <c r="AY30" i="17"/>
  <c r="BE30" i="17"/>
  <c r="AG35" i="17"/>
  <c r="AF35" i="17"/>
  <c r="L29" i="23"/>
  <c r="L30" i="23" s="1"/>
  <c r="AI30" i="15"/>
  <c r="AJ30" i="15"/>
  <c r="AK30" i="15"/>
  <c r="AL30" i="15"/>
  <c r="AB29" i="19"/>
  <c r="Z28" i="23"/>
  <c r="Y28" i="23"/>
  <c r="X28" i="23"/>
  <c r="AA28" i="23"/>
  <c r="I30" i="5"/>
  <c r="H30" i="5"/>
  <c r="K30" i="5"/>
  <c r="J30" i="5"/>
  <c r="BF35" i="19"/>
  <c r="S37" i="7"/>
  <c r="V32" i="15"/>
  <c r="U32" i="15"/>
  <c r="V33" i="9"/>
  <c r="U33" i="9"/>
  <c r="S32" i="11"/>
  <c r="T32" i="11"/>
  <c r="S30" i="19"/>
  <c r="Q30" i="19"/>
  <c r="T30" i="19"/>
  <c r="R30" i="19"/>
  <c r="U31" i="19"/>
  <c r="V31" i="19"/>
  <c r="R30" i="13"/>
  <c r="S30" i="13"/>
  <c r="U31" i="13"/>
  <c r="W31" i="13"/>
  <c r="V31" i="13"/>
  <c r="X31" i="13"/>
  <c r="AV31" i="19"/>
  <c r="AW31" i="19"/>
  <c r="AT31" i="19"/>
  <c r="AU31" i="19"/>
  <c r="BC30" i="17"/>
  <c r="I30" i="15"/>
  <c r="L30" i="15"/>
  <c r="J30" i="15"/>
  <c r="K30" i="15"/>
  <c r="AN30" i="15"/>
  <c r="AM30" i="15"/>
  <c r="AO30" i="15"/>
  <c r="J30" i="21"/>
  <c r="I30" i="21"/>
  <c r="P32" i="15"/>
  <c r="O32" i="15"/>
  <c r="N32" i="15"/>
  <c r="Q32" i="15"/>
  <c r="L31" i="21"/>
  <c r="K31" i="21"/>
  <c r="M31" i="21"/>
  <c r="N31" i="21"/>
  <c r="AX30" i="19"/>
  <c r="AY30" i="19"/>
  <c r="AZ28" i="19"/>
  <c r="AV30" i="17"/>
  <c r="Z30" i="17"/>
  <c r="X30" i="17"/>
  <c r="W30" i="17"/>
  <c r="Y30" i="17"/>
  <c r="U33" i="21"/>
  <c r="T33" i="21"/>
  <c r="AR31" i="17"/>
  <c r="AC30" i="19"/>
  <c r="AE30" i="19"/>
  <c r="AD30" i="19"/>
  <c r="G32" i="5"/>
  <c r="F32" i="5"/>
  <c r="BA30" i="17"/>
  <c r="R30" i="9"/>
  <c r="S30" i="9"/>
  <c r="AM32" i="19"/>
  <c r="AL32" i="19"/>
  <c r="AI30" i="17"/>
  <c r="AJ30" i="17"/>
  <c r="AK30" i="17"/>
  <c r="AL30" i="17"/>
  <c r="P31" i="9"/>
  <c r="Q31" i="9"/>
  <c r="N31" i="9"/>
  <c r="O31" i="9"/>
  <c r="AS31" i="17"/>
  <c r="P29" i="21"/>
  <c r="Q29" i="21"/>
  <c r="R29" i="21"/>
  <c r="S29" i="21"/>
  <c r="AC27" i="23"/>
  <c r="AE27" i="23" s="1"/>
  <c r="AB27" i="23"/>
  <c r="AK28" i="19"/>
  <c r="AG28" i="19"/>
  <c r="AJ28" i="19"/>
  <c r="AI28" i="19"/>
  <c r="AH28" i="19"/>
  <c r="AF28" i="19"/>
  <c r="AD30" i="15"/>
  <c r="AC30" i="15"/>
  <c r="AB30" i="15"/>
  <c r="AE30" i="15"/>
  <c r="BG36" i="19"/>
  <c r="BG37" i="19" s="1"/>
  <c r="Z29" i="13"/>
  <c r="AB29" i="13" s="1"/>
  <c r="Y29" i="13"/>
  <c r="U29" i="17"/>
  <c r="V29" i="17"/>
  <c r="AX30" i="17"/>
  <c r="V30" i="11"/>
  <c r="Y30" i="11"/>
  <c r="X30" i="11"/>
  <c r="W30" i="11"/>
  <c r="AO28" i="19"/>
  <c r="AR28" i="19"/>
  <c r="AP28" i="19"/>
  <c r="AS28" i="19"/>
  <c r="AQ28" i="19"/>
  <c r="AN28" i="19"/>
  <c r="S30" i="15"/>
  <c r="R30" i="15"/>
  <c r="G30" i="13"/>
  <c r="H30" i="13"/>
  <c r="AW30" i="17"/>
  <c r="AT30" i="17"/>
  <c r="AT31" i="17" s="1"/>
  <c r="BB29" i="19" l="1"/>
  <c r="BB30" i="19" s="1"/>
  <c r="BB31" i="19" s="1"/>
  <c r="BB32" i="19" s="1"/>
  <c r="BE36" i="19"/>
  <c r="AB30" i="19"/>
  <c r="BF36" i="19"/>
  <c r="AD29" i="21"/>
  <c r="AB28" i="23"/>
  <c r="AP31" i="17"/>
  <c r="AA30" i="11"/>
  <c r="AC30" i="11" s="1"/>
  <c r="X30" i="9"/>
  <c r="Z30" i="9" s="1"/>
  <c r="W30" i="7"/>
  <c r="Y30" i="7" s="1"/>
  <c r="R35" i="7"/>
  <c r="R36" i="7" s="1"/>
  <c r="V32" i="19"/>
  <c r="U32" i="19"/>
  <c r="T33" i="11"/>
  <c r="S33" i="11"/>
  <c r="U30" i="5"/>
  <c r="W30" i="5" s="1"/>
  <c r="T30" i="5"/>
  <c r="BE31" i="17"/>
  <c r="BD31" i="17"/>
  <c r="P35" i="11"/>
  <c r="R35" i="11"/>
  <c r="Q35" i="11"/>
  <c r="O35" i="11"/>
  <c r="J36" i="9"/>
  <c r="K36" i="9"/>
  <c r="I36" i="9"/>
  <c r="L36" i="9"/>
  <c r="AF33" i="15"/>
  <c r="AG33" i="15"/>
  <c r="AX31" i="17"/>
  <c r="J31" i="21"/>
  <c r="I31" i="21"/>
  <c r="AI29" i="19"/>
  <c r="AG29" i="19"/>
  <c r="AF29" i="19"/>
  <c r="AH29" i="19"/>
  <c r="AJ29" i="19"/>
  <c r="AK29" i="19"/>
  <c r="AD31" i="19"/>
  <c r="AC31" i="19"/>
  <c r="AE31" i="19"/>
  <c r="AY31" i="17"/>
  <c r="BB31" i="17"/>
  <c r="X31" i="19"/>
  <c r="Y31" i="19"/>
  <c r="Z31" i="19"/>
  <c r="AA31" i="19"/>
  <c r="V31" i="23"/>
  <c r="U31" i="23"/>
  <c r="V30" i="7"/>
  <c r="N31" i="5"/>
  <c r="M31" i="5"/>
  <c r="O31" i="5"/>
  <c r="P31" i="5"/>
  <c r="AI31" i="17"/>
  <c r="AJ31" i="17"/>
  <c r="AK31" i="17"/>
  <c r="AL31" i="17"/>
  <c r="AS29" i="19"/>
  <c r="AN29" i="19"/>
  <c r="AP29" i="19"/>
  <c r="AO29" i="19"/>
  <c r="AQ29" i="19"/>
  <c r="AR29" i="19"/>
  <c r="L32" i="21"/>
  <c r="K32" i="21"/>
  <c r="N32" i="21"/>
  <c r="M32" i="21"/>
  <c r="AT32" i="19"/>
  <c r="AV32" i="19"/>
  <c r="AU32" i="19"/>
  <c r="AW32" i="19"/>
  <c r="AE29" i="21"/>
  <c r="AG29" i="21" s="1"/>
  <c r="Z29" i="23"/>
  <c r="Y29" i="23"/>
  <c r="AA29" i="23"/>
  <c r="X29" i="23"/>
  <c r="AZ29" i="19"/>
  <c r="AY31" i="19"/>
  <c r="AX31" i="19"/>
  <c r="AM31" i="15"/>
  <c r="AN31" i="15"/>
  <c r="AO31" i="15"/>
  <c r="V34" i="9"/>
  <c r="U34" i="9"/>
  <c r="Q35" i="5"/>
  <c r="R35" i="5"/>
  <c r="G32" i="17"/>
  <c r="H32" i="17"/>
  <c r="X30" i="21"/>
  <c r="W30" i="21"/>
  <c r="Z30" i="21"/>
  <c r="Y30" i="21"/>
  <c r="AC31" i="15"/>
  <c r="AB31" i="15"/>
  <c r="AD31" i="15"/>
  <c r="AE31" i="15"/>
  <c r="P30" i="21"/>
  <c r="R30" i="21"/>
  <c r="S30" i="21"/>
  <c r="Q30" i="21"/>
  <c r="J34" i="13"/>
  <c r="K34" i="13"/>
  <c r="L34" i="13"/>
  <c r="I34" i="13"/>
  <c r="AQ30" i="15"/>
  <c r="AS30" i="15" s="1"/>
  <c r="AP30" i="15"/>
  <c r="N31" i="23"/>
  <c r="L31" i="23"/>
  <c r="M31" i="23"/>
  <c r="O31" i="23"/>
  <c r="H40" i="7"/>
  <c r="I31" i="7"/>
  <c r="J31" i="7"/>
  <c r="K31" i="7"/>
  <c r="L31" i="7"/>
  <c r="AO31" i="17"/>
  <c r="AT32" i="17" s="1"/>
  <c r="AN31" i="17"/>
  <c r="AM31" i="17"/>
  <c r="U34" i="21"/>
  <c r="T34" i="21"/>
  <c r="U32" i="13"/>
  <c r="X32" i="13"/>
  <c r="W32" i="13"/>
  <c r="V32" i="13"/>
  <c r="T31" i="19"/>
  <c r="S31" i="19"/>
  <c r="R31" i="19"/>
  <c r="Q31" i="19"/>
  <c r="V33" i="15"/>
  <c r="U33" i="15"/>
  <c r="G31" i="15"/>
  <c r="H31" i="15"/>
  <c r="Z30" i="11"/>
  <c r="AC32" i="17"/>
  <c r="AD32" i="17"/>
  <c r="AE32" i="17"/>
  <c r="AB32" i="17"/>
  <c r="AW31" i="17"/>
  <c r="AM33" i="19"/>
  <c r="AL33" i="19"/>
  <c r="J35" i="19"/>
  <c r="K35" i="19"/>
  <c r="N32" i="13"/>
  <c r="O32" i="13"/>
  <c r="Q32" i="13"/>
  <c r="P32" i="13"/>
  <c r="BC32" i="19"/>
  <c r="R31" i="9"/>
  <c r="X31" i="9" s="1"/>
  <c r="Z31" i="9" s="1"/>
  <c r="S31" i="9"/>
  <c r="N33" i="15"/>
  <c r="O33" i="15"/>
  <c r="P33" i="15"/>
  <c r="Q33" i="15"/>
  <c r="S38" i="7"/>
  <c r="H32" i="9"/>
  <c r="G32" i="9"/>
  <c r="AU31" i="17"/>
  <c r="AU32" i="17" s="1"/>
  <c r="BH31" i="17"/>
  <c r="G31" i="13"/>
  <c r="H31" i="13"/>
  <c r="Z30" i="13"/>
  <c r="AB30" i="13" s="1"/>
  <c r="Y30" i="13"/>
  <c r="V31" i="11"/>
  <c r="X31" i="11"/>
  <c r="Y31" i="11"/>
  <c r="W31" i="11"/>
  <c r="BJ28" i="19"/>
  <c r="BL28" i="19" s="1"/>
  <c r="AS32" i="17"/>
  <c r="K31" i="15"/>
  <c r="I31" i="15"/>
  <c r="J31" i="15"/>
  <c r="L31" i="15"/>
  <c r="BF31" i="17"/>
  <c r="BD33" i="19"/>
  <c r="N30" i="17"/>
  <c r="O30" i="17"/>
  <c r="P30" i="17"/>
  <c r="Q30" i="17"/>
  <c r="R30" i="17"/>
  <c r="S30" i="17"/>
  <c r="I32" i="11"/>
  <c r="H32" i="11"/>
  <c r="AC28" i="23"/>
  <c r="AE28" i="23" s="1"/>
  <c r="BA31" i="17"/>
  <c r="Z31" i="17"/>
  <c r="W31" i="17"/>
  <c r="Y31" i="17"/>
  <c r="X31" i="17"/>
  <c r="S31" i="13"/>
  <c r="R31" i="13"/>
  <c r="AI31" i="15"/>
  <c r="AK31" i="15"/>
  <c r="AJ31" i="15"/>
  <c r="AL31" i="15"/>
  <c r="AC30" i="21"/>
  <c r="AA30" i="21"/>
  <c r="AB30" i="21"/>
  <c r="BG31" i="17"/>
  <c r="P33" i="7"/>
  <c r="N33" i="7"/>
  <c r="O33" i="7"/>
  <c r="Q33" i="7"/>
  <c r="AV31" i="17"/>
  <c r="BC31" i="17"/>
  <c r="L32" i="19"/>
  <c r="O32" i="19"/>
  <c r="M32" i="19"/>
  <c r="N32" i="19"/>
  <c r="BH38" i="19"/>
  <c r="BI38" i="19"/>
  <c r="BG38" i="19"/>
  <c r="W30" i="9"/>
  <c r="AP32" i="17"/>
  <c r="BJ29" i="17"/>
  <c r="BL29" i="17" s="1"/>
  <c r="BI29" i="17"/>
  <c r="Y31" i="15"/>
  <c r="Z31" i="15"/>
  <c r="X31" i="15"/>
  <c r="W31" i="15"/>
  <c r="AZ31" i="17"/>
  <c r="K33" i="17"/>
  <c r="L33" i="17"/>
  <c r="I33" i="17"/>
  <c r="J33" i="17"/>
  <c r="R31" i="15"/>
  <c r="S31" i="15"/>
  <c r="U30" i="17"/>
  <c r="V30" i="17"/>
  <c r="P32" i="9"/>
  <c r="Q32" i="9"/>
  <c r="N32" i="9"/>
  <c r="O32" i="9"/>
  <c r="F33" i="5"/>
  <c r="G33" i="5"/>
  <c r="J31" i="5"/>
  <c r="H31" i="5"/>
  <c r="I31" i="5"/>
  <c r="K31" i="5"/>
  <c r="AG36" i="17"/>
  <c r="AF36" i="17"/>
  <c r="M32" i="11"/>
  <c r="J32" i="11"/>
  <c r="L32" i="11"/>
  <c r="K32" i="11"/>
  <c r="G32" i="7"/>
  <c r="BA30" i="19" l="1"/>
  <c r="BA31" i="19" s="1"/>
  <c r="BA32" i="19" s="1"/>
  <c r="BA33" i="19" s="1"/>
  <c r="AZ30" i="19"/>
  <c r="AZ31" i="19" s="1"/>
  <c r="BE37" i="19"/>
  <c r="AB31" i="19"/>
  <c r="BF37" i="19"/>
  <c r="BF38" i="19" s="1"/>
  <c r="AC29" i="23"/>
  <c r="AE29" i="23" s="1"/>
  <c r="AB29" i="23"/>
  <c r="AV32" i="17"/>
  <c r="AZ32" i="17"/>
  <c r="Z31" i="11"/>
  <c r="AA31" i="11"/>
  <c r="AC31" i="11" s="1"/>
  <c r="W31" i="9"/>
  <c r="W31" i="7"/>
  <c r="Y31" i="7" s="1"/>
  <c r="V31" i="7"/>
  <c r="R37" i="7"/>
  <c r="R38" i="7" s="1"/>
  <c r="R39" i="7" s="1"/>
  <c r="AG37" i="17"/>
  <c r="AF37" i="17"/>
  <c r="X32" i="11"/>
  <c r="Y32" i="11"/>
  <c r="W32" i="11"/>
  <c r="V32" i="11"/>
  <c r="BD34" i="19"/>
  <c r="BD35" i="19" s="1"/>
  <c r="P31" i="21"/>
  <c r="S31" i="21"/>
  <c r="R31" i="21"/>
  <c r="Q31" i="21"/>
  <c r="G33" i="17"/>
  <c r="H33" i="17"/>
  <c r="S34" i="11"/>
  <c r="T34" i="11"/>
  <c r="G33" i="7"/>
  <c r="K32" i="5"/>
  <c r="I32" i="5"/>
  <c r="H32" i="5"/>
  <c r="J32" i="5"/>
  <c r="O33" i="19"/>
  <c r="M33" i="19"/>
  <c r="L33" i="19"/>
  <c r="N33" i="19"/>
  <c r="X32" i="17"/>
  <c r="W32" i="17"/>
  <c r="Y32" i="17"/>
  <c r="Z32" i="17"/>
  <c r="AL34" i="19"/>
  <c r="AM34" i="19"/>
  <c r="U35" i="21"/>
  <c r="T35" i="21"/>
  <c r="I34" i="17"/>
  <c r="K34" i="17"/>
  <c r="J34" i="17"/>
  <c r="L34" i="17"/>
  <c r="AC31" i="21"/>
  <c r="AA31" i="21"/>
  <c r="AB31" i="21"/>
  <c r="BA32" i="17"/>
  <c r="AW32" i="17"/>
  <c r="R36" i="5"/>
  <c r="Q36" i="5"/>
  <c r="M33" i="21"/>
  <c r="L33" i="21"/>
  <c r="K33" i="21"/>
  <c r="N33" i="21"/>
  <c r="BB32" i="17"/>
  <c r="I32" i="21"/>
  <c r="J32" i="21"/>
  <c r="P36" i="11"/>
  <c r="Q36" i="11"/>
  <c r="O36" i="11"/>
  <c r="R36" i="11"/>
  <c r="U33" i="19"/>
  <c r="V33" i="19"/>
  <c r="F34" i="5"/>
  <c r="G34" i="5"/>
  <c r="U31" i="5"/>
  <c r="W31" i="5" s="1"/>
  <c r="T31" i="5"/>
  <c r="BC32" i="17"/>
  <c r="AI32" i="15"/>
  <c r="AK32" i="15"/>
  <c r="AL32" i="15"/>
  <c r="AJ32" i="15"/>
  <c r="BB33" i="19"/>
  <c r="S39" i="7"/>
  <c r="BC33" i="19"/>
  <c r="BC34" i="19" s="1"/>
  <c r="U34" i="15"/>
  <c r="V34" i="15"/>
  <c r="AB32" i="15"/>
  <c r="AC32" i="15"/>
  <c r="AD32" i="15"/>
  <c r="AE32" i="15"/>
  <c r="O32" i="5"/>
  <c r="P32" i="5"/>
  <c r="N32" i="5"/>
  <c r="M32" i="5"/>
  <c r="AY32" i="17"/>
  <c r="BF32" i="17"/>
  <c r="AN32" i="17"/>
  <c r="AM32" i="17"/>
  <c r="AO32" i="17"/>
  <c r="AP33" i="17" s="1"/>
  <c r="AC32" i="19"/>
  <c r="AE32" i="19"/>
  <c r="AD32" i="19"/>
  <c r="BD32" i="17"/>
  <c r="BJ29" i="19"/>
  <c r="BL29" i="19" s="1"/>
  <c r="H33" i="11"/>
  <c r="I33" i="11"/>
  <c r="K32" i="15"/>
  <c r="J32" i="15"/>
  <c r="I32" i="15"/>
  <c r="L32" i="15"/>
  <c r="G32" i="13"/>
  <c r="H32" i="13"/>
  <c r="Q34" i="15"/>
  <c r="O34" i="15"/>
  <c r="P34" i="15"/>
  <c r="N34" i="15"/>
  <c r="P33" i="13"/>
  <c r="O33" i="13"/>
  <c r="N33" i="13"/>
  <c r="Q33" i="13"/>
  <c r="AB33" i="17"/>
  <c r="AD33" i="17"/>
  <c r="AC33" i="17"/>
  <c r="AE33" i="17"/>
  <c r="I32" i="7"/>
  <c r="J32" i="7"/>
  <c r="L32" i="7"/>
  <c r="K32" i="7"/>
  <c r="V35" i="9"/>
  <c r="U35" i="9"/>
  <c r="Z30" i="23"/>
  <c r="Y30" i="23"/>
  <c r="AA30" i="23"/>
  <c r="X30" i="23"/>
  <c r="AX32" i="17"/>
  <c r="Q33" i="9"/>
  <c r="O33" i="9"/>
  <c r="P33" i="9"/>
  <c r="N33" i="9"/>
  <c r="R31" i="17"/>
  <c r="S31" i="17"/>
  <c r="Z31" i="13"/>
  <c r="AB31" i="13" s="1"/>
  <c r="Y31" i="13"/>
  <c r="AN32" i="15"/>
  <c r="AM32" i="15"/>
  <c r="AO32" i="15"/>
  <c r="AG34" i="15"/>
  <c r="AF34" i="15"/>
  <c r="W32" i="15"/>
  <c r="Y32" i="15"/>
  <c r="X32" i="15"/>
  <c r="Z32" i="15"/>
  <c r="BH39" i="19"/>
  <c r="BI39" i="19"/>
  <c r="BG39" i="19"/>
  <c r="P34" i="7"/>
  <c r="N34" i="7"/>
  <c r="O34" i="7"/>
  <c r="Q34" i="7"/>
  <c r="R32" i="19"/>
  <c r="Q32" i="19"/>
  <c r="S32" i="19"/>
  <c r="T32" i="19"/>
  <c r="I35" i="13"/>
  <c r="J35" i="13"/>
  <c r="L35" i="13"/>
  <c r="K35" i="13"/>
  <c r="AH30" i="19"/>
  <c r="AG30" i="19"/>
  <c r="AF30" i="19"/>
  <c r="AI30" i="19"/>
  <c r="AK30" i="19"/>
  <c r="AJ30" i="19"/>
  <c r="U31" i="17"/>
  <c r="V31" i="17"/>
  <c r="N31" i="17"/>
  <c r="O31" i="17"/>
  <c r="P31" i="17"/>
  <c r="Q31" i="17"/>
  <c r="BH32" i="17"/>
  <c r="J36" i="19"/>
  <c r="K36" i="19"/>
  <c r="W31" i="21"/>
  <c r="Z31" i="21"/>
  <c r="Y31" i="21"/>
  <c r="X31" i="21"/>
  <c r="J37" i="9"/>
  <c r="L37" i="9"/>
  <c r="I37" i="9"/>
  <c r="K37" i="9"/>
  <c r="BE32" i="17"/>
  <c r="S32" i="13"/>
  <c r="R32" i="13"/>
  <c r="R32" i="9"/>
  <c r="S32" i="9"/>
  <c r="W32" i="9" s="1"/>
  <c r="H32" i="15"/>
  <c r="G32" i="15"/>
  <c r="H41" i="7"/>
  <c r="AR32" i="17"/>
  <c r="AW33" i="19"/>
  <c r="AU33" i="19"/>
  <c r="AT33" i="19"/>
  <c r="AV33" i="19"/>
  <c r="AE30" i="21"/>
  <c r="AG30" i="21" s="1"/>
  <c r="K33" i="11"/>
  <c r="L33" i="11"/>
  <c r="M33" i="11"/>
  <c r="J33" i="11"/>
  <c r="AD30" i="21"/>
  <c r="S32" i="15"/>
  <c r="R32" i="15"/>
  <c r="AP31" i="15"/>
  <c r="AQ31" i="15"/>
  <c r="AS31" i="15" s="1"/>
  <c r="X33" i="13"/>
  <c r="U33" i="13"/>
  <c r="V33" i="13"/>
  <c r="W33" i="13"/>
  <c r="AQ30" i="19"/>
  <c r="AN30" i="19"/>
  <c r="AR30" i="19"/>
  <c r="AP30" i="19"/>
  <c r="AS30" i="19"/>
  <c r="AO30" i="19"/>
  <c r="AA32" i="19"/>
  <c r="X32" i="19"/>
  <c r="Z32" i="19"/>
  <c r="Y32" i="19"/>
  <c r="BG32" i="17"/>
  <c r="BJ30" i="17"/>
  <c r="BL30" i="17" s="1"/>
  <c r="BI30" i="17"/>
  <c r="G33" i="9"/>
  <c r="H33" i="9"/>
  <c r="AQ32" i="17"/>
  <c r="AQ33" i="17" s="1"/>
  <c r="AY32" i="19"/>
  <c r="AX32" i="19"/>
  <c r="AJ32" i="17"/>
  <c r="AK32" i="17"/>
  <c r="AI32" i="17"/>
  <c r="AL32" i="17"/>
  <c r="AZ32" i="19" l="1"/>
  <c r="BF39" i="19"/>
  <c r="BF40" i="19" s="1"/>
  <c r="AB32" i="19"/>
  <c r="BE38" i="19"/>
  <c r="BE39" i="19" s="1"/>
  <c r="AE31" i="21"/>
  <c r="AG31" i="21" s="1"/>
  <c r="BH33" i="17"/>
  <c r="AR33" i="17"/>
  <c r="AA32" i="11"/>
  <c r="AC32" i="11" s="1"/>
  <c r="Z32" i="11"/>
  <c r="X32" i="9"/>
  <c r="Z32" i="9" s="1"/>
  <c r="V32" i="7"/>
  <c r="BD36" i="19"/>
  <c r="BD37" i="19" s="1"/>
  <c r="AQ32" i="15"/>
  <c r="AS32" i="15" s="1"/>
  <c r="AP32" i="15"/>
  <c r="J33" i="7"/>
  <c r="K33" i="7"/>
  <c r="I33" i="7"/>
  <c r="L33" i="7"/>
  <c r="AY33" i="17"/>
  <c r="J33" i="21"/>
  <c r="I33" i="21"/>
  <c r="W32" i="7"/>
  <c r="Y32" i="7" s="1"/>
  <c r="X33" i="11"/>
  <c r="V33" i="11"/>
  <c r="Y33" i="11"/>
  <c r="W33" i="11"/>
  <c r="L34" i="11"/>
  <c r="J34" i="11"/>
  <c r="M34" i="11"/>
  <c r="K34" i="11"/>
  <c r="G33" i="15"/>
  <c r="H33" i="15"/>
  <c r="J38" i="9"/>
  <c r="L38" i="9"/>
  <c r="K38" i="9"/>
  <c r="I38" i="9"/>
  <c r="BI31" i="17"/>
  <c r="BJ31" i="17"/>
  <c r="BL31" i="17" s="1"/>
  <c r="Q34" i="9"/>
  <c r="O34" i="9"/>
  <c r="P34" i="9"/>
  <c r="N34" i="9"/>
  <c r="BD33" i="17"/>
  <c r="M34" i="19"/>
  <c r="L34" i="19"/>
  <c r="O34" i="19"/>
  <c r="N34" i="19"/>
  <c r="S35" i="11"/>
  <c r="T35" i="11"/>
  <c r="R33" i="13"/>
  <c r="S33" i="13"/>
  <c r="U32" i="17"/>
  <c r="V32" i="17"/>
  <c r="S33" i="19"/>
  <c r="T33" i="19"/>
  <c r="Q33" i="19"/>
  <c r="R33" i="19"/>
  <c r="AG35" i="15"/>
  <c r="AF35" i="15"/>
  <c r="N35" i="15"/>
  <c r="O35" i="15"/>
  <c r="P35" i="15"/>
  <c r="Q35" i="15"/>
  <c r="R40" i="7"/>
  <c r="S40" i="7"/>
  <c r="BB33" i="17"/>
  <c r="AC32" i="21"/>
  <c r="AA32" i="21"/>
  <c r="AB32" i="21"/>
  <c r="AZ33" i="19"/>
  <c r="AZ34" i="19" s="1"/>
  <c r="AY33" i="19"/>
  <c r="AX33" i="19"/>
  <c r="AM33" i="15"/>
  <c r="AN33" i="15"/>
  <c r="AO33" i="15"/>
  <c r="AX33" i="17"/>
  <c r="AB34" i="17"/>
  <c r="AD34" i="17"/>
  <c r="AE34" i="17"/>
  <c r="AC34" i="17"/>
  <c r="H33" i="13"/>
  <c r="G33" i="13"/>
  <c r="AC33" i="19"/>
  <c r="AE33" i="19"/>
  <c r="AD33" i="19"/>
  <c r="M33" i="5"/>
  <c r="N33" i="5"/>
  <c r="O33" i="5"/>
  <c r="P33" i="5"/>
  <c r="K34" i="21"/>
  <c r="L34" i="21"/>
  <c r="N34" i="21"/>
  <c r="M34" i="21"/>
  <c r="K35" i="17"/>
  <c r="I35" i="17"/>
  <c r="L35" i="17"/>
  <c r="J35" i="17"/>
  <c r="U36" i="21"/>
  <c r="T36" i="21"/>
  <c r="G34" i="17"/>
  <c r="H34" i="17"/>
  <c r="S33" i="9"/>
  <c r="R33" i="9"/>
  <c r="AC30" i="23"/>
  <c r="AE30" i="23" s="1"/>
  <c r="AB30" i="23"/>
  <c r="Z32" i="13"/>
  <c r="AB32" i="13" s="1"/>
  <c r="Y32" i="13"/>
  <c r="G35" i="5"/>
  <c r="F35" i="5"/>
  <c r="AL35" i="19"/>
  <c r="AM35" i="19"/>
  <c r="U32" i="5"/>
  <c r="W32" i="5" s="1"/>
  <c r="T32" i="5"/>
  <c r="AF38" i="17"/>
  <c r="AG38" i="17"/>
  <c r="Y33" i="19"/>
  <c r="X33" i="19"/>
  <c r="AA33" i="19"/>
  <c r="Z33" i="19"/>
  <c r="AN31" i="19"/>
  <c r="AR31" i="19"/>
  <c r="AQ31" i="19"/>
  <c r="AP31" i="19"/>
  <c r="AS31" i="19"/>
  <c r="AO31" i="19"/>
  <c r="X32" i="21"/>
  <c r="Y32" i="21"/>
  <c r="W32" i="21"/>
  <c r="Z32" i="21"/>
  <c r="AG31" i="19"/>
  <c r="AI31" i="19"/>
  <c r="AH31" i="19"/>
  <c r="AF31" i="19"/>
  <c r="AK31" i="19"/>
  <c r="AJ31" i="19"/>
  <c r="Y31" i="23"/>
  <c r="X31" i="23"/>
  <c r="AA31" i="23"/>
  <c r="Z31" i="23"/>
  <c r="I33" i="15"/>
  <c r="J33" i="15"/>
  <c r="K33" i="15"/>
  <c r="L33" i="15"/>
  <c r="AN33" i="17"/>
  <c r="AO33" i="17"/>
  <c r="AP34" i="17" s="1"/>
  <c r="AM33" i="17"/>
  <c r="AB33" i="15"/>
  <c r="AC33" i="15"/>
  <c r="AD33" i="15"/>
  <c r="AE33" i="15"/>
  <c r="G34" i="9"/>
  <c r="H34" i="9"/>
  <c r="AU33" i="17"/>
  <c r="P35" i="7"/>
  <c r="N35" i="7"/>
  <c r="O35" i="7"/>
  <c r="Q35" i="7"/>
  <c r="BI40" i="19"/>
  <c r="BH40" i="19"/>
  <c r="BG40" i="19"/>
  <c r="AL33" i="15"/>
  <c r="AJ33" i="15"/>
  <c r="AK33" i="15"/>
  <c r="AI33" i="15"/>
  <c r="U34" i="19"/>
  <c r="V34" i="19"/>
  <c r="X33" i="17"/>
  <c r="W33" i="17"/>
  <c r="Z33" i="17"/>
  <c r="Y33" i="17"/>
  <c r="H33" i="5"/>
  <c r="K33" i="5"/>
  <c r="J33" i="5"/>
  <c r="I33" i="5"/>
  <c r="X34" i="13"/>
  <c r="W34" i="13"/>
  <c r="U34" i="13"/>
  <c r="V34" i="13"/>
  <c r="BA34" i="19"/>
  <c r="AS33" i="17"/>
  <c r="AS34" i="17" s="1"/>
  <c r="J37" i="19"/>
  <c r="K37" i="19"/>
  <c r="BJ30" i="19"/>
  <c r="BL30" i="19" s="1"/>
  <c r="N34" i="13"/>
  <c r="O34" i="13"/>
  <c r="Q34" i="13"/>
  <c r="P34" i="13"/>
  <c r="AD31" i="21"/>
  <c r="P32" i="21"/>
  <c r="R32" i="21"/>
  <c r="S32" i="21"/>
  <c r="Q32" i="21"/>
  <c r="AT33" i="17"/>
  <c r="AU34" i="19"/>
  <c r="AT34" i="19"/>
  <c r="AV34" i="19"/>
  <c r="AW34" i="19"/>
  <c r="Y33" i="15"/>
  <c r="Z33" i="15"/>
  <c r="W33" i="15"/>
  <c r="X33" i="15"/>
  <c r="R32" i="17"/>
  <c r="S32" i="17"/>
  <c r="BF33" i="17"/>
  <c r="P37" i="11"/>
  <c r="Q37" i="11"/>
  <c r="O37" i="11"/>
  <c r="R37" i="11"/>
  <c r="R37" i="5"/>
  <c r="Q37" i="5"/>
  <c r="U36" i="9"/>
  <c r="V36" i="9"/>
  <c r="I34" i="11"/>
  <c r="H34" i="11"/>
  <c r="V35" i="15"/>
  <c r="U35" i="15"/>
  <c r="BC33" i="17"/>
  <c r="AW33" i="17"/>
  <c r="G34" i="7"/>
  <c r="BC35" i="19"/>
  <c r="BC36" i="19" s="1"/>
  <c r="BG33" i="17"/>
  <c r="S33" i="15"/>
  <c r="R33" i="15"/>
  <c r="BE33" i="17"/>
  <c r="O32" i="17"/>
  <c r="N32" i="17"/>
  <c r="P32" i="17"/>
  <c r="Q32" i="17"/>
  <c r="AR34" i="17"/>
  <c r="AI33" i="17"/>
  <c r="AJ33" i="17"/>
  <c r="AK33" i="17"/>
  <c r="AL33" i="17"/>
  <c r="H42" i="7"/>
  <c r="J36" i="13"/>
  <c r="L36" i="13"/>
  <c r="I36" i="13"/>
  <c r="K36" i="13"/>
  <c r="AZ33" i="17"/>
  <c r="AV33" i="17"/>
  <c r="BB34" i="19"/>
  <c r="BA33" i="17"/>
  <c r="BE40" i="19" l="1"/>
  <c r="BE41" i="19" s="1"/>
  <c r="BA35" i="19"/>
  <c r="AB33" i="19"/>
  <c r="AE32" i="21"/>
  <c r="AG32" i="21" s="1"/>
  <c r="AV34" i="17"/>
  <c r="AT34" i="17"/>
  <c r="BF34" i="17"/>
  <c r="BG34" i="17"/>
  <c r="AA33" i="11"/>
  <c r="AC33" i="11" s="1"/>
  <c r="X33" i="9"/>
  <c r="Z33" i="9" s="1"/>
  <c r="W33" i="9"/>
  <c r="W33" i="7"/>
  <c r="Y33" i="7" s="1"/>
  <c r="V33" i="7"/>
  <c r="S33" i="17"/>
  <c r="R33" i="17"/>
  <c r="H34" i="5"/>
  <c r="I34" i="5"/>
  <c r="J34" i="5"/>
  <c r="K34" i="5"/>
  <c r="AO34" i="17"/>
  <c r="AM34" i="17"/>
  <c r="AN34" i="17"/>
  <c r="BJ31" i="19"/>
  <c r="BL31" i="19" s="1"/>
  <c r="AM36" i="19"/>
  <c r="AL36" i="19"/>
  <c r="M35" i="21"/>
  <c r="N35" i="21"/>
  <c r="K35" i="21"/>
  <c r="L35" i="21"/>
  <c r="W34" i="11"/>
  <c r="X34" i="11"/>
  <c r="V34" i="11"/>
  <c r="Y34" i="11"/>
  <c r="U33" i="5"/>
  <c r="W33" i="5" s="1"/>
  <c r="T33" i="5"/>
  <c r="S34" i="9"/>
  <c r="R34" i="9"/>
  <c r="AB35" i="17"/>
  <c r="AC35" i="17"/>
  <c r="AE35" i="17"/>
  <c r="AD35" i="17"/>
  <c r="AG36" i="15"/>
  <c r="AF36" i="15"/>
  <c r="M35" i="19"/>
  <c r="N35" i="19"/>
  <c r="O35" i="19"/>
  <c r="L35" i="19"/>
  <c r="AZ34" i="17"/>
  <c r="Z33" i="11"/>
  <c r="I35" i="11"/>
  <c r="H35" i="11"/>
  <c r="P33" i="21"/>
  <c r="R33" i="21"/>
  <c r="Q33" i="21"/>
  <c r="S33" i="21"/>
  <c r="AU34" i="17"/>
  <c r="I34" i="15"/>
  <c r="J34" i="15"/>
  <c r="L34" i="15"/>
  <c r="K34" i="15"/>
  <c r="AQ34" i="17"/>
  <c r="AA33" i="21"/>
  <c r="AC33" i="21"/>
  <c r="AB33" i="21"/>
  <c r="AI34" i="15"/>
  <c r="AJ34" i="15"/>
  <c r="AL34" i="15"/>
  <c r="AK34" i="15"/>
  <c r="BH34" i="17"/>
  <c r="K37" i="13"/>
  <c r="J37" i="13"/>
  <c r="L37" i="13"/>
  <c r="I37" i="13"/>
  <c r="AZ35" i="19"/>
  <c r="U37" i="9"/>
  <c r="V37" i="9"/>
  <c r="Y34" i="17"/>
  <c r="X34" i="17"/>
  <c r="Z34" i="17"/>
  <c r="W34" i="17"/>
  <c r="G35" i="9"/>
  <c r="H35" i="9"/>
  <c r="Z34" i="19"/>
  <c r="AA34" i="19"/>
  <c r="X34" i="19"/>
  <c r="Y34" i="19"/>
  <c r="G36" i="5"/>
  <c r="F36" i="5"/>
  <c r="G35" i="17"/>
  <c r="H35" i="17"/>
  <c r="O34" i="5"/>
  <c r="M34" i="5"/>
  <c r="P34" i="5"/>
  <c r="N34" i="5"/>
  <c r="BB34" i="17"/>
  <c r="J39" i="9"/>
  <c r="I39" i="9"/>
  <c r="L39" i="9"/>
  <c r="K39" i="9"/>
  <c r="V36" i="15"/>
  <c r="U36" i="15"/>
  <c r="W34" i="15"/>
  <c r="Y34" i="15"/>
  <c r="Z34" i="15"/>
  <c r="X34" i="15"/>
  <c r="X33" i="21"/>
  <c r="W33" i="21"/>
  <c r="Z33" i="21"/>
  <c r="Y33" i="21"/>
  <c r="AX34" i="17"/>
  <c r="T34" i="19"/>
  <c r="S34" i="19"/>
  <c r="R34" i="19"/>
  <c r="Q34" i="19"/>
  <c r="AD32" i="21"/>
  <c r="BD38" i="19"/>
  <c r="BD39" i="19" s="1"/>
  <c r="N33" i="17"/>
  <c r="P33" i="17"/>
  <c r="O33" i="17"/>
  <c r="Q33" i="17"/>
  <c r="G35" i="7"/>
  <c r="AN34" i="15"/>
  <c r="AM34" i="15"/>
  <c r="AO34" i="15"/>
  <c r="R41" i="7"/>
  <c r="S41" i="7"/>
  <c r="G34" i="15"/>
  <c r="H34" i="15"/>
  <c r="J34" i="21"/>
  <c r="I34" i="21"/>
  <c r="AI32" i="19"/>
  <c r="AG32" i="19"/>
  <c r="AF32" i="19"/>
  <c r="AH32" i="19"/>
  <c r="AK32" i="19"/>
  <c r="AJ32" i="19"/>
  <c r="H43" i="7"/>
  <c r="BJ32" i="17"/>
  <c r="BL32" i="17" s="1"/>
  <c r="BI32" i="17"/>
  <c r="R38" i="5"/>
  <c r="Q38" i="5"/>
  <c r="U35" i="19"/>
  <c r="V35" i="19"/>
  <c r="AG39" i="17"/>
  <c r="AF39" i="17"/>
  <c r="BB35" i="19"/>
  <c r="AZ36" i="19" s="1"/>
  <c r="U37" i="21"/>
  <c r="T37" i="21"/>
  <c r="U33" i="17"/>
  <c r="V33" i="17"/>
  <c r="BD34" i="17"/>
  <c r="AP33" i="15"/>
  <c r="AQ33" i="15"/>
  <c r="AS33" i="15" s="1"/>
  <c r="AY34" i="17"/>
  <c r="P35" i="13"/>
  <c r="N35" i="13"/>
  <c r="O35" i="13"/>
  <c r="Q35" i="13"/>
  <c r="N36" i="15"/>
  <c r="O36" i="15"/>
  <c r="P36" i="15"/>
  <c r="Q36" i="15"/>
  <c r="I34" i="7"/>
  <c r="J34" i="7"/>
  <c r="L34" i="7"/>
  <c r="K34" i="7"/>
  <c r="G34" i="13"/>
  <c r="H34" i="13"/>
  <c r="Q38" i="11"/>
  <c r="P38" i="11"/>
  <c r="R38" i="11"/>
  <c r="O38" i="11"/>
  <c r="AC34" i="15"/>
  <c r="AD34" i="15"/>
  <c r="AB34" i="15"/>
  <c r="AE34" i="15"/>
  <c r="AI34" i="17"/>
  <c r="AJ34" i="17"/>
  <c r="AL34" i="17"/>
  <c r="AK34" i="17"/>
  <c r="BE34" i="17"/>
  <c r="AV35" i="19"/>
  <c r="AT35" i="19"/>
  <c r="AU35" i="19"/>
  <c r="AW35" i="19"/>
  <c r="X35" i="13"/>
  <c r="U35" i="13"/>
  <c r="W35" i="13"/>
  <c r="V35" i="13"/>
  <c r="AC31" i="23"/>
  <c r="AE31" i="23" s="1"/>
  <c r="AB31" i="23"/>
  <c r="I36" i="17"/>
  <c r="K36" i="17"/>
  <c r="J36" i="17"/>
  <c r="L36" i="17"/>
  <c r="AE34" i="19"/>
  <c r="AD34" i="19"/>
  <c r="AC34" i="19"/>
  <c r="S34" i="13"/>
  <c r="R34" i="13"/>
  <c r="J35" i="11"/>
  <c r="M35" i="11"/>
  <c r="L35" i="11"/>
  <c r="K35" i="11"/>
  <c r="J38" i="19"/>
  <c r="K38" i="19"/>
  <c r="AW34" i="17"/>
  <c r="BG41" i="19"/>
  <c r="BF41" i="19"/>
  <c r="BI41" i="19"/>
  <c r="BH41" i="19"/>
  <c r="AR32" i="19"/>
  <c r="AN32" i="19"/>
  <c r="AQ32" i="19"/>
  <c r="AP32" i="19"/>
  <c r="AO32" i="19"/>
  <c r="AS32" i="19"/>
  <c r="BC37" i="19"/>
  <c r="BA34" i="17"/>
  <c r="S34" i="15"/>
  <c r="R34" i="15"/>
  <c r="BC34" i="17"/>
  <c r="P36" i="7"/>
  <c r="N36" i="7"/>
  <c r="O36" i="7"/>
  <c r="Q36" i="7"/>
  <c r="Z33" i="13"/>
  <c r="AB33" i="13" s="1"/>
  <c r="Y33" i="13"/>
  <c r="AX34" i="19"/>
  <c r="AY34" i="19"/>
  <c r="S36" i="11"/>
  <c r="T36" i="11"/>
  <c r="N35" i="9"/>
  <c r="O35" i="9"/>
  <c r="Q35" i="9"/>
  <c r="P35" i="9"/>
  <c r="AE33" i="21" l="1"/>
  <c r="AG33" i="21" s="1"/>
  <c r="AD33" i="21"/>
  <c r="AT35" i="17"/>
  <c r="AP35" i="17"/>
  <c r="AW35" i="17"/>
  <c r="AQ35" i="17"/>
  <c r="AS35" i="17"/>
  <c r="AU35" i="17"/>
  <c r="BF35" i="17"/>
  <c r="AA34" i="11"/>
  <c r="AC34" i="11" s="1"/>
  <c r="Z34" i="11"/>
  <c r="W34" i="9"/>
  <c r="X34" i="9"/>
  <c r="Z34" i="9" s="1"/>
  <c r="W34" i="7"/>
  <c r="Y34" i="7" s="1"/>
  <c r="O36" i="9"/>
  <c r="Q36" i="9"/>
  <c r="N36" i="9"/>
  <c r="P36" i="9"/>
  <c r="BC38" i="19"/>
  <c r="BC39" i="19" s="1"/>
  <c r="BC40" i="19" s="1"/>
  <c r="K37" i="17"/>
  <c r="J37" i="17"/>
  <c r="L37" i="17"/>
  <c r="I37" i="17"/>
  <c r="BD35" i="17"/>
  <c r="I35" i="21"/>
  <c r="J35" i="21"/>
  <c r="K40" i="9"/>
  <c r="J40" i="9"/>
  <c r="I40" i="9"/>
  <c r="L40" i="9"/>
  <c r="AB34" i="19"/>
  <c r="R34" i="21"/>
  <c r="P34" i="21"/>
  <c r="Q34" i="21"/>
  <c r="S34" i="21"/>
  <c r="L36" i="19"/>
  <c r="N36" i="19"/>
  <c r="M36" i="19"/>
  <c r="O36" i="19"/>
  <c r="AL37" i="19"/>
  <c r="AM37" i="19"/>
  <c r="S34" i="17"/>
  <c r="R34" i="17"/>
  <c r="P39" i="11"/>
  <c r="R39" i="11"/>
  <c r="Q39" i="11"/>
  <c r="O39" i="11"/>
  <c r="O36" i="13"/>
  <c r="N36" i="13"/>
  <c r="Q36" i="13"/>
  <c r="P36" i="13"/>
  <c r="H44" i="7"/>
  <c r="AQ34" i="15"/>
  <c r="AS34" i="15" s="1"/>
  <c r="AP34" i="15"/>
  <c r="V34" i="7"/>
  <c r="Y35" i="19"/>
  <c r="Z35" i="19"/>
  <c r="AA35" i="19"/>
  <c r="X35" i="19"/>
  <c r="L38" i="13"/>
  <c r="K38" i="13"/>
  <c r="J38" i="13"/>
  <c r="I38" i="13"/>
  <c r="AA34" i="21"/>
  <c r="AC34" i="21"/>
  <c r="AB34" i="21"/>
  <c r="AR35" i="17"/>
  <c r="BE35" i="17"/>
  <c r="S42" i="7"/>
  <c r="R42" i="7"/>
  <c r="BB35" i="17"/>
  <c r="V35" i="11"/>
  <c r="W35" i="11"/>
  <c r="X35" i="11"/>
  <c r="Y35" i="11"/>
  <c r="H35" i="13"/>
  <c r="G35" i="13"/>
  <c r="U38" i="21"/>
  <c r="T38" i="21"/>
  <c r="P34" i="17"/>
  <c r="N34" i="17"/>
  <c r="O34" i="17"/>
  <c r="Q34" i="17"/>
  <c r="R35" i="19"/>
  <c r="S35" i="19"/>
  <c r="T35" i="19"/>
  <c r="Q35" i="19"/>
  <c r="G36" i="9"/>
  <c r="H36" i="9"/>
  <c r="AG37" i="15"/>
  <c r="AF37" i="15"/>
  <c r="AO35" i="17"/>
  <c r="AN35" i="17"/>
  <c r="AM35" i="17"/>
  <c r="G37" i="5"/>
  <c r="F37" i="5"/>
  <c r="J39" i="19"/>
  <c r="K39" i="19"/>
  <c r="S37" i="11"/>
  <c r="T37" i="11"/>
  <c r="L36" i="11"/>
  <c r="K36" i="11"/>
  <c r="J36" i="11"/>
  <c r="M36" i="11"/>
  <c r="AI35" i="17"/>
  <c r="AJ35" i="17"/>
  <c r="AK35" i="17"/>
  <c r="AL35" i="17"/>
  <c r="Z34" i="13"/>
  <c r="AB34" i="13" s="1"/>
  <c r="Y34" i="13"/>
  <c r="AG33" i="19"/>
  <c r="AI33" i="19"/>
  <c r="AF33" i="19"/>
  <c r="AH33" i="19"/>
  <c r="AJ33" i="19"/>
  <c r="AK33" i="19"/>
  <c r="AN35" i="15"/>
  <c r="AO35" i="15"/>
  <c r="AM35" i="15"/>
  <c r="AX35" i="17"/>
  <c r="X35" i="15"/>
  <c r="Y35" i="15"/>
  <c r="Z35" i="15"/>
  <c r="W35" i="15"/>
  <c r="P35" i="5"/>
  <c r="N35" i="5"/>
  <c r="M35" i="5"/>
  <c r="O35" i="5"/>
  <c r="BH35" i="17"/>
  <c r="I36" i="11"/>
  <c r="H36" i="11"/>
  <c r="K35" i="5"/>
  <c r="I35" i="5"/>
  <c r="H35" i="5"/>
  <c r="J35" i="5"/>
  <c r="BD40" i="19"/>
  <c r="BD41" i="19" s="1"/>
  <c r="BD42" i="19" s="1"/>
  <c r="Q39" i="5"/>
  <c r="R39" i="5"/>
  <c r="G35" i="15"/>
  <c r="H35" i="15"/>
  <c r="AD36" i="17"/>
  <c r="AB36" i="17"/>
  <c r="AC36" i="17"/>
  <c r="AE36" i="17"/>
  <c r="BC35" i="17"/>
  <c r="BA35" i="17"/>
  <c r="J35" i="7"/>
  <c r="L35" i="7"/>
  <c r="I35" i="7"/>
  <c r="K35" i="7"/>
  <c r="BG35" i="17"/>
  <c r="AG40" i="17"/>
  <c r="AF40" i="17"/>
  <c r="BJ32" i="19"/>
  <c r="BL32" i="19" s="1"/>
  <c r="BJ33" i="17"/>
  <c r="BL33" i="17" s="1"/>
  <c r="BI33" i="17"/>
  <c r="Z35" i="17"/>
  <c r="W35" i="17"/>
  <c r="X35" i="17"/>
  <c r="Y35" i="17"/>
  <c r="AI35" i="15"/>
  <c r="AK35" i="15"/>
  <c r="AL35" i="15"/>
  <c r="AJ35" i="15"/>
  <c r="AE35" i="19"/>
  <c r="AC35" i="19"/>
  <c r="AD35" i="19"/>
  <c r="S35" i="15"/>
  <c r="R35" i="15"/>
  <c r="R35" i="13"/>
  <c r="S35" i="13"/>
  <c r="AC35" i="15"/>
  <c r="AD35" i="15"/>
  <c r="AB35" i="15"/>
  <c r="AE35" i="15"/>
  <c r="BA36" i="19"/>
  <c r="U36" i="19"/>
  <c r="V36" i="19"/>
  <c r="BB36" i="19"/>
  <c r="BB37" i="19" s="1"/>
  <c r="G36" i="17"/>
  <c r="H36" i="17"/>
  <c r="I35" i="15"/>
  <c r="K35" i="15"/>
  <c r="L35" i="15"/>
  <c r="J35" i="15"/>
  <c r="U34" i="5"/>
  <c r="W34" i="5" s="1"/>
  <c r="T34" i="5"/>
  <c r="AT36" i="19"/>
  <c r="AV36" i="19"/>
  <c r="AU36" i="19"/>
  <c r="AW36" i="19"/>
  <c r="U34" i="17"/>
  <c r="V34" i="17"/>
  <c r="BE42" i="19"/>
  <c r="BF42" i="19"/>
  <c r="BI42" i="19"/>
  <c r="BH42" i="19"/>
  <c r="BG42" i="19"/>
  <c r="AP33" i="19"/>
  <c r="AQ33" i="19"/>
  <c r="AR33" i="19"/>
  <c r="AO33" i="19"/>
  <c r="AN33" i="19"/>
  <c r="AS33" i="19"/>
  <c r="N37" i="7"/>
  <c r="O37" i="7"/>
  <c r="P37" i="7"/>
  <c r="Q37" i="7"/>
  <c r="AY35" i="17"/>
  <c r="U37" i="15"/>
  <c r="V37" i="15"/>
  <c r="L36" i="21"/>
  <c r="M36" i="21"/>
  <c r="K36" i="21"/>
  <c r="N36" i="21"/>
  <c r="G36" i="7"/>
  <c r="AY35" i="19"/>
  <c r="AX35" i="19"/>
  <c r="U36" i="13"/>
  <c r="X36" i="13"/>
  <c r="W36" i="13"/>
  <c r="V36" i="13"/>
  <c r="O37" i="15"/>
  <c r="Q37" i="15"/>
  <c r="P37" i="15"/>
  <c r="N37" i="15"/>
  <c r="W34" i="21"/>
  <c r="X34" i="21"/>
  <c r="Y34" i="21"/>
  <c r="Z34" i="21"/>
  <c r="U38" i="9"/>
  <c r="V38" i="9"/>
  <c r="AV35" i="17"/>
  <c r="AZ35" i="17"/>
  <c r="R35" i="9"/>
  <c r="S35" i="9"/>
  <c r="BC41" i="19" l="1"/>
  <c r="BC42" i="19" s="1"/>
  <c r="BC43" i="19" s="1"/>
  <c r="AB35" i="19"/>
  <c r="AE34" i="21"/>
  <c r="AG34" i="21" s="1"/>
  <c r="AV36" i="17"/>
  <c r="AZ36" i="17"/>
  <c r="AT36" i="17"/>
  <c r="BG36" i="17"/>
  <c r="AP36" i="17"/>
  <c r="AA35" i="11"/>
  <c r="AC35" i="11" s="1"/>
  <c r="Z35" i="11"/>
  <c r="X35" i="9"/>
  <c r="Z35" i="9" s="1"/>
  <c r="V35" i="7"/>
  <c r="W35" i="7"/>
  <c r="Y35" i="7" s="1"/>
  <c r="G37" i="7"/>
  <c r="R43" i="7"/>
  <c r="S43" i="7"/>
  <c r="M37" i="19"/>
  <c r="N37" i="19"/>
  <c r="L37" i="19"/>
  <c r="O37" i="19"/>
  <c r="O37" i="9"/>
  <c r="N37" i="9"/>
  <c r="Q37" i="9"/>
  <c r="P37" i="9"/>
  <c r="AR34" i="19"/>
  <c r="AO34" i="19"/>
  <c r="AP34" i="19"/>
  <c r="AN34" i="19"/>
  <c r="AS34" i="19"/>
  <c r="AQ34" i="19"/>
  <c r="Z35" i="13"/>
  <c r="AB35" i="13" s="1"/>
  <c r="Y35" i="13"/>
  <c r="H37" i="11"/>
  <c r="I37" i="11"/>
  <c r="AX36" i="17"/>
  <c r="AI36" i="17"/>
  <c r="AJ36" i="17"/>
  <c r="AK36" i="17"/>
  <c r="AL36" i="17"/>
  <c r="G36" i="13"/>
  <c r="H36" i="13"/>
  <c r="BE36" i="17"/>
  <c r="BH36" i="17"/>
  <c r="G38" i="5"/>
  <c r="F38" i="5"/>
  <c r="AD34" i="21"/>
  <c r="AR36" i="17"/>
  <c r="J36" i="21"/>
  <c r="I36" i="21"/>
  <c r="AJ36" i="15"/>
  <c r="AK36" i="15"/>
  <c r="AI36" i="15"/>
  <c r="AL36" i="15"/>
  <c r="L36" i="15"/>
  <c r="K36" i="15"/>
  <c r="I36" i="15"/>
  <c r="J36" i="15"/>
  <c r="AY36" i="19"/>
  <c r="AX36" i="19"/>
  <c r="R36" i="13"/>
  <c r="S36" i="13"/>
  <c r="L36" i="7"/>
  <c r="I36" i="7"/>
  <c r="J36" i="7"/>
  <c r="K36" i="7"/>
  <c r="G36" i="15"/>
  <c r="H36" i="15"/>
  <c r="W35" i="9"/>
  <c r="AM36" i="15"/>
  <c r="AO36" i="15"/>
  <c r="AN36" i="15"/>
  <c r="Q36" i="19"/>
  <c r="T36" i="19"/>
  <c r="R36" i="19"/>
  <c r="S36" i="19"/>
  <c r="V38" i="15"/>
  <c r="U38" i="15"/>
  <c r="U35" i="17"/>
  <c r="V35" i="17"/>
  <c r="G37" i="17"/>
  <c r="H37" i="17"/>
  <c r="AQ35" i="15"/>
  <c r="AS35" i="15" s="1"/>
  <c r="AP35" i="15"/>
  <c r="AA35" i="21"/>
  <c r="AC35" i="21"/>
  <c r="AB35" i="21"/>
  <c r="Q40" i="11"/>
  <c r="R40" i="11"/>
  <c r="O40" i="11"/>
  <c r="P40" i="11"/>
  <c r="P35" i="21"/>
  <c r="R35" i="21"/>
  <c r="S35" i="21"/>
  <c r="Q35" i="21"/>
  <c r="BD36" i="17"/>
  <c r="W35" i="21"/>
  <c r="X35" i="21"/>
  <c r="Y35" i="21"/>
  <c r="Z35" i="21"/>
  <c r="BA36" i="17"/>
  <c r="Q40" i="5"/>
  <c r="R40" i="5"/>
  <c r="AH34" i="19"/>
  <c r="AI34" i="19"/>
  <c r="AG34" i="19"/>
  <c r="AK34" i="19"/>
  <c r="AF34" i="19"/>
  <c r="AJ34" i="19"/>
  <c r="L37" i="11"/>
  <c r="M37" i="11"/>
  <c r="K37" i="11"/>
  <c r="J37" i="11"/>
  <c r="V36" i="11"/>
  <c r="X36" i="11"/>
  <c r="W36" i="11"/>
  <c r="Y36" i="11"/>
  <c r="H45" i="7"/>
  <c r="AT37" i="19"/>
  <c r="AV37" i="19"/>
  <c r="AU37" i="19"/>
  <c r="AW37" i="19"/>
  <c r="BA37" i="19"/>
  <c r="AZ37" i="19"/>
  <c r="S36" i="15"/>
  <c r="R36" i="15"/>
  <c r="W36" i="17"/>
  <c r="Z36" i="17"/>
  <c r="X36" i="17"/>
  <c r="Y36" i="17"/>
  <c r="BC36" i="17"/>
  <c r="AM36" i="17"/>
  <c r="AO36" i="17"/>
  <c r="AN36" i="17"/>
  <c r="P35" i="17"/>
  <c r="O35" i="17"/>
  <c r="N35" i="17"/>
  <c r="Q35" i="17"/>
  <c r="AU36" i="17"/>
  <c r="K38" i="17"/>
  <c r="I38" i="17"/>
  <c r="L38" i="17"/>
  <c r="J38" i="17"/>
  <c r="AY36" i="17"/>
  <c r="BB38" i="19"/>
  <c r="AW36" i="17"/>
  <c r="P38" i="15"/>
  <c r="O38" i="15"/>
  <c r="Q38" i="15"/>
  <c r="N38" i="15"/>
  <c r="U39" i="9"/>
  <c r="V39" i="9"/>
  <c r="O38" i="7"/>
  <c r="P38" i="7"/>
  <c r="N38" i="7"/>
  <c r="Q38" i="7"/>
  <c r="U37" i="19"/>
  <c r="V37" i="19"/>
  <c r="N36" i="5"/>
  <c r="M36" i="5"/>
  <c r="P36" i="5"/>
  <c r="O36" i="5"/>
  <c r="BJ33" i="19"/>
  <c r="BL33" i="19" s="1"/>
  <c r="AG38" i="15"/>
  <c r="AF38" i="15"/>
  <c r="BJ34" i="17"/>
  <c r="BL34" i="17" s="1"/>
  <c r="BI34" i="17"/>
  <c r="N37" i="13"/>
  <c r="P37" i="13"/>
  <c r="Q37" i="13"/>
  <c r="O37" i="13"/>
  <c r="R35" i="17"/>
  <c r="S35" i="17"/>
  <c r="BF43" i="19"/>
  <c r="BI43" i="19"/>
  <c r="BD43" i="19"/>
  <c r="BE43" i="19"/>
  <c r="BH43" i="19"/>
  <c r="BG43" i="19"/>
  <c r="G37" i="9"/>
  <c r="H37" i="9"/>
  <c r="S36" i="9"/>
  <c r="R36" i="9"/>
  <c r="AD36" i="19"/>
  <c r="AE36" i="19"/>
  <c r="AC36" i="19"/>
  <c r="AB37" i="17"/>
  <c r="AC37" i="17"/>
  <c r="AD37" i="17"/>
  <c r="AE37" i="17"/>
  <c r="U35" i="5"/>
  <c r="W35" i="5" s="1"/>
  <c r="T35" i="5"/>
  <c r="S38" i="11"/>
  <c r="T38" i="11"/>
  <c r="BB36" i="17"/>
  <c r="I39" i="13"/>
  <c r="K39" i="13"/>
  <c r="J39" i="13"/>
  <c r="L39" i="13"/>
  <c r="AS36" i="17"/>
  <c r="J41" i="9"/>
  <c r="L41" i="9"/>
  <c r="I41" i="9"/>
  <c r="K41" i="9"/>
  <c r="N37" i="21"/>
  <c r="M37" i="21"/>
  <c r="L37" i="21"/>
  <c r="K37" i="21"/>
  <c r="Y36" i="15"/>
  <c r="W36" i="15"/>
  <c r="Z36" i="15"/>
  <c r="X36" i="15"/>
  <c r="AM38" i="19"/>
  <c r="AL38" i="19"/>
  <c r="BF36" i="17"/>
  <c r="U37" i="13"/>
  <c r="X37" i="13"/>
  <c r="W37" i="13"/>
  <c r="V37" i="13"/>
  <c r="AC36" i="15"/>
  <c r="AB36" i="15"/>
  <c r="AD36" i="15"/>
  <c r="AE36" i="15"/>
  <c r="AG41" i="17"/>
  <c r="AF41" i="17"/>
  <c r="K36" i="5"/>
  <c r="H36" i="5"/>
  <c r="I36" i="5"/>
  <c r="J36" i="5"/>
  <c r="J40" i="19"/>
  <c r="K40" i="19"/>
  <c r="AQ36" i="17"/>
  <c r="U39" i="21"/>
  <c r="T39" i="21"/>
  <c r="Y36" i="19"/>
  <c r="Z36" i="19"/>
  <c r="X36" i="19"/>
  <c r="AA36" i="19"/>
  <c r="AE35" i="21" l="1"/>
  <c r="AG35" i="21" s="1"/>
  <c r="AQ37" i="17"/>
  <c r="AT37" i="17"/>
  <c r="AA36" i="11"/>
  <c r="AC36" i="11" s="1"/>
  <c r="X36" i="9"/>
  <c r="Z36" i="9" s="1"/>
  <c r="W36" i="7"/>
  <c r="Y36" i="7" s="1"/>
  <c r="G38" i="7"/>
  <c r="V36" i="7"/>
  <c r="K39" i="17"/>
  <c r="I39" i="17"/>
  <c r="J39" i="17"/>
  <c r="L39" i="17"/>
  <c r="BC37" i="17"/>
  <c r="W36" i="9"/>
  <c r="X37" i="19"/>
  <c r="Y37" i="19"/>
  <c r="AA37" i="19"/>
  <c r="Z37" i="19"/>
  <c r="AM39" i="19"/>
  <c r="AL39" i="19"/>
  <c r="S36" i="17"/>
  <c r="R36" i="17"/>
  <c r="M37" i="5"/>
  <c r="N37" i="5"/>
  <c r="P37" i="5"/>
  <c r="O37" i="5"/>
  <c r="N39" i="15"/>
  <c r="O39" i="15"/>
  <c r="Q39" i="15"/>
  <c r="P39" i="15"/>
  <c r="BA37" i="17"/>
  <c r="P36" i="21"/>
  <c r="R36" i="21"/>
  <c r="Q36" i="21"/>
  <c r="S36" i="21"/>
  <c r="AD35" i="21"/>
  <c r="G39" i="5"/>
  <c r="F39" i="5"/>
  <c r="G38" i="17"/>
  <c r="H38" i="17"/>
  <c r="H37" i="15"/>
  <c r="G37" i="15"/>
  <c r="BH37" i="17"/>
  <c r="AS35" i="19"/>
  <c r="AR35" i="19"/>
  <c r="AQ35" i="19"/>
  <c r="AO35" i="19"/>
  <c r="AN35" i="19"/>
  <c r="AP35" i="19"/>
  <c r="AC37" i="15"/>
  <c r="AB37" i="15"/>
  <c r="AD37" i="15"/>
  <c r="AE37" i="15"/>
  <c r="J42" i="9"/>
  <c r="K42" i="9"/>
  <c r="L42" i="9"/>
  <c r="I42" i="9"/>
  <c r="AC38" i="17"/>
  <c r="AD38" i="17"/>
  <c r="AB38" i="17"/>
  <c r="AE38" i="17"/>
  <c r="AU37" i="17"/>
  <c r="W37" i="17"/>
  <c r="X37" i="17"/>
  <c r="Y37" i="17"/>
  <c r="Z37" i="17"/>
  <c r="J38" i="11"/>
  <c r="K38" i="11"/>
  <c r="M38" i="11"/>
  <c r="L38" i="11"/>
  <c r="AB36" i="19"/>
  <c r="AQ36" i="15"/>
  <c r="AS36" i="15" s="1"/>
  <c r="AP36" i="15"/>
  <c r="K37" i="15"/>
  <c r="J37" i="15"/>
  <c r="I37" i="15"/>
  <c r="L37" i="15"/>
  <c r="AP37" i="17"/>
  <c r="R44" i="7"/>
  <c r="S44" i="7"/>
  <c r="M38" i="21"/>
  <c r="K38" i="21"/>
  <c r="L38" i="21"/>
  <c r="N38" i="21"/>
  <c r="X37" i="15"/>
  <c r="Y37" i="15"/>
  <c r="W37" i="15"/>
  <c r="Z37" i="15"/>
  <c r="N38" i="13"/>
  <c r="O38" i="13"/>
  <c r="Q38" i="13"/>
  <c r="P38" i="13"/>
  <c r="U38" i="19"/>
  <c r="V38" i="19"/>
  <c r="AZ37" i="17"/>
  <c r="U36" i="17"/>
  <c r="V36" i="17"/>
  <c r="AI37" i="15"/>
  <c r="AK37" i="15"/>
  <c r="AJ37" i="15"/>
  <c r="AL37" i="15"/>
  <c r="AI37" i="17"/>
  <c r="AJ37" i="17"/>
  <c r="AK37" i="17"/>
  <c r="AL37" i="17"/>
  <c r="I37" i="5"/>
  <c r="K37" i="5"/>
  <c r="H37" i="5"/>
  <c r="J37" i="5"/>
  <c r="G38" i="9"/>
  <c r="H38" i="9"/>
  <c r="AF42" i="17"/>
  <c r="AG42" i="17"/>
  <c r="T40" i="21"/>
  <c r="U40" i="21"/>
  <c r="AS37" i="17"/>
  <c r="O36" i="17"/>
  <c r="P36" i="17"/>
  <c r="N36" i="17"/>
  <c r="Q36" i="17"/>
  <c r="Z36" i="11"/>
  <c r="AW37" i="17"/>
  <c r="BJ35" i="17"/>
  <c r="BL35" i="17" s="1"/>
  <c r="BI35" i="17"/>
  <c r="S37" i="15"/>
  <c r="R37" i="15"/>
  <c r="BG37" i="17"/>
  <c r="P41" i="11"/>
  <c r="R41" i="11"/>
  <c r="O41" i="11"/>
  <c r="Q41" i="11"/>
  <c r="O39" i="7"/>
  <c r="Q39" i="7"/>
  <c r="N39" i="7"/>
  <c r="P39" i="7"/>
  <c r="J41" i="19"/>
  <c r="K41" i="19"/>
  <c r="H46" i="7"/>
  <c r="AK35" i="19"/>
  <c r="AI35" i="19"/>
  <c r="AF35" i="19"/>
  <c r="AH35" i="19"/>
  <c r="AJ35" i="19"/>
  <c r="AG35" i="19"/>
  <c r="W36" i="21"/>
  <c r="X36" i="21"/>
  <c r="Z36" i="21"/>
  <c r="Y36" i="21"/>
  <c r="U39" i="15"/>
  <c r="V39" i="15"/>
  <c r="Q37" i="19"/>
  <c r="S37" i="19"/>
  <c r="R37" i="19"/>
  <c r="T37" i="19"/>
  <c r="L37" i="7"/>
  <c r="J37" i="7"/>
  <c r="I37" i="7"/>
  <c r="K37" i="7"/>
  <c r="AY37" i="17"/>
  <c r="S37" i="13"/>
  <c r="R37" i="13"/>
  <c r="AX37" i="17"/>
  <c r="N38" i="9"/>
  <c r="O38" i="9"/>
  <c r="P38" i="9"/>
  <c r="Q38" i="9"/>
  <c r="BJ34" i="19"/>
  <c r="BL34" i="19" s="1"/>
  <c r="J40" i="13"/>
  <c r="K40" i="13"/>
  <c r="L40" i="13"/>
  <c r="I40" i="13"/>
  <c r="AE37" i="19"/>
  <c r="AC37" i="19"/>
  <c r="AD37" i="19"/>
  <c r="X38" i="13"/>
  <c r="U38" i="13"/>
  <c r="V38" i="13"/>
  <c r="W38" i="13"/>
  <c r="BF44" i="19"/>
  <c r="BD44" i="19"/>
  <c r="BI44" i="19"/>
  <c r="BC44" i="19"/>
  <c r="BH44" i="19"/>
  <c r="BE44" i="19"/>
  <c r="BG44" i="19"/>
  <c r="AV37" i="17"/>
  <c r="BB39" i="19"/>
  <c r="V37" i="11"/>
  <c r="X37" i="11"/>
  <c r="W37" i="11"/>
  <c r="Y37" i="11"/>
  <c r="AC36" i="21"/>
  <c r="AA36" i="21"/>
  <c r="AB36" i="21"/>
  <c r="BA38" i="19"/>
  <c r="I37" i="21"/>
  <c r="J37" i="21"/>
  <c r="BE37" i="17"/>
  <c r="I38" i="11"/>
  <c r="H38" i="11"/>
  <c r="AF39" i="15"/>
  <c r="AG39" i="15"/>
  <c r="AN37" i="17"/>
  <c r="AO37" i="17"/>
  <c r="AQ38" i="17" s="1"/>
  <c r="AM37" i="17"/>
  <c r="AR37" i="17"/>
  <c r="G37" i="13"/>
  <c r="H37" i="13"/>
  <c r="BB37" i="17"/>
  <c r="U40" i="9"/>
  <c r="V40" i="9"/>
  <c r="T36" i="5"/>
  <c r="U36" i="5"/>
  <c r="W36" i="5" s="1"/>
  <c r="BF37" i="17"/>
  <c r="S39" i="11"/>
  <c r="T39" i="11"/>
  <c r="R37" i="9"/>
  <c r="S37" i="9"/>
  <c r="AU38" i="19"/>
  <c r="AT38" i="19"/>
  <c r="AV38" i="19"/>
  <c r="AW38" i="19"/>
  <c r="Q41" i="5"/>
  <c r="R41" i="5"/>
  <c r="BD37" i="17"/>
  <c r="AZ38" i="19"/>
  <c r="AO37" i="15"/>
  <c r="AM37" i="15"/>
  <c r="AN37" i="15"/>
  <c r="AY37" i="19"/>
  <c r="AX37" i="19"/>
  <c r="Z36" i="13"/>
  <c r="AB36" i="13" s="1"/>
  <c r="Y36" i="13"/>
  <c r="M38" i="19"/>
  <c r="L38" i="19"/>
  <c r="O38" i="19"/>
  <c r="N38" i="19"/>
  <c r="AB37" i="19" l="1"/>
  <c r="AE36" i="21"/>
  <c r="AG36" i="21" s="1"/>
  <c r="AD36" i="21"/>
  <c r="BB38" i="17"/>
  <c r="AA37" i="11"/>
  <c r="AC37" i="11" s="1"/>
  <c r="X37" i="9"/>
  <c r="Z37" i="9" s="1"/>
  <c r="G39" i="7"/>
  <c r="Z38" i="19"/>
  <c r="X38" i="19"/>
  <c r="Y38" i="19"/>
  <c r="AA38" i="19"/>
  <c r="AY38" i="17"/>
  <c r="U40" i="15"/>
  <c r="V40" i="15"/>
  <c r="AZ38" i="17"/>
  <c r="AU38" i="17"/>
  <c r="BB40" i="19"/>
  <c r="H39" i="11"/>
  <c r="I39" i="11"/>
  <c r="P42" i="11"/>
  <c r="Q42" i="11"/>
  <c r="O42" i="11"/>
  <c r="R42" i="11"/>
  <c r="AI38" i="17"/>
  <c r="AK38" i="17"/>
  <c r="AJ38" i="17"/>
  <c r="AL38" i="17"/>
  <c r="U39" i="19"/>
  <c r="V39" i="19"/>
  <c r="AB39" i="17"/>
  <c r="AD39" i="17"/>
  <c r="AC39" i="17"/>
  <c r="AE39" i="17"/>
  <c r="G40" i="5"/>
  <c r="F40" i="5"/>
  <c r="M38" i="5"/>
  <c r="N38" i="5"/>
  <c r="O38" i="5"/>
  <c r="P38" i="5"/>
  <c r="AT38" i="17"/>
  <c r="BE38" i="17"/>
  <c r="AV38" i="17"/>
  <c r="AS38" i="17"/>
  <c r="BJ36" i="17"/>
  <c r="BL36" i="17" s="1"/>
  <c r="BI36" i="17"/>
  <c r="AT39" i="19"/>
  <c r="AV39" i="19"/>
  <c r="AU39" i="19"/>
  <c r="AW39" i="19"/>
  <c r="Z37" i="11"/>
  <c r="J38" i="21"/>
  <c r="I38" i="21"/>
  <c r="X37" i="21"/>
  <c r="W37" i="21"/>
  <c r="Z37" i="21"/>
  <c r="Y37" i="21"/>
  <c r="BA39" i="19"/>
  <c r="BA40" i="19" s="1"/>
  <c r="BG38" i="17"/>
  <c r="U41" i="21"/>
  <c r="T41" i="21"/>
  <c r="R37" i="21"/>
  <c r="P37" i="21"/>
  <c r="S37" i="21"/>
  <c r="Q37" i="21"/>
  <c r="H47" i="7"/>
  <c r="AX38" i="19"/>
  <c r="AY38" i="19"/>
  <c r="R38" i="9"/>
  <c r="S38" i="9"/>
  <c r="H38" i="13"/>
  <c r="G38" i="13"/>
  <c r="V39" i="13"/>
  <c r="X39" i="13"/>
  <c r="U39" i="13"/>
  <c r="W39" i="13"/>
  <c r="O39" i="13"/>
  <c r="P39" i="13"/>
  <c r="N39" i="13"/>
  <c r="Q39" i="13"/>
  <c r="R45" i="7"/>
  <c r="S45" i="7"/>
  <c r="S38" i="13"/>
  <c r="R38" i="13"/>
  <c r="H38" i="5"/>
  <c r="K38" i="5"/>
  <c r="I38" i="5"/>
  <c r="J38" i="5"/>
  <c r="Z37" i="13"/>
  <c r="AB37" i="13" s="1"/>
  <c r="Y37" i="13"/>
  <c r="AX38" i="17"/>
  <c r="W37" i="7"/>
  <c r="Y37" i="7" s="1"/>
  <c r="V37" i="7"/>
  <c r="J42" i="19"/>
  <c r="K42" i="19"/>
  <c r="S38" i="15"/>
  <c r="R38" i="15"/>
  <c r="AG43" i="17"/>
  <c r="AF43" i="17"/>
  <c r="L39" i="11"/>
  <c r="M39" i="11"/>
  <c r="K39" i="11"/>
  <c r="J39" i="11"/>
  <c r="S37" i="17"/>
  <c r="R37" i="17"/>
  <c r="U41" i="9"/>
  <c r="V41" i="9"/>
  <c r="T40" i="11"/>
  <c r="S40" i="11"/>
  <c r="AR38" i="17"/>
  <c r="AI38" i="15"/>
  <c r="AJ38" i="15"/>
  <c r="AK38" i="15"/>
  <c r="AL38" i="15"/>
  <c r="AP38" i="17"/>
  <c r="L43" i="9"/>
  <c r="I43" i="9"/>
  <c r="J43" i="9"/>
  <c r="K43" i="9"/>
  <c r="AS36" i="19"/>
  <c r="AQ36" i="19"/>
  <c r="AP36" i="19"/>
  <c r="AR36" i="19"/>
  <c r="AN36" i="19"/>
  <c r="AO36" i="19"/>
  <c r="W37" i="9"/>
  <c r="AG36" i="19"/>
  <c r="AH36" i="19"/>
  <c r="AF36" i="19"/>
  <c r="AK36" i="19"/>
  <c r="AJ36" i="19"/>
  <c r="AI36" i="19"/>
  <c r="Q39" i="9"/>
  <c r="N39" i="9"/>
  <c r="O39" i="9"/>
  <c r="P39" i="9"/>
  <c r="AO38" i="15"/>
  <c r="AN38" i="15"/>
  <c r="AM38" i="15"/>
  <c r="AC38" i="19"/>
  <c r="AD38" i="19"/>
  <c r="AE38" i="19"/>
  <c r="I38" i="7"/>
  <c r="L38" i="7"/>
  <c r="J38" i="7"/>
  <c r="K38" i="7"/>
  <c r="H39" i="9"/>
  <c r="G39" i="9"/>
  <c r="Y38" i="15"/>
  <c r="X38" i="15"/>
  <c r="W38" i="15"/>
  <c r="Z38" i="15"/>
  <c r="I38" i="15"/>
  <c r="K38" i="15"/>
  <c r="J38" i="15"/>
  <c r="L38" i="15"/>
  <c r="BH38" i="17"/>
  <c r="BA38" i="17"/>
  <c r="BC38" i="17"/>
  <c r="L39" i="21"/>
  <c r="M39" i="21"/>
  <c r="K39" i="21"/>
  <c r="N39" i="21"/>
  <c r="BF38" i="17"/>
  <c r="AN38" i="17"/>
  <c r="AO38" i="17"/>
  <c r="AM38" i="17"/>
  <c r="AA37" i="21"/>
  <c r="AB37" i="21"/>
  <c r="AC37" i="21"/>
  <c r="S38" i="19"/>
  <c r="Q38" i="19"/>
  <c r="R38" i="19"/>
  <c r="T38" i="19"/>
  <c r="AW38" i="17"/>
  <c r="Y38" i="17"/>
  <c r="Z38" i="17"/>
  <c r="X38" i="17"/>
  <c r="W38" i="17"/>
  <c r="AQ37" i="15"/>
  <c r="AS37" i="15" s="1"/>
  <c r="AP37" i="15"/>
  <c r="I40" i="17"/>
  <c r="L40" i="17"/>
  <c r="K40" i="17"/>
  <c r="J40" i="17"/>
  <c r="AZ39" i="19"/>
  <c r="BD38" i="17"/>
  <c r="X38" i="11"/>
  <c r="V38" i="11"/>
  <c r="W38" i="11"/>
  <c r="Y38" i="11"/>
  <c r="BI45" i="19"/>
  <c r="BC45" i="19"/>
  <c r="BH45" i="19"/>
  <c r="BD45" i="19"/>
  <c r="BF45" i="19"/>
  <c r="BE45" i="19"/>
  <c r="BG45" i="19"/>
  <c r="L41" i="13"/>
  <c r="I41" i="13"/>
  <c r="J41" i="13"/>
  <c r="K41" i="13"/>
  <c r="BJ35" i="19"/>
  <c r="BL35" i="19" s="1"/>
  <c r="O40" i="7"/>
  <c r="P40" i="7"/>
  <c r="N40" i="7"/>
  <c r="Q40" i="7"/>
  <c r="AC38" i="15"/>
  <c r="AB38" i="15"/>
  <c r="AE38" i="15"/>
  <c r="AD38" i="15"/>
  <c r="H38" i="15"/>
  <c r="G38" i="15"/>
  <c r="O40" i="15"/>
  <c r="N40" i="15"/>
  <c r="P40" i="15"/>
  <c r="Q40" i="15"/>
  <c r="AL40" i="19"/>
  <c r="AM40" i="19"/>
  <c r="L39" i="19"/>
  <c r="O39" i="19"/>
  <c r="M39" i="19"/>
  <c r="N39" i="19"/>
  <c r="R42" i="5"/>
  <c r="Q42" i="5"/>
  <c r="AG40" i="15"/>
  <c r="AF40" i="15"/>
  <c r="P37" i="17"/>
  <c r="O37" i="17"/>
  <c r="N37" i="17"/>
  <c r="Q37" i="17"/>
  <c r="U37" i="5"/>
  <c r="W37" i="5" s="1"/>
  <c r="T37" i="5"/>
  <c r="U37" i="17"/>
  <c r="V37" i="17"/>
  <c r="G39" i="17"/>
  <c r="H39" i="17"/>
  <c r="AZ40" i="19" l="1"/>
  <c r="AZ41" i="19" s="1"/>
  <c r="BB41" i="19"/>
  <c r="BB42" i="19" s="1"/>
  <c r="AE37" i="21"/>
  <c r="AG37" i="21" s="1"/>
  <c r="BB39" i="17"/>
  <c r="BC39" i="17"/>
  <c r="AA38" i="11"/>
  <c r="AC38" i="11" s="1"/>
  <c r="X38" i="9"/>
  <c r="Z38" i="9" s="1"/>
  <c r="W38" i="9"/>
  <c r="G40" i="7"/>
  <c r="G41" i="7" s="1"/>
  <c r="BA41" i="19"/>
  <c r="N40" i="19"/>
  <c r="M40" i="19"/>
  <c r="O40" i="19"/>
  <c r="L40" i="19"/>
  <c r="AB38" i="19"/>
  <c r="AP39" i="17"/>
  <c r="P43" i="11"/>
  <c r="Q43" i="11"/>
  <c r="O43" i="11"/>
  <c r="R43" i="11"/>
  <c r="BD39" i="17"/>
  <c r="AA38" i="21"/>
  <c r="AC38" i="21"/>
  <c r="AB38" i="21"/>
  <c r="AN39" i="15"/>
  <c r="AM39" i="15"/>
  <c r="AO39" i="15"/>
  <c r="AI39" i="15"/>
  <c r="AK39" i="15"/>
  <c r="AJ39" i="15"/>
  <c r="AL39" i="15"/>
  <c r="R39" i="15"/>
  <c r="S39" i="15"/>
  <c r="H48" i="7"/>
  <c r="W38" i="21"/>
  <c r="Z38" i="21"/>
  <c r="X38" i="21"/>
  <c r="Y38" i="21"/>
  <c r="G41" i="5"/>
  <c r="F41" i="5"/>
  <c r="AY39" i="17"/>
  <c r="U38" i="17"/>
  <c r="V38" i="17"/>
  <c r="P38" i="17"/>
  <c r="N38" i="17"/>
  <c r="O38" i="17"/>
  <c r="Q38" i="17"/>
  <c r="AL41" i="19"/>
  <c r="AM41" i="19"/>
  <c r="P41" i="7"/>
  <c r="O41" i="7"/>
  <c r="Q41" i="7"/>
  <c r="N41" i="7"/>
  <c r="J43" i="19"/>
  <c r="K43" i="19"/>
  <c r="J39" i="5"/>
  <c r="H39" i="5"/>
  <c r="I39" i="5"/>
  <c r="K39" i="5"/>
  <c r="U40" i="13"/>
  <c r="W40" i="13"/>
  <c r="X40" i="13"/>
  <c r="V40" i="13"/>
  <c r="AE40" i="17"/>
  <c r="AC40" i="17"/>
  <c r="AB40" i="17"/>
  <c r="AD40" i="17"/>
  <c r="Y39" i="19"/>
  <c r="Z39" i="19"/>
  <c r="X39" i="19"/>
  <c r="AA39" i="19"/>
  <c r="G40" i="9"/>
  <c r="H40" i="9"/>
  <c r="U38" i="5"/>
  <c r="W38" i="5" s="1"/>
  <c r="T38" i="5"/>
  <c r="AS39" i="17"/>
  <c r="Y39" i="17"/>
  <c r="W39" i="17"/>
  <c r="X39" i="17"/>
  <c r="Z39" i="17"/>
  <c r="BA39" i="17"/>
  <c r="S38" i="17"/>
  <c r="R38" i="17"/>
  <c r="AD37" i="21"/>
  <c r="H40" i="11"/>
  <c r="I40" i="11"/>
  <c r="BI37" i="17"/>
  <c r="BJ37" i="17"/>
  <c r="BL37" i="17" s="1"/>
  <c r="AN39" i="17"/>
  <c r="AO39" i="17"/>
  <c r="AM39" i="17"/>
  <c r="BH39" i="17"/>
  <c r="N40" i="9"/>
  <c r="P40" i="9"/>
  <c r="O40" i="9"/>
  <c r="Q40" i="9"/>
  <c r="S39" i="13"/>
  <c r="R39" i="13"/>
  <c r="P38" i="21"/>
  <c r="Q38" i="21"/>
  <c r="R38" i="21"/>
  <c r="S38" i="21"/>
  <c r="AV39" i="17"/>
  <c r="N41" i="15"/>
  <c r="Q41" i="15"/>
  <c r="P41" i="15"/>
  <c r="O41" i="15"/>
  <c r="I39" i="15"/>
  <c r="K39" i="15"/>
  <c r="J39" i="15"/>
  <c r="L39" i="15"/>
  <c r="J39" i="7"/>
  <c r="I39" i="7"/>
  <c r="L39" i="7"/>
  <c r="K39" i="7"/>
  <c r="AX39" i="17"/>
  <c r="S46" i="7"/>
  <c r="R46" i="7"/>
  <c r="Z38" i="13"/>
  <c r="AB38" i="13" s="1"/>
  <c r="Y38" i="13"/>
  <c r="J39" i="21"/>
  <c r="I39" i="21"/>
  <c r="BE39" i="17"/>
  <c r="V40" i="19"/>
  <c r="U40" i="19"/>
  <c r="AG41" i="15"/>
  <c r="AF41" i="15"/>
  <c r="BF39" i="17"/>
  <c r="W38" i="7"/>
  <c r="Y38" i="7" s="1"/>
  <c r="V38" i="7"/>
  <c r="AO37" i="19"/>
  <c r="AR37" i="19"/>
  <c r="AP37" i="19"/>
  <c r="AN37" i="19"/>
  <c r="AQ37" i="19"/>
  <c r="AS37" i="19"/>
  <c r="AR39" i="17"/>
  <c r="K40" i="11"/>
  <c r="M40" i="11"/>
  <c r="J40" i="11"/>
  <c r="L40" i="11"/>
  <c r="H39" i="13"/>
  <c r="G39" i="13"/>
  <c r="AT39" i="17"/>
  <c r="H40" i="17"/>
  <c r="G40" i="17"/>
  <c r="AQ38" i="15"/>
  <c r="AS38" i="15" s="1"/>
  <c r="AP38" i="15"/>
  <c r="BF46" i="19"/>
  <c r="BG46" i="19"/>
  <c r="BD46" i="19"/>
  <c r="BC46" i="19"/>
  <c r="BH46" i="19"/>
  <c r="BE46" i="19"/>
  <c r="BI46" i="19"/>
  <c r="AW39" i="17"/>
  <c r="N40" i="21"/>
  <c r="L40" i="21"/>
  <c r="M40" i="21"/>
  <c r="K40" i="21"/>
  <c r="AD39" i="19"/>
  <c r="AC39" i="19"/>
  <c r="AE39" i="19"/>
  <c r="AG37" i="19"/>
  <c r="AF37" i="19"/>
  <c r="AH37" i="19"/>
  <c r="AJ37" i="19"/>
  <c r="AI37" i="19"/>
  <c r="AK37" i="19"/>
  <c r="P40" i="13"/>
  <c r="O40" i="13"/>
  <c r="N40" i="13"/>
  <c r="Q40" i="13"/>
  <c r="S39" i="9"/>
  <c r="R39" i="9"/>
  <c r="X39" i="9" s="1"/>
  <c r="Z39" i="9" s="1"/>
  <c r="AU40" i="19"/>
  <c r="AT40" i="19"/>
  <c r="AV40" i="19"/>
  <c r="AW40" i="19"/>
  <c r="M39" i="5"/>
  <c r="P39" i="5"/>
  <c r="N39" i="5"/>
  <c r="O39" i="5"/>
  <c r="AI39" i="17"/>
  <c r="AK39" i="17"/>
  <c r="AJ39" i="17"/>
  <c r="AL39" i="17"/>
  <c r="BJ36" i="19"/>
  <c r="BL36" i="19" s="1"/>
  <c r="Q43" i="5"/>
  <c r="R43" i="5"/>
  <c r="H39" i="15"/>
  <c r="G39" i="15"/>
  <c r="X39" i="11"/>
  <c r="Y39" i="11"/>
  <c r="V39" i="11"/>
  <c r="W39" i="11"/>
  <c r="R39" i="19"/>
  <c r="T39" i="19"/>
  <c r="Q39" i="19"/>
  <c r="S39" i="19"/>
  <c r="T41" i="11"/>
  <c r="S41" i="11"/>
  <c r="T42" i="21"/>
  <c r="U42" i="21"/>
  <c r="AU39" i="17"/>
  <c r="AQ39" i="17"/>
  <c r="I42" i="13"/>
  <c r="K42" i="13"/>
  <c r="J42" i="13"/>
  <c r="L42" i="13"/>
  <c r="J41" i="17"/>
  <c r="K41" i="17"/>
  <c r="I41" i="17"/>
  <c r="L41" i="17"/>
  <c r="Z39" i="15"/>
  <c r="Y39" i="15"/>
  <c r="W39" i="15"/>
  <c r="X39" i="15"/>
  <c r="Z38" i="11"/>
  <c r="AX39" i="19"/>
  <c r="AY39" i="19"/>
  <c r="BG39" i="17"/>
  <c r="AZ39" i="17"/>
  <c r="AZ40" i="17" s="1"/>
  <c r="AB39" i="15"/>
  <c r="AC39" i="15"/>
  <c r="AD39" i="15"/>
  <c r="AE39" i="15"/>
  <c r="K44" i="9"/>
  <c r="J44" i="9"/>
  <c r="L44" i="9"/>
  <c r="I44" i="9"/>
  <c r="U42" i="9"/>
  <c r="V42" i="9"/>
  <c r="AF44" i="17"/>
  <c r="AG44" i="17"/>
  <c r="U41" i="15"/>
  <c r="V41" i="15"/>
  <c r="BA42" i="19" l="1"/>
  <c r="AB39" i="19"/>
  <c r="AZ42" i="19"/>
  <c r="AZ43" i="19" s="1"/>
  <c r="BB43" i="19"/>
  <c r="AD38" i="21"/>
  <c r="AE38" i="21"/>
  <c r="AG38" i="21" s="1"/>
  <c r="BG40" i="17"/>
  <c r="AQ40" i="17"/>
  <c r="AU40" i="17"/>
  <c r="AA39" i="11"/>
  <c r="AC39" i="11" s="1"/>
  <c r="G42" i="7"/>
  <c r="BA43" i="19"/>
  <c r="N40" i="5"/>
  <c r="P40" i="5"/>
  <c r="M40" i="5"/>
  <c r="O40" i="5"/>
  <c r="AI38" i="19"/>
  <c r="AG38" i="19"/>
  <c r="AH38" i="19"/>
  <c r="AF38" i="19"/>
  <c r="AK38" i="19"/>
  <c r="AJ38" i="19"/>
  <c r="M41" i="21"/>
  <c r="K41" i="21"/>
  <c r="N41" i="21"/>
  <c r="L41" i="21"/>
  <c r="AQ38" i="19"/>
  <c r="AP38" i="19"/>
  <c r="AR38" i="19"/>
  <c r="AO38" i="19"/>
  <c r="AN38" i="19"/>
  <c r="AS38" i="19"/>
  <c r="V39" i="7"/>
  <c r="W39" i="7"/>
  <c r="Y39" i="7" s="1"/>
  <c r="AV40" i="17"/>
  <c r="R39" i="17"/>
  <c r="S39" i="17"/>
  <c r="P42" i="7"/>
  <c r="O42" i="7"/>
  <c r="N42" i="7"/>
  <c r="Q42" i="7"/>
  <c r="AI40" i="15"/>
  <c r="AJ40" i="15"/>
  <c r="AK40" i="15"/>
  <c r="AL40" i="15"/>
  <c r="O41" i="19"/>
  <c r="L41" i="19"/>
  <c r="M41" i="19"/>
  <c r="N41" i="19"/>
  <c r="AW40" i="17"/>
  <c r="U41" i="19"/>
  <c r="V41" i="19"/>
  <c r="BH40" i="17"/>
  <c r="BA40" i="17"/>
  <c r="BC40" i="17"/>
  <c r="AY40" i="17"/>
  <c r="I42" i="17"/>
  <c r="J42" i="17"/>
  <c r="K42" i="17"/>
  <c r="L42" i="17"/>
  <c r="H40" i="15"/>
  <c r="G40" i="15"/>
  <c r="AU41" i="19"/>
  <c r="AT41" i="19"/>
  <c r="AW41" i="19"/>
  <c r="AV41" i="19"/>
  <c r="BF47" i="19"/>
  <c r="BC47" i="19"/>
  <c r="BH47" i="19"/>
  <c r="BI47" i="19"/>
  <c r="BD47" i="19"/>
  <c r="BE47" i="19"/>
  <c r="BG47" i="19"/>
  <c r="BE40" i="17"/>
  <c r="J40" i="15"/>
  <c r="I40" i="15"/>
  <c r="K40" i="15"/>
  <c r="L40" i="15"/>
  <c r="Y40" i="17"/>
  <c r="W40" i="17"/>
  <c r="X40" i="17"/>
  <c r="Z40" i="17"/>
  <c r="X40" i="19"/>
  <c r="Z40" i="19"/>
  <c r="Y40" i="19"/>
  <c r="AA40" i="19"/>
  <c r="H40" i="5"/>
  <c r="I40" i="5"/>
  <c r="J40" i="5"/>
  <c r="K40" i="5"/>
  <c r="R44" i="5"/>
  <c r="Q44" i="5"/>
  <c r="G41" i="17"/>
  <c r="H41" i="17"/>
  <c r="P39" i="21"/>
  <c r="R39" i="21"/>
  <c r="Q39" i="21"/>
  <c r="S39" i="21"/>
  <c r="AM40" i="17"/>
  <c r="AN40" i="17"/>
  <c r="AO40" i="17"/>
  <c r="AL42" i="19"/>
  <c r="AM42" i="19"/>
  <c r="G42" i="5"/>
  <c r="F42" i="5"/>
  <c r="T42" i="11"/>
  <c r="S42" i="11"/>
  <c r="BJ37" i="19"/>
  <c r="BL37" i="19" s="1"/>
  <c r="AT40" i="17"/>
  <c r="I40" i="21"/>
  <c r="J40" i="21"/>
  <c r="U39" i="5"/>
  <c r="W39" i="5" s="1"/>
  <c r="T39" i="5"/>
  <c r="AN40" i="15"/>
  <c r="AO40" i="15"/>
  <c r="AM40" i="15"/>
  <c r="L43" i="13"/>
  <c r="J43" i="13"/>
  <c r="I43" i="13"/>
  <c r="K43" i="13"/>
  <c r="Z39" i="13"/>
  <c r="AB39" i="13" s="1"/>
  <c r="Y39" i="13"/>
  <c r="P39" i="17"/>
  <c r="N39" i="17"/>
  <c r="O39" i="17"/>
  <c r="Q39" i="17"/>
  <c r="U43" i="21"/>
  <c r="T43" i="21"/>
  <c r="AI40" i="17"/>
  <c r="AJ40" i="17"/>
  <c r="AK40" i="17"/>
  <c r="AL40" i="17"/>
  <c r="AE40" i="19"/>
  <c r="AC40" i="19"/>
  <c r="AD40" i="19"/>
  <c r="G40" i="13"/>
  <c r="H40" i="13"/>
  <c r="AS40" i="17"/>
  <c r="J44" i="19"/>
  <c r="K44" i="19"/>
  <c r="X39" i="21"/>
  <c r="W39" i="21"/>
  <c r="Y39" i="21"/>
  <c r="Z39" i="21"/>
  <c r="AP40" i="17"/>
  <c r="AP39" i="15"/>
  <c r="AQ39" i="15"/>
  <c r="AS39" i="15" s="1"/>
  <c r="V43" i="9"/>
  <c r="U43" i="9"/>
  <c r="T40" i="19"/>
  <c r="S40" i="19"/>
  <c r="R40" i="19"/>
  <c r="Q40" i="19"/>
  <c r="S40" i="9"/>
  <c r="R40" i="9"/>
  <c r="I41" i="11"/>
  <c r="H41" i="11"/>
  <c r="BI38" i="17"/>
  <c r="BJ38" i="17"/>
  <c r="BL38" i="17" s="1"/>
  <c r="U42" i="15"/>
  <c r="V42" i="15"/>
  <c r="AY40" i="19"/>
  <c r="AX40" i="19"/>
  <c r="P41" i="13"/>
  <c r="N41" i="13"/>
  <c r="Q41" i="13"/>
  <c r="O41" i="13"/>
  <c r="BF40" i="17"/>
  <c r="R47" i="7"/>
  <c r="S47" i="7"/>
  <c r="O42" i="15"/>
  <c r="P42" i="15"/>
  <c r="Q42" i="15"/>
  <c r="N42" i="15"/>
  <c r="S40" i="13"/>
  <c r="R40" i="13"/>
  <c r="W39" i="9"/>
  <c r="AC39" i="21"/>
  <c r="AA39" i="21"/>
  <c r="AB39" i="21"/>
  <c r="AB40" i="15"/>
  <c r="AC40" i="15"/>
  <c r="AD40" i="15"/>
  <c r="AE40" i="15"/>
  <c r="AG45" i="17"/>
  <c r="AF45" i="17"/>
  <c r="L41" i="11"/>
  <c r="M41" i="11"/>
  <c r="J41" i="11"/>
  <c r="K41" i="11"/>
  <c r="AX40" i="17"/>
  <c r="N41" i="9"/>
  <c r="O41" i="9"/>
  <c r="P41" i="9"/>
  <c r="Q41" i="9"/>
  <c r="AB41" i="17"/>
  <c r="AE41" i="17"/>
  <c r="AC41" i="17"/>
  <c r="AD41" i="17"/>
  <c r="H49" i="7"/>
  <c r="Y40" i="15"/>
  <c r="Z40" i="15"/>
  <c r="W40" i="15"/>
  <c r="X40" i="15"/>
  <c r="J45" i="9"/>
  <c r="I45" i="9"/>
  <c r="K45" i="9"/>
  <c r="L45" i="9"/>
  <c r="AG42" i="15"/>
  <c r="AF42" i="15"/>
  <c r="Z39" i="11"/>
  <c r="S40" i="15"/>
  <c r="R40" i="15"/>
  <c r="BD40" i="17"/>
  <c r="BB40" i="17"/>
  <c r="V40" i="11"/>
  <c r="Y40" i="11"/>
  <c r="X40" i="11"/>
  <c r="W40" i="11"/>
  <c r="AR40" i="17"/>
  <c r="AR41" i="17" s="1"/>
  <c r="J40" i="7"/>
  <c r="I40" i="7"/>
  <c r="L40" i="7"/>
  <c r="K40" i="7"/>
  <c r="G41" i="9"/>
  <c r="H41" i="9"/>
  <c r="U41" i="13"/>
  <c r="V41" i="13"/>
  <c r="W41" i="13"/>
  <c r="X41" i="13"/>
  <c r="U39" i="17"/>
  <c r="V39" i="17"/>
  <c r="P44" i="11"/>
  <c r="O44" i="11"/>
  <c r="Q44" i="11"/>
  <c r="R44" i="11"/>
  <c r="AB40" i="19" l="1"/>
  <c r="BB44" i="19"/>
  <c r="AZ44" i="19"/>
  <c r="AD39" i="21"/>
  <c r="AE39" i="21"/>
  <c r="AG39" i="21" s="1"/>
  <c r="AQ41" i="17"/>
  <c r="AP41" i="17"/>
  <c r="AU41" i="17"/>
  <c r="BB41" i="17"/>
  <c r="Z40" i="11"/>
  <c r="X40" i="9"/>
  <c r="Z40" i="9" s="1"/>
  <c r="G43" i="7"/>
  <c r="AG43" i="15"/>
  <c r="AF43" i="15"/>
  <c r="AA40" i="11"/>
  <c r="AC40" i="11" s="1"/>
  <c r="I42" i="11"/>
  <c r="H42" i="11"/>
  <c r="AD41" i="19"/>
  <c r="AE41" i="19"/>
  <c r="AC41" i="19"/>
  <c r="J41" i="21"/>
  <c r="I41" i="21"/>
  <c r="BI48" i="19"/>
  <c r="BD48" i="19"/>
  <c r="BF48" i="19"/>
  <c r="BE48" i="19"/>
  <c r="BH48" i="19"/>
  <c r="BC48" i="19"/>
  <c r="BG48" i="19"/>
  <c r="G41" i="15"/>
  <c r="H41" i="15"/>
  <c r="W40" i="9"/>
  <c r="J46" i="9"/>
  <c r="L46" i="9"/>
  <c r="I46" i="9"/>
  <c r="K46" i="9"/>
  <c r="X40" i="21"/>
  <c r="Z40" i="21"/>
  <c r="W40" i="21"/>
  <c r="Y40" i="21"/>
  <c r="AI41" i="17"/>
  <c r="AJ41" i="17"/>
  <c r="AK41" i="17"/>
  <c r="AL41" i="17"/>
  <c r="K43" i="17"/>
  <c r="I43" i="17"/>
  <c r="L43" i="17"/>
  <c r="J43" i="17"/>
  <c r="M41" i="5"/>
  <c r="N41" i="5"/>
  <c r="O41" i="5"/>
  <c r="P41" i="5"/>
  <c r="AC42" i="17"/>
  <c r="AB42" i="17"/>
  <c r="AD42" i="17"/>
  <c r="AE42" i="17"/>
  <c r="AG46" i="17"/>
  <c r="AF46" i="17"/>
  <c r="S41" i="13"/>
  <c r="R41" i="13"/>
  <c r="R41" i="9"/>
  <c r="S41" i="9"/>
  <c r="AT41" i="17"/>
  <c r="P40" i="21"/>
  <c r="Q40" i="21"/>
  <c r="R40" i="21"/>
  <c r="S40" i="21"/>
  <c r="I41" i="5"/>
  <c r="J41" i="5"/>
  <c r="H41" i="5"/>
  <c r="K41" i="5"/>
  <c r="I41" i="15"/>
  <c r="K41" i="15"/>
  <c r="J41" i="15"/>
  <c r="L41" i="15"/>
  <c r="R40" i="17"/>
  <c r="S40" i="17"/>
  <c r="L42" i="21"/>
  <c r="M42" i="21"/>
  <c r="N42" i="21"/>
  <c r="K42" i="21"/>
  <c r="G42" i="9"/>
  <c r="H42" i="9"/>
  <c r="V41" i="11"/>
  <c r="X41" i="11"/>
  <c r="W41" i="11"/>
  <c r="Y41" i="11"/>
  <c r="AC41" i="15"/>
  <c r="AB41" i="15"/>
  <c r="AD41" i="15"/>
  <c r="AE41" i="15"/>
  <c r="AY41" i="19"/>
  <c r="AX41" i="19"/>
  <c r="M42" i="19"/>
  <c r="L42" i="19"/>
  <c r="N42" i="19"/>
  <c r="O42" i="19"/>
  <c r="N42" i="9"/>
  <c r="P42" i="9"/>
  <c r="Q42" i="9"/>
  <c r="O42" i="9"/>
  <c r="O43" i="15"/>
  <c r="P43" i="15"/>
  <c r="N43" i="15"/>
  <c r="Q43" i="15"/>
  <c r="U43" i="15"/>
  <c r="V43" i="15"/>
  <c r="AI41" i="15"/>
  <c r="AK41" i="15"/>
  <c r="AL41" i="15"/>
  <c r="AJ41" i="15"/>
  <c r="AV41" i="17"/>
  <c r="BA44" i="19"/>
  <c r="J45" i="19"/>
  <c r="K45" i="19"/>
  <c r="I44" i="13"/>
  <c r="J44" i="13"/>
  <c r="L44" i="13"/>
  <c r="K44" i="13"/>
  <c r="S43" i="11"/>
  <c r="T43" i="11"/>
  <c r="U40" i="5"/>
  <c r="W40" i="5" s="1"/>
  <c r="T40" i="5"/>
  <c r="AY41" i="17"/>
  <c r="S41" i="19"/>
  <c r="Q41" i="19"/>
  <c r="R41" i="19"/>
  <c r="T41" i="19"/>
  <c r="T44" i="21"/>
  <c r="U44" i="21"/>
  <c r="BG41" i="17"/>
  <c r="AZ41" i="17"/>
  <c r="Y41" i="19"/>
  <c r="Z41" i="19"/>
  <c r="X41" i="19"/>
  <c r="AA41" i="19"/>
  <c r="BE41" i="17"/>
  <c r="BC41" i="17"/>
  <c r="AH39" i="19"/>
  <c r="AK39" i="19"/>
  <c r="AF39" i="19"/>
  <c r="AG39" i="19"/>
  <c r="AJ39" i="19"/>
  <c r="AI39" i="19"/>
  <c r="P45" i="11"/>
  <c r="Q45" i="11"/>
  <c r="O45" i="11"/>
  <c r="R45" i="11"/>
  <c r="W40" i="7"/>
  <c r="Y40" i="7" s="1"/>
  <c r="V40" i="7"/>
  <c r="BD41" i="17"/>
  <c r="X41" i="15"/>
  <c r="Y41" i="15"/>
  <c r="W41" i="15"/>
  <c r="Z41" i="15"/>
  <c r="S48" i="7"/>
  <c r="R48" i="7"/>
  <c r="AS41" i="17"/>
  <c r="BA41" i="17"/>
  <c r="AN39" i="19"/>
  <c r="AS39" i="19"/>
  <c r="AR39" i="19"/>
  <c r="AP39" i="19"/>
  <c r="AQ39" i="19"/>
  <c r="AO39" i="19"/>
  <c r="AX41" i="17"/>
  <c r="U44" i="9"/>
  <c r="V44" i="9"/>
  <c r="H41" i="13"/>
  <c r="G41" i="13"/>
  <c r="N40" i="17"/>
  <c r="Q40" i="17"/>
  <c r="O40" i="17"/>
  <c r="P40" i="17"/>
  <c r="AN41" i="15"/>
  <c r="AO41" i="15"/>
  <c r="AM41" i="15"/>
  <c r="G43" i="5"/>
  <c r="F43" i="5"/>
  <c r="G42" i="17"/>
  <c r="H42" i="17"/>
  <c r="AU42" i="19"/>
  <c r="AT42" i="19"/>
  <c r="AV42" i="19"/>
  <c r="AW42" i="19"/>
  <c r="BH41" i="17"/>
  <c r="O43" i="7"/>
  <c r="N43" i="7"/>
  <c r="P43" i="7"/>
  <c r="Q43" i="7"/>
  <c r="J41" i="7"/>
  <c r="I41" i="7"/>
  <c r="K41" i="7"/>
  <c r="L41" i="7"/>
  <c r="U40" i="17"/>
  <c r="V40" i="17"/>
  <c r="S41" i="15"/>
  <c r="R41" i="15"/>
  <c r="BF41" i="17"/>
  <c r="Z40" i="13"/>
  <c r="AB40" i="13" s="1"/>
  <c r="Y40" i="13"/>
  <c r="AL43" i="19"/>
  <c r="AM43" i="19"/>
  <c r="U42" i="19"/>
  <c r="V42" i="19"/>
  <c r="AA40" i="21"/>
  <c r="AB40" i="21"/>
  <c r="AC40" i="21"/>
  <c r="H50" i="7"/>
  <c r="BJ39" i="17"/>
  <c r="BL39" i="17" s="1"/>
  <c r="BI39" i="17"/>
  <c r="Z41" i="17"/>
  <c r="Y41" i="17"/>
  <c r="W41" i="17"/>
  <c r="X41" i="17"/>
  <c r="BJ38" i="19"/>
  <c r="BL38" i="19" s="1"/>
  <c r="U42" i="13"/>
  <c r="X42" i="13"/>
  <c r="W42" i="13"/>
  <c r="V42" i="13"/>
  <c r="K42" i="11"/>
  <c r="L42" i="11"/>
  <c r="J42" i="11"/>
  <c r="M42" i="11"/>
  <c r="O42" i="13"/>
  <c r="N42" i="13"/>
  <c r="Q42" i="13"/>
  <c r="P42" i="13"/>
  <c r="AN41" i="17"/>
  <c r="AO41" i="17"/>
  <c r="AQ42" i="17" s="1"/>
  <c r="AM41" i="17"/>
  <c r="R45" i="5"/>
  <c r="Q45" i="5"/>
  <c r="AQ40" i="15"/>
  <c r="AS40" i="15" s="1"/>
  <c r="AP40" i="15"/>
  <c r="AW41" i="17"/>
  <c r="AA41" i="11" l="1"/>
  <c r="AC41" i="11" s="1"/>
  <c r="AB41" i="19"/>
  <c r="BB45" i="19"/>
  <c r="AE40" i="21"/>
  <c r="AG40" i="21" s="1"/>
  <c r="Z41" i="11"/>
  <c r="X41" i="9"/>
  <c r="Z41" i="9" s="1"/>
  <c r="W41" i="9"/>
  <c r="G44" i="7"/>
  <c r="Y42" i="17"/>
  <c r="Z42" i="17"/>
  <c r="W42" i="17"/>
  <c r="X42" i="17"/>
  <c r="Q46" i="5"/>
  <c r="R46" i="5"/>
  <c r="G43" i="17"/>
  <c r="H43" i="17"/>
  <c r="G42" i="13"/>
  <c r="H42" i="13"/>
  <c r="P46" i="11"/>
  <c r="R46" i="11"/>
  <c r="Q46" i="11"/>
  <c r="O46" i="11"/>
  <c r="X42" i="19"/>
  <c r="Y42" i="19"/>
  <c r="Z42" i="19"/>
  <c r="AA42" i="19"/>
  <c r="O44" i="15"/>
  <c r="P44" i="15"/>
  <c r="N44" i="15"/>
  <c r="Q44" i="15"/>
  <c r="G43" i="9"/>
  <c r="H43" i="9"/>
  <c r="W41" i="7"/>
  <c r="Y41" i="7" s="1"/>
  <c r="V41" i="7"/>
  <c r="U45" i="9"/>
  <c r="V45" i="9"/>
  <c r="J46" i="19"/>
  <c r="K46" i="19"/>
  <c r="X41" i="21"/>
  <c r="W41" i="21"/>
  <c r="Y41" i="21"/>
  <c r="Z41" i="21"/>
  <c r="AP42" i="17"/>
  <c r="AL44" i="19"/>
  <c r="AM44" i="19"/>
  <c r="AS42" i="17"/>
  <c r="H42" i="5"/>
  <c r="I42" i="5"/>
  <c r="K42" i="5"/>
  <c r="J42" i="5"/>
  <c r="S42" i="13"/>
  <c r="R42" i="13"/>
  <c r="I44" i="17"/>
  <c r="K44" i="17"/>
  <c r="L44" i="17"/>
  <c r="J44" i="17"/>
  <c r="H51" i="7"/>
  <c r="N44" i="7"/>
  <c r="P44" i="7"/>
  <c r="O44" i="7"/>
  <c r="Q44" i="7"/>
  <c r="G44" i="5"/>
  <c r="F44" i="5"/>
  <c r="AX42" i="17"/>
  <c r="AX42" i="19"/>
  <c r="AY42" i="19"/>
  <c r="M43" i="21"/>
  <c r="L43" i="21"/>
  <c r="K43" i="21"/>
  <c r="N43" i="21"/>
  <c r="U41" i="5"/>
  <c r="W41" i="5" s="1"/>
  <c r="T41" i="5"/>
  <c r="I43" i="11"/>
  <c r="H43" i="11"/>
  <c r="AA41" i="21"/>
  <c r="AC41" i="21"/>
  <c r="AB41" i="21"/>
  <c r="R49" i="7"/>
  <c r="S49" i="7"/>
  <c r="AZ42" i="17"/>
  <c r="AY42" i="17"/>
  <c r="BA45" i="19"/>
  <c r="AB42" i="15"/>
  <c r="AC42" i="15"/>
  <c r="AD42" i="15"/>
  <c r="AE42" i="15"/>
  <c r="AG47" i="17"/>
  <c r="AF47" i="17"/>
  <c r="AM42" i="15"/>
  <c r="AN42" i="15"/>
  <c r="AO42" i="15"/>
  <c r="Z42" i="15"/>
  <c r="Y42" i="15"/>
  <c r="W42" i="15"/>
  <c r="X42" i="15"/>
  <c r="BG42" i="17"/>
  <c r="AV42" i="17"/>
  <c r="P43" i="9"/>
  <c r="O43" i="9"/>
  <c r="Q43" i="9"/>
  <c r="N43" i="9"/>
  <c r="AD43" i="17"/>
  <c r="AE43" i="17"/>
  <c r="AB43" i="17"/>
  <c r="AC43" i="17"/>
  <c r="AD40" i="21"/>
  <c r="L47" i="9"/>
  <c r="I47" i="9"/>
  <c r="J47" i="9"/>
  <c r="K47" i="9"/>
  <c r="AO42" i="17"/>
  <c r="AN42" i="17"/>
  <c r="AM42" i="17"/>
  <c r="BB42" i="17"/>
  <c r="BF42" i="17"/>
  <c r="U45" i="21"/>
  <c r="T45" i="21"/>
  <c r="R41" i="17"/>
  <c r="S41" i="17"/>
  <c r="Q41" i="21"/>
  <c r="R41" i="21"/>
  <c r="S41" i="21"/>
  <c r="P41" i="21"/>
  <c r="BI49" i="19"/>
  <c r="BF49" i="19"/>
  <c r="BE49" i="19"/>
  <c r="BC49" i="19"/>
  <c r="BH49" i="19"/>
  <c r="BD49" i="19"/>
  <c r="BG49" i="19"/>
  <c r="AG44" i="15"/>
  <c r="AF44" i="15"/>
  <c r="U43" i="13"/>
  <c r="V43" i="13"/>
  <c r="X43" i="13"/>
  <c r="W43" i="13"/>
  <c r="P43" i="13"/>
  <c r="O43" i="13"/>
  <c r="N43" i="13"/>
  <c r="Q43" i="13"/>
  <c r="BH42" i="17"/>
  <c r="BJ39" i="19"/>
  <c r="BL39" i="19" s="1"/>
  <c r="T44" i="11"/>
  <c r="S44" i="11"/>
  <c r="AI42" i="15"/>
  <c r="AL42" i="15"/>
  <c r="AJ42" i="15"/>
  <c r="AK42" i="15"/>
  <c r="AI42" i="17"/>
  <c r="AK42" i="17"/>
  <c r="AJ42" i="17"/>
  <c r="AL42" i="17"/>
  <c r="AR42" i="17"/>
  <c r="AW42" i="17"/>
  <c r="S42" i="15"/>
  <c r="R42" i="15"/>
  <c r="AV43" i="19"/>
  <c r="AU43" i="19"/>
  <c r="AT43" i="19"/>
  <c r="AW43" i="19"/>
  <c r="AI40" i="19"/>
  <c r="AF40" i="19"/>
  <c r="AG40" i="19"/>
  <c r="AK40" i="19"/>
  <c r="AH40" i="19"/>
  <c r="AJ40" i="19"/>
  <c r="V42" i="11"/>
  <c r="Y42" i="11"/>
  <c r="X42" i="11"/>
  <c r="W42" i="11"/>
  <c r="G42" i="15"/>
  <c r="H42" i="15"/>
  <c r="AZ45" i="19"/>
  <c r="U41" i="17"/>
  <c r="V41" i="17"/>
  <c r="N41" i="17"/>
  <c r="O41" i="17"/>
  <c r="P41" i="17"/>
  <c r="Q41" i="17"/>
  <c r="AP40" i="19"/>
  <c r="AR40" i="19"/>
  <c r="AQ40" i="19"/>
  <c r="AN40" i="19"/>
  <c r="AO40" i="19"/>
  <c r="AS40" i="19"/>
  <c r="BD42" i="17"/>
  <c r="M42" i="5"/>
  <c r="P42" i="5"/>
  <c r="O42" i="5"/>
  <c r="N42" i="5"/>
  <c r="AQ41" i="15"/>
  <c r="AS41" i="15" s="1"/>
  <c r="AP41" i="15"/>
  <c r="I42" i="21"/>
  <c r="J42" i="21"/>
  <c r="L43" i="11"/>
  <c r="K43" i="11"/>
  <c r="M43" i="11"/>
  <c r="J43" i="11"/>
  <c r="V43" i="19"/>
  <c r="U43" i="19"/>
  <c r="BJ40" i="17"/>
  <c r="BL40" i="17" s="1"/>
  <c r="BI40" i="17"/>
  <c r="BC42" i="17"/>
  <c r="Q42" i="19"/>
  <c r="S42" i="19"/>
  <c r="R42" i="19"/>
  <c r="T42" i="19"/>
  <c r="K45" i="13"/>
  <c r="J45" i="13"/>
  <c r="I45" i="13"/>
  <c r="L45" i="13"/>
  <c r="U44" i="15"/>
  <c r="V44" i="15"/>
  <c r="O43" i="19"/>
  <c r="M43" i="19"/>
  <c r="L43" i="19"/>
  <c r="N43" i="19"/>
  <c r="I42" i="15"/>
  <c r="J42" i="15"/>
  <c r="L42" i="15"/>
  <c r="K42" i="15"/>
  <c r="AT42" i="17"/>
  <c r="AU42" i="17"/>
  <c r="L42" i="7"/>
  <c r="I42" i="7"/>
  <c r="J42" i="7"/>
  <c r="K42" i="7"/>
  <c r="Z41" i="13"/>
  <c r="AB41" i="13" s="1"/>
  <c r="Y41" i="13"/>
  <c r="BA42" i="17"/>
  <c r="BE42" i="17"/>
  <c r="S42" i="9"/>
  <c r="R42" i="9"/>
  <c r="AC42" i="19"/>
  <c r="AE42" i="19"/>
  <c r="AD42" i="19"/>
  <c r="BA46" i="19" l="1"/>
  <c r="AZ46" i="19"/>
  <c r="BB46" i="19"/>
  <c r="BA47" i="19" s="1"/>
  <c r="AB42" i="19"/>
  <c r="AE41" i="21"/>
  <c r="AG41" i="21" s="1"/>
  <c r="AD41" i="21"/>
  <c r="AR43" i="17"/>
  <c r="AT43" i="17"/>
  <c r="AA42" i="11"/>
  <c r="AC42" i="11" s="1"/>
  <c r="X42" i="9"/>
  <c r="Z42" i="9" s="1"/>
  <c r="G45" i="7"/>
  <c r="BD43" i="17"/>
  <c r="AV43" i="17"/>
  <c r="AS43" i="17"/>
  <c r="J47" i="19"/>
  <c r="K47" i="19"/>
  <c r="N45" i="15"/>
  <c r="O45" i="15"/>
  <c r="P45" i="15"/>
  <c r="Q45" i="15"/>
  <c r="G43" i="13"/>
  <c r="H43" i="13"/>
  <c r="K44" i="11"/>
  <c r="L44" i="11"/>
  <c r="J44" i="11"/>
  <c r="M44" i="11"/>
  <c r="AG41" i="19"/>
  <c r="AJ41" i="19"/>
  <c r="AF41" i="19"/>
  <c r="AK41" i="19"/>
  <c r="AH41" i="19"/>
  <c r="AI41" i="19"/>
  <c r="BH43" i="17"/>
  <c r="BG43" i="17"/>
  <c r="F45" i="5"/>
  <c r="G45" i="5"/>
  <c r="Z42" i="13"/>
  <c r="AB42" i="13" s="1"/>
  <c r="Y42" i="13"/>
  <c r="AQ41" i="19"/>
  <c r="AO41" i="19"/>
  <c r="AN41" i="19"/>
  <c r="AR41" i="19"/>
  <c r="AP41" i="19"/>
  <c r="AS41" i="19"/>
  <c r="R43" i="9"/>
  <c r="X43" i="9" s="1"/>
  <c r="Z43" i="9" s="1"/>
  <c r="S43" i="9"/>
  <c r="J43" i="15"/>
  <c r="K43" i="15"/>
  <c r="I43" i="15"/>
  <c r="L43" i="15"/>
  <c r="AI43" i="17"/>
  <c r="AK43" i="17"/>
  <c r="AJ43" i="17"/>
  <c r="AL43" i="17"/>
  <c r="P44" i="13"/>
  <c r="N44" i="13"/>
  <c r="O44" i="13"/>
  <c r="Q44" i="13"/>
  <c r="R42" i="17"/>
  <c r="S42" i="17"/>
  <c r="J48" i="9"/>
  <c r="L48" i="9"/>
  <c r="K48" i="9"/>
  <c r="I48" i="9"/>
  <c r="I44" i="11"/>
  <c r="H44" i="11"/>
  <c r="P45" i="7"/>
  <c r="O45" i="7"/>
  <c r="N45" i="7"/>
  <c r="Q45" i="7"/>
  <c r="U46" i="9"/>
  <c r="V46" i="9"/>
  <c r="G44" i="17"/>
  <c r="H44" i="17"/>
  <c r="BE43" i="17"/>
  <c r="S43" i="19"/>
  <c r="T43" i="19"/>
  <c r="R43" i="19"/>
  <c r="Q43" i="19"/>
  <c r="BJ40" i="19"/>
  <c r="BL40" i="19" s="1"/>
  <c r="R43" i="13"/>
  <c r="S43" i="13"/>
  <c r="AM45" i="19"/>
  <c r="AL45" i="19"/>
  <c r="BA43" i="17"/>
  <c r="J43" i="21"/>
  <c r="I43" i="21"/>
  <c r="G43" i="15"/>
  <c r="H43" i="15"/>
  <c r="X43" i="19"/>
  <c r="Y43" i="19"/>
  <c r="AA43" i="19"/>
  <c r="Z43" i="19"/>
  <c r="Q47" i="5"/>
  <c r="R47" i="5"/>
  <c r="AQ42" i="15"/>
  <c r="AS42" i="15" s="1"/>
  <c r="AP42" i="15"/>
  <c r="AT44" i="19"/>
  <c r="AU44" i="19"/>
  <c r="AV44" i="19"/>
  <c r="AW44" i="19"/>
  <c r="T46" i="21"/>
  <c r="U46" i="21"/>
  <c r="W43" i="15"/>
  <c r="X43" i="15"/>
  <c r="Z43" i="15"/>
  <c r="Y43" i="15"/>
  <c r="L44" i="21"/>
  <c r="K44" i="21"/>
  <c r="M44" i="21"/>
  <c r="N44" i="21"/>
  <c r="J43" i="5"/>
  <c r="K43" i="5"/>
  <c r="H43" i="5"/>
  <c r="I43" i="5"/>
  <c r="AP43" i="17"/>
  <c r="BF43" i="17"/>
  <c r="AB44" i="17"/>
  <c r="AC44" i="17"/>
  <c r="AD44" i="17"/>
  <c r="AE44" i="17"/>
  <c r="AM43" i="15"/>
  <c r="AN43" i="15"/>
  <c r="AO43" i="15"/>
  <c r="AY43" i="17"/>
  <c r="X42" i="21"/>
  <c r="W42" i="21"/>
  <c r="Z42" i="21"/>
  <c r="Y42" i="21"/>
  <c r="BC43" i="17"/>
  <c r="W44" i="13"/>
  <c r="X44" i="13"/>
  <c r="U44" i="13"/>
  <c r="V44" i="13"/>
  <c r="BB43" i="17"/>
  <c r="AZ43" i="17"/>
  <c r="H52" i="7"/>
  <c r="U42" i="5"/>
  <c r="W42" i="5" s="1"/>
  <c r="T42" i="5"/>
  <c r="M44" i="19"/>
  <c r="L44" i="19"/>
  <c r="O44" i="19"/>
  <c r="N44" i="19"/>
  <c r="AI43" i="15"/>
  <c r="AL43" i="15"/>
  <c r="AJ43" i="15"/>
  <c r="AK43" i="15"/>
  <c r="R50" i="7"/>
  <c r="S50" i="7"/>
  <c r="Z42" i="11"/>
  <c r="G44" i="9"/>
  <c r="H44" i="9"/>
  <c r="X43" i="17"/>
  <c r="W43" i="17"/>
  <c r="Y43" i="17"/>
  <c r="Z43" i="17"/>
  <c r="W42" i="7"/>
  <c r="Y42" i="7" s="1"/>
  <c r="V42" i="7"/>
  <c r="V45" i="15"/>
  <c r="U45" i="15"/>
  <c r="V43" i="11"/>
  <c r="W43" i="11"/>
  <c r="Y43" i="11"/>
  <c r="X43" i="11"/>
  <c r="BF50" i="19"/>
  <c r="BI50" i="19"/>
  <c r="BH50" i="19"/>
  <c r="BE50" i="19"/>
  <c r="BD50" i="19"/>
  <c r="BC50" i="19"/>
  <c r="BG50" i="19"/>
  <c r="P44" i="9"/>
  <c r="O44" i="9"/>
  <c r="N44" i="9"/>
  <c r="Q44" i="9"/>
  <c r="AX43" i="19"/>
  <c r="AY43" i="19"/>
  <c r="O42" i="17"/>
  <c r="N42" i="17"/>
  <c r="P42" i="17"/>
  <c r="Q42" i="17"/>
  <c r="L43" i="7"/>
  <c r="K43" i="7"/>
  <c r="J43" i="7"/>
  <c r="I43" i="7"/>
  <c r="N43" i="5"/>
  <c r="O43" i="5"/>
  <c r="M43" i="5"/>
  <c r="P43" i="5"/>
  <c r="BI41" i="17"/>
  <c r="BJ41" i="17"/>
  <c r="BL41" i="17" s="1"/>
  <c r="S43" i="15"/>
  <c r="R43" i="15"/>
  <c r="AO43" i="17"/>
  <c r="AM43" i="17"/>
  <c r="AN43" i="17"/>
  <c r="AG48" i="17"/>
  <c r="AF48" i="17"/>
  <c r="W42" i="9"/>
  <c r="P47" i="11"/>
  <c r="Q47" i="11"/>
  <c r="O47" i="11"/>
  <c r="R47" i="11"/>
  <c r="AQ43" i="17"/>
  <c r="AD43" i="19"/>
  <c r="AE43" i="19"/>
  <c r="AC43" i="19"/>
  <c r="AU43" i="17"/>
  <c r="J46" i="13"/>
  <c r="I46" i="13"/>
  <c r="L46" i="13"/>
  <c r="K46" i="13"/>
  <c r="U44" i="19"/>
  <c r="V44" i="19"/>
  <c r="U42" i="17"/>
  <c r="V42" i="17"/>
  <c r="AW43" i="17"/>
  <c r="T45" i="11"/>
  <c r="S45" i="11"/>
  <c r="AF45" i="15"/>
  <c r="AG45" i="15"/>
  <c r="R42" i="21"/>
  <c r="P42" i="21"/>
  <c r="S42" i="21"/>
  <c r="Q42" i="21"/>
  <c r="AC43" i="15"/>
  <c r="AB43" i="15"/>
  <c r="AD43" i="15"/>
  <c r="AE43" i="15"/>
  <c r="AA42" i="21"/>
  <c r="AB42" i="21"/>
  <c r="AC42" i="21"/>
  <c r="AX43" i="17"/>
  <c r="K45" i="17"/>
  <c r="I45" i="17"/>
  <c r="L45" i="17"/>
  <c r="J45" i="17"/>
  <c r="AA43" i="11" l="1"/>
  <c r="AC43" i="11" s="1"/>
  <c r="AZ47" i="19"/>
  <c r="AB43" i="19"/>
  <c r="BB47" i="19"/>
  <c r="BA48" i="19" s="1"/>
  <c r="AE42" i="21"/>
  <c r="AG42" i="21" s="1"/>
  <c r="AQ44" i="17"/>
  <c r="AX44" i="17"/>
  <c r="AU44" i="17"/>
  <c r="W43" i="9"/>
  <c r="G46" i="7"/>
  <c r="AG46" i="15"/>
  <c r="AF46" i="15"/>
  <c r="R51" i="7"/>
  <c r="S51" i="7"/>
  <c r="H53" i="7"/>
  <c r="AP44" i="17"/>
  <c r="BE44" i="17"/>
  <c r="I46" i="17"/>
  <c r="K46" i="17"/>
  <c r="J46" i="17"/>
  <c r="L46" i="17"/>
  <c r="BJ42" i="17"/>
  <c r="BL42" i="17" s="1"/>
  <c r="BI42" i="17"/>
  <c r="AY44" i="17"/>
  <c r="U47" i="21"/>
  <c r="T47" i="21"/>
  <c r="H45" i="17"/>
  <c r="G45" i="17"/>
  <c r="I49" i="9"/>
  <c r="J49" i="9"/>
  <c r="L49" i="9"/>
  <c r="K49" i="9"/>
  <c r="I44" i="15"/>
  <c r="J44" i="15"/>
  <c r="L44" i="15"/>
  <c r="K44" i="15"/>
  <c r="AJ42" i="19"/>
  <c r="AG42" i="19"/>
  <c r="AH42" i="19"/>
  <c r="AI42" i="19"/>
  <c r="AF42" i="19"/>
  <c r="AK42" i="19"/>
  <c r="W43" i="7"/>
  <c r="Y43" i="7" s="1"/>
  <c r="V43" i="7"/>
  <c r="U46" i="15"/>
  <c r="V46" i="15"/>
  <c r="AZ44" i="17"/>
  <c r="AM44" i="15"/>
  <c r="AN44" i="15"/>
  <c r="AO44" i="15"/>
  <c r="U43" i="5"/>
  <c r="W43" i="5" s="1"/>
  <c r="T43" i="5"/>
  <c r="X44" i="19"/>
  <c r="AA44" i="19"/>
  <c r="Z44" i="19"/>
  <c r="Y44" i="19"/>
  <c r="BJ41" i="19"/>
  <c r="BL41" i="19" s="1"/>
  <c r="AG49" i="17"/>
  <c r="AF49" i="17"/>
  <c r="S46" i="11"/>
  <c r="T46" i="11"/>
  <c r="AE44" i="19"/>
  <c r="AC44" i="19"/>
  <c r="AD44" i="19"/>
  <c r="BB44" i="17"/>
  <c r="H44" i="5"/>
  <c r="I44" i="5"/>
  <c r="J44" i="5"/>
  <c r="K44" i="5"/>
  <c r="AU45" i="19"/>
  <c r="AV45" i="19"/>
  <c r="AT45" i="19"/>
  <c r="AW45" i="19"/>
  <c r="AL46" i="19"/>
  <c r="AM46" i="19"/>
  <c r="V47" i="9"/>
  <c r="U47" i="9"/>
  <c r="R43" i="17"/>
  <c r="S43" i="17"/>
  <c r="J48" i="19"/>
  <c r="K48" i="19"/>
  <c r="AC44" i="15"/>
  <c r="AB44" i="15"/>
  <c r="AD44" i="15"/>
  <c r="AE44" i="15"/>
  <c r="AW44" i="17"/>
  <c r="AI44" i="15"/>
  <c r="AJ44" i="15"/>
  <c r="AL44" i="15"/>
  <c r="AK44" i="15"/>
  <c r="R44" i="13"/>
  <c r="S44" i="13"/>
  <c r="U43" i="17"/>
  <c r="V43" i="17"/>
  <c r="AT44" i="17"/>
  <c r="AO44" i="17"/>
  <c r="AN44" i="17"/>
  <c r="AM44" i="17"/>
  <c r="L44" i="7"/>
  <c r="J44" i="7"/>
  <c r="I44" i="7"/>
  <c r="K44" i="7"/>
  <c r="AX44" i="19"/>
  <c r="AY44" i="19"/>
  <c r="W44" i="17"/>
  <c r="Y44" i="17"/>
  <c r="X44" i="17"/>
  <c r="Z44" i="17"/>
  <c r="AC45" i="17"/>
  <c r="AB45" i="17"/>
  <c r="AD45" i="17"/>
  <c r="AE45" i="17"/>
  <c r="L45" i="21"/>
  <c r="K45" i="21"/>
  <c r="M45" i="21"/>
  <c r="N45" i="21"/>
  <c r="P46" i="7"/>
  <c r="O46" i="7"/>
  <c r="N46" i="7"/>
  <c r="Q46" i="7"/>
  <c r="O45" i="13"/>
  <c r="N45" i="13"/>
  <c r="Q45" i="13"/>
  <c r="P45" i="13"/>
  <c r="S44" i="9"/>
  <c r="R44" i="9"/>
  <c r="G46" i="5"/>
  <c r="F46" i="5"/>
  <c r="L45" i="11"/>
  <c r="J45" i="11"/>
  <c r="K45" i="11"/>
  <c r="M45" i="11"/>
  <c r="AS44" i="17"/>
  <c r="X45" i="13"/>
  <c r="W45" i="13"/>
  <c r="U45" i="13"/>
  <c r="V45" i="13"/>
  <c r="AC43" i="21"/>
  <c r="AA43" i="21"/>
  <c r="AB43" i="21"/>
  <c r="U45" i="19"/>
  <c r="V45" i="19"/>
  <c r="P48" i="11"/>
  <c r="Q48" i="11"/>
  <c r="O48" i="11"/>
  <c r="R48" i="11"/>
  <c r="R44" i="15"/>
  <c r="S44" i="15"/>
  <c r="O45" i="9"/>
  <c r="P45" i="9"/>
  <c r="Q45" i="9"/>
  <c r="N45" i="9"/>
  <c r="BD51" i="19"/>
  <c r="BF51" i="19"/>
  <c r="BH51" i="19"/>
  <c r="BE51" i="19"/>
  <c r="BC51" i="19"/>
  <c r="BI51" i="19"/>
  <c r="BG51" i="19"/>
  <c r="O45" i="19"/>
  <c r="L45" i="19"/>
  <c r="N45" i="19"/>
  <c r="M45" i="19"/>
  <c r="G44" i="15"/>
  <c r="H44" i="15"/>
  <c r="AN42" i="19"/>
  <c r="AO42" i="19"/>
  <c r="AR42" i="19"/>
  <c r="AQ42" i="19"/>
  <c r="AP42" i="19"/>
  <c r="AS42" i="19"/>
  <c r="Z43" i="11"/>
  <c r="BC44" i="17"/>
  <c r="AQ43" i="15"/>
  <c r="AS43" i="15" s="1"/>
  <c r="AP43" i="15"/>
  <c r="AV44" i="17"/>
  <c r="G45" i="9"/>
  <c r="H45" i="9"/>
  <c r="BF44" i="17"/>
  <c r="AD42" i="21"/>
  <c r="AI44" i="17"/>
  <c r="AK44" i="17"/>
  <c r="AJ44" i="17"/>
  <c r="AL44" i="17"/>
  <c r="BG44" i="17"/>
  <c r="G44" i="13"/>
  <c r="H44" i="13"/>
  <c r="AR44" i="17"/>
  <c r="J47" i="13"/>
  <c r="L47" i="13"/>
  <c r="K47" i="13"/>
  <c r="I47" i="13"/>
  <c r="N44" i="5"/>
  <c r="O44" i="5"/>
  <c r="M44" i="5"/>
  <c r="P44" i="5"/>
  <c r="V44" i="11"/>
  <c r="Y44" i="11"/>
  <c r="W44" i="11"/>
  <c r="X44" i="11"/>
  <c r="W43" i="21"/>
  <c r="X43" i="21"/>
  <c r="Y43" i="21"/>
  <c r="Z43" i="21"/>
  <c r="Y44" i="15"/>
  <c r="W44" i="15"/>
  <c r="X44" i="15"/>
  <c r="Z44" i="15"/>
  <c r="I44" i="21"/>
  <c r="J44" i="21"/>
  <c r="R44" i="19"/>
  <c r="Q44" i="19"/>
  <c r="T44" i="19"/>
  <c r="S44" i="19"/>
  <c r="I45" i="11"/>
  <c r="H45" i="11"/>
  <c r="BH44" i="17"/>
  <c r="Z43" i="13"/>
  <c r="AB43" i="13" s="1"/>
  <c r="Y43" i="13"/>
  <c r="BD44" i="17"/>
  <c r="P43" i="21"/>
  <c r="R43" i="21"/>
  <c r="S43" i="21"/>
  <c r="Q43" i="21"/>
  <c r="N43" i="17"/>
  <c r="P43" i="17"/>
  <c r="O43" i="17"/>
  <c r="Q43" i="17"/>
  <c r="Q48" i="5"/>
  <c r="R48" i="5"/>
  <c r="BA44" i="17"/>
  <c r="O46" i="15"/>
  <c r="Q46" i="15"/>
  <c r="N46" i="15"/>
  <c r="P46" i="15"/>
  <c r="AB44" i="19" l="1"/>
  <c r="AZ48" i="19"/>
  <c r="BB48" i="19"/>
  <c r="BA49" i="19" s="1"/>
  <c r="AE43" i="21"/>
  <c r="AG43" i="21" s="1"/>
  <c r="AR45" i="17"/>
  <c r="AQ45" i="17"/>
  <c r="BA45" i="17"/>
  <c r="AU45" i="17"/>
  <c r="AV45" i="17"/>
  <c r="AA44" i="11"/>
  <c r="AC44" i="11" s="1"/>
  <c r="X44" i="9"/>
  <c r="Z44" i="9" s="1"/>
  <c r="W44" i="9"/>
  <c r="G47" i="7"/>
  <c r="N47" i="15"/>
  <c r="O47" i="15"/>
  <c r="P47" i="15"/>
  <c r="Q47" i="15"/>
  <c r="O45" i="5"/>
  <c r="M45" i="5"/>
  <c r="N45" i="5"/>
  <c r="P45" i="5"/>
  <c r="AN45" i="15"/>
  <c r="AM45" i="15"/>
  <c r="AO45" i="15"/>
  <c r="AP45" i="17"/>
  <c r="BH45" i="17"/>
  <c r="P49" i="11"/>
  <c r="Q49" i="11"/>
  <c r="R49" i="11"/>
  <c r="O49" i="11"/>
  <c r="M46" i="21"/>
  <c r="L46" i="21"/>
  <c r="K46" i="21"/>
  <c r="N46" i="21"/>
  <c r="AY45" i="19"/>
  <c r="AX45" i="19"/>
  <c r="AG50" i="17"/>
  <c r="AF50" i="17"/>
  <c r="U48" i="21"/>
  <c r="T48" i="21"/>
  <c r="AI45" i="17"/>
  <c r="AJ45" i="17"/>
  <c r="AK45" i="17"/>
  <c r="AL45" i="17"/>
  <c r="O44" i="17"/>
  <c r="N44" i="17"/>
  <c r="Q44" i="17"/>
  <c r="P44" i="17"/>
  <c r="W44" i="21"/>
  <c r="Y44" i="21"/>
  <c r="Z44" i="21"/>
  <c r="X44" i="21"/>
  <c r="G47" i="5"/>
  <c r="F47" i="5"/>
  <c r="J49" i="19"/>
  <c r="K49" i="19"/>
  <c r="K45" i="5"/>
  <c r="I45" i="5"/>
  <c r="H45" i="5"/>
  <c r="J45" i="5"/>
  <c r="AX45" i="17"/>
  <c r="AY45" i="17"/>
  <c r="H54" i="7"/>
  <c r="BC45" i="17"/>
  <c r="H45" i="15"/>
  <c r="G45" i="15"/>
  <c r="S45" i="13"/>
  <c r="R45" i="13"/>
  <c r="AZ45" i="17"/>
  <c r="K45" i="15"/>
  <c r="I45" i="15"/>
  <c r="J45" i="15"/>
  <c r="L45" i="15"/>
  <c r="R52" i="7"/>
  <c r="S52" i="7"/>
  <c r="H46" i="11"/>
  <c r="I46" i="11"/>
  <c r="Z44" i="11"/>
  <c r="AQ44" i="15"/>
  <c r="AS44" i="15" s="1"/>
  <c r="AP44" i="15"/>
  <c r="R45" i="9"/>
  <c r="S45" i="9"/>
  <c r="W44" i="7"/>
  <c r="Y44" i="7" s="1"/>
  <c r="V44" i="7"/>
  <c r="R44" i="17"/>
  <c r="S44" i="17"/>
  <c r="U47" i="15"/>
  <c r="V47" i="15"/>
  <c r="BJ43" i="17"/>
  <c r="BL43" i="17" s="1"/>
  <c r="BI43" i="17"/>
  <c r="S45" i="19"/>
  <c r="T45" i="19"/>
  <c r="R45" i="19"/>
  <c r="Q45" i="19"/>
  <c r="U46" i="19"/>
  <c r="V46" i="19"/>
  <c r="X46" i="13"/>
  <c r="U46" i="13"/>
  <c r="W46" i="13"/>
  <c r="V46" i="13"/>
  <c r="AB46" i="17"/>
  <c r="AC46" i="17"/>
  <c r="AD46" i="17"/>
  <c r="AE46" i="17"/>
  <c r="U44" i="5"/>
  <c r="W44" i="5" s="1"/>
  <c r="T44" i="5"/>
  <c r="J48" i="13"/>
  <c r="I48" i="13"/>
  <c r="L48" i="13"/>
  <c r="K48" i="13"/>
  <c r="AD43" i="21"/>
  <c r="O46" i="13"/>
  <c r="P46" i="13"/>
  <c r="N46" i="13"/>
  <c r="Q46" i="13"/>
  <c r="L45" i="7"/>
  <c r="J45" i="7"/>
  <c r="K45" i="7"/>
  <c r="I45" i="7"/>
  <c r="AI45" i="15"/>
  <c r="AK45" i="15"/>
  <c r="AL45" i="15"/>
  <c r="AJ45" i="15"/>
  <c r="BB45" i="17"/>
  <c r="R49" i="5"/>
  <c r="Q49" i="5"/>
  <c r="R44" i="21"/>
  <c r="P44" i="21"/>
  <c r="S44" i="21"/>
  <c r="Q44" i="21"/>
  <c r="U48" i="9"/>
  <c r="V48" i="9"/>
  <c r="J50" i="9"/>
  <c r="I50" i="9"/>
  <c r="K50" i="9"/>
  <c r="L50" i="9"/>
  <c r="K47" i="17"/>
  <c r="J47" i="17"/>
  <c r="L47" i="17"/>
  <c r="I47" i="17"/>
  <c r="AG47" i="15"/>
  <c r="AF47" i="15"/>
  <c r="J45" i="21"/>
  <c r="I45" i="21"/>
  <c r="M46" i="19"/>
  <c r="L46" i="19"/>
  <c r="O46" i="19"/>
  <c r="N46" i="19"/>
  <c r="O46" i="9"/>
  <c r="Q46" i="9"/>
  <c r="P46" i="9"/>
  <c r="N46" i="9"/>
  <c r="AS45" i="17"/>
  <c r="AM47" i="19"/>
  <c r="AL47" i="19"/>
  <c r="X45" i="19"/>
  <c r="Z45" i="19"/>
  <c r="AA45" i="19"/>
  <c r="Y45" i="19"/>
  <c r="AG43" i="19"/>
  <c r="AJ43" i="19"/>
  <c r="AI43" i="19"/>
  <c r="AH43" i="19"/>
  <c r="AF43" i="19"/>
  <c r="AK43" i="19"/>
  <c r="H45" i="13"/>
  <c r="G45" i="13"/>
  <c r="BF45" i="17"/>
  <c r="AQ43" i="19"/>
  <c r="AO43" i="19"/>
  <c r="AN43" i="19"/>
  <c r="AR43" i="19"/>
  <c r="AP43" i="19"/>
  <c r="AS43" i="19"/>
  <c r="AA44" i="21"/>
  <c r="AC44" i="21"/>
  <c r="AB44" i="21"/>
  <c r="K46" i="11"/>
  <c r="L46" i="11"/>
  <c r="J46" i="11"/>
  <c r="M46" i="11"/>
  <c r="P47" i="7"/>
  <c r="O47" i="7"/>
  <c r="N47" i="7"/>
  <c r="Q47" i="7"/>
  <c r="Z45" i="17"/>
  <c r="Y45" i="17"/>
  <c r="W45" i="17"/>
  <c r="X45" i="17"/>
  <c r="AM45" i="17"/>
  <c r="AN45" i="17"/>
  <c r="AO45" i="17"/>
  <c r="AQ46" i="17" s="1"/>
  <c r="AW45" i="17"/>
  <c r="AC45" i="19"/>
  <c r="AD45" i="19"/>
  <c r="AE45" i="19"/>
  <c r="BJ42" i="19"/>
  <c r="BL42" i="19" s="1"/>
  <c r="BD45" i="17"/>
  <c r="X45" i="15"/>
  <c r="Y45" i="15"/>
  <c r="Z45" i="15"/>
  <c r="W45" i="15"/>
  <c r="Y45" i="11"/>
  <c r="V45" i="11"/>
  <c r="W45" i="11"/>
  <c r="X45" i="11"/>
  <c r="Z44" i="13"/>
  <c r="AB44" i="13" s="1"/>
  <c r="Y44" i="13"/>
  <c r="H46" i="9"/>
  <c r="G46" i="9"/>
  <c r="BD52" i="19"/>
  <c r="BC52" i="19"/>
  <c r="BH52" i="19"/>
  <c r="BI52" i="19"/>
  <c r="BF52" i="19"/>
  <c r="BG52" i="19"/>
  <c r="BE52" i="19"/>
  <c r="AT45" i="17"/>
  <c r="AB45" i="15"/>
  <c r="AC45" i="15"/>
  <c r="AD45" i="15"/>
  <c r="AE45" i="15"/>
  <c r="AT46" i="19"/>
  <c r="AV46" i="19"/>
  <c r="AW46" i="19"/>
  <c r="AU46" i="19"/>
  <c r="S47" i="11"/>
  <c r="T47" i="11"/>
  <c r="BG45" i="17"/>
  <c r="R45" i="15"/>
  <c r="S45" i="15"/>
  <c r="U44" i="17"/>
  <c r="V44" i="17"/>
  <c r="G46" i="17"/>
  <c r="H46" i="17"/>
  <c r="BE45" i="17"/>
  <c r="AZ49" i="19" l="1"/>
  <c r="BB49" i="19"/>
  <c r="BB50" i="19" s="1"/>
  <c r="AB45" i="19"/>
  <c r="AE44" i="21"/>
  <c r="AG44" i="21" s="1"/>
  <c r="AW46" i="17"/>
  <c r="BG46" i="17"/>
  <c r="BE46" i="17"/>
  <c r="AA45" i="11"/>
  <c r="AC45" i="11" s="1"/>
  <c r="W45" i="9"/>
  <c r="X45" i="9"/>
  <c r="Z45" i="9" s="1"/>
  <c r="G48" i="7"/>
  <c r="AC46" i="15"/>
  <c r="AD46" i="15"/>
  <c r="AE46" i="15"/>
  <c r="AB46" i="15"/>
  <c r="AD44" i="21"/>
  <c r="AR46" i="17"/>
  <c r="BB46" i="17"/>
  <c r="AX46" i="17"/>
  <c r="AV46" i="17"/>
  <c r="AA45" i="21"/>
  <c r="AB45" i="21"/>
  <c r="AC45" i="21"/>
  <c r="U49" i="9"/>
  <c r="V49" i="9"/>
  <c r="AD47" i="17"/>
  <c r="AB47" i="17"/>
  <c r="AC47" i="17"/>
  <c r="AE47" i="17"/>
  <c r="R46" i="19"/>
  <c r="S46" i="19"/>
  <c r="Q46" i="19"/>
  <c r="T46" i="19"/>
  <c r="AZ46" i="17"/>
  <c r="Z45" i="11"/>
  <c r="U49" i="21"/>
  <c r="T49" i="21"/>
  <c r="N46" i="5"/>
  <c r="O46" i="5"/>
  <c r="M46" i="5"/>
  <c r="P46" i="5"/>
  <c r="AM48" i="19"/>
  <c r="AL48" i="19"/>
  <c r="J46" i="21"/>
  <c r="I46" i="21"/>
  <c r="AI46" i="15"/>
  <c r="AJ46" i="15"/>
  <c r="AK46" i="15"/>
  <c r="AL46" i="15"/>
  <c r="U45" i="5"/>
  <c r="W45" i="5" s="1"/>
  <c r="T45" i="5"/>
  <c r="Q50" i="11"/>
  <c r="P50" i="11"/>
  <c r="O50" i="11"/>
  <c r="R50" i="11"/>
  <c r="H47" i="17"/>
  <c r="G47" i="17"/>
  <c r="BC53" i="19"/>
  <c r="BH53" i="19"/>
  <c r="BD53" i="19"/>
  <c r="BF53" i="19"/>
  <c r="BI53" i="19"/>
  <c r="BE53" i="19"/>
  <c r="BG53" i="19"/>
  <c r="BA46" i="17"/>
  <c r="BD46" i="17"/>
  <c r="Z46" i="17"/>
  <c r="X46" i="17"/>
  <c r="Y46" i="17"/>
  <c r="W46" i="17"/>
  <c r="AR44" i="19"/>
  <c r="AN44" i="19"/>
  <c r="AS44" i="19"/>
  <c r="AQ44" i="19"/>
  <c r="AO44" i="19"/>
  <c r="AP44" i="19"/>
  <c r="AK44" i="19"/>
  <c r="AG44" i="19"/>
  <c r="AF44" i="19"/>
  <c r="AH44" i="19"/>
  <c r="AJ44" i="19"/>
  <c r="AI44" i="19"/>
  <c r="AS46" i="17"/>
  <c r="AF51" i="17"/>
  <c r="AG51" i="17"/>
  <c r="U45" i="17"/>
  <c r="V45" i="17"/>
  <c r="W46" i="15"/>
  <c r="Y46" i="15"/>
  <c r="Z46" i="15"/>
  <c r="X46" i="15"/>
  <c r="AT46" i="17"/>
  <c r="G47" i="9"/>
  <c r="H47" i="9"/>
  <c r="P48" i="7"/>
  <c r="O48" i="7"/>
  <c r="N48" i="7"/>
  <c r="Q48" i="7"/>
  <c r="BJ43" i="19"/>
  <c r="BL43" i="19" s="1"/>
  <c r="AG48" i="15"/>
  <c r="AF48" i="15"/>
  <c r="H46" i="5"/>
  <c r="K46" i="5"/>
  <c r="J46" i="5"/>
  <c r="I46" i="5"/>
  <c r="O45" i="17"/>
  <c r="N45" i="17"/>
  <c r="P45" i="17"/>
  <c r="Q45" i="17"/>
  <c r="AE46" i="19"/>
  <c r="AC46" i="19"/>
  <c r="AD46" i="19"/>
  <c r="W45" i="7"/>
  <c r="Y45" i="7" s="1"/>
  <c r="V45" i="7"/>
  <c r="J49" i="13"/>
  <c r="I49" i="13"/>
  <c r="K49" i="13"/>
  <c r="L49" i="13"/>
  <c r="V48" i="15"/>
  <c r="U48" i="15"/>
  <c r="I47" i="11"/>
  <c r="H47" i="11"/>
  <c r="S46" i="13"/>
  <c r="R46" i="13"/>
  <c r="J50" i="19"/>
  <c r="K50" i="19"/>
  <c r="BJ44" i="17"/>
  <c r="BL44" i="17" s="1"/>
  <c r="BI44" i="17"/>
  <c r="AX46" i="19"/>
  <c r="AY46" i="19"/>
  <c r="P48" i="15"/>
  <c r="N48" i="15"/>
  <c r="O48" i="15"/>
  <c r="Q48" i="15"/>
  <c r="S48" i="11"/>
  <c r="T48" i="11"/>
  <c r="O47" i="9"/>
  <c r="N47" i="9"/>
  <c r="Q47" i="9"/>
  <c r="P47" i="9"/>
  <c r="J48" i="17"/>
  <c r="K48" i="17"/>
  <c r="I48" i="17"/>
  <c r="L48" i="17"/>
  <c r="AP45" i="15"/>
  <c r="AQ45" i="15"/>
  <c r="AS45" i="15" s="1"/>
  <c r="M47" i="21"/>
  <c r="K47" i="21"/>
  <c r="L47" i="21"/>
  <c r="N47" i="21"/>
  <c r="BH46" i="17"/>
  <c r="Q45" i="21"/>
  <c r="P45" i="21"/>
  <c r="R45" i="21"/>
  <c r="S45" i="21"/>
  <c r="S45" i="17"/>
  <c r="R45" i="17"/>
  <c r="R53" i="7"/>
  <c r="S53" i="7"/>
  <c r="G46" i="15"/>
  <c r="H46" i="15"/>
  <c r="AI46" i="17"/>
  <c r="AJ46" i="17"/>
  <c r="AK46" i="17"/>
  <c r="AL46" i="17"/>
  <c r="AP46" i="17"/>
  <c r="L47" i="11"/>
  <c r="K47" i="11"/>
  <c r="M47" i="11"/>
  <c r="J47" i="11"/>
  <c r="I46" i="7"/>
  <c r="L46" i="7"/>
  <c r="J46" i="7"/>
  <c r="K46" i="7"/>
  <c r="W47" i="13"/>
  <c r="X47" i="13"/>
  <c r="V47" i="13"/>
  <c r="U47" i="13"/>
  <c r="BC46" i="17"/>
  <c r="G48" i="5"/>
  <c r="F48" i="5"/>
  <c r="AM46" i="15"/>
  <c r="AO46" i="15"/>
  <c r="AN46" i="15"/>
  <c r="AO46" i="17"/>
  <c r="AN46" i="17"/>
  <c r="AM46" i="17"/>
  <c r="BF46" i="17"/>
  <c r="M47" i="19"/>
  <c r="L47" i="19"/>
  <c r="N47" i="19"/>
  <c r="O47" i="19"/>
  <c r="L51" i="9"/>
  <c r="I51" i="9"/>
  <c r="J51" i="9"/>
  <c r="K51" i="9"/>
  <c r="P47" i="13"/>
  <c r="N47" i="13"/>
  <c r="Q47" i="13"/>
  <c r="O47" i="13"/>
  <c r="U47" i="19"/>
  <c r="V47" i="19"/>
  <c r="I46" i="15"/>
  <c r="J46" i="15"/>
  <c r="K46" i="15"/>
  <c r="L46" i="15"/>
  <c r="AU46" i="17"/>
  <c r="S46" i="15"/>
  <c r="R46" i="15"/>
  <c r="V46" i="11"/>
  <c r="Y46" i="11"/>
  <c r="W46" i="11"/>
  <c r="X46" i="11"/>
  <c r="Z45" i="13"/>
  <c r="AB45" i="13" s="1"/>
  <c r="Y45" i="13"/>
  <c r="X46" i="19"/>
  <c r="Z46" i="19"/>
  <c r="Y46" i="19"/>
  <c r="AA46" i="19"/>
  <c r="H55" i="7"/>
  <c r="Y45" i="21"/>
  <c r="X45" i="21"/>
  <c r="W45" i="21"/>
  <c r="Z45" i="21"/>
  <c r="AV47" i="19"/>
  <c r="AT47" i="19"/>
  <c r="AW47" i="19"/>
  <c r="AU47" i="19"/>
  <c r="H46" i="13"/>
  <c r="G46" i="13"/>
  <c r="Q50" i="5"/>
  <c r="R50" i="5"/>
  <c r="R46" i="9"/>
  <c r="S46" i="9"/>
  <c r="AY46" i="17"/>
  <c r="BA50" i="19" l="1"/>
  <c r="BA51" i="19" s="1"/>
  <c r="AZ50" i="19"/>
  <c r="AB46" i="19"/>
  <c r="BB51" i="19"/>
  <c r="AE45" i="21"/>
  <c r="AG45" i="21" s="1"/>
  <c r="AY47" i="17"/>
  <c r="AU47" i="17"/>
  <c r="AW47" i="17"/>
  <c r="AA46" i="11"/>
  <c r="AC46" i="11" s="1"/>
  <c r="X46" i="9"/>
  <c r="Z46" i="9" s="1"/>
  <c r="G49" i="7"/>
  <c r="K47" i="15"/>
  <c r="I47" i="15"/>
  <c r="J47" i="15"/>
  <c r="L47" i="15"/>
  <c r="H47" i="15"/>
  <c r="G47" i="15"/>
  <c r="AY47" i="19"/>
  <c r="AX47" i="19"/>
  <c r="J50" i="13"/>
  <c r="I50" i="13"/>
  <c r="L50" i="13"/>
  <c r="K50" i="13"/>
  <c r="BJ45" i="17"/>
  <c r="BL45" i="17" s="1"/>
  <c r="BI45" i="17"/>
  <c r="BF54" i="19"/>
  <c r="BH54" i="19"/>
  <c r="BC54" i="19"/>
  <c r="BD54" i="19"/>
  <c r="BI54" i="19"/>
  <c r="BE54" i="19"/>
  <c r="BG54" i="19"/>
  <c r="BG47" i="17"/>
  <c r="AV47" i="17"/>
  <c r="R47" i="9"/>
  <c r="S47" i="9"/>
  <c r="W46" i="21"/>
  <c r="X46" i="21"/>
  <c r="Y46" i="21"/>
  <c r="Z46" i="21"/>
  <c r="J52" i="9"/>
  <c r="I52" i="9"/>
  <c r="L52" i="9"/>
  <c r="K52" i="9"/>
  <c r="L48" i="11"/>
  <c r="M48" i="11"/>
  <c r="K48" i="11"/>
  <c r="J48" i="11"/>
  <c r="AQ46" i="15"/>
  <c r="AS46" i="15" s="1"/>
  <c r="AP46" i="15"/>
  <c r="AS47" i="17"/>
  <c r="O47" i="5"/>
  <c r="M47" i="5"/>
  <c r="P47" i="5"/>
  <c r="N47" i="5"/>
  <c r="AB48" i="17"/>
  <c r="AC48" i="17"/>
  <c r="AD48" i="17"/>
  <c r="AE48" i="17"/>
  <c r="M48" i="19"/>
  <c r="N48" i="19"/>
  <c r="L48" i="19"/>
  <c r="O48" i="19"/>
  <c r="G49" i="5"/>
  <c r="F49" i="5"/>
  <c r="R54" i="7"/>
  <c r="S54" i="7"/>
  <c r="O48" i="9"/>
  <c r="Q48" i="9"/>
  <c r="P48" i="9"/>
  <c r="N48" i="9"/>
  <c r="H48" i="9"/>
  <c r="G48" i="9"/>
  <c r="AX47" i="17"/>
  <c r="BC47" i="17"/>
  <c r="W47" i="9"/>
  <c r="BB47" i="17"/>
  <c r="R51" i="5"/>
  <c r="Q51" i="5"/>
  <c r="V48" i="19"/>
  <c r="U48" i="19"/>
  <c r="J51" i="19"/>
  <c r="K51" i="19"/>
  <c r="H47" i="5"/>
  <c r="K47" i="5"/>
  <c r="I47" i="5"/>
  <c r="J47" i="5"/>
  <c r="AT47" i="17"/>
  <c r="AI47" i="15"/>
  <c r="AJ47" i="15"/>
  <c r="AL47" i="15"/>
  <c r="AK47" i="15"/>
  <c r="AR47" i="17"/>
  <c r="V47" i="11"/>
  <c r="X47" i="11"/>
  <c r="W47" i="11"/>
  <c r="Y47" i="11"/>
  <c r="AP47" i="17"/>
  <c r="R46" i="17"/>
  <c r="S46" i="17"/>
  <c r="T49" i="11"/>
  <c r="S49" i="11"/>
  <c r="U46" i="5"/>
  <c r="W46" i="5" s="1"/>
  <c r="T46" i="5"/>
  <c r="BJ44" i="19"/>
  <c r="BL44" i="19" s="1"/>
  <c r="Z47" i="17"/>
  <c r="Y47" i="17"/>
  <c r="X47" i="17"/>
  <c r="W47" i="17"/>
  <c r="U50" i="9"/>
  <c r="V50" i="9"/>
  <c r="H56" i="7"/>
  <c r="BF47" i="17"/>
  <c r="X48" i="13"/>
  <c r="U48" i="13"/>
  <c r="W48" i="13"/>
  <c r="V48" i="13"/>
  <c r="AI47" i="17"/>
  <c r="AL47" i="17"/>
  <c r="AK47" i="17"/>
  <c r="AJ47" i="17"/>
  <c r="S46" i="21"/>
  <c r="R46" i="21"/>
  <c r="Q46" i="21"/>
  <c r="P46" i="21"/>
  <c r="X47" i="15"/>
  <c r="Z47" i="15"/>
  <c r="Y47" i="15"/>
  <c r="W47" i="15"/>
  <c r="BD47" i="17"/>
  <c r="T50" i="21"/>
  <c r="U50" i="21"/>
  <c r="Z46" i="13"/>
  <c r="AB46" i="13" s="1"/>
  <c r="Y46" i="13"/>
  <c r="N48" i="13"/>
  <c r="P48" i="13"/>
  <c r="O48" i="13"/>
  <c r="Q48" i="13"/>
  <c r="Z46" i="11"/>
  <c r="O49" i="15"/>
  <c r="P49" i="15"/>
  <c r="N49" i="15"/>
  <c r="Q49" i="15"/>
  <c r="R47" i="13"/>
  <c r="S47" i="13"/>
  <c r="AG45" i="19"/>
  <c r="AH45" i="19"/>
  <c r="AF45" i="19"/>
  <c r="AI45" i="19"/>
  <c r="AJ45" i="19"/>
  <c r="AK45" i="19"/>
  <c r="W46" i="9"/>
  <c r="AD45" i="21"/>
  <c r="AC47" i="15"/>
  <c r="AB47" i="15"/>
  <c r="AD47" i="15"/>
  <c r="AE47" i="15"/>
  <c r="G47" i="13"/>
  <c r="H47" i="13"/>
  <c r="AU48" i="19"/>
  <c r="AT48" i="19"/>
  <c r="AV48" i="19"/>
  <c r="AW48" i="19"/>
  <c r="S47" i="15"/>
  <c r="R47" i="15"/>
  <c r="AE47" i="19"/>
  <c r="AC47" i="19"/>
  <c r="AD47" i="19"/>
  <c r="AG49" i="15"/>
  <c r="AF49" i="15"/>
  <c r="AZ47" i="17"/>
  <c r="AN47" i="17"/>
  <c r="AO47" i="17"/>
  <c r="AM47" i="17"/>
  <c r="I49" i="17"/>
  <c r="J49" i="17"/>
  <c r="K49" i="17"/>
  <c r="L49" i="17"/>
  <c r="H48" i="11"/>
  <c r="I48" i="11"/>
  <c r="BE47" i="17"/>
  <c r="U46" i="17"/>
  <c r="V46" i="17"/>
  <c r="BA47" i="17"/>
  <c r="G48" i="17"/>
  <c r="H48" i="17"/>
  <c r="I47" i="21"/>
  <c r="J47" i="21"/>
  <c r="R47" i="19"/>
  <c r="S47" i="19"/>
  <c r="Q47" i="19"/>
  <c r="T47" i="19"/>
  <c r="AA46" i="21"/>
  <c r="AB46" i="21"/>
  <c r="AC46" i="21"/>
  <c r="Z47" i="19"/>
  <c r="Y47" i="19"/>
  <c r="X47" i="19"/>
  <c r="AA47" i="19"/>
  <c r="L47" i="7"/>
  <c r="J47" i="7"/>
  <c r="I47" i="7"/>
  <c r="K47" i="7"/>
  <c r="BH47" i="17"/>
  <c r="P46" i="17"/>
  <c r="N46" i="17"/>
  <c r="O46" i="17"/>
  <c r="Q46" i="17"/>
  <c r="O49" i="7"/>
  <c r="P49" i="7"/>
  <c r="N49" i="7"/>
  <c r="Q49" i="7"/>
  <c r="P51" i="11"/>
  <c r="Q51" i="11"/>
  <c r="O51" i="11"/>
  <c r="R51" i="11"/>
  <c r="AQ47" i="17"/>
  <c r="AO47" i="15"/>
  <c r="AM47" i="15"/>
  <c r="AN47" i="15"/>
  <c r="W46" i="7"/>
  <c r="Y46" i="7" s="1"/>
  <c r="V46" i="7"/>
  <c r="M48" i="21"/>
  <c r="L48" i="21"/>
  <c r="K48" i="21"/>
  <c r="N48" i="21"/>
  <c r="V49" i="15"/>
  <c r="U49" i="15"/>
  <c r="AF52" i="17"/>
  <c r="AG52" i="17"/>
  <c r="AQ45" i="19"/>
  <c r="AR45" i="19"/>
  <c r="AS45" i="19"/>
  <c r="AN45" i="19"/>
  <c r="AO45" i="19"/>
  <c r="AP45" i="19"/>
  <c r="AL49" i="19"/>
  <c r="AM49" i="19"/>
  <c r="AZ51" i="19" l="1"/>
  <c r="AZ52" i="19" s="1"/>
  <c r="BA52" i="19"/>
  <c r="BB52" i="19"/>
  <c r="BB53" i="19" s="1"/>
  <c r="AB47" i="19"/>
  <c r="AE46" i="21"/>
  <c r="AG46" i="21" s="1"/>
  <c r="AY48" i="17"/>
  <c r="AQ48" i="17"/>
  <c r="BH48" i="17"/>
  <c r="AU48" i="17"/>
  <c r="AA47" i="11"/>
  <c r="AC47" i="11" s="1"/>
  <c r="Z47" i="11"/>
  <c r="X47" i="9"/>
  <c r="Z47" i="9" s="1"/>
  <c r="G50" i="7"/>
  <c r="K50" i="17"/>
  <c r="J50" i="17"/>
  <c r="I50" i="17"/>
  <c r="L50" i="17"/>
  <c r="BJ45" i="19"/>
  <c r="BL45" i="19" s="1"/>
  <c r="BF48" i="17"/>
  <c r="U47" i="5"/>
  <c r="W47" i="5" s="1"/>
  <c r="T47" i="5"/>
  <c r="BC48" i="17"/>
  <c r="M49" i="19"/>
  <c r="N49" i="19"/>
  <c r="O49" i="19"/>
  <c r="L49" i="19"/>
  <c r="BF55" i="19"/>
  <c r="BD55" i="19"/>
  <c r="BI55" i="19"/>
  <c r="BH55" i="19"/>
  <c r="BC55" i="19"/>
  <c r="BE55" i="19"/>
  <c r="BG55" i="19"/>
  <c r="AC47" i="21"/>
  <c r="AA47" i="21"/>
  <c r="AB47" i="21"/>
  <c r="P50" i="7"/>
  <c r="N50" i="7"/>
  <c r="O50" i="7"/>
  <c r="Q50" i="7"/>
  <c r="L48" i="7"/>
  <c r="I48" i="7"/>
  <c r="K48" i="7"/>
  <c r="J48" i="7"/>
  <c r="AG50" i="15"/>
  <c r="AF50" i="15"/>
  <c r="G48" i="13"/>
  <c r="H48" i="13"/>
  <c r="H57" i="7"/>
  <c r="K52" i="19"/>
  <c r="J52" i="19"/>
  <c r="AX48" i="17"/>
  <c r="AS48" i="17"/>
  <c r="AQ46" i="19"/>
  <c r="AN46" i="19"/>
  <c r="AR46" i="19"/>
  <c r="AO46" i="19"/>
  <c r="AP46" i="19"/>
  <c r="AS46" i="19"/>
  <c r="X48" i="19"/>
  <c r="Y48" i="19"/>
  <c r="Z48" i="19"/>
  <c r="AA48" i="19"/>
  <c r="I48" i="21"/>
  <c r="J48" i="21"/>
  <c r="Z47" i="13"/>
  <c r="AB47" i="13" s="1"/>
  <c r="Y47" i="13"/>
  <c r="AR48" i="17"/>
  <c r="X47" i="21"/>
  <c r="Y47" i="21"/>
  <c r="W47" i="21"/>
  <c r="Z47" i="21"/>
  <c r="AG53" i="17"/>
  <c r="AF53" i="17"/>
  <c r="AE48" i="15"/>
  <c r="AB48" i="15"/>
  <c r="AC48" i="15"/>
  <c r="AD48" i="15"/>
  <c r="R48" i="13"/>
  <c r="S48" i="13"/>
  <c r="P47" i="21"/>
  <c r="Q47" i="21"/>
  <c r="R47" i="21"/>
  <c r="S47" i="21"/>
  <c r="G49" i="9"/>
  <c r="H49" i="9"/>
  <c r="AY48" i="19"/>
  <c r="AX48" i="19"/>
  <c r="G49" i="17"/>
  <c r="H49" i="17"/>
  <c r="AC48" i="19"/>
  <c r="AE48" i="19"/>
  <c r="AD48" i="19"/>
  <c r="U51" i="9"/>
  <c r="V51" i="9"/>
  <c r="T50" i="11"/>
  <c r="S50" i="11"/>
  <c r="AI48" i="15"/>
  <c r="AK48" i="15"/>
  <c r="AJ48" i="15"/>
  <c r="AL48" i="15"/>
  <c r="AQ47" i="15"/>
  <c r="AS47" i="15" s="1"/>
  <c r="AP47" i="15"/>
  <c r="O47" i="17"/>
  <c r="N47" i="17"/>
  <c r="Q47" i="17"/>
  <c r="P47" i="17"/>
  <c r="AO48" i="17"/>
  <c r="AN48" i="17"/>
  <c r="AM48" i="17"/>
  <c r="P50" i="15"/>
  <c r="Q50" i="15"/>
  <c r="N50" i="15"/>
  <c r="O50" i="15"/>
  <c r="T51" i="21"/>
  <c r="U51" i="21"/>
  <c r="R47" i="17"/>
  <c r="S47" i="17"/>
  <c r="AC49" i="17"/>
  <c r="AB49" i="17"/>
  <c r="AD49" i="17"/>
  <c r="AE49" i="17"/>
  <c r="H48" i="15"/>
  <c r="G48" i="15"/>
  <c r="AM48" i="15"/>
  <c r="AN48" i="15"/>
  <c r="AO48" i="15"/>
  <c r="BA48" i="17"/>
  <c r="AI48" i="17"/>
  <c r="AK48" i="17"/>
  <c r="AJ48" i="17"/>
  <c r="AL48" i="17"/>
  <c r="U49" i="19"/>
  <c r="V49" i="19"/>
  <c r="N49" i="9"/>
  <c r="O49" i="9"/>
  <c r="P49" i="9"/>
  <c r="Q49" i="9"/>
  <c r="L49" i="11"/>
  <c r="M49" i="11"/>
  <c r="K49" i="11"/>
  <c r="J49" i="11"/>
  <c r="R48" i="9"/>
  <c r="S48" i="9"/>
  <c r="J48" i="15"/>
  <c r="K48" i="15"/>
  <c r="I48" i="15"/>
  <c r="L48" i="15"/>
  <c r="BI46" i="17"/>
  <c r="BJ46" i="17"/>
  <c r="BL46" i="17" s="1"/>
  <c r="U47" i="17"/>
  <c r="V47" i="17"/>
  <c r="AZ48" i="17"/>
  <c r="BD48" i="17"/>
  <c r="AP48" i="17"/>
  <c r="AP49" i="17" s="1"/>
  <c r="AD46" i="21"/>
  <c r="S48" i="15"/>
  <c r="R48" i="15"/>
  <c r="V48" i="11"/>
  <c r="W48" i="11"/>
  <c r="X48" i="11"/>
  <c r="Y48" i="11"/>
  <c r="AT48" i="17"/>
  <c r="R52" i="5"/>
  <c r="Q52" i="5"/>
  <c r="R55" i="7"/>
  <c r="S55" i="7"/>
  <c r="AV48" i="17"/>
  <c r="AM50" i="19"/>
  <c r="AL50" i="19"/>
  <c r="P52" i="11"/>
  <c r="Q52" i="11"/>
  <c r="O52" i="11"/>
  <c r="R52" i="11"/>
  <c r="BE48" i="17"/>
  <c r="AU49" i="19"/>
  <c r="AV49" i="19"/>
  <c r="AT49" i="19"/>
  <c r="AW49" i="19"/>
  <c r="AG46" i="19"/>
  <c r="AH46" i="19"/>
  <c r="AF46" i="19"/>
  <c r="AI46" i="19"/>
  <c r="AJ46" i="19"/>
  <c r="AK46" i="19"/>
  <c r="Z48" i="17"/>
  <c r="W48" i="17"/>
  <c r="Y48" i="17"/>
  <c r="X48" i="17"/>
  <c r="BB48" i="17"/>
  <c r="BG48" i="17"/>
  <c r="U50" i="15"/>
  <c r="V50" i="15"/>
  <c r="M49" i="21"/>
  <c r="K49" i="21"/>
  <c r="L49" i="21"/>
  <c r="N49" i="21"/>
  <c r="Q48" i="19"/>
  <c r="S48" i="19"/>
  <c r="T48" i="19"/>
  <c r="R48" i="19"/>
  <c r="I49" i="11"/>
  <c r="H49" i="11"/>
  <c r="N49" i="13"/>
  <c r="P49" i="13"/>
  <c r="O49" i="13"/>
  <c r="Q49" i="13"/>
  <c r="Y48" i="15"/>
  <c r="W48" i="15"/>
  <c r="Z48" i="15"/>
  <c r="X48" i="15"/>
  <c r="M48" i="5"/>
  <c r="N48" i="5"/>
  <c r="O48" i="5"/>
  <c r="P48" i="5"/>
  <c r="AW48" i="17"/>
  <c r="W47" i="7"/>
  <c r="Y47" i="7" s="1"/>
  <c r="V47" i="7"/>
  <c r="V49" i="13"/>
  <c r="W49" i="13"/>
  <c r="U49" i="13"/>
  <c r="X49" i="13"/>
  <c r="H48" i="5"/>
  <c r="K48" i="5"/>
  <c r="J48" i="5"/>
  <c r="I48" i="5"/>
  <c r="G50" i="5"/>
  <c r="F50" i="5"/>
  <c r="J53" i="9"/>
  <c r="I53" i="9"/>
  <c r="L53" i="9"/>
  <c r="K53" i="9"/>
  <c r="L51" i="13"/>
  <c r="I51" i="13"/>
  <c r="J51" i="13"/>
  <c r="K51" i="13"/>
  <c r="BA53" i="19" l="1"/>
  <c r="BA54" i="19" s="1"/>
  <c r="AZ53" i="19"/>
  <c r="BB54" i="19"/>
  <c r="BB55" i="19" s="1"/>
  <c r="BB56" i="19" s="1"/>
  <c r="AE47" i="21"/>
  <c r="AG47" i="21" s="1"/>
  <c r="AT49" i="17"/>
  <c r="AW49" i="17"/>
  <c r="AQ49" i="17"/>
  <c r="BE49" i="17"/>
  <c r="BH49" i="17"/>
  <c r="Z48" i="11"/>
  <c r="AA48" i="11"/>
  <c r="AC48" i="11" s="1"/>
  <c r="X48" i="9"/>
  <c r="Z48" i="9" s="1"/>
  <c r="G51" i="7"/>
  <c r="P50" i="13"/>
  <c r="N50" i="13"/>
  <c r="O50" i="13"/>
  <c r="Q50" i="13"/>
  <c r="R49" i="13"/>
  <c r="S49" i="13"/>
  <c r="AS49" i="17"/>
  <c r="BJ46" i="19"/>
  <c r="BL46" i="19" s="1"/>
  <c r="I49" i="15"/>
  <c r="L49" i="15"/>
  <c r="J49" i="15"/>
  <c r="K49" i="15"/>
  <c r="AQ48" i="15"/>
  <c r="AS48" i="15" s="1"/>
  <c r="AP48" i="15"/>
  <c r="P51" i="15"/>
  <c r="Q51" i="15"/>
  <c r="O51" i="15"/>
  <c r="N51" i="15"/>
  <c r="G50" i="17"/>
  <c r="H50" i="17"/>
  <c r="X49" i="19"/>
  <c r="Z49" i="19"/>
  <c r="AA49" i="19"/>
  <c r="Y49" i="19"/>
  <c r="AB48" i="19"/>
  <c r="BC49" i="17"/>
  <c r="H49" i="5"/>
  <c r="K49" i="5"/>
  <c r="I49" i="5"/>
  <c r="J49" i="5"/>
  <c r="N49" i="5"/>
  <c r="M49" i="5"/>
  <c r="P49" i="5"/>
  <c r="O49" i="5"/>
  <c r="V51" i="15"/>
  <c r="U51" i="15"/>
  <c r="AM51" i="19"/>
  <c r="AL51" i="19"/>
  <c r="R49" i="15"/>
  <c r="S49" i="15"/>
  <c r="H49" i="15"/>
  <c r="G49" i="15"/>
  <c r="AI49" i="15"/>
  <c r="AK49" i="15"/>
  <c r="AJ49" i="15"/>
  <c r="AL49" i="15"/>
  <c r="W48" i="9"/>
  <c r="W48" i="7"/>
  <c r="Y48" i="7" s="1"/>
  <c r="V48" i="7"/>
  <c r="T48" i="5"/>
  <c r="U48" i="5"/>
  <c r="W48" i="5" s="1"/>
  <c r="AV49" i="17"/>
  <c r="U50" i="19"/>
  <c r="V50" i="19"/>
  <c r="AC50" i="17"/>
  <c r="AB50" i="17"/>
  <c r="AE50" i="17"/>
  <c r="AD50" i="17"/>
  <c r="AX49" i="17"/>
  <c r="J49" i="7"/>
  <c r="K49" i="7"/>
  <c r="I49" i="7"/>
  <c r="L49" i="7"/>
  <c r="BG49" i="17"/>
  <c r="AV50" i="19"/>
  <c r="AT50" i="19"/>
  <c r="AU50" i="19"/>
  <c r="AW50" i="19"/>
  <c r="R56" i="7"/>
  <c r="S56" i="7"/>
  <c r="AX49" i="19"/>
  <c r="AY49" i="19"/>
  <c r="P51" i="7"/>
  <c r="O51" i="7"/>
  <c r="N51" i="7"/>
  <c r="Q51" i="7"/>
  <c r="BH56" i="19"/>
  <c r="BF56" i="19"/>
  <c r="BD56" i="19"/>
  <c r="BC56" i="19"/>
  <c r="BI56" i="19"/>
  <c r="BE56" i="19"/>
  <c r="BG56" i="19"/>
  <c r="BF49" i="17"/>
  <c r="J52" i="13"/>
  <c r="L52" i="13"/>
  <c r="I52" i="13"/>
  <c r="K52" i="13"/>
  <c r="I50" i="11"/>
  <c r="H50" i="11"/>
  <c r="BB49" i="17"/>
  <c r="R49" i="9"/>
  <c r="S49" i="9"/>
  <c r="AI49" i="17"/>
  <c r="AJ49" i="17"/>
  <c r="AK49" i="17"/>
  <c r="AL49" i="17"/>
  <c r="AM49" i="17"/>
  <c r="AO49" i="17"/>
  <c r="AN49" i="17"/>
  <c r="G50" i="9"/>
  <c r="H50" i="9"/>
  <c r="AB49" i="15"/>
  <c r="AC49" i="15"/>
  <c r="AD49" i="15"/>
  <c r="AE49" i="15"/>
  <c r="AN47" i="19"/>
  <c r="AP47" i="19"/>
  <c r="AQ47" i="19"/>
  <c r="AR47" i="19"/>
  <c r="AO47" i="19"/>
  <c r="AS47" i="19"/>
  <c r="K53" i="19"/>
  <c r="J53" i="19"/>
  <c r="AD47" i="21"/>
  <c r="AR49" i="17"/>
  <c r="J51" i="17"/>
  <c r="K51" i="17"/>
  <c r="I51" i="17"/>
  <c r="L51" i="17"/>
  <c r="V50" i="13"/>
  <c r="U50" i="13"/>
  <c r="X50" i="13"/>
  <c r="W50" i="13"/>
  <c r="J54" i="9"/>
  <c r="K54" i="9"/>
  <c r="L54" i="9"/>
  <c r="I54" i="9"/>
  <c r="S49" i="19"/>
  <c r="T49" i="19"/>
  <c r="Q49" i="19"/>
  <c r="R49" i="19"/>
  <c r="R53" i="5"/>
  <c r="Q53" i="5"/>
  <c r="BD49" i="17"/>
  <c r="S48" i="17"/>
  <c r="R48" i="17"/>
  <c r="S51" i="11"/>
  <c r="T51" i="11"/>
  <c r="H58" i="7"/>
  <c r="AZ49" i="17"/>
  <c r="U52" i="9"/>
  <c r="V52" i="9"/>
  <c r="S48" i="21"/>
  <c r="P48" i="21"/>
  <c r="R48" i="21"/>
  <c r="Q48" i="21"/>
  <c r="G49" i="13"/>
  <c r="H49" i="13"/>
  <c r="Y49" i="15"/>
  <c r="X49" i="15"/>
  <c r="Z49" i="15"/>
  <c r="W49" i="15"/>
  <c r="Z49" i="17"/>
  <c r="W49" i="17"/>
  <c r="X49" i="17"/>
  <c r="Y49" i="17"/>
  <c r="P53" i="11"/>
  <c r="Q53" i="11"/>
  <c r="R53" i="11"/>
  <c r="O53" i="11"/>
  <c r="V49" i="11"/>
  <c r="AA49" i="11" s="1"/>
  <c r="AC49" i="11" s="1"/>
  <c r="W49" i="11"/>
  <c r="X49" i="11"/>
  <c r="Y49" i="11"/>
  <c r="V48" i="17"/>
  <c r="U48" i="17"/>
  <c r="L50" i="11"/>
  <c r="K50" i="11"/>
  <c r="M50" i="11"/>
  <c r="J50" i="11"/>
  <c r="BA49" i="17"/>
  <c r="U52" i="21"/>
  <c r="T52" i="21"/>
  <c r="P48" i="17"/>
  <c r="O48" i="17"/>
  <c r="N48" i="17"/>
  <c r="Q48" i="17"/>
  <c r="AG54" i="17"/>
  <c r="AF54" i="17"/>
  <c r="Z48" i="13"/>
  <c r="AB48" i="13" s="1"/>
  <c r="Y48" i="13"/>
  <c r="M50" i="21"/>
  <c r="K50" i="21"/>
  <c r="L50" i="21"/>
  <c r="N50" i="21"/>
  <c r="AJ47" i="19"/>
  <c r="AH47" i="19"/>
  <c r="AI47" i="19"/>
  <c r="AG47" i="19"/>
  <c r="AF47" i="19"/>
  <c r="AK47" i="19"/>
  <c r="AO49" i="15"/>
  <c r="AM49" i="15"/>
  <c r="AN49" i="15"/>
  <c r="BI47" i="17"/>
  <c r="BJ47" i="17"/>
  <c r="BL47" i="17" s="1"/>
  <c r="W48" i="21"/>
  <c r="Y48" i="21"/>
  <c r="X48" i="21"/>
  <c r="Z48" i="21"/>
  <c r="AA48" i="21"/>
  <c r="AB48" i="21"/>
  <c r="AC48" i="21"/>
  <c r="L50" i="19"/>
  <c r="N50" i="19"/>
  <c r="M50" i="19"/>
  <c r="O50" i="19"/>
  <c r="AU49" i="17"/>
  <c r="F51" i="5"/>
  <c r="G51" i="5"/>
  <c r="O50" i="9"/>
  <c r="N50" i="9"/>
  <c r="Q50" i="9"/>
  <c r="P50" i="9"/>
  <c r="AC49" i="19"/>
  <c r="AD49" i="19"/>
  <c r="AE49" i="19"/>
  <c r="I49" i="21"/>
  <c r="J49" i="21"/>
  <c r="AG51" i="15"/>
  <c r="AF51" i="15"/>
  <c r="AY49" i="17"/>
  <c r="AZ54" i="19" l="1"/>
  <c r="AZ55" i="19" s="1"/>
  <c r="AB49" i="19"/>
  <c r="BJ47" i="19"/>
  <c r="BL47" i="19" s="1"/>
  <c r="BA55" i="19"/>
  <c r="AE48" i="21"/>
  <c r="AG48" i="21" s="1"/>
  <c r="AR50" i="17"/>
  <c r="AQ50" i="17"/>
  <c r="AU50" i="17"/>
  <c r="X49" i="9"/>
  <c r="Z49" i="9" s="1"/>
  <c r="W49" i="9"/>
  <c r="G52" i="7"/>
  <c r="X49" i="21"/>
  <c r="W49" i="21"/>
  <c r="Z49" i="21"/>
  <c r="Y49" i="21"/>
  <c r="S49" i="17"/>
  <c r="R49" i="17"/>
  <c r="G51" i="17"/>
  <c r="H51" i="17"/>
  <c r="R49" i="21"/>
  <c r="P49" i="21"/>
  <c r="S49" i="21"/>
  <c r="Q49" i="21"/>
  <c r="BD50" i="17"/>
  <c r="V51" i="13"/>
  <c r="U51" i="13"/>
  <c r="W51" i="13"/>
  <c r="X51" i="13"/>
  <c r="AC50" i="15"/>
  <c r="AD50" i="15"/>
  <c r="AB50" i="15"/>
  <c r="AE50" i="15"/>
  <c r="BG50" i="17"/>
  <c r="AV50" i="17"/>
  <c r="AQ49" i="15"/>
  <c r="AS49" i="15" s="1"/>
  <c r="AP49" i="15"/>
  <c r="AS50" i="17"/>
  <c r="AY50" i="17"/>
  <c r="G52" i="5"/>
  <c r="F52" i="5"/>
  <c r="AF55" i="17"/>
  <c r="AG55" i="17"/>
  <c r="V53" i="9"/>
  <c r="U53" i="9"/>
  <c r="AP50" i="17"/>
  <c r="R50" i="9"/>
  <c r="S50" i="9"/>
  <c r="BB57" i="19"/>
  <c r="BE57" i="19"/>
  <c r="BF57" i="19"/>
  <c r="BI57" i="19"/>
  <c r="BD57" i="19"/>
  <c r="BC57" i="19"/>
  <c r="BG57" i="19"/>
  <c r="BH57" i="19"/>
  <c r="I50" i="7"/>
  <c r="L50" i="7"/>
  <c r="J50" i="7"/>
  <c r="K50" i="7"/>
  <c r="G50" i="15"/>
  <c r="H50" i="15"/>
  <c r="AD48" i="21"/>
  <c r="L51" i="21"/>
  <c r="M51" i="21"/>
  <c r="N51" i="21"/>
  <c r="K51" i="21"/>
  <c r="O49" i="17"/>
  <c r="N49" i="17"/>
  <c r="Q49" i="17"/>
  <c r="P49" i="17"/>
  <c r="U49" i="17"/>
  <c r="V49" i="17"/>
  <c r="W50" i="17"/>
  <c r="Y50" i="17"/>
  <c r="Z50" i="17"/>
  <c r="X50" i="17"/>
  <c r="Q54" i="5"/>
  <c r="R54" i="5"/>
  <c r="Z49" i="11"/>
  <c r="W49" i="7"/>
  <c r="Y49" i="7" s="1"/>
  <c r="V49" i="7"/>
  <c r="S50" i="15"/>
  <c r="R50" i="15"/>
  <c r="H50" i="5"/>
  <c r="K50" i="5"/>
  <c r="I50" i="5"/>
  <c r="J50" i="5"/>
  <c r="BJ48" i="17"/>
  <c r="BL48" i="17" s="1"/>
  <c r="BI48" i="17"/>
  <c r="X50" i="11"/>
  <c r="V50" i="11"/>
  <c r="W50" i="11"/>
  <c r="Y50" i="11"/>
  <c r="AZ50" i="17"/>
  <c r="I52" i="17"/>
  <c r="K52" i="17"/>
  <c r="L52" i="17"/>
  <c r="J52" i="17"/>
  <c r="BB50" i="17"/>
  <c r="AY50" i="19"/>
  <c r="AX50" i="19"/>
  <c r="U49" i="5"/>
  <c r="W49" i="5" s="1"/>
  <c r="T49" i="5"/>
  <c r="Q52" i="15"/>
  <c r="O52" i="15"/>
  <c r="P52" i="15"/>
  <c r="N52" i="15"/>
  <c r="S50" i="13"/>
  <c r="R50" i="13"/>
  <c r="I50" i="21"/>
  <c r="J50" i="21"/>
  <c r="M51" i="19"/>
  <c r="O51" i="19"/>
  <c r="L51" i="19"/>
  <c r="N51" i="19"/>
  <c r="X50" i="15"/>
  <c r="Y50" i="15"/>
  <c r="W50" i="15"/>
  <c r="Z50" i="15"/>
  <c r="AT50" i="17"/>
  <c r="G51" i="9"/>
  <c r="H51" i="9"/>
  <c r="AW50" i="17"/>
  <c r="BE50" i="17"/>
  <c r="R50" i="19"/>
  <c r="T50" i="19"/>
  <c r="S50" i="19"/>
  <c r="Q50" i="19"/>
  <c r="J54" i="19"/>
  <c r="K54" i="19"/>
  <c r="I51" i="11"/>
  <c r="H51" i="11"/>
  <c r="AX50" i="17"/>
  <c r="AM52" i="19"/>
  <c r="AL52" i="19"/>
  <c r="BC50" i="17"/>
  <c r="N51" i="13"/>
  <c r="O51" i="13"/>
  <c r="Q51" i="13"/>
  <c r="P51" i="13"/>
  <c r="AE50" i="19"/>
  <c r="AC50" i="19"/>
  <c r="AD50" i="19"/>
  <c r="H59" i="7"/>
  <c r="AS48" i="19"/>
  <c r="AO48" i="19"/>
  <c r="AN48" i="19"/>
  <c r="AP48" i="19"/>
  <c r="AQ48" i="19"/>
  <c r="AR48" i="19"/>
  <c r="S57" i="7"/>
  <c r="R57" i="7"/>
  <c r="AF52" i="15"/>
  <c r="AG52" i="15"/>
  <c r="AN50" i="15"/>
  <c r="AM50" i="15"/>
  <c r="AO50" i="15"/>
  <c r="U53" i="21"/>
  <c r="T53" i="21"/>
  <c r="G50" i="13"/>
  <c r="H50" i="13"/>
  <c r="AO50" i="17"/>
  <c r="AN50" i="17"/>
  <c r="AM50" i="17"/>
  <c r="AB51" i="17"/>
  <c r="AD51" i="17"/>
  <c r="AC51" i="17"/>
  <c r="AE51" i="17"/>
  <c r="V52" i="15"/>
  <c r="U52" i="15"/>
  <c r="AA49" i="21"/>
  <c r="AC49" i="21"/>
  <c r="AB49" i="21"/>
  <c r="AH48" i="19"/>
  <c r="AI48" i="19"/>
  <c r="AJ48" i="19"/>
  <c r="AF48" i="19"/>
  <c r="AK48" i="19"/>
  <c r="AG48" i="19"/>
  <c r="BA50" i="17"/>
  <c r="P54" i="11"/>
  <c r="R54" i="11"/>
  <c r="Q54" i="11"/>
  <c r="O54" i="11"/>
  <c r="Z49" i="13"/>
  <c r="AB49" i="13" s="1"/>
  <c r="Y49" i="13"/>
  <c r="S52" i="11"/>
  <c r="T52" i="11"/>
  <c r="J55" i="9"/>
  <c r="I55" i="9"/>
  <c r="K55" i="9"/>
  <c r="L55" i="9"/>
  <c r="L53" i="13"/>
  <c r="J53" i="13"/>
  <c r="I53" i="13"/>
  <c r="K53" i="13"/>
  <c r="AT51" i="19"/>
  <c r="AU51" i="19"/>
  <c r="AV51" i="19"/>
  <c r="AW51" i="19"/>
  <c r="AI50" i="15"/>
  <c r="AJ50" i="15"/>
  <c r="AK50" i="15"/>
  <c r="AL50" i="15"/>
  <c r="X50" i="19"/>
  <c r="Y50" i="19"/>
  <c r="Z50" i="19"/>
  <c r="AA50" i="19"/>
  <c r="AI50" i="17"/>
  <c r="AJ50" i="17"/>
  <c r="AL50" i="17"/>
  <c r="AK50" i="17"/>
  <c r="O52" i="7"/>
  <c r="P52" i="7"/>
  <c r="N52" i="7"/>
  <c r="Q52" i="7"/>
  <c r="N50" i="5"/>
  <c r="M50" i="5"/>
  <c r="P50" i="5"/>
  <c r="O50" i="5"/>
  <c r="L50" i="15"/>
  <c r="I50" i="15"/>
  <c r="K50" i="15"/>
  <c r="J50" i="15"/>
  <c r="BH50" i="17"/>
  <c r="O51" i="9"/>
  <c r="Q51" i="9"/>
  <c r="P51" i="9"/>
  <c r="N51" i="9"/>
  <c r="L51" i="11"/>
  <c r="K51" i="11"/>
  <c r="M51" i="11"/>
  <c r="J51" i="11"/>
  <c r="BF50" i="17"/>
  <c r="U51" i="19"/>
  <c r="V51" i="19"/>
  <c r="Z50" i="11" l="1"/>
  <c r="BA56" i="19"/>
  <c r="BA57" i="19" s="1"/>
  <c r="BA58" i="19" s="1"/>
  <c r="AZ56" i="19"/>
  <c r="AB50" i="19"/>
  <c r="AD49" i="21"/>
  <c r="BA51" i="17"/>
  <c r="BF51" i="17"/>
  <c r="AU51" i="17"/>
  <c r="BH51" i="17"/>
  <c r="AA50" i="11"/>
  <c r="AC50" i="11" s="1"/>
  <c r="W50" i="9"/>
  <c r="X50" i="9"/>
  <c r="Z50" i="9" s="1"/>
  <c r="G53" i="7"/>
  <c r="G54" i="7" s="1"/>
  <c r="G55" i="7" s="1"/>
  <c r="N52" i="9"/>
  <c r="P52" i="9"/>
  <c r="O52" i="9"/>
  <c r="Q52" i="9"/>
  <c r="AK51" i="15"/>
  <c r="AJ51" i="15"/>
  <c r="AI51" i="15"/>
  <c r="AL51" i="15"/>
  <c r="K56" i="9"/>
  <c r="J56" i="9"/>
  <c r="I56" i="9"/>
  <c r="L56" i="9"/>
  <c r="AB52" i="17"/>
  <c r="AC52" i="17"/>
  <c r="AD52" i="17"/>
  <c r="AE52" i="17"/>
  <c r="T54" i="21"/>
  <c r="U54" i="21"/>
  <c r="Q52" i="13"/>
  <c r="O52" i="13"/>
  <c r="N52" i="13"/>
  <c r="P52" i="13"/>
  <c r="AG56" i="17"/>
  <c r="AF56" i="17"/>
  <c r="AB51" i="15"/>
  <c r="AC51" i="15"/>
  <c r="AD51" i="15"/>
  <c r="AE51" i="15"/>
  <c r="O53" i="7"/>
  <c r="P53" i="7"/>
  <c r="N53" i="7"/>
  <c r="Q53" i="7"/>
  <c r="AO51" i="15"/>
  <c r="AM51" i="15"/>
  <c r="AN51" i="15"/>
  <c r="AT51" i="17"/>
  <c r="K53" i="17"/>
  <c r="L53" i="17"/>
  <c r="J53" i="17"/>
  <c r="I53" i="17"/>
  <c r="H51" i="5"/>
  <c r="I51" i="5"/>
  <c r="J51" i="5"/>
  <c r="K51" i="5"/>
  <c r="G52" i="17"/>
  <c r="H52" i="17"/>
  <c r="AI49" i="19"/>
  <c r="AJ49" i="19"/>
  <c r="AF49" i="19"/>
  <c r="AK49" i="19"/>
  <c r="AG49" i="19"/>
  <c r="AH49" i="19"/>
  <c r="Z51" i="15"/>
  <c r="X51" i="15"/>
  <c r="Y51" i="15"/>
  <c r="W51" i="15"/>
  <c r="S51" i="13"/>
  <c r="R51" i="13"/>
  <c r="U50" i="5"/>
  <c r="W50" i="5" s="1"/>
  <c r="T50" i="5"/>
  <c r="U50" i="17"/>
  <c r="V50" i="17"/>
  <c r="BI58" i="19"/>
  <c r="BD58" i="19"/>
  <c r="BF58" i="19"/>
  <c r="BH58" i="19"/>
  <c r="BC58" i="19"/>
  <c r="BE58" i="19"/>
  <c r="BB58" i="19"/>
  <c r="BG58" i="19"/>
  <c r="U52" i="19"/>
  <c r="V52" i="19"/>
  <c r="AS49" i="19"/>
  <c r="AN49" i="19"/>
  <c r="AQ49" i="19"/>
  <c r="AR49" i="19"/>
  <c r="AP49" i="19"/>
  <c r="AO49" i="19"/>
  <c r="BC51" i="17"/>
  <c r="R51" i="19"/>
  <c r="T51" i="19"/>
  <c r="S51" i="19"/>
  <c r="Q51" i="19"/>
  <c r="H51" i="15"/>
  <c r="G51" i="15"/>
  <c r="G53" i="5"/>
  <c r="F53" i="5"/>
  <c r="AU52" i="19"/>
  <c r="AT52" i="19"/>
  <c r="AV52" i="19"/>
  <c r="AW52" i="19"/>
  <c r="S53" i="11"/>
  <c r="T53" i="11"/>
  <c r="AZ51" i="17"/>
  <c r="R51" i="15"/>
  <c r="S51" i="15"/>
  <c r="AQ50" i="15"/>
  <c r="AS50" i="15" s="1"/>
  <c r="AP50" i="15"/>
  <c r="AY51" i="17"/>
  <c r="U52" i="13"/>
  <c r="W52" i="13"/>
  <c r="X52" i="13"/>
  <c r="V52" i="13"/>
  <c r="R50" i="17"/>
  <c r="S50" i="17"/>
  <c r="H60" i="7"/>
  <c r="AL53" i="19"/>
  <c r="AM53" i="19"/>
  <c r="BE51" i="17"/>
  <c r="V51" i="11"/>
  <c r="X51" i="11"/>
  <c r="W51" i="11"/>
  <c r="Y51" i="11"/>
  <c r="N50" i="17"/>
  <c r="Q50" i="17"/>
  <c r="O50" i="17"/>
  <c r="P50" i="17"/>
  <c r="AS51" i="17"/>
  <c r="AM51" i="17"/>
  <c r="AO51" i="17"/>
  <c r="AN51" i="17"/>
  <c r="AF53" i="15"/>
  <c r="AG53" i="15"/>
  <c r="AX51" i="17"/>
  <c r="AW51" i="17"/>
  <c r="O53" i="15"/>
  <c r="Q53" i="15"/>
  <c r="P53" i="15"/>
  <c r="N53" i="15"/>
  <c r="BJ49" i="17"/>
  <c r="BL49" i="17" s="1"/>
  <c r="BI49" i="17"/>
  <c r="W50" i="21"/>
  <c r="X50" i="21"/>
  <c r="Z50" i="21"/>
  <c r="Y50" i="21"/>
  <c r="AI51" i="17"/>
  <c r="AJ51" i="17"/>
  <c r="AK51" i="17"/>
  <c r="AL51" i="17"/>
  <c r="K51" i="15"/>
  <c r="I51" i="15"/>
  <c r="J51" i="15"/>
  <c r="L51" i="15"/>
  <c r="L52" i="11"/>
  <c r="M52" i="11"/>
  <c r="K52" i="11"/>
  <c r="J52" i="11"/>
  <c r="AR51" i="17"/>
  <c r="I51" i="7"/>
  <c r="L51" i="7"/>
  <c r="J51" i="7"/>
  <c r="K51" i="7"/>
  <c r="S51" i="9"/>
  <c r="R51" i="9"/>
  <c r="X51" i="19"/>
  <c r="Y51" i="19"/>
  <c r="Z51" i="19"/>
  <c r="AA51" i="19"/>
  <c r="AA50" i="21"/>
  <c r="AB50" i="21"/>
  <c r="AC50" i="21"/>
  <c r="AC51" i="19"/>
  <c r="AE51" i="19"/>
  <c r="AD51" i="19"/>
  <c r="I52" i="11"/>
  <c r="H52" i="11"/>
  <c r="L52" i="19"/>
  <c r="N52" i="19"/>
  <c r="M52" i="19"/>
  <c r="O52" i="19"/>
  <c r="Q55" i="5"/>
  <c r="R55" i="5"/>
  <c r="W50" i="7"/>
  <c r="Y50" i="7" s="1"/>
  <c r="V50" i="7"/>
  <c r="BD51" i="17"/>
  <c r="P51" i="5"/>
  <c r="M51" i="5"/>
  <c r="O51" i="5"/>
  <c r="N51" i="5"/>
  <c r="G51" i="13"/>
  <c r="H51" i="13"/>
  <c r="R58" i="7"/>
  <c r="S58" i="7"/>
  <c r="AE49" i="21"/>
  <c r="AG49" i="21" s="1"/>
  <c r="G52" i="9"/>
  <c r="H52" i="9"/>
  <c r="M52" i="21"/>
  <c r="L52" i="21"/>
  <c r="K52" i="21"/>
  <c r="N52" i="21"/>
  <c r="AP51" i="17"/>
  <c r="BJ48" i="19"/>
  <c r="BL48" i="19" s="1"/>
  <c r="P55" i="11"/>
  <c r="Q55" i="11"/>
  <c r="O55" i="11"/>
  <c r="R55" i="11"/>
  <c r="Z50" i="13"/>
  <c r="AB50" i="13" s="1"/>
  <c r="Y50" i="13"/>
  <c r="I51" i="21"/>
  <c r="J51" i="21"/>
  <c r="AY51" i="19"/>
  <c r="AX51" i="19"/>
  <c r="AV51" i="17"/>
  <c r="P50" i="21"/>
  <c r="S50" i="21"/>
  <c r="Q50" i="21"/>
  <c r="R50" i="21"/>
  <c r="AQ51" i="17"/>
  <c r="L54" i="13"/>
  <c r="J54" i="13"/>
  <c r="I54" i="13"/>
  <c r="K54" i="13"/>
  <c r="U53" i="15"/>
  <c r="V53" i="15"/>
  <c r="K55" i="19"/>
  <c r="J55" i="19"/>
  <c r="BB51" i="17"/>
  <c r="X51" i="17"/>
  <c r="Z51" i="17"/>
  <c r="Y51" i="17"/>
  <c r="W51" i="17"/>
  <c r="U54" i="9"/>
  <c r="V54" i="9"/>
  <c r="BG51" i="17"/>
  <c r="AZ57" i="19" l="1"/>
  <c r="AZ58" i="19" s="1"/>
  <c r="AZ59" i="19" s="1"/>
  <c r="AB51" i="19"/>
  <c r="AE50" i="21"/>
  <c r="AG50" i="21" s="1"/>
  <c r="AP52" i="17"/>
  <c r="BG52" i="17"/>
  <c r="AA51" i="11"/>
  <c r="AC51" i="11" s="1"/>
  <c r="Z51" i="11"/>
  <c r="W51" i="9"/>
  <c r="X51" i="9"/>
  <c r="Z51" i="9" s="1"/>
  <c r="G56" i="7"/>
  <c r="U55" i="9"/>
  <c r="V55" i="9"/>
  <c r="P56" i="11"/>
  <c r="Q56" i="11"/>
  <c r="O56" i="11"/>
  <c r="R56" i="11"/>
  <c r="R56" i="5"/>
  <c r="Q56" i="5"/>
  <c r="V51" i="7"/>
  <c r="W51" i="7"/>
  <c r="Y51" i="7" s="1"/>
  <c r="AZ52" i="17"/>
  <c r="AQ51" i="15"/>
  <c r="AS51" i="15" s="1"/>
  <c r="AP51" i="15"/>
  <c r="AN50" i="19"/>
  <c r="AP50" i="19"/>
  <c r="AQ50" i="19"/>
  <c r="AO50" i="19"/>
  <c r="AR50" i="19"/>
  <c r="AS50" i="19"/>
  <c r="H52" i="5"/>
  <c r="I52" i="5"/>
  <c r="K52" i="5"/>
  <c r="J52" i="5"/>
  <c r="O54" i="7"/>
  <c r="N54" i="7"/>
  <c r="P54" i="7"/>
  <c r="Q54" i="7"/>
  <c r="AD50" i="21"/>
  <c r="P51" i="21"/>
  <c r="Q51" i="21"/>
  <c r="R51" i="21"/>
  <c r="S51" i="21"/>
  <c r="R59" i="7"/>
  <c r="S59" i="7"/>
  <c r="R51" i="17"/>
  <c r="S51" i="17"/>
  <c r="G52" i="15"/>
  <c r="H52" i="15"/>
  <c r="U53" i="19"/>
  <c r="V53" i="19"/>
  <c r="N53" i="19"/>
  <c r="O53" i="19"/>
  <c r="M53" i="19"/>
  <c r="L53" i="19"/>
  <c r="Y52" i="19"/>
  <c r="AA52" i="19"/>
  <c r="Z52" i="19"/>
  <c r="X52" i="19"/>
  <c r="AI52" i="17"/>
  <c r="AJ52" i="17"/>
  <c r="AK52" i="17"/>
  <c r="AL52" i="17"/>
  <c r="P54" i="15"/>
  <c r="Q54" i="15"/>
  <c r="O54" i="15"/>
  <c r="N54" i="15"/>
  <c r="P51" i="17"/>
  <c r="O51" i="17"/>
  <c r="N51" i="17"/>
  <c r="Q51" i="17"/>
  <c r="Y52" i="15"/>
  <c r="W52" i="15"/>
  <c r="X52" i="15"/>
  <c r="Z52" i="15"/>
  <c r="K56" i="19"/>
  <c r="J56" i="19"/>
  <c r="AV52" i="17"/>
  <c r="H52" i="13"/>
  <c r="G52" i="13"/>
  <c r="BJ50" i="17"/>
  <c r="BL50" i="17" s="1"/>
  <c r="BI50" i="17"/>
  <c r="U51" i="5"/>
  <c r="W51" i="5" s="1"/>
  <c r="T51" i="5"/>
  <c r="N53" i="13"/>
  <c r="O53" i="13"/>
  <c r="Q53" i="13"/>
  <c r="P53" i="13"/>
  <c r="AI52" i="15"/>
  <c r="AJ52" i="15"/>
  <c r="AK52" i="15"/>
  <c r="AL52" i="15"/>
  <c r="V54" i="15"/>
  <c r="U54" i="15"/>
  <c r="Z51" i="13"/>
  <c r="AB51" i="13" s="1"/>
  <c r="Y51" i="13"/>
  <c r="AW52" i="17"/>
  <c r="Y52" i="11"/>
  <c r="X52" i="11"/>
  <c r="V52" i="11"/>
  <c r="W52" i="11"/>
  <c r="V53" i="13"/>
  <c r="W53" i="13"/>
  <c r="U53" i="13"/>
  <c r="X53" i="13"/>
  <c r="S54" i="11"/>
  <c r="T54" i="11"/>
  <c r="T52" i="19"/>
  <c r="S52" i="19"/>
  <c r="R52" i="19"/>
  <c r="Q52" i="19"/>
  <c r="BF59" i="19"/>
  <c r="BI59" i="19"/>
  <c r="BA59" i="19"/>
  <c r="BH59" i="19"/>
  <c r="BD59" i="19"/>
  <c r="BC59" i="19"/>
  <c r="BG59" i="19"/>
  <c r="BE59" i="19"/>
  <c r="BB59" i="19"/>
  <c r="AB52" i="15"/>
  <c r="AC52" i="15"/>
  <c r="AD52" i="15"/>
  <c r="AE52" i="15"/>
  <c r="U55" i="21"/>
  <c r="T55" i="21"/>
  <c r="AR52" i="17"/>
  <c r="AX52" i="17"/>
  <c r="U51" i="17"/>
  <c r="V51" i="17"/>
  <c r="AG50" i="19"/>
  <c r="AI50" i="19"/>
  <c r="AH50" i="19"/>
  <c r="AF50" i="19"/>
  <c r="AJ50" i="19"/>
  <c r="AK50" i="19"/>
  <c r="I52" i="21"/>
  <c r="J52" i="21"/>
  <c r="L53" i="21"/>
  <c r="M53" i="21"/>
  <c r="K53" i="21"/>
  <c r="N53" i="21"/>
  <c r="BF52" i="17"/>
  <c r="AG54" i="15"/>
  <c r="AF54" i="15"/>
  <c r="AT53" i="19"/>
  <c r="AV53" i="19"/>
  <c r="AU53" i="19"/>
  <c r="AW53" i="19"/>
  <c r="BC52" i="17"/>
  <c r="BJ49" i="19"/>
  <c r="BL49" i="19" s="1"/>
  <c r="I54" i="17"/>
  <c r="K54" i="17"/>
  <c r="J54" i="17"/>
  <c r="L54" i="17"/>
  <c r="AC53" i="17"/>
  <c r="AB53" i="17"/>
  <c r="AD53" i="17"/>
  <c r="AE53" i="17"/>
  <c r="I53" i="11"/>
  <c r="H53" i="11"/>
  <c r="W51" i="21"/>
  <c r="X51" i="21"/>
  <c r="Y51" i="21"/>
  <c r="Z51" i="21"/>
  <c r="AY52" i="17"/>
  <c r="N53" i="9"/>
  <c r="Q53" i="9"/>
  <c r="O53" i="9"/>
  <c r="P53" i="9"/>
  <c r="AX52" i="19"/>
  <c r="AY52" i="19"/>
  <c r="N52" i="5"/>
  <c r="M52" i="5"/>
  <c r="P52" i="5"/>
  <c r="O52" i="5"/>
  <c r="R52" i="9"/>
  <c r="X52" i="9" s="1"/>
  <c r="Z52" i="9" s="1"/>
  <c r="S52" i="9"/>
  <c r="L53" i="11"/>
  <c r="J53" i="11"/>
  <c r="K53" i="11"/>
  <c r="M53" i="11"/>
  <c r="BE52" i="17"/>
  <c r="AT52" i="17"/>
  <c r="L55" i="13"/>
  <c r="J55" i="13"/>
  <c r="I55" i="13"/>
  <c r="K55" i="13"/>
  <c r="BD52" i="17"/>
  <c r="AC52" i="19"/>
  <c r="AD52" i="19"/>
  <c r="AE52" i="19"/>
  <c r="AO52" i="17"/>
  <c r="AN52" i="17"/>
  <c r="AM52" i="17"/>
  <c r="AL54" i="19"/>
  <c r="AM54" i="19"/>
  <c r="BH52" i="17"/>
  <c r="AF57" i="17"/>
  <c r="AG57" i="17"/>
  <c r="AQ52" i="17"/>
  <c r="G53" i="9"/>
  <c r="H53" i="9"/>
  <c r="K52" i="15"/>
  <c r="I52" i="15"/>
  <c r="J52" i="15"/>
  <c r="L52" i="15"/>
  <c r="S52" i="15"/>
  <c r="R52" i="15"/>
  <c r="R52" i="13"/>
  <c r="S52" i="13"/>
  <c r="G53" i="17"/>
  <c r="H53" i="17"/>
  <c r="BA52" i="17"/>
  <c r="X52" i="17"/>
  <c r="Z52" i="17"/>
  <c r="W52" i="17"/>
  <c r="Y52" i="17"/>
  <c r="BB52" i="17"/>
  <c r="AC51" i="21"/>
  <c r="AA51" i="21"/>
  <c r="AB51" i="21"/>
  <c r="L52" i="7"/>
  <c r="J52" i="7"/>
  <c r="I52" i="7"/>
  <c r="K52" i="7"/>
  <c r="AS52" i="17"/>
  <c r="H61" i="7"/>
  <c r="G54" i="5"/>
  <c r="F54" i="5"/>
  <c r="AN52" i="15"/>
  <c r="AM52" i="15"/>
  <c r="AO52" i="15"/>
  <c r="J57" i="9"/>
  <c r="L57" i="9"/>
  <c r="K57" i="9"/>
  <c r="I57" i="9"/>
  <c r="AU52" i="17"/>
  <c r="AB52" i="19" l="1"/>
  <c r="BJ50" i="19"/>
  <c r="BL50" i="19" s="1"/>
  <c r="AD51" i="21"/>
  <c r="AU53" i="17"/>
  <c r="Z52" i="11"/>
  <c r="AA52" i="11"/>
  <c r="AC52" i="11" s="1"/>
  <c r="W52" i="9"/>
  <c r="G57" i="7"/>
  <c r="BD53" i="17"/>
  <c r="X52" i="21"/>
  <c r="W52" i="21"/>
  <c r="Z52" i="21"/>
  <c r="Y52" i="21"/>
  <c r="J55" i="17"/>
  <c r="I55" i="17"/>
  <c r="L55" i="17"/>
  <c r="K55" i="17"/>
  <c r="BF53" i="17"/>
  <c r="AC53" i="15"/>
  <c r="AD53" i="15"/>
  <c r="AB53" i="15"/>
  <c r="AE53" i="15"/>
  <c r="BI60" i="19"/>
  <c r="BA60" i="19"/>
  <c r="BF60" i="19"/>
  <c r="BB60" i="19"/>
  <c r="BH60" i="19"/>
  <c r="BD60" i="19"/>
  <c r="AZ60" i="19"/>
  <c r="BC60" i="19"/>
  <c r="BG60" i="19"/>
  <c r="BE60" i="19"/>
  <c r="AV53" i="17"/>
  <c r="R60" i="7"/>
  <c r="S60" i="7"/>
  <c r="I53" i="5"/>
  <c r="H53" i="5"/>
  <c r="J53" i="5"/>
  <c r="K53" i="5"/>
  <c r="AQ53" i="17"/>
  <c r="AA52" i="21"/>
  <c r="AC52" i="21"/>
  <c r="AB52" i="21"/>
  <c r="AG58" i="17"/>
  <c r="AF58" i="17"/>
  <c r="O55" i="15"/>
  <c r="Q55" i="15"/>
  <c r="P55" i="15"/>
  <c r="N55" i="15"/>
  <c r="M54" i="19"/>
  <c r="O54" i="19"/>
  <c r="N54" i="19"/>
  <c r="L54" i="19"/>
  <c r="S53" i="13"/>
  <c r="R53" i="13"/>
  <c r="M53" i="5"/>
  <c r="N53" i="5"/>
  <c r="P53" i="5"/>
  <c r="O53" i="5"/>
  <c r="J57" i="19"/>
  <c r="K57" i="19"/>
  <c r="P52" i="21"/>
  <c r="S52" i="21"/>
  <c r="Q52" i="21"/>
  <c r="R52" i="21"/>
  <c r="U52" i="5"/>
  <c r="W52" i="5" s="1"/>
  <c r="T52" i="5"/>
  <c r="AN53" i="17"/>
  <c r="AO53" i="17"/>
  <c r="AM53" i="17"/>
  <c r="G55" i="5"/>
  <c r="F55" i="5"/>
  <c r="BH53" i="17"/>
  <c r="M54" i="21"/>
  <c r="K54" i="21"/>
  <c r="L54" i="21"/>
  <c r="N54" i="21"/>
  <c r="U52" i="17"/>
  <c r="V52" i="17"/>
  <c r="V53" i="11"/>
  <c r="W53" i="11"/>
  <c r="Y53" i="11"/>
  <c r="X53" i="11"/>
  <c r="P54" i="13"/>
  <c r="N54" i="13"/>
  <c r="O54" i="13"/>
  <c r="Q54" i="13"/>
  <c r="X53" i="15"/>
  <c r="Z53" i="15"/>
  <c r="W53" i="15"/>
  <c r="Y53" i="15"/>
  <c r="AI53" i="17"/>
  <c r="AK53" i="17"/>
  <c r="AJ53" i="17"/>
  <c r="AL53" i="17"/>
  <c r="AQ51" i="19"/>
  <c r="AO51" i="19"/>
  <c r="AP51" i="19"/>
  <c r="AN51" i="19"/>
  <c r="AR51" i="19"/>
  <c r="AS51" i="19"/>
  <c r="BB53" i="17"/>
  <c r="AM55" i="19"/>
  <c r="AL55" i="19"/>
  <c r="J56" i="13"/>
  <c r="L56" i="13"/>
  <c r="I56" i="13"/>
  <c r="K56" i="13"/>
  <c r="AW53" i="17"/>
  <c r="S53" i="15"/>
  <c r="R53" i="15"/>
  <c r="AT53" i="17"/>
  <c r="AX53" i="19"/>
  <c r="AY53" i="19"/>
  <c r="H54" i="11"/>
  <c r="I54" i="11"/>
  <c r="BC53" i="17"/>
  <c r="AX53" i="17"/>
  <c r="S53" i="19"/>
  <c r="T53" i="19"/>
  <c r="Q53" i="19"/>
  <c r="R53" i="19"/>
  <c r="V54" i="19"/>
  <c r="U54" i="19"/>
  <c r="R57" i="5"/>
  <c r="Q57" i="5"/>
  <c r="AS53" i="17"/>
  <c r="K53" i="15"/>
  <c r="I53" i="15"/>
  <c r="J53" i="15"/>
  <c r="L53" i="15"/>
  <c r="BE53" i="17"/>
  <c r="AE51" i="21"/>
  <c r="AG51" i="21" s="1"/>
  <c r="AT54" i="19"/>
  <c r="AV54" i="19"/>
  <c r="AU54" i="19"/>
  <c r="AW54" i="19"/>
  <c r="AR53" i="17"/>
  <c r="S55" i="11"/>
  <c r="T55" i="11"/>
  <c r="P57" i="11"/>
  <c r="O57" i="11"/>
  <c r="Q57" i="11"/>
  <c r="R57" i="11"/>
  <c r="H62" i="7"/>
  <c r="K58" i="9"/>
  <c r="I58" i="9"/>
  <c r="J58" i="9"/>
  <c r="L58" i="9"/>
  <c r="W53" i="17"/>
  <c r="Y53" i="17"/>
  <c r="Z53" i="17"/>
  <c r="X53" i="17"/>
  <c r="M54" i="11"/>
  <c r="J54" i="11"/>
  <c r="L54" i="11"/>
  <c r="K54" i="11"/>
  <c r="J53" i="21"/>
  <c r="I53" i="21"/>
  <c r="O52" i="17"/>
  <c r="N52" i="17"/>
  <c r="P52" i="17"/>
  <c r="Q52" i="17"/>
  <c r="G53" i="15"/>
  <c r="H53" i="15"/>
  <c r="O55" i="7"/>
  <c r="N55" i="7"/>
  <c r="P55" i="7"/>
  <c r="Q55" i="7"/>
  <c r="W52" i="7"/>
  <c r="Y52" i="7" s="1"/>
  <c r="V52" i="7"/>
  <c r="AB54" i="17"/>
  <c r="AE54" i="17"/>
  <c r="AD54" i="17"/>
  <c r="AC54" i="17"/>
  <c r="U54" i="13"/>
  <c r="W54" i="13"/>
  <c r="X54" i="13"/>
  <c r="V54" i="13"/>
  <c r="V55" i="15"/>
  <c r="U55" i="15"/>
  <c r="BJ51" i="17"/>
  <c r="BL51" i="17" s="1"/>
  <c r="BI51" i="17"/>
  <c r="AQ52" i="15"/>
  <c r="AS52" i="15" s="1"/>
  <c r="AP52" i="15"/>
  <c r="AO53" i="15"/>
  <c r="AM53" i="15"/>
  <c r="AN53" i="15"/>
  <c r="BA53" i="17"/>
  <c r="AE53" i="19"/>
  <c r="AC53" i="19"/>
  <c r="AD53" i="19"/>
  <c r="P54" i="9"/>
  <c r="N54" i="9"/>
  <c r="O54" i="9"/>
  <c r="Q54" i="9"/>
  <c r="AH51" i="19"/>
  <c r="AI51" i="19"/>
  <c r="AG51" i="19"/>
  <c r="AF51" i="19"/>
  <c r="AJ51" i="19"/>
  <c r="AK51" i="19"/>
  <c r="AP53" i="17"/>
  <c r="BG53" i="17"/>
  <c r="Z53" i="19"/>
  <c r="X53" i="19"/>
  <c r="AA53" i="19"/>
  <c r="Y53" i="19"/>
  <c r="R52" i="17"/>
  <c r="S52" i="17"/>
  <c r="J53" i="7"/>
  <c r="I53" i="7"/>
  <c r="L53" i="7"/>
  <c r="K53" i="7"/>
  <c r="G54" i="17"/>
  <c r="H54" i="17"/>
  <c r="G54" i="9"/>
  <c r="H54" i="9"/>
  <c r="AI53" i="15"/>
  <c r="AK53" i="15"/>
  <c r="AJ53" i="15"/>
  <c r="AL53" i="15"/>
  <c r="Z52" i="13"/>
  <c r="AB52" i="13" s="1"/>
  <c r="Y52" i="13"/>
  <c r="U56" i="9"/>
  <c r="V56" i="9"/>
  <c r="R53" i="9"/>
  <c r="S53" i="9"/>
  <c r="AY53" i="17"/>
  <c r="AG55" i="15"/>
  <c r="AF55" i="15"/>
  <c r="T56" i="21"/>
  <c r="U56" i="21"/>
  <c r="H53" i="13"/>
  <c r="G53" i="13"/>
  <c r="AZ53" i="17"/>
  <c r="AD52" i="21" l="1"/>
  <c r="AE52" i="21"/>
  <c r="AG52" i="21" s="1"/>
  <c r="AY54" i="17"/>
  <c r="AP54" i="17"/>
  <c r="BA54" i="17"/>
  <c r="Z53" i="11"/>
  <c r="AA53" i="11"/>
  <c r="AC53" i="11" s="1"/>
  <c r="X53" i="9"/>
  <c r="Z53" i="9" s="1"/>
  <c r="G58" i="7"/>
  <c r="L54" i="7"/>
  <c r="J54" i="7"/>
  <c r="I54" i="7"/>
  <c r="K54" i="7"/>
  <c r="G54" i="15"/>
  <c r="H54" i="15"/>
  <c r="AX54" i="17"/>
  <c r="N55" i="13"/>
  <c r="O55" i="13"/>
  <c r="Q55" i="13"/>
  <c r="P55" i="13"/>
  <c r="P53" i="21"/>
  <c r="S53" i="21"/>
  <c r="R53" i="21"/>
  <c r="Q53" i="21"/>
  <c r="S53" i="17"/>
  <c r="R53" i="17"/>
  <c r="AN54" i="15"/>
  <c r="AM54" i="15"/>
  <c r="AO54" i="15"/>
  <c r="AQ53" i="15"/>
  <c r="AS53" i="15" s="1"/>
  <c r="AP53" i="15"/>
  <c r="W54" i="17"/>
  <c r="X54" i="17"/>
  <c r="Z54" i="17"/>
  <c r="Y54" i="17"/>
  <c r="BC54" i="17"/>
  <c r="AA53" i="21"/>
  <c r="AB53" i="21"/>
  <c r="AC53" i="21"/>
  <c r="BF54" i="17"/>
  <c r="P53" i="17"/>
  <c r="O53" i="17"/>
  <c r="Q53" i="17"/>
  <c r="N53" i="17"/>
  <c r="T56" i="11"/>
  <c r="S56" i="11"/>
  <c r="I55" i="11"/>
  <c r="H55" i="11"/>
  <c r="BH54" i="17"/>
  <c r="K58" i="19"/>
  <c r="J58" i="19"/>
  <c r="O55" i="19"/>
  <c r="N55" i="19"/>
  <c r="M55" i="19"/>
  <c r="L55" i="19"/>
  <c r="AG56" i="15"/>
  <c r="AF56" i="15"/>
  <c r="O55" i="9"/>
  <c r="Q55" i="9"/>
  <c r="P55" i="9"/>
  <c r="N55" i="9"/>
  <c r="AS54" i="17"/>
  <c r="L57" i="13"/>
  <c r="I57" i="13"/>
  <c r="K57" i="13"/>
  <c r="J57" i="13"/>
  <c r="AQ54" i="17"/>
  <c r="K56" i="17"/>
  <c r="J56" i="17"/>
  <c r="I56" i="17"/>
  <c r="L56" i="17"/>
  <c r="AC55" i="17"/>
  <c r="AD55" i="17"/>
  <c r="AB55" i="17"/>
  <c r="AE55" i="17"/>
  <c r="BI52" i="17"/>
  <c r="BJ52" i="17"/>
  <c r="BL52" i="17" s="1"/>
  <c r="L59" i="9"/>
  <c r="J59" i="9"/>
  <c r="I59" i="9"/>
  <c r="K59" i="9"/>
  <c r="AR54" i="17"/>
  <c r="AR55" i="17" s="1"/>
  <c r="AX54" i="19"/>
  <c r="AY54" i="19"/>
  <c r="AK54" i="17"/>
  <c r="AJ54" i="17"/>
  <c r="AI54" i="17"/>
  <c r="AL54" i="17"/>
  <c r="F56" i="5"/>
  <c r="G56" i="5"/>
  <c r="H54" i="5"/>
  <c r="K54" i="5"/>
  <c r="J54" i="5"/>
  <c r="I54" i="5"/>
  <c r="U57" i="21"/>
  <c r="T57" i="21"/>
  <c r="Z54" i="19"/>
  <c r="Y54" i="19"/>
  <c r="AA54" i="19"/>
  <c r="X54" i="19"/>
  <c r="AT55" i="19"/>
  <c r="AV55" i="19"/>
  <c r="AU55" i="19"/>
  <c r="AW55" i="19"/>
  <c r="R58" i="5"/>
  <c r="Q58" i="5"/>
  <c r="X54" i="11"/>
  <c r="W54" i="11"/>
  <c r="V54" i="11"/>
  <c r="Y54" i="11"/>
  <c r="M54" i="5"/>
  <c r="O54" i="5"/>
  <c r="N54" i="5"/>
  <c r="P54" i="5"/>
  <c r="AI54" i="15"/>
  <c r="AJ54" i="15"/>
  <c r="AK54" i="15"/>
  <c r="AL54" i="15"/>
  <c r="S54" i="9"/>
  <c r="R54" i="9"/>
  <c r="G55" i="9"/>
  <c r="H55" i="9"/>
  <c r="AT54" i="17"/>
  <c r="AL56" i="19"/>
  <c r="AM56" i="19"/>
  <c r="AO54" i="17"/>
  <c r="AP55" i="17" s="1"/>
  <c r="AM54" i="17"/>
  <c r="AN54" i="17"/>
  <c r="P56" i="15"/>
  <c r="O56" i="15"/>
  <c r="Q56" i="15"/>
  <c r="N56" i="15"/>
  <c r="U53" i="5"/>
  <c r="W53" i="5" s="1"/>
  <c r="T53" i="5"/>
  <c r="G55" i="17"/>
  <c r="H55" i="17"/>
  <c r="V56" i="15"/>
  <c r="U56" i="15"/>
  <c r="J54" i="21"/>
  <c r="I54" i="21"/>
  <c r="V55" i="19"/>
  <c r="U55" i="19"/>
  <c r="BB54" i="17"/>
  <c r="X53" i="21"/>
  <c r="W53" i="21"/>
  <c r="Y53" i="21"/>
  <c r="Z53" i="21"/>
  <c r="AZ54" i="17"/>
  <c r="W53" i="9"/>
  <c r="AB53" i="19"/>
  <c r="O56" i="7"/>
  <c r="N56" i="7"/>
  <c r="P56" i="7"/>
  <c r="Q56" i="7"/>
  <c r="H63" i="7"/>
  <c r="R54" i="15"/>
  <c r="S54" i="15"/>
  <c r="U53" i="17"/>
  <c r="V53" i="17"/>
  <c r="R61" i="7"/>
  <c r="S61" i="7"/>
  <c r="BF61" i="19"/>
  <c r="BD61" i="19"/>
  <c r="BA61" i="19"/>
  <c r="BB61" i="19"/>
  <c r="BI61" i="19"/>
  <c r="AZ61" i="19"/>
  <c r="BE61" i="19"/>
  <c r="BC61" i="19"/>
  <c r="BH61" i="19"/>
  <c r="BG61" i="19"/>
  <c r="BG54" i="17"/>
  <c r="Z53" i="13"/>
  <c r="AB53" i="13" s="1"/>
  <c r="Y53" i="13"/>
  <c r="G54" i="13"/>
  <c r="H54" i="13"/>
  <c r="V57" i="9"/>
  <c r="U57" i="9"/>
  <c r="AH52" i="19"/>
  <c r="AI52" i="19"/>
  <c r="AK52" i="19"/>
  <c r="AG52" i="19"/>
  <c r="AF52" i="19"/>
  <c r="AJ52" i="19"/>
  <c r="AC54" i="19"/>
  <c r="AE54" i="19"/>
  <c r="AD54" i="19"/>
  <c r="U55" i="13"/>
  <c r="X55" i="13"/>
  <c r="V55" i="13"/>
  <c r="W55" i="13"/>
  <c r="AU54" i="17"/>
  <c r="AC54" i="15"/>
  <c r="AB54" i="15"/>
  <c r="AD54" i="15"/>
  <c r="AE54" i="15"/>
  <c r="P58" i="11"/>
  <c r="Q58" i="11"/>
  <c r="R58" i="11"/>
  <c r="O58" i="11"/>
  <c r="BE54" i="17"/>
  <c r="R54" i="19"/>
  <c r="S54" i="19"/>
  <c r="T54" i="19"/>
  <c r="Q54" i="19"/>
  <c r="AW54" i="17"/>
  <c r="AR52" i="19"/>
  <c r="AQ52" i="19"/>
  <c r="AP52" i="19"/>
  <c r="AN52" i="19"/>
  <c r="AS52" i="19"/>
  <c r="AO52" i="19"/>
  <c r="Y54" i="15"/>
  <c r="X54" i="15"/>
  <c r="W54" i="15"/>
  <c r="Z54" i="15"/>
  <c r="L55" i="21"/>
  <c r="M55" i="21"/>
  <c r="K55" i="21"/>
  <c r="N55" i="21"/>
  <c r="AV54" i="17"/>
  <c r="BD54" i="17"/>
  <c r="W53" i="7"/>
  <c r="Y53" i="7" s="1"/>
  <c r="V53" i="7"/>
  <c r="BJ51" i="19"/>
  <c r="BL51" i="19" s="1"/>
  <c r="M55" i="11"/>
  <c r="J55" i="11"/>
  <c r="K55" i="11"/>
  <c r="L55" i="11"/>
  <c r="I54" i="15"/>
  <c r="J54" i="15"/>
  <c r="K54" i="15"/>
  <c r="L54" i="15"/>
  <c r="R54" i="13"/>
  <c r="S54" i="13"/>
  <c r="AG59" i="17"/>
  <c r="AF59" i="17"/>
  <c r="AD53" i="21" l="1"/>
  <c r="AE53" i="21"/>
  <c r="AG53" i="21" s="1"/>
  <c r="AU55" i="17"/>
  <c r="AA54" i="11"/>
  <c r="AC54" i="11" s="1"/>
  <c r="W54" i="9"/>
  <c r="X54" i="9"/>
  <c r="Z54" i="9" s="1"/>
  <c r="G59" i="7"/>
  <c r="W55" i="15"/>
  <c r="Y55" i="15"/>
  <c r="Z55" i="15"/>
  <c r="X55" i="15"/>
  <c r="T55" i="19"/>
  <c r="Q55" i="19"/>
  <c r="S55" i="19"/>
  <c r="R55" i="19"/>
  <c r="BJ52" i="19"/>
  <c r="BL52" i="19" s="1"/>
  <c r="U54" i="17"/>
  <c r="V54" i="17"/>
  <c r="J55" i="21"/>
  <c r="I55" i="21"/>
  <c r="R55" i="9"/>
  <c r="S55" i="9"/>
  <c r="T58" i="21"/>
  <c r="U58" i="21"/>
  <c r="AY55" i="17"/>
  <c r="M56" i="11"/>
  <c r="L56" i="11"/>
  <c r="K56" i="11"/>
  <c r="J56" i="11"/>
  <c r="AG53" i="19"/>
  <c r="AH53" i="19"/>
  <c r="AJ53" i="19"/>
  <c r="AF53" i="19"/>
  <c r="AK53" i="19"/>
  <c r="AI53" i="19"/>
  <c r="S55" i="15"/>
  <c r="R55" i="15"/>
  <c r="V57" i="15"/>
  <c r="U57" i="15"/>
  <c r="AL57" i="19"/>
  <c r="AM57" i="19"/>
  <c r="R59" i="5"/>
  <c r="Q59" i="5"/>
  <c r="Z54" i="11"/>
  <c r="M56" i="19"/>
  <c r="L56" i="19"/>
  <c r="N56" i="19"/>
  <c r="O56" i="19"/>
  <c r="BF55" i="17"/>
  <c r="AO55" i="15"/>
  <c r="AN55" i="15"/>
  <c r="AM55" i="15"/>
  <c r="BE55" i="17"/>
  <c r="AZ55" i="17"/>
  <c r="G56" i="17"/>
  <c r="H56" i="17"/>
  <c r="AU56" i="19"/>
  <c r="AV56" i="19"/>
  <c r="AT56" i="19"/>
  <c r="AW56" i="19"/>
  <c r="H55" i="5"/>
  <c r="J55" i="5"/>
  <c r="I55" i="5"/>
  <c r="K55" i="5"/>
  <c r="AA54" i="21"/>
  <c r="AC54" i="21"/>
  <c r="AB54" i="21"/>
  <c r="J57" i="17"/>
  <c r="K57" i="17"/>
  <c r="I57" i="17"/>
  <c r="L57" i="17"/>
  <c r="H64" i="7"/>
  <c r="X54" i="21"/>
  <c r="Z54" i="21"/>
  <c r="W54" i="21"/>
  <c r="Y54" i="21"/>
  <c r="AT55" i="17"/>
  <c r="U54" i="5"/>
  <c r="W54" i="5" s="1"/>
  <c r="T54" i="5"/>
  <c r="AS55" i="17"/>
  <c r="J59" i="19"/>
  <c r="K59" i="19"/>
  <c r="AX55" i="17"/>
  <c r="AI55" i="15"/>
  <c r="AK55" i="15"/>
  <c r="AL55" i="15"/>
  <c r="AJ55" i="15"/>
  <c r="S55" i="13"/>
  <c r="R55" i="13"/>
  <c r="AN53" i="19"/>
  <c r="AR53" i="19"/>
  <c r="AQ53" i="19"/>
  <c r="AP53" i="19"/>
  <c r="AO53" i="19"/>
  <c r="AS53" i="19"/>
  <c r="Q59" i="11"/>
  <c r="R59" i="11"/>
  <c r="O59" i="11"/>
  <c r="P59" i="11"/>
  <c r="BF62" i="19"/>
  <c r="BE62" i="19"/>
  <c r="AZ62" i="19"/>
  <c r="BI62" i="19"/>
  <c r="BA62" i="19"/>
  <c r="BD62" i="19"/>
  <c r="BB62" i="19"/>
  <c r="BC62" i="19"/>
  <c r="BH62" i="19"/>
  <c r="BG62" i="19"/>
  <c r="O55" i="5"/>
  <c r="M55" i="5"/>
  <c r="P55" i="5"/>
  <c r="N55" i="5"/>
  <c r="F57" i="5"/>
  <c r="G57" i="5"/>
  <c r="J60" i="9"/>
  <c r="L60" i="9"/>
  <c r="K60" i="9"/>
  <c r="I60" i="9"/>
  <c r="AQ55" i="17"/>
  <c r="BH55" i="17"/>
  <c r="R54" i="17"/>
  <c r="S54" i="17"/>
  <c r="G55" i="15"/>
  <c r="H55" i="15"/>
  <c r="O56" i="13"/>
  <c r="P56" i="13"/>
  <c r="N56" i="13"/>
  <c r="Q56" i="13"/>
  <c r="BD55" i="17"/>
  <c r="V56" i="13"/>
  <c r="W56" i="13"/>
  <c r="U56" i="13"/>
  <c r="X56" i="13"/>
  <c r="V58" i="9"/>
  <c r="U58" i="9"/>
  <c r="P57" i="7"/>
  <c r="O57" i="7"/>
  <c r="N57" i="7"/>
  <c r="Q57" i="7"/>
  <c r="BC55" i="17"/>
  <c r="AB54" i="19"/>
  <c r="AQ54" i="15"/>
  <c r="AS54" i="15" s="1"/>
  <c r="AP54" i="15"/>
  <c r="AG60" i="17"/>
  <c r="AF60" i="17"/>
  <c r="I55" i="15"/>
  <c r="K55" i="15"/>
  <c r="L55" i="15"/>
  <c r="J55" i="15"/>
  <c r="AV55" i="17"/>
  <c r="G55" i="13"/>
  <c r="H55" i="13"/>
  <c r="AI55" i="17"/>
  <c r="AJ55" i="17"/>
  <c r="AL55" i="17"/>
  <c r="AK55" i="17"/>
  <c r="O56" i="9"/>
  <c r="P56" i="9"/>
  <c r="N56" i="9"/>
  <c r="Q56" i="9"/>
  <c r="H56" i="11"/>
  <c r="I56" i="11"/>
  <c r="M56" i="21"/>
  <c r="L56" i="21"/>
  <c r="N56" i="21"/>
  <c r="K56" i="21"/>
  <c r="BA55" i="17"/>
  <c r="Z54" i="13"/>
  <c r="AB54" i="13" s="1"/>
  <c r="Y54" i="13"/>
  <c r="BB55" i="17"/>
  <c r="O57" i="15"/>
  <c r="P57" i="15"/>
  <c r="Q57" i="15"/>
  <c r="N57" i="15"/>
  <c r="Y55" i="19"/>
  <c r="Z55" i="19"/>
  <c r="AA55" i="19"/>
  <c r="X55" i="19"/>
  <c r="AD56" i="17"/>
  <c r="AC56" i="17"/>
  <c r="AB56" i="17"/>
  <c r="AE56" i="17"/>
  <c r="Y55" i="17"/>
  <c r="W55" i="17"/>
  <c r="Z55" i="17"/>
  <c r="X55" i="17"/>
  <c r="W54" i="7"/>
  <c r="Y54" i="7" s="1"/>
  <c r="V54" i="7"/>
  <c r="AB55" i="15"/>
  <c r="AC55" i="15"/>
  <c r="AE55" i="15"/>
  <c r="AD55" i="15"/>
  <c r="AE55" i="19"/>
  <c r="AD55" i="19"/>
  <c r="AC55" i="19"/>
  <c r="G56" i="9"/>
  <c r="H56" i="9"/>
  <c r="V55" i="11"/>
  <c r="W55" i="11"/>
  <c r="X55" i="11"/>
  <c r="Y55" i="11"/>
  <c r="T57" i="11"/>
  <c r="S57" i="11"/>
  <c r="L58" i="13"/>
  <c r="J58" i="13"/>
  <c r="I58" i="13"/>
  <c r="K58" i="13"/>
  <c r="AW55" i="17"/>
  <c r="R62" i="7"/>
  <c r="S62" i="7"/>
  <c r="U56" i="19"/>
  <c r="V56" i="19"/>
  <c r="X55" i="9"/>
  <c r="Z55" i="9" s="1"/>
  <c r="W55" i="9"/>
  <c r="AF57" i="15"/>
  <c r="AG57" i="15"/>
  <c r="BI53" i="17"/>
  <c r="BJ53" i="17"/>
  <c r="BL53" i="17" s="1"/>
  <c r="P54" i="21"/>
  <c r="S54" i="21"/>
  <c r="Q54" i="21"/>
  <c r="R54" i="21"/>
  <c r="L55" i="7"/>
  <c r="J55" i="7"/>
  <c r="K55" i="7"/>
  <c r="I55" i="7"/>
  <c r="AN55" i="17"/>
  <c r="AO55" i="17"/>
  <c r="AU56" i="17" s="1"/>
  <c r="AM55" i="17"/>
  <c r="BG55" i="17"/>
  <c r="AY55" i="19"/>
  <c r="AX55" i="19"/>
  <c r="O54" i="17"/>
  <c r="P54" i="17"/>
  <c r="N54" i="17"/>
  <c r="Q54" i="17"/>
  <c r="AB55" i="19" l="1"/>
  <c r="AD54" i="21"/>
  <c r="BB56" i="17"/>
  <c r="AA55" i="11"/>
  <c r="AC55" i="11" s="1"/>
  <c r="G60" i="7"/>
  <c r="BG56" i="17"/>
  <c r="P58" i="7"/>
  <c r="O58" i="7"/>
  <c r="N58" i="7"/>
  <c r="Q58" i="7"/>
  <c r="K60" i="19"/>
  <c r="J60" i="19"/>
  <c r="K56" i="5"/>
  <c r="J56" i="5"/>
  <c r="H56" i="5"/>
  <c r="I56" i="5"/>
  <c r="AF58" i="15"/>
  <c r="AG58" i="15"/>
  <c r="J59" i="13"/>
  <c r="L59" i="13"/>
  <c r="I59" i="13"/>
  <c r="K59" i="13"/>
  <c r="AS56" i="17"/>
  <c r="J58" i="17"/>
  <c r="L58" i="17"/>
  <c r="K58" i="17"/>
  <c r="I58" i="17"/>
  <c r="AM56" i="15"/>
  <c r="AN56" i="15"/>
  <c r="AO56" i="15"/>
  <c r="V58" i="15"/>
  <c r="U58" i="15"/>
  <c r="L57" i="11"/>
  <c r="M57" i="11"/>
  <c r="K57" i="11"/>
  <c r="J57" i="11"/>
  <c r="AF61" i="17"/>
  <c r="AG61" i="17"/>
  <c r="H56" i="15"/>
  <c r="G56" i="15"/>
  <c r="BA63" i="19"/>
  <c r="BE63" i="19"/>
  <c r="BF63" i="19"/>
  <c r="BC63" i="19"/>
  <c r="AZ63" i="19"/>
  <c r="BB63" i="19"/>
  <c r="BD63" i="19"/>
  <c r="BI63" i="19"/>
  <c r="BH63" i="19"/>
  <c r="BG63" i="19"/>
  <c r="U55" i="5"/>
  <c r="W55" i="5" s="1"/>
  <c r="T55" i="5"/>
  <c r="BF56" i="17"/>
  <c r="AY56" i="17"/>
  <c r="AB57" i="17"/>
  <c r="AD57" i="17"/>
  <c r="AC57" i="17"/>
  <c r="AE57" i="17"/>
  <c r="W55" i="7"/>
  <c r="Y55" i="7" s="1"/>
  <c r="V55" i="7"/>
  <c r="S58" i="11"/>
  <c r="T58" i="11"/>
  <c r="BA56" i="17"/>
  <c r="AI56" i="17"/>
  <c r="AJ56" i="17"/>
  <c r="AK56" i="17"/>
  <c r="AL56" i="17"/>
  <c r="AQ55" i="15"/>
  <c r="AS55" i="15" s="1"/>
  <c r="AP55" i="15"/>
  <c r="O56" i="5"/>
  <c r="P56" i="5"/>
  <c r="N56" i="5"/>
  <c r="M56" i="5"/>
  <c r="AV57" i="19"/>
  <c r="AT57" i="19"/>
  <c r="AU57" i="19"/>
  <c r="AW57" i="19"/>
  <c r="L57" i="19"/>
  <c r="M57" i="19"/>
  <c r="O57" i="19"/>
  <c r="N57" i="19"/>
  <c r="S56" i="15"/>
  <c r="R56" i="15"/>
  <c r="U59" i="21"/>
  <c r="T59" i="21"/>
  <c r="S56" i="19"/>
  <c r="T56" i="19"/>
  <c r="R56" i="19"/>
  <c r="Q56" i="19"/>
  <c r="H65" i="7"/>
  <c r="V59" i="9"/>
  <c r="U59" i="9"/>
  <c r="R55" i="17"/>
  <c r="S55" i="17"/>
  <c r="AT56" i="17"/>
  <c r="F58" i="5"/>
  <c r="G58" i="5"/>
  <c r="BI54" i="17"/>
  <c r="BJ54" i="17"/>
  <c r="BL54" i="17" s="1"/>
  <c r="AC56" i="15"/>
  <c r="AD56" i="15"/>
  <c r="AB56" i="15"/>
  <c r="AE56" i="15"/>
  <c r="X56" i="11"/>
  <c r="V56" i="11"/>
  <c r="W56" i="11"/>
  <c r="Y56" i="11"/>
  <c r="Z56" i="11" s="1"/>
  <c r="U57" i="19"/>
  <c r="V57" i="19"/>
  <c r="AR56" i="17"/>
  <c r="X56" i="19"/>
  <c r="Y56" i="19"/>
  <c r="Z56" i="19"/>
  <c r="AA56" i="19"/>
  <c r="L57" i="21"/>
  <c r="M57" i="21"/>
  <c r="N57" i="21"/>
  <c r="K57" i="21"/>
  <c r="U57" i="13"/>
  <c r="X57" i="13"/>
  <c r="W57" i="13"/>
  <c r="V57" i="13"/>
  <c r="R56" i="13"/>
  <c r="S56" i="13"/>
  <c r="AJ54" i="19"/>
  <c r="AH54" i="19"/>
  <c r="AG54" i="19"/>
  <c r="AF54" i="19"/>
  <c r="AK54" i="19"/>
  <c r="AI54" i="19"/>
  <c r="R56" i="9"/>
  <c r="S56" i="9"/>
  <c r="Y56" i="15"/>
  <c r="X56" i="15"/>
  <c r="W56" i="15"/>
  <c r="Z56" i="15"/>
  <c r="AE56" i="19"/>
  <c r="AC56" i="19"/>
  <c r="AD56" i="19"/>
  <c r="AN56" i="17"/>
  <c r="AO56" i="17"/>
  <c r="AM56" i="17"/>
  <c r="G56" i="13"/>
  <c r="H56" i="13"/>
  <c r="BC56" i="17"/>
  <c r="BH56" i="17"/>
  <c r="P55" i="17"/>
  <c r="O55" i="17"/>
  <c r="N55" i="17"/>
  <c r="Q55" i="17"/>
  <c r="L56" i="7"/>
  <c r="I56" i="7"/>
  <c r="J56" i="7"/>
  <c r="K56" i="7"/>
  <c r="R63" i="7"/>
  <c r="S63" i="7"/>
  <c r="Z55" i="13"/>
  <c r="AB55" i="13" s="1"/>
  <c r="Y55" i="13"/>
  <c r="Z55" i="11"/>
  <c r="AQ56" i="17"/>
  <c r="AI56" i="15"/>
  <c r="AJ56" i="15"/>
  <c r="AK56" i="15"/>
  <c r="AL56" i="15"/>
  <c r="AA55" i="21"/>
  <c r="AB55" i="21"/>
  <c r="AC55" i="21"/>
  <c r="G57" i="17"/>
  <c r="H57" i="17"/>
  <c r="G57" i="9"/>
  <c r="H57" i="9"/>
  <c r="H57" i="11"/>
  <c r="I57" i="11"/>
  <c r="AV56" i="17"/>
  <c r="P60" i="11"/>
  <c r="O60" i="11"/>
  <c r="Q60" i="11"/>
  <c r="R60" i="11"/>
  <c r="J56" i="21"/>
  <c r="I56" i="21"/>
  <c r="P55" i="21"/>
  <c r="R55" i="21"/>
  <c r="Q55" i="21"/>
  <c r="S55" i="21"/>
  <c r="AW56" i="17"/>
  <c r="Y56" i="17"/>
  <c r="Z56" i="17"/>
  <c r="W56" i="17"/>
  <c r="X56" i="17"/>
  <c r="P58" i="15"/>
  <c r="O58" i="15"/>
  <c r="N58" i="15"/>
  <c r="Q58" i="15"/>
  <c r="BD56" i="17"/>
  <c r="X55" i="21"/>
  <c r="W55" i="21"/>
  <c r="Y55" i="21"/>
  <c r="Z55" i="21"/>
  <c r="AZ56" i="17"/>
  <c r="R60" i="5"/>
  <c r="Q60" i="5"/>
  <c r="U55" i="17"/>
  <c r="V55" i="17"/>
  <c r="AP56" i="17"/>
  <c r="AP57" i="17" s="1"/>
  <c r="AX56" i="19"/>
  <c r="AY56" i="19"/>
  <c r="AE54" i="21"/>
  <c r="AG54" i="21" s="1"/>
  <c r="O57" i="9"/>
  <c r="P57" i="9"/>
  <c r="N57" i="9"/>
  <c r="Q57" i="9"/>
  <c r="K56" i="15"/>
  <c r="J56" i="15"/>
  <c r="I56" i="15"/>
  <c r="L56" i="15"/>
  <c r="O57" i="13"/>
  <c r="N57" i="13"/>
  <c r="Q57" i="13"/>
  <c r="P57" i="13"/>
  <c r="J61" i="9"/>
  <c r="I61" i="9"/>
  <c r="L61" i="9"/>
  <c r="K61" i="9"/>
  <c r="AR54" i="19"/>
  <c r="AN54" i="19"/>
  <c r="AO54" i="19"/>
  <c r="AQ54" i="19"/>
  <c r="AP54" i="19"/>
  <c r="AS54" i="19"/>
  <c r="AX56" i="17"/>
  <c r="BE56" i="17"/>
  <c r="AM58" i="19"/>
  <c r="AL58" i="19"/>
  <c r="BJ53" i="19"/>
  <c r="BL53" i="19" s="1"/>
  <c r="AB56" i="19" l="1"/>
  <c r="AE55" i="21"/>
  <c r="AG55" i="21" s="1"/>
  <c r="AD55" i="21"/>
  <c r="AX57" i="17"/>
  <c r="AA56" i="11"/>
  <c r="AC56" i="11" s="1"/>
  <c r="W56" i="9"/>
  <c r="X56" i="9"/>
  <c r="Z56" i="9" s="1"/>
  <c r="G61" i="7"/>
  <c r="AN55" i="19"/>
  <c r="AR55" i="19"/>
  <c r="AP55" i="19"/>
  <c r="AO55" i="19"/>
  <c r="AQ55" i="19"/>
  <c r="AS55" i="19"/>
  <c r="BJ55" i="17"/>
  <c r="BL55" i="17" s="1"/>
  <c r="BI55" i="17"/>
  <c r="AE57" i="19"/>
  <c r="AC57" i="19"/>
  <c r="AD57" i="19"/>
  <c r="AS57" i="17"/>
  <c r="I57" i="5"/>
  <c r="K57" i="5"/>
  <c r="H57" i="5"/>
  <c r="J57" i="5"/>
  <c r="R61" i="5"/>
  <c r="Q61" i="5"/>
  <c r="AZ57" i="17"/>
  <c r="J57" i="21"/>
  <c r="I57" i="21"/>
  <c r="BB57" i="17"/>
  <c r="AQ57" i="17"/>
  <c r="W57" i="15"/>
  <c r="Z57" i="15"/>
  <c r="X57" i="15"/>
  <c r="Y57" i="15"/>
  <c r="X57" i="19"/>
  <c r="AA57" i="19"/>
  <c r="Y57" i="19"/>
  <c r="Z57" i="19"/>
  <c r="AB57" i="15"/>
  <c r="AC57" i="15"/>
  <c r="AD57" i="15"/>
  <c r="AE57" i="15"/>
  <c r="U60" i="9"/>
  <c r="V60" i="9"/>
  <c r="L58" i="19"/>
  <c r="N58" i="19"/>
  <c r="M58" i="19"/>
  <c r="O58" i="19"/>
  <c r="M58" i="11"/>
  <c r="L58" i="11"/>
  <c r="K58" i="11"/>
  <c r="J58" i="11"/>
  <c r="N58" i="9"/>
  <c r="O58" i="9"/>
  <c r="Q58" i="9"/>
  <c r="P58" i="9"/>
  <c r="L62" i="9"/>
  <c r="J62" i="9"/>
  <c r="I62" i="9"/>
  <c r="K62" i="9"/>
  <c r="W56" i="21"/>
  <c r="Z56" i="21"/>
  <c r="X56" i="21"/>
  <c r="Y56" i="21"/>
  <c r="AI57" i="17"/>
  <c r="AL57" i="17"/>
  <c r="AK57" i="17"/>
  <c r="AJ57" i="17"/>
  <c r="Y57" i="17"/>
  <c r="W57" i="17"/>
  <c r="X57" i="17"/>
  <c r="Z57" i="17"/>
  <c r="BH57" i="17"/>
  <c r="S57" i="13"/>
  <c r="R57" i="13"/>
  <c r="H66" i="7"/>
  <c r="AY57" i="17"/>
  <c r="P61" i="11"/>
  <c r="Q61" i="11"/>
  <c r="O61" i="11"/>
  <c r="R61" i="11"/>
  <c r="G58" i="17"/>
  <c r="H58" i="17"/>
  <c r="BC57" i="17"/>
  <c r="AV58" i="19"/>
  <c r="AT58" i="19"/>
  <c r="AU58" i="19"/>
  <c r="AW58" i="19"/>
  <c r="BF57" i="17"/>
  <c r="U59" i="15"/>
  <c r="V59" i="15"/>
  <c r="K61" i="19"/>
  <c r="J61" i="19"/>
  <c r="BE57" i="17"/>
  <c r="S64" i="7"/>
  <c r="R64" i="7"/>
  <c r="G57" i="13"/>
  <c r="H57" i="13"/>
  <c r="R57" i="9"/>
  <c r="S57" i="9"/>
  <c r="AR57" i="17"/>
  <c r="AQ56" i="15"/>
  <c r="AS56" i="15" s="1"/>
  <c r="AP56" i="15"/>
  <c r="AM57" i="15"/>
  <c r="AO57" i="15"/>
  <c r="AN57" i="15"/>
  <c r="J60" i="13"/>
  <c r="L60" i="13"/>
  <c r="I60" i="13"/>
  <c r="K60" i="13"/>
  <c r="P59" i="7"/>
  <c r="O59" i="7"/>
  <c r="N59" i="7"/>
  <c r="Q59" i="7"/>
  <c r="BD57" i="17"/>
  <c r="AC56" i="21"/>
  <c r="AA56" i="21"/>
  <c r="AB56" i="21"/>
  <c r="Z56" i="13"/>
  <c r="AB56" i="13" s="1"/>
  <c r="Y56" i="13"/>
  <c r="V58" i="19"/>
  <c r="U58" i="19"/>
  <c r="Q57" i="19"/>
  <c r="T57" i="19"/>
  <c r="R57" i="19"/>
  <c r="S57" i="19"/>
  <c r="BA57" i="17"/>
  <c r="G57" i="15"/>
  <c r="H57" i="15"/>
  <c r="AM59" i="19"/>
  <c r="AL59" i="19"/>
  <c r="AY57" i="19"/>
  <c r="AX57" i="19"/>
  <c r="AW57" i="17"/>
  <c r="U58" i="13"/>
  <c r="X58" i="13"/>
  <c r="W58" i="13"/>
  <c r="V58" i="13"/>
  <c r="G59" i="5"/>
  <c r="F59" i="5"/>
  <c r="S59" i="11"/>
  <c r="T59" i="11"/>
  <c r="AG62" i="17"/>
  <c r="AF62" i="17"/>
  <c r="AG59" i="15"/>
  <c r="AF59" i="15"/>
  <c r="P56" i="21"/>
  <c r="R56" i="21"/>
  <c r="Q56" i="21"/>
  <c r="S56" i="21"/>
  <c r="AV57" i="17"/>
  <c r="AN57" i="17"/>
  <c r="AO57" i="17"/>
  <c r="AP58" i="17" s="1"/>
  <c r="AM57" i="17"/>
  <c r="AG55" i="19"/>
  <c r="AI55" i="19"/>
  <c r="AF55" i="19"/>
  <c r="AH55" i="19"/>
  <c r="AK55" i="19"/>
  <c r="AJ55" i="19"/>
  <c r="I57" i="15"/>
  <c r="J57" i="15"/>
  <c r="K57" i="15"/>
  <c r="L57" i="15"/>
  <c r="O59" i="15"/>
  <c r="P59" i="15"/>
  <c r="N59" i="15"/>
  <c r="Q59" i="15"/>
  <c r="I58" i="11"/>
  <c r="H58" i="11"/>
  <c r="AI57" i="15"/>
  <c r="AK57" i="15"/>
  <c r="AJ57" i="15"/>
  <c r="AL57" i="15"/>
  <c r="W56" i="7"/>
  <c r="Y56" i="7" s="1"/>
  <c r="V56" i="7"/>
  <c r="V57" i="11"/>
  <c r="X57" i="11"/>
  <c r="W57" i="11"/>
  <c r="Y57" i="11"/>
  <c r="AT57" i="17"/>
  <c r="U60" i="21"/>
  <c r="T60" i="21"/>
  <c r="BC64" i="19"/>
  <c r="BF64" i="19"/>
  <c r="BA64" i="19"/>
  <c r="BB64" i="19"/>
  <c r="BD64" i="19"/>
  <c r="BH64" i="19"/>
  <c r="AZ64" i="19"/>
  <c r="BI64" i="19"/>
  <c r="BE64" i="19"/>
  <c r="BG64" i="19"/>
  <c r="BG57" i="17"/>
  <c r="U56" i="17"/>
  <c r="V56" i="17"/>
  <c r="L57" i="7"/>
  <c r="I57" i="7"/>
  <c r="K57" i="7"/>
  <c r="J57" i="7"/>
  <c r="L58" i="21"/>
  <c r="K58" i="21"/>
  <c r="N58" i="21"/>
  <c r="M58" i="21"/>
  <c r="S56" i="17"/>
  <c r="R56" i="17"/>
  <c r="O57" i="5"/>
  <c r="M57" i="5"/>
  <c r="N57" i="5"/>
  <c r="P57" i="5"/>
  <c r="I59" i="17"/>
  <c r="L59" i="17"/>
  <c r="K59" i="17"/>
  <c r="J59" i="17"/>
  <c r="U56" i="5"/>
  <c r="W56" i="5" s="1"/>
  <c r="T56" i="5"/>
  <c r="BJ54" i="19"/>
  <c r="BL54" i="19" s="1"/>
  <c r="P58" i="13"/>
  <c r="N58" i="13"/>
  <c r="O58" i="13"/>
  <c r="Q58" i="13"/>
  <c r="G58" i="9"/>
  <c r="H58" i="9"/>
  <c r="N56" i="17"/>
  <c r="O56" i="17"/>
  <c r="P56" i="17"/>
  <c r="Q56" i="17"/>
  <c r="S57" i="15"/>
  <c r="R57" i="15"/>
  <c r="AB58" i="17"/>
  <c r="AD58" i="17"/>
  <c r="AC58" i="17"/>
  <c r="AE58" i="17"/>
  <c r="AU57" i="17"/>
  <c r="AB57" i="19" l="1"/>
  <c r="AE56" i="21"/>
  <c r="AG56" i="21" s="1"/>
  <c r="AT58" i="17"/>
  <c r="BG58" i="17"/>
  <c r="AU58" i="17"/>
  <c r="AA57" i="11"/>
  <c r="AC57" i="11" s="1"/>
  <c r="Z57" i="11"/>
  <c r="X57" i="9"/>
  <c r="Z57" i="9" s="1"/>
  <c r="G62" i="7"/>
  <c r="G63" i="7" s="1"/>
  <c r="U61" i="21"/>
  <c r="T61" i="21"/>
  <c r="AR58" i="17"/>
  <c r="U60" i="15"/>
  <c r="V60" i="15"/>
  <c r="X58" i="17"/>
  <c r="Z58" i="17"/>
  <c r="W58" i="17"/>
  <c r="Y58" i="17"/>
  <c r="X57" i="21"/>
  <c r="W57" i="21"/>
  <c r="Y57" i="21"/>
  <c r="Z57" i="21"/>
  <c r="J58" i="21"/>
  <c r="I58" i="21"/>
  <c r="I59" i="11"/>
  <c r="H59" i="11"/>
  <c r="AJ56" i="19"/>
  <c r="AK56" i="19"/>
  <c r="AH56" i="19"/>
  <c r="AF56" i="19"/>
  <c r="AI56" i="19"/>
  <c r="AG56" i="19"/>
  <c r="U59" i="13"/>
  <c r="W59" i="13"/>
  <c r="X59" i="13"/>
  <c r="V59" i="13"/>
  <c r="S58" i="19"/>
  <c r="T58" i="19"/>
  <c r="R58" i="19"/>
  <c r="Q58" i="19"/>
  <c r="R58" i="9"/>
  <c r="S58" i="9"/>
  <c r="K59" i="11"/>
  <c r="L59" i="11"/>
  <c r="M59" i="11"/>
  <c r="J59" i="11"/>
  <c r="AZ58" i="17"/>
  <c r="N57" i="17"/>
  <c r="P57" i="17"/>
  <c r="O57" i="17"/>
  <c r="Q57" i="17"/>
  <c r="V58" i="11"/>
  <c r="W58" i="11"/>
  <c r="X58" i="11"/>
  <c r="Y58" i="11"/>
  <c r="P60" i="15"/>
  <c r="O60" i="15"/>
  <c r="N60" i="15"/>
  <c r="Q60" i="15"/>
  <c r="BF58" i="17"/>
  <c r="L59" i="19"/>
  <c r="M59" i="19"/>
  <c r="N59" i="19"/>
  <c r="O59" i="19"/>
  <c r="Y58" i="19"/>
  <c r="Z58" i="19"/>
  <c r="X58" i="19"/>
  <c r="AA58" i="19"/>
  <c r="W57" i="9"/>
  <c r="M59" i="21"/>
  <c r="K59" i="21"/>
  <c r="L59" i="21"/>
  <c r="N59" i="21"/>
  <c r="BJ56" i="17"/>
  <c r="BL56" i="17" s="1"/>
  <c r="BI56" i="17"/>
  <c r="I60" i="17"/>
  <c r="K60" i="17"/>
  <c r="J60" i="17"/>
  <c r="L60" i="17"/>
  <c r="BC65" i="19"/>
  <c r="BE65" i="19"/>
  <c r="AZ65" i="19"/>
  <c r="BI65" i="19"/>
  <c r="BF65" i="19"/>
  <c r="BB65" i="19"/>
  <c r="BA65" i="19"/>
  <c r="BD65" i="19"/>
  <c r="BG65" i="19"/>
  <c r="BH65" i="19"/>
  <c r="BJ55" i="19"/>
  <c r="BL55" i="19" s="1"/>
  <c r="AW58" i="17"/>
  <c r="G58" i="13"/>
  <c r="H58" i="13"/>
  <c r="AT59" i="19"/>
  <c r="AV59" i="19"/>
  <c r="AU59" i="19"/>
  <c r="AW59" i="19"/>
  <c r="R62" i="5"/>
  <c r="Q62" i="5"/>
  <c r="AF60" i="15"/>
  <c r="AG60" i="15"/>
  <c r="U59" i="19"/>
  <c r="V59" i="19"/>
  <c r="Z57" i="13"/>
  <c r="AB57" i="13" s="1"/>
  <c r="Y57" i="13"/>
  <c r="AY58" i="17"/>
  <c r="AD56" i="21"/>
  <c r="O58" i="5"/>
  <c r="M58" i="5"/>
  <c r="N58" i="5"/>
  <c r="P58" i="5"/>
  <c r="W57" i="7"/>
  <c r="Y57" i="7" s="1"/>
  <c r="V57" i="7"/>
  <c r="AY58" i="19"/>
  <c r="AX58" i="19"/>
  <c r="J61" i="13"/>
  <c r="L61" i="13"/>
  <c r="K61" i="13"/>
  <c r="I61" i="13"/>
  <c r="K63" i="9"/>
  <c r="J63" i="9"/>
  <c r="I63" i="9"/>
  <c r="L63" i="9"/>
  <c r="U57" i="5"/>
  <c r="W57" i="5" s="1"/>
  <c r="T57" i="5"/>
  <c r="G59" i="9"/>
  <c r="H59" i="9"/>
  <c r="AB59" i="17"/>
  <c r="AE59" i="17"/>
  <c r="AC59" i="17"/>
  <c r="AD59" i="17"/>
  <c r="O59" i="13"/>
  <c r="N59" i="13"/>
  <c r="P59" i="13"/>
  <c r="Q59" i="13"/>
  <c r="L58" i="7"/>
  <c r="I58" i="7"/>
  <c r="J58" i="7"/>
  <c r="K58" i="7"/>
  <c r="K58" i="15"/>
  <c r="I58" i="15"/>
  <c r="L58" i="15"/>
  <c r="J58" i="15"/>
  <c r="AG63" i="17"/>
  <c r="AF63" i="17"/>
  <c r="S65" i="7"/>
  <c r="R65" i="7"/>
  <c r="AI58" i="17"/>
  <c r="AK58" i="17"/>
  <c r="AJ58" i="17"/>
  <c r="AL58" i="17"/>
  <c r="V61" i="9"/>
  <c r="U61" i="9"/>
  <c r="I58" i="5"/>
  <c r="H58" i="5"/>
  <c r="J58" i="5"/>
  <c r="K58" i="5"/>
  <c r="AN56" i="19"/>
  <c r="AR56" i="19"/>
  <c r="AS56" i="19"/>
  <c r="AQ56" i="19"/>
  <c r="AP56" i="19"/>
  <c r="AO56" i="19"/>
  <c r="AN58" i="17"/>
  <c r="AO58" i="17"/>
  <c r="AM58" i="17"/>
  <c r="S60" i="11"/>
  <c r="T60" i="11"/>
  <c r="AM60" i="19"/>
  <c r="AL60" i="19"/>
  <c r="BC58" i="17"/>
  <c r="O59" i="9"/>
  <c r="N59" i="9"/>
  <c r="Q59" i="9"/>
  <c r="P59" i="9"/>
  <c r="Y58" i="15"/>
  <c r="X58" i="15"/>
  <c r="Z58" i="15"/>
  <c r="W58" i="15"/>
  <c r="AJ58" i="15"/>
  <c r="AI58" i="15"/>
  <c r="AK58" i="15"/>
  <c r="AL58" i="15"/>
  <c r="H58" i="15"/>
  <c r="G58" i="15"/>
  <c r="AM58" i="15"/>
  <c r="AN58" i="15"/>
  <c r="AO58" i="15"/>
  <c r="H59" i="17"/>
  <c r="G59" i="17"/>
  <c r="H67" i="7"/>
  <c r="AC58" i="15"/>
  <c r="AB58" i="15"/>
  <c r="AD58" i="15"/>
  <c r="AE58" i="15"/>
  <c r="AS58" i="17"/>
  <c r="U57" i="17"/>
  <c r="V57" i="17"/>
  <c r="AV58" i="17"/>
  <c r="AP57" i="15"/>
  <c r="AQ57" i="15"/>
  <c r="AS57" i="15" s="1"/>
  <c r="AA57" i="21"/>
  <c r="AB57" i="21"/>
  <c r="AC57" i="21"/>
  <c r="BE58" i="17"/>
  <c r="AQ58" i="17"/>
  <c r="R57" i="17"/>
  <c r="S57" i="17"/>
  <c r="P57" i="21"/>
  <c r="R57" i="21"/>
  <c r="S57" i="21"/>
  <c r="Q57" i="21"/>
  <c r="G60" i="5"/>
  <c r="F60" i="5"/>
  <c r="BA58" i="17"/>
  <c r="BD58" i="17"/>
  <c r="P62" i="11"/>
  <c r="Q62" i="11"/>
  <c r="R62" i="11"/>
  <c r="O62" i="11"/>
  <c r="R58" i="13"/>
  <c r="S58" i="13"/>
  <c r="BB58" i="17"/>
  <c r="S58" i="15"/>
  <c r="R58" i="15"/>
  <c r="AX58" i="17"/>
  <c r="Q60" i="7"/>
  <c r="P60" i="7"/>
  <c r="O60" i="7"/>
  <c r="N60" i="7"/>
  <c r="J62" i="19"/>
  <c r="K62" i="19"/>
  <c r="BH58" i="17"/>
  <c r="AC58" i="19"/>
  <c r="AE58" i="19"/>
  <c r="AD58" i="19"/>
  <c r="AB58" i="19" l="1"/>
  <c r="AD57" i="21"/>
  <c r="AQ59" i="17"/>
  <c r="BE59" i="17"/>
  <c r="AX59" i="17"/>
  <c r="AV59" i="17"/>
  <c r="BA59" i="17"/>
  <c r="AA58" i="11"/>
  <c r="AC58" i="11" s="1"/>
  <c r="X58" i="9"/>
  <c r="Z58" i="9" s="1"/>
  <c r="W58" i="9"/>
  <c r="G64" i="7"/>
  <c r="AO59" i="15"/>
  <c r="AN59" i="15"/>
  <c r="AM59" i="15"/>
  <c r="K59" i="15"/>
  <c r="J59" i="15"/>
  <c r="I59" i="15"/>
  <c r="L59" i="15"/>
  <c r="M60" i="19"/>
  <c r="O60" i="19"/>
  <c r="L60" i="19"/>
  <c r="N60" i="19"/>
  <c r="AJ57" i="19"/>
  <c r="AH57" i="19"/>
  <c r="AG57" i="19"/>
  <c r="AF57" i="19"/>
  <c r="AK57" i="19"/>
  <c r="AI57" i="19"/>
  <c r="U58" i="17"/>
  <c r="V58" i="17"/>
  <c r="AO59" i="17"/>
  <c r="AM59" i="17"/>
  <c r="AN59" i="17"/>
  <c r="AE60" i="17"/>
  <c r="AB60" i="17"/>
  <c r="AC60" i="17"/>
  <c r="AD60" i="17"/>
  <c r="P58" i="17"/>
  <c r="O58" i="17"/>
  <c r="N58" i="17"/>
  <c r="Q58" i="17"/>
  <c r="X59" i="17"/>
  <c r="W59" i="17"/>
  <c r="Y59" i="17"/>
  <c r="Z59" i="17"/>
  <c r="O61" i="7"/>
  <c r="P61" i="7"/>
  <c r="N61" i="7"/>
  <c r="Q61" i="7"/>
  <c r="P60" i="9"/>
  <c r="O60" i="9"/>
  <c r="Q60" i="9"/>
  <c r="N60" i="9"/>
  <c r="V62" i="9"/>
  <c r="U62" i="9"/>
  <c r="Q63" i="5"/>
  <c r="R63" i="5"/>
  <c r="Q59" i="19"/>
  <c r="R59" i="19"/>
  <c r="T59" i="19"/>
  <c r="S59" i="19"/>
  <c r="BD59" i="17"/>
  <c r="AS59" i="17"/>
  <c r="AQ58" i="15"/>
  <c r="AS58" i="15" s="1"/>
  <c r="AP58" i="15"/>
  <c r="AI59" i="17"/>
  <c r="AJ59" i="17"/>
  <c r="AK59" i="17"/>
  <c r="AL59" i="17"/>
  <c r="G60" i="9"/>
  <c r="H60" i="9"/>
  <c r="AU60" i="19"/>
  <c r="AW60" i="19"/>
  <c r="AT60" i="19"/>
  <c r="AV60" i="19"/>
  <c r="L60" i="21"/>
  <c r="M60" i="21"/>
  <c r="K60" i="21"/>
  <c r="N60" i="21"/>
  <c r="I60" i="11"/>
  <c r="H60" i="11"/>
  <c r="V61" i="15"/>
  <c r="U61" i="15"/>
  <c r="AB59" i="15"/>
  <c r="AC59" i="15"/>
  <c r="AD59" i="15"/>
  <c r="AE59" i="15"/>
  <c r="H59" i="15"/>
  <c r="G59" i="15"/>
  <c r="L62" i="13"/>
  <c r="J62" i="13"/>
  <c r="I62" i="13"/>
  <c r="K62" i="13"/>
  <c r="AU59" i="17"/>
  <c r="BF59" i="17"/>
  <c r="BJ57" i="17"/>
  <c r="BL57" i="17" s="1"/>
  <c r="BI57" i="17"/>
  <c r="AT59" i="17"/>
  <c r="R59" i="15"/>
  <c r="S59" i="15"/>
  <c r="AA58" i="21"/>
  <c r="AC58" i="21"/>
  <c r="AB58" i="21"/>
  <c r="AI59" i="15"/>
  <c r="AK59" i="15"/>
  <c r="AL59" i="15"/>
  <c r="AJ59" i="15"/>
  <c r="W58" i="7"/>
  <c r="Y58" i="7" s="1"/>
  <c r="V58" i="7"/>
  <c r="BA66" i="19"/>
  <c r="BI66" i="19"/>
  <c r="BD66" i="19"/>
  <c r="BF66" i="19"/>
  <c r="AZ66" i="19"/>
  <c r="BB66" i="19"/>
  <c r="BC66" i="19"/>
  <c r="BH66" i="19"/>
  <c r="BE66" i="19"/>
  <c r="BG66" i="19"/>
  <c r="P61" i="15"/>
  <c r="Q61" i="15"/>
  <c r="O61" i="15"/>
  <c r="N61" i="15"/>
  <c r="AZ59" i="17"/>
  <c r="U60" i="13"/>
  <c r="W60" i="13"/>
  <c r="V60" i="13"/>
  <c r="X60" i="13"/>
  <c r="AR59" i="17"/>
  <c r="BB59" i="17"/>
  <c r="G61" i="5"/>
  <c r="F61" i="5"/>
  <c r="AQ57" i="19"/>
  <c r="AR57" i="19"/>
  <c r="AP57" i="19"/>
  <c r="AO57" i="19"/>
  <c r="AN57" i="19"/>
  <c r="AS57" i="19"/>
  <c r="I59" i="7"/>
  <c r="K59" i="7"/>
  <c r="L59" i="7"/>
  <c r="J59" i="7"/>
  <c r="AY59" i="17"/>
  <c r="J59" i="21"/>
  <c r="I59" i="21"/>
  <c r="Z58" i="11"/>
  <c r="AE59" i="19"/>
  <c r="AC59" i="19"/>
  <c r="AD59" i="19"/>
  <c r="AE57" i="21"/>
  <c r="AG57" i="21" s="1"/>
  <c r="S59" i="13"/>
  <c r="R59" i="13"/>
  <c r="BC59" i="17"/>
  <c r="N60" i="13"/>
  <c r="P60" i="13"/>
  <c r="Q60" i="13"/>
  <c r="O60" i="13"/>
  <c r="AX59" i="19"/>
  <c r="AY59" i="19"/>
  <c r="G59" i="13"/>
  <c r="H59" i="13"/>
  <c r="K60" i="11"/>
  <c r="J60" i="11"/>
  <c r="M60" i="11"/>
  <c r="L60" i="11"/>
  <c r="X58" i="21"/>
  <c r="W58" i="21"/>
  <c r="Y58" i="21"/>
  <c r="Z58" i="21"/>
  <c r="BH59" i="17"/>
  <c r="P58" i="21"/>
  <c r="R58" i="21"/>
  <c r="Q58" i="21"/>
  <c r="S58" i="21"/>
  <c r="S66" i="7"/>
  <c r="R66" i="7"/>
  <c r="Z58" i="13"/>
  <c r="AB58" i="13" s="1"/>
  <c r="Y58" i="13"/>
  <c r="Z59" i="19"/>
  <c r="X59" i="19"/>
  <c r="Y59" i="19"/>
  <c r="AA59" i="19"/>
  <c r="K63" i="19"/>
  <c r="J63" i="19"/>
  <c r="H68" i="7"/>
  <c r="AL61" i="19"/>
  <c r="AM61" i="19"/>
  <c r="H59" i="5"/>
  <c r="K59" i="5"/>
  <c r="I59" i="5"/>
  <c r="J59" i="5"/>
  <c r="J64" i="9"/>
  <c r="L64" i="9"/>
  <c r="I64" i="9"/>
  <c r="K64" i="9"/>
  <c r="V60" i="19"/>
  <c r="U60" i="19"/>
  <c r="AW59" i="17"/>
  <c r="J61" i="17"/>
  <c r="K61" i="17"/>
  <c r="I61" i="17"/>
  <c r="L61" i="17"/>
  <c r="V59" i="11"/>
  <c r="X59" i="11"/>
  <c r="Y59" i="11"/>
  <c r="W59" i="11"/>
  <c r="U62" i="21"/>
  <c r="T62" i="21"/>
  <c r="O63" i="11"/>
  <c r="Q63" i="11"/>
  <c r="P63" i="11"/>
  <c r="R63" i="11"/>
  <c r="Z59" i="15"/>
  <c r="Y59" i="15"/>
  <c r="W59" i="15"/>
  <c r="X59" i="15"/>
  <c r="S61" i="11"/>
  <c r="T61" i="11"/>
  <c r="AG64" i="17"/>
  <c r="AF64" i="17"/>
  <c r="N59" i="5"/>
  <c r="O59" i="5"/>
  <c r="M59" i="5"/>
  <c r="P59" i="5"/>
  <c r="S59" i="9"/>
  <c r="R59" i="9"/>
  <c r="BJ56" i="19"/>
  <c r="BL56" i="19" s="1"/>
  <c r="BG59" i="17"/>
  <c r="R58" i="17"/>
  <c r="S58" i="17"/>
  <c r="H60" i="17"/>
  <c r="G60" i="17"/>
  <c r="U58" i="5"/>
  <c r="W58" i="5" s="1"/>
  <c r="T58" i="5"/>
  <c r="AG61" i="15"/>
  <c r="AF61" i="15"/>
  <c r="AP59" i="17"/>
  <c r="AP60" i="17" s="1"/>
  <c r="AB59" i="19" l="1"/>
  <c r="AD58" i="21"/>
  <c r="BG60" i="17"/>
  <c r="AA59" i="11"/>
  <c r="AC59" i="11" s="1"/>
  <c r="X59" i="9"/>
  <c r="Z59" i="9" s="1"/>
  <c r="G65" i="7"/>
  <c r="V61" i="19"/>
  <c r="U61" i="19"/>
  <c r="H69" i="7"/>
  <c r="L61" i="11"/>
  <c r="M61" i="11"/>
  <c r="J61" i="11"/>
  <c r="K61" i="11"/>
  <c r="L60" i="7"/>
  <c r="J60" i="7"/>
  <c r="I60" i="7"/>
  <c r="K60" i="7"/>
  <c r="AR60" i="17"/>
  <c r="AB60" i="15"/>
  <c r="AC60" i="15"/>
  <c r="AD60" i="15"/>
  <c r="AE60" i="15"/>
  <c r="T63" i="21"/>
  <c r="U63" i="21"/>
  <c r="P59" i="21"/>
  <c r="R59" i="21"/>
  <c r="S59" i="21"/>
  <c r="Q59" i="21"/>
  <c r="R60" i="13"/>
  <c r="S60" i="13"/>
  <c r="AE58" i="21"/>
  <c r="AG58" i="21" s="1"/>
  <c r="AI60" i="15"/>
  <c r="AL60" i="15"/>
  <c r="AK60" i="15"/>
  <c r="AJ60" i="15"/>
  <c r="AN60" i="17"/>
  <c r="AM60" i="17"/>
  <c r="AO60" i="17"/>
  <c r="AP61" i="17" s="1"/>
  <c r="L61" i="19"/>
  <c r="M61" i="19"/>
  <c r="O61" i="19"/>
  <c r="N61" i="19"/>
  <c r="K64" i="19"/>
  <c r="J64" i="19"/>
  <c r="W59" i="7"/>
  <c r="Y59" i="7" s="1"/>
  <c r="V59" i="7"/>
  <c r="BF60" i="17"/>
  <c r="U63" i="9"/>
  <c r="V63" i="9"/>
  <c r="U59" i="17"/>
  <c r="V59" i="17"/>
  <c r="R60" i="9"/>
  <c r="X60" i="9" s="1"/>
  <c r="Z60" i="9" s="1"/>
  <c r="S60" i="9"/>
  <c r="X60" i="15"/>
  <c r="Y60" i="15"/>
  <c r="W60" i="15"/>
  <c r="Z60" i="15"/>
  <c r="V60" i="11"/>
  <c r="X60" i="11"/>
  <c r="W60" i="11"/>
  <c r="Z60" i="11" s="1"/>
  <c r="Y60" i="11"/>
  <c r="I65" i="9"/>
  <c r="L65" i="9"/>
  <c r="J65" i="9"/>
  <c r="K65" i="9"/>
  <c r="X60" i="19"/>
  <c r="Y60" i="19"/>
  <c r="Z60" i="19"/>
  <c r="AA60" i="19"/>
  <c r="G60" i="13"/>
  <c r="H60" i="13"/>
  <c r="AP58" i="19"/>
  <c r="AR58" i="19"/>
  <c r="AN58" i="19"/>
  <c r="AQ58" i="19"/>
  <c r="AO58" i="19"/>
  <c r="AS58" i="19"/>
  <c r="V61" i="13"/>
  <c r="U61" i="13"/>
  <c r="W61" i="13"/>
  <c r="X61" i="13"/>
  <c r="AU60" i="17"/>
  <c r="AS60" i="17"/>
  <c r="N59" i="17"/>
  <c r="P59" i="17"/>
  <c r="Q59" i="17"/>
  <c r="O59" i="17"/>
  <c r="J60" i="15"/>
  <c r="I60" i="15"/>
  <c r="K60" i="15"/>
  <c r="L60" i="15"/>
  <c r="Z59" i="13"/>
  <c r="AB59" i="13" s="1"/>
  <c r="Y59" i="13"/>
  <c r="BE60" i="17"/>
  <c r="BD60" i="17"/>
  <c r="N61" i="9"/>
  <c r="P61" i="9"/>
  <c r="O61" i="9"/>
  <c r="Q61" i="9"/>
  <c r="BJ58" i="17"/>
  <c r="BL58" i="17" s="1"/>
  <c r="BI58" i="17"/>
  <c r="AQ60" i="17"/>
  <c r="BH60" i="17"/>
  <c r="AX60" i="19"/>
  <c r="AY60" i="19"/>
  <c r="AD60" i="19"/>
  <c r="AE60" i="19"/>
  <c r="AC60" i="19"/>
  <c r="AA59" i="21"/>
  <c r="AB59" i="21"/>
  <c r="AC59" i="21"/>
  <c r="AT61" i="19"/>
  <c r="AV61" i="19"/>
  <c r="AU61" i="19"/>
  <c r="AW61" i="19"/>
  <c r="Z59" i="11"/>
  <c r="O60" i="5"/>
  <c r="M60" i="5"/>
  <c r="P60" i="5"/>
  <c r="N60" i="5"/>
  <c r="AG62" i="15"/>
  <c r="AF62" i="15"/>
  <c r="Q64" i="11"/>
  <c r="O64" i="11"/>
  <c r="R64" i="11"/>
  <c r="P64" i="11"/>
  <c r="J62" i="17"/>
  <c r="K62" i="17"/>
  <c r="I62" i="17"/>
  <c r="L62" i="17"/>
  <c r="BA60" i="17"/>
  <c r="AX60" i="17"/>
  <c r="U62" i="15"/>
  <c r="V62" i="15"/>
  <c r="AG58" i="19"/>
  <c r="AF58" i="19"/>
  <c r="AK58" i="19"/>
  <c r="AI58" i="19"/>
  <c r="AJ58" i="19"/>
  <c r="AH58" i="19"/>
  <c r="K60" i="5"/>
  <c r="H60" i="5"/>
  <c r="J60" i="5"/>
  <c r="I60" i="5"/>
  <c r="W59" i="21"/>
  <c r="Y59" i="21"/>
  <c r="X59" i="21"/>
  <c r="Z59" i="21"/>
  <c r="AZ60" i="17"/>
  <c r="L63" i="13"/>
  <c r="K63" i="13"/>
  <c r="I63" i="13"/>
  <c r="J63" i="13"/>
  <c r="G61" i="9"/>
  <c r="H61" i="9"/>
  <c r="Q62" i="7"/>
  <c r="O62" i="7"/>
  <c r="N62" i="7"/>
  <c r="P62" i="7"/>
  <c r="BJ57" i="19"/>
  <c r="BL57" i="19" s="1"/>
  <c r="U59" i="5"/>
  <c r="W59" i="5" s="1"/>
  <c r="T59" i="5"/>
  <c r="N61" i="13"/>
  <c r="O61" i="13"/>
  <c r="Q61" i="13"/>
  <c r="P61" i="13"/>
  <c r="BA67" i="19"/>
  <c r="BI67" i="19"/>
  <c r="BB67" i="19"/>
  <c r="AZ67" i="19"/>
  <c r="BF67" i="19"/>
  <c r="BD67" i="19"/>
  <c r="BC67" i="19"/>
  <c r="BH67" i="19"/>
  <c r="BE67" i="19"/>
  <c r="BG67" i="19"/>
  <c r="W59" i="9"/>
  <c r="I61" i="11"/>
  <c r="H61" i="11"/>
  <c r="S60" i="19"/>
  <c r="Q60" i="19"/>
  <c r="R60" i="19"/>
  <c r="T60" i="19"/>
  <c r="G61" i="17"/>
  <c r="H61" i="17"/>
  <c r="AG65" i="17"/>
  <c r="AF65" i="17"/>
  <c r="AL62" i="19"/>
  <c r="AM62" i="19"/>
  <c r="I60" i="21"/>
  <c r="J60" i="21"/>
  <c r="R60" i="15"/>
  <c r="S60" i="15"/>
  <c r="AJ60" i="17"/>
  <c r="AL60" i="17"/>
  <c r="AI60" i="17"/>
  <c r="AK60" i="17"/>
  <c r="AN60" i="15"/>
  <c r="AM60" i="15"/>
  <c r="AO60" i="15"/>
  <c r="S59" i="17"/>
  <c r="R59" i="17"/>
  <c r="S62" i="11"/>
  <c r="T62" i="11"/>
  <c r="AW60" i="17"/>
  <c r="R67" i="7"/>
  <c r="S67" i="7"/>
  <c r="AY60" i="17"/>
  <c r="G62" i="5"/>
  <c r="F62" i="5"/>
  <c r="P62" i="15"/>
  <c r="Q62" i="15"/>
  <c r="O62" i="15"/>
  <c r="N62" i="15"/>
  <c r="AQ59" i="15"/>
  <c r="AS59" i="15" s="1"/>
  <c r="AP59" i="15"/>
  <c r="AE61" i="17"/>
  <c r="AB61" i="17"/>
  <c r="AC61" i="17"/>
  <c r="AD61" i="17"/>
  <c r="AV60" i="17"/>
  <c r="BC60" i="17"/>
  <c r="BB60" i="17"/>
  <c r="AT60" i="17"/>
  <c r="G60" i="15"/>
  <c r="H60" i="15"/>
  <c r="K61" i="21"/>
  <c r="M61" i="21"/>
  <c r="L61" i="21"/>
  <c r="N61" i="21"/>
  <c r="R64" i="5"/>
  <c r="Q64" i="5"/>
  <c r="Y60" i="17"/>
  <c r="W60" i="17"/>
  <c r="X60" i="17"/>
  <c r="Z60" i="17"/>
  <c r="AE59" i="21" l="1"/>
  <c r="AG59" i="21" s="1"/>
  <c r="AD59" i="21"/>
  <c r="AS61" i="17"/>
  <c r="AT61" i="17"/>
  <c r="AQ61" i="17"/>
  <c r="AA60" i="11"/>
  <c r="AC60" i="11" s="1"/>
  <c r="W60" i="9"/>
  <c r="G66" i="7"/>
  <c r="G61" i="15"/>
  <c r="H61" i="15"/>
  <c r="S63" i="11"/>
  <c r="T63" i="11"/>
  <c r="S61" i="15"/>
  <c r="R61" i="15"/>
  <c r="T61" i="19"/>
  <c r="S61" i="19"/>
  <c r="R61" i="19"/>
  <c r="Q61" i="19"/>
  <c r="BA61" i="17"/>
  <c r="N61" i="5"/>
  <c r="P61" i="5"/>
  <c r="M61" i="5"/>
  <c r="O61" i="5"/>
  <c r="AC61" i="19"/>
  <c r="AD61" i="19"/>
  <c r="AE61" i="19"/>
  <c r="BI59" i="17"/>
  <c r="BJ59" i="17"/>
  <c r="BL59" i="17" s="1"/>
  <c r="W60" i="7"/>
  <c r="Y60" i="7" s="1"/>
  <c r="V60" i="7"/>
  <c r="T60" i="5"/>
  <c r="U60" i="5"/>
  <c r="W60" i="5" s="1"/>
  <c r="K63" i="17"/>
  <c r="I63" i="17"/>
  <c r="J63" i="17"/>
  <c r="L63" i="17"/>
  <c r="BD61" i="17"/>
  <c r="H61" i="13"/>
  <c r="G61" i="13"/>
  <c r="BF61" i="17"/>
  <c r="Z61" i="17"/>
  <c r="X61" i="17"/>
  <c r="Y61" i="17"/>
  <c r="W61" i="17"/>
  <c r="H61" i="5"/>
  <c r="I61" i="5"/>
  <c r="J61" i="5"/>
  <c r="K61" i="5"/>
  <c r="AY61" i="19"/>
  <c r="AX61" i="19"/>
  <c r="BE61" i="17"/>
  <c r="AU61" i="17"/>
  <c r="Z60" i="13"/>
  <c r="AB60" i="13" s="1"/>
  <c r="Y60" i="13"/>
  <c r="T64" i="21"/>
  <c r="U64" i="21"/>
  <c r="L61" i="7"/>
  <c r="J61" i="7"/>
  <c r="I61" i="7"/>
  <c r="K61" i="7"/>
  <c r="BB61" i="17"/>
  <c r="R60" i="17"/>
  <c r="S60" i="17"/>
  <c r="U62" i="13"/>
  <c r="X62" i="13"/>
  <c r="W62" i="13"/>
  <c r="V62" i="13"/>
  <c r="Z61" i="19"/>
  <c r="X61" i="19"/>
  <c r="AA61" i="19"/>
  <c r="Y61" i="19"/>
  <c r="Y61" i="15"/>
  <c r="X61" i="15"/>
  <c r="W61" i="15"/>
  <c r="Z61" i="15"/>
  <c r="AK61" i="15"/>
  <c r="AI61" i="15"/>
  <c r="AL61" i="15"/>
  <c r="AJ61" i="15"/>
  <c r="BC61" i="17"/>
  <c r="AM61" i="15"/>
  <c r="AO61" i="15"/>
  <c r="AN61" i="15"/>
  <c r="J61" i="21"/>
  <c r="I61" i="21"/>
  <c r="AT62" i="19"/>
  <c r="AW62" i="19"/>
  <c r="AV62" i="19"/>
  <c r="AU62" i="19"/>
  <c r="BH61" i="17"/>
  <c r="AB60" i="19"/>
  <c r="O63" i="15"/>
  <c r="Q63" i="15"/>
  <c r="P63" i="15"/>
  <c r="N63" i="15"/>
  <c r="BA68" i="19"/>
  <c r="BF68" i="19"/>
  <c r="BE68" i="19"/>
  <c r="BD68" i="19"/>
  <c r="BB68" i="19"/>
  <c r="BH68" i="19"/>
  <c r="BI68" i="19"/>
  <c r="AZ68" i="19"/>
  <c r="BC68" i="19"/>
  <c r="BG68" i="19"/>
  <c r="J64" i="13"/>
  <c r="I64" i="13"/>
  <c r="L64" i="13"/>
  <c r="K64" i="13"/>
  <c r="K61" i="15"/>
  <c r="I61" i="15"/>
  <c r="J61" i="15"/>
  <c r="L61" i="15"/>
  <c r="J65" i="19"/>
  <c r="K65" i="19"/>
  <c r="L62" i="11"/>
  <c r="K62" i="11"/>
  <c r="J62" i="11"/>
  <c r="M62" i="11"/>
  <c r="AL63" i="19"/>
  <c r="AM63" i="19"/>
  <c r="AZ61" i="17"/>
  <c r="AF59" i="19"/>
  <c r="AI59" i="19"/>
  <c r="AG59" i="19"/>
  <c r="AH59" i="19"/>
  <c r="AK59" i="19"/>
  <c r="AJ59" i="19"/>
  <c r="P65" i="11"/>
  <c r="Q65" i="11"/>
  <c r="R65" i="11"/>
  <c r="O65" i="11"/>
  <c r="R61" i="13"/>
  <c r="S61" i="13"/>
  <c r="AC61" i="15"/>
  <c r="AD61" i="15"/>
  <c r="AB61" i="15"/>
  <c r="AE61" i="15"/>
  <c r="R65" i="5"/>
  <c r="Q65" i="5"/>
  <c r="AV61" i="17"/>
  <c r="G63" i="5"/>
  <c r="F63" i="5"/>
  <c r="I62" i="11"/>
  <c r="H62" i="11"/>
  <c r="W60" i="21"/>
  <c r="X60" i="21"/>
  <c r="Z60" i="21"/>
  <c r="Y60" i="21"/>
  <c r="BJ58" i="19"/>
  <c r="BL58" i="19" s="1"/>
  <c r="AR59" i="19"/>
  <c r="AQ59" i="19"/>
  <c r="AN59" i="19"/>
  <c r="AS59" i="19"/>
  <c r="AP59" i="19"/>
  <c r="AO59" i="19"/>
  <c r="R61" i="9"/>
  <c r="S61" i="9"/>
  <c r="M62" i="19"/>
  <c r="N62" i="19"/>
  <c r="L62" i="19"/>
  <c r="O62" i="19"/>
  <c r="AQ60" i="15"/>
  <c r="AS60" i="15" s="1"/>
  <c r="AP60" i="15"/>
  <c r="M62" i="21"/>
  <c r="L62" i="21"/>
  <c r="K62" i="21"/>
  <c r="N62" i="21"/>
  <c r="AY61" i="17"/>
  <c r="AA60" i="21"/>
  <c r="AB60" i="21"/>
  <c r="AC60" i="21"/>
  <c r="H70" i="7"/>
  <c r="S68" i="7"/>
  <c r="R68" i="7"/>
  <c r="AI61" i="17"/>
  <c r="AK61" i="17"/>
  <c r="AJ61" i="17"/>
  <c r="AL61" i="17"/>
  <c r="AG66" i="17"/>
  <c r="AF66" i="17"/>
  <c r="O63" i="7"/>
  <c r="P63" i="7"/>
  <c r="N63" i="7"/>
  <c r="Q63" i="7"/>
  <c r="V63" i="15"/>
  <c r="U63" i="15"/>
  <c r="O62" i="9"/>
  <c r="N62" i="9"/>
  <c r="Q62" i="9"/>
  <c r="P62" i="9"/>
  <c r="K66" i="9"/>
  <c r="J66" i="9"/>
  <c r="L66" i="9"/>
  <c r="I66" i="9"/>
  <c r="U60" i="17"/>
  <c r="V60" i="17"/>
  <c r="S60" i="21"/>
  <c r="P60" i="21"/>
  <c r="R60" i="21"/>
  <c r="Q60" i="21"/>
  <c r="G62" i="17"/>
  <c r="H62" i="17"/>
  <c r="N62" i="13"/>
  <c r="Q62" i="13"/>
  <c r="P62" i="13"/>
  <c r="O62" i="13"/>
  <c r="G62" i="9"/>
  <c r="H62" i="9"/>
  <c r="AG63" i="15"/>
  <c r="AF63" i="15"/>
  <c r="N60" i="17"/>
  <c r="O60" i="17"/>
  <c r="P60" i="17"/>
  <c r="Q60" i="17"/>
  <c r="AO61" i="17"/>
  <c r="AN61" i="17"/>
  <c r="AM61" i="17"/>
  <c r="AR61" i="17"/>
  <c r="U62" i="19"/>
  <c r="V62" i="19"/>
  <c r="AD62" i="17"/>
  <c r="AC62" i="17"/>
  <c r="AB62" i="17"/>
  <c r="AE62" i="17"/>
  <c r="AW61" i="17"/>
  <c r="AX61" i="17"/>
  <c r="X61" i="11"/>
  <c r="V61" i="11"/>
  <c r="W61" i="11"/>
  <c r="Y61" i="11"/>
  <c r="U64" i="9"/>
  <c r="V64" i="9"/>
  <c r="BG61" i="17"/>
  <c r="AB61" i="19" l="1"/>
  <c r="AD60" i="21"/>
  <c r="AW62" i="17"/>
  <c r="BG62" i="17"/>
  <c r="AA61" i="11"/>
  <c r="AC61" i="11" s="1"/>
  <c r="X61" i="9"/>
  <c r="Z61" i="9" s="1"/>
  <c r="W61" i="9"/>
  <c r="G67" i="7"/>
  <c r="H71" i="7"/>
  <c r="R66" i="5"/>
  <c r="Q66" i="5"/>
  <c r="BH62" i="17"/>
  <c r="AI62" i="15"/>
  <c r="AJ62" i="15"/>
  <c r="AK62" i="15"/>
  <c r="AL62" i="15"/>
  <c r="BA62" i="17"/>
  <c r="O63" i="13"/>
  <c r="P63" i="13"/>
  <c r="N63" i="13"/>
  <c r="Q63" i="13"/>
  <c r="AA61" i="21"/>
  <c r="AC61" i="21"/>
  <c r="AB61" i="21"/>
  <c r="M63" i="19"/>
  <c r="L63" i="19"/>
  <c r="O63" i="19"/>
  <c r="N63" i="19"/>
  <c r="L63" i="11"/>
  <c r="M63" i="11"/>
  <c r="J63" i="11"/>
  <c r="K63" i="11"/>
  <c r="K65" i="13"/>
  <c r="J65" i="13"/>
  <c r="L65" i="13"/>
  <c r="I65" i="13"/>
  <c r="U63" i="13"/>
  <c r="V63" i="13"/>
  <c r="X63" i="13"/>
  <c r="W63" i="13"/>
  <c r="Z62" i="17"/>
  <c r="Y62" i="17"/>
  <c r="W62" i="17"/>
  <c r="X62" i="17"/>
  <c r="J67" i="9"/>
  <c r="L67" i="9"/>
  <c r="K67" i="9"/>
  <c r="I67" i="9"/>
  <c r="AE60" i="21"/>
  <c r="AG60" i="21" s="1"/>
  <c r="AU62" i="17"/>
  <c r="BF62" i="17"/>
  <c r="AO62" i="17"/>
  <c r="AM62" i="17"/>
  <c r="AN62" i="17"/>
  <c r="P61" i="17"/>
  <c r="N61" i="17"/>
  <c r="O61" i="17"/>
  <c r="Q61" i="17"/>
  <c r="H63" i="17"/>
  <c r="G63" i="17"/>
  <c r="W61" i="21"/>
  <c r="X61" i="21"/>
  <c r="Y61" i="21"/>
  <c r="Z61" i="21"/>
  <c r="AC62" i="15"/>
  <c r="AD62" i="15"/>
  <c r="AB62" i="15"/>
  <c r="AE62" i="15"/>
  <c r="AH60" i="19"/>
  <c r="AJ60" i="19"/>
  <c r="AK60" i="19"/>
  <c r="AF60" i="19"/>
  <c r="AI60" i="19"/>
  <c r="AG60" i="19"/>
  <c r="AT63" i="19"/>
  <c r="AV63" i="19"/>
  <c r="AU63" i="19"/>
  <c r="AW63" i="19"/>
  <c r="Y62" i="15"/>
  <c r="X62" i="15"/>
  <c r="W62" i="15"/>
  <c r="Z62" i="15"/>
  <c r="R61" i="17"/>
  <c r="S61" i="17"/>
  <c r="BE62" i="17"/>
  <c r="Z61" i="13"/>
  <c r="AB61" i="13" s="1"/>
  <c r="Y61" i="13"/>
  <c r="AG67" i="17"/>
  <c r="AF67" i="17"/>
  <c r="AY62" i="17"/>
  <c r="H62" i="13"/>
  <c r="G62" i="13"/>
  <c r="T62" i="19"/>
  <c r="S62" i="19"/>
  <c r="Q62" i="19"/>
  <c r="R62" i="19"/>
  <c r="AC63" i="17"/>
  <c r="AB63" i="17"/>
  <c r="AD63" i="17"/>
  <c r="AE63" i="17"/>
  <c r="AI62" i="17"/>
  <c r="AJ62" i="17"/>
  <c r="AK62" i="17"/>
  <c r="AL62" i="17"/>
  <c r="L63" i="21"/>
  <c r="K63" i="21"/>
  <c r="N63" i="21"/>
  <c r="M63" i="21"/>
  <c r="R62" i="9"/>
  <c r="S62" i="9"/>
  <c r="W62" i="9" s="1"/>
  <c r="J66" i="19"/>
  <c r="K66" i="19"/>
  <c r="BB62" i="17"/>
  <c r="AX62" i="19"/>
  <c r="AY62" i="19"/>
  <c r="AS62" i="17"/>
  <c r="AC62" i="19"/>
  <c r="AD62" i="19"/>
  <c r="AE62" i="19"/>
  <c r="BJ60" i="17"/>
  <c r="BL60" i="17" s="1"/>
  <c r="BI60" i="17"/>
  <c r="P63" i="9"/>
  <c r="O63" i="9"/>
  <c r="Q63" i="9"/>
  <c r="N63" i="9"/>
  <c r="O64" i="15"/>
  <c r="P64" i="15"/>
  <c r="Q64" i="15"/>
  <c r="N64" i="15"/>
  <c r="I62" i="21"/>
  <c r="J62" i="21"/>
  <c r="K62" i="5"/>
  <c r="H62" i="5"/>
  <c r="J62" i="5"/>
  <c r="I62" i="5"/>
  <c r="BD62" i="17"/>
  <c r="S62" i="15"/>
  <c r="R62" i="15"/>
  <c r="V65" i="9"/>
  <c r="U65" i="9"/>
  <c r="H63" i="11"/>
  <c r="I63" i="11"/>
  <c r="S62" i="13"/>
  <c r="R62" i="13"/>
  <c r="BJ59" i="19"/>
  <c r="BL59" i="19" s="1"/>
  <c r="K62" i="15"/>
  <c r="I62" i="15"/>
  <c r="J62" i="15"/>
  <c r="L62" i="15"/>
  <c r="BE69" i="19"/>
  <c r="BB69" i="19"/>
  <c r="BD69" i="19"/>
  <c r="BA69" i="19"/>
  <c r="AZ69" i="19"/>
  <c r="BC69" i="19"/>
  <c r="BF69" i="19"/>
  <c r="BG69" i="19"/>
  <c r="BI69" i="19"/>
  <c r="BH69" i="19"/>
  <c r="W61" i="7"/>
  <c r="Y61" i="7" s="1"/>
  <c r="V61" i="7"/>
  <c r="K64" i="17"/>
  <c r="J64" i="17"/>
  <c r="L64" i="17"/>
  <c r="I64" i="17"/>
  <c r="T64" i="11"/>
  <c r="S64" i="11"/>
  <c r="R61" i="21"/>
  <c r="P61" i="21"/>
  <c r="AD61" i="21" s="1"/>
  <c r="Q61" i="21"/>
  <c r="S61" i="21"/>
  <c r="AZ62" i="17"/>
  <c r="AT62" i="17"/>
  <c r="AN62" i="15"/>
  <c r="AM62" i="15"/>
  <c r="AO62" i="15"/>
  <c r="Z62" i="19"/>
  <c r="X62" i="19"/>
  <c r="AA62" i="19"/>
  <c r="Y62" i="19"/>
  <c r="AF64" i="15"/>
  <c r="AG64" i="15"/>
  <c r="V63" i="19"/>
  <c r="U63" i="19"/>
  <c r="G63" i="9"/>
  <c r="H63" i="9"/>
  <c r="AR60" i="19"/>
  <c r="AN60" i="19"/>
  <c r="AP60" i="19"/>
  <c r="AS60" i="19"/>
  <c r="AQ60" i="19"/>
  <c r="AO60" i="19"/>
  <c r="G64" i="5"/>
  <c r="F64" i="5"/>
  <c r="AQ62" i="17"/>
  <c r="Z61" i="11"/>
  <c r="L62" i="7"/>
  <c r="J62" i="7"/>
  <c r="I62" i="7"/>
  <c r="K62" i="7"/>
  <c r="U61" i="5"/>
  <c r="W61" i="5" s="1"/>
  <c r="T61" i="5"/>
  <c r="G62" i="15"/>
  <c r="H62" i="15"/>
  <c r="V62" i="11"/>
  <c r="X62" i="11"/>
  <c r="W62" i="11"/>
  <c r="Y62" i="11"/>
  <c r="U64" i="15"/>
  <c r="V64" i="15"/>
  <c r="S69" i="7"/>
  <c r="R69" i="7"/>
  <c r="AV62" i="17"/>
  <c r="BC62" i="17"/>
  <c r="U65" i="21"/>
  <c r="T65" i="21"/>
  <c r="N62" i="5"/>
  <c r="O62" i="5"/>
  <c r="M62" i="5"/>
  <c r="P62" i="5"/>
  <c r="AQ61" i="15"/>
  <c r="AS61" i="15" s="1"/>
  <c r="AP61" i="15"/>
  <c r="AX62" i="17"/>
  <c r="AR62" i="17"/>
  <c r="V61" i="17"/>
  <c r="U61" i="17"/>
  <c r="P64" i="7"/>
  <c r="Q64" i="7"/>
  <c r="O64" i="7"/>
  <c r="N64" i="7"/>
  <c r="O66" i="11"/>
  <c r="R66" i="11"/>
  <c r="Q66" i="11"/>
  <c r="P66" i="11"/>
  <c r="AM64" i="19"/>
  <c r="AL64" i="19"/>
  <c r="AP62" i="17"/>
  <c r="AP63" i="17" s="1"/>
  <c r="AV63" i="17" l="1"/>
  <c r="AR63" i="17"/>
  <c r="BG63" i="17"/>
  <c r="AA62" i="11"/>
  <c r="AC62" i="11" s="1"/>
  <c r="X62" i="9"/>
  <c r="Z62" i="9" s="1"/>
  <c r="G68" i="7"/>
  <c r="G69" i="7" s="1"/>
  <c r="V63" i="11"/>
  <c r="X63" i="11"/>
  <c r="Y63" i="11"/>
  <c r="W63" i="11"/>
  <c r="AA63" i="11" s="1"/>
  <c r="AC63" i="11" s="1"/>
  <c r="AQ63" i="17"/>
  <c r="V64" i="19"/>
  <c r="U64" i="19"/>
  <c r="J63" i="15"/>
  <c r="K63" i="15"/>
  <c r="I63" i="15"/>
  <c r="L63" i="15"/>
  <c r="S63" i="15"/>
  <c r="R63" i="15"/>
  <c r="L64" i="21"/>
  <c r="M64" i="21"/>
  <c r="K64" i="21"/>
  <c r="N64" i="21"/>
  <c r="AU63" i="17"/>
  <c r="AI63" i="15"/>
  <c r="AJ63" i="15"/>
  <c r="AK63" i="15"/>
  <c r="AL63" i="15"/>
  <c r="AF65" i="15"/>
  <c r="AG65" i="15"/>
  <c r="BD63" i="17"/>
  <c r="AS63" i="17"/>
  <c r="BE63" i="17"/>
  <c r="U64" i="13"/>
  <c r="W64" i="13"/>
  <c r="V64" i="13"/>
  <c r="X64" i="13"/>
  <c r="M64" i="19"/>
  <c r="N64" i="19"/>
  <c r="L64" i="19"/>
  <c r="O64" i="19"/>
  <c r="O65" i="7"/>
  <c r="N65" i="7"/>
  <c r="P65" i="7"/>
  <c r="Q65" i="7"/>
  <c r="T66" i="21"/>
  <c r="U66" i="21"/>
  <c r="G65" i="5"/>
  <c r="F65" i="5"/>
  <c r="P62" i="21"/>
  <c r="R62" i="21"/>
  <c r="Q62" i="21"/>
  <c r="S62" i="21"/>
  <c r="Z62" i="11"/>
  <c r="AX63" i="19"/>
  <c r="AY63" i="19"/>
  <c r="Q63" i="19"/>
  <c r="S63" i="19"/>
  <c r="T63" i="19"/>
  <c r="R63" i="19"/>
  <c r="R62" i="17"/>
  <c r="S62" i="17"/>
  <c r="AB62" i="19"/>
  <c r="BC63" i="17"/>
  <c r="G63" i="15"/>
  <c r="H63" i="15"/>
  <c r="BH70" i="19"/>
  <c r="BF70" i="19"/>
  <c r="BB70" i="19"/>
  <c r="BD70" i="19"/>
  <c r="BE70" i="19"/>
  <c r="BC70" i="19"/>
  <c r="AZ70" i="19"/>
  <c r="BI70" i="19"/>
  <c r="BA70" i="19"/>
  <c r="BG70" i="19"/>
  <c r="AK63" i="17"/>
  <c r="AJ63" i="17"/>
  <c r="AL63" i="17"/>
  <c r="AI63" i="17"/>
  <c r="Z62" i="13"/>
  <c r="AB62" i="13" s="1"/>
  <c r="Y62" i="13"/>
  <c r="AI61" i="19"/>
  <c r="AJ61" i="19"/>
  <c r="AF61" i="19"/>
  <c r="AK61" i="19"/>
  <c r="AG61" i="19"/>
  <c r="AH61" i="19"/>
  <c r="G64" i="17"/>
  <c r="H64" i="17"/>
  <c r="X63" i="19"/>
  <c r="Y63" i="19"/>
  <c r="Z63" i="19"/>
  <c r="AA63" i="19"/>
  <c r="U62" i="5"/>
  <c r="W62" i="5" s="1"/>
  <c r="T62" i="5"/>
  <c r="BB63" i="17"/>
  <c r="G63" i="13"/>
  <c r="H63" i="13"/>
  <c r="Y63" i="15"/>
  <c r="W63" i="15"/>
  <c r="X63" i="15"/>
  <c r="Z63" i="15"/>
  <c r="N62" i="17"/>
  <c r="P62" i="17"/>
  <c r="O62" i="17"/>
  <c r="Q62" i="17"/>
  <c r="BH63" i="17"/>
  <c r="AP61" i="19"/>
  <c r="AR61" i="19"/>
  <c r="AQ61" i="19"/>
  <c r="AN61" i="19"/>
  <c r="AS61" i="19"/>
  <c r="AO61" i="19"/>
  <c r="H63" i="5"/>
  <c r="I63" i="5"/>
  <c r="K63" i="5"/>
  <c r="J63" i="5"/>
  <c r="N64" i="9"/>
  <c r="O64" i="9"/>
  <c r="P64" i="9"/>
  <c r="Q64" i="9"/>
  <c r="AE61" i="21"/>
  <c r="AG61" i="21" s="1"/>
  <c r="AY63" i="17"/>
  <c r="J66" i="13"/>
  <c r="L66" i="13"/>
  <c r="I66" i="13"/>
  <c r="K66" i="13"/>
  <c r="AC62" i="21"/>
  <c r="AA62" i="21"/>
  <c r="AB62" i="21"/>
  <c r="AX63" i="17"/>
  <c r="S70" i="7"/>
  <c r="R70" i="7"/>
  <c r="S63" i="13"/>
  <c r="R63" i="13"/>
  <c r="I63" i="21"/>
  <c r="J63" i="21"/>
  <c r="AC63" i="15"/>
  <c r="AB63" i="15"/>
  <c r="AD63" i="15"/>
  <c r="AE63" i="15"/>
  <c r="BI61" i="17"/>
  <c r="BJ61" i="17"/>
  <c r="BL61" i="17" s="1"/>
  <c r="J68" i="9"/>
  <c r="L68" i="9"/>
  <c r="I68" i="9"/>
  <c r="K68" i="9"/>
  <c r="R67" i="5"/>
  <c r="Q67" i="5"/>
  <c r="U65" i="15"/>
  <c r="V65" i="15"/>
  <c r="AM63" i="15"/>
  <c r="AO63" i="15"/>
  <c r="AN63" i="15"/>
  <c r="S65" i="11"/>
  <c r="T65" i="11"/>
  <c r="I64" i="11"/>
  <c r="H64" i="11"/>
  <c r="J67" i="19"/>
  <c r="K67" i="19"/>
  <c r="AD64" i="17"/>
  <c r="AC64" i="17"/>
  <c r="AB64" i="17"/>
  <c r="AE64" i="17"/>
  <c r="AG68" i="17"/>
  <c r="AF68" i="17"/>
  <c r="N64" i="13"/>
  <c r="Q64" i="13"/>
  <c r="O64" i="13"/>
  <c r="P64" i="13"/>
  <c r="H72" i="7"/>
  <c r="U62" i="17"/>
  <c r="V62" i="17"/>
  <c r="W62" i="7"/>
  <c r="Y62" i="7" s="1"/>
  <c r="V62" i="7"/>
  <c r="AV64" i="19"/>
  <c r="AT64" i="19"/>
  <c r="AU64" i="19"/>
  <c r="AW64" i="19"/>
  <c r="AQ62" i="15"/>
  <c r="AS62" i="15" s="1"/>
  <c r="AP62" i="15"/>
  <c r="P67" i="11"/>
  <c r="Q67" i="11"/>
  <c r="R67" i="11"/>
  <c r="O67" i="11"/>
  <c r="M63" i="5"/>
  <c r="O63" i="5"/>
  <c r="P63" i="5"/>
  <c r="N63" i="5"/>
  <c r="G64" i="9"/>
  <c r="H64" i="9"/>
  <c r="L65" i="17"/>
  <c r="I65" i="17"/>
  <c r="K65" i="17"/>
  <c r="J65" i="17"/>
  <c r="P65" i="15"/>
  <c r="N65" i="15"/>
  <c r="O65" i="15"/>
  <c r="Q65" i="15"/>
  <c r="R63" i="9"/>
  <c r="S63" i="9"/>
  <c r="I63" i="7"/>
  <c r="L63" i="7"/>
  <c r="J63" i="7"/>
  <c r="K63" i="7"/>
  <c r="AT63" i="17"/>
  <c r="V66" i="9"/>
  <c r="U66" i="9"/>
  <c r="AC63" i="19"/>
  <c r="AE63" i="19"/>
  <c r="AD63" i="19"/>
  <c r="AW63" i="17"/>
  <c r="Y62" i="21"/>
  <c r="W62" i="21"/>
  <c r="X62" i="21"/>
  <c r="Z62" i="21"/>
  <c r="AO63" i="17"/>
  <c r="AP64" i="17" s="1"/>
  <c r="AN63" i="17"/>
  <c r="AM63" i="17"/>
  <c r="M64" i="11"/>
  <c r="J64" i="11"/>
  <c r="K64" i="11"/>
  <c r="L64" i="11"/>
  <c r="BJ60" i="19"/>
  <c r="BL60" i="19" s="1"/>
  <c r="AL65" i="19"/>
  <c r="AM65" i="19"/>
  <c r="AZ63" i="17"/>
  <c r="AZ64" i="17" s="1"/>
  <c r="BF63" i="17"/>
  <c r="Y63" i="17"/>
  <c r="W63" i="17"/>
  <c r="Z63" i="17"/>
  <c r="X63" i="17"/>
  <c r="BA63" i="17"/>
  <c r="AB63" i="19" l="1"/>
  <c r="AE62" i="21"/>
  <c r="AG62" i="21" s="1"/>
  <c r="AT64" i="17"/>
  <c r="BA64" i="17"/>
  <c r="Z63" i="11"/>
  <c r="X63" i="9"/>
  <c r="Z63" i="9" s="1"/>
  <c r="G70" i="7"/>
  <c r="AV64" i="17"/>
  <c r="U66" i="15"/>
  <c r="V66" i="15"/>
  <c r="AJ64" i="15"/>
  <c r="AK64" i="15"/>
  <c r="AL64" i="15"/>
  <c r="AI64" i="15"/>
  <c r="AC64" i="19"/>
  <c r="AD64" i="19"/>
  <c r="AE64" i="19"/>
  <c r="R64" i="9"/>
  <c r="S64" i="9"/>
  <c r="AT65" i="19"/>
  <c r="AV65" i="19"/>
  <c r="AU65" i="19"/>
  <c r="AW65" i="19"/>
  <c r="H73" i="7"/>
  <c r="J68" i="19"/>
  <c r="K68" i="19"/>
  <c r="U63" i="5"/>
  <c r="W63" i="5" s="1"/>
  <c r="T63" i="5"/>
  <c r="BJ62" i="17"/>
  <c r="BL62" i="17" s="1"/>
  <c r="BI62" i="17"/>
  <c r="G66" i="5"/>
  <c r="F66" i="5"/>
  <c r="V65" i="13"/>
  <c r="W65" i="13"/>
  <c r="U65" i="13"/>
  <c r="X65" i="13"/>
  <c r="M64" i="5"/>
  <c r="N64" i="5"/>
  <c r="P64" i="5"/>
  <c r="O64" i="5"/>
  <c r="J64" i="21"/>
  <c r="I64" i="21"/>
  <c r="K67" i="13"/>
  <c r="I67" i="13"/>
  <c r="J67" i="13"/>
  <c r="L67" i="13"/>
  <c r="X64" i="15"/>
  <c r="Z64" i="15"/>
  <c r="Y64" i="15"/>
  <c r="W64" i="15"/>
  <c r="AI64" i="17"/>
  <c r="AK64" i="17"/>
  <c r="AJ64" i="17"/>
  <c r="AL64" i="17"/>
  <c r="S64" i="19"/>
  <c r="R64" i="19"/>
  <c r="Q64" i="19"/>
  <c r="T64" i="19"/>
  <c r="U67" i="21"/>
  <c r="T67" i="21"/>
  <c r="X64" i="17"/>
  <c r="W64" i="17"/>
  <c r="Y64" i="17"/>
  <c r="Z64" i="17"/>
  <c r="L65" i="11"/>
  <c r="K65" i="11"/>
  <c r="M65" i="11"/>
  <c r="J65" i="11"/>
  <c r="P66" i="15"/>
  <c r="Q66" i="15"/>
  <c r="O66" i="15"/>
  <c r="N66" i="15"/>
  <c r="AD62" i="21"/>
  <c r="Q68" i="5"/>
  <c r="R68" i="5"/>
  <c r="AR62" i="19"/>
  <c r="AN62" i="19"/>
  <c r="AQ62" i="19"/>
  <c r="AP62" i="19"/>
  <c r="AS62" i="19"/>
  <c r="AO62" i="19"/>
  <c r="G65" i="17"/>
  <c r="H65" i="17"/>
  <c r="G64" i="15"/>
  <c r="H64" i="15"/>
  <c r="AY64" i="17"/>
  <c r="AQ63" i="15"/>
  <c r="AS63" i="15" s="1"/>
  <c r="AP63" i="15"/>
  <c r="AU64" i="17"/>
  <c r="U65" i="19"/>
  <c r="V65" i="19"/>
  <c r="Q65" i="13"/>
  <c r="O65" i="13"/>
  <c r="N65" i="13"/>
  <c r="P65" i="13"/>
  <c r="S64" i="13"/>
  <c r="R64" i="13"/>
  <c r="BC64" i="17"/>
  <c r="AX64" i="19"/>
  <c r="AY64" i="19"/>
  <c r="O66" i="7"/>
  <c r="N66" i="7"/>
  <c r="Q66" i="7"/>
  <c r="P66" i="7"/>
  <c r="BE64" i="17"/>
  <c r="M65" i="21"/>
  <c r="L65" i="21"/>
  <c r="N65" i="21"/>
  <c r="K65" i="21"/>
  <c r="AQ64" i="17"/>
  <c r="AQ65" i="17" s="1"/>
  <c r="U67" i="9"/>
  <c r="V67" i="9"/>
  <c r="AM64" i="17"/>
  <c r="AO64" i="17"/>
  <c r="AN64" i="17"/>
  <c r="W63" i="9"/>
  <c r="P68" i="11"/>
  <c r="Q68" i="11"/>
  <c r="O68" i="11"/>
  <c r="R68" i="11"/>
  <c r="H65" i="11"/>
  <c r="I65" i="11"/>
  <c r="J69" i="9"/>
  <c r="L69" i="9"/>
  <c r="I69" i="9"/>
  <c r="K69" i="9"/>
  <c r="O65" i="9"/>
  <c r="N65" i="9"/>
  <c r="Q65" i="9"/>
  <c r="P65" i="9"/>
  <c r="H64" i="13"/>
  <c r="G64" i="13"/>
  <c r="AS64" i="17"/>
  <c r="BF64" i="17"/>
  <c r="BF65" i="17" s="1"/>
  <c r="W63" i="21"/>
  <c r="Y63" i="21"/>
  <c r="X63" i="21"/>
  <c r="Z63" i="21"/>
  <c r="S66" i="11"/>
  <c r="T66" i="11"/>
  <c r="S71" i="7"/>
  <c r="R71" i="7"/>
  <c r="Z63" i="13"/>
  <c r="AB63" i="13" s="1"/>
  <c r="Y63" i="13"/>
  <c r="AG62" i="19"/>
  <c r="AH62" i="19"/>
  <c r="AF62" i="19"/>
  <c r="AI62" i="19"/>
  <c r="AJ62" i="19"/>
  <c r="AK62" i="19"/>
  <c r="BA71" i="19"/>
  <c r="BF71" i="19"/>
  <c r="BB71" i="19"/>
  <c r="BI71" i="19"/>
  <c r="BH71" i="19"/>
  <c r="BD71" i="19"/>
  <c r="AZ71" i="19"/>
  <c r="BC71" i="19"/>
  <c r="BE71" i="19"/>
  <c r="BG71" i="19"/>
  <c r="BD64" i="17"/>
  <c r="V64" i="11"/>
  <c r="X64" i="11"/>
  <c r="W64" i="11"/>
  <c r="Y64" i="11"/>
  <c r="AG69" i="17"/>
  <c r="AF69" i="17"/>
  <c r="AX64" i="17"/>
  <c r="AR64" i="17"/>
  <c r="BB64" i="17"/>
  <c r="BB65" i="17" s="1"/>
  <c r="BJ61" i="19"/>
  <c r="BL61" i="19" s="1"/>
  <c r="R63" i="21"/>
  <c r="P63" i="21"/>
  <c r="Q63" i="21"/>
  <c r="S63" i="21"/>
  <c r="AF66" i="15"/>
  <c r="AG66" i="15"/>
  <c r="AL66" i="19"/>
  <c r="AM66" i="19"/>
  <c r="AB65" i="17"/>
  <c r="AC65" i="17"/>
  <c r="AD65" i="17"/>
  <c r="AE65" i="17"/>
  <c r="BH64" i="17"/>
  <c r="O65" i="19"/>
  <c r="N65" i="19"/>
  <c r="L65" i="19"/>
  <c r="M65" i="19"/>
  <c r="L64" i="7"/>
  <c r="I64" i="7"/>
  <c r="J64" i="7"/>
  <c r="K64" i="7"/>
  <c r="I66" i="17"/>
  <c r="J66" i="17"/>
  <c r="K66" i="17"/>
  <c r="L66" i="17"/>
  <c r="AM64" i="15"/>
  <c r="AN64" i="15"/>
  <c r="AO64" i="15"/>
  <c r="AB64" i="15"/>
  <c r="AC64" i="15"/>
  <c r="AD64" i="15"/>
  <c r="AE64" i="15"/>
  <c r="N63" i="17"/>
  <c r="Q63" i="17"/>
  <c r="P63" i="17"/>
  <c r="O63" i="17"/>
  <c r="S64" i="15"/>
  <c r="R64" i="15"/>
  <c r="AW64" i="17"/>
  <c r="V63" i="7"/>
  <c r="W63" i="7"/>
  <c r="Y63" i="7" s="1"/>
  <c r="G65" i="9"/>
  <c r="H65" i="9"/>
  <c r="U63" i="17"/>
  <c r="V63" i="17"/>
  <c r="AA63" i="21"/>
  <c r="AC63" i="21"/>
  <c r="AB63" i="21"/>
  <c r="H64" i="5"/>
  <c r="J64" i="5"/>
  <c r="K64" i="5"/>
  <c r="I64" i="5"/>
  <c r="X64" i="19"/>
  <c r="Z64" i="19"/>
  <c r="Y64" i="19"/>
  <c r="AA64" i="19"/>
  <c r="R63" i="17"/>
  <c r="S63" i="17"/>
  <c r="I64" i="15"/>
  <c r="J64" i="15"/>
  <c r="K64" i="15"/>
  <c r="L64" i="15"/>
  <c r="BG64" i="17"/>
  <c r="AB64" i="19" l="1"/>
  <c r="AD63" i="21"/>
  <c r="Z64" i="11"/>
  <c r="AA64" i="11"/>
  <c r="AC64" i="11" s="1"/>
  <c r="X64" i="9"/>
  <c r="Z64" i="9" s="1"/>
  <c r="AC64" i="9" s="1"/>
  <c r="N67" i="10" s="1"/>
  <c r="O67" i="10" s="1"/>
  <c r="G71" i="7"/>
  <c r="AI65" i="17"/>
  <c r="AK65" i="17"/>
  <c r="AJ65" i="17"/>
  <c r="AL65" i="17"/>
  <c r="H74" i="7"/>
  <c r="P64" i="17"/>
  <c r="O64" i="17"/>
  <c r="N64" i="17"/>
  <c r="Q64" i="17"/>
  <c r="AL67" i="19"/>
  <c r="AM67" i="19"/>
  <c r="L65" i="7"/>
  <c r="J65" i="7"/>
  <c r="I65" i="7"/>
  <c r="K65" i="7"/>
  <c r="AF70" i="17"/>
  <c r="AG70" i="17"/>
  <c r="BI72" i="19"/>
  <c r="BD72" i="19"/>
  <c r="BF72" i="19"/>
  <c r="BA72" i="19"/>
  <c r="BB72" i="19"/>
  <c r="BH72" i="19"/>
  <c r="AZ72" i="19"/>
  <c r="BC72" i="19"/>
  <c r="BE72" i="19"/>
  <c r="BG72" i="19"/>
  <c r="AE63" i="21"/>
  <c r="AG63" i="21" s="1"/>
  <c r="I65" i="21"/>
  <c r="J65" i="21"/>
  <c r="AT66" i="19"/>
  <c r="AU66" i="19"/>
  <c r="AV66" i="19"/>
  <c r="AW66" i="19"/>
  <c r="H65" i="13"/>
  <c r="G65" i="13"/>
  <c r="AZ65" i="17"/>
  <c r="AG67" i="15"/>
  <c r="AF67" i="15"/>
  <c r="V65" i="11"/>
  <c r="W65" i="11"/>
  <c r="Y65" i="11"/>
  <c r="X65" i="11"/>
  <c r="S72" i="7"/>
  <c r="R72" i="7"/>
  <c r="N66" i="9"/>
  <c r="Q66" i="9"/>
  <c r="P66" i="9"/>
  <c r="O66" i="9"/>
  <c r="BE65" i="17"/>
  <c r="AY65" i="17"/>
  <c r="Z65" i="17"/>
  <c r="W65" i="17"/>
  <c r="X65" i="17"/>
  <c r="Y65" i="17"/>
  <c r="U64" i="17"/>
  <c r="V64" i="17"/>
  <c r="I66" i="11"/>
  <c r="H66" i="11"/>
  <c r="AW65" i="17"/>
  <c r="I65" i="15"/>
  <c r="K65" i="15"/>
  <c r="J65" i="15"/>
  <c r="L65" i="15"/>
  <c r="AO65" i="15"/>
  <c r="AN65" i="15"/>
  <c r="AM65" i="15"/>
  <c r="S67" i="11"/>
  <c r="T67" i="11"/>
  <c r="G65" i="15"/>
  <c r="H65" i="15"/>
  <c r="Q69" i="5"/>
  <c r="R69" i="5"/>
  <c r="W64" i="7"/>
  <c r="Y64" i="7" s="1"/>
  <c r="V64" i="7"/>
  <c r="H65" i="5"/>
  <c r="J65" i="5"/>
  <c r="I65" i="5"/>
  <c r="K65" i="5"/>
  <c r="U64" i="5"/>
  <c r="W64" i="5" s="1"/>
  <c r="T64" i="5"/>
  <c r="P64" i="21"/>
  <c r="R64" i="21"/>
  <c r="S64" i="21"/>
  <c r="Q64" i="21"/>
  <c r="O67" i="7"/>
  <c r="P67" i="7"/>
  <c r="N67" i="7"/>
  <c r="Q67" i="7"/>
  <c r="AQ64" i="15"/>
  <c r="AS64" i="15" s="1"/>
  <c r="AP64" i="15"/>
  <c r="G67" i="5"/>
  <c r="F67" i="5"/>
  <c r="V67" i="15"/>
  <c r="U67" i="15"/>
  <c r="BG65" i="17"/>
  <c r="R65" i="15"/>
  <c r="S65" i="15"/>
  <c r="AI63" i="19"/>
  <c r="AK63" i="19"/>
  <c r="AH63" i="19"/>
  <c r="AG63" i="19"/>
  <c r="AF63" i="19"/>
  <c r="AJ63" i="19"/>
  <c r="Y64" i="21"/>
  <c r="W64" i="21"/>
  <c r="X64" i="21"/>
  <c r="Z64" i="21"/>
  <c r="AN65" i="17"/>
  <c r="AM65" i="17"/>
  <c r="AO65" i="17"/>
  <c r="N66" i="13"/>
  <c r="O66" i="13"/>
  <c r="P66" i="13"/>
  <c r="Q66" i="13"/>
  <c r="G66" i="17"/>
  <c r="H66" i="17"/>
  <c r="R65" i="9"/>
  <c r="S65" i="9"/>
  <c r="AA64" i="21"/>
  <c r="AC64" i="21"/>
  <c r="AB64" i="21"/>
  <c r="K67" i="17"/>
  <c r="L67" i="17"/>
  <c r="J67" i="17"/>
  <c r="I67" i="17"/>
  <c r="L66" i="19"/>
  <c r="M66" i="19"/>
  <c r="N66" i="19"/>
  <c r="O66" i="19"/>
  <c r="BD65" i="17"/>
  <c r="AT65" i="17"/>
  <c r="W65" i="15"/>
  <c r="Z65" i="15"/>
  <c r="Y65" i="15"/>
  <c r="X65" i="15"/>
  <c r="W64" i="9"/>
  <c r="R64" i="17"/>
  <c r="S64" i="17"/>
  <c r="BH65" i="17"/>
  <c r="L70" i="9"/>
  <c r="J70" i="9"/>
  <c r="I70" i="9"/>
  <c r="K70" i="9"/>
  <c r="V68" i="9"/>
  <c r="U68" i="9"/>
  <c r="AY65" i="19"/>
  <c r="AX65" i="19"/>
  <c r="V66" i="19"/>
  <c r="U66" i="19"/>
  <c r="U68" i="21"/>
  <c r="T68" i="21"/>
  <c r="N65" i="5"/>
  <c r="M65" i="5"/>
  <c r="O65" i="5"/>
  <c r="P65" i="5"/>
  <c r="AC65" i="19"/>
  <c r="AD65" i="19"/>
  <c r="AE65" i="19"/>
  <c r="AB66" i="17"/>
  <c r="AC66" i="17"/>
  <c r="AE66" i="17"/>
  <c r="AD66" i="17"/>
  <c r="AQ63" i="19"/>
  <c r="AO63" i="19"/>
  <c r="AS63" i="19"/>
  <c r="AP63" i="19"/>
  <c r="AN63" i="19"/>
  <c r="AR63" i="19"/>
  <c r="O67" i="15"/>
  <c r="P67" i="15"/>
  <c r="Q67" i="15"/>
  <c r="N67" i="15"/>
  <c r="S65" i="19"/>
  <c r="R65" i="19"/>
  <c r="T65" i="19"/>
  <c r="Q65" i="19"/>
  <c r="J68" i="13"/>
  <c r="K68" i="13"/>
  <c r="L68" i="13"/>
  <c r="I68" i="13"/>
  <c r="AV65" i="17"/>
  <c r="AU65" i="17"/>
  <c r="J69" i="19"/>
  <c r="K69" i="19"/>
  <c r="X65" i="19"/>
  <c r="Z65" i="19"/>
  <c r="Y65" i="19"/>
  <c r="AA65" i="19"/>
  <c r="BJ63" i="17"/>
  <c r="BL63" i="17" s="1"/>
  <c r="BI63" i="17"/>
  <c r="AR65" i="17"/>
  <c r="AS65" i="17"/>
  <c r="BA65" i="17"/>
  <c r="AP65" i="17"/>
  <c r="AP66" i="17" s="1"/>
  <c r="BC65" i="17"/>
  <c r="G66" i="9"/>
  <c r="H66" i="9"/>
  <c r="AB65" i="15"/>
  <c r="AC65" i="15"/>
  <c r="AD65" i="15"/>
  <c r="AE65" i="15"/>
  <c r="AX65" i="17"/>
  <c r="Z64" i="13"/>
  <c r="AB64" i="13" s="1"/>
  <c r="Y64" i="13"/>
  <c r="P69" i="11"/>
  <c r="Q69" i="11"/>
  <c r="O69" i="11"/>
  <c r="R69" i="11"/>
  <c r="N66" i="21"/>
  <c r="L66" i="21"/>
  <c r="M66" i="21"/>
  <c r="K66" i="21"/>
  <c r="S65" i="13"/>
  <c r="R65" i="13"/>
  <c r="L66" i="11"/>
  <c r="K66" i="11"/>
  <c r="J66" i="11"/>
  <c r="M66" i="11"/>
  <c r="W66" i="13"/>
  <c r="U66" i="13"/>
  <c r="X66" i="13"/>
  <c r="V66" i="13"/>
  <c r="AI65" i="15"/>
  <c r="AK65" i="15"/>
  <c r="AL65" i="15"/>
  <c r="AJ65" i="15"/>
  <c r="BJ62" i="19"/>
  <c r="BL62" i="19" s="1"/>
  <c r="AB65" i="19" l="1"/>
  <c r="AE64" i="21"/>
  <c r="AG64" i="21" s="1"/>
  <c r="AQ66" i="17"/>
  <c r="AS66" i="17"/>
  <c r="AV66" i="17"/>
  <c r="AX66" i="17"/>
  <c r="AA65" i="11"/>
  <c r="AC65" i="11" s="1"/>
  <c r="X65" i="9"/>
  <c r="Z65" i="9" s="1"/>
  <c r="AC65" i="9" s="1"/>
  <c r="N68" i="10" s="1"/>
  <c r="O68" i="10" s="1"/>
  <c r="W65" i="9"/>
  <c r="G72" i="7"/>
  <c r="P70" i="11"/>
  <c r="Q70" i="11"/>
  <c r="R70" i="11"/>
  <c r="O70" i="11"/>
  <c r="AO66" i="17"/>
  <c r="AP67" i="17" s="1"/>
  <c r="AM66" i="17"/>
  <c r="AN66" i="17"/>
  <c r="R73" i="7"/>
  <c r="S73" i="7"/>
  <c r="BJ64" i="17"/>
  <c r="BL64" i="17" s="1"/>
  <c r="BI64" i="17"/>
  <c r="Z66" i="19"/>
  <c r="Y66" i="19"/>
  <c r="X66" i="19"/>
  <c r="AA66" i="19"/>
  <c r="K71" i="9"/>
  <c r="I71" i="9"/>
  <c r="L71" i="9"/>
  <c r="J71" i="9"/>
  <c r="AT66" i="17"/>
  <c r="V66" i="11"/>
  <c r="Y66" i="11"/>
  <c r="X66" i="11"/>
  <c r="W66" i="11"/>
  <c r="I66" i="21"/>
  <c r="J66" i="21"/>
  <c r="BI73" i="19"/>
  <c r="BF73" i="19"/>
  <c r="BA73" i="19"/>
  <c r="BC73" i="19"/>
  <c r="BH73" i="19"/>
  <c r="AZ73" i="19"/>
  <c r="BB73" i="19"/>
  <c r="BD73" i="19"/>
  <c r="BE73" i="19"/>
  <c r="BG73" i="19"/>
  <c r="AA65" i="21"/>
  <c r="AB65" i="21"/>
  <c r="AC65" i="21"/>
  <c r="BC66" i="17"/>
  <c r="T66" i="19"/>
  <c r="R66" i="19"/>
  <c r="Q66" i="19"/>
  <c r="S66" i="19"/>
  <c r="BH66" i="17"/>
  <c r="BD66" i="17"/>
  <c r="BF66" i="17"/>
  <c r="Y65" i="21"/>
  <c r="W65" i="21"/>
  <c r="Z65" i="21"/>
  <c r="X65" i="21"/>
  <c r="BG66" i="17"/>
  <c r="Q65" i="21"/>
  <c r="S65" i="21"/>
  <c r="R65" i="21"/>
  <c r="P65" i="21"/>
  <c r="AN66" i="15"/>
  <c r="AM66" i="15"/>
  <c r="AO66" i="15"/>
  <c r="AG71" i="17"/>
  <c r="AF71" i="17"/>
  <c r="H75" i="7"/>
  <c r="T69" i="21"/>
  <c r="U69" i="21"/>
  <c r="S65" i="17"/>
  <c r="R65" i="17"/>
  <c r="M67" i="19"/>
  <c r="L67" i="19"/>
  <c r="O67" i="19"/>
  <c r="N67" i="19"/>
  <c r="R66" i="9"/>
  <c r="S66" i="9"/>
  <c r="BB66" i="17"/>
  <c r="K66" i="15"/>
  <c r="I66" i="15"/>
  <c r="J66" i="15"/>
  <c r="L66" i="15"/>
  <c r="X66" i="17"/>
  <c r="W66" i="17"/>
  <c r="Y66" i="17"/>
  <c r="Z66" i="17"/>
  <c r="U65" i="5"/>
  <c r="W65" i="5" s="1"/>
  <c r="T65" i="5"/>
  <c r="L67" i="11"/>
  <c r="M67" i="11"/>
  <c r="J67" i="11"/>
  <c r="K67" i="11"/>
  <c r="AI66" i="15"/>
  <c r="AK66" i="15"/>
  <c r="AJ66" i="15"/>
  <c r="AL66" i="15"/>
  <c r="AE67" i="17"/>
  <c r="AB67" i="17"/>
  <c r="AC67" i="17"/>
  <c r="AD67" i="17"/>
  <c r="U68" i="15"/>
  <c r="V68" i="15"/>
  <c r="AY66" i="17"/>
  <c r="AD64" i="21"/>
  <c r="BE66" i="17"/>
  <c r="AF68" i="15"/>
  <c r="AG68" i="15"/>
  <c r="W65" i="7"/>
  <c r="Y65" i="7" s="1"/>
  <c r="V65" i="7"/>
  <c r="AR64" i="19"/>
  <c r="AQ64" i="19"/>
  <c r="AN64" i="19"/>
  <c r="AP64" i="19"/>
  <c r="AS64" i="19"/>
  <c r="AO64" i="19"/>
  <c r="AQ67" i="17"/>
  <c r="G67" i="17"/>
  <c r="H67" i="17"/>
  <c r="S66" i="13"/>
  <c r="R66" i="13"/>
  <c r="AB66" i="15"/>
  <c r="AC66" i="15"/>
  <c r="AD66" i="15"/>
  <c r="AE66" i="15"/>
  <c r="BA66" i="17"/>
  <c r="P68" i="15"/>
  <c r="O68" i="15"/>
  <c r="Q68" i="15"/>
  <c r="N68" i="15"/>
  <c r="G68" i="5"/>
  <c r="F68" i="5"/>
  <c r="Q70" i="5"/>
  <c r="R70" i="5"/>
  <c r="AZ66" i="17"/>
  <c r="AI66" i="17"/>
  <c r="AJ66" i="17"/>
  <c r="AK66" i="17"/>
  <c r="AL66" i="17"/>
  <c r="J70" i="19"/>
  <c r="K70" i="19"/>
  <c r="Z65" i="11"/>
  <c r="AU66" i="17"/>
  <c r="AE66" i="19"/>
  <c r="AC66" i="19"/>
  <c r="AD66" i="19"/>
  <c r="AX66" i="19"/>
  <c r="AY66" i="19"/>
  <c r="O67" i="13"/>
  <c r="N67" i="13"/>
  <c r="Q67" i="13"/>
  <c r="P67" i="13"/>
  <c r="BJ63" i="19"/>
  <c r="BL63" i="19" s="1"/>
  <c r="AW66" i="17"/>
  <c r="Z65" i="13"/>
  <c r="AB65" i="13" s="1"/>
  <c r="Y65" i="13"/>
  <c r="L66" i="7"/>
  <c r="J66" i="7"/>
  <c r="I66" i="7"/>
  <c r="K66" i="7"/>
  <c r="S66" i="15"/>
  <c r="R66" i="15"/>
  <c r="G66" i="15"/>
  <c r="H66" i="15"/>
  <c r="P67" i="9"/>
  <c r="O67" i="9"/>
  <c r="N67" i="9"/>
  <c r="Q67" i="9"/>
  <c r="G66" i="13"/>
  <c r="H66" i="13"/>
  <c r="AM68" i="19"/>
  <c r="AL68" i="19"/>
  <c r="G67" i="9"/>
  <c r="H67" i="9"/>
  <c r="U69" i="9"/>
  <c r="V69" i="9"/>
  <c r="X66" i="15"/>
  <c r="Y66" i="15"/>
  <c r="W66" i="15"/>
  <c r="Z66" i="15"/>
  <c r="I68" i="17"/>
  <c r="K68" i="17"/>
  <c r="J68" i="17"/>
  <c r="L68" i="17"/>
  <c r="O68" i="7"/>
  <c r="P68" i="7"/>
  <c r="N68" i="7"/>
  <c r="Q68" i="7"/>
  <c r="I66" i="5"/>
  <c r="H66" i="5"/>
  <c r="K66" i="5"/>
  <c r="J66" i="5"/>
  <c r="AP65" i="15"/>
  <c r="AQ65" i="15"/>
  <c r="AS65" i="15" s="1"/>
  <c r="I67" i="11"/>
  <c r="H67" i="11"/>
  <c r="AT67" i="19"/>
  <c r="AV67" i="19"/>
  <c r="AU67" i="19"/>
  <c r="AW67" i="19"/>
  <c r="U67" i="19"/>
  <c r="V67" i="19"/>
  <c r="X67" i="13"/>
  <c r="W67" i="13"/>
  <c r="U67" i="13"/>
  <c r="V67" i="13"/>
  <c r="K67" i="21"/>
  <c r="M67" i="21"/>
  <c r="L67" i="21"/>
  <c r="N67" i="21"/>
  <c r="AR66" i="17"/>
  <c r="AR67" i="17" s="1"/>
  <c r="I69" i="13"/>
  <c r="J69" i="13"/>
  <c r="L69" i="13"/>
  <c r="K69" i="13"/>
  <c r="M66" i="5"/>
  <c r="O66" i="5"/>
  <c r="P66" i="5"/>
  <c r="N66" i="5"/>
  <c r="AG64" i="19"/>
  <c r="AI64" i="19"/>
  <c r="AF64" i="19"/>
  <c r="AK64" i="19"/>
  <c r="AH64" i="19"/>
  <c r="AJ64" i="19"/>
  <c r="T68" i="11"/>
  <c r="S68" i="11"/>
  <c r="U65" i="17"/>
  <c r="V65" i="17"/>
  <c r="P65" i="17"/>
  <c r="N65" i="17"/>
  <c r="O65" i="17"/>
  <c r="Q65" i="17"/>
  <c r="AB66" i="19" l="1"/>
  <c r="AE65" i="21"/>
  <c r="AG65" i="21" s="1"/>
  <c r="AD65" i="21"/>
  <c r="AX67" i="17"/>
  <c r="AZ67" i="17"/>
  <c r="AA66" i="11"/>
  <c r="AC66" i="11" s="1"/>
  <c r="W66" i="9"/>
  <c r="X66" i="9"/>
  <c r="Z66" i="9" s="1"/>
  <c r="AC66" i="9" s="1"/>
  <c r="N69" i="10" s="1"/>
  <c r="G73" i="7"/>
  <c r="G74" i="7" s="1"/>
  <c r="L70" i="13"/>
  <c r="J70" i="13"/>
  <c r="I70" i="13"/>
  <c r="K70" i="13"/>
  <c r="BD67" i="17"/>
  <c r="AJ65" i="19"/>
  <c r="AK65" i="19"/>
  <c r="AG65" i="19"/>
  <c r="AF65" i="19"/>
  <c r="AI65" i="19"/>
  <c r="AH65" i="19"/>
  <c r="U70" i="9"/>
  <c r="V70" i="9"/>
  <c r="S66" i="17"/>
  <c r="R66" i="17"/>
  <c r="BH67" i="17"/>
  <c r="T69" i="11"/>
  <c r="S69" i="11"/>
  <c r="W67" i="11"/>
  <c r="Y67" i="11"/>
  <c r="V67" i="11"/>
  <c r="X67" i="11"/>
  <c r="AT68" i="19"/>
  <c r="AW68" i="19"/>
  <c r="AU68" i="19"/>
  <c r="AV68" i="19"/>
  <c r="AE67" i="19"/>
  <c r="AC67" i="19"/>
  <c r="AD67" i="19"/>
  <c r="AU67" i="17"/>
  <c r="G69" i="5"/>
  <c r="F69" i="5"/>
  <c r="AB67" i="15"/>
  <c r="AC67" i="15"/>
  <c r="AD67" i="15"/>
  <c r="AE67" i="15"/>
  <c r="AY67" i="17"/>
  <c r="U70" i="21"/>
  <c r="T70" i="21"/>
  <c r="AT67" i="17"/>
  <c r="BA67" i="17"/>
  <c r="I67" i="15"/>
  <c r="K67" i="15"/>
  <c r="J67" i="15"/>
  <c r="L67" i="15"/>
  <c r="BJ64" i="19"/>
  <c r="BL64" i="19" s="1"/>
  <c r="L68" i="21"/>
  <c r="K68" i="21"/>
  <c r="N68" i="21"/>
  <c r="M68" i="21"/>
  <c r="Z66" i="11"/>
  <c r="P66" i="17"/>
  <c r="N66" i="17"/>
  <c r="O66" i="17"/>
  <c r="Q66" i="17"/>
  <c r="AS67" i="17"/>
  <c r="AW67" i="17"/>
  <c r="V69" i="15"/>
  <c r="U69" i="15"/>
  <c r="K68" i="11"/>
  <c r="J68" i="11"/>
  <c r="L68" i="11"/>
  <c r="M68" i="11"/>
  <c r="R74" i="7"/>
  <c r="S74" i="7"/>
  <c r="G68" i="9"/>
  <c r="H68" i="9"/>
  <c r="G67" i="15"/>
  <c r="H67" i="15"/>
  <c r="J71" i="19"/>
  <c r="K71" i="19"/>
  <c r="R66" i="21"/>
  <c r="P66" i="21"/>
  <c r="S66" i="21"/>
  <c r="Q66" i="21"/>
  <c r="I72" i="9"/>
  <c r="J72" i="9"/>
  <c r="L72" i="9"/>
  <c r="K72" i="9"/>
  <c r="U68" i="19"/>
  <c r="V68" i="19"/>
  <c r="I69" i="17"/>
  <c r="J69" i="17"/>
  <c r="K69" i="17"/>
  <c r="L69" i="17"/>
  <c r="AQ66" i="15"/>
  <c r="AS66" i="15" s="1"/>
  <c r="AP66" i="15"/>
  <c r="BB67" i="17"/>
  <c r="Q67" i="19"/>
  <c r="R67" i="19"/>
  <c r="S67" i="19"/>
  <c r="T67" i="19"/>
  <c r="I67" i="5"/>
  <c r="K67" i="5"/>
  <c r="J67" i="5"/>
  <c r="H67" i="5"/>
  <c r="R67" i="9"/>
  <c r="S67" i="9"/>
  <c r="H76" i="7"/>
  <c r="BG67" i="17"/>
  <c r="BC67" i="17"/>
  <c r="W66" i="7"/>
  <c r="Y66" i="7" s="1"/>
  <c r="V66" i="7"/>
  <c r="O69" i="7"/>
  <c r="P69" i="7"/>
  <c r="N69" i="7"/>
  <c r="Q69" i="7"/>
  <c r="N67" i="5"/>
  <c r="M67" i="5"/>
  <c r="O67" i="5"/>
  <c r="P67" i="5"/>
  <c r="H68" i="11"/>
  <c r="I68" i="11"/>
  <c r="AV67" i="17"/>
  <c r="AV68" i="17" s="1"/>
  <c r="U66" i="17"/>
  <c r="V66" i="17"/>
  <c r="AL69" i="19"/>
  <c r="AM69" i="19"/>
  <c r="S67" i="13"/>
  <c r="R67" i="13"/>
  <c r="AG69" i="15"/>
  <c r="AF69" i="15"/>
  <c r="AA66" i="21"/>
  <c r="AC66" i="21"/>
  <c r="AB66" i="21"/>
  <c r="AZ74" i="19"/>
  <c r="BA74" i="19"/>
  <c r="BF74" i="19"/>
  <c r="BI74" i="19"/>
  <c r="BB74" i="19"/>
  <c r="BE74" i="19"/>
  <c r="BH74" i="19"/>
  <c r="BD74" i="19"/>
  <c r="BC74" i="19"/>
  <c r="BG74" i="19"/>
  <c r="Y67" i="19"/>
  <c r="X67" i="19"/>
  <c r="AA67" i="19"/>
  <c r="Z67" i="19"/>
  <c r="AN67" i="17"/>
  <c r="AO67" i="17"/>
  <c r="AM67" i="17"/>
  <c r="AI67" i="17"/>
  <c r="AK67" i="17"/>
  <c r="AJ67" i="17"/>
  <c r="AL67" i="17"/>
  <c r="G67" i="13"/>
  <c r="H67" i="13"/>
  <c r="R67" i="15"/>
  <c r="S67" i="15"/>
  <c r="O69" i="15"/>
  <c r="P69" i="15"/>
  <c r="Q69" i="15"/>
  <c r="N69" i="15"/>
  <c r="H68" i="17"/>
  <c r="G68" i="17"/>
  <c r="AD68" i="17"/>
  <c r="AE68" i="17"/>
  <c r="AC68" i="17"/>
  <c r="AB68" i="17"/>
  <c r="AG72" i="17"/>
  <c r="AF72" i="17"/>
  <c r="Z66" i="21"/>
  <c r="X66" i="21"/>
  <c r="W66" i="21"/>
  <c r="Y66" i="21"/>
  <c r="J67" i="21"/>
  <c r="I67" i="21"/>
  <c r="L67" i="7"/>
  <c r="I67" i="7"/>
  <c r="J67" i="7"/>
  <c r="K67" i="7"/>
  <c r="AS65" i="19"/>
  <c r="AN65" i="19"/>
  <c r="AP65" i="19"/>
  <c r="AR65" i="19"/>
  <c r="AQ65" i="19"/>
  <c r="AO65" i="19"/>
  <c r="BJ65" i="17"/>
  <c r="BL65" i="17" s="1"/>
  <c r="BI65" i="17"/>
  <c r="Q68" i="13"/>
  <c r="N68" i="13"/>
  <c r="O68" i="13"/>
  <c r="P68" i="13"/>
  <c r="X68" i="13"/>
  <c r="W68" i="13"/>
  <c r="U68" i="13"/>
  <c r="V68" i="13"/>
  <c r="X67" i="15"/>
  <c r="Y67" i="15"/>
  <c r="Z67" i="15"/>
  <c r="W67" i="15"/>
  <c r="Z66" i="13"/>
  <c r="AB66" i="13" s="1"/>
  <c r="Y66" i="13"/>
  <c r="AY67" i="19"/>
  <c r="AX67" i="19"/>
  <c r="BE67" i="17"/>
  <c r="AI67" i="15"/>
  <c r="AK67" i="15"/>
  <c r="AJ67" i="15"/>
  <c r="AL67" i="15"/>
  <c r="X67" i="17"/>
  <c r="Z67" i="17"/>
  <c r="W67" i="17"/>
  <c r="Y67" i="17"/>
  <c r="M68" i="19"/>
  <c r="O68" i="19"/>
  <c r="L68" i="19"/>
  <c r="N68" i="19"/>
  <c r="P71" i="11"/>
  <c r="Q71" i="11"/>
  <c r="O71" i="11"/>
  <c r="R71" i="11"/>
  <c r="P68" i="9"/>
  <c r="O68" i="9"/>
  <c r="Q68" i="9"/>
  <c r="N68" i="9"/>
  <c r="U66" i="5"/>
  <c r="W66" i="5" s="1"/>
  <c r="T66" i="5"/>
  <c r="Q71" i="5"/>
  <c r="R71" i="5"/>
  <c r="AM67" i="15"/>
  <c r="AO67" i="15"/>
  <c r="AN67" i="15"/>
  <c r="BF67" i="17"/>
  <c r="AB67" i="19" l="1"/>
  <c r="AE66" i="21"/>
  <c r="AG66" i="21" s="1"/>
  <c r="AD66" i="21"/>
  <c r="AZ68" i="17"/>
  <c r="Z67" i="11"/>
  <c r="AA67" i="11"/>
  <c r="AC67" i="11" s="1"/>
  <c r="W67" i="9"/>
  <c r="X67" i="9"/>
  <c r="Z67" i="9" s="1"/>
  <c r="O69" i="10"/>
  <c r="G75" i="7"/>
  <c r="G76" i="7" s="1"/>
  <c r="G77" i="7" s="1"/>
  <c r="G69" i="9"/>
  <c r="H69" i="9"/>
  <c r="O67" i="17"/>
  <c r="P67" i="17"/>
  <c r="N67" i="17"/>
  <c r="Q67" i="17"/>
  <c r="V68" i="11"/>
  <c r="X68" i="11"/>
  <c r="W68" i="11"/>
  <c r="Y68" i="11"/>
  <c r="BE68" i="17"/>
  <c r="U67" i="17"/>
  <c r="V67" i="17"/>
  <c r="G70" i="5"/>
  <c r="F70" i="5"/>
  <c r="W67" i="21"/>
  <c r="X67" i="21"/>
  <c r="Y67" i="21"/>
  <c r="Z67" i="21"/>
  <c r="Q68" i="19"/>
  <c r="R68" i="19"/>
  <c r="S68" i="19"/>
  <c r="T68" i="19"/>
  <c r="S75" i="7"/>
  <c r="R75" i="7"/>
  <c r="BJ66" i="17"/>
  <c r="BL66" i="17" s="1"/>
  <c r="BI66" i="17"/>
  <c r="BA68" i="17"/>
  <c r="AU68" i="17"/>
  <c r="AX68" i="17"/>
  <c r="BJ65" i="19"/>
  <c r="BL65" i="19" s="1"/>
  <c r="J70" i="17"/>
  <c r="I70" i="17"/>
  <c r="K70" i="17"/>
  <c r="L70" i="17"/>
  <c r="AR68" i="17"/>
  <c r="BF68" i="17"/>
  <c r="AG73" i="17"/>
  <c r="AF73" i="17"/>
  <c r="I69" i="11"/>
  <c r="H69" i="11"/>
  <c r="BC68" i="17"/>
  <c r="P67" i="21"/>
  <c r="S67" i="21"/>
  <c r="R67" i="21"/>
  <c r="Q67" i="21"/>
  <c r="M69" i="11"/>
  <c r="K69" i="11"/>
  <c r="L69" i="11"/>
  <c r="J69" i="11"/>
  <c r="AT68" i="17"/>
  <c r="T70" i="11"/>
  <c r="S70" i="11"/>
  <c r="AK66" i="19"/>
  <c r="AI66" i="19"/>
  <c r="AG66" i="19"/>
  <c r="AH66" i="19"/>
  <c r="AF66" i="19"/>
  <c r="AJ66" i="19"/>
  <c r="N69" i="9"/>
  <c r="Q69" i="9"/>
  <c r="O69" i="9"/>
  <c r="P69" i="9"/>
  <c r="BG68" i="17"/>
  <c r="AE68" i="19"/>
  <c r="AC68" i="19"/>
  <c r="AD68" i="19"/>
  <c r="BH68" i="17"/>
  <c r="H68" i="5"/>
  <c r="J68" i="5"/>
  <c r="I68" i="5"/>
  <c r="K68" i="5"/>
  <c r="U69" i="13"/>
  <c r="V69" i="13"/>
  <c r="W69" i="13"/>
  <c r="X69" i="13"/>
  <c r="S68" i="15"/>
  <c r="R68" i="15"/>
  <c r="AO68" i="15"/>
  <c r="AM68" i="15"/>
  <c r="AN68" i="15"/>
  <c r="V67" i="7"/>
  <c r="W67" i="7"/>
  <c r="Y67" i="7" s="1"/>
  <c r="Z67" i="13"/>
  <c r="AB67" i="13" s="1"/>
  <c r="Y67" i="13"/>
  <c r="O68" i="5"/>
  <c r="N68" i="5"/>
  <c r="M68" i="5"/>
  <c r="P68" i="5"/>
  <c r="L69" i="21"/>
  <c r="M69" i="21"/>
  <c r="K69" i="21"/>
  <c r="N69" i="21"/>
  <c r="U71" i="21"/>
  <c r="T71" i="21"/>
  <c r="BD68" i="17"/>
  <c r="K73" i="9"/>
  <c r="I73" i="9"/>
  <c r="J73" i="9"/>
  <c r="L73" i="9"/>
  <c r="AR66" i="19"/>
  <c r="AP66" i="19"/>
  <c r="AQ66" i="19"/>
  <c r="AN66" i="19"/>
  <c r="AS66" i="19"/>
  <c r="AO66" i="19"/>
  <c r="AX68" i="19"/>
  <c r="AY68" i="19"/>
  <c r="AQ68" i="17"/>
  <c r="J68" i="7"/>
  <c r="I68" i="7"/>
  <c r="L68" i="7"/>
  <c r="K68" i="7"/>
  <c r="AI68" i="17"/>
  <c r="AK68" i="17"/>
  <c r="AJ68" i="17"/>
  <c r="AL68" i="17"/>
  <c r="H77" i="7"/>
  <c r="AP68" i="17"/>
  <c r="AY68" i="17"/>
  <c r="R67" i="17"/>
  <c r="S67" i="17"/>
  <c r="P70" i="15"/>
  <c r="O70" i="15"/>
  <c r="N70" i="15"/>
  <c r="Q70" i="15"/>
  <c r="L69" i="19"/>
  <c r="O69" i="19"/>
  <c r="M69" i="19"/>
  <c r="N69" i="19"/>
  <c r="Z68" i="19"/>
  <c r="Y68" i="19"/>
  <c r="X68" i="19"/>
  <c r="AA68" i="19"/>
  <c r="AA67" i="21"/>
  <c r="AB67" i="21"/>
  <c r="AC67" i="21"/>
  <c r="P72" i="11"/>
  <c r="Q72" i="11"/>
  <c r="O72" i="11"/>
  <c r="R72" i="11"/>
  <c r="R72" i="5"/>
  <c r="Q72" i="5"/>
  <c r="AF70" i="15"/>
  <c r="AG70" i="15"/>
  <c r="R68" i="9"/>
  <c r="S68" i="9"/>
  <c r="BB68" i="17"/>
  <c r="J72" i="19"/>
  <c r="K72" i="19"/>
  <c r="AC68" i="15"/>
  <c r="AB68" i="15"/>
  <c r="AD68" i="15"/>
  <c r="AE68" i="15"/>
  <c r="AV69" i="19"/>
  <c r="AT69" i="19"/>
  <c r="AU69" i="19"/>
  <c r="AW69" i="19"/>
  <c r="AB69" i="17"/>
  <c r="AC69" i="17"/>
  <c r="AD69" i="17"/>
  <c r="AE69" i="17"/>
  <c r="AJ68" i="15"/>
  <c r="AI68" i="15"/>
  <c r="AL68" i="15"/>
  <c r="AK68" i="15"/>
  <c r="V69" i="19"/>
  <c r="U69" i="19"/>
  <c r="U70" i="15"/>
  <c r="V70" i="15"/>
  <c r="BI75" i="19"/>
  <c r="BG75" i="19"/>
  <c r="BA75" i="19"/>
  <c r="BF75" i="19"/>
  <c r="AZ75" i="19"/>
  <c r="BC75" i="19"/>
  <c r="BD75" i="19"/>
  <c r="BH75" i="19"/>
  <c r="BB75" i="19"/>
  <c r="BE75" i="19"/>
  <c r="H68" i="13"/>
  <c r="G68" i="13"/>
  <c r="O69" i="13"/>
  <c r="N69" i="13"/>
  <c r="Q69" i="13"/>
  <c r="P69" i="13"/>
  <c r="J68" i="21"/>
  <c r="I68" i="21"/>
  <c r="H69" i="17"/>
  <c r="G69" i="17"/>
  <c r="R68" i="13"/>
  <c r="S68" i="13"/>
  <c r="O70" i="7"/>
  <c r="P70" i="7"/>
  <c r="N70" i="7"/>
  <c r="Q70" i="7"/>
  <c r="T67" i="5"/>
  <c r="U67" i="5"/>
  <c r="W67" i="5" s="1"/>
  <c r="H68" i="15"/>
  <c r="G68" i="15"/>
  <c r="AW68" i="17"/>
  <c r="J68" i="15"/>
  <c r="K68" i="15"/>
  <c r="I68" i="15"/>
  <c r="L68" i="15"/>
  <c r="U71" i="9"/>
  <c r="V71" i="9"/>
  <c r="J71" i="13"/>
  <c r="L71" i="13"/>
  <c r="I71" i="13"/>
  <c r="K71" i="13"/>
  <c r="AM68" i="17"/>
  <c r="AN68" i="17"/>
  <c r="AO68" i="17"/>
  <c r="W68" i="17"/>
  <c r="Y68" i="17"/>
  <c r="X68" i="17"/>
  <c r="Z68" i="17"/>
  <c r="W68" i="15"/>
  <c r="X68" i="15"/>
  <c r="Y68" i="15"/>
  <c r="Z68" i="15"/>
  <c r="AM70" i="19"/>
  <c r="AL70" i="19"/>
  <c r="AP67" i="15"/>
  <c r="AQ67" i="15"/>
  <c r="AS67" i="15" s="1"/>
  <c r="AS68" i="17"/>
  <c r="AE67" i="21" l="1"/>
  <c r="AG67" i="21" s="1"/>
  <c r="AP69" i="17"/>
  <c r="BG69" i="17"/>
  <c r="AA68" i="11"/>
  <c r="AC68" i="11" s="1"/>
  <c r="Z68" i="11"/>
  <c r="X68" i="9"/>
  <c r="Z68" i="9" s="1"/>
  <c r="BA76" i="19"/>
  <c r="BI76" i="19"/>
  <c r="AZ76" i="19"/>
  <c r="BF76" i="19"/>
  <c r="BD76" i="19"/>
  <c r="BC76" i="19"/>
  <c r="BH76" i="19"/>
  <c r="BB76" i="19"/>
  <c r="BG76" i="19"/>
  <c r="BE76" i="19"/>
  <c r="AI69" i="15"/>
  <c r="AJ69" i="15"/>
  <c r="AL69" i="15"/>
  <c r="AK69" i="15"/>
  <c r="AC69" i="15"/>
  <c r="AD69" i="15"/>
  <c r="AB69" i="15"/>
  <c r="AE69" i="15"/>
  <c r="R73" i="5"/>
  <c r="Q73" i="5"/>
  <c r="AT69" i="17"/>
  <c r="BA69" i="17"/>
  <c r="I70" i="11"/>
  <c r="H70" i="11"/>
  <c r="R69" i="13"/>
  <c r="S69" i="13"/>
  <c r="AC70" i="17"/>
  <c r="AB70" i="17"/>
  <c r="AE70" i="17"/>
  <c r="AD70" i="17"/>
  <c r="U72" i="21"/>
  <c r="T72" i="21"/>
  <c r="I69" i="5"/>
  <c r="H69" i="5"/>
  <c r="J69" i="5"/>
  <c r="K69" i="5"/>
  <c r="BF69" i="17"/>
  <c r="X69" i="17"/>
  <c r="Y69" i="17"/>
  <c r="W69" i="17"/>
  <c r="Z69" i="17"/>
  <c r="O73" i="11"/>
  <c r="P73" i="11"/>
  <c r="Q73" i="11"/>
  <c r="R73" i="11"/>
  <c r="N70" i="19"/>
  <c r="M70" i="19"/>
  <c r="O70" i="19"/>
  <c r="L70" i="19"/>
  <c r="BD69" i="17"/>
  <c r="N70" i="9"/>
  <c r="O70" i="9"/>
  <c r="P70" i="9"/>
  <c r="Q70" i="9"/>
  <c r="AR69" i="17"/>
  <c r="BJ66" i="19"/>
  <c r="BL66" i="19" s="1"/>
  <c r="K71" i="17"/>
  <c r="J71" i="17"/>
  <c r="I71" i="17"/>
  <c r="L71" i="17"/>
  <c r="S69" i="19"/>
  <c r="T69" i="19"/>
  <c r="Q69" i="19"/>
  <c r="R69" i="19"/>
  <c r="W68" i="9"/>
  <c r="BJ67" i="17"/>
  <c r="BL67" i="17" s="1"/>
  <c r="BI67" i="17"/>
  <c r="T71" i="11"/>
  <c r="S71" i="11"/>
  <c r="S76" i="7"/>
  <c r="R76" i="7"/>
  <c r="AN69" i="17"/>
  <c r="AO69" i="17"/>
  <c r="AM69" i="17"/>
  <c r="AW69" i="17"/>
  <c r="G70" i="17"/>
  <c r="H70" i="17"/>
  <c r="V70" i="19"/>
  <c r="U70" i="19"/>
  <c r="BB69" i="17"/>
  <c r="U68" i="5"/>
  <c r="W68" i="5" s="1"/>
  <c r="T68" i="5"/>
  <c r="AB68" i="19"/>
  <c r="L70" i="11"/>
  <c r="K70" i="11"/>
  <c r="M70" i="11"/>
  <c r="J70" i="11"/>
  <c r="AP68" i="15"/>
  <c r="AQ68" i="15"/>
  <c r="AS68" i="15" s="1"/>
  <c r="AV69" i="17"/>
  <c r="S69" i="9"/>
  <c r="R69" i="9"/>
  <c r="L69" i="7"/>
  <c r="J69" i="7"/>
  <c r="I69" i="7"/>
  <c r="K69" i="7"/>
  <c r="BH69" i="17"/>
  <c r="Q68" i="21"/>
  <c r="P68" i="21"/>
  <c r="R68" i="21"/>
  <c r="S68" i="21"/>
  <c r="U68" i="17"/>
  <c r="V68" i="17"/>
  <c r="V70" i="13"/>
  <c r="U70" i="13"/>
  <c r="W70" i="13"/>
  <c r="X70" i="13"/>
  <c r="V72" i="9"/>
  <c r="U72" i="9"/>
  <c r="V71" i="15"/>
  <c r="U71" i="15"/>
  <c r="H78" i="7"/>
  <c r="G78" i="7"/>
  <c r="AG74" i="17"/>
  <c r="AF74" i="17"/>
  <c r="G69" i="13"/>
  <c r="H69" i="13"/>
  <c r="AK69" i="17"/>
  <c r="AI69" i="17"/>
  <c r="AJ69" i="17"/>
  <c r="AL69" i="17"/>
  <c r="AS69" i="17"/>
  <c r="M70" i="21"/>
  <c r="K70" i="21"/>
  <c r="L70" i="21"/>
  <c r="N70" i="21"/>
  <c r="G71" i="5"/>
  <c r="F71" i="5"/>
  <c r="AA68" i="21"/>
  <c r="AB68" i="21"/>
  <c r="AC68" i="21"/>
  <c r="AL71" i="19"/>
  <c r="AM71" i="19"/>
  <c r="G69" i="15"/>
  <c r="H69" i="15"/>
  <c r="I69" i="21"/>
  <c r="J69" i="21"/>
  <c r="AT70" i="19"/>
  <c r="AV70" i="19"/>
  <c r="AW70" i="19"/>
  <c r="AU70" i="19"/>
  <c r="X69" i="19"/>
  <c r="Y69" i="19"/>
  <c r="Z69" i="19"/>
  <c r="AA69" i="19"/>
  <c r="R68" i="17"/>
  <c r="S68" i="17"/>
  <c r="W68" i="7"/>
  <c r="Y68" i="7" s="1"/>
  <c r="V68" i="7"/>
  <c r="AO69" i="15"/>
  <c r="AM69" i="15"/>
  <c r="AN69" i="15"/>
  <c r="H70" i="9"/>
  <c r="G70" i="9"/>
  <c r="O71" i="7"/>
  <c r="P71" i="7"/>
  <c r="N71" i="7"/>
  <c r="Q71" i="7"/>
  <c r="AU69" i="17"/>
  <c r="Z68" i="13"/>
  <c r="AB68" i="13" s="1"/>
  <c r="Y68" i="13"/>
  <c r="J73" i="19"/>
  <c r="K73" i="19"/>
  <c r="AP67" i="19"/>
  <c r="AR67" i="19"/>
  <c r="AN67" i="19"/>
  <c r="AO67" i="19"/>
  <c r="AQ67" i="19"/>
  <c r="AS67" i="19"/>
  <c r="P68" i="17"/>
  <c r="N68" i="17"/>
  <c r="Q68" i="17"/>
  <c r="O68" i="17"/>
  <c r="Y69" i="15"/>
  <c r="X69" i="15"/>
  <c r="Z69" i="15"/>
  <c r="W69" i="15"/>
  <c r="AD67" i="21"/>
  <c r="AF71" i="15"/>
  <c r="AG71" i="15"/>
  <c r="J74" i="9"/>
  <c r="L74" i="9"/>
  <c r="I74" i="9"/>
  <c r="K74" i="9"/>
  <c r="AF67" i="19"/>
  <c r="AH67" i="19"/>
  <c r="AJ67" i="19"/>
  <c r="AG67" i="19"/>
  <c r="AK67" i="19"/>
  <c r="AI67" i="19"/>
  <c r="BC69" i="17"/>
  <c r="Y68" i="21"/>
  <c r="X68" i="21"/>
  <c r="W68" i="21"/>
  <c r="Z68" i="21"/>
  <c r="BE69" i="17"/>
  <c r="AX69" i="19"/>
  <c r="AY69" i="19"/>
  <c r="I69" i="15"/>
  <c r="K69" i="15"/>
  <c r="J69" i="15"/>
  <c r="L69" i="15"/>
  <c r="O71" i="15"/>
  <c r="Q71" i="15"/>
  <c r="P71" i="15"/>
  <c r="N71" i="15"/>
  <c r="J72" i="13"/>
  <c r="L72" i="13"/>
  <c r="K72" i="13"/>
  <c r="I72" i="13"/>
  <c r="Q70" i="13"/>
  <c r="N70" i="13"/>
  <c r="O70" i="13"/>
  <c r="P70" i="13"/>
  <c r="AY69" i="17"/>
  <c r="AQ69" i="17"/>
  <c r="M69" i="5"/>
  <c r="N69" i="5"/>
  <c r="P69" i="5"/>
  <c r="O69" i="5"/>
  <c r="S69" i="15"/>
  <c r="R69" i="15"/>
  <c r="AC69" i="19"/>
  <c r="AE69" i="19"/>
  <c r="AD69" i="19"/>
  <c r="AX69" i="17"/>
  <c r="V69" i="11"/>
  <c r="X69" i="11"/>
  <c r="Y69" i="11"/>
  <c r="W69" i="11"/>
  <c r="AZ69" i="17"/>
  <c r="AB69" i="19" l="1"/>
  <c r="AE68" i="21"/>
  <c r="AG68" i="21" s="1"/>
  <c r="AD68" i="21"/>
  <c r="AZ70" i="17"/>
  <c r="BD70" i="17"/>
  <c r="AA69" i="11"/>
  <c r="AC69" i="11" s="1"/>
  <c r="X69" i="9"/>
  <c r="Z69" i="9" s="1"/>
  <c r="AC69" i="9" s="1"/>
  <c r="N72" i="10" s="1"/>
  <c r="O72" i="10" s="1"/>
  <c r="W69" i="9"/>
  <c r="S70" i="19"/>
  <c r="T70" i="19"/>
  <c r="R70" i="19"/>
  <c r="Q70" i="19"/>
  <c r="O71" i="13"/>
  <c r="P71" i="13"/>
  <c r="N71" i="13"/>
  <c r="Q71" i="13"/>
  <c r="AI68" i="19"/>
  <c r="AJ68" i="19"/>
  <c r="AG68" i="19"/>
  <c r="AH68" i="19"/>
  <c r="AF68" i="19"/>
  <c r="AK68" i="19"/>
  <c r="G71" i="9"/>
  <c r="H71" i="9"/>
  <c r="U71" i="13"/>
  <c r="W71" i="13"/>
  <c r="V71" i="13"/>
  <c r="X71" i="13"/>
  <c r="V69" i="7"/>
  <c r="W69" i="7"/>
  <c r="Y69" i="7" s="1"/>
  <c r="X70" i="17"/>
  <c r="W70" i="17"/>
  <c r="Y70" i="17"/>
  <c r="Z70" i="17"/>
  <c r="U73" i="21"/>
  <c r="T73" i="21"/>
  <c r="AT70" i="17"/>
  <c r="AX70" i="19"/>
  <c r="AY70" i="19"/>
  <c r="W70" i="15"/>
  <c r="Y70" i="15"/>
  <c r="Z70" i="15"/>
  <c r="X70" i="15"/>
  <c r="AU71" i="19"/>
  <c r="AV71" i="19"/>
  <c r="AT71" i="19"/>
  <c r="AW71" i="19"/>
  <c r="G70" i="13"/>
  <c r="H70" i="13"/>
  <c r="BJ67" i="19"/>
  <c r="BL67" i="19" s="1"/>
  <c r="I70" i="21"/>
  <c r="J70" i="21"/>
  <c r="K72" i="17"/>
  <c r="I72" i="17"/>
  <c r="J72" i="17"/>
  <c r="L72" i="17"/>
  <c r="AD71" i="17"/>
  <c r="AB71" i="17"/>
  <c r="AE71" i="17"/>
  <c r="AC71" i="17"/>
  <c r="Q74" i="5"/>
  <c r="R74" i="5"/>
  <c r="O70" i="5"/>
  <c r="N70" i="5"/>
  <c r="M70" i="5"/>
  <c r="P70" i="5"/>
  <c r="G72" i="5"/>
  <c r="F72" i="5"/>
  <c r="U69" i="17"/>
  <c r="V69" i="17"/>
  <c r="R70" i="9"/>
  <c r="S70" i="9"/>
  <c r="BE70" i="17"/>
  <c r="P69" i="17"/>
  <c r="N69" i="17"/>
  <c r="O69" i="17"/>
  <c r="Q69" i="17"/>
  <c r="L71" i="21"/>
  <c r="M71" i="21"/>
  <c r="N71" i="21"/>
  <c r="K71" i="21"/>
  <c r="AG75" i="17"/>
  <c r="AF75" i="17"/>
  <c r="AV70" i="17"/>
  <c r="M71" i="19"/>
  <c r="L71" i="19"/>
  <c r="O71" i="19"/>
  <c r="N71" i="19"/>
  <c r="AB70" i="15"/>
  <c r="AC70" i="15"/>
  <c r="AE70" i="15"/>
  <c r="AD70" i="15"/>
  <c r="R69" i="17"/>
  <c r="S69" i="17"/>
  <c r="G70" i="15"/>
  <c r="H70" i="15"/>
  <c r="R69" i="21"/>
  <c r="P69" i="21"/>
  <c r="S69" i="21"/>
  <c r="Q69" i="21"/>
  <c r="BB70" i="17"/>
  <c r="S77" i="7"/>
  <c r="R77" i="7"/>
  <c r="BF70" i="17"/>
  <c r="J74" i="19"/>
  <c r="K74" i="19"/>
  <c r="Z69" i="13"/>
  <c r="AB69" i="13" s="1"/>
  <c r="Y69" i="13"/>
  <c r="AM70" i="17"/>
  <c r="AO70" i="17"/>
  <c r="AN70" i="17"/>
  <c r="V70" i="11"/>
  <c r="Y70" i="11"/>
  <c r="X70" i="11"/>
  <c r="W70" i="11"/>
  <c r="AX70" i="17"/>
  <c r="AQ70" i="17"/>
  <c r="P72" i="15"/>
  <c r="O72" i="15"/>
  <c r="N72" i="15"/>
  <c r="Q72" i="15"/>
  <c r="J75" i="9"/>
  <c r="L75" i="9"/>
  <c r="K75" i="9"/>
  <c r="I75" i="9"/>
  <c r="O72" i="7"/>
  <c r="P72" i="7"/>
  <c r="N72" i="7"/>
  <c r="Q72" i="7"/>
  <c r="AQ69" i="15"/>
  <c r="AS69" i="15" s="1"/>
  <c r="AP69" i="15"/>
  <c r="G79" i="7"/>
  <c r="H79" i="7"/>
  <c r="H70" i="5"/>
  <c r="K70" i="5"/>
  <c r="I70" i="5"/>
  <c r="J70" i="5"/>
  <c r="S70" i="13"/>
  <c r="R70" i="13"/>
  <c r="AU70" i="17"/>
  <c r="Z69" i="11"/>
  <c r="AQ68" i="19"/>
  <c r="AS68" i="19"/>
  <c r="AN68" i="19"/>
  <c r="AO68" i="19"/>
  <c r="AP68" i="19"/>
  <c r="AR68" i="19"/>
  <c r="Y70" i="19"/>
  <c r="X70" i="19"/>
  <c r="Z70" i="19"/>
  <c r="AA70" i="19"/>
  <c r="AL72" i="19"/>
  <c r="AM72" i="19"/>
  <c r="V71" i="19"/>
  <c r="U71" i="19"/>
  <c r="T72" i="11"/>
  <c r="S72" i="11"/>
  <c r="P74" i="11"/>
  <c r="Q74" i="11"/>
  <c r="O74" i="11"/>
  <c r="R74" i="11"/>
  <c r="S70" i="15"/>
  <c r="R70" i="15"/>
  <c r="K73" i="13"/>
  <c r="J73" i="13"/>
  <c r="I73" i="13"/>
  <c r="L73" i="13"/>
  <c r="AM70" i="15"/>
  <c r="AN70" i="15"/>
  <c r="AO70" i="15"/>
  <c r="BG70" i="17"/>
  <c r="BJ68" i="17"/>
  <c r="BL68" i="17" s="1"/>
  <c r="BI68" i="17"/>
  <c r="AS70" i="17"/>
  <c r="U72" i="15"/>
  <c r="V72" i="15"/>
  <c r="G71" i="17"/>
  <c r="H71" i="17"/>
  <c r="AR70" i="17"/>
  <c r="U69" i="5"/>
  <c r="W69" i="5" s="1"/>
  <c r="T69" i="5"/>
  <c r="BF77" i="19"/>
  <c r="BG77" i="19"/>
  <c r="BA77" i="19"/>
  <c r="BI77" i="19"/>
  <c r="BB77" i="19"/>
  <c r="BC77" i="19"/>
  <c r="AZ77" i="19"/>
  <c r="BD77" i="19"/>
  <c r="BE77" i="19"/>
  <c r="BH77" i="19"/>
  <c r="L70" i="7"/>
  <c r="I70" i="7"/>
  <c r="K70" i="7"/>
  <c r="J70" i="7"/>
  <c r="AP70" i="17"/>
  <c r="X69" i="21"/>
  <c r="W69" i="21"/>
  <c r="Y69" i="21"/>
  <c r="Z69" i="21"/>
  <c r="AY70" i="17"/>
  <c r="J70" i="15"/>
  <c r="L70" i="15"/>
  <c r="I70" i="15"/>
  <c r="K70" i="15"/>
  <c r="AG72" i="15"/>
  <c r="AF72" i="15"/>
  <c r="BC70" i="17"/>
  <c r="AB69" i="21"/>
  <c r="AA69" i="21"/>
  <c r="AC69" i="21"/>
  <c r="AI70" i="17"/>
  <c r="AJ70" i="17"/>
  <c r="AK70" i="17"/>
  <c r="AL70" i="17"/>
  <c r="BH70" i="17"/>
  <c r="N71" i="9"/>
  <c r="Q71" i="9"/>
  <c r="O71" i="9"/>
  <c r="P71" i="9"/>
  <c r="I71" i="11"/>
  <c r="H71" i="11"/>
  <c r="AI70" i="15"/>
  <c r="AJ70" i="15"/>
  <c r="AL70" i="15"/>
  <c r="AK70" i="15"/>
  <c r="AE70" i="19"/>
  <c r="AD70" i="19"/>
  <c r="AC70" i="19"/>
  <c r="U73" i="9"/>
  <c r="V73" i="9"/>
  <c r="L71" i="11"/>
  <c r="M71" i="11"/>
  <c r="J71" i="11"/>
  <c r="K71" i="11"/>
  <c r="AW70" i="17"/>
  <c r="BA70" i="17"/>
  <c r="AE69" i="21" l="1"/>
  <c r="AG69" i="21" s="1"/>
  <c r="AD69" i="21"/>
  <c r="BC71" i="17"/>
  <c r="AP71" i="17"/>
  <c r="AY71" i="17"/>
  <c r="BF71" i="17"/>
  <c r="AS71" i="17"/>
  <c r="AA70" i="11"/>
  <c r="AC70" i="11" s="1"/>
  <c r="X70" i="9"/>
  <c r="Z70" i="9" s="1"/>
  <c r="AC70" i="9" s="1"/>
  <c r="N73" i="10" s="1"/>
  <c r="O73" i="10" s="1"/>
  <c r="W70" i="9"/>
  <c r="BJ69" i="17"/>
  <c r="BL69" i="17" s="1"/>
  <c r="BI69" i="17"/>
  <c r="N72" i="13"/>
  <c r="O72" i="13"/>
  <c r="Q72" i="13"/>
  <c r="P72" i="13"/>
  <c r="BA71" i="17"/>
  <c r="AE71" i="19"/>
  <c r="AC71" i="19"/>
  <c r="AD71" i="19"/>
  <c r="P75" i="11"/>
  <c r="Q75" i="11"/>
  <c r="O75" i="11"/>
  <c r="R75" i="11"/>
  <c r="V71" i="11"/>
  <c r="Y71" i="11"/>
  <c r="W71" i="11"/>
  <c r="X71" i="11"/>
  <c r="BB71" i="17"/>
  <c r="AF76" i="17"/>
  <c r="AG76" i="17"/>
  <c r="R71" i="9"/>
  <c r="S71" i="9"/>
  <c r="AX71" i="19"/>
  <c r="AY71" i="19"/>
  <c r="Y71" i="15"/>
  <c r="Z71" i="15"/>
  <c r="W71" i="15"/>
  <c r="X71" i="15"/>
  <c r="Z71" i="19"/>
  <c r="AA71" i="19"/>
  <c r="Y71" i="19"/>
  <c r="X71" i="19"/>
  <c r="S71" i="15"/>
  <c r="R71" i="15"/>
  <c r="BH71" i="17"/>
  <c r="AB72" i="17"/>
  <c r="AD72" i="17"/>
  <c r="AC72" i="17"/>
  <c r="AE72" i="17"/>
  <c r="AZ71" i="17"/>
  <c r="AX71" i="17"/>
  <c r="BA78" i="19"/>
  <c r="BI78" i="19"/>
  <c r="BH78" i="19"/>
  <c r="BC78" i="19"/>
  <c r="BE78" i="19"/>
  <c r="BD78" i="19"/>
  <c r="BF78" i="19"/>
  <c r="AZ78" i="19"/>
  <c r="BB78" i="19"/>
  <c r="BG78" i="19"/>
  <c r="AV71" i="17"/>
  <c r="U72" i="13"/>
  <c r="X72" i="13"/>
  <c r="V72" i="13"/>
  <c r="W72" i="13"/>
  <c r="BD71" i="17"/>
  <c r="AI71" i="15"/>
  <c r="AJ71" i="15"/>
  <c r="AK71" i="15"/>
  <c r="AL71" i="15"/>
  <c r="AI71" i="17"/>
  <c r="AJ71" i="17"/>
  <c r="AK71" i="17"/>
  <c r="AL71" i="17"/>
  <c r="I71" i="15"/>
  <c r="K71" i="15"/>
  <c r="J71" i="15"/>
  <c r="L71" i="15"/>
  <c r="W70" i="7"/>
  <c r="Y70" i="7" s="1"/>
  <c r="V70" i="7"/>
  <c r="Z70" i="11"/>
  <c r="BG71" i="17"/>
  <c r="H71" i="5"/>
  <c r="J71" i="5"/>
  <c r="I71" i="5"/>
  <c r="K71" i="5"/>
  <c r="L76" i="9"/>
  <c r="J76" i="9"/>
  <c r="I76" i="9"/>
  <c r="K76" i="9"/>
  <c r="P70" i="21"/>
  <c r="R70" i="21"/>
  <c r="S70" i="21"/>
  <c r="Q70" i="21"/>
  <c r="N72" i="21"/>
  <c r="L72" i="21"/>
  <c r="M72" i="21"/>
  <c r="K72" i="21"/>
  <c r="U70" i="17"/>
  <c r="V70" i="17"/>
  <c r="G71" i="13"/>
  <c r="H71" i="13"/>
  <c r="AT71" i="17"/>
  <c r="AU71" i="17"/>
  <c r="R70" i="17"/>
  <c r="S70" i="17"/>
  <c r="AF73" i="15"/>
  <c r="AG73" i="15"/>
  <c r="J71" i="7"/>
  <c r="L71" i="7"/>
  <c r="I71" i="7"/>
  <c r="K71" i="7"/>
  <c r="AO71" i="15"/>
  <c r="AN71" i="15"/>
  <c r="AM71" i="15"/>
  <c r="U70" i="5"/>
  <c r="W70" i="5" s="1"/>
  <c r="T70" i="5"/>
  <c r="AO71" i="17"/>
  <c r="AN71" i="17"/>
  <c r="AM71" i="17"/>
  <c r="AB71" i="15"/>
  <c r="AC71" i="15"/>
  <c r="AD71" i="15"/>
  <c r="AE71" i="15"/>
  <c r="Z70" i="13"/>
  <c r="AB70" i="13" s="1"/>
  <c r="Y70" i="13"/>
  <c r="G72" i="9"/>
  <c r="H72" i="9"/>
  <c r="G80" i="7"/>
  <c r="H80" i="7"/>
  <c r="O73" i="15"/>
  <c r="P73" i="15"/>
  <c r="Q73" i="15"/>
  <c r="N73" i="15"/>
  <c r="AB70" i="19"/>
  <c r="AU72" i="19"/>
  <c r="AV72" i="19"/>
  <c r="AT72" i="19"/>
  <c r="AW72" i="19"/>
  <c r="U74" i="21"/>
  <c r="T74" i="21"/>
  <c r="X70" i="21"/>
  <c r="W70" i="21"/>
  <c r="Y70" i="21"/>
  <c r="Z70" i="21"/>
  <c r="S73" i="11"/>
  <c r="T73" i="11"/>
  <c r="F73" i="5"/>
  <c r="G73" i="5"/>
  <c r="Y71" i="17"/>
  <c r="X71" i="17"/>
  <c r="W71" i="17"/>
  <c r="Z71" i="17"/>
  <c r="AG69" i="19"/>
  <c r="AJ69" i="19"/>
  <c r="AH69" i="19"/>
  <c r="AF69" i="19"/>
  <c r="AK69" i="19"/>
  <c r="AI69" i="19"/>
  <c r="S71" i="13"/>
  <c r="R71" i="13"/>
  <c r="H72" i="11"/>
  <c r="I72" i="11"/>
  <c r="AA70" i="21"/>
  <c r="AB70" i="21"/>
  <c r="AC70" i="21"/>
  <c r="AR71" i="17"/>
  <c r="J74" i="13"/>
  <c r="I74" i="13"/>
  <c r="K74" i="13"/>
  <c r="L74" i="13"/>
  <c r="AP69" i="19"/>
  <c r="AR69" i="19"/>
  <c r="AQ69" i="19"/>
  <c r="AN69" i="19"/>
  <c r="AS69" i="19"/>
  <c r="AO69" i="19"/>
  <c r="M71" i="5"/>
  <c r="O71" i="5"/>
  <c r="N71" i="5"/>
  <c r="P71" i="5"/>
  <c r="K73" i="17"/>
  <c r="L73" i="17"/>
  <c r="J73" i="17"/>
  <c r="I73" i="17"/>
  <c r="R71" i="19"/>
  <c r="Q71" i="19"/>
  <c r="T71" i="19"/>
  <c r="S71" i="19"/>
  <c r="U73" i="15"/>
  <c r="V73" i="15"/>
  <c r="I71" i="21"/>
  <c r="J71" i="21"/>
  <c r="S78" i="7"/>
  <c r="R78" i="7"/>
  <c r="H72" i="17"/>
  <c r="G72" i="17"/>
  <c r="V72" i="19"/>
  <c r="U72" i="19"/>
  <c r="K75" i="19"/>
  <c r="J75" i="19"/>
  <c r="H71" i="15"/>
  <c r="G71" i="15"/>
  <c r="O72" i="19"/>
  <c r="M72" i="19"/>
  <c r="N72" i="19"/>
  <c r="L72" i="19"/>
  <c r="O70" i="17"/>
  <c r="N70" i="17"/>
  <c r="P70" i="17"/>
  <c r="Q70" i="17"/>
  <c r="O72" i="9"/>
  <c r="N72" i="9"/>
  <c r="Q72" i="9"/>
  <c r="P72" i="9"/>
  <c r="R75" i="5"/>
  <c r="Q75" i="5"/>
  <c r="BE71" i="17"/>
  <c r="AW71" i="17"/>
  <c r="AW72" i="17" s="1"/>
  <c r="L72" i="11"/>
  <c r="M72" i="11"/>
  <c r="K72" i="11"/>
  <c r="J72" i="11"/>
  <c r="V74" i="9"/>
  <c r="U74" i="9"/>
  <c r="AL73" i="19"/>
  <c r="AM73" i="19"/>
  <c r="P73" i="7"/>
  <c r="O73" i="7"/>
  <c r="N73" i="7"/>
  <c r="Q73" i="7"/>
  <c r="AQ71" i="17"/>
  <c r="AQ70" i="15"/>
  <c r="AS70" i="15" s="1"/>
  <c r="AP70" i="15"/>
  <c r="BJ68" i="19"/>
  <c r="BL68" i="19" s="1"/>
  <c r="AE70" i="21" l="1"/>
  <c r="AG70" i="21" s="1"/>
  <c r="AQ72" i="17"/>
  <c r="AV72" i="17"/>
  <c r="AS72" i="17"/>
  <c r="BE72" i="17"/>
  <c r="AA71" i="11"/>
  <c r="AC71" i="11" s="1"/>
  <c r="Z71" i="11"/>
  <c r="X71" i="9"/>
  <c r="Z71" i="9" s="1"/>
  <c r="AC71" i="9" s="1"/>
  <c r="N74" i="10" s="1"/>
  <c r="O74" i="10" s="1"/>
  <c r="W71" i="9"/>
  <c r="AC72" i="19"/>
  <c r="AE72" i="19"/>
  <c r="AD72" i="19"/>
  <c r="R72" i="13"/>
  <c r="S72" i="13"/>
  <c r="F74" i="5"/>
  <c r="G74" i="5"/>
  <c r="AY72" i="17"/>
  <c r="L72" i="7"/>
  <c r="I72" i="7"/>
  <c r="J72" i="7"/>
  <c r="K72" i="7"/>
  <c r="H72" i="5"/>
  <c r="J72" i="5"/>
  <c r="I72" i="5"/>
  <c r="K72" i="5"/>
  <c r="AI72" i="17"/>
  <c r="AJ72" i="17"/>
  <c r="AK72" i="17"/>
  <c r="AL72" i="17"/>
  <c r="AX72" i="17"/>
  <c r="BB72" i="17"/>
  <c r="BA72" i="17"/>
  <c r="P73" i="13"/>
  <c r="N73" i="13"/>
  <c r="O73" i="13"/>
  <c r="Q73" i="13"/>
  <c r="AG70" i="19"/>
  <c r="AH70" i="19"/>
  <c r="AI70" i="19"/>
  <c r="AJ70" i="19"/>
  <c r="AF70" i="19"/>
  <c r="AK70" i="19"/>
  <c r="M73" i="21"/>
  <c r="L73" i="21"/>
  <c r="N73" i="21"/>
  <c r="K73" i="21"/>
  <c r="U71" i="5"/>
  <c r="W71" i="5" s="1"/>
  <c r="T71" i="5"/>
  <c r="X72" i="15"/>
  <c r="W72" i="15"/>
  <c r="Y72" i="15"/>
  <c r="Z72" i="15"/>
  <c r="V72" i="11"/>
  <c r="X72" i="11"/>
  <c r="W72" i="11"/>
  <c r="Y72" i="11"/>
  <c r="V71" i="7"/>
  <c r="W71" i="7"/>
  <c r="Y71" i="7" s="1"/>
  <c r="L75" i="13"/>
  <c r="J75" i="13"/>
  <c r="I75" i="13"/>
  <c r="K75" i="13"/>
  <c r="AG74" i="15"/>
  <c r="AF74" i="15"/>
  <c r="AQ71" i="15"/>
  <c r="AS71" i="15" s="1"/>
  <c r="AP71" i="15"/>
  <c r="BJ69" i="19"/>
  <c r="BL69" i="19" s="1"/>
  <c r="T74" i="11"/>
  <c r="S74" i="11"/>
  <c r="U75" i="21"/>
  <c r="T75" i="21"/>
  <c r="G81" i="7"/>
  <c r="H81" i="7"/>
  <c r="AO72" i="17"/>
  <c r="AM72" i="17"/>
  <c r="AN72" i="17"/>
  <c r="R71" i="17"/>
  <c r="S71" i="17"/>
  <c r="BG72" i="17"/>
  <c r="AI72" i="15"/>
  <c r="AK72" i="15"/>
  <c r="AJ72" i="15"/>
  <c r="AL72" i="15"/>
  <c r="S79" i="7"/>
  <c r="R79" i="7"/>
  <c r="AZ72" i="17"/>
  <c r="AL74" i="19"/>
  <c r="AM74" i="19"/>
  <c r="AB71" i="19"/>
  <c r="N72" i="5"/>
  <c r="M72" i="5"/>
  <c r="O72" i="5"/>
  <c r="P72" i="5"/>
  <c r="N73" i="9"/>
  <c r="O73" i="9"/>
  <c r="P73" i="9"/>
  <c r="Q73" i="9"/>
  <c r="H72" i="15"/>
  <c r="G72" i="15"/>
  <c r="AR72" i="17"/>
  <c r="AW73" i="19"/>
  <c r="AU73" i="19"/>
  <c r="AT73" i="19"/>
  <c r="AV73" i="19"/>
  <c r="P71" i="21"/>
  <c r="R71" i="21"/>
  <c r="Q71" i="21"/>
  <c r="S71" i="21"/>
  <c r="BF72" i="17"/>
  <c r="P76" i="11"/>
  <c r="R76" i="11"/>
  <c r="Q76" i="11"/>
  <c r="O76" i="11"/>
  <c r="AD70" i="21"/>
  <c r="R76" i="5"/>
  <c r="Q76" i="5"/>
  <c r="BC72" i="17"/>
  <c r="AC71" i="21"/>
  <c r="AB71" i="21"/>
  <c r="AA71" i="21"/>
  <c r="X71" i="21"/>
  <c r="W71" i="21"/>
  <c r="Y71" i="21"/>
  <c r="Z71" i="21"/>
  <c r="G73" i="9"/>
  <c r="H73" i="9"/>
  <c r="AU72" i="17"/>
  <c r="BH72" i="17"/>
  <c r="AX72" i="19"/>
  <c r="AY72" i="19"/>
  <c r="Y72" i="19"/>
  <c r="X72" i="19"/>
  <c r="AA72" i="19"/>
  <c r="Z72" i="19"/>
  <c r="AB73" i="17"/>
  <c r="AD73" i="17"/>
  <c r="AE73" i="17"/>
  <c r="AC73" i="17"/>
  <c r="M73" i="19"/>
  <c r="N73" i="19"/>
  <c r="L73" i="19"/>
  <c r="O73" i="19"/>
  <c r="V74" i="15"/>
  <c r="U74" i="15"/>
  <c r="U75" i="9"/>
  <c r="V75" i="9"/>
  <c r="J76" i="19"/>
  <c r="K76" i="19"/>
  <c r="AT72" i="17"/>
  <c r="O71" i="17"/>
  <c r="Q71" i="17"/>
  <c r="P71" i="17"/>
  <c r="N71" i="17"/>
  <c r="Q72" i="19"/>
  <c r="T72" i="19"/>
  <c r="S72" i="19"/>
  <c r="R72" i="19"/>
  <c r="AN70" i="19"/>
  <c r="AQ70" i="19"/>
  <c r="AR70" i="19"/>
  <c r="AP70" i="19"/>
  <c r="AS70" i="19"/>
  <c r="AO70" i="19"/>
  <c r="Z72" i="17"/>
  <c r="X72" i="17"/>
  <c r="Y72" i="17"/>
  <c r="W72" i="17"/>
  <c r="G72" i="13"/>
  <c r="H72" i="13"/>
  <c r="L72" i="15"/>
  <c r="I72" i="15"/>
  <c r="J72" i="15"/>
  <c r="K72" i="15"/>
  <c r="BD72" i="17"/>
  <c r="R72" i="15"/>
  <c r="S72" i="15"/>
  <c r="R72" i="9"/>
  <c r="S72" i="9"/>
  <c r="G73" i="17"/>
  <c r="H73" i="17"/>
  <c r="V73" i="13"/>
  <c r="U73" i="13"/>
  <c r="X73" i="13"/>
  <c r="W73" i="13"/>
  <c r="I74" i="17"/>
  <c r="L74" i="17"/>
  <c r="K74" i="17"/>
  <c r="J74" i="17"/>
  <c r="N74" i="15"/>
  <c r="O74" i="15"/>
  <c r="Q74" i="15"/>
  <c r="P74" i="15"/>
  <c r="I72" i="21"/>
  <c r="J72" i="21"/>
  <c r="V73" i="19"/>
  <c r="U73" i="19"/>
  <c r="I73" i="11"/>
  <c r="H73" i="11"/>
  <c r="AM72" i="15"/>
  <c r="AO72" i="15"/>
  <c r="AN72" i="15"/>
  <c r="Z71" i="13"/>
  <c r="AB71" i="13" s="1"/>
  <c r="Y71" i="13"/>
  <c r="AP72" i="17"/>
  <c r="O74" i="7"/>
  <c r="P74" i="7"/>
  <c r="Q74" i="7"/>
  <c r="N74" i="7"/>
  <c r="M73" i="11"/>
  <c r="K73" i="11"/>
  <c r="J73" i="11"/>
  <c r="L73" i="11"/>
  <c r="BI70" i="17"/>
  <c r="BJ70" i="17"/>
  <c r="BL70" i="17" s="1"/>
  <c r="AB72" i="15"/>
  <c r="AC72" i="15"/>
  <c r="AD72" i="15"/>
  <c r="AE72" i="15"/>
  <c r="U71" i="17"/>
  <c r="V71" i="17"/>
  <c r="BF79" i="19"/>
  <c r="AZ79" i="19"/>
  <c r="BE79" i="19"/>
  <c r="BD79" i="19"/>
  <c r="BB79" i="19"/>
  <c r="BA79" i="19"/>
  <c r="BC79" i="19"/>
  <c r="BH79" i="19"/>
  <c r="BG79" i="19"/>
  <c r="BI79" i="19"/>
  <c r="AF77" i="17"/>
  <c r="AG77" i="17"/>
  <c r="AE71" i="21" l="1"/>
  <c r="AG71" i="21" s="1"/>
  <c r="AZ73" i="17"/>
  <c r="AU73" i="17"/>
  <c r="AA72" i="11"/>
  <c r="AC72" i="11" s="1"/>
  <c r="AF72" i="11" s="1"/>
  <c r="N75" i="12" s="1"/>
  <c r="O75" i="12" s="1"/>
  <c r="Z72" i="11"/>
  <c r="W72" i="9"/>
  <c r="X72" i="9"/>
  <c r="Z72" i="9" s="1"/>
  <c r="AC72" i="9" s="1"/>
  <c r="N75" i="10" s="1"/>
  <c r="O75" i="10" s="1"/>
  <c r="AM73" i="17"/>
  <c r="AO73" i="17"/>
  <c r="AN73" i="17"/>
  <c r="Y73" i="15"/>
  <c r="X73" i="15"/>
  <c r="W73" i="15"/>
  <c r="Z73" i="15"/>
  <c r="BB73" i="17"/>
  <c r="W72" i="7"/>
  <c r="Y72" i="7" s="1"/>
  <c r="V72" i="7"/>
  <c r="I73" i="21"/>
  <c r="J73" i="21"/>
  <c r="I73" i="15"/>
  <c r="K73" i="15"/>
  <c r="L73" i="15"/>
  <c r="J73" i="15"/>
  <c r="AC74" i="17"/>
  <c r="AB74" i="17"/>
  <c r="AE74" i="17"/>
  <c r="AD74" i="17"/>
  <c r="G74" i="9"/>
  <c r="H74" i="9"/>
  <c r="P74" i="9"/>
  <c r="N74" i="9"/>
  <c r="O74" i="9"/>
  <c r="Q74" i="9"/>
  <c r="H82" i="7"/>
  <c r="G82" i="7"/>
  <c r="AX73" i="17"/>
  <c r="I73" i="7"/>
  <c r="L73" i="7"/>
  <c r="J73" i="7"/>
  <c r="K73" i="7"/>
  <c r="V74" i="19"/>
  <c r="U74" i="19"/>
  <c r="AQ73" i="17"/>
  <c r="AP73" i="17"/>
  <c r="AP74" i="17" s="1"/>
  <c r="AI73" i="15"/>
  <c r="AK73" i="15"/>
  <c r="AJ73" i="15"/>
  <c r="AL73" i="15"/>
  <c r="G75" i="5"/>
  <c r="F75" i="5"/>
  <c r="G73" i="13"/>
  <c r="H73" i="13"/>
  <c r="R80" i="7"/>
  <c r="S80" i="7"/>
  <c r="X72" i="21"/>
  <c r="Y72" i="21"/>
  <c r="W72" i="21"/>
  <c r="Z72" i="21"/>
  <c r="J76" i="13"/>
  <c r="L76" i="13"/>
  <c r="K76" i="13"/>
  <c r="I76" i="13"/>
  <c r="O75" i="15"/>
  <c r="P75" i="15"/>
  <c r="Q75" i="15"/>
  <c r="N75" i="15"/>
  <c r="R73" i="19"/>
  <c r="T73" i="19"/>
  <c r="Q73" i="19"/>
  <c r="S73" i="19"/>
  <c r="U76" i="9"/>
  <c r="V76" i="9"/>
  <c r="AV73" i="17"/>
  <c r="U76" i="21"/>
  <c r="T76" i="21"/>
  <c r="AB72" i="19"/>
  <c r="AD71" i="21"/>
  <c r="R77" i="5"/>
  <c r="Q77" i="5"/>
  <c r="AW73" i="17"/>
  <c r="O73" i="5"/>
  <c r="N73" i="5"/>
  <c r="P73" i="5"/>
  <c r="M73" i="5"/>
  <c r="S73" i="13"/>
  <c r="R73" i="13"/>
  <c r="Z72" i="13"/>
  <c r="AB72" i="13" s="1"/>
  <c r="Y72" i="13"/>
  <c r="AF78" i="17"/>
  <c r="AG78" i="17"/>
  <c r="U72" i="17"/>
  <c r="V72" i="17"/>
  <c r="BI71" i="17"/>
  <c r="BJ71" i="17"/>
  <c r="BL71" i="17" s="1"/>
  <c r="Y73" i="19"/>
  <c r="AA73" i="19"/>
  <c r="X73" i="19"/>
  <c r="Z73" i="19"/>
  <c r="T75" i="11"/>
  <c r="S75" i="11"/>
  <c r="AS73" i="17"/>
  <c r="K73" i="5"/>
  <c r="H73" i="5"/>
  <c r="I73" i="5"/>
  <c r="J73" i="5"/>
  <c r="AY73" i="17"/>
  <c r="AM73" i="15"/>
  <c r="AN73" i="15"/>
  <c r="AO73" i="15"/>
  <c r="S73" i="15"/>
  <c r="R73" i="15"/>
  <c r="X73" i="17"/>
  <c r="W73" i="17"/>
  <c r="Y73" i="17"/>
  <c r="Z73" i="17"/>
  <c r="U75" i="15"/>
  <c r="V75" i="15"/>
  <c r="BG73" i="17"/>
  <c r="L74" i="21"/>
  <c r="K74" i="21"/>
  <c r="N74" i="21"/>
  <c r="M74" i="21"/>
  <c r="N74" i="13"/>
  <c r="O74" i="13"/>
  <c r="Q74" i="13"/>
  <c r="P74" i="13"/>
  <c r="G73" i="15"/>
  <c r="H73" i="15"/>
  <c r="AI73" i="17"/>
  <c r="AK73" i="17"/>
  <c r="AJ73" i="17"/>
  <c r="AL73" i="17"/>
  <c r="H74" i="17"/>
  <c r="G74" i="17"/>
  <c r="R73" i="9"/>
  <c r="S73" i="9"/>
  <c r="AZ80" i="19"/>
  <c r="BF80" i="19"/>
  <c r="BH80" i="19"/>
  <c r="BA80" i="19"/>
  <c r="BC80" i="19"/>
  <c r="BE80" i="19"/>
  <c r="BB80" i="19"/>
  <c r="BD80" i="19"/>
  <c r="BI80" i="19"/>
  <c r="BG80" i="19"/>
  <c r="AB73" i="15"/>
  <c r="AC73" i="15"/>
  <c r="AE73" i="15"/>
  <c r="AD73" i="15"/>
  <c r="O72" i="17"/>
  <c r="P72" i="17"/>
  <c r="Q72" i="17"/>
  <c r="N72" i="17"/>
  <c r="M74" i="19"/>
  <c r="O74" i="19"/>
  <c r="L74" i="19"/>
  <c r="N74" i="19"/>
  <c r="S72" i="17"/>
  <c r="R72" i="17"/>
  <c r="X73" i="11"/>
  <c r="W73" i="11"/>
  <c r="V73" i="11"/>
  <c r="Y73" i="11"/>
  <c r="AE73" i="19"/>
  <c r="AC73" i="19"/>
  <c r="AD73" i="19"/>
  <c r="K77" i="19"/>
  <c r="J77" i="19"/>
  <c r="AX73" i="19"/>
  <c r="AY73" i="19"/>
  <c r="P77" i="11"/>
  <c r="O77" i="11"/>
  <c r="Q77" i="11"/>
  <c r="R77" i="11"/>
  <c r="AV74" i="19"/>
  <c r="AT74" i="19"/>
  <c r="AU74" i="19"/>
  <c r="AW74" i="19"/>
  <c r="U72" i="5"/>
  <c r="W72" i="5" s="1"/>
  <c r="T72" i="5"/>
  <c r="Q72" i="21"/>
  <c r="P72" i="21"/>
  <c r="S72" i="21"/>
  <c r="R72" i="21"/>
  <c r="BD73" i="17"/>
  <c r="AO71" i="19"/>
  <c r="AN71" i="19"/>
  <c r="AP71" i="19"/>
  <c r="AR71" i="19"/>
  <c r="AQ71" i="19"/>
  <c r="AS71" i="19"/>
  <c r="AA72" i="21"/>
  <c r="AB72" i="21"/>
  <c r="AC72" i="21"/>
  <c r="I74" i="11"/>
  <c r="H74" i="11"/>
  <c r="BE73" i="17"/>
  <c r="BC73" i="17"/>
  <c r="AR73" i="17"/>
  <c r="AR74" i="17" s="1"/>
  <c r="AM75" i="19"/>
  <c r="AL75" i="19"/>
  <c r="AG71" i="19"/>
  <c r="AJ71" i="19"/>
  <c r="AH71" i="19"/>
  <c r="AI71" i="19"/>
  <c r="AF71" i="19"/>
  <c r="AK71" i="19"/>
  <c r="BJ70" i="19"/>
  <c r="BL70" i="19" s="1"/>
  <c r="X74" i="13"/>
  <c r="U74" i="13"/>
  <c r="W74" i="13"/>
  <c r="V74" i="13"/>
  <c r="M74" i="11"/>
  <c r="L74" i="11"/>
  <c r="J74" i="11"/>
  <c r="K74" i="11"/>
  <c r="K75" i="17"/>
  <c r="I75" i="17"/>
  <c r="J75" i="17"/>
  <c r="L75" i="17"/>
  <c r="O75" i="7"/>
  <c r="N75" i="7"/>
  <c r="P75" i="7"/>
  <c r="Q75" i="7"/>
  <c r="AT73" i="17"/>
  <c r="BH73" i="17"/>
  <c r="BF73" i="17"/>
  <c r="AQ72" i="15"/>
  <c r="AS72" i="15" s="1"/>
  <c r="AP72" i="15"/>
  <c r="AF75" i="15"/>
  <c r="AG75" i="15"/>
  <c r="BA73" i="17"/>
  <c r="AB73" i="19" l="1"/>
  <c r="AE72" i="21"/>
  <c r="AG72" i="21" s="1"/>
  <c r="AT74" i="17"/>
  <c r="BH74" i="17"/>
  <c r="AQ74" i="17"/>
  <c r="AA73" i="11"/>
  <c r="AC73" i="11" s="1"/>
  <c r="AF73" i="11" s="1"/>
  <c r="N76" i="12" s="1"/>
  <c r="O76" i="12" s="1"/>
  <c r="X73" i="9"/>
  <c r="Z73" i="9" s="1"/>
  <c r="AC73" i="9" s="1"/>
  <c r="N76" i="10" s="1"/>
  <c r="O76" i="10" s="1"/>
  <c r="AB74" i="15"/>
  <c r="AC74" i="15"/>
  <c r="AD74" i="15"/>
  <c r="AE74" i="15"/>
  <c r="P75" i="13"/>
  <c r="O75" i="13"/>
  <c r="N75" i="13"/>
  <c r="Q75" i="13"/>
  <c r="AS74" i="17"/>
  <c r="Z73" i="13"/>
  <c r="AB73" i="13" s="1"/>
  <c r="Y73" i="13"/>
  <c r="U75" i="19"/>
  <c r="V75" i="19"/>
  <c r="G75" i="9"/>
  <c r="H75" i="9"/>
  <c r="R78" i="5"/>
  <c r="Q78" i="5"/>
  <c r="O76" i="7"/>
  <c r="Q76" i="7"/>
  <c r="P76" i="7"/>
  <c r="N76" i="7"/>
  <c r="AL76" i="19"/>
  <c r="AM76" i="19"/>
  <c r="AU75" i="19"/>
  <c r="AW75" i="19"/>
  <c r="AV75" i="19"/>
  <c r="AT75" i="19"/>
  <c r="Z73" i="11"/>
  <c r="R73" i="17"/>
  <c r="S73" i="17"/>
  <c r="S76" i="11"/>
  <c r="T76" i="11"/>
  <c r="AD72" i="21"/>
  <c r="BB74" i="17"/>
  <c r="S74" i="15"/>
  <c r="R74" i="15"/>
  <c r="W73" i="9"/>
  <c r="R74" i="19"/>
  <c r="S74" i="19"/>
  <c r="T74" i="19"/>
  <c r="Q74" i="19"/>
  <c r="W73" i="21"/>
  <c r="X73" i="21"/>
  <c r="Y73" i="21"/>
  <c r="Z73" i="21"/>
  <c r="G76" i="5"/>
  <c r="F76" i="5"/>
  <c r="J74" i="7"/>
  <c r="L74" i="7"/>
  <c r="I74" i="7"/>
  <c r="K74" i="7"/>
  <c r="AB75" i="17"/>
  <c r="AC75" i="17"/>
  <c r="AD75" i="17"/>
  <c r="AE75" i="17"/>
  <c r="X74" i="15"/>
  <c r="Z74" i="15"/>
  <c r="Y74" i="15"/>
  <c r="W74" i="15"/>
  <c r="S73" i="21"/>
  <c r="R73" i="21"/>
  <c r="P73" i="21"/>
  <c r="Q73" i="21"/>
  <c r="AU74" i="17"/>
  <c r="BC74" i="17"/>
  <c r="BA81" i="19"/>
  <c r="BF81" i="19"/>
  <c r="BB81" i="19"/>
  <c r="BD81" i="19"/>
  <c r="BH81" i="19"/>
  <c r="AZ81" i="19"/>
  <c r="BE81" i="19"/>
  <c r="BC81" i="19"/>
  <c r="BI81" i="19"/>
  <c r="BG81" i="19"/>
  <c r="H75" i="17"/>
  <c r="G75" i="17"/>
  <c r="K75" i="21"/>
  <c r="L75" i="21"/>
  <c r="N75" i="21"/>
  <c r="M75" i="21"/>
  <c r="AM74" i="15"/>
  <c r="AN74" i="15"/>
  <c r="AO74" i="15"/>
  <c r="AI74" i="15"/>
  <c r="AJ74" i="15"/>
  <c r="AK74" i="15"/>
  <c r="AL74" i="15"/>
  <c r="W73" i="7"/>
  <c r="Y73" i="7" s="1"/>
  <c r="V73" i="7"/>
  <c r="BE74" i="17"/>
  <c r="BD74" i="17"/>
  <c r="J78" i="19"/>
  <c r="K78" i="19"/>
  <c r="M75" i="19"/>
  <c r="L75" i="19"/>
  <c r="N75" i="19"/>
  <c r="O75" i="19"/>
  <c r="AI74" i="17"/>
  <c r="AJ74" i="17"/>
  <c r="AL74" i="17"/>
  <c r="AK74" i="17"/>
  <c r="Y74" i="19"/>
  <c r="X74" i="19"/>
  <c r="Z74" i="19"/>
  <c r="AA74" i="19"/>
  <c r="AX74" i="17"/>
  <c r="BA74" i="17"/>
  <c r="K76" i="17"/>
  <c r="I76" i="17"/>
  <c r="J76" i="17"/>
  <c r="L76" i="17"/>
  <c r="P78" i="11"/>
  <c r="O78" i="11"/>
  <c r="Q78" i="11"/>
  <c r="R78" i="11"/>
  <c r="S74" i="13"/>
  <c r="R74" i="13"/>
  <c r="U75" i="13"/>
  <c r="X75" i="13"/>
  <c r="W75" i="13"/>
  <c r="V75" i="13"/>
  <c r="AJ72" i="19"/>
  <c r="AF72" i="19"/>
  <c r="AG72" i="19"/>
  <c r="AI72" i="19"/>
  <c r="AH72" i="19"/>
  <c r="AK72" i="19"/>
  <c r="I75" i="11"/>
  <c r="H75" i="11"/>
  <c r="BI72" i="17"/>
  <c r="BJ72" i="17"/>
  <c r="BL72" i="17" s="1"/>
  <c r="BG74" i="17"/>
  <c r="AY74" i="17"/>
  <c r="G83" i="7"/>
  <c r="H83" i="7"/>
  <c r="K74" i="15"/>
  <c r="J74" i="15"/>
  <c r="L74" i="15"/>
  <c r="I74" i="15"/>
  <c r="J75" i="11"/>
  <c r="K75" i="11"/>
  <c r="L75" i="11"/>
  <c r="M75" i="11"/>
  <c r="S74" i="9"/>
  <c r="R74" i="9"/>
  <c r="K77" i="13"/>
  <c r="J77" i="13"/>
  <c r="I77" i="13"/>
  <c r="L77" i="13"/>
  <c r="AF76" i="15"/>
  <c r="AG76" i="15"/>
  <c r="AA73" i="21"/>
  <c r="AC73" i="21"/>
  <c r="AB73" i="21"/>
  <c r="AE74" i="19"/>
  <c r="AC74" i="19"/>
  <c r="AD74" i="19"/>
  <c r="N73" i="17"/>
  <c r="O73" i="17"/>
  <c r="Q73" i="17"/>
  <c r="P73" i="17"/>
  <c r="U76" i="15"/>
  <c r="V76" i="15"/>
  <c r="M74" i="5"/>
  <c r="P74" i="5"/>
  <c r="N74" i="5"/>
  <c r="O74" i="5"/>
  <c r="O76" i="15"/>
  <c r="Q76" i="15"/>
  <c r="N76" i="15"/>
  <c r="P76" i="15"/>
  <c r="O75" i="9"/>
  <c r="P75" i="9"/>
  <c r="Q75" i="9"/>
  <c r="N75" i="9"/>
  <c r="AO74" i="17"/>
  <c r="AR75" i="17" s="1"/>
  <c r="AM74" i="17"/>
  <c r="AN74" i="17"/>
  <c r="W74" i="11"/>
  <c r="X74" i="11"/>
  <c r="Y74" i="11"/>
  <c r="V74" i="11"/>
  <c r="G74" i="15"/>
  <c r="H74" i="15"/>
  <c r="U73" i="17"/>
  <c r="V73" i="17"/>
  <c r="U77" i="21"/>
  <c r="T77" i="21"/>
  <c r="S81" i="7"/>
  <c r="R81" i="7"/>
  <c r="AQ73" i="15"/>
  <c r="AS73" i="15" s="1"/>
  <c r="AP73" i="15"/>
  <c r="Z74" i="17"/>
  <c r="X74" i="17"/>
  <c r="W74" i="17"/>
  <c r="Y74" i="17"/>
  <c r="U73" i="5"/>
  <c r="W73" i="5" s="1"/>
  <c r="T73" i="5"/>
  <c r="AV74" i="17"/>
  <c r="AV75" i="17" s="1"/>
  <c r="AZ74" i="17"/>
  <c r="J74" i="21"/>
  <c r="I74" i="21"/>
  <c r="AX74" i="19"/>
  <c r="AY74" i="19"/>
  <c r="BF74" i="17"/>
  <c r="AN72" i="19"/>
  <c r="AQ72" i="19"/>
  <c r="AS72" i="19"/>
  <c r="AO72" i="19"/>
  <c r="AP72" i="19"/>
  <c r="AR72" i="19"/>
  <c r="I74" i="5"/>
  <c r="H74" i="5"/>
  <c r="K74" i="5"/>
  <c r="J74" i="5"/>
  <c r="AG79" i="17"/>
  <c r="AF79" i="17"/>
  <c r="AW74" i="17"/>
  <c r="G74" i="13"/>
  <c r="H74" i="13"/>
  <c r="BJ71" i="19"/>
  <c r="BL71" i="19" s="1"/>
  <c r="AB74" i="19" l="1"/>
  <c r="AE73" i="21"/>
  <c r="AG73" i="21" s="1"/>
  <c r="AW75" i="17"/>
  <c r="AQ75" i="17"/>
  <c r="BF75" i="17"/>
  <c r="AA74" i="11"/>
  <c r="AC74" i="11" s="1"/>
  <c r="AF74" i="11" s="1"/>
  <c r="N77" i="12" s="1"/>
  <c r="X74" i="9"/>
  <c r="Z74" i="9" s="1"/>
  <c r="AC74" i="9" s="1"/>
  <c r="N77" i="10" s="1"/>
  <c r="O77" i="10" s="1"/>
  <c r="AQ74" i="15"/>
  <c r="AS74" i="15" s="1"/>
  <c r="AP74" i="15"/>
  <c r="AP75" i="17"/>
  <c r="O74" i="17"/>
  <c r="N74" i="17"/>
  <c r="Q74" i="17"/>
  <c r="P74" i="17"/>
  <c r="Y75" i="19"/>
  <c r="X75" i="19"/>
  <c r="AA75" i="19"/>
  <c r="Z75" i="19"/>
  <c r="J79" i="19"/>
  <c r="K79" i="19"/>
  <c r="W74" i="7"/>
  <c r="Y74" i="7" s="1"/>
  <c r="V74" i="7"/>
  <c r="N77" i="7"/>
  <c r="O77" i="7"/>
  <c r="P77" i="7"/>
  <c r="Q77" i="7"/>
  <c r="AS75" i="17"/>
  <c r="V75" i="11"/>
  <c r="X75" i="11"/>
  <c r="Y75" i="11"/>
  <c r="W75" i="11"/>
  <c r="BJ73" i="17"/>
  <c r="BL73" i="17" s="1"/>
  <c r="BI73" i="17"/>
  <c r="BD75" i="17"/>
  <c r="K76" i="21"/>
  <c r="M76" i="21"/>
  <c r="L76" i="21"/>
  <c r="N76" i="21"/>
  <c r="P74" i="21"/>
  <c r="R74" i="21"/>
  <c r="Q74" i="21"/>
  <c r="S74" i="21"/>
  <c r="W74" i="9"/>
  <c r="G84" i="7"/>
  <c r="H84" i="7"/>
  <c r="L75" i="7"/>
  <c r="J75" i="7"/>
  <c r="K75" i="7"/>
  <c r="I75" i="7"/>
  <c r="AY75" i="19"/>
  <c r="AX75" i="19"/>
  <c r="P77" i="15"/>
  <c r="O77" i="15"/>
  <c r="Q77" i="15"/>
  <c r="N77" i="15"/>
  <c r="AY75" i="17"/>
  <c r="Z74" i="11"/>
  <c r="BE75" i="17"/>
  <c r="S75" i="15"/>
  <c r="R75" i="15"/>
  <c r="Z75" i="17"/>
  <c r="W75" i="17"/>
  <c r="X75" i="17"/>
  <c r="Y75" i="17"/>
  <c r="AG80" i="17"/>
  <c r="AF80" i="17"/>
  <c r="H75" i="5"/>
  <c r="K75" i="5"/>
  <c r="J75" i="5"/>
  <c r="I75" i="5"/>
  <c r="R75" i="9"/>
  <c r="S75" i="9"/>
  <c r="BG75" i="17"/>
  <c r="F77" i="5"/>
  <c r="G77" i="5"/>
  <c r="U74" i="5"/>
  <c r="W74" i="5" s="1"/>
  <c r="T74" i="5"/>
  <c r="I75" i="21"/>
  <c r="J75" i="21"/>
  <c r="AC75" i="19"/>
  <c r="AE75" i="19"/>
  <c r="AD75" i="19"/>
  <c r="J76" i="11"/>
  <c r="M76" i="11"/>
  <c r="L76" i="11"/>
  <c r="K76" i="11"/>
  <c r="U76" i="13"/>
  <c r="X76" i="13"/>
  <c r="V76" i="13"/>
  <c r="W76" i="13"/>
  <c r="K77" i="17"/>
  <c r="J77" i="17"/>
  <c r="L77" i="17"/>
  <c r="I77" i="17"/>
  <c r="AI75" i="17"/>
  <c r="AK75" i="17"/>
  <c r="AJ75" i="17"/>
  <c r="AL75" i="17"/>
  <c r="Y75" i="15"/>
  <c r="Z75" i="15"/>
  <c r="W75" i="15"/>
  <c r="X75" i="15"/>
  <c r="W74" i="21"/>
  <c r="X74" i="21"/>
  <c r="Y74" i="21"/>
  <c r="Z74" i="21"/>
  <c r="R79" i="5"/>
  <c r="Q79" i="5"/>
  <c r="AC75" i="15"/>
  <c r="AB75" i="15"/>
  <c r="AD75" i="15"/>
  <c r="AE75" i="15"/>
  <c r="R74" i="17"/>
  <c r="S74" i="17"/>
  <c r="AZ75" i="17"/>
  <c r="S82" i="7"/>
  <c r="R82" i="7"/>
  <c r="AI75" i="15"/>
  <c r="AK75" i="15"/>
  <c r="AJ75" i="15"/>
  <c r="AL75" i="15"/>
  <c r="G76" i="17"/>
  <c r="H76" i="17"/>
  <c r="AV76" i="19"/>
  <c r="AT76" i="19"/>
  <c r="AW76" i="19"/>
  <c r="AU76" i="19"/>
  <c r="H76" i="9"/>
  <c r="G76" i="9"/>
  <c r="O76" i="13"/>
  <c r="P76" i="13"/>
  <c r="N76" i="13"/>
  <c r="Q76" i="13"/>
  <c r="AN75" i="17"/>
  <c r="AO75" i="17"/>
  <c r="AQ76" i="17" s="1"/>
  <c r="AM75" i="17"/>
  <c r="M75" i="5"/>
  <c r="N75" i="5"/>
  <c r="P75" i="5"/>
  <c r="O75" i="5"/>
  <c r="AA74" i="21"/>
  <c r="AC74" i="21"/>
  <c r="AB74" i="21"/>
  <c r="AB76" i="17"/>
  <c r="AD76" i="17"/>
  <c r="AC76" i="17"/>
  <c r="AE76" i="17"/>
  <c r="BB75" i="17"/>
  <c r="AD73" i="21"/>
  <c r="U78" i="21"/>
  <c r="T78" i="21"/>
  <c r="I76" i="11"/>
  <c r="H76" i="11"/>
  <c r="M76" i="19"/>
  <c r="O76" i="19"/>
  <c r="L76" i="19"/>
  <c r="N76" i="19"/>
  <c r="BA82" i="19"/>
  <c r="BD82" i="19"/>
  <c r="BE82" i="19"/>
  <c r="BF82" i="19"/>
  <c r="BB82" i="19"/>
  <c r="BC82" i="19"/>
  <c r="BI82" i="19"/>
  <c r="BH82" i="19"/>
  <c r="AZ82" i="19"/>
  <c r="BG82" i="19"/>
  <c r="AL77" i="19"/>
  <c r="AM77" i="19"/>
  <c r="U76" i="19"/>
  <c r="V76" i="19"/>
  <c r="U74" i="17"/>
  <c r="V74" i="17"/>
  <c r="U77" i="15"/>
  <c r="V77" i="15"/>
  <c r="AF77" i="15"/>
  <c r="AG77" i="15"/>
  <c r="AG73" i="19"/>
  <c r="AI73" i="19"/>
  <c r="AJ73" i="19"/>
  <c r="AF73" i="19"/>
  <c r="AH73" i="19"/>
  <c r="AK73" i="19"/>
  <c r="BA75" i="17"/>
  <c r="BC75" i="17"/>
  <c r="BH75" i="17"/>
  <c r="N76" i="9"/>
  <c r="O76" i="9"/>
  <c r="P76" i="9"/>
  <c r="Q76" i="9"/>
  <c r="H75" i="13"/>
  <c r="G75" i="13"/>
  <c r="AS73" i="19"/>
  <c r="AP73" i="19"/>
  <c r="AN73" i="19"/>
  <c r="AQ73" i="19"/>
  <c r="AO73" i="19"/>
  <c r="AR73" i="19"/>
  <c r="K75" i="15"/>
  <c r="J75" i="15"/>
  <c r="I75" i="15"/>
  <c r="L75" i="15"/>
  <c r="R75" i="13"/>
  <c r="S75" i="13"/>
  <c r="AT75" i="17"/>
  <c r="AO75" i="15"/>
  <c r="AN75" i="15"/>
  <c r="AM75" i="15"/>
  <c r="AU75" i="17"/>
  <c r="Q75" i="19"/>
  <c r="S75" i="19"/>
  <c r="R75" i="19"/>
  <c r="T75" i="19"/>
  <c r="Z74" i="13"/>
  <c r="AB74" i="13" s="1"/>
  <c r="Y74" i="13"/>
  <c r="G75" i="15"/>
  <c r="H75" i="15"/>
  <c r="I78" i="13"/>
  <c r="L78" i="13"/>
  <c r="J78" i="13"/>
  <c r="K78" i="13"/>
  <c r="R79" i="11"/>
  <c r="P79" i="11"/>
  <c r="Q79" i="11"/>
  <c r="O79" i="11"/>
  <c r="AX75" i="17"/>
  <c r="T77" i="11"/>
  <c r="S77" i="11"/>
  <c r="BJ72" i="19"/>
  <c r="BL72" i="19" s="1"/>
  <c r="AD74" i="21" l="1"/>
  <c r="AE74" i="21"/>
  <c r="AG74" i="21" s="1"/>
  <c r="AU76" i="17"/>
  <c r="BA76" i="17"/>
  <c r="AT76" i="17"/>
  <c r="Z75" i="11"/>
  <c r="AA75" i="11"/>
  <c r="AC75" i="11" s="1"/>
  <c r="O77" i="12"/>
  <c r="X75" i="9"/>
  <c r="Z75" i="9" s="1"/>
  <c r="AC75" i="9" s="1"/>
  <c r="N78" i="10" s="1"/>
  <c r="O78" i="10" s="1"/>
  <c r="W75" i="9"/>
  <c r="R76" i="19"/>
  <c r="S76" i="19"/>
  <c r="T76" i="19"/>
  <c r="Q76" i="19"/>
  <c r="G76" i="13"/>
  <c r="H76" i="13"/>
  <c r="BJ73" i="19"/>
  <c r="BL73" i="19" s="1"/>
  <c r="AL78" i="19"/>
  <c r="AM78" i="19"/>
  <c r="BB76" i="17"/>
  <c r="AU77" i="19"/>
  <c r="AT77" i="19"/>
  <c r="AV77" i="19"/>
  <c r="AW77" i="19"/>
  <c r="R75" i="17"/>
  <c r="S75" i="17"/>
  <c r="R76" i="15"/>
  <c r="S76" i="15"/>
  <c r="V75" i="7"/>
  <c r="W75" i="7"/>
  <c r="Y75" i="7" s="1"/>
  <c r="K77" i="21"/>
  <c r="M77" i="21"/>
  <c r="L77" i="21"/>
  <c r="N77" i="21"/>
  <c r="AC77" i="17"/>
  <c r="AB77" i="17"/>
  <c r="AD77" i="17"/>
  <c r="AE77" i="17"/>
  <c r="I76" i="21"/>
  <c r="J76" i="21"/>
  <c r="AS76" i="17"/>
  <c r="I76" i="15"/>
  <c r="K76" i="15"/>
  <c r="J76" i="15"/>
  <c r="L76" i="15"/>
  <c r="O77" i="19"/>
  <c r="M77" i="19"/>
  <c r="L77" i="19"/>
  <c r="N77" i="19"/>
  <c r="AB76" i="15"/>
  <c r="AD76" i="15"/>
  <c r="AC76" i="15"/>
  <c r="AE76" i="15"/>
  <c r="X76" i="15"/>
  <c r="Y76" i="15"/>
  <c r="Z76" i="15"/>
  <c r="W76" i="15"/>
  <c r="O78" i="7"/>
  <c r="N78" i="7"/>
  <c r="P78" i="7"/>
  <c r="Q78" i="7"/>
  <c r="P80" i="11"/>
  <c r="R80" i="11"/>
  <c r="Q80" i="11"/>
  <c r="O80" i="11"/>
  <c r="AM76" i="17"/>
  <c r="AN76" i="17"/>
  <c r="AO76" i="17"/>
  <c r="G77" i="17"/>
  <c r="H77" i="17"/>
  <c r="H76" i="5"/>
  <c r="K76" i="5"/>
  <c r="J76" i="5"/>
  <c r="I76" i="5"/>
  <c r="BE76" i="17"/>
  <c r="L76" i="7"/>
  <c r="I76" i="7"/>
  <c r="K76" i="7"/>
  <c r="J76" i="7"/>
  <c r="P75" i="17"/>
  <c r="O75" i="17"/>
  <c r="N75" i="17"/>
  <c r="Q75" i="17"/>
  <c r="AG78" i="15"/>
  <c r="AF78" i="15"/>
  <c r="W77" i="13"/>
  <c r="U77" i="13"/>
  <c r="X77" i="13"/>
  <c r="V77" i="13"/>
  <c r="U75" i="5"/>
  <c r="W75" i="5" s="1"/>
  <c r="T75" i="5"/>
  <c r="G85" i="7"/>
  <c r="H85" i="7"/>
  <c r="BD76" i="17"/>
  <c r="BJ74" i="17"/>
  <c r="BL74" i="17" s="1"/>
  <c r="BI74" i="17"/>
  <c r="BF83" i="19"/>
  <c r="BE83" i="19"/>
  <c r="BC83" i="19"/>
  <c r="BH83" i="19"/>
  <c r="AZ83" i="19"/>
  <c r="BA83" i="19"/>
  <c r="BD83" i="19"/>
  <c r="BB83" i="19"/>
  <c r="BI83" i="19"/>
  <c r="BG83" i="19"/>
  <c r="I77" i="11"/>
  <c r="H77" i="11"/>
  <c r="N77" i="13"/>
  <c r="P77" i="13"/>
  <c r="O77" i="13"/>
  <c r="Q77" i="13"/>
  <c r="AK76" i="15"/>
  <c r="AJ76" i="15"/>
  <c r="AI76" i="15"/>
  <c r="AL76" i="15"/>
  <c r="AY76" i="17"/>
  <c r="L79" i="13"/>
  <c r="J79" i="13"/>
  <c r="K79" i="13"/>
  <c r="I79" i="13"/>
  <c r="U78" i="15"/>
  <c r="V78" i="15"/>
  <c r="AI76" i="17"/>
  <c r="AJ76" i="17"/>
  <c r="AK76" i="17"/>
  <c r="AL76" i="17"/>
  <c r="AG81" i="17"/>
  <c r="AF81" i="17"/>
  <c r="BF76" i="17"/>
  <c r="AP76" i="17"/>
  <c r="AM76" i="15"/>
  <c r="AO76" i="15"/>
  <c r="AN76" i="15"/>
  <c r="BH76" i="17"/>
  <c r="T79" i="21"/>
  <c r="U79" i="21"/>
  <c r="Q80" i="5"/>
  <c r="R80" i="5"/>
  <c r="F78" i="5"/>
  <c r="G78" i="5"/>
  <c r="P78" i="15"/>
  <c r="O78" i="15"/>
  <c r="N78" i="15"/>
  <c r="Q78" i="15"/>
  <c r="G76" i="15"/>
  <c r="H76" i="15"/>
  <c r="AB75" i="19"/>
  <c r="BC76" i="17"/>
  <c r="U75" i="17"/>
  <c r="V75" i="17"/>
  <c r="AA75" i="21"/>
  <c r="AC75" i="21"/>
  <c r="AB75" i="21"/>
  <c r="X75" i="21"/>
  <c r="W75" i="21"/>
  <c r="Y75" i="21"/>
  <c r="Z75" i="21"/>
  <c r="L77" i="11"/>
  <c r="J77" i="11"/>
  <c r="M77" i="11"/>
  <c r="K77" i="11"/>
  <c r="Q75" i="21"/>
  <c r="S75" i="21"/>
  <c r="R75" i="21"/>
  <c r="P75" i="21"/>
  <c r="J80" i="19"/>
  <c r="K80" i="19"/>
  <c r="AP75" i="15"/>
  <c r="AQ75" i="15"/>
  <c r="AS75" i="15" s="1"/>
  <c r="AV76" i="17"/>
  <c r="BG76" i="17"/>
  <c r="AW76" i="17"/>
  <c r="T78" i="11"/>
  <c r="S78" i="11"/>
  <c r="AR74" i="19"/>
  <c r="AO74" i="19"/>
  <c r="AP74" i="19"/>
  <c r="AN74" i="19"/>
  <c r="AS74" i="19"/>
  <c r="AQ74" i="19"/>
  <c r="AG74" i="19"/>
  <c r="AI74" i="19"/>
  <c r="AH74" i="19"/>
  <c r="AJ74" i="19"/>
  <c r="AK74" i="19"/>
  <c r="AF74" i="19"/>
  <c r="U77" i="19"/>
  <c r="V77" i="19"/>
  <c r="R83" i="7"/>
  <c r="S83" i="7"/>
  <c r="R76" i="9"/>
  <c r="S76" i="9"/>
  <c r="X76" i="17"/>
  <c r="Y76" i="17"/>
  <c r="Z76" i="17"/>
  <c r="W76" i="17"/>
  <c r="X76" i="11"/>
  <c r="V76" i="11"/>
  <c r="Y76" i="11"/>
  <c r="W76" i="11"/>
  <c r="AX76" i="17"/>
  <c r="R76" i="13"/>
  <c r="S76" i="13"/>
  <c r="Z75" i="13"/>
  <c r="AB75" i="13" s="1"/>
  <c r="Y75" i="13"/>
  <c r="P76" i="5"/>
  <c r="M76" i="5"/>
  <c r="N76" i="5"/>
  <c r="O76" i="5"/>
  <c r="AZ76" i="17"/>
  <c r="J78" i="17"/>
  <c r="I78" i="17"/>
  <c r="K78" i="17"/>
  <c r="L78" i="17"/>
  <c r="AE76" i="19"/>
  <c r="AC76" i="19"/>
  <c r="AD76" i="19"/>
  <c r="AX76" i="19"/>
  <c r="AY76" i="19"/>
  <c r="X76" i="19"/>
  <c r="Y76" i="19"/>
  <c r="Z76" i="19"/>
  <c r="AA76" i="19"/>
  <c r="AR76" i="17"/>
  <c r="AR77" i="17" s="1"/>
  <c r="BJ74" i="19" l="1"/>
  <c r="BL74" i="19" s="1"/>
  <c r="AE75" i="21"/>
  <c r="AG75" i="21" s="1"/>
  <c r="AP77" i="17"/>
  <c r="AZ77" i="17"/>
  <c r="AA76" i="11"/>
  <c r="AC76" i="11" s="1"/>
  <c r="X76" i="9"/>
  <c r="Z76" i="9" s="1"/>
  <c r="AC76" i="9" s="1"/>
  <c r="N79" i="10" s="1"/>
  <c r="AA76" i="21"/>
  <c r="AC76" i="21"/>
  <c r="AB76" i="21"/>
  <c r="G79" i="5"/>
  <c r="F79" i="5"/>
  <c r="AU77" i="17"/>
  <c r="L77" i="7"/>
  <c r="I77" i="7"/>
  <c r="J77" i="7"/>
  <c r="K77" i="7"/>
  <c r="BB77" i="17"/>
  <c r="S77" i="13"/>
  <c r="R77" i="13"/>
  <c r="BG77" i="17"/>
  <c r="AF82" i="17"/>
  <c r="AG82" i="17"/>
  <c r="H78" i="11"/>
  <c r="I78" i="11"/>
  <c r="Z76" i="11"/>
  <c r="BE77" i="17"/>
  <c r="P81" i="11"/>
  <c r="O81" i="11"/>
  <c r="Q81" i="11"/>
  <c r="R81" i="11"/>
  <c r="AC77" i="15"/>
  <c r="AB77" i="15"/>
  <c r="AD77" i="15"/>
  <c r="AE77" i="15"/>
  <c r="AS77" i="17"/>
  <c r="AL79" i="19"/>
  <c r="AM79" i="19"/>
  <c r="AC77" i="19"/>
  <c r="AD77" i="19"/>
  <c r="AE77" i="19"/>
  <c r="AQ75" i="19"/>
  <c r="AN75" i="19"/>
  <c r="AO75" i="19"/>
  <c r="AR75" i="19"/>
  <c r="AP75" i="19"/>
  <c r="AS75" i="19"/>
  <c r="K79" i="17"/>
  <c r="J79" i="17"/>
  <c r="I79" i="17"/>
  <c r="L79" i="17"/>
  <c r="R84" i="7"/>
  <c r="S84" i="7"/>
  <c r="W76" i="9"/>
  <c r="U76" i="17"/>
  <c r="V76" i="17"/>
  <c r="Q81" i="5"/>
  <c r="R81" i="5"/>
  <c r="AI77" i="17"/>
  <c r="AJ77" i="17"/>
  <c r="AL77" i="17"/>
  <c r="AK77" i="17"/>
  <c r="BD77" i="17"/>
  <c r="J77" i="21"/>
  <c r="I77" i="21"/>
  <c r="AX77" i="17"/>
  <c r="AY77" i="17"/>
  <c r="BF84" i="19"/>
  <c r="BI84" i="19"/>
  <c r="BA84" i="19"/>
  <c r="BB84" i="19"/>
  <c r="BC84" i="19"/>
  <c r="BE84" i="19"/>
  <c r="BH84" i="19"/>
  <c r="BG84" i="19"/>
  <c r="AZ84" i="19"/>
  <c r="BD84" i="19"/>
  <c r="G86" i="7"/>
  <c r="H86" i="7"/>
  <c r="O79" i="7"/>
  <c r="Q79" i="7"/>
  <c r="N79" i="7"/>
  <c r="P79" i="7"/>
  <c r="U78" i="19"/>
  <c r="V78" i="19"/>
  <c r="AV77" i="17"/>
  <c r="M78" i="11"/>
  <c r="K78" i="11"/>
  <c r="L78" i="11"/>
  <c r="J78" i="11"/>
  <c r="BC77" i="17"/>
  <c r="T80" i="21"/>
  <c r="U80" i="21"/>
  <c r="AK77" i="15"/>
  <c r="AI77" i="15"/>
  <c r="AL77" i="15"/>
  <c r="AJ77" i="15"/>
  <c r="AG79" i="15"/>
  <c r="AF79" i="15"/>
  <c r="I77" i="5"/>
  <c r="H77" i="5"/>
  <c r="K77" i="5"/>
  <c r="J77" i="5"/>
  <c r="AB78" i="17"/>
  <c r="AC78" i="17"/>
  <c r="AD78" i="17"/>
  <c r="AE78" i="17"/>
  <c r="S77" i="15"/>
  <c r="R77" i="15"/>
  <c r="G77" i="13"/>
  <c r="H77" i="13"/>
  <c r="X77" i="19"/>
  <c r="Y77" i="19"/>
  <c r="AA77" i="19"/>
  <c r="Z77" i="19"/>
  <c r="V77" i="11"/>
  <c r="Y77" i="11"/>
  <c r="X77" i="11"/>
  <c r="W77" i="11"/>
  <c r="O76" i="17"/>
  <c r="P76" i="17"/>
  <c r="N76" i="17"/>
  <c r="Q76" i="17"/>
  <c r="U76" i="5"/>
  <c r="W76" i="5" s="1"/>
  <c r="T76" i="5"/>
  <c r="Z76" i="13"/>
  <c r="AB76" i="13" s="1"/>
  <c r="Y76" i="13"/>
  <c r="AT77" i="17"/>
  <c r="H77" i="15"/>
  <c r="G77" i="15"/>
  <c r="BH77" i="17"/>
  <c r="U79" i="15"/>
  <c r="V79" i="15"/>
  <c r="BJ75" i="17"/>
  <c r="BL75" i="17" s="1"/>
  <c r="BI75" i="17"/>
  <c r="G78" i="17"/>
  <c r="H78" i="17"/>
  <c r="S76" i="17"/>
  <c r="R76" i="17"/>
  <c r="AG75" i="19"/>
  <c r="AH75" i="19"/>
  <c r="AF75" i="19"/>
  <c r="AJ75" i="19"/>
  <c r="AI75" i="19"/>
  <c r="AK75" i="19"/>
  <c r="K81" i="19"/>
  <c r="J81" i="19"/>
  <c r="X76" i="21"/>
  <c r="W76" i="21"/>
  <c r="Z76" i="21"/>
  <c r="Y76" i="21"/>
  <c r="AQ76" i="15"/>
  <c r="AS76" i="15" s="1"/>
  <c r="AP76" i="15"/>
  <c r="AD75" i="21"/>
  <c r="R77" i="19"/>
  <c r="T77" i="19"/>
  <c r="S77" i="19"/>
  <c r="Q77" i="19"/>
  <c r="S79" i="11"/>
  <c r="T79" i="11"/>
  <c r="P79" i="15"/>
  <c r="O79" i="15"/>
  <c r="N79" i="15"/>
  <c r="Q79" i="15"/>
  <c r="AN77" i="15"/>
  <c r="AM77" i="15"/>
  <c r="AO77" i="15"/>
  <c r="O78" i="13"/>
  <c r="N78" i="13"/>
  <c r="Q78" i="13"/>
  <c r="P78" i="13"/>
  <c r="V78" i="13"/>
  <c r="W78" i="13"/>
  <c r="U78" i="13"/>
  <c r="X78" i="13"/>
  <c r="AO77" i="17"/>
  <c r="AP78" i="17" s="1"/>
  <c r="AN77" i="17"/>
  <c r="AM77" i="17"/>
  <c r="N78" i="19"/>
  <c r="M78" i="19"/>
  <c r="O78" i="19"/>
  <c r="L78" i="19"/>
  <c r="AB76" i="19"/>
  <c r="AV78" i="19"/>
  <c r="AT78" i="19"/>
  <c r="AW78" i="19"/>
  <c r="AU78" i="19"/>
  <c r="AX77" i="19"/>
  <c r="AY77" i="19"/>
  <c r="Z77" i="17"/>
  <c r="Y77" i="17"/>
  <c r="W77" i="17"/>
  <c r="X77" i="17"/>
  <c r="BA77" i="17"/>
  <c r="K77" i="15"/>
  <c r="I77" i="15"/>
  <c r="J77" i="15"/>
  <c r="L77" i="15"/>
  <c r="AW77" i="17"/>
  <c r="Y77" i="15"/>
  <c r="X77" i="15"/>
  <c r="W77" i="15"/>
  <c r="Z77" i="15"/>
  <c r="L78" i="21"/>
  <c r="M78" i="21"/>
  <c r="K78" i="21"/>
  <c r="N78" i="21"/>
  <c r="AQ77" i="17"/>
  <c r="M77" i="5"/>
  <c r="P77" i="5"/>
  <c r="N77" i="5"/>
  <c r="O77" i="5"/>
  <c r="R76" i="21"/>
  <c r="Q76" i="21"/>
  <c r="P76" i="21"/>
  <c r="S76" i="21"/>
  <c r="BF77" i="17"/>
  <c r="J80" i="13"/>
  <c r="I80" i="13"/>
  <c r="L80" i="13"/>
  <c r="K80" i="13"/>
  <c r="W76" i="7"/>
  <c r="Y76" i="7" s="1"/>
  <c r="V76" i="7"/>
  <c r="AB77" i="19" l="1"/>
  <c r="AD76" i="21"/>
  <c r="AZ78" i="17"/>
  <c r="AW78" i="17"/>
  <c r="AQ78" i="17"/>
  <c r="BF78" i="17"/>
  <c r="AA77" i="11"/>
  <c r="AC77" i="11" s="1"/>
  <c r="O79" i="10"/>
  <c r="O54" i="3" s="1"/>
  <c r="N54" i="3"/>
  <c r="L54" i="3"/>
  <c r="M54" i="3" s="1"/>
  <c r="M79" i="21"/>
  <c r="L79" i="21"/>
  <c r="K79" i="21"/>
  <c r="N79" i="21"/>
  <c r="L79" i="19"/>
  <c r="M79" i="19"/>
  <c r="O79" i="19"/>
  <c r="N79" i="19"/>
  <c r="W77" i="21"/>
  <c r="X77" i="21"/>
  <c r="Z77" i="21"/>
  <c r="Y77" i="21"/>
  <c r="R77" i="17"/>
  <c r="S77" i="17"/>
  <c r="AT78" i="17"/>
  <c r="AE76" i="21"/>
  <c r="AG76" i="21" s="1"/>
  <c r="I79" i="11"/>
  <c r="H79" i="11"/>
  <c r="W77" i="7"/>
  <c r="Y77" i="7" s="1"/>
  <c r="V77" i="7"/>
  <c r="P77" i="21"/>
  <c r="R77" i="21"/>
  <c r="S77" i="21"/>
  <c r="Q77" i="21"/>
  <c r="U81" i="21"/>
  <c r="T81" i="21"/>
  <c r="AN76" i="19"/>
  <c r="AS76" i="19"/>
  <c r="AP76" i="19"/>
  <c r="AO76" i="19"/>
  <c r="AQ76" i="19"/>
  <c r="AR76" i="19"/>
  <c r="AS78" i="17"/>
  <c r="L78" i="7"/>
  <c r="J78" i="7"/>
  <c r="K78" i="7"/>
  <c r="I78" i="7"/>
  <c r="Y78" i="15"/>
  <c r="Z78" i="15"/>
  <c r="X78" i="15"/>
  <c r="W78" i="15"/>
  <c r="AO78" i="15"/>
  <c r="AM78" i="15"/>
  <c r="AN78" i="15"/>
  <c r="Z78" i="19"/>
  <c r="X78" i="19"/>
  <c r="Y78" i="19"/>
  <c r="AA78" i="19"/>
  <c r="K78" i="5"/>
  <c r="H78" i="5"/>
  <c r="I78" i="5"/>
  <c r="J78" i="5"/>
  <c r="Q82" i="5"/>
  <c r="R82" i="5"/>
  <c r="AB78" i="15"/>
  <c r="AC78" i="15"/>
  <c r="AD78" i="15"/>
  <c r="AE78" i="15"/>
  <c r="AG83" i="17"/>
  <c r="AF83" i="17"/>
  <c r="Z77" i="11"/>
  <c r="Z78" i="17"/>
  <c r="X78" i="17"/>
  <c r="W78" i="17"/>
  <c r="Y78" i="17"/>
  <c r="G79" i="17"/>
  <c r="H79" i="17"/>
  <c r="U77" i="5"/>
  <c r="W77" i="5" s="1"/>
  <c r="T77" i="5"/>
  <c r="BC78" i="17"/>
  <c r="N80" i="7"/>
  <c r="O80" i="7"/>
  <c r="P80" i="7"/>
  <c r="Q80" i="7"/>
  <c r="BA85" i="19"/>
  <c r="BI85" i="19"/>
  <c r="BB85" i="19"/>
  <c r="BF85" i="19"/>
  <c r="BE85" i="19"/>
  <c r="BD85" i="19"/>
  <c r="BC85" i="19"/>
  <c r="AZ85" i="19"/>
  <c r="BH85" i="19"/>
  <c r="BG85" i="19"/>
  <c r="AX78" i="19"/>
  <c r="AY78" i="19"/>
  <c r="Q78" i="19"/>
  <c r="S78" i="19"/>
  <c r="R78" i="19"/>
  <c r="T78" i="19"/>
  <c r="K82" i="19"/>
  <c r="J82" i="19"/>
  <c r="V77" i="17"/>
  <c r="U77" i="17"/>
  <c r="AU78" i="17"/>
  <c r="J81" i="13"/>
  <c r="I81" i="13"/>
  <c r="L81" i="13"/>
  <c r="K81" i="13"/>
  <c r="AN78" i="17"/>
  <c r="AO78" i="17"/>
  <c r="AQ79" i="17" s="1"/>
  <c r="AM78" i="17"/>
  <c r="P80" i="15"/>
  <c r="O80" i="15"/>
  <c r="Q80" i="15"/>
  <c r="N80" i="15"/>
  <c r="AI76" i="19"/>
  <c r="AF76" i="19"/>
  <c r="AG76" i="19"/>
  <c r="AH76" i="19"/>
  <c r="AJ76" i="19"/>
  <c r="AK76" i="19"/>
  <c r="P77" i="17"/>
  <c r="N77" i="17"/>
  <c r="Q77" i="17"/>
  <c r="O77" i="17"/>
  <c r="H78" i="13"/>
  <c r="G78" i="13"/>
  <c r="H87" i="7"/>
  <c r="G87" i="7"/>
  <c r="AY78" i="17"/>
  <c r="M78" i="5"/>
  <c r="O78" i="5"/>
  <c r="N78" i="5"/>
  <c r="P78" i="5"/>
  <c r="U79" i="13"/>
  <c r="X79" i="13"/>
  <c r="W79" i="13"/>
  <c r="V79" i="13"/>
  <c r="BI76" i="17"/>
  <c r="BJ76" i="17"/>
  <c r="BL76" i="17" s="1"/>
  <c r="Z77" i="13"/>
  <c r="AB77" i="13" s="1"/>
  <c r="Y77" i="13"/>
  <c r="AG80" i="15"/>
  <c r="AF80" i="15"/>
  <c r="AX78" i="17"/>
  <c r="P82" i="11"/>
  <c r="R82" i="11"/>
  <c r="Q82" i="11"/>
  <c r="O82" i="11"/>
  <c r="BG78" i="17"/>
  <c r="G80" i="5"/>
  <c r="F80" i="5"/>
  <c r="K78" i="15"/>
  <c r="I78" i="15"/>
  <c r="J78" i="15"/>
  <c r="L78" i="15"/>
  <c r="AT79" i="19"/>
  <c r="AV79" i="19"/>
  <c r="AW79" i="19"/>
  <c r="AU79" i="19"/>
  <c r="V80" i="15"/>
  <c r="U80" i="15"/>
  <c r="L79" i="11"/>
  <c r="M79" i="11"/>
  <c r="J79" i="11"/>
  <c r="K79" i="11"/>
  <c r="R85" i="7"/>
  <c r="S85" i="7"/>
  <c r="AE78" i="19"/>
  <c r="AD78" i="19"/>
  <c r="AC78" i="19"/>
  <c r="S78" i="15"/>
  <c r="R78" i="15"/>
  <c r="AV78" i="17"/>
  <c r="J78" i="21"/>
  <c r="I78" i="21"/>
  <c r="S78" i="13"/>
  <c r="R78" i="13"/>
  <c r="AA77" i="21"/>
  <c r="AB77" i="21"/>
  <c r="AC77" i="21"/>
  <c r="BH78" i="17"/>
  <c r="AB79" i="17"/>
  <c r="AD79" i="17"/>
  <c r="AC79" i="17"/>
  <c r="AE79" i="17"/>
  <c r="V79" i="19"/>
  <c r="U79" i="19"/>
  <c r="BD78" i="17"/>
  <c r="K80" i="17"/>
  <c r="L80" i="17"/>
  <c r="J80" i="17"/>
  <c r="I80" i="17"/>
  <c r="BB78" i="17"/>
  <c r="AP77" i="15"/>
  <c r="AQ77" i="15"/>
  <c r="AS77" i="15" s="1"/>
  <c r="AI78" i="15"/>
  <c r="AJ78" i="15"/>
  <c r="AK78" i="15"/>
  <c r="AL78" i="15"/>
  <c r="AR78" i="17"/>
  <c r="BE78" i="17"/>
  <c r="BA78" i="17"/>
  <c r="P79" i="13"/>
  <c r="N79" i="13"/>
  <c r="O79" i="13"/>
  <c r="Q79" i="13"/>
  <c r="T80" i="11"/>
  <c r="S80" i="11"/>
  <c r="G78" i="15"/>
  <c r="H78" i="15"/>
  <c r="X78" i="11"/>
  <c r="Y78" i="11"/>
  <c r="W78" i="11"/>
  <c r="V78" i="11"/>
  <c r="AA78" i="11" s="1"/>
  <c r="AC78" i="11" s="1"/>
  <c r="AI78" i="17"/>
  <c r="AJ78" i="17"/>
  <c r="AK78" i="17"/>
  <c r="AL78" i="17"/>
  <c r="AM80" i="19"/>
  <c r="AL80" i="19"/>
  <c r="BJ75" i="19"/>
  <c r="BL75" i="19" s="1"/>
  <c r="AB78" i="19" l="1"/>
  <c r="AE77" i="21"/>
  <c r="AG77" i="21" s="1"/>
  <c r="BF79" i="17"/>
  <c r="BB79" i="17"/>
  <c r="BH79" i="17"/>
  <c r="AR79" i="17"/>
  <c r="BD79" i="17"/>
  <c r="BE79" i="17"/>
  <c r="F81" i="5"/>
  <c r="G81" i="5"/>
  <c r="AS79" i="17"/>
  <c r="V81" i="15"/>
  <c r="U81" i="15"/>
  <c r="BG79" i="17"/>
  <c r="AY79" i="17"/>
  <c r="K82" i="13"/>
  <c r="J82" i="13"/>
  <c r="L82" i="13"/>
  <c r="I82" i="13"/>
  <c r="BB86" i="19"/>
  <c r="BA86" i="19"/>
  <c r="BD86" i="19"/>
  <c r="BH86" i="19"/>
  <c r="AZ86" i="19"/>
  <c r="BE86" i="19"/>
  <c r="BF86" i="19"/>
  <c r="BI86" i="19"/>
  <c r="BC86" i="19"/>
  <c r="BG86" i="19"/>
  <c r="R83" i="5"/>
  <c r="Q83" i="5"/>
  <c r="AO79" i="15"/>
  <c r="AM79" i="15"/>
  <c r="AN79" i="15"/>
  <c r="AA78" i="21"/>
  <c r="AC78" i="21"/>
  <c r="AB78" i="21"/>
  <c r="BA79" i="17"/>
  <c r="AE79" i="19"/>
  <c r="AD79" i="19"/>
  <c r="AC79" i="19"/>
  <c r="AT80" i="19"/>
  <c r="AU80" i="19"/>
  <c r="AW80" i="19"/>
  <c r="AV80" i="19"/>
  <c r="G88" i="7"/>
  <c r="H88" i="7"/>
  <c r="AX79" i="19"/>
  <c r="AY79" i="19"/>
  <c r="O81" i="7"/>
  <c r="P81" i="7"/>
  <c r="N81" i="7"/>
  <c r="Q81" i="7"/>
  <c r="L80" i="19"/>
  <c r="O80" i="19"/>
  <c r="M80" i="19"/>
  <c r="N80" i="19"/>
  <c r="K81" i="17"/>
  <c r="J81" i="17"/>
  <c r="I81" i="17"/>
  <c r="L81" i="17"/>
  <c r="S86" i="7"/>
  <c r="R86" i="7"/>
  <c r="R83" i="11"/>
  <c r="Q83" i="11"/>
  <c r="O83" i="11"/>
  <c r="P83" i="11"/>
  <c r="Z78" i="13"/>
  <c r="AB78" i="13" s="1"/>
  <c r="Y78" i="13"/>
  <c r="AU79" i="17"/>
  <c r="Y79" i="15"/>
  <c r="W79" i="15"/>
  <c r="Z79" i="15"/>
  <c r="X79" i="15"/>
  <c r="X80" i="13"/>
  <c r="W80" i="13"/>
  <c r="U80" i="13"/>
  <c r="V80" i="13"/>
  <c r="G79" i="13"/>
  <c r="H79" i="13"/>
  <c r="O81" i="15"/>
  <c r="P81" i="15"/>
  <c r="Q81" i="15"/>
  <c r="N81" i="15"/>
  <c r="X79" i="17"/>
  <c r="W79" i="17"/>
  <c r="Y79" i="17"/>
  <c r="Z79" i="17"/>
  <c r="U78" i="5"/>
  <c r="W78" i="5" s="1"/>
  <c r="T78" i="5"/>
  <c r="AQ77" i="19"/>
  <c r="AR77" i="19"/>
  <c r="AN77" i="19"/>
  <c r="AP77" i="19"/>
  <c r="AO77" i="19"/>
  <c r="AS77" i="19"/>
  <c r="I80" i="11"/>
  <c r="H80" i="11"/>
  <c r="R79" i="13"/>
  <c r="S79" i="13"/>
  <c r="AD77" i="21"/>
  <c r="I79" i="15"/>
  <c r="J79" i="15"/>
  <c r="K79" i="15"/>
  <c r="L79" i="15"/>
  <c r="AX79" i="17"/>
  <c r="U78" i="17"/>
  <c r="V78" i="17"/>
  <c r="I79" i="5"/>
  <c r="J79" i="5"/>
  <c r="K79" i="5"/>
  <c r="H79" i="5"/>
  <c r="W78" i="7"/>
  <c r="Y78" i="7" s="1"/>
  <c r="V78" i="7"/>
  <c r="M80" i="21"/>
  <c r="L80" i="21"/>
  <c r="N80" i="21"/>
  <c r="K80" i="21"/>
  <c r="H79" i="15"/>
  <c r="G79" i="15"/>
  <c r="N79" i="5"/>
  <c r="M79" i="5"/>
  <c r="P79" i="5"/>
  <c r="O79" i="5"/>
  <c r="O78" i="17"/>
  <c r="N78" i="17"/>
  <c r="P78" i="17"/>
  <c r="Q78" i="17"/>
  <c r="BC79" i="17"/>
  <c r="X79" i="19"/>
  <c r="Z79" i="19"/>
  <c r="Y79" i="19"/>
  <c r="AA79" i="19"/>
  <c r="AT79" i="17"/>
  <c r="AQ78" i="15"/>
  <c r="AS78" i="15" s="1"/>
  <c r="AP78" i="15"/>
  <c r="AI79" i="15"/>
  <c r="AJ79" i="15"/>
  <c r="AK79" i="15"/>
  <c r="AL79" i="15"/>
  <c r="AL81" i="19"/>
  <c r="AM81" i="19"/>
  <c r="S81" i="11"/>
  <c r="T81" i="11"/>
  <c r="U80" i="19"/>
  <c r="V80" i="19"/>
  <c r="I79" i="21"/>
  <c r="J79" i="21"/>
  <c r="BJ77" i="17"/>
  <c r="BL77" i="17" s="1"/>
  <c r="BI77" i="17"/>
  <c r="AG84" i="17"/>
  <c r="AF84" i="17"/>
  <c r="U82" i="21"/>
  <c r="T82" i="21"/>
  <c r="R78" i="17"/>
  <c r="S78" i="17"/>
  <c r="AI79" i="17"/>
  <c r="AK79" i="17"/>
  <c r="AJ79" i="17"/>
  <c r="AL79" i="17"/>
  <c r="AC80" i="17"/>
  <c r="AB80" i="17"/>
  <c r="AD80" i="17"/>
  <c r="AE80" i="17"/>
  <c r="AV79" i="17"/>
  <c r="AM79" i="17"/>
  <c r="AO79" i="17"/>
  <c r="AN79" i="17"/>
  <c r="AC79" i="15"/>
  <c r="AB79" i="15"/>
  <c r="AD79" i="15"/>
  <c r="AE79" i="15"/>
  <c r="L79" i="7"/>
  <c r="J79" i="7"/>
  <c r="I79" i="7"/>
  <c r="K79" i="7"/>
  <c r="N80" i="13"/>
  <c r="O80" i="13"/>
  <c r="Q80" i="13"/>
  <c r="P80" i="13"/>
  <c r="L80" i="11"/>
  <c r="J80" i="11"/>
  <c r="K80" i="11"/>
  <c r="M80" i="11"/>
  <c r="AW79" i="17"/>
  <c r="AG81" i="15"/>
  <c r="AF81" i="15"/>
  <c r="AJ77" i="19"/>
  <c r="AG77" i="19"/>
  <c r="AK77" i="19"/>
  <c r="AH77" i="19"/>
  <c r="AI77" i="19"/>
  <c r="AF77" i="19"/>
  <c r="J83" i="19"/>
  <c r="K83" i="19"/>
  <c r="G80" i="17"/>
  <c r="H80" i="17"/>
  <c r="Z78" i="11"/>
  <c r="AZ79" i="17"/>
  <c r="V79" i="11"/>
  <c r="X79" i="11"/>
  <c r="W79" i="11"/>
  <c r="Y79" i="11"/>
  <c r="S79" i="15"/>
  <c r="R79" i="15"/>
  <c r="AP79" i="17"/>
  <c r="Q79" i="19"/>
  <c r="T79" i="19"/>
  <c r="R79" i="19"/>
  <c r="S79" i="19"/>
  <c r="P78" i="21"/>
  <c r="R78" i="21"/>
  <c r="S78" i="21"/>
  <c r="Q78" i="21"/>
  <c r="Y78" i="21"/>
  <c r="X78" i="21"/>
  <c r="Z78" i="21"/>
  <c r="W78" i="21"/>
  <c r="BJ76" i="19"/>
  <c r="BL76" i="19" s="1"/>
  <c r="AE78" i="21" l="1"/>
  <c r="AG78" i="21" s="1"/>
  <c r="AW80" i="17"/>
  <c r="AZ80" i="17"/>
  <c r="AP80" i="17"/>
  <c r="AV80" i="17"/>
  <c r="AA79" i="11"/>
  <c r="AC79" i="11" s="1"/>
  <c r="J84" i="19"/>
  <c r="K84" i="19"/>
  <c r="BJ78" i="17"/>
  <c r="BL78" i="17" s="1"/>
  <c r="BI78" i="17"/>
  <c r="O82" i="15"/>
  <c r="P82" i="15"/>
  <c r="Q82" i="15"/>
  <c r="N82" i="15"/>
  <c r="S87" i="7"/>
  <c r="R87" i="7"/>
  <c r="BA80" i="17"/>
  <c r="Y79" i="21"/>
  <c r="X79" i="21"/>
  <c r="Z79" i="21"/>
  <c r="W79" i="21"/>
  <c r="AI80" i="17"/>
  <c r="AJ80" i="17"/>
  <c r="AK80" i="17"/>
  <c r="AL80" i="17"/>
  <c r="Z80" i="15"/>
  <c r="Y80" i="15"/>
  <c r="W80" i="15"/>
  <c r="X80" i="15"/>
  <c r="I82" i="17"/>
  <c r="K82" i="17"/>
  <c r="J82" i="17"/>
  <c r="L82" i="17"/>
  <c r="AX80" i="19"/>
  <c r="AY80" i="19"/>
  <c r="BJ77" i="19"/>
  <c r="BL77" i="19" s="1"/>
  <c r="I80" i="21"/>
  <c r="J80" i="21"/>
  <c r="BC87" i="19"/>
  <c r="BA87" i="19"/>
  <c r="BF87" i="19"/>
  <c r="AZ87" i="19"/>
  <c r="BD87" i="19"/>
  <c r="BB87" i="19"/>
  <c r="BH87" i="19"/>
  <c r="BE87" i="19"/>
  <c r="BI87" i="19"/>
  <c r="BG87" i="19"/>
  <c r="AY80" i="17"/>
  <c r="P79" i="21"/>
  <c r="S79" i="21"/>
  <c r="R79" i="21"/>
  <c r="Q79" i="21"/>
  <c r="S80" i="15"/>
  <c r="R80" i="15"/>
  <c r="M80" i="5"/>
  <c r="N80" i="5"/>
  <c r="P80" i="5"/>
  <c r="O80" i="5"/>
  <c r="G80" i="13"/>
  <c r="H80" i="13"/>
  <c r="G89" i="7"/>
  <c r="H89" i="7"/>
  <c r="BG80" i="17"/>
  <c r="G81" i="17"/>
  <c r="H81" i="17"/>
  <c r="Q81" i="13"/>
  <c r="P81" i="13"/>
  <c r="N81" i="13"/>
  <c r="O81" i="13"/>
  <c r="V81" i="19"/>
  <c r="U81" i="19"/>
  <c r="AT80" i="17"/>
  <c r="T79" i="5"/>
  <c r="U79" i="5"/>
  <c r="W79" i="5" s="1"/>
  <c r="S80" i="13"/>
  <c r="R80" i="13"/>
  <c r="Z79" i="13"/>
  <c r="AB79" i="13" s="1"/>
  <c r="Y79" i="13"/>
  <c r="AU80" i="17"/>
  <c r="AA79" i="21"/>
  <c r="AB79" i="21"/>
  <c r="AC79" i="21"/>
  <c r="AG78" i="19"/>
  <c r="AJ78" i="19"/>
  <c r="AH78" i="19"/>
  <c r="AI78" i="19"/>
  <c r="AF78" i="19"/>
  <c r="AK78" i="19"/>
  <c r="BF80" i="17"/>
  <c r="X80" i="19"/>
  <c r="Z80" i="19"/>
  <c r="Y80" i="19"/>
  <c r="AA80" i="19"/>
  <c r="J80" i="5"/>
  <c r="I80" i="5"/>
  <c r="K80" i="5"/>
  <c r="H80" i="5"/>
  <c r="V82" i="15"/>
  <c r="U82" i="15"/>
  <c r="V80" i="11"/>
  <c r="Y80" i="11"/>
  <c r="X80" i="11"/>
  <c r="W80" i="11"/>
  <c r="AO80" i="17"/>
  <c r="AN80" i="17"/>
  <c r="AM80" i="17"/>
  <c r="R79" i="17"/>
  <c r="S79" i="17"/>
  <c r="T82" i="11"/>
  <c r="S82" i="11"/>
  <c r="AD78" i="21"/>
  <c r="BD80" i="17"/>
  <c r="AV81" i="19"/>
  <c r="AU81" i="19"/>
  <c r="AT81" i="19"/>
  <c r="AW81" i="19"/>
  <c r="BB80" i="17"/>
  <c r="BH80" i="17"/>
  <c r="AB79" i="19"/>
  <c r="W80" i="17"/>
  <c r="Y80" i="17"/>
  <c r="Z80" i="17"/>
  <c r="X80" i="17"/>
  <c r="M81" i="19"/>
  <c r="L81" i="19"/>
  <c r="O81" i="19"/>
  <c r="N81" i="19"/>
  <c r="AS80" i="17"/>
  <c r="V79" i="7"/>
  <c r="W79" i="7"/>
  <c r="Y79" i="7" s="1"/>
  <c r="AM82" i="19"/>
  <c r="AL82" i="19"/>
  <c r="AQ79" i="15"/>
  <c r="AS79" i="15" s="1"/>
  <c r="AP79" i="15"/>
  <c r="U79" i="17"/>
  <c r="V79" i="17"/>
  <c r="U81" i="13"/>
  <c r="W81" i="13"/>
  <c r="V81" i="13"/>
  <c r="X81" i="13"/>
  <c r="G82" i="5"/>
  <c r="F82" i="5"/>
  <c r="AG82" i="15"/>
  <c r="AF82" i="15"/>
  <c r="AD81" i="17"/>
  <c r="AB81" i="17"/>
  <c r="AE81" i="17"/>
  <c r="AC81" i="17"/>
  <c r="T83" i="21"/>
  <c r="U83" i="21"/>
  <c r="BC80" i="17"/>
  <c r="H80" i="15"/>
  <c r="G80" i="15"/>
  <c r="BE80" i="17"/>
  <c r="P82" i="7"/>
  <c r="O82" i="7"/>
  <c r="N82" i="7"/>
  <c r="Q82" i="7"/>
  <c r="AN80" i="15"/>
  <c r="AM80" i="15"/>
  <c r="AO80" i="15"/>
  <c r="J80" i="7"/>
  <c r="L80" i="7"/>
  <c r="K80" i="7"/>
  <c r="I80" i="7"/>
  <c r="AI80" i="15"/>
  <c r="AK80" i="15"/>
  <c r="AJ80" i="15"/>
  <c r="AL80" i="15"/>
  <c r="P79" i="17"/>
  <c r="Q79" i="17"/>
  <c r="O79" i="17"/>
  <c r="N79" i="17"/>
  <c r="AX80" i="17"/>
  <c r="I81" i="11"/>
  <c r="H81" i="11"/>
  <c r="Z79" i="11"/>
  <c r="P84" i="11"/>
  <c r="R84" i="11"/>
  <c r="Q84" i="11"/>
  <c r="O84" i="11"/>
  <c r="AQ80" i="17"/>
  <c r="T80" i="19"/>
  <c r="S80" i="19"/>
  <c r="R80" i="19"/>
  <c r="Q80" i="19"/>
  <c r="L81" i="11"/>
  <c r="K81" i="11"/>
  <c r="M81" i="11"/>
  <c r="J81" i="11"/>
  <c r="AC80" i="15"/>
  <c r="AE80" i="15"/>
  <c r="AB80" i="15"/>
  <c r="AD80" i="15"/>
  <c r="AF85" i="17"/>
  <c r="AG85" i="17"/>
  <c r="K81" i="21"/>
  <c r="L81" i="21"/>
  <c r="N81" i="21"/>
  <c r="M81" i="21"/>
  <c r="I80" i="15"/>
  <c r="K80" i="15"/>
  <c r="J80" i="15"/>
  <c r="L80" i="15"/>
  <c r="AN78" i="19"/>
  <c r="AQ78" i="19"/>
  <c r="AP78" i="19"/>
  <c r="AO78" i="19"/>
  <c r="AR78" i="19"/>
  <c r="AS78" i="19"/>
  <c r="AE80" i="19"/>
  <c r="AC80" i="19"/>
  <c r="AD80" i="19"/>
  <c r="R84" i="5"/>
  <c r="Q84" i="5"/>
  <c r="I83" i="13"/>
  <c r="J83" i="13"/>
  <c r="L83" i="13"/>
  <c r="K83" i="13"/>
  <c r="AR80" i="17"/>
  <c r="AR81" i="17" s="1"/>
  <c r="AE79" i="21" l="1"/>
  <c r="AG79" i="21" s="1"/>
  <c r="AS81" i="17"/>
  <c r="AA80" i="11"/>
  <c r="AC80" i="11" s="1"/>
  <c r="R85" i="5"/>
  <c r="Q85" i="5"/>
  <c r="AI81" i="15"/>
  <c r="AJ81" i="15"/>
  <c r="AK81" i="15"/>
  <c r="AL81" i="15"/>
  <c r="T84" i="21"/>
  <c r="U84" i="21"/>
  <c r="U82" i="13"/>
  <c r="W82" i="13"/>
  <c r="V82" i="13"/>
  <c r="X82" i="13"/>
  <c r="BB81" i="17"/>
  <c r="Y81" i="19"/>
  <c r="X81" i="19"/>
  <c r="Z81" i="19"/>
  <c r="AA81" i="19"/>
  <c r="Z80" i="13"/>
  <c r="AB80" i="13" s="1"/>
  <c r="Y80" i="13"/>
  <c r="J81" i="21"/>
  <c r="I81" i="21"/>
  <c r="X81" i="15"/>
  <c r="Y81" i="15"/>
  <c r="W81" i="15"/>
  <c r="Z81" i="15"/>
  <c r="AO81" i="17"/>
  <c r="AM81" i="17"/>
  <c r="AN81" i="17"/>
  <c r="R88" i="7"/>
  <c r="S88" i="7"/>
  <c r="R85" i="11"/>
  <c r="P85" i="11"/>
  <c r="Q85" i="11"/>
  <c r="O85" i="11"/>
  <c r="O83" i="7"/>
  <c r="N83" i="7"/>
  <c r="P83" i="7"/>
  <c r="Q83" i="7"/>
  <c r="N81" i="5"/>
  <c r="M81" i="5"/>
  <c r="O81" i="5"/>
  <c r="P81" i="5"/>
  <c r="AY81" i="17"/>
  <c r="AI81" i="17"/>
  <c r="AJ81" i="17"/>
  <c r="AL81" i="17"/>
  <c r="AK81" i="17"/>
  <c r="AE81" i="19"/>
  <c r="AC81" i="19"/>
  <c r="AD81" i="19"/>
  <c r="N82" i="21"/>
  <c r="M82" i="21"/>
  <c r="K82" i="21"/>
  <c r="L82" i="21"/>
  <c r="AB82" i="17"/>
  <c r="AC82" i="17"/>
  <c r="AE82" i="17"/>
  <c r="AD82" i="17"/>
  <c r="L82" i="19"/>
  <c r="M82" i="19"/>
  <c r="N82" i="19"/>
  <c r="O82" i="19"/>
  <c r="BF88" i="19"/>
  <c r="BA88" i="19"/>
  <c r="BI88" i="19"/>
  <c r="BD88" i="19"/>
  <c r="BC88" i="19"/>
  <c r="AZ88" i="19"/>
  <c r="BB88" i="19"/>
  <c r="BE88" i="19"/>
  <c r="BH88" i="19"/>
  <c r="BG88" i="19"/>
  <c r="AX81" i="19"/>
  <c r="AY81" i="19"/>
  <c r="O83" i="15"/>
  <c r="P83" i="15"/>
  <c r="N83" i="15"/>
  <c r="Q83" i="15"/>
  <c r="U82" i="19"/>
  <c r="V82" i="19"/>
  <c r="AN79" i="19"/>
  <c r="AQ79" i="19"/>
  <c r="AP79" i="19"/>
  <c r="AR79" i="19"/>
  <c r="AS79" i="19"/>
  <c r="AO79" i="19"/>
  <c r="U80" i="17"/>
  <c r="V80" i="17"/>
  <c r="W81" i="11"/>
  <c r="V81" i="11"/>
  <c r="X81" i="11"/>
  <c r="Y81" i="11"/>
  <c r="BF81" i="17"/>
  <c r="AU81" i="17"/>
  <c r="W80" i="7"/>
  <c r="Y80" i="7" s="1"/>
  <c r="V80" i="7"/>
  <c r="BD81" i="17"/>
  <c r="AG79" i="19"/>
  <c r="AI79" i="19"/>
  <c r="AJ79" i="19"/>
  <c r="AH79" i="19"/>
  <c r="AF79" i="19"/>
  <c r="AK79" i="19"/>
  <c r="P82" i="13"/>
  <c r="N82" i="13"/>
  <c r="O82" i="13"/>
  <c r="Q82" i="13"/>
  <c r="AD79" i="21"/>
  <c r="L83" i="17"/>
  <c r="K83" i="17"/>
  <c r="J83" i="17"/>
  <c r="I83" i="17"/>
  <c r="AG86" i="17"/>
  <c r="AF86" i="17"/>
  <c r="L81" i="7"/>
  <c r="J81" i="7"/>
  <c r="I81" i="7"/>
  <c r="K81" i="7"/>
  <c r="BE81" i="17"/>
  <c r="BJ78" i="19"/>
  <c r="BL78" i="19" s="1"/>
  <c r="G82" i="17"/>
  <c r="H82" i="17"/>
  <c r="AV82" i="19"/>
  <c r="AU82" i="19"/>
  <c r="AT82" i="19"/>
  <c r="AW82" i="19"/>
  <c r="I82" i="11"/>
  <c r="H82" i="11"/>
  <c r="AX81" i="17"/>
  <c r="Z80" i="11"/>
  <c r="AF83" i="15"/>
  <c r="AG83" i="15"/>
  <c r="Z81" i="17"/>
  <c r="Y81" i="17"/>
  <c r="W81" i="17"/>
  <c r="X81" i="17"/>
  <c r="U83" i="15"/>
  <c r="V83" i="15"/>
  <c r="T80" i="5"/>
  <c r="U80" i="5"/>
  <c r="W80" i="5" s="1"/>
  <c r="S81" i="13"/>
  <c r="R81" i="13"/>
  <c r="BG81" i="17"/>
  <c r="S81" i="15"/>
  <c r="R81" i="15"/>
  <c r="W80" i="21"/>
  <c r="X80" i="21"/>
  <c r="Y80" i="21"/>
  <c r="Z80" i="21"/>
  <c r="J85" i="19"/>
  <c r="K85" i="19"/>
  <c r="AP81" i="17"/>
  <c r="AP82" i="17" s="1"/>
  <c r="AW81" i="17"/>
  <c r="T83" i="11"/>
  <c r="S83" i="11"/>
  <c r="AQ80" i="15"/>
  <c r="AS80" i="15" s="1"/>
  <c r="AP80" i="15"/>
  <c r="G83" i="5"/>
  <c r="F83" i="5"/>
  <c r="AL83" i="19"/>
  <c r="AM83" i="19"/>
  <c r="R80" i="17"/>
  <c r="S80" i="17"/>
  <c r="I81" i="5"/>
  <c r="H81" i="5"/>
  <c r="J81" i="5"/>
  <c r="K81" i="5"/>
  <c r="H90" i="7"/>
  <c r="G90" i="7"/>
  <c r="L82" i="11"/>
  <c r="K82" i="11"/>
  <c r="M82" i="11"/>
  <c r="J82" i="11"/>
  <c r="K84" i="13"/>
  <c r="L84" i="13"/>
  <c r="J84" i="13"/>
  <c r="I84" i="13"/>
  <c r="BJ79" i="17"/>
  <c r="BL79" i="17" s="1"/>
  <c r="BI79" i="17"/>
  <c r="J81" i="15"/>
  <c r="K81" i="15"/>
  <c r="I81" i="15"/>
  <c r="L81" i="15"/>
  <c r="AC81" i="15"/>
  <c r="AB81" i="15"/>
  <c r="AD81" i="15"/>
  <c r="AE81" i="15"/>
  <c r="R81" i="19"/>
  <c r="Q81" i="19"/>
  <c r="T81" i="19"/>
  <c r="S81" i="19"/>
  <c r="O80" i="17"/>
  <c r="P80" i="17"/>
  <c r="N80" i="17"/>
  <c r="Q80" i="17"/>
  <c r="G81" i="15"/>
  <c r="H81" i="15"/>
  <c r="AB80" i="19"/>
  <c r="AV81" i="17"/>
  <c r="AZ81" i="17"/>
  <c r="AQ81" i="17"/>
  <c r="AQ82" i="17" s="1"/>
  <c r="AM81" i="15"/>
  <c r="AN81" i="15"/>
  <c r="AO81" i="15"/>
  <c r="BC81" i="17"/>
  <c r="BH81" i="17"/>
  <c r="AA80" i="21"/>
  <c r="AB80" i="21"/>
  <c r="AC80" i="21"/>
  <c r="AT81" i="17"/>
  <c r="H81" i="13"/>
  <c r="G81" i="13"/>
  <c r="P80" i="21"/>
  <c r="Q80" i="21"/>
  <c r="R80" i="21"/>
  <c r="S80" i="21"/>
  <c r="BA81" i="17"/>
  <c r="AE80" i="21" l="1"/>
  <c r="AG80" i="21" s="1"/>
  <c r="AT82" i="17"/>
  <c r="BG82" i="17"/>
  <c r="AA81" i="11"/>
  <c r="AC81" i="11" s="1"/>
  <c r="U81" i="5"/>
  <c r="W81" i="5" s="1"/>
  <c r="T81" i="5"/>
  <c r="AW82" i="17"/>
  <c r="AY82" i="17"/>
  <c r="P86" i="11"/>
  <c r="O86" i="11"/>
  <c r="R86" i="11"/>
  <c r="Q86" i="11"/>
  <c r="U83" i="19"/>
  <c r="V83" i="19"/>
  <c r="G83" i="17"/>
  <c r="H83" i="17"/>
  <c r="AB81" i="19"/>
  <c r="O84" i="15"/>
  <c r="P84" i="15"/>
  <c r="N84" i="15"/>
  <c r="Q84" i="15"/>
  <c r="N82" i="5"/>
  <c r="M82" i="5"/>
  <c r="O82" i="5"/>
  <c r="P82" i="5"/>
  <c r="S89" i="7"/>
  <c r="R89" i="7"/>
  <c r="J82" i="21"/>
  <c r="I82" i="21"/>
  <c r="T85" i="21"/>
  <c r="U85" i="21"/>
  <c r="AV82" i="17"/>
  <c r="R81" i="17"/>
  <c r="S81" i="17"/>
  <c r="AS82" i="17"/>
  <c r="X82" i="17"/>
  <c r="W82" i="17"/>
  <c r="Z82" i="17"/>
  <c r="Y82" i="17"/>
  <c r="I84" i="17"/>
  <c r="K84" i="17"/>
  <c r="J84" i="17"/>
  <c r="L84" i="17"/>
  <c r="BD82" i="17"/>
  <c r="BF89" i="19"/>
  <c r="BA89" i="19"/>
  <c r="BI89" i="19"/>
  <c r="BH89" i="19"/>
  <c r="BC89" i="19"/>
  <c r="BD89" i="19"/>
  <c r="BB89" i="19"/>
  <c r="AZ89" i="19"/>
  <c r="BE89" i="19"/>
  <c r="BG89" i="19"/>
  <c r="J85" i="13"/>
  <c r="K85" i="13"/>
  <c r="I85" i="13"/>
  <c r="L85" i="13"/>
  <c r="R82" i="13"/>
  <c r="S82" i="13"/>
  <c r="H82" i="15"/>
  <c r="G82" i="15"/>
  <c r="BH82" i="17"/>
  <c r="AP81" i="15"/>
  <c r="AQ81" i="15"/>
  <c r="AS81" i="15" s="1"/>
  <c r="M83" i="11"/>
  <c r="L83" i="11"/>
  <c r="J83" i="11"/>
  <c r="K83" i="11"/>
  <c r="K86" i="19"/>
  <c r="J86" i="19"/>
  <c r="AG84" i="15"/>
  <c r="AF84" i="15"/>
  <c r="Z81" i="11"/>
  <c r="U81" i="17"/>
  <c r="V81" i="17"/>
  <c r="AD80" i="21"/>
  <c r="AI82" i="15"/>
  <c r="AK82" i="15"/>
  <c r="AJ82" i="15"/>
  <c r="AL82" i="15"/>
  <c r="S84" i="11"/>
  <c r="T84" i="11"/>
  <c r="BA82" i="17"/>
  <c r="BC82" i="17"/>
  <c r="O81" i="17"/>
  <c r="N81" i="17"/>
  <c r="Q81" i="17"/>
  <c r="P81" i="17"/>
  <c r="K82" i="15"/>
  <c r="J82" i="15"/>
  <c r="I82" i="15"/>
  <c r="L82" i="15"/>
  <c r="AL84" i="19"/>
  <c r="AM84" i="19"/>
  <c r="BE82" i="17"/>
  <c r="P83" i="13"/>
  <c r="N83" i="13"/>
  <c r="Q83" i="13"/>
  <c r="O83" i="13"/>
  <c r="M83" i="21"/>
  <c r="L83" i="21"/>
  <c r="K83" i="21"/>
  <c r="N83" i="21"/>
  <c r="AA82" i="19"/>
  <c r="Y82" i="19"/>
  <c r="X82" i="19"/>
  <c r="Z82" i="19"/>
  <c r="R81" i="21"/>
  <c r="S81" i="21"/>
  <c r="P81" i="21"/>
  <c r="Q81" i="21"/>
  <c r="AN82" i="15"/>
  <c r="AM82" i="15"/>
  <c r="AO82" i="15"/>
  <c r="BJ80" i="17"/>
  <c r="BL80" i="17" s="1"/>
  <c r="BI80" i="17"/>
  <c r="W81" i="21"/>
  <c r="X81" i="21"/>
  <c r="Z81" i="21"/>
  <c r="Y81" i="21"/>
  <c r="AY82" i="19"/>
  <c r="AX82" i="19"/>
  <c r="M83" i="19"/>
  <c r="L83" i="19"/>
  <c r="N83" i="19"/>
  <c r="O83" i="19"/>
  <c r="O84" i="7"/>
  <c r="N84" i="7"/>
  <c r="P84" i="7"/>
  <c r="Q84" i="7"/>
  <c r="AC81" i="21"/>
  <c r="AA81" i="21"/>
  <c r="AB81" i="21"/>
  <c r="AR82" i="17"/>
  <c r="AR83" i="17" s="1"/>
  <c r="AX82" i="17"/>
  <c r="W81" i="7"/>
  <c r="Y81" i="7" s="1"/>
  <c r="V81" i="7"/>
  <c r="AR80" i="19"/>
  <c r="AP80" i="19"/>
  <c r="AS80" i="19"/>
  <c r="AQ80" i="19"/>
  <c r="AN80" i="19"/>
  <c r="AO80" i="19"/>
  <c r="G84" i="5"/>
  <c r="F84" i="5"/>
  <c r="AU82" i="17"/>
  <c r="AC82" i="19"/>
  <c r="AD82" i="19"/>
  <c r="AE82" i="19"/>
  <c r="AO82" i="17"/>
  <c r="AQ83" i="17" s="1"/>
  <c r="AM82" i="17"/>
  <c r="AN82" i="17"/>
  <c r="K82" i="7"/>
  <c r="J82" i="7"/>
  <c r="L82" i="7"/>
  <c r="I82" i="7"/>
  <c r="AI80" i="19"/>
  <c r="AG80" i="19"/>
  <c r="AF80" i="19"/>
  <c r="AK80" i="19"/>
  <c r="AJ80" i="19"/>
  <c r="AH80" i="19"/>
  <c r="BF82" i="17"/>
  <c r="Y82" i="15"/>
  <c r="W82" i="15"/>
  <c r="X82" i="15"/>
  <c r="Z82" i="15"/>
  <c r="BB82" i="17"/>
  <c r="R86" i="5"/>
  <c r="Q86" i="5"/>
  <c r="AE82" i="15"/>
  <c r="AB82" i="15"/>
  <c r="AD82" i="15"/>
  <c r="AC82" i="15"/>
  <c r="I83" i="11"/>
  <c r="H83" i="11"/>
  <c r="Z81" i="13"/>
  <c r="AB81" i="13" s="1"/>
  <c r="Y81" i="13"/>
  <c r="AZ82" i="17"/>
  <c r="Q82" i="19"/>
  <c r="S82" i="19"/>
  <c r="R82" i="19"/>
  <c r="T82" i="19"/>
  <c r="G91" i="7"/>
  <c r="H91" i="7"/>
  <c r="U84" i="15"/>
  <c r="V84" i="15"/>
  <c r="AT83" i="19"/>
  <c r="AV83" i="19"/>
  <c r="AU83" i="19"/>
  <c r="AW83" i="19"/>
  <c r="V82" i="11"/>
  <c r="X82" i="11"/>
  <c r="W82" i="11"/>
  <c r="Y82" i="11"/>
  <c r="AI82" i="17"/>
  <c r="AK82" i="17"/>
  <c r="AJ82" i="17"/>
  <c r="AL82" i="17"/>
  <c r="U83" i="13"/>
  <c r="X83" i="13"/>
  <c r="W83" i="13"/>
  <c r="V83" i="13"/>
  <c r="H82" i="13"/>
  <c r="G82" i="13"/>
  <c r="H82" i="5"/>
  <c r="I82" i="5"/>
  <c r="J82" i="5"/>
  <c r="K82" i="5"/>
  <c r="S82" i="15"/>
  <c r="R82" i="15"/>
  <c r="AG87" i="17"/>
  <c r="AF87" i="17"/>
  <c r="AC83" i="17"/>
  <c r="AB83" i="17"/>
  <c r="AD83" i="17"/>
  <c r="AE83" i="17"/>
  <c r="BJ79" i="19"/>
  <c r="BL79" i="19" s="1"/>
  <c r="AB82" i="19" l="1"/>
  <c r="AD81" i="21"/>
  <c r="AE81" i="21"/>
  <c r="AG81" i="21" s="1"/>
  <c r="Z82" i="11"/>
  <c r="AA82" i="11"/>
  <c r="AC82" i="11" s="1"/>
  <c r="BD83" i="17"/>
  <c r="R82" i="17"/>
  <c r="S82" i="17"/>
  <c r="H83" i="5"/>
  <c r="I83" i="5"/>
  <c r="K83" i="5"/>
  <c r="J83" i="5"/>
  <c r="G85" i="5"/>
  <c r="F85" i="5"/>
  <c r="M84" i="11"/>
  <c r="L84" i="11"/>
  <c r="K84" i="11"/>
  <c r="J84" i="11"/>
  <c r="AV83" i="17"/>
  <c r="O85" i="15"/>
  <c r="Q85" i="15"/>
  <c r="P85" i="15"/>
  <c r="N85" i="15"/>
  <c r="G92" i="7"/>
  <c r="H92" i="7"/>
  <c r="BF83" i="17"/>
  <c r="O84" i="13"/>
  <c r="N84" i="13"/>
  <c r="Q84" i="13"/>
  <c r="P84" i="13"/>
  <c r="T86" i="21"/>
  <c r="U86" i="21"/>
  <c r="P87" i="11"/>
  <c r="O87" i="11"/>
  <c r="Q87" i="11"/>
  <c r="R87" i="11"/>
  <c r="I85" i="17"/>
  <c r="J85" i="17"/>
  <c r="K85" i="17"/>
  <c r="L85" i="17"/>
  <c r="AX83" i="19"/>
  <c r="AY83" i="19"/>
  <c r="R82" i="21"/>
  <c r="Q82" i="21"/>
  <c r="P82" i="21"/>
  <c r="S82" i="21"/>
  <c r="N82" i="17"/>
  <c r="Q82" i="17"/>
  <c r="O82" i="17"/>
  <c r="P82" i="17"/>
  <c r="U82" i="17"/>
  <c r="V82" i="17"/>
  <c r="I84" i="11"/>
  <c r="H84" i="11"/>
  <c r="U82" i="5"/>
  <c r="W82" i="5" s="1"/>
  <c r="T82" i="5"/>
  <c r="R83" i="19"/>
  <c r="T83" i="19"/>
  <c r="S83" i="19"/>
  <c r="Q83" i="19"/>
  <c r="AB83" i="15"/>
  <c r="AC83" i="15"/>
  <c r="AE83" i="15"/>
  <c r="AD83" i="15"/>
  <c r="AA82" i="21"/>
  <c r="AC82" i="21"/>
  <c r="AB82" i="21"/>
  <c r="BJ81" i="17"/>
  <c r="BL81" i="17" s="1"/>
  <c r="BI81" i="17"/>
  <c r="BH83" i="17"/>
  <c r="Z82" i="13"/>
  <c r="AB82" i="13" s="1"/>
  <c r="Y82" i="13"/>
  <c r="AK81" i="19"/>
  <c r="AI81" i="19"/>
  <c r="AG81" i="19"/>
  <c r="AJ81" i="19"/>
  <c r="AF81" i="19"/>
  <c r="AH81" i="19"/>
  <c r="AO83" i="17"/>
  <c r="AN83" i="17"/>
  <c r="AM83" i="17"/>
  <c r="AO81" i="19"/>
  <c r="AR81" i="19"/>
  <c r="AP81" i="19"/>
  <c r="AN81" i="19"/>
  <c r="AQ81" i="19"/>
  <c r="AS81" i="19"/>
  <c r="AT83" i="17"/>
  <c r="Y82" i="21"/>
  <c r="W82" i="21"/>
  <c r="X82" i="21"/>
  <c r="Z82" i="21"/>
  <c r="BE83" i="17"/>
  <c r="AQ82" i="15"/>
  <c r="AS82" i="15" s="1"/>
  <c r="AP82" i="15"/>
  <c r="I83" i="21"/>
  <c r="J83" i="21"/>
  <c r="H84" i="17"/>
  <c r="G84" i="17"/>
  <c r="AY83" i="17"/>
  <c r="AI83" i="17"/>
  <c r="AJ83" i="17"/>
  <c r="AK83" i="17"/>
  <c r="AL83" i="17"/>
  <c r="R87" i="5"/>
  <c r="Q87" i="5"/>
  <c r="AC83" i="19"/>
  <c r="AE83" i="19"/>
  <c r="AD83" i="19"/>
  <c r="O85" i="7"/>
  <c r="P85" i="7"/>
  <c r="N85" i="7"/>
  <c r="Q85" i="7"/>
  <c r="BC83" i="17"/>
  <c r="H83" i="15"/>
  <c r="G83" i="15"/>
  <c r="AW83" i="17"/>
  <c r="S83" i="15"/>
  <c r="R83" i="15"/>
  <c r="G83" i="13"/>
  <c r="H83" i="13"/>
  <c r="BB83" i="17"/>
  <c r="BA83" i="17"/>
  <c r="AG85" i="15"/>
  <c r="AF85" i="15"/>
  <c r="S83" i="13"/>
  <c r="R83" i="13"/>
  <c r="X83" i="17"/>
  <c r="Z83" i="17"/>
  <c r="Y83" i="17"/>
  <c r="W83" i="17"/>
  <c r="S90" i="7"/>
  <c r="R90" i="7"/>
  <c r="AP83" i="17"/>
  <c r="AP84" i="17" s="1"/>
  <c r="V85" i="15"/>
  <c r="U85" i="15"/>
  <c r="V83" i="11"/>
  <c r="X83" i="11"/>
  <c r="W83" i="11"/>
  <c r="Y83" i="11"/>
  <c r="AV84" i="19"/>
  <c r="AT84" i="19"/>
  <c r="AU84" i="19"/>
  <c r="AW84" i="19"/>
  <c r="AZ83" i="17"/>
  <c r="Z83" i="15"/>
  <c r="W83" i="15"/>
  <c r="Y83" i="15"/>
  <c r="X83" i="15"/>
  <c r="Z83" i="19"/>
  <c r="Y83" i="19"/>
  <c r="X83" i="19"/>
  <c r="AA83" i="19"/>
  <c r="AL85" i="19"/>
  <c r="AM85" i="19"/>
  <c r="S85" i="11"/>
  <c r="T85" i="11"/>
  <c r="BC90" i="19"/>
  <c r="BA90" i="19"/>
  <c r="BF90" i="19"/>
  <c r="BH90" i="19"/>
  <c r="BB90" i="19"/>
  <c r="BD90" i="19"/>
  <c r="AZ90" i="19"/>
  <c r="BI90" i="19"/>
  <c r="BG90" i="19"/>
  <c r="BE90" i="19"/>
  <c r="O83" i="5"/>
  <c r="N83" i="5"/>
  <c r="M83" i="5"/>
  <c r="P83" i="5"/>
  <c r="U84" i="19"/>
  <c r="V84" i="19"/>
  <c r="AB84" i="17"/>
  <c r="AC84" i="17"/>
  <c r="AD84" i="17"/>
  <c r="AE84" i="17"/>
  <c r="W82" i="7"/>
  <c r="Y82" i="7" s="1"/>
  <c r="V82" i="7"/>
  <c r="AU83" i="17"/>
  <c r="K84" i="21"/>
  <c r="L84" i="21"/>
  <c r="M84" i="21"/>
  <c r="N84" i="21"/>
  <c r="J87" i="19"/>
  <c r="K87" i="19"/>
  <c r="J86" i="13"/>
  <c r="L86" i="13"/>
  <c r="K86" i="13"/>
  <c r="I86" i="13"/>
  <c r="AG88" i="17"/>
  <c r="AF88" i="17"/>
  <c r="U84" i="13"/>
  <c r="W84" i="13"/>
  <c r="V84" i="13"/>
  <c r="X84" i="13"/>
  <c r="L83" i="7"/>
  <c r="I83" i="7"/>
  <c r="K83" i="7"/>
  <c r="J83" i="7"/>
  <c r="AX83" i="17"/>
  <c r="M84" i="19"/>
  <c r="N84" i="19"/>
  <c r="O84" i="19"/>
  <c r="L84" i="19"/>
  <c r="AO83" i="15"/>
  <c r="AN83" i="15"/>
  <c r="AM83" i="15"/>
  <c r="I83" i="15"/>
  <c r="J83" i="15"/>
  <c r="K83" i="15"/>
  <c r="L83" i="15"/>
  <c r="AJ83" i="15"/>
  <c r="AI83" i="15"/>
  <c r="AL83" i="15"/>
  <c r="AK83" i="15"/>
  <c r="AS83" i="17"/>
  <c r="BG83" i="17"/>
  <c r="BJ80" i="19"/>
  <c r="BL80" i="19" s="1"/>
  <c r="AD82" i="21" l="1"/>
  <c r="AE82" i="21"/>
  <c r="AG82" i="21" s="1"/>
  <c r="AR84" i="17"/>
  <c r="AZ84" i="17"/>
  <c r="AY84" i="17"/>
  <c r="AA83" i="11"/>
  <c r="AC83" i="11" s="1"/>
  <c r="AT84" i="17"/>
  <c r="AV85" i="19"/>
  <c r="AU85" i="19"/>
  <c r="AT85" i="19"/>
  <c r="AW85" i="19"/>
  <c r="H84" i="13"/>
  <c r="G84" i="13"/>
  <c r="AQ82" i="19"/>
  <c r="AN82" i="19"/>
  <c r="AR82" i="19"/>
  <c r="AP82" i="19"/>
  <c r="AO82" i="19"/>
  <c r="AS82" i="19"/>
  <c r="I85" i="11"/>
  <c r="H85" i="11"/>
  <c r="O86" i="15"/>
  <c r="N86" i="15"/>
  <c r="Q86" i="15"/>
  <c r="P86" i="15"/>
  <c r="T83" i="5"/>
  <c r="U83" i="5"/>
  <c r="W83" i="5" s="1"/>
  <c r="BB84" i="17"/>
  <c r="AB83" i="21"/>
  <c r="AC83" i="21"/>
  <c r="AA83" i="21"/>
  <c r="AX84" i="19"/>
  <c r="AY84" i="19"/>
  <c r="AX84" i="17"/>
  <c r="AB85" i="17"/>
  <c r="AD85" i="17"/>
  <c r="AC85" i="17"/>
  <c r="AE85" i="17"/>
  <c r="BH91" i="19"/>
  <c r="BD91" i="19"/>
  <c r="BC91" i="19"/>
  <c r="BF91" i="19"/>
  <c r="BE91" i="19"/>
  <c r="BB91" i="19"/>
  <c r="AZ91" i="19"/>
  <c r="BG91" i="19"/>
  <c r="BA91" i="19"/>
  <c r="BI91" i="19"/>
  <c r="AM86" i="19"/>
  <c r="AL86" i="19"/>
  <c r="S91" i="7"/>
  <c r="R91" i="7"/>
  <c r="Z83" i="13"/>
  <c r="AB83" i="13" s="1"/>
  <c r="Y83" i="13"/>
  <c r="G85" i="17"/>
  <c r="H85" i="17"/>
  <c r="U83" i="17"/>
  <c r="V83" i="17"/>
  <c r="U87" i="21"/>
  <c r="T87" i="21"/>
  <c r="J84" i="15"/>
  <c r="K84" i="15"/>
  <c r="I84" i="15"/>
  <c r="L84" i="15"/>
  <c r="J87" i="13"/>
  <c r="L87" i="13"/>
  <c r="I87" i="13"/>
  <c r="K87" i="13"/>
  <c r="I84" i="21"/>
  <c r="J84" i="21"/>
  <c r="AJ82" i="19"/>
  <c r="AI82" i="19"/>
  <c r="AF82" i="19"/>
  <c r="AH82" i="19"/>
  <c r="AK82" i="19"/>
  <c r="AG82" i="19"/>
  <c r="AB84" i="15"/>
  <c r="AC84" i="15"/>
  <c r="AD84" i="15"/>
  <c r="AE84" i="15"/>
  <c r="AV84" i="17"/>
  <c r="X84" i="19"/>
  <c r="Z84" i="19"/>
  <c r="AA84" i="19"/>
  <c r="Y84" i="19"/>
  <c r="S84" i="15"/>
  <c r="R84" i="15"/>
  <c r="AE84" i="19"/>
  <c r="AC84" i="19"/>
  <c r="AD84" i="19"/>
  <c r="J86" i="17"/>
  <c r="L86" i="17"/>
  <c r="K86" i="17"/>
  <c r="I86" i="17"/>
  <c r="S83" i="17"/>
  <c r="R83" i="17"/>
  <c r="AG89" i="17"/>
  <c r="AF89" i="17"/>
  <c r="W83" i="7"/>
  <c r="Y83" i="7" s="1"/>
  <c r="V83" i="7"/>
  <c r="K88" i="19"/>
  <c r="J88" i="19"/>
  <c r="AQ84" i="17"/>
  <c r="Z84" i="17"/>
  <c r="W84" i="17"/>
  <c r="X84" i="17"/>
  <c r="Y84" i="17"/>
  <c r="AW84" i="17"/>
  <c r="N85" i="13"/>
  <c r="P85" i="13"/>
  <c r="O85" i="13"/>
  <c r="Q85" i="13"/>
  <c r="S86" i="11"/>
  <c r="T86" i="11"/>
  <c r="J84" i="7"/>
  <c r="L84" i="7"/>
  <c r="K84" i="7"/>
  <c r="I84" i="7"/>
  <c r="U85" i="19"/>
  <c r="V85" i="19"/>
  <c r="V84" i="11"/>
  <c r="Y84" i="11"/>
  <c r="W84" i="11"/>
  <c r="X84" i="11"/>
  <c r="N83" i="17"/>
  <c r="O83" i="17"/>
  <c r="P83" i="17"/>
  <c r="Q83" i="17"/>
  <c r="BD84" i="17"/>
  <c r="U85" i="13"/>
  <c r="V85" i="13"/>
  <c r="W85" i="13"/>
  <c r="X85" i="13"/>
  <c r="M85" i="21"/>
  <c r="L85" i="21"/>
  <c r="K85" i="21"/>
  <c r="N85" i="21"/>
  <c r="Q88" i="5"/>
  <c r="R88" i="5"/>
  <c r="BE84" i="17"/>
  <c r="BJ82" i="17"/>
  <c r="BL82" i="17" s="1"/>
  <c r="BI82" i="17"/>
  <c r="L85" i="11"/>
  <c r="J85" i="11"/>
  <c r="K85" i="11"/>
  <c r="M85" i="11"/>
  <c r="M84" i="5"/>
  <c r="O84" i="5"/>
  <c r="N84" i="5"/>
  <c r="P84" i="5"/>
  <c r="S84" i="13"/>
  <c r="R84" i="13"/>
  <c r="AQ83" i="15"/>
  <c r="AS83" i="15" s="1"/>
  <c r="AP83" i="15"/>
  <c r="AI84" i="17"/>
  <c r="AK84" i="17"/>
  <c r="AJ84" i="17"/>
  <c r="AL84" i="17"/>
  <c r="X83" i="21"/>
  <c r="W83" i="21"/>
  <c r="Z83" i="21"/>
  <c r="Y83" i="21"/>
  <c r="BH84" i="17"/>
  <c r="S84" i="19"/>
  <c r="R84" i="19"/>
  <c r="Q84" i="19"/>
  <c r="T84" i="19"/>
  <c r="P83" i="21"/>
  <c r="R83" i="21"/>
  <c r="S83" i="21"/>
  <c r="Q83" i="21"/>
  <c r="AB83" i="19"/>
  <c r="BF84" i="17"/>
  <c r="Z83" i="11"/>
  <c r="BG84" i="17"/>
  <c r="AN84" i="15"/>
  <c r="AO84" i="15"/>
  <c r="AM84" i="15"/>
  <c r="G84" i="15"/>
  <c r="H84" i="15"/>
  <c r="AO84" i="17"/>
  <c r="AN84" i="17"/>
  <c r="AM84" i="17"/>
  <c r="H93" i="7"/>
  <c r="G93" i="7"/>
  <c r="F86" i="5"/>
  <c r="G86" i="5"/>
  <c r="AJ84" i="15"/>
  <c r="AI84" i="15"/>
  <c r="AL84" i="15"/>
  <c r="AK84" i="15"/>
  <c r="AS84" i="17"/>
  <c r="AG86" i="15"/>
  <c r="AF86" i="15"/>
  <c r="BC84" i="17"/>
  <c r="R88" i="11"/>
  <c r="Q88" i="11"/>
  <c r="P88" i="11"/>
  <c r="O88" i="11"/>
  <c r="BJ81" i="19"/>
  <c r="BL81" i="19" s="1"/>
  <c r="L85" i="19"/>
  <c r="N85" i="19"/>
  <c r="O85" i="19"/>
  <c r="M85" i="19"/>
  <c r="AU84" i="17"/>
  <c r="X84" i="15"/>
  <c r="Y84" i="15"/>
  <c r="Z84" i="15"/>
  <c r="W84" i="15"/>
  <c r="U86" i="15"/>
  <c r="V86" i="15"/>
  <c r="BA84" i="17"/>
  <c r="O86" i="7"/>
  <c r="P86" i="7"/>
  <c r="N86" i="7"/>
  <c r="Q86" i="7"/>
  <c r="I84" i="5"/>
  <c r="H84" i="5"/>
  <c r="J84" i="5"/>
  <c r="K84" i="5"/>
  <c r="AB84" i="19" l="1"/>
  <c r="BJ82" i="19"/>
  <c r="BL82" i="19" s="1"/>
  <c r="AE83" i="21"/>
  <c r="AG83" i="21" s="1"/>
  <c r="AS85" i="17"/>
  <c r="AU85" i="17"/>
  <c r="BF85" i="17"/>
  <c r="AA84" i="11"/>
  <c r="AC84" i="11" s="1"/>
  <c r="P87" i="7"/>
  <c r="O87" i="7"/>
  <c r="Q87" i="7"/>
  <c r="N87" i="7"/>
  <c r="M86" i="19"/>
  <c r="O86" i="19"/>
  <c r="L86" i="19"/>
  <c r="N86" i="19"/>
  <c r="H94" i="7"/>
  <c r="G94" i="7"/>
  <c r="O85" i="5"/>
  <c r="P85" i="5"/>
  <c r="M85" i="5"/>
  <c r="N85" i="5"/>
  <c r="AE86" i="17"/>
  <c r="AB86" i="17"/>
  <c r="AC86" i="17"/>
  <c r="AD86" i="17"/>
  <c r="BJ83" i="17"/>
  <c r="BL83" i="17" s="1"/>
  <c r="BI83" i="17"/>
  <c r="AQ85" i="17"/>
  <c r="Z84" i="11"/>
  <c r="BA92" i="19"/>
  <c r="BF92" i="19"/>
  <c r="BI92" i="19"/>
  <c r="BH92" i="19"/>
  <c r="AZ92" i="19"/>
  <c r="BD92" i="19"/>
  <c r="BB92" i="19"/>
  <c r="BC92" i="19"/>
  <c r="BE92" i="19"/>
  <c r="BG92" i="19"/>
  <c r="O87" i="15"/>
  <c r="P87" i="15"/>
  <c r="N87" i="15"/>
  <c r="Q87" i="15"/>
  <c r="BA85" i="17"/>
  <c r="AZ85" i="17"/>
  <c r="AO85" i="17"/>
  <c r="AN85" i="17"/>
  <c r="AM85" i="17"/>
  <c r="T87" i="11"/>
  <c r="S87" i="11"/>
  <c r="AD83" i="21"/>
  <c r="T88" i="21"/>
  <c r="U88" i="21"/>
  <c r="Z84" i="13"/>
  <c r="AB84" i="13" s="1"/>
  <c r="Y84" i="13"/>
  <c r="L85" i="7"/>
  <c r="I85" i="7"/>
  <c r="J85" i="7"/>
  <c r="K85" i="7"/>
  <c r="H85" i="15"/>
  <c r="G85" i="15"/>
  <c r="P84" i="21"/>
  <c r="R84" i="21"/>
  <c r="S84" i="21"/>
  <c r="Q84" i="21"/>
  <c r="AJ85" i="17"/>
  <c r="AI85" i="17"/>
  <c r="AK85" i="17"/>
  <c r="AL85" i="17"/>
  <c r="L86" i="11"/>
  <c r="M86" i="11"/>
  <c r="J86" i="11"/>
  <c r="K86" i="11"/>
  <c r="J89" i="19"/>
  <c r="K89" i="19"/>
  <c r="AY85" i="17"/>
  <c r="J85" i="21"/>
  <c r="I85" i="21"/>
  <c r="U84" i="17"/>
  <c r="V84" i="17"/>
  <c r="AX85" i="17"/>
  <c r="G85" i="13"/>
  <c r="H85" i="13"/>
  <c r="L86" i="21"/>
  <c r="M86" i="21"/>
  <c r="K86" i="21"/>
  <c r="N86" i="21"/>
  <c r="AQ84" i="15"/>
  <c r="AS84" i="15" s="1"/>
  <c r="AP84" i="15"/>
  <c r="U86" i="13"/>
  <c r="X86" i="13"/>
  <c r="V86" i="13"/>
  <c r="W86" i="13"/>
  <c r="Y85" i="11"/>
  <c r="V85" i="11"/>
  <c r="W85" i="11"/>
  <c r="X85" i="11"/>
  <c r="N86" i="13"/>
  <c r="O86" i="13"/>
  <c r="P86" i="13"/>
  <c r="Q86" i="13"/>
  <c r="AV85" i="17"/>
  <c r="AX85" i="19"/>
  <c r="AY85" i="19"/>
  <c r="AT86" i="19"/>
  <c r="AU86" i="19"/>
  <c r="AV86" i="19"/>
  <c r="AW86" i="19"/>
  <c r="X84" i="21"/>
  <c r="W84" i="21"/>
  <c r="Y84" i="21"/>
  <c r="Z84" i="21"/>
  <c r="J87" i="17"/>
  <c r="I87" i="17"/>
  <c r="K87" i="17"/>
  <c r="L87" i="17"/>
  <c r="AM87" i="19"/>
  <c r="AL87" i="19"/>
  <c r="U87" i="15"/>
  <c r="V87" i="15"/>
  <c r="AI85" i="15"/>
  <c r="AK85" i="15"/>
  <c r="AL85" i="15"/>
  <c r="AJ85" i="15"/>
  <c r="AC85" i="15"/>
  <c r="AB85" i="15"/>
  <c r="AD85" i="15"/>
  <c r="AE85" i="15"/>
  <c r="G86" i="17"/>
  <c r="H86" i="17"/>
  <c r="H86" i="11"/>
  <c r="I86" i="11"/>
  <c r="H85" i="5"/>
  <c r="I85" i="5"/>
  <c r="J85" i="5"/>
  <c r="K85" i="5"/>
  <c r="AO85" i="15"/>
  <c r="AN85" i="15"/>
  <c r="AM85" i="15"/>
  <c r="S85" i="19"/>
  <c r="R85" i="19"/>
  <c r="T85" i="19"/>
  <c r="Q85" i="19"/>
  <c r="U86" i="19"/>
  <c r="V86" i="19"/>
  <c r="AE85" i="19"/>
  <c r="AD85" i="19"/>
  <c r="AC85" i="19"/>
  <c r="AO83" i="19"/>
  <c r="AQ83" i="19"/>
  <c r="AP83" i="19"/>
  <c r="AR83" i="19"/>
  <c r="AS83" i="19"/>
  <c r="AN83" i="19"/>
  <c r="AF87" i="15"/>
  <c r="AG87" i="15"/>
  <c r="X85" i="17"/>
  <c r="W85" i="17"/>
  <c r="Y85" i="17"/>
  <c r="Z85" i="17"/>
  <c r="Y85" i="15"/>
  <c r="X85" i="15"/>
  <c r="Z85" i="15"/>
  <c r="W85" i="15"/>
  <c r="AG90" i="17"/>
  <c r="AF90" i="17"/>
  <c r="J88" i="13"/>
  <c r="L88" i="13"/>
  <c r="I88" i="13"/>
  <c r="K88" i="13"/>
  <c r="AA84" i="21"/>
  <c r="AC84" i="21"/>
  <c r="AB84" i="21"/>
  <c r="T84" i="5"/>
  <c r="U84" i="5"/>
  <c r="W84" i="5" s="1"/>
  <c r="G87" i="5"/>
  <c r="F87" i="5"/>
  <c r="BG85" i="17"/>
  <c r="AP85" i="17"/>
  <c r="AP86" i="17" s="1"/>
  <c r="AW85" i="17"/>
  <c r="R85" i="15"/>
  <c r="S85" i="15"/>
  <c r="AT85" i="17"/>
  <c r="R89" i="11"/>
  <c r="P89" i="11"/>
  <c r="O89" i="11"/>
  <c r="Q89" i="11"/>
  <c r="BE85" i="17"/>
  <c r="BD85" i="17"/>
  <c r="R84" i="17"/>
  <c r="S84" i="17"/>
  <c r="K85" i="15"/>
  <c r="J85" i="15"/>
  <c r="I85" i="15"/>
  <c r="L85" i="15"/>
  <c r="BB85" i="17"/>
  <c r="AR85" i="17"/>
  <c r="BC85" i="17"/>
  <c r="BH85" i="17"/>
  <c r="S85" i="13"/>
  <c r="R85" i="13"/>
  <c r="Q89" i="5"/>
  <c r="R89" i="5"/>
  <c r="O84" i="17"/>
  <c r="N84" i="17"/>
  <c r="P84" i="17"/>
  <c r="Q84" i="17"/>
  <c r="W84" i="7"/>
  <c r="Y84" i="7" s="1"/>
  <c r="V84" i="7"/>
  <c r="Z85" i="19"/>
  <c r="AA85" i="19"/>
  <c r="Y85" i="19"/>
  <c r="X85" i="19"/>
  <c r="AI83" i="19"/>
  <c r="AH83" i="19"/>
  <c r="AG83" i="19"/>
  <c r="AF83" i="19"/>
  <c r="AK83" i="19"/>
  <c r="AJ83" i="19"/>
  <c r="R92" i="7"/>
  <c r="S92" i="7"/>
  <c r="AB85" i="19" l="1"/>
  <c r="AD84" i="21"/>
  <c r="BE86" i="17"/>
  <c r="BD86" i="17"/>
  <c r="AT86" i="17"/>
  <c r="AW86" i="17"/>
  <c r="BH86" i="17"/>
  <c r="AA85" i="11"/>
  <c r="AC85" i="11" s="1"/>
  <c r="Z86" i="17"/>
  <c r="X86" i="17"/>
  <c r="Y86" i="17"/>
  <c r="W86" i="17"/>
  <c r="Z85" i="13"/>
  <c r="AB85" i="13" s="1"/>
  <c r="Y85" i="13"/>
  <c r="AO86" i="15"/>
  <c r="AM86" i="15"/>
  <c r="AN86" i="15"/>
  <c r="AX86" i="17"/>
  <c r="AI86" i="17"/>
  <c r="AK86" i="17"/>
  <c r="AJ86" i="17"/>
  <c r="AL86" i="17"/>
  <c r="T88" i="11"/>
  <c r="S88" i="11"/>
  <c r="X86" i="11"/>
  <c r="Y86" i="11"/>
  <c r="V86" i="11"/>
  <c r="W86" i="11"/>
  <c r="R90" i="5"/>
  <c r="Q90" i="5"/>
  <c r="R86" i="15"/>
  <c r="S86" i="15"/>
  <c r="H86" i="5"/>
  <c r="I86" i="5"/>
  <c r="K86" i="5"/>
  <c r="J86" i="5"/>
  <c r="W85" i="21"/>
  <c r="X85" i="21"/>
  <c r="Y85" i="21"/>
  <c r="Z85" i="21"/>
  <c r="AE84" i="21"/>
  <c r="AG84" i="21" s="1"/>
  <c r="V85" i="17"/>
  <c r="U85" i="17"/>
  <c r="W85" i="7"/>
  <c r="Y85" i="7" s="1"/>
  <c r="V85" i="7"/>
  <c r="G95" i="7"/>
  <c r="H95" i="7"/>
  <c r="AY86" i="19"/>
  <c r="AX86" i="19"/>
  <c r="R85" i="17"/>
  <c r="S85" i="17"/>
  <c r="AI86" i="15"/>
  <c r="AK86" i="15"/>
  <c r="AJ86" i="15"/>
  <c r="AL86" i="15"/>
  <c r="V87" i="13"/>
  <c r="U87" i="13"/>
  <c r="W87" i="13"/>
  <c r="X87" i="13"/>
  <c r="L86" i="7"/>
  <c r="I86" i="7"/>
  <c r="J86" i="7"/>
  <c r="K86" i="7"/>
  <c r="J89" i="13"/>
  <c r="I89" i="13"/>
  <c r="K89" i="13"/>
  <c r="L89" i="13"/>
  <c r="AF88" i="15"/>
  <c r="AG88" i="15"/>
  <c r="AC86" i="19"/>
  <c r="AE86" i="19"/>
  <c r="AD86" i="19"/>
  <c r="AV86" i="17"/>
  <c r="BF86" i="17"/>
  <c r="AO86" i="17"/>
  <c r="AM86" i="17"/>
  <c r="AN86" i="17"/>
  <c r="AU86" i="17"/>
  <c r="U87" i="19"/>
  <c r="V87" i="19"/>
  <c r="T85" i="5"/>
  <c r="U85" i="5"/>
  <c r="W85" i="5" s="1"/>
  <c r="P87" i="13"/>
  <c r="Q87" i="13"/>
  <c r="O87" i="13"/>
  <c r="N87" i="13"/>
  <c r="J86" i="21"/>
  <c r="I86" i="21"/>
  <c r="AZ86" i="17"/>
  <c r="M87" i="19"/>
  <c r="N87" i="19"/>
  <c r="O87" i="19"/>
  <c r="L87" i="19"/>
  <c r="AA85" i="21"/>
  <c r="AC85" i="21"/>
  <c r="AB85" i="21"/>
  <c r="BG86" i="17"/>
  <c r="I87" i="11"/>
  <c r="H87" i="11"/>
  <c r="U88" i="15"/>
  <c r="V88" i="15"/>
  <c r="AT87" i="19"/>
  <c r="AV87" i="19"/>
  <c r="AU87" i="19"/>
  <c r="AW87" i="19"/>
  <c r="AY86" i="17"/>
  <c r="P85" i="21"/>
  <c r="R85" i="21"/>
  <c r="Q85" i="21"/>
  <c r="S85" i="21"/>
  <c r="BA86" i="17"/>
  <c r="BG93" i="19"/>
  <c r="BF93" i="19"/>
  <c r="BI93" i="19"/>
  <c r="BA93" i="19"/>
  <c r="BD93" i="19"/>
  <c r="BC93" i="19"/>
  <c r="BH93" i="19"/>
  <c r="BB93" i="19"/>
  <c r="BE93" i="19"/>
  <c r="AZ93" i="19"/>
  <c r="P90" i="11"/>
  <c r="R90" i="11"/>
  <c r="O90" i="11"/>
  <c r="Q90" i="11"/>
  <c r="X86" i="19"/>
  <c r="Z86" i="19"/>
  <c r="AA86" i="19"/>
  <c r="Y86" i="19"/>
  <c r="S93" i="7"/>
  <c r="R93" i="7"/>
  <c r="AF91" i="17"/>
  <c r="AG91" i="17"/>
  <c r="AO84" i="19"/>
  <c r="AN84" i="19"/>
  <c r="AP84" i="19"/>
  <c r="AR84" i="19"/>
  <c r="AQ84" i="19"/>
  <c r="AS84" i="19"/>
  <c r="L87" i="21"/>
  <c r="K87" i="21"/>
  <c r="N87" i="21"/>
  <c r="M87" i="21"/>
  <c r="K90" i="19"/>
  <c r="J90" i="19"/>
  <c r="T89" i="21"/>
  <c r="U89" i="21"/>
  <c r="P88" i="15"/>
  <c r="O88" i="15"/>
  <c r="N88" i="15"/>
  <c r="Q88" i="15"/>
  <c r="S86" i="13"/>
  <c r="R86" i="13"/>
  <c r="BC86" i="17"/>
  <c r="G88" i="5"/>
  <c r="F88" i="5"/>
  <c r="Q86" i="19"/>
  <c r="S86" i="19"/>
  <c r="T86" i="19"/>
  <c r="R86" i="19"/>
  <c r="G87" i="17"/>
  <c r="H87" i="17"/>
  <c r="AB87" i="17"/>
  <c r="AE87" i="17"/>
  <c r="AC87" i="17"/>
  <c r="AD87" i="17"/>
  <c r="O88" i="7"/>
  <c r="P88" i="7"/>
  <c r="N88" i="7"/>
  <c r="Q88" i="7"/>
  <c r="P85" i="17"/>
  <c r="Q85" i="17"/>
  <c r="N85" i="17"/>
  <c r="O85" i="17"/>
  <c r="AR86" i="17"/>
  <c r="Y86" i="15"/>
  <c r="Z86" i="15"/>
  <c r="X86" i="15"/>
  <c r="W86" i="15"/>
  <c r="AM88" i="19"/>
  <c r="AL88" i="19"/>
  <c r="AQ85" i="15"/>
  <c r="AS85" i="15" s="1"/>
  <c r="AP85" i="15"/>
  <c r="BB86" i="17"/>
  <c r="AB86" i="15"/>
  <c r="AC86" i="15"/>
  <c r="AD86" i="15"/>
  <c r="AE86" i="15"/>
  <c r="I88" i="17"/>
  <c r="J88" i="17"/>
  <c r="K88" i="17"/>
  <c r="L88" i="17"/>
  <c r="Z85" i="11"/>
  <c r="H86" i="15"/>
  <c r="G86" i="15"/>
  <c r="AQ86" i="17"/>
  <c r="AQ87" i="17" s="1"/>
  <c r="AI84" i="19"/>
  <c r="AG84" i="19"/>
  <c r="AJ84" i="19"/>
  <c r="AF84" i="19"/>
  <c r="AH84" i="19"/>
  <c r="AK84" i="19"/>
  <c r="BI84" i="17"/>
  <c r="BJ84" i="17"/>
  <c r="BL84" i="17" s="1"/>
  <c r="I86" i="15"/>
  <c r="K86" i="15"/>
  <c r="L86" i="15"/>
  <c r="J86" i="15"/>
  <c r="G86" i="13"/>
  <c r="H86" i="13"/>
  <c r="K87" i="11"/>
  <c r="J87" i="11"/>
  <c r="L87" i="11"/>
  <c r="M87" i="11"/>
  <c r="AS86" i="17"/>
  <c r="M86" i="5"/>
  <c r="O86" i="5"/>
  <c r="P86" i="5"/>
  <c r="N86" i="5"/>
  <c r="BJ83" i="19"/>
  <c r="BL83" i="19" s="1"/>
  <c r="AD85" i="21" l="1"/>
  <c r="AT87" i="17"/>
  <c r="BB87" i="17"/>
  <c r="AA86" i="11"/>
  <c r="AC86" i="11" s="1"/>
  <c r="Z86" i="11"/>
  <c r="AS87" i="17"/>
  <c r="AM89" i="19"/>
  <c r="AL89" i="19"/>
  <c r="BH87" i="17"/>
  <c r="AO85" i="19"/>
  <c r="AP85" i="19"/>
  <c r="AR85" i="19"/>
  <c r="AN85" i="19"/>
  <c r="AS85" i="19"/>
  <c r="AQ85" i="19"/>
  <c r="AT88" i="19"/>
  <c r="AU88" i="19"/>
  <c r="AW88" i="19"/>
  <c r="AV88" i="19"/>
  <c r="AE85" i="21"/>
  <c r="AG85" i="21" s="1"/>
  <c r="AW87" i="17"/>
  <c r="R91" i="5"/>
  <c r="Q91" i="5"/>
  <c r="L88" i="11"/>
  <c r="M88" i="11"/>
  <c r="K88" i="11"/>
  <c r="J88" i="11"/>
  <c r="AK85" i="19"/>
  <c r="AG85" i="19"/>
  <c r="AJ85" i="19"/>
  <c r="AF85" i="19"/>
  <c r="AI85" i="19"/>
  <c r="AH85" i="19"/>
  <c r="O89" i="7"/>
  <c r="N89" i="7"/>
  <c r="Q89" i="7"/>
  <c r="P89" i="7"/>
  <c r="Z87" i="19"/>
  <c r="AA87" i="19"/>
  <c r="X87" i="19"/>
  <c r="Y87" i="19"/>
  <c r="M88" i="19"/>
  <c r="L88" i="19"/>
  <c r="O88" i="19"/>
  <c r="N88" i="19"/>
  <c r="U88" i="19"/>
  <c r="V88" i="19"/>
  <c r="R86" i="17"/>
  <c r="S86" i="17"/>
  <c r="W86" i="21"/>
  <c r="Y86" i="21"/>
  <c r="Z86" i="21"/>
  <c r="X86" i="21"/>
  <c r="AX87" i="17"/>
  <c r="R87" i="19"/>
  <c r="S87" i="19"/>
  <c r="Q87" i="19"/>
  <c r="T87" i="19"/>
  <c r="U90" i="21"/>
  <c r="T90" i="21"/>
  <c r="AV87" i="17"/>
  <c r="BJ84" i="19"/>
  <c r="BL84" i="19" s="1"/>
  <c r="AB87" i="15"/>
  <c r="AC87" i="15"/>
  <c r="AD87" i="15"/>
  <c r="AE87" i="15"/>
  <c r="BA94" i="19"/>
  <c r="BF94" i="19"/>
  <c r="BH94" i="19"/>
  <c r="BD94" i="19"/>
  <c r="BB94" i="19"/>
  <c r="BE94" i="19"/>
  <c r="AZ94" i="19"/>
  <c r="BI94" i="19"/>
  <c r="BC94" i="19"/>
  <c r="BG94" i="19"/>
  <c r="AP87" i="17"/>
  <c r="W86" i="7"/>
  <c r="Y86" i="7" s="1"/>
  <c r="V86" i="7"/>
  <c r="V87" i="11"/>
  <c r="W87" i="11"/>
  <c r="Y87" i="11"/>
  <c r="X87" i="11"/>
  <c r="U89" i="15"/>
  <c r="V89" i="15"/>
  <c r="AZ87" i="17"/>
  <c r="BD87" i="17"/>
  <c r="AC87" i="19"/>
  <c r="AE87" i="19"/>
  <c r="AD87" i="19"/>
  <c r="J87" i="7"/>
  <c r="I87" i="7"/>
  <c r="L87" i="7"/>
  <c r="K87" i="7"/>
  <c r="AX87" i="19"/>
  <c r="AY87" i="19"/>
  <c r="AM87" i="15"/>
  <c r="AN87" i="15"/>
  <c r="AO87" i="15"/>
  <c r="H87" i="13"/>
  <c r="G87" i="13"/>
  <c r="X87" i="15"/>
  <c r="Z87" i="15"/>
  <c r="Y87" i="15"/>
  <c r="W87" i="15"/>
  <c r="J91" i="19"/>
  <c r="K91" i="19"/>
  <c r="AB86" i="19"/>
  <c r="X88" i="13"/>
  <c r="W88" i="13"/>
  <c r="V88" i="13"/>
  <c r="U88" i="13"/>
  <c r="H96" i="7"/>
  <c r="G96" i="7"/>
  <c r="K89" i="17"/>
  <c r="I89" i="17"/>
  <c r="J89" i="17"/>
  <c r="L89" i="17"/>
  <c r="Z86" i="13"/>
  <c r="AB86" i="13" s="1"/>
  <c r="Y86" i="13"/>
  <c r="G89" i="5"/>
  <c r="F89" i="5"/>
  <c r="AG92" i="17"/>
  <c r="AF92" i="17"/>
  <c r="O91" i="11"/>
  <c r="R91" i="11"/>
  <c r="P91" i="11"/>
  <c r="Q91" i="11"/>
  <c r="BA87" i="17"/>
  <c r="J87" i="21"/>
  <c r="I87" i="21"/>
  <c r="AF89" i="15"/>
  <c r="AG89" i="15"/>
  <c r="H87" i="5"/>
  <c r="K87" i="5"/>
  <c r="I87" i="5"/>
  <c r="J87" i="5"/>
  <c r="AR87" i="17"/>
  <c r="AB88" i="17"/>
  <c r="AE88" i="17"/>
  <c r="AC88" i="17"/>
  <c r="AD88" i="17"/>
  <c r="BC87" i="17"/>
  <c r="L88" i="21"/>
  <c r="M88" i="21"/>
  <c r="N88" i="21"/>
  <c r="K88" i="21"/>
  <c r="P86" i="21"/>
  <c r="R86" i="21"/>
  <c r="Q86" i="21"/>
  <c r="S86" i="21"/>
  <c r="H88" i="11"/>
  <c r="I88" i="11"/>
  <c r="AU87" i="17"/>
  <c r="I87" i="15"/>
  <c r="L87" i="15"/>
  <c r="K87" i="15"/>
  <c r="J87" i="15"/>
  <c r="BG87" i="17"/>
  <c r="J90" i="13"/>
  <c r="L90" i="13"/>
  <c r="K90" i="13"/>
  <c r="I90" i="13"/>
  <c r="U86" i="5"/>
  <c r="W86" i="5" s="1"/>
  <c r="T86" i="5"/>
  <c r="S89" i="11"/>
  <c r="T89" i="11"/>
  <c r="BE87" i="17"/>
  <c r="O87" i="5"/>
  <c r="N87" i="5"/>
  <c r="M87" i="5"/>
  <c r="P87" i="5"/>
  <c r="H87" i="15"/>
  <c r="G87" i="15"/>
  <c r="BI85" i="17"/>
  <c r="BJ85" i="17"/>
  <c r="BL85" i="17" s="1"/>
  <c r="S87" i="13"/>
  <c r="R87" i="13"/>
  <c r="P88" i="13"/>
  <c r="N88" i="13"/>
  <c r="O88" i="13"/>
  <c r="Q88" i="13"/>
  <c r="AI87" i="15"/>
  <c r="AK87" i="15"/>
  <c r="AJ87" i="15"/>
  <c r="AL87" i="15"/>
  <c r="S87" i="15"/>
  <c r="R87" i="15"/>
  <c r="AI87" i="17"/>
  <c r="AJ87" i="17"/>
  <c r="AK87" i="17"/>
  <c r="AL87" i="17"/>
  <c r="AQ86" i="15"/>
  <c r="AS86" i="15" s="1"/>
  <c r="AP86" i="15"/>
  <c r="N86" i="17"/>
  <c r="O86" i="17"/>
  <c r="Q86" i="17"/>
  <c r="P86" i="17"/>
  <c r="P89" i="15"/>
  <c r="O89" i="15"/>
  <c r="Q89" i="15"/>
  <c r="N89" i="15"/>
  <c r="AA86" i="21"/>
  <c r="AB86" i="21"/>
  <c r="AC86" i="21"/>
  <c r="AN87" i="17"/>
  <c r="AM87" i="17"/>
  <c r="AO87" i="17"/>
  <c r="G88" i="17"/>
  <c r="H88" i="17"/>
  <c r="S94" i="7"/>
  <c r="R94" i="7"/>
  <c r="AY87" i="17"/>
  <c r="BF87" i="17"/>
  <c r="U86" i="17"/>
  <c r="V86" i="17"/>
  <c r="Z87" i="17"/>
  <c r="W87" i="17"/>
  <c r="Y87" i="17"/>
  <c r="X87" i="17"/>
  <c r="AE86" i="21" l="1"/>
  <c r="AG86" i="21" s="1"/>
  <c r="BF88" i="17"/>
  <c r="AA87" i="11"/>
  <c r="AC87" i="11" s="1"/>
  <c r="Z87" i="11"/>
  <c r="AI88" i="17"/>
  <c r="AJ88" i="17"/>
  <c r="AK88" i="17"/>
  <c r="AL88" i="17"/>
  <c r="S90" i="11"/>
  <c r="T90" i="11"/>
  <c r="BC88" i="17"/>
  <c r="AF90" i="15"/>
  <c r="AG90" i="15"/>
  <c r="AF93" i="17"/>
  <c r="AG93" i="17"/>
  <c r="X88" i="15"/>
  <c r="Y88" i="15"/>
  <c r="W88" i="15"/>
  <c r="Z88" i="15"/>
  <c r="V88" i="11"/>
  <c r="Y88" i="11"/>
  <c r="X88" i="11"/>
  <c r="W88" i="11"/>
  <c r="Q88" i="19"/>
  <c r="S88" i="19"/>
  <c r="T88" i="19"/>
  <c r="R88" i="19"/>
  <c r="R92" i="5"/>
  <c r="Q92" i="5"/>
  <c r="AU88" i="17"/>
  <c r="AW88" i="17"/>
  <c r="AQ87" i="15"/>
  <c r="AS87" i="15" s="1"/>
  <c r="AP87" i="15"/>
  <c r="AY88" i="17"/>
  <c r="P90" i="15"/>
  <c r="O90" i="15"/>
  <c r="Q90" i="15"/>
  <c r="N90" i="15"/>
  <c r="S88" i="13"/>
  <c r="R88" i="13"/>
  <c r="H89" i="11"/>
  <c r="I89" i="11"/>
  <c r="G90" i="5"/>
  <c r="F90" i="5"/>
  <c r="V89" i="13"/>
  <c r="X89" i="13"/>
  <c r="U89" i="13"/>
  <c r="W89" i="13"/>
  <c r="Z87" i="13"/>
  <c r="AB87" i="13" s="1"/>
  <c r="Y87" i="13"/>
  <c r="AE88" i="19"/>
  <c r="AC88" i="19"/>
  <c r="AD88" i="19"/>
  <c r="L89" i="19"/>
  <c r="M89" i="19"/>
  <c r="O89" i="19"/>
  <c r="N89" i="19"/>
  <c r="U87" i="17"/>
  <c r="V87" i="17"/>
  <c r="AC89" i="17"/>
  <c r="AB89" i="17"/>
  <c r="AD89" i="17"/>
  <c r="AE89" i="17"/>
  <c r="J88" i="21"/>
  <c r="I88" i="21"/>
  <c r="G88" i="13"/>
  <c r="H88" i="13"/>
  <c r="BJ85" i="19"/>
  <c r="BL85" i="19" s="1"/>
  <c r="AB87" i="19"/>
  <c r="S95" i="7"/>
  <c r="R95" i="7"/>
  <c r="S88" i="15"/>
  <c r="R88" i="15"/>
  <c r="Q87" i="21"/>
  <c r="S87" i="21"/>
  <c r="R87" i="21"/>
  <c r="P87" i="21"/>
  <c r="AD86" i="21"/>
  <c r="AM88" i="15"/>
  <c r="AO88" i="15"/>
  <c r="AN88" i="15"/>
  <c r="BD88" i="17"/>
  <c r="AB88" i="15"/>
  <c r="AC88" i="15"/>
  <c r="AD88" i="15"/>
  <c r="AE88" i="15"/>
  <c r="AX88" i="17"/>
  <c r="AR88" i="17"/>
  <c r="J90" i="17"/>
  <c r="K90" i="17"/>
  <c r="I90" i="17"/>
  <c r="L90" i="17"/>
  <c r="AZ88" i="17"/>
  <c r="AP88" i="17"/>
  <c r="BH88" i="17"/>
  <c r="P87" i="17"/>
  <c r="N87" i="17"/>
  <c r="O87" i="17"/>
  <c r="Q87" i="17"/>
  <c r="G88" i="15"/>
  <c r="H88" i="15"/>
  <c r="K91" i="13"/>
  <c r="J91" i="13"/>
  <c r="L91" i="13"/>
  <c r="I91" i="13"/>
  <c r="BA88" i="17"/>
  <c r="J92" i="19"/>
  <c r="K92" i="19"/>
  <c r="U90" i="15"/>
  <c r="V90" i="15"/>
  <c r="W87" i="21"/>
  <c r="Z87" i="21"/>
  <c r="X87" i="21"/>
  <c r="Y87" i="21"/>
  <c r="AH86" i="19"/>
  <c r="AI86" i="19"/>
  <c r="AG86" i="19"/>
  <c r="AF86" i="19"/>
  <c r="AK86" i="19"/>
  <c r="AJ86" i="19"/>
  <c r="AT89" i="19"/>
  <c r="AU89" i="19"/>
  <c r="AW89" i="19"/>
  <c r="AV89" i="19"/>
  <c r="AI88" i="15"/>
  <c r="AJ88" i="15"/>
  <c r="AK88" i="15"/>
  <c r="AL88" i="15"/>
  <c r="AM88" i="17"/>
  <c r="AO88" i="17"/>
  <c r="AN88" i="17"/>
  <c r="N88" i="5"/>
  <c r="P88" i="5"/>
  <c r="O88" i="5"/>
  <c r="M88" i="5"/>
  <c r="AX88" i="19"/>
  <c r="AY88" i="19"/>
  <c r="X88" i="19"/>
  <c r="Z88" i="19"/>
  <c r="AA88" i="19"/>
  <c r="Y88" i="19"/>
  <c r="AL90" i="19"/>
  <c r="AM90" i="19"/>
  <c r="BJ86" i="17"/>
  <c r="BL86" i="17" s="1"/>
  <c r="BI86" i="17"/>
  <c r="BG88" i="17"/>
  <c r="I88" i="5"/>
  <c r="H88" i="5"/>
  <c r="J88" i="5"/>
  <c r="K88" i="5"/>
  <c r="BI95" i="19"/>
  <c r="AZ95" i="19"/>
  <c r="BF95" i="19"/>
  <c r="BH95" i="19"/>
  <c r="BA95" i="19"/>
  <c r="BD95" i="19"/>
  <c r="BE95" i="19"/>
  <c r="BB95" i="19"/>
  <c r="BC95" i="19"/>
  <c r="BG95" i="19"/>
  <c r="AS88" i="17"/>
  <c r="G89" i="17"/>
  <c r="H89" i="17"/>
  <c r="P89" i="13"/>
  <c r="N89" i="13"/>
  <c r="O89" i="13"/>
  <c r="Q89" i="13"/>
  <c r="L89" i="21"/>
  <c r="K89" i="21"/>
  <c r="M89" i="21"/>
  <c r="N89" i="21"/>
  <c r="U87" i="5"/>
  <c r="W87" i="5" s="1"/>
  <c r="T87" i="5"/>
  <c r="O92" i="11"/>
  <c r="R92" i="11"/>
  <c r="Q92" i="11"/>
  <c r="P92" i="11"/>
  <c r="AV88" i="17"/>
  <c r="R87" i="17"/>
  <c r="S87" i="17"/>
  <c r="J89" i="11"/>
  <c r="M89" i="11"/>
  <c r="L89" i="11"/>
  <c r="K89" i="11"/>
  <c r="BB88" i="17"/>
  <c r="W88" i="17"/>
  <c r="Y88" i="17"/>
  <c r="X88" i="17"/>
  <c r="Z88" i="17"/>
  <c r="AA87" i="21"/>
  <c r="AC87" i="21"/>
  <c r="AB87" i="21"/>
  <c r="G97" i="7"/>
  <c r="H97" i="7"/>
  <c r="L88" i="7"/>
  <c r="I88" i="7"/>
  <c r="J88" i="7"/>
  <c r="K88" i="7"/>
  <c r="AQ88" i="17"/>
  <c r="O90" i="7"/>
  <c r="P90" i="7"/>
  <c r="Q90" i="7"/>
  <c r="N90" i="7"/>
  <c r="AR86" i="19"/>
  <c r="AP86" i="19"/>
  <c r="AQ86" i="19"/>
  <c r="AO86" i="19"/>
  <c r="AN86" i="19"/>
  <c r="AS86" i="19"/>
  <c r="BE88" i="17"/>
  <c r="I88" i="15"/>
  <c r="L88" i="15"/>
  <c r="J88" i="15"/>
  <c r="K88" i="15"/>
  <c r="V87" i="7"/>
  <c r="W87" i="7"/>
  <c r="Y87" i="7" s="1"/>
  <c r="U91" i="21"/>
  <c r="T91" i="21"/>
  <c r="U89" i="19"/>
  <c r="V89" i="19"/>
  <c r="AT88" i="17"/>
  <c r="AD87" i="21" l="1"/>
  <c r="AQ89" i="17"/>
  <c r="BE89" i="17"/>
  <c r="BB89" i="17"/>
  <c r="AT89" i="17"/>
  <c r="AS89" i="17"/>
  <c r="AA88" i="11"/>
  <c r="AC88" i="11" s="1"/>
  <c r="U90" i="19"/>
  <c r="V90" i="19"/>
  <c r="AA88" i="21"/>
  <c r="AC88" i="21"/>
  <c r="AB88" i="21"/>
  <c r="AU90" i="19"/>
  <c r="AT90" i="19"/>
  <c r="AV90" i="19"/>
  <c r="AW90" i="19"/>
  <c r="N88" i="17"/>
  <c r="P88" i="17"/>
  <c r="O88" i="17"/>
  <c r="Q88" i="17"/>
  <c r="AB88" i="19"/>
  <c r="U90" i="13"/>
  <c r="W90" i="13"/>
  <c r="X90" i="13"/>
  <c r="V90" i="13"/>
  <c r="S89" i="19"/>
  <c r="Q89" i="19"/>
  <c r="T89" i="19"/>
  <c r="R89" i="19"/>
  <c r="P91" i="7"/>
  <c r="N91" i="7"/>
  <c r="O91" i="7"/>
  <c r="Q91" i="7"/>
  <c r="AV89" i="17"/>
  <c r="U91" i="15"/>
  <c r="V91" i="15"/>
  <c r="AR89" i="17"/>
  <c r="G89" i="13"/>
  <c r="H89" i="13"/>
  <c r="AG91" i="15"/>
  <c r="AF91" i="15"/>
  <c r="W89" i="17"/>
  <c r="Y89" i="17"/>
  <c r="Z89" i="17"/>
  <c r="X89" i="17"/>
  <c r="O90" i="13"/>
  <c r="N90" i="13"/>
  <c r="Q90" i="13"/>
  <c r="P90" i="13"/>
  <c r="AM91" i="19"/>
  <c r="AL91" i="19"/>
  <c r="M89" i="5"/>
  <c r="P89" i="5"/>
  <c r="N89" i="5"/>
  <c r="O89" i="5"/>
  <c r="BJ87" i="17"/>
  <c r="BL87" i="17" s="1"/>
  <c r="BI87" i="17"/>
  <c r="AX89" i="17"/>
  <c r="R88" i="21"/>
  <c r="P88" i="21"/>
  <c r="Q88" i="21"/>
  <c r="S88" i="21"/>
  <c r="Z88" i="13"/>
  <c r="AB88" i="13" s="1"/>
  <c r="Y88" i="13"/>
  <c r="L90" i="19"/>
  <c r="O90" i="19"/>
  <c r="N90" i="19"/>
  <c r="M90" i="19"/>
  <c r="AY89" i="17"/>
  <c r="I89" i="15"/>
  <c r="K89" i="15"/>
  <c r="L89" i="15"/>
  <c r="J89" i="15"/>
  <c r="J93" i="19"/>
  <c r="K93" i="19"/>
  <c r="AB89" i="15"/>
  <c r="AC89" i="15"/>
  <c r="AD89" i="15"/>
  <c r="AE89" i="15"/>
  <c r="G91" i="5"/>
  <c r="F91" i="5"/>
  <c r="BC89" i="17"/>
  <c r="AK87" i="19"/>
  <c r="AG87" i="19"/>
  <c r="AF87" i="19"/>
  <c r="AJ87" i="19"/>
  <c r="AH87" i="19"/>
  <c r="AI87" i="19"/>
  <c r="I89" i="21"/>
  <c r="J89" i="21"/>
  <c r="AE87" i="21"/>
  <c r="AG87" i="21" s="1"/>
  <c r="S91" i="11"/>
  <c r="T91" i="11"/>
  <c r="X89" i="19"/>
  <c r="Z89" i="19"/>
  <c r="AA89" i="19"/>
  <c r="Y89" i="19"/>
  <c r="AO89" i="17"/>
  <c r="AN89" i="17"/>
  <c r="AM89" i="17"/>
  <c r="BA89" i="17"/>
  <c r="S89" i="15"/>
  <c r="R89" i="15"/>
  <c r="AC90" i="17"/>
  <c r="AB90" i="17"/>
  <c r="AD90" i="17"/>
  <c r="AE90" i="17"/>
  <c r="AW89" i="17"/>
  <c r="V89" i="11"/>
  <c r="W89" i="11"/>
  <c r="X89" i="11"/>
  <c r="Y89" i="11"/>
  <c r="Q93" i="11"/>
  <c r="P93" i="11"/>
  <c r="R93" i="11"/>
  <c r="O93" i="11"/>
  <c r="H90" i="17"/>
  <c r="G90" i="17"/>
  <c r="BD96" i="19"/>
  <c r="BA96" i="19"/>
  <c r="BF96" i="19"/>
  <c r="BC96" i="19"/>
  <c r="BB96" i="19"/>
  <c r="AZ96" i="19"/>
  <c r="BH96" i="19"/>
  <c r="BI96" i="19"/>
  <c r="BE96" i="19"/>
  <c r="BG96" i="19"/>
  <c r="BH89" i="17"/>
  <c r="H90" i="11"/>
  <c r="I90" i="11"/>
  <c r="AJ89" i="17"/>
  <c r="AK89" i="17"/>
  <c r="AI89" i="17"/>
  <c r="AL89" i="17"/>
  <c r="AQ87" i="19"/>
  <c r="AP87" i="19"/>
  <c r="AR87" i="19"/>
  <c r="AS87" i="19"/>
  <c r="AN87" i="19"/>
  <c r="AO87" i="19"/>
  <c r="W88" i="7"/>
  <c r="Y88" i="7" s="1"/>
  <c r="V88" i="7"/>
  <c r="H89" i="5"/>
  <c r="I89" i="5"/>
  <c r="K89" i="5"/>
  <c r="J89" i="5"/>
  <c r="AI89" i="15"/>
  <c r="AJ89" i="15"/>
  <c r="AK89" i="15"/>
  <c r="AL89" i="15"/>
  <c r="J92" i="13"/>
  <c r="K92" i="13"/>
  <c r="L92" i="13"/>
  <c r="I92" i="13"/>
  <c r="AP89" i="17"/>
  <c r="BD89" i="17"/>
  <c r="S96" i="7"/>
  <c r="R96" i="7"/>
  <c r="AE89" i="19"/>
  <c r="AD89" i="19"/>
  <c r="AC89" i="19"/>
  <c r="X89" i="15"/>
  <c r="Z89" i="15"/>
  <c r="Y89" i="15"/>
  <c r="W89" i="15"/>
  <c r="AY89" i="19"/>
  <c r="AX89" i="19"/>
  <c r="AZ89" i="17"/>
  <c r="BF89" i="17"/>
  <c r="AU89" i="17"/>
  <c r="H98" i="7"/>
  <c r="G98" i="7"/>
  <c r="K90" i="11"/>
  <c r="L90" i="11"/>
  <c r="M90" i="11"/>
  <c r="J90" i="11"/>
  <c r="U88" i="5"/>
  <c r="W88" i="5" s="1"/>
  <c r="T88" i="5"/>
  <c r="I91" i="17"/>
  <c r="K91" i="17"/>
  <c r="J91" i="17"/>
  <c r="L91" i="17"/>
  <c r="AN89" i="15"/>
  <c r="AM89" i="15"/>
  <c r="AO89" i="15"/>
  <c r="Z88" i="11"/>
  <c r="S89" i="13"/>
  <c r="R89" i="13"/>
  <c r="L89" i="7"/>
  <c r="I89" i="7"/>
  <c r="J89" i="7"/>
  <c r="K89" i="7"/>
  <c r="T92" i="21"/>
  <c r="U92" i="21"/>
  <c r="M90" i="21"/>
  <c r="L90" i="21"/>
  <c r="K90" i="21"/>
  <c r="N90" i="21"/>
  <c r="H89" i="15"/>
  <c r="G89" i="15"/>
  <c r="R93" i="5"/>
  <c r="Q93" i="5"/>
  <c r="R88" i="17"/>
  <c r="S88" i="17"/>
  <c r="BG89" i="17"/>
  <c r="BG90" i="17" s="1"/>
  <c r="X88" i="21"/>
  <c r="Y88" i="21"/>
  <c r="Z88" i="21"/>
  <c r="W88" i="21"/>
  <c r="AQ88" i="15"/>
  <c r="AS88" i="15" s="1"/>
  <c r="AP88" i="15"/>
  <c r="U88" i="17"/>
  <c r="V88" i="17"/>
  <c r="P91" i="15"/>
  <c r="O91" i="15"/>
  <c r="N91" i="15"/>
  <c r="Q91" i="15"/>
  <c r="AG94" i="17"/>
  <c r="AF94" i="17"/>
  <c r="BJ86" i="19"/>
  <c r="BL86" i="19" s="1"/>
  <c r="AB89" i="19" l="1"/>
  <c r="AD88" i="21"/>
  <c r="BF90" i="17"/>
  <c r="AT90" i="17"/>
  <c r="AP90" i="17"/>
  <c r="AQ90" i="17"/>
  <c r="BE90" i="17"/>
  <c r="AU90" i="17"/>
  <c r="AA89" i="11"/>
  <c r="AC89" i="11" s="1"/>
  <c r="AF89" i="11" s="1"/>
  <c r="N92" i="12" s="1"/>
  <c r="O92" i="12" s="1"/>
  <c r="Z89" i="11"/>
  <c r="J94" i="19"/>
  <c r="K94" i="19"/>
  <c r="O90" i="5"/>
  <c r="M90" i="5"/>
  <c r="N90" i="5"/>
  <c r="P90" i="5"/>
  <c r="BJ88" i="17"/>
  <c r="BL88" i="17" s="1"/>
  <c r="BI88" i="17"/>
  <c r="Q94" i="5"/>
  <c r="R94" i="5"/>
  <c r="AZ90" i="17"/>
  <c r="AO88" i="19"/>
  <c r="AP88" i="19"/>
  <c r="AR88" i="19"/>
  <c r="AN88" i="19"/>
  <c r="AQ88" i="19"/>
  <c r="AS88" i="19"/>
  <c r="P94" i="11"/>
  <c r="Q94" i="11"/>
  <c r="O94" i="11"/>
  <c r="R94" i="11"/>
  <c r="AG88" i="19"/>
  <c r="AI88" i="19"/>
  <c r="AF88" i="19"/>
  <c r="AJ88" i="19"/>
  <c r="AH88" i="19"/>
  <c r="AK88" i="19"/>
  <c r="AG92" i="15"/>
  <c r="AF92" i="15"/>
  <c r="T90" i="19"/>
  <c r="Q90" i="19"/>
  <c r="S90" i="19"/>
  <c r="R90" i="19"/>
  <c r="AW91" i="19"/>
  <c r="AT91" i="19"/>
  <c r="AV91" i="19"/>
  <c r="AU91" i="19"/>
  <c r="U89" i="17"/>
  <c r="V89" i="17"/>
  <c r="AP89" i="15"/>
  <c r="AQ89" i="15"/>
  <c r="AS89" i="15" s="1"/>
  <c r="V89" i="7"/>
  <c r="W89" i="7"/>
  <c r="Y89" i="7" s="1"/>
  <c r="AD90" i="19"/>
  <c r="AC90" i="19"/>
  <c r="AE90" i="19"/>
  <c r="AZ97" i="19"/>
  <c r="BC97" i="19"/>
  <c r="BF97" i="19"/>
  <c r="BB97" i="19"/>
  <c r="BA97" i="19"/>
  <c r="BI97" i="19"/>
  <c r="BH97" i="19"/>
  <c r="BD97" i="19"/>
  <c r="BG97" i="19"/>
  <c r="BE97" i="19"/>
  <c r="R90" i="15"/>
  <c r="S90" i="15"/>
  <c r="G90" i="13"/>
  <c r="H90" i="13"/>
  <c r="L91" i="11"/>
  <c r="M91" i="11"/>
  <c r="J91" i="11"/>
  <c r="K91" i="11"/>
  <c r="G90" i="15"/>
  <c r="H90" i="15"/>
  <c r="L90" i="7"/>
  <c r="J90" i="7"/>
  <c r="I90" i="7"/>
  <c r="K90" i="7"/>
  <c r="AY90" i="19"/>
  <c r="AX90" i="19"/>
  <c r="BA90" i="17"/>
  <c r="BC90" i="17"/>
  <c r="J90" i="15"/>
  <c r="K90" i="15"/>
  <c r="I90" i="15"/>
  <c r="L90" i="15"/>
  <c r="R89" i="21"/>
  <c r="S89" i="21"/>
  <c r="Q89" i="21"/>
  <c r="P89" i="21"/>
  <c r="AM92" i="19"/>
  <c r="AL92" i="19"/>
  <c r="Z89" i="13"/>
  <c r="AB89" i="13" s="1"/>
  <c r="Y89" i="13"/>
  <c r="M91" i="21"/>
  <c r="L91" i="21"/>
  <c r="K91" i="21"/>
  <c r="N91" i="21"/>
  <c r="AS90" i="17"/>
  <c r="S97" i="7"/>
  <c r="R97" i="7"/>
  <c r="K90" i="5"/>
  <c r="H90" i="5"/>
  <c r="J90" i="5"/>
  <c r="I90" i="5"/>
  <c r="V90" i="11"/>
  <c r="W90" i="11"/>
  <c r="Y90" i="11"/>
  <c r="X90" i="11"/>
  <c r="I90" i="21"/>
  <c r="J90" i="21"/>
  <c r="AR90" i="17"/>
  <c r="W89" i="21"/>
  <c r="X89" i="21"/>
  <c r="Z89" i="21"/>
  <c r="Y89" i="21"/>
  <c r="BD90" i="17"/>
  <c r="AJ90" i="17"/>
  <c r="AK90" i="17"/>
  <c r="AI90" i="17"/>
  <c r="AL90" i="17"/>
  <c r="G92" i="5"/>
  <c r="F92" i="5"/>
  <c r="P91" i="13"/>
  <c r="O91" i="13"/>
  <c r="N91" i="13"/>
  <c r="Q91" i="13"/>
  <c r="V92" i="15"/>
  <c r="U92" i="15"/>
  <c r="U91" i="13"/>
  <c r="W91" i="13"/>
  <c r="X91" i="13"/>
  <c r="V91" i="13"/>
  <c r="U89" i="5"/>
  <c r="W89" i="5" s="1"/>
  <c r="T89" i="5"/>
  <c r="AN90" i="17"/>
  <c r="AO90" i="17"/>
  <c r="AM90" i="17"/>
  <c r="AE88" i="21"/>
  <c r="AG88" i="21" s="1"/>
  <c r="AY90" i="17"/>
  <c r="AA89" i="21"/>
  <c r="AB89" i="21"/>
  <c r="AC89" i="21"/>
  <c r="R90" i="13"/>
  <c r="S90" i="13"/>
  <c r="AG95" i="17"/>
  <c r="AF95" i="17"/>
  <c r="AM90" i="15"/>
  <c r="AN90" i="15"/>
  <c r="AO90" i="15"/>
  <c r="AX90" i="17"/>
  <c r="AV90" i="17"/>
  <c r="Y90" i="15"/>
  <c r="X90" i="15"/>
  <c r="W90" i="15"/>
  <c r="Z90" i="15"/>
  <c r="I93" i="13"/>
  <c r="K93" i="13"/>
  <c r="J93" i="13"/>
  <c r="L93" i="13"/>
  <c r="AW90" i="17"/>
  <c r="Y90" i="19"/>
  <c r="X90" i="19"/>
  <c r="AA90" i="19"/>
  <c r="Z90" i="19"/>
  <c r="AB90" i="15"/>
  <c r="AC90" i="15"/>
  <c r="AD90" i="15"/>
  <c r="AE90" i="15"/>
  <c r="P92" i="7"/>
  <c r="O92" i="7"/>
  <c r="N92" i="7"/>
  <c r="Q92" i="7"/>
  <c r="U91" i="19"/>
  <c r="V91" i="19"/>
  <c r="P92" i="15"/>
  <c r="N92" i="15"/>
  <c r="O92" i="15"/>
  <c r="Q92" i="15"/>
  <c r="R89" i="17"/>
  <c r="S89" i="17"/>
  <c r="G99" i="7"/>
  <c r="H99" i="7"/>
  <c r="I91" i="11"/>
  <c r="H91" i="11"/>
  <c r="AB91" i="17"/>
  <c r="AE91" i="17"/>
  <c r="AC91" i="17"/>
  <c r="AD91" i="17"/>
  <c r="Z90" i="17"/>
  <c r="W90" i="17"/>
  <c r="X90" i="17"/>
  <c r="Y90" i="17"/>
  <c r="Q89" i="17"/>
  <c r="P89" i="17"/>
  <c r="N89" i="17"/>
  <c r="O89" i="17"/>
  <c r="U93" i="21"/>
  <c r="T93" i="21"/>
  <c r="J92" i="17"/>
  <c r="K92" i="17"/>
  <c r="L92" i="17"/>
  <c r="I92" i="17"/>
  <c r="BB90" i="17"/>
  <c r="AI90" i="15"/>
  <c r="AJ90" i="15"/>
  <c r="AK90" i="15"/>
  <c r="AL90" i="15"/>
  <c r="BH90" i="17"/>
  <c r="H91" i="17"/>
  <c r="G91" i="17"/>
  <c r="T92" i="11"/>
  <c r="S92" i="11"/>
  <c r="M91" i="19"/>
  <c r="N91" i="19"/>
  <c r="L91" i="19"/>
  <c r="O91" i="19"/>
  <c r="BJ87" i="19"/>
  <c r="BL87" i="19" s="1"/>
  <c r="AB90" i="19" l="1"/>
  <c r="AD89" i="21"/>
  <c r="AE89" i="21"/>
  <c r="AG89" i="21" s="1"/>
  <c r="AU91" i="17"/>
  <c r="BB91" i="17"/>
  <c r="AW91" i="17"/>
  <c r="BH91" i="17"/>
  <c r="AV91" i="17"/>
  <c r="AA90" i="11"/>
  <c r="AC90" i="11" s="1"/>
  <c r="AF90" i="11" s="1"/>
  <c r="N93" i="12" s="1"/>
  <c r="O93" i="12" s="1"/>
  <c r="Z90" i="11"/>
  <c r="P93" i="7"/>
  <c r="O93" i="7"/>
  <c r="N93" i="7"/>
  <c r="Q93" i="7"/>
  <c r="O90" i="17"/>
  <c r="N90" i="17"/>
  <c r="P90" i="17"/>
  <c r="Q90" i="17"/>
  <c r="AM91" i="17"/>
  <c r="AO91" i="17"/>
  <c r="AN91" i="17"/>
  <c r="BE91" i="17"/>
  <c r="BI98" i="19"/>
  <c r="BC98" i="19"/>
  <c r="BF98" i="19"/>
  <c r="BA98" i="19"/>
  <c r="BG98" i="19"/>
  <c r="BH98" i="19"/>
  <c r="BD98" i="19"/>
  <c r="AZ98" i="19"/>
  <c r="BB98" i="19"/>
  <c r="BE98" i="19"/>
  <c r="BC91" i="17"/>
  <c r="K92" i="11"/>
  <c r="L92" i="11"/>
  <c r="M92" i="11"/>
  <c r="J92" i="11"/>
  <c r="U90" i="17"/>
  <c r="V90" i="17"/>
  <c r="AG93" i="15"/>
  <c r="AF93" i="15"/>
  <c r="O91" i="5"/>
  <c r="N91" i="5"/>
  <c r="M91" i="5"/>
  <c r="P91" i="5"/>
  <c r="AB91" i="15"/>
  <c r="AC91" i="15"/>
  <c r="AD91" i="15"/>
  <c r="AE91" i="15"/>
  <c r="Y91" i="15"/>
  <c r="W91" i="15"/>
  <c r="X91" i="15"/>
  <c r="Z91" i="15"/>
  <c r="W90" i="21"/>
  <c r="Y90" i="21"/>
  <c r="Z90" i="21"/>
  <c r="X90" i="21"/>
  <c r="BA91" i="17"/>
  <c r="AO89" i="19"/>
  <c r="AS89" i="19"/>
  <c r="AQ89" i="19"/>
  <c r="AN89" i="19"/>
  <c r="AR89" i="19"/>
  <c r="AP89" i="19"/>
  <c r="S93" i="11"/>
  <c r="T93" i="11"/>
  <c r="P93" i="15"/>
  <c r="N93" i="15"/>
  <c r="O93" i="15"/>
  <c r="Q93" i="15"/>
  <c r="AF96" i="17"/>
  <c r="AG96" i="17"/>
  <c r="H91" i="13"/>
  <c r="G91" i="13"/>
  <c r="AT91" i="17"/>
  <c r="K93" i="17"/>
  <c r="J93" i="17"/>
  <c r="I93" i="17"/>
  <c r="L93" i="17"/>
  <c r="Y91" i="17"/>
  <c r="X91" i="17"/>
  <c r="W91" i="17"/>
  <c r="Z91" i="17"/>
  <c r="R91" i="13"/>
  <c r="S91" i="13"/>
  <c r="AP91" i="17"/>
  <c r="F93" i="5"/>
  <c r="G93" i="5"/>
  <c r="U90" i="5"/>
  <c r="W90" i="5" s="1"/>
  <c r="T90" i="5"/>
  <c r="AL93" i="19"/>
  <c r="AM93" i="19"/>
  <c r="AX91" i="19"/>
  <c r="AY91" i="19"/>
  <c r="Y90" i="13"/>
  <c r="Z90" i="13"/>
  <c r="AB90" i="13" s="1"/>
  <c r="AG89" i="19"/>
  <c r="AJ89" i="19"/>
  <c r="AF89" i="19"/>
  <c r="AH89" i="19"/>
  <c r="AK89" i="19"/>
  <c r="AI89" i="19"/>
  <c r="AR91" i="17"/>
  <c r="H91" i="5"/>
  <c r="I91" i="5"/>
  <c r="J91" i="5"/>
  <c r="K91" i="5"/>
  <c r="T94" i="21"/>
  <c r="U94" i="21"/>
  <c r="R90" i="17"/>
  <c r="S90" i="17"/>
  <c r="G92" i="17"/>
  <c r="H92" i="17"/>
  <c r="AI91" i="15"/>
  <c r="AK91" i="15"/>
  <c r="AJ91" i="15"/>
  <c r="AL91" i="15"/>
  <c r="Y91" i="19"/>
  <c r="AA91" i="19"/>
  <c r="Z91" i="19"/>
  <c r="X91" i="19"/>
  <c r="AA90" i="21"/>
  <c r="AC90" i="21"/>
  <c r="AB90" i="21"/>
  <c r="V92" i="13"/>
  <c r="W92" i="13"/>
  <c r="U92" i="13"/>
  <c r="X92" i="13"/>
  <c r="W90" i="7"/>
  <c r="Y90" i="7" s="1"/>
  <c r="V90" i="7"/>
  <c r="S91" i="15"/>
  <c r="R91" i="15"/>
  <c r="AC91" i="19"/>
  <c r="AD91" i="19"/>
  <c r="AE91" i="19"/>
  <c r="AD92" i="17"/>
  <c r="AC92" i="17"/>
  <c r="AB92" i="17"/>
  <c r="AE92" i="17"/>
  <c r="V92" i="19"/>
  <c r="U92" i="19"/>
  <c r="AI91" i="17"/>
  <c r="AJ91" i="17"/>
  <c r="AL91" i="17"/>
  <c r="AK91" i="17"/>
  <c r="S98" i="7"/>
  <c r="R98" i="7"/>
  <c r="P90" i="21"/>
  <c r="Q90" i="21"/>
  <c r="R90" i="21"/>
  <c r="S90" i="21"/>
  <c r="AT92" i="19"/>
  <c r="AU92" i="19"/>
  <c r="AV92" i="19"/>
  <c r="AW92" i="19"/>
  <c r="J95" i="19"/>
  <c r="K95" i="19"/>
  <c r="BG91" i="17"/>
  <c r="I91" i="21"/>
  <c r="J91" i="21"/>
  <c r="AS91" i="17"/>
  <c r="J91" i="7"/>
  <c r="L91" i="7"/>
  <c r="I91" i="7"/>
  <c r="K91" i="7"/>
  <c r="AZ91" i="17"/>
  <c r="AY91" i="17"/>
  <c r="L92" i="21"/>
  <c r="K92" i="21"/>
  <c r="N92" i="21"/>
  <c r="M92" i="21"/>
  <c r="J91" i="15"/>
  <c r="L91" i="15"/>
  <c r="I91" i="15"/>
  <c r="K91" i="15"/>
  <c r="G91" i="15"/>
  <c r="H91" i="15"/>
  <c r="R95" i="5"/>
  <c r="Q95" i="5"/>
  <c r="BF91" i="17"/>
  <c r="N92" i="19"/>
  <c r="M92" i="19"/>
  <c r="L92" i="19"/>
  <c r="O92" i="19"/>
  <c r="BJ89" i="17"/>
  <c r="BL89" i="17" s="1"/>
  <c r="BI89" i="17"/>
  <c r="I92" i="11"/>
  <c r="H92" i="11"/>
  <c r="J94" i="13"/>
  <c r="L94" i="13"/>
  <c r="I94" i="13"/>
  <c r="K94" i="13"/>
  <c r="AX91" i="17"/>
  <c r="V93" i="15"/>
  <c r="U93" i="15"/>
  <c r="AQ90" i="15"/>
  <c r="AS90" i="15" s="1"/>
  <c r="AP90" i="15"/>
  <c r="P95" i="11"/>
  <c r="Q95" i="11"/>
  <c r="O95" i="11"/>
  <c r="R95" i="11"/>
  <c r="BJ88" i="19"/>
  <c r="BL88" i="19" s="1"/>
  <c r="H100" i="7"/>
  <c r="G100" i="7"/>
  <c r="AM91" i="15"/>
  <c r="AN91" i="15"/>
  <c r="AO91" i="15"/>
  <c r="P92" i="13"/>
  <c r="N92" i="13"/>
  <c r="O92" i="13"/>
  <c r="Q92" i="13"/>
  <c r="BD91" i="17"/>
  <c r="Y91" i="11"/>
  <c r="X91" i="11"/>
  <c r="W91" i="11"/>
  <c r="V91" i="11"/>
  <c r="Q91" i="19"/>
  <c r="S91" i="19"/>
  <c r="R91" i="19"/>
  <c r="T91" i="19"/>
  <c r="AQ91" i="17"/>
  <c r="AQ92" i="17" s="1"/>
  <c r="BJ89" i="19" l="1"/>
  <c r="BL89" i="19" s="1"/>
  <c r="AB91" i="19"/>
  <c r="AD90" i="21"/>
  <c r="AE90" i="21"/>
  <c r="AG90" i="21" s="1"/>
  <c r="AP92" i="17"/>
  <c r="BD92" i="17"/>
  <c r="AZ92" i="17"/>
  <c r="AA91" i="11"/>
  <c r="AC91" i="11" s="1"/>
  <c r="AF91" i="11" s="1"/>
  <c r="N94" i="12" s="1"/>
  <c r="O94" i="12" s="1"/>
  <c r="AM92" i="15"/>
  <c r="AN92" i="15"/>
  <c r="AO92" i="15"/>
  <c r="U94" i="15"/>
  <c r="V94" i="15"/>
  <c r="K93" i="21"/>
  <c r="M93" i="21"/>
  <c r="L93" i="21"/>
  <c r="N93" i="21"/>
  <c r="W91" i="7"/>
  <c r="Y91" i="7" s="1"/>
  <c r="V91" i="7"/>
  <c r="U93" i="19"/>
  <c r="V93" i="19"/>
  <c r="AI92" i="15"/>
  <c r="AJ92" i="15"/>
  <c r="AK92" i="15"/>
  <c r="AL92" i="15"/>
  <c r="R92" i="13"/>
  <c r="S92" i="13"/>
  <c r="G92" i="13"/>
  <c r="H92" i="13"/>
  <c r="AM92" i="17"/>
  <c r="AO92" i="17"/>
  <c r="AQ93" i="17" s="1"/>
  <c r="AN92" i="17"/>
  <c r="AX92" i="17"/>
  <c r="J92" i="7"/>
  <c r="L92" i="7"/>
  <c r="K92" i="7"/>
  <c r="I92" i="7"/>
  <c r="P91" i="21"/>
  <c r="R91" i="21"/>
  <c r="S91" i="21"/>
  <c r="Q91" i="21"/>
  <c r="AD93" i="17"/>
  <c r="AB93" i="17"/>
  <c r="AC93" i="17"/>
  <c r="AE93" i="17"/>
  <c r="U93" i="13"/>
  <c r="V93" i="13"/>
  <c r="W93" i="13"/>
  <c r="X93" i="13"/>
  <c r="I92" i="5"/>
  <c r="J92" i="5"/>
  <c r="H92" i="5"/>
  <c r="K92" i="5"/>
  <c r="BF92" i="17"/>
  <c r="W92" i="17"/>
  <c r="X92" i="17"/>
  <c r="Z92" i="17"/>
  <c r="Y92" i="17"/>
  <c r="Y92" i="15"/>
  <c r="W92" i="15"/>
  <c r="Z92" i="15"/>
  <c r="X92" i="15"/>
  <c r="H101" i="7"/>
  <c r="G101" i="7"/>
  <c r="AS92" i="17"/>
  <c r="AY92" i="19"/>
  <c r="AX92" i="19"/>
  <c r="AG97" i="17"/>
  <c r="AF97" i="17"/>
  <c r="AG94" i="15"/>
  <c r="AF94" i="15"/>
  <c r="K95" i="13"/>
  <c r="L95" i="13"/>
  <c r="I95" i="13"/>
  <c r="J95" i="13"/>
  <c r="R96" i="5"/>
  <c r="Q96" i="5"/>
  <c r="J92" i="21"/>
  <c r="I92" i="21"/>
  <c r="G93" i="17"/>
  <c r="H93" i="17"/>
  <c r="U91" i="5"/>
  <c r="W91" i="5" s="1"/>
  <c r="T91" i="5"/>
  <c r="U91" i="17"/>
  <c r="V91" i="17"/>
  <c r="O91" i="17"/>
  <c r="N91" i="17"/>
  <c r="P91" i="17"/>
  <c r="Q91" i="17"/>
  <c r="V92" i="11"/>
  <c r="W92" i="11"/>
  <c r="Y92" i="11"/>
  <c r="X92" i="11"/>
  <c r="H92" i="15"/>
  <c r="G92" i="15"/>
  <c r="AY92" i="17"/>
  <c r="BB92" i="17"/>
  <c r="AR92" i="17"/>
  <c r="AR93" i="17" s="1"/>
  <c r="AM94" i="19"/>
  <c r="AL94" i="19"/>
  <c r="O94" i="15"/>
  <c r="P94" i="15"/>
  <c r="N94" i="15"/>
  <c r="Q94" i="15"/>
  <c r="AQ91" i="15"/>
  <c r="AS91" i="15" s="1"/>
  <c r="AP91" i="15"/>
  <c r="BG92" i="17"/>
  <c r="R99" i="7"/>
  <c r="S99" i="7"/>
  <c r="AE92" i="19"/>
  <c r="AD92" i="19"/>
  <c r="AC92" i="19"/>
  <c r="AA91" i="21"/>
  <c r="AC91" i="21"/>
  <c r="AB91" i="21"/>
  <c r="R91" i="17"/>
  <c r="S91" i="17"/>
  <c r="BH92" i="17"/>
  <c r="K94" i="17"/>
  <c r="J94" i="17"/>
  <c r="L94" i="17"/>
  <c r="I94" i="17"/>
  <c r="AC92" i="15"/>
  <c r="AB92" i="15"/>
  <c r="AD92" i="15"/>
  <c r="AE92" i="15"/>
  <c r="BJ90" i="17"/>
  <c r="BL90" i="17" s="1"/>
  <c r="BI90" i="17"/>
  <c r="T92" i="19"/>
  <c r="R92" i="19"/>
  <c r="S92" i="19"/>
  <c r="Q92" i="19"/>
  <c r="P96" i="11"/>
  <c r="Q96" i="11"/>
  <c r="R96" i="11"/>
  <c r="O96" i="11"/>
  <c r="AV92" i="17"/>
  <c r="I93" i="11"/>
  <c r="H93" i="11"/>
  <c r="AW92" i="17"/>
  <c r="J96" i="19"/>
  <c r="K96" i="19"/>
  <c r="AO90" i="19"/>
  <c r="AR90" i="19"/>
  <c r="AP90" i="19"/>
  <c r="AN90" i="19"/>
  <c r="AS90" i="19"/>
  <c r="AQ90" i="19"/>
  <c r="L93" i="11"/>
  <c r="K93" i="11"/>
  <c r="M93" i="11"/>
  <c r="J93" i="11"/>
  <c r="O93" i="13"/>
  <c r="N93" i="13"/>
  <c r="Q93" i="13"/>
  <c r="P93" i="13"/>
  <c r="AI92" i="17"/>
  <c r="AJ92" i="17"/>
  <c r="AK92" i="17"/>
  <c r="AL92" i="17"/>
  <c r="Z91" i="11"/>
  <c r="AI90" i="19"/>
  <c r="AH90" i="19"/>
  <c r="AG90" i="19"/>
  <c r="AF90" i="19"/>
  <c r="AK90" i="19"/>
  <c r="AJ90" i="19"/>
  <c r="O94" i="7"/>
  <c r="P94" i="7"/>
  <c r="N94" i="7"/>
  <c r="Q94" i="7"/>
  <c r="J92" i="15"/>
  <c r="K92" i="15"/>
  <c r="I92" i="15"/>
  <c r="L92" i="15"/>
  <c r="AU93" i="19"/>
  <c r="AV93" i="19"/>
  <c r="AT93" i="19"/>
  <c r="AW93" i="19"/>
  <c r="G94" i="5"/>
  <c r="F94" i="5"/>
  <c r="BA92" i="17"/>
  <c r="BB99" i="19"/>
  <c r="BI99" i="19"/>
  <c r="BF99" i="19"/>
  <c r="BE99" i="19"/>
  <c r="BC99" i="19"/>
  <c r="AZ99" i="19"/>
  <c r="BD99" i="19"/>
  <c r="BH99" i="19"/>
  <c r="BA99" i="19"/>
  <c r="BG99" i="19"/>
  <c r="S92" i="15"/>
  <c r="R92" i="15"/>
  <c r="X92" i="19"/>
  <c r="Z92" i="19"/>
  <c r="AA92" i="19"/>
  <c r="Y92" i="19"/>
  <c r="U95" i="21"/>
  <c r="T95" i="21"/>
  <c r="AT92" i="17"/>
  <c r="N92" i="5"/>
  <c r="P92" i="5"/>
  <c r="M92" i="5"/>
  <c r="O92" i="5"/>
  <c r="BC92" i="17"/>
  <c r="BE92" i="17"/>
  <c r="O93" i="19"/>
  <c r="N93" i="19"/>
  <c r="L93" i="19"/>
  <c r="M93" i="19"/>
  <c r="AP93" i="17"/>
  <c r="Z91" i="13"/>
  <c r="AB91" i="13" s="1"/>
  <c r="Y91" i="13"/>
  <c r="S94" i="11"/>
  <c r="T94" i="11"/>
  <c r="X91" i="21"/>
  <c r="W91" i="21"/>
  <c r="Y91" i="21"/>
  <c r="Z91" i="21"/>
  <c r="AU92" i="17"/>
  <c r="BJ90" i="19" l="1"/>
  <c r="BL90" i="19" s="1"/>
  <c r="AE91" i="21"/>
  <c r="AG91" i="21" s="1"/>
  <c r="BE93" i="17"/>
  <c r="AT93" i="17"/>
  <c r="AU93" i="17"/>
  <c r="BA93" i="17"/>
  <c r="AA92" i="11"/>
  <c r="AC92" i="11" s="1"/>
  <c r="AF92" i="11" s="1"/>
  <c r="N95" i="12" s="1"/>
  <c r="Z92" i="11"/>
  <c r="BG93" i="17"/>
  <c r="R97" i="5"/>
  <c r="Q97" i="5"/>
  <c r="AN93" i="17"/>
  <c r="AO93" i="17"/>
  <c r="AP94" i="17" s="1"/>
  <c r="AM93" i="17"/>
  <c r="K97" i="19"/>
  <c r="J97" i="19"/>
  <c r="BH93" i="17"/>
  <c r="BB93" i="17"/>
  <c r="BJ91" i="17"/>
  <c r="BL91" i="17" s="1"/>
  <c r="BI91" i="17"/>
  <c r="H102" i="7"/>
  <c r="G102" i="7"/>
  <c r="S95" i="11"/>
  <c r="T95" i="11"/>
  <c r="BC93" i="17"/>
  <c r="BC100" i="19"/>
  <c r="BA100" i="19"/>
  <c r="BB100" i="19"/>
  <c r="BI100" i="19"/>
  <c r="BE100" i="19"/>
  <c r="BD100" i="19"/>
  <c r="AZ100" i="19"/>
  <c r="BH100" i="19"/>
  <c r="BF100" i="19"/>
  <c r="BG100" i="19"/>
  <c r="T93" i="19"/>
  <c r="S93" i="19"/>
  <c r="R93" i="19"/>
  <c r="Q93" i="19"/>
  <c r="R92" i="17"/>
  <c r="S92" i="17"/>
  <c r="AD91" i="21"/>
  <c r="I93" i="5"/>
  <c r="H93" i="5"/>
  <c r="J93" i="5"/>
  <c r="K93" i="5"/>
  <c r="G93" i="13"/>
  <c r="H93" i="13"/>
  <c r="M94" i="21"/>
  <c r="L94" i="21"/>
  <c r="N94" i="21"/>
  <c r="K94" i="21"/>
  <c r="N94" i="19"/>
  <c r="M94" i="19"/>
  <c r="L94" i="19"/>
  <c r="O94" i="19"/>
  <c r="AI93" i="17"/>
  <c r="AJ93" i="17"/>
  <c r="AK93" i="17"/>
  <c r="AL93" i="17"/>
  <c r="AW93" i="17"/>
  <c r="BD93" i="17"/>
  <c r="V92" i="17"/>
  <c r="U92" i="17"/>
  <c r="L96" i="13"/>
  <c r="I96" i="13"/>
  <c r="K96" i="13"/>
  <c r="J96" i="13"/>
  <c r="W93" i="15"/>
  <c r="Y93" i="15"/>
  <c r="Z93" i="15"/>
  <c r="X93" i="15"/>
  <c r="U92" i="5"/>
  <c r="W92" i="5" s="1"/>
  <c r="T92" i="5"/>
  <c r="P92" i="21"/>
  <c r="Q92" i="21"/>
  <c r="R92" i="21"/>
  <c r="S92" i="21"/>
  <c r="Z92" i="13"/>
  <c r="AB92" i="13" s="1"/>
  <c r="Y92" i="13"/>
  <c r="O95" i="7"/>
  <c r="Q95" i="7"/>
  <c r="P95" i="7"/>
  <c r="N95" i="7"/>
  <c r="M94" i="11"/>
  <c r="K94" i="11"/>
  <c r="L94" i="11"/>
  <c r="J94" i="11"/>
  <c r="O95" i="15"/>
  <c r="P95" i="15"/>
  <c r="N95" i="15"/>
  <c r="Q95" i="15"/>
  <c r="AY93" i="17"/>
  <c r="S93" i="13"/>
  <c r="R93" i="13"/>
  <c r="M93" i="5"/>
  <c r="N93" i="5"/>
  <c r="P93" i="5"/>
  <c r="O93" i="5"/>
  <c r="S93" i="15"/>
  <c r="R93" i="15"/>
  <c r="I94" i="11"/>
  <c r="H94" i="11"/>
  <c r="AB93" i="15"/>
  <c r="AC93" i="15"/>
  <c r="AE93" i="15"/>
  <c r="AD93" i="15"/>
  <c r="AA92" i="21"/>
  <c r="AB92" i="21"/>
  <c r="AC92" i="21"/>
  <c r="AQ92" i="15"/>
  <c r="AS92" i="15" s="1"/>
  <c r="AP92" i="15"/>
  <c r="Y93" i="19"/>
  <c r="X93" i="19"/>
  <c r="AA93" i="19"/>
  <c r="Z93" i="19"/>
  <c r="F95" i="5"/>
  <c r="G95" i="5"/>
  <c r="AV93" i="17"/>
  <c r="H93" i="15"/>
  <c r="G93" i="15"/>
  <c r="AF95" i="15"/>
  <c r="AG95" i="15"/>
  <c r="U94" i="13"/>
  <c r="X94" i="13"/>
  <c r="V94" i="13"/>
  <c r="W94" i="13"/>
  <c r="W92" i="7"/>
  <c r="Y92" i="7" s="1"/>
  <c r="V92" i="7"/>
  <c r="AI93" i="15"/>
  <c r="AJ93" i="15"/>
  <c r="AL93" i="15"/>
  <c r="AK93" i="15"/>
  <c r="V95" i="15"/>
  <c r="U95" i="15"/>
  <c r="AU94" i="19"/>
  <c r="AV94" i="19"/>
  <c r="AT94" i="19"/>
  <c r="AW94" i="19"/>
  <c r="H94" i="17"/>
  <c r="G94" i="17"/>
  <c r="W93" i="17"/>
  <c r="Z93" i="17"/>
  <c r="Y93" i="17"/>
  <c r="X93" i="17"/>
  <c r="AB92" i="19"/>
  <c r="AQ91" i="19"/>
  <c r="AP91" i="19"/>
  <c r="AS91" i="19"/>
  <c r="AN91" i="19"/>
  <c r="AR91" i="19"/>
  <c r="AO91" i="19"/>
  <c r="O97" i="11"/>
  <c r="P97" i="11"/>
  <c r="Q97" i="11"/>
  <c r="R97" i="11"/>
  <c r="X93" i="11"/>
  <c r="Y93" i="11"/>
  <c r="W93" i="11"/>
  <c r="V93" i="11"/>
  <c r="AG98" i="17"/>
  <c r="AF98" i="17"/>
  <c r="L93" i="7"/>
  <c r="J93" i="7"/>
  <c r="K93" i="7"/>
  <c r="I93" i="7"/>
  <c r="AN93" i="15"/>
  <c r="AO93" i="15"/>
  <c r="AM93" i="15"/>
  <c r="AI91" i="19"/>
  <c r="AF91" i="19"/>
  <c r="AK91" i="19"/>
  <c r="AG91" i="19"/>
  <c r="AH91" i="19"/>
  <c r="AJ91" i="19"/>
  <c r="AC93" i="19"/>
  <c r="AE93" i="19"/>
  <c r="AD93" i="19"/>
  <c r="AL95" i="19"/>
  <c r="AM95" i="19"/>
  <c r="W92" i="21"/>
  <c r="X92" i="21"/>
  <c r="Z92" i="21"/>
  <c r="Y92" i="21"/>
  <c r="P94" i="13"/>
  <c r="N94" i="13"/>
  <c r="O94" i="13"/>
  <c r="Q94" i="13"/>
  <c r="K95" i="17"/>
  <c r="I95" i="17"/>
  <c r="L95" i="17"/>
  <c r="J95" i="17"/>
  <c r="S100" i="7"/>
  <c r="R100" i="7"/>
  <c r="I93" i="21"/>
  <c r="J93" i="21"/>
  <c r="AX93" i="19"/>
  <c r="AY93" i="19"/>
  <c r="BF93" i="17"/>
  <c r="AB94" i="17"/>
  <c r="AC94" i="17"/>
  <c r="AD94" i="17"/>
  <c r="AE94" i="17"/>
  <c r="AX93" i="17"/>
  <c r="U94" i="19"/>
  <c r="V94" i="19"/>
  <c r="U96" i="21"/>
  <c r="T96" i="21"/>
  <c r="K93" i="15"/>
  <c r="L93" i="15"/>
  <c r="I93" i="15"/>
  <c r="J93" i="15"/>
  <c r="O92" i="17"/>
  <c r="P92" i="17"/>
  <c r="N92" i="17"/>
  <c r="Q92" i="17"/>
  <c r="AS93" i="17"/>
  <c r="AZ93" i="17"/>
  <c r="AB93" i="19" l="1"/>
  <c r="AD92" i="21"/>
  <c r="AZ94" i="17"/>
  <c r="AQ94" i="17"/>
  <c r="AR94" i="17"/>
  <c r="AS94" i="17"/>
  <c r="AX94" i="17"/>
  <c r="AA93" i="11"/>
  <c r="AC93" i="11" s="1"/>
  <c r="AF93" i="11" s="1"/>
  <c r="N96" i="12" s="1"/>
  <c r="O96" i="12" s="1"/>
  <c r="O95" i="12"/>
  <c r="J96" i="17"/>
  <c r="K96" i="17"/>
  <c r="I96" i="17"/>
  <c r="L96" i="17"/>
  <c r="AE92" i="21"/>
  <c r="AG92" i="21" s="1"/>
  <c r="AU94" i="17"/>
  <c r="I95" i="11"/>
  <c r="H95" i="11"/>
  <c r="N96" i="15"/>
  <c r="O96" i="15"/>
  <c r="Q96" i="15"/>
  <c r="P96" i="15"/>
  <c r="O96" i="7"/>
  <c r="P96" i="7"/>
  <c r="N96" i="7"/>
  <c r="Q96" i="7"/>
  <c r="X94" i="15"/>
  <c r="W94" i="15"/>
  <c r="Y94" i="15"/>
  <c r="Z94" i="15"/>
  <c r="G94" i="13"/>
  <c r="H94" i="13"/>
  <c r="Q94" i="19"/>
  <c r="R94" i="19"/>
  <c r="S94" i="19"/>
  <c r="T94" i="19"/>
  <c r="K98" i="19"/>
  <c r="J98" i="19"/>
  <c r="AL96" i="19"/>
  <c r="AM96" i="19"/>
  <c r="X95" i="13"/>
  <c r="U95" i="13"/>
  <c r="W95" i="13"/>
  <c r="V95" i="13"/>
  <c r="Y93" i="13"/>
  <c r="Z93" i="13"/>
  <c r="AB93" i="13" s="1"/>
  <c r="BC94" i="17"/>
  <c r="AO94" i="15"/>
  <c r="AM94" i="15"/>
  <c r="AN94" i="15"/>
  <c r="V94" i="11"/>
  <c r="W94" i="11"/>
  <c r="X94" i="11"/>
  <c r="Y94" i="11"/>
  <c r="AT94" i="17"/>
  <c r="BA94" i="17"/>
  <c r="I94" i="5"/>
  <c r="J94" i="5"/>
  <c r="H94" i="5"/>
  <c r="K94" i="5"/>
  <c r="T96" i="11"/>
  <c r="S96" i="11"/>
  <c r="AN94" i="17"/>
  <c r="AO94" i="17"/>
  <c r="AP95" i="17" s="1"/>
  <c r="AM94" i="17"/>
  <c r="O93" i="17"/>
  <c r="P93" i="17"/>
  <c r="N93" i="17"/>
  <c r="Q93" i="17"/>
  <c r="O95" i="13"/>
  <c r="P95" i="13"/>
  <c r="N95" i="13"/>
  <c r="Q95" i="13"/>
  <c r="AG96" i="15"/>
  <c r="AF96" i="15"/>
  <c r="BF94" i="17"/>
  <c r="K94" i="15"/>
  <c r="I94" i="15"/>
  <c r="J94" i="15"/>
  <c r="L94" i="15"/>
  <c r="AX94" i="19"/>
  <c r="AY94" i="19"/>
  <c r="AD94" i="19"/>
  <c r="AC94" i="19"/>
  <c r="AE94" i="19"/>
  <c r="V93" i="7"/>
  <c r="W93" i="7"/>
  <c r="Y93" i="7" s="1"/>
  <c r="P98" i="11"/>
  <c r="Q98" i="11"/>
  <c r="O98" i="11"/>
  <c r="R98" i="11"/>
  <c r="V96" i="15"/>
  <c r="U96" i="15"/>
  <c r="AA93" i="21"/>
  <c r="AC93" i="21"/>
  <c r="AB93" i="21"/>
  <c r="R94" i="15"/>
  <c r="S94" i="15"/>
  <c r="Z93" i="11"/>
  <c r="M95" i="19"/>
  <c r="L95" i="19"/>
  <c r="O95" i="19"/>
  <c r="N95" i="19"/>
  <c r="U93" i="5"/>
  <c r="W93" i="5" s="1"/>
  <c r="T93" i="5"/>
  <c r="BE94" i="17"/>
  <c r="AP93" i="15"/>
  <c r="AQ93" i="15"/>
  <c r="AS93" i="15" s="1"/>
  <c r="P93" i="21"/>
  <c r="R93" i="21"/>
  <c r="S93" i="21"/>
  <c r="Q93" i="21"/>
  <c r="V95" i="19"/>
  <c r="U95" i="19"/>
  <c r="S101" i="7"/>
  <c r="R101" i="7"/>
  <c r="I94" i="21"/>
  <c r="J94" i="21"/>
  <c r="Z94" i="17"/>
  <c r="X94" i="17"/>
  <c r="W94" i="17"/>
  <c r="Y94" i="17"/>
  <c r="AI94" i="15"/>
  <c r="AJ94" i="15"/>
  <c r="AL94" i="15"/>
  <c r="AK94" i="15"/>
  <c r="G94" i="15"/>
  <c r="H94" i="15"/>
  <c r="O94" i="5"/>
  <c r="N94" i="5"/>
  <c r="M94" i="5"/>
  <c r="P94" i="5"/>
  <c r="L97" i="13"/>
  <c r="I97" i="13"/>
  <c r="J97" i="13"/>
  <c r="K97" i="13"/>
  <c r="G103" i="7"/>
  <c r="H103" i="7"/>
  <c r="L94" i="7"/>
  <c r="J94" i="7"/>
  <c r="I94" i="7"/>
  <c r="K94" i="7"/>
  <c r="AV94" i="17"/>
  <c r="R93" i="17"/>
  <c r="S93" i="17"/>
  <c r="R98" i="5"/>
  <c r="Q98" i="5"/>
  <c r="Y93" i="21"/>
  <c r="Z93" i="21"/>
  <c r="X93" i="21"/>
  <c r="W93" i="21"/>
  <c r="G96" i="5"/>
  <c r="F96" i="5"/>
  <c r="AB94" i="15"/>
  <c r="AC94" i="15"/>
  <c r="AD94" i="15"/>
  <c r="AE94" i="15"/>
  <c r="U93" i="17"/>
  <c r="V93" i="17"/>
  <c r="BG94" i="17"/>
  <c r="T97" i="21"/>
  <c r="U97" i="21"/>
  <c r="AG92" i="19"/>
  <c r="AF92" i="19"/>
  <c r="AH92" i="19"/>
  <c r="AI92" i="19"/>
  <c r="AK92" i="19"/>
  <c r="AJ92" i="19"/>
  <c r="AG99" i="17"/>
  <c r="AF99" i="17"/>
  <c r="H95" i="17"/>
  <c r="G95" i="17"/>
  <c r="M95" i="11"/>
  <c r="L95" i="11"/>
  <c r="K95" i="11"/>
  <c r="J95" i="11"/>
  <c r="BD94" i="17"/>
  <c r="M95" i="21"/>
  <c r="L95" i="21"/>
  <c r="K95" i="21"/>
  <c r="N95" i="21"/>
  <c r="BC101" i="19"/>
  <c r="BH101" i="19"/>
  <c r="BD101" i="19"/>
  <c r="BF101" i="19"/>
  <c r="BE101" i="19"/>
  <c r="BB101" i="19"/>
  <c r="AZ101" i="19"/>
  <c r="BA101" i="19"/>
  <c r="BI101" i="19"/>
  <c r="BG101" i="19"/>
  <c r="BB94" i="17"/>
  <c r="BJ91" i="19"/>
  <c r="BL91" i="19" s="1"/>
  <c r="AU95" i="19"/>
  <c r="AV95" i="19"/>
  <c r="AW95" i="19"/>
  <c r="AT95" i="19"/>
  <c r="S94" i="13"/>
  <c r="R94" i="13"/>
  <c r="AW94" i="17"/>
  <c r="BH94" i="17"/>
  <c r="BI92" i="17"/>
  <c r="BJ92" i="17"/>
  <c r="BL92" i="17" s="1"/>
  <c r="AB95" i="17"/>
  <c r="AD95" i="17"/>
  <c r="AE95" i="17"/>
  <c r="AC95" i="17"/>
  <c r="AN92" i="19"/>
  <c r="AR92" i="19"/>
  <c r="AP92" i="19"/>
  <c r="AQ92" i="19"/>
  <c r="AS92" i="19"/>
  <c r="AO92" i="19"/>
  <c r="Y94" i="19"/>
  <c r="X94" i="19"/>
  <c r="AA94" i="19"/>
  <c r="Z94" i="19"/>
  <c r="AY94" i="17"/>
  <c r="AI94" i="17"/>
  <c r="AJ94" i="17"/>
  <c r="AK94" i="17"/>
  <c r="AL94" i="17"/>
  <c r="AB94" i="19" l="1"/>
  <c r="AE93" i="21"/>
  <c r="AG93" i="21" s="1"/>
  <c r="AQ95" i="17"/>
  <c r="AV95" i="17"/>
  <c r="AW95" i="17"/>
  <c r="AA94" i="11"/>
  <c r="AC94" i="11" s="1"/>
  <c r="AF94" i="11" s="1"/>
  <c r="N97" i="12" s="1"/>
  <c r="O97" i="12" s="1"/>
  <c r="Z94" i="11"/>
  <c r="S95" i="13"/>
  <c r="R95" i="13"/>
  <c r="W94" i="7"/>
  <c r="Y94" i="7" s="1"/>
  <c r="V94" i="7"/>
  <c r="X95" i="17"/>
  <c r="Z95" i="17"/>
  <c r="W95" i="17"/>
  <c r="Y95" i="17"/>
  <c r="Q94" i="21"/>
  <c r="R94" i="21"/>
  <c r="P94" i="21"/>
  <c r="S94" i="21"/>
  <c r="BF95" i="17"/>
  <c r="Y95" i="11"/>
  <c r="X95" i="11"/>
  <c r="W95" i="11"/>
  <c r="V95" i="11"/>
  <c r="G95" i="13"/>
  <c r="H95" i="13"/>
  <c r="AR93" i="19"/>
  <c r="AS93" i="19"/>
  <c r="AN93" i="19"/>
  <c r="AQ93" i="19"/>
  <c r="AP93" i="19"/>
  <c r="AO93" i="19"/>
  <c r="M96" i="11"/>
  <c r="J96" i="11"/>
  <c r="L96" i="11"/>
  <c r="K96" i="11"/>
  <c r="T98" i="21"/>
  <c r="U98" i="21"/>
  <c r="I95" i="21"/>
  <c r="J95" i="21"/>
  <c r="Z94" i="13"/>
  <c r="AB94" i="13" s="1"/>
  <c r="Y94" i="13"/>
  <c r="AY95" i="17"/>
  <c r="AT96" i="19"/>
  <c r="AV96" i="19"/>
  <c r="AU96" i="19"/>
  <c r="AW96" i="19"/>
  <c r="AC96" i="17"/>
  <c r="AD96" i="17"/>
  <c r="AB96" i="17"/>
  <c r="AE96" i="17"/>
  <c r="L95" i="7"/>
  <c r="J95" i="7"/>
  <c r="K95" i="7"/>
  <c r="I95" i="7"/>
  <c r="S95" i="15"/>
  <c r="R95" i="15"/>
  <c r="AO95" i="17"/>
  <c r="AQ96" i="17" s="1"/>
  <c r="AN95" i="17"/>
  <c r="AM95" i="17"/>
  <c r="U96" i="13"/>
  <c r="X96" i="13"/>
  <c r="V96" i="13"/>
  <c r="W96" i="13"/>
  <c r="Y95" i="15"/>
  <c r="W95" i="15"/>
  <c r="Z95" i="15"/>
  <c r="X95" i="15"/>
  <c r="BG95" i="17"/>
  <c r="H95" i="15"/>
  <c r="G95" i="15"/>
  <c r="AC95" i="19"/>
  <c r="AE95" i="19"/>
  <c r="AD95" i="19"/>
  <c r="AG97" i="15"/>
  <c r="AF97" i="15"/>
  <c r="AM97" i="19"/>
  <c r="AL97" i="19"/>
  <c r="I96" i="11"/>
  <c r="H96" i="11"/>
  <c r="X95" i="19"/>
  <c r="Y95" i="19"/>
  <c r="AA95" i="19"/>
  <c r="Z95" i="19"/>
  <c r="N96" i="21"/>
  <c r="K96" i="21"/>
  <c r="L96" i="21"/>
  <c r="M96" i="21"/>
  <c r="H96" i="17"/>
  <c r="G96" i="17"/>
  <c r="U94" i="17"/>
  <c r="V94" i="17"/>
  <c r="Y94" i="21"/>
  <c r="W94" i="21"/>
  <c r="Z94" i="21"/>
  <c r="X94" i="21"/>
  <c r="AD93" i="21"/>
  <c r="AQ94" i="15"/>
  <c r="AS94" i="15" s="1"/>
  <c r="AP94" i="15"/>
  <c r="S102" i="7"/>
  <c r="R102" i="7"/>
  <c r="AU95" i="17"/>
  <c r="BB95" i="17"/>
  <c r="H104" i="7"/>
  <c r="G104" i="7"/>
  <c r="AZ95" i="17"/>
  <c r="AC94" i="21"/>
  <c r="AA94" i="21"/>
  <c r="AB94" i="21"/>
  <c r="O96" i="13"/>
  <c r="N96" i="13"/>
  <c r="Q96" i="13"/>
  <c r="P96" i="13"/>
  <c r="S97" i="11"/>
  <c r="T97" i="11"/>
  <c r="AX95" i="17"/>
  <c r="AF100" i="17"/>
  <c r="AG100" i="17"/>
  <c r="AB95" i="15"/>
  <c r="AC95" i="15"/>
  <c r="AD95" i="15"/>
  <c r="AE95" i="15"/>
  <c r="AI95" i="15"/>
  <c r="AJ95" i="15"/>
  <c r="AK95" i="15"/>
  <c r="AL95" i="15"/>
  <c r="U96" i="19"/>
  <c r="V96" i="19"/>
  <c r="BE95" i="17"/>
  <c r="AY95" i="19"/>
  <c r="AX95" i="19"/>
  <c r="I95" i="5"/>
  <c r="H95" i="5"/>
  <c r="J95" i="5"/>
  <c r="K95" i="5"/>
  <c r="AM95" i="15"/>
  <c r="AO95" i="15"/>
  <c r="AN95" i="15"/>
  <c r="O97" i="7"/>
  <c r="N97" i="7"/>
  <c r="Q97" i="7"/>
  <c r="P97" i="7"/>
  <c r="I97" i="17"/>
  <c r="K97" i="17"/>
  <c r="J97" i="17"/>
  <c r="L97" i="17"/>
  <c r="BH95" i="17"/>
  <c r="BB102" i="19"/>
  <c r="BE102" i="19"/>
  <c r="BA102" i="19"/>
  <c r="BI102" i="19"/>
  <c r="BF102" i="19"/>
  <c r="AZ102" i="19"/>
  <c r="BC102" i="19"/>
  <c r="BH102" i="19"/>
  <c r="BD102" i="19"/>
  <c r="BG102" i="19"/>
  <c r="Q99" i="5"/>
  <c r="R99" i="5"/>
  <c r="U94" i="5"/>
  <c r="W94" i="5" s="1"/>
  <c r="T94" i="5"/>
  <c r="AR95" i="17"/>
  <c r="AR96" i="17" s="1"/>
  <c r="K99" i="19"/>
  <c r="J99" i="19"/>
  <c r="BD95" i="17"/>
  <c r="AI93" i="19"/>
  <c r="AG93" i="19"/>
  <c r="AH93" i="19"/>
  <c r="AF93" i="19"/>
  <c r="AJ93" i="19"/>
  <c r="AK93" i="19"/>
  <c r="R94" i="17"/>
  <c r="S94" i="17"/>
  <c r="V97" i="15"/>
  <c r="U97" i="15"/>
  <c r="I95" i="15"/>
  <c r="L95" i="15"/>
  <c r="K95" i="15"/>
  <c r="J95" i="15"/>
  <c r="BC95" i="17"/>
  <c r="S95" i="19"/>
  <c r="T95" i="19"/>
  <c r="R95" i="19"/>
  <c r="Q95" i="19"/>
  <c r="Q99" i="11"/>
  <c r="P99" i="11"/>
  <c r="O99" i="11"/>
  <c r="R99" i="11"/>
  <c r="O94" i="17"/>
  <c r="N94" i="17"/>
  <c r="Q94" i="17"/>
  <c r="P94" i="17"/>
  <c r="J98" i="13"/>
  <c r="L98" i="13"/>
  <c r="I98" i="13"/>
  <c r="K98" i="13"/>
  <c r="M96" i="19"/>
  <c r="N96" i="19"/>
  <c r="O96" i="19"/>
  <c r="L96" i="19"/>
  <c r="BI93" i="17"/>
  <c r="BJ93" i="17"/>
  <c r="BL93" i="17" s="1"/>
  <c r="BA95" i="17"/>
  <c r="AS95" i="17"/>
  <c r="AS96" i="17" s="1"/>
  <c r="AI95" i="17"/>
  <c r="AJ95" i="17"/>
  <c r="AK95" i="17"/>
  <c r="AL95" i="17"/>
  <c r="G97" i="5"/>
  <c r="F97" i="5"/>
  <c r="N95" i="5"/>
  <c r="M95" i="5"/>
  <c r="P95" i="5"/>
  <c r="O95" i="5"/>
  <c r="AT95" i="17"/>
  <c r="O97" i="15"/>
  <c r="Q97" i="15"/>
  <c r="P97" i="15"/>
  <c r="N97" i="15"/>
  <c r="BJ92" i="19"/>
  <c r="BL92" i="19" s="1"/>
  <c r="AB95" i="19" l="1"/>
  <c r="AD94" i="21"/>
  <c r="BA96" i="17"/>
  <c r="AP96" i="17"/>
  <c r="AA95" i="11"/>
  <c r="AC95" i="11" s="1"/>
  <c r="Z95" i="11"/>
  <c r="L99" i="13"/>
  <c r="J99" i="13"/>
  <c r="I99" i="13"/>
  <c r="K99" i="13"/>
  <c r="V98" i="15"/>
  <c r="U98" i="15"/>
  <c r="U97" i="19"/>
  <c r="V97" i="19"/>
  <c r="AF101" i="17"/>
  <c r="AG101" i="17"/>
  <c r="AZ96" i="17"/>
  <c r="W95" i="21"/>
  <c r="X95" i="21"/>
  <c r="Y95" i="21"/>
  <c r="Z95" i="21"/>
  <c r="X96" i="19"/>
  <c r="Z96" i="19"/>
  <c r="AA96" i="19"/>
  <c r="Y96" i="19"/>
  <c r="AQ95" i="15"/>
  <c r="AS95" i="15" s="1"/>
  <c r="AP95" i="15"/>
  <c r="AT96" i="17"/>
  <c r="R95" i="17"/>
  <c r="S95" i="17"/>
  <c r="H96" i="15"/>
  <c r="G96" i="15"/>
  <c r="V97" i="13"/>
  <c r="W97" i="13"/>
  <c r="U97" i="13"/>
  <c r="X97" i="13"/>
  <c r="J96" i="7"/>
  <c r="L96" i="7"/>
  <c r="I96" i="7"/>
  <c r="K96" i="7"/>
  <c r="AI96" i="15"/>
  <c r="AJ96" i="15"/>
  <c r="AK96" i="15"/>
  <c r="AL96" i="15"/>
  <c r="AX96" i="17"/>
  <c r="G105" i="7"/>
  <c r="H105" i="7"/>
  <c r="BG96" i="17"/>
  <c r="AC97" i="17"/>
  <c r="AB97" i="17"/>
  <c r="AE97" i="17"/>
  <c r="AD97" i="17"/>
  <c r="J96" i="21"/>
  <c r="I96" i="21"/>
  <c r="AO94" i="19"/>
  <c r="AN94" i="19"/>
  <c r="AP94" i="19"/>
  <c r="AQ94" i="19"/>
  <c r="AR94" i="19"/>
  <c r="AS94" i="19"/>
  <c r="AI96" i="17"/>
  <c r="AJ96" i="17"/>
  <c r="AK96" i="17"/>
  <c r="AL96" i="17"/>
  <c r="AV96" i="17"/>
  <c r="Q100" i="5"/>
  <c r="R100" i="5"/>
  <c r="BH96" i="17"/>
  <c r="AM96" i="15"/>
  <c r="AO96" i="15"/>
  <c r="AN96" i="15"/>
  <c r="S98" i="11"/>
  <c r="T98" i="11"/>
  <c r="BB96" i="17"/>
  <c r="U95" i="17"/>
  <c r="V95" i="17"/>
  <c r="T96" i="19"/>
  <c r="S96" i="19"/>
  <c r="R96" i="19"/>
  <c r="Q96" i="19"/>
  <c r="K98" i="17"/>
  <c r="I98" i="17"/>
  <c r="L98" i="17"/>
  <c r="J98" i="17"/>
  <c r="AU96" i="17"/>
  <c r="H97" i="11"/>
  <c r="I97" i="11"/>
  <c r="G96" i="13"/>
  <c r="H96" i="13"/>
  <c r="P96" i="5"/>
  <c r="O96" i="5"/>
  <c r="M96" i="5"/>
  <c r="N96" i="5"/>
  <c r="BJ93" i="19"/>
  <c r="BL93" i="19" s="1"/>
  <c r="I96" i="5"/>
  <c r="J96" i="5"/>
  <c r="H96" i="5"/>
  <c r="K96" i="5"/>
  <c r="AO96" i="17"/>
  <c r="AS97" i="17" s="1"/>
  <c r="AN96" i="17"/>
  <c r="AM96" i="17"/>
  <c r="Z95" i="13"/>
  <c r="AB95" i="13" s="1"/>
  <c r="Y95" i="13"/>
  <c r="W96" i="17"/>
  <c r="X96" i="17"/>
  <c r="Z96" i="17"/>
  <c r="Y96" i="17"/>
  <c r="BC96" i="17"/>
  <c r="P97" i="13"/>
  <c r="N97" i="13"/>
  <c r="O97" i="13"/>
  <c r="Q97" i="13"/>
  <c r="H97" i="17"/>
  <c r="G97" i="17"/>
  <c r="AL98" i="19"/>
  <c r="AM98" i="19"/>
  <c r="AV97" i="19"/>
  <c r="AT97" i="19"/>
  <c r="AW97" i="19"/>
  <c r="AU97" i="19"/>
  <c r="M97" i="19"/>
  <c r="N97" i="19"/>
  <c r="L97" i="19"/>
  <c r="O97" i="19"/>
  <c r="BJ94" i="17"/>
  <c r="BL94" i="17" s="1"/>
  <c r="BI94" i="17"/>
  <c r="U95" i="5"/>
  <c r="W95" i="5" s="1"/>
  <c r="T95" i="5"/>
  <c r="S103" i="7"/>
  <c r="R103" i="7"/>
  <c r="R96" i="15"/>
  <c r="S96" i="15"/>
  <c r="AF94" i="19"/>
  <c r="AG94" i="19"/>
  <c r="AH94" i="19"/>
  <c r="AI94" i="19"/>
  <c r="AJ94" i="19"/>
  <c r="AK94" i="19"/>
  <c r="O95" i="17"/>
  <c r="P95" i="17"/>
  <c r="N95" i="17"/>
  <c r="Q95" i="17"/>
  <c r="AB96" i="15"/>
  <c r="AC96" i="15"/>
  <c r="AD96" i="15"/>
  <c r="AE96" i="15"/>
  <c r="AF98" i="15"/>
  <c r="AG98" i="15"/>
  <c r="Y96" i="15"/>
  <c r="Z96" i="15"/>
  <c r="W96" i="15"/>
  <c r="X96" i="15"/>
  <c r="AE94" i="21"/>
  <c r="AG94" i="21" s="1"/>
  <c r="O98" i="15"/>
  <c r="P98" i="15"/>
  <c r="Q98" i="15"/>
  <c r="N98" i="15"/>
  <c r="G98" i="5"/>
  <c r="F98" i="5"/>
  <c r="P100" i="11"/>
  <c r="R100" i="11"/>
  <c r="Q100" i="11"/>
  <c r="O100" i="11"/>
  <c r="I96" i="15"/>
  <c r="J96" i="15"/>
  <c r="K96" i="15"/>
  <c r="L96" i="15"/>
  <c r="BD96" i="17"/>
  <c r="O98" i="7"/>
  <c r="N98" i="7"/>
  <c r="P98" i="7"/>
  <c r="Q98" i="7"/>
  <c r="K97" i="11"/>
  <c r="L97" i="11"/>
  <c r="M97" i="11"/>
  <c r="J97" i="11"/>
  <c r="V96" i="11"/>
  <c r="Y96" i="11"/>
  <c r="W96" i="11"/>
  <c r="X96" i="11"/>
  <c r="AX96" i="19"/>
  <c r="AY96" i="19"/>
  <c r="M97" i="21"/>
  <c r="K97" i="21"/>
  <c r="L97" i="21"/>
  <c r="N97" i="21"/>
  <c r="AC96" i="19"/>
  <c r="AE96" i="19"/>
  <c r="AD96" i="19"/>
  <c r="W95" i="7"/>
  <c r="Y95" i="7" s="1"/>
  <c r="V95" i="7"/>
  <c r="AY96" i="17"/>
  <c r="BF96" i="17"/>
  <c r="S96" i="13"/>
  <c r="R96" i="13"/>
  <c r="J100" i="19"/>
  <c r="K100" i="19"/>
  <c r="AZ103" i="19"/>
  <c r="BA103" i="19"/>
  <c r="BG103" i="19"/>
  <c r="BH103" i="19"/>
  <c r="BD103" i="19"/>
  <c r="BI103" i="19"/>
  <c r="BB103" i="19"/>
  <c r="BC103" i="19"/>
  <c r="BF103" i="19"/>
  <c r="BE103" i="19"/>
  <c r="BE96" i="17"/>
  <c r="AA95" i="21"/>
  <c r="AB95" i="21"/>
  <c r="AC95" i="21"/>
  <c r="R95" i="21"/>
  <c r="S95" i="21"/>
  <c r="P95" i="21"/>
  <c r="Q95" i="21"/>
  <c r="AW96" i="17"/>
  <c r="AB96" i="19" l="1"/>
  <c r="AE95" i="21"/>
  <c r="AG95" i="21" s="1"/>
  <c r="AW97" i="17"/>
  <c r="AA96" i="11"/>
  <c r="AC96" i="11" s="1"/>
  <c r="AF96" i="11" s="1"/>
  <c r="N99" i="12" s="1"/>
  <c r="O99" i="12" s="1"/>
  <c r="BD97" i="17"/>
  <c r="N99" i="15"/>
  <c r="P99" i="15"/>
  <c r="O99" i="15"/>
  <c r="Q99" i="15"/>
  <c r="BB97" i="17"/>
  <c r="L97" i="7"/>
  <c r="I97" i="7"/>
  <c r="J97" i="7"/>
  <c r="K97" i="7"/>
  <c r="AT97" i="17"/>
  <c r="AG102" i="17"/>
  <c r="AF102" i="17"/>
  <c r="P96" i="21"/>
  <c r="Q96" i="21"/>
  <c r="S96" i="21"/>
  <c r="R96" i="21"/>
  <c r="I97" i="15"/>
  <c r="J97" i="15"/>
  <c r="K97" i="15"/>
  <c r="L97" i="15"/>
  <c r="BJ94" i="19"/>
  <c r="BL94" i="19" s="1"/>
  <c r="G98" i="17"/>
  <c r="H98" i="17"/>
  <c r="T99" i="11"/>
  <c r="S99" i="11"/>
  <c r="AE97" i="19"/>
  <c r="AC97" i="19"/>
  <c r="AD97" i="19"/>
  <c r="O98" i="13"/>
  <c r="N98" i="13"/>
  <c r="Q98" i="13"/>
  <c r="P98" i="13"/>
  <c r="AS95" i="19"/>
  <c r="AN95" i="19"/>
  <c r="AP95" i="19"/>
  <c r="AR95" i="19"/>
  <c r="AO95" i="19"/>
  <c r="AQ95" i="19"/>
  <c r="BG97" i="17"/>
  <c r="U98" i="13"/>
  <c r="W98" i="13"/>
  <c r="X98" i="13"/>
  <c r="V98" i="13"/>
  <c r="U98" i="19"/>
  <c r="V98" i="19"/>
  <c r="V97" i="11"/>
  <c r="Y97" i="11"/>
  <c r="W97" i="11"/>
  <c r="X97" i="11"/>
  <c r="AA96" i="21"/>
  <c r="AC96" i="21"/>
  <c r="AB96" i="21"/>
  <c r="S97" i="15"/>
  <c r="R97" i="15"/>
  <c r="G106" i="7"/>
  <c r="H106" i="7"/>
  <c r="L98" i="21"/>
  <c r="K98" i="21"/>
  <c r="N98" i="21"/>
  <c r="M98" i="21"/>
  <c r="O96" i="17"/>
  <c r="N96" i="17"/>
  <c r="Q96" i="17"/>
  <c r="P96" i="17"/>
  <c r="AO97" i="17"/>
  <c r="AM97" i="17"/>
  <c r="AN97" i="17"/>
  <c r="N97" i="5"/>
  <c r="O97" i="5"/>
  <c r="M97" i="5"/>
  <c r="P97" i="5"/>
  <c r="AO97" i="15"/>
  <c r="AM97" i="15"/>
  <c r="AN97" i="15"/>
  <c r="Y97" i="19"/>
  <c r="Z97" i="19"/>
  <c r="X97" i="19"/>
  <c r="AA97" i="19"/>
  <c r="AR97" i="17"/>
  <c r="L98" i="11"/>
  <c r="J98" i="11"/>
  <c r="K98" i="11"/>
  <c r="M98" i="11"/>
  <c r="BJ95" i="17"/>
  <c r="BL95" i="17" s="1"/>
  <c r="BI95" i="17"/>
  <c r="BA97" i="17"/>
  <c r="H97" i="13"/>
  <c r="G97" i="13"/>
  <c r="T97" i="19"/>
  <c r="Q97" i="19"/>
  <c r="S97" i="19"/>
  <c r="R97" i="19"/>
  <c r="AX97" i="17"/>
  <c r="BE97" i="17"/>
  <c r="BC97" i="17"/>
  <c r="Y96" i="13"/>
  <c r="Z96" i="13"/>
  <c r="AB96" i="13" s="1"/>
  <c r="AD95" i="21"/>
  <c r="BH97" i="17"/>
  <c r="AI97" i="15"/>
  <c r="AK97" i="15"/>
  <c r="AJ97" i="15"/>
  <c r="AL97" i="15"/>
  <c r="AQ96" i="15"/>
  <c r="AS96" i="15" s="1"/>
  <c r="AP96" i="15"/>
  <c r="U99" i="15"/>
  <c r="V99" i="15"/>
  <c r="R104" i="7"/>
  <c r="S104" i="7"/>
  <c r="P101" i="11"/>
  <c r="O101" i="11"/>
  <c r="Q101" i="11"/>
  <c r="R101" i="11"/>
  <c r="AT98" i="19"/>
  <c r="AV98" i="19"/>
  <c r="AU98" i="19"/>
  <c r="AW98" i="19"/>
  <c r="AP97" i="17"/>
  <c r="AP98" i="17" s="1"/>
  <c r="I98" i="11"/>
  <c r="H98" i="11"/>
  <c r="Q101" i="5"/>
  <c r="R101" i="5"/>
  <c r="G97" i="15"/>
  <c r="H97" i="15"/>
  <c r="W96" i="21"/>
  <c r="X96" i="21"/>
  <c r="Z96" i="21"/>
  <c r="Y96" i="21"/>
  <c r="K101" i="19"/>
  <c r="J101" i="19"/>
  <c r="X97" i="15"/>
  <c r="W97" i="15"/>
  <c r="Z97" i="15"/>
  <c r="Y97" i="15"/>
  <c r="S97" i="13"/>
  <c r="R97" i="13"/>
  <c r="AX97" i="19"/>
  <c r="AY97" i="19"/>
  <c r="O99" i="7"/>
  <c r="P99" i="7"/>
  <c r="Q99" i="7"/>
  <c r="N99" i="7"/>
  <c r="AG99" i="15"/>
  <c r="AF99" i="15"/>
  <c r="AH95" i="19"/>
  <c r="AG95" i="19"/>
  <c r="AJ95" i="19"/>
  <c r="AF95" i="19"/>
  <c r="AK95" i="19"/>
  <c r="AI95" i="19"/>
  <c r="J97" i="5"/>
  <c r="H97" i="5"/>
  <c r="I97" i="5"/>
  <c r="K97" i="5"/>
  <c r="Z96" i="11"/>
  <c r="BF97" i="17"/>
  <c r="Y97" i="17"/>
  <c r="X97" i="17"/>
  <c r="W97" i="17"/>
  <c r="Z97" i="17"/>
  <c r="T96" i="5"/>
  <c r="U96" i="5"/>
  <c r="W96" i="5" s="1"/>
  <c r="AU97" i="17"/>
  <c r="AV97" i="17"/>
  <c r="I97" i="21"/>
  <c r="J97" i="21"/>
  <c r="AY97" i="17"/>
  <c r="F99" i="5"/>
  <c r="G99" i="5"/>
  <c r="AB97" i="15"/>
  <c r="AC97" i="15"/>
  <c r="AE97" i="15"/>
  <c r="AD97" i="15"/>
  <c r="AM99" i="19"/>
  <c r="AL99" i="19"/>
  <c r="U96" i="17"/>
  <c r="V96" i="17"/>
  <c r="AI97" i="17"/>
  <c r="AK97" i="17"/>
  <c r="AJ97" i="17"/>
  <c r="AL97" i="17"/>
  <c r="R96" i="17"/>
  <c r="S96" i="17"/>
  <c r="I100" i="13"/>
  <c r="L100" i="13"/>
  <c r="J100" i="13"/>
  <c r="K100" i="13"/>
  <c r="BB104" i="19"/>
  <c r="BF104" i="19"/>
  <c r="BA104" i="19"/>
  <c r="AZ104" i="19"/>
  <c r="BH104" i="19"/>
  <c r="BC104" i="19"/>
  <c r="BI104" i="19"/>
  <c r="BE104" i="19"/>
  <c r="BG104" i="19"/>
  <c r="BD104" i="19"/>
  <c r="M98" i="19"/>
  <c r="L98" i="19"/>
  <c r="N98" i="19"/>
  <c r="O98" i="19"/>
  <c r="J99" i="17"/>
  <c r="I99" i="17"/>
  <c r="K99" i="17"/>
  <c r="L99" i="17"/>
  <c r="AB98" i="17"/>
  <c r="AC98" i="17"/>
  <c r="AD98" i="17"/>
  <c r="AE98" i="17"/>
  <c r="W96" i="7"/>
  <c r="Y96" i="7" s="1"/>
  <c r="V96" i="7"/>
  <c r="AZ97" i="17"/>
  <c r="AZ98" i="17" s="1"/>
  <c r="AQ97" i="17"/>
  <c r="AB97" i="19" l="1"/>
  <c r="AE96" i="21"/>
  <c r="AG96" i="21" s="1"/>
  <c r="AD96" i="21"/>
  <c r="AQ98" i="17"/>
  <c r="Z97" i="11"/>
  <c r="AA97" i="11"/>
  <c r="AC97" i="11" s="1"/>
  <c r="AU98" i="17"/>
  <c r="X98" i="15"/>
  <c r="Y98" i="15"/>
  <c r="W98" i="15"/>
  <c r="Z98" i="15"/>
  <c r="S105" i="7"/>
  <c r="R105" i="7"/>
  <c r="BH98" i="17"/>
  <c r="G98" i="13"/>
  <c r="H98" i="13"/>
  <c r="AO98" i="17"/>
  <c r="AP99" i="17" s="1"/>
  <c r="AM98" i="17"/>
  <c r="AN98" i="17"/>
  <c r="S98" i="15"/>
  <c r="R98" i="15"/>
  <c r="L98" i="7"/>
  <c r="J98" i="7"/>
  <c r="K98" i="7"/>
  <c r="I98" i="7"/>
  <c r="AL100" i="19"/>
  <c r="AM100" i="19"/>
  <c r="BA98" i="17"/>
  <c r="AS98" i="17"/>
  <c r="BB98" i="17"/>
  <c r="AD99" i="17"/>
  <c r="AE99" i="17"/>
  <c r="AB99" i="17"/>
  <c r="AC99" i="17"/>
  <c r="K101" i="13"/>
  <c r="I101" i="13"/>
  <c r="L101" i="13"/>
  <c r="J101" i="13"/>
  <c r="AF100" i="15"/>
  <c r="AG100" i="15"/>
  <c r="I99" i="11"/>
  <c r="H99" i="11"/>
  <c r="P97" i="17"/>
  <c r="N97" i="17"/>
  <c r="Q97" i="17"/>
  <c r="O97" i="17"/>
  <c r="AA97" i="21"/>
  <c r="AB97" i="21"/>
  <c r="AC97" i="21"/>
  <c r="BG98" i="17"/>
  <c r="AB98" i="15"/>
  <c r="AC98" i="15"/>
  <c r="AD98" i="15"/>
  <c r="AE98" i="15"/>
  <c r="Y98" i="17"/>
  <c r="W98" i="17"/>
  <c r="Z98" i="17"/>
  <c r="X98" i="17"/>
  <c r="I98" i="5"/>
  <c r="K98" i="5"/>
  <c r="H98" i="5"/>
  <c r="J98" i="5"/>
  <c r="BJ96" i="17"/>
  <c r="BL96" i="17" s="1"/>
  <c r="BI96" i="17"/>
  <c r="P97" i="21"/>
  <c r="R97" i="21"/>
  <c r="S97" i="21"/>
  <c r="Q97" i="21"/>
  <c r="BF105" i="19"/>
  <c r="BE105" i="19"/>
  <c r="BA105" i="19"/>
  <c r="BI105" i="19"/>
  <c r="BD105" i="19"/>
  <c r="BB105" i="19"/>
  <c r="AZ105" i="19"/>
  <c r="BC105" i="19"/>
  <c r="BH105" i="19"/>
  <c r="BG105" i="19"/>
  <c r="R97" i="17"/>
  <c r="S97" i="17"/>
  <c r="O100" i="7"/>
  <c r="P100" i="7"/>
  <c r="N100" i="7"/>
  <c r="Q100" i="7"/>
  <c r="K102" i="19"/>
  <c r="J102" i="19"/>
  <c r="AT99" i="19"/>
  <c r="AV99" i="19"/>
  <c r="AU99" i="19"/>
  <c r="AW99" i="19"/>
  <c r="U100" i="15"/>
  <c r="V100" i="15"/>
  <c r="BC98" i="17"/>
  <c r="L99" i="11"/>
  <c r="M99" i="11"/>
  <c r="J99" i="11"/>
  <c r="K99" i="11"/>
  <c r="AC98" i="19"/>
  <c r="AE98" i="19"/>
  <c r="AD98" i="19"/>
  <c r="M99" i="19"/>
  <c r="L99" i="19"/>
  <c r="N99" i="19"/>
  <c r="O99" i="19"/>
  <c r="U97" i="5"/>
  <c r="W97" i="5" s="1"/>
  <c r="T97" i="5"/>
  <c r="BE98" i="17"/>
  <c r="AM98" i="15"/>
  <c r="AO98" i="15"/>
  <c r="AN98" i="15"/>
  <c r="L100" i="17"/>
  <c r="J100" i="17"/>
  <c r="K100" i="17"/>
  <c r="I100" i="17"/>
  <c r="AI98" i="17"/>
  <c r="AJ98" i="17"/>
  <c r="AL98" i="17"/>
  <c r="AK98" i="17"/>
  <c r="F100" i="5"/>
  <c r="G100" i="5"/>
  <c r="X97" i="21"/>
  <c r="Y97" i="21"/>
  <c r="Z97" i="21"/>
  <c r="W97" i="21"/>
  <c r="AX98" i="17"/>
  <c r="O98" i="5"/>
  <c r="P98" i="5"/>
  <c r="M98" i="5"/>
  <c r="N98" i="5"/>
  <c r="Y98" i="11"/>
  <c r="W98" i="11"/>
  <c r="V98" i="11"/>
  <c r="X98" i="11"/>
  <c r="S100" i="11"/>
  <c r="T100" i="11"/>
  <c r="P100" i="15"/>
  <c r="O100" i="15"/>
  <c r="Q100" i="15"/>
  <c r="N100" i="15"/>
  <c r="AY98" i="19"/>
  <c r="AX98" i="19"/>
  <c r="G99" i="17"/>
  <c r="H99" i="17"/>
  <c r="AG103" i="17"/>
  <c r="AF103" i="17"/>
  <c r="AY98" i="17"/>
  <c r="AJ96" i="19"/>
  <c r="AG96" i="19"/>
  <c r="AI96" i="19"/>
  <c r="AF96" i="19"/>
  <c r="AH96" i="19"/>
  <c r="AK96" i="19"/>
  <c r="P102" i="11"/>
  <c r="O102" i="11"/>
  <c r="Q102" i="11"/>
  <c r="R102" i="11"/>
  <c r="AI98" i="15"/>
  <c r="AJ98" i="15"/>
  <c r="AK98" i="15"/>
  <c r="AL98" i="15"/>
  <c r="AR98" i="17"/>
  <c r="AR99" i="17" s="1"/>
  <c r="V99" i="19"/>
  <c r="U99" i="19"/>
  <c r="AQ96" i="19"/>
  <c r="AO96" i="19"/>
  <c r="AS96" i="19"/>
  <c r="AN96" i="19"/>
  <c r="AP96" i="19"/>
  <c r="AR96" i="19"/>
  <c r="AT98" i="17"/>
  <c r="I98" i="21"/>
  <c r="J98" i="21"/>
  <c r="BF98" i="17"/>
  <c r="BJ95" i="19"/>
  <c r="BL95" i="19" s="1"/>
  <c r="G98" i="15"/>
  <c r="H98" i="15"/>
  <c r="Y98" i="19"/>
  <c r="AA98" i="19"/>
  <c r="X98" i="19"/>
  <c r="Z98" i="19"/>
  <c r="H107" i="7"/>
  <c r="G107" i="7"/>
  <c r="U97" i="17"/>
  <c r="V97" i="17"/>
  <c r="S98" i="13"/>
  <c r="R98" i="13"/>
  <c r="AQ97" i="15"/>
  <c r="AS97" i="15" s="1"/>
  <c r="AP97" i="15"/>
  <c r="S98" i="19"/>
  <c r="Q98" i="19"/>
  <c r="R98" i="19"/>
  <c r="T98" i="19"/>
  <c r="P99" i="13"/>
  <c r="N99" i="13"/>
  <c r="Q99" i="13"/>
  <c r="O99" i="13"/>
  <c r="K98" i="15"/>
  <c r="I98" i="15"/>
  <c r="J98" i="15"/>
  <c r="L98" i="15"/>
  <c r="BD98" i="17"/>
  <c r="AW98" i="17"/>
  <c r="AV98" i="17"/>
  <c r="R102" i="5"/>
  <c r="Q102" i="5"/>
  <c r="Z97" i="13"/>
  <c r="AB97" i="13" s="1"/>
  <c r="Y97" i="13"/>
  <c r="U99" i="13"/>
  <c r="V99" i="13"/>
  <c r="W99" i="13"/>
  <c r="X99" i="13"/>
  <c r="W97" i="7"/>
  <c r="Y97" i="7" s="1"/>
  <c r="V97" i="7"/>
  <c r="BJ96" i="19" l="1"/>
  <c r="BL96" i="19" s="1"/>
  <c r="AD97" i="21"/>
  <c r="AE97" i="21"/>
  <c r="AG97" i="21" s="1"/>
  <c r="AV99" i="17"/>
  <c r="BD99" i="17"/>
  <c r="AT99" i="17"/>
  <c r="AW99" i="17"/>
  <c r="AA98" i="11"/>
  <c r="AC98" i="11" s="1"/>
  <c r="AF98" i="11" s="1"/>
  <c r="N101" i="12" s="1"/>
  <c r="O101" i="12" s="1"/>
  <c r="AZ99" i="17"/>
  <c r="R103" i="5"/>
  <c r="Q103" i="5"/>
  <c r="O100" i="13"/>
  <c r="N100" i="13"/>
  <c r="P100" i="13"/>
  <c r="Q100" i="13"/>
  <c r="R99" i="13"/>
  <c r="S99" i="13"/>
  <c r="AQ98" i="15"/>
  <c r="AS98" i="15" s="1"/>
  <c r="AP98" i="15"/>
  <c r="BE99" i="17"/>
  <c r="O101" i="7"/>
  <c r="N101" i="7"/>
  <c r="P101" i="7"/>
  <c r="Q101" i="7"/>
  <c r="BF106" i="19"/>
  <c r="BC106" i="19"/>
  <c r="BA106" i="19"/>
  <c r="BH106" i="19"/>
  <c r="BD106" i="19"/>
  <c r="AZ106" i="19"/>
  <c r="BB106" i="19"/>
  <c r="BE106" i="19"/>
  <c r="BI106" i="19"/>
  <c r="BG106" i="19"/>
  <c r="Z98" i="11"/>
  <c r="AO99" i="17"/>
  <c r="AP100" i="17" s="1"/>
  <c r="AM99" i="17"/>
  <c r="AN99" i="17"/>
  <c r="AI97" i="19"/>
  <c r="AG97" i="19"/>
  <c r="AJ97" i="19"/>
  <c r="AK97" i="19"/>
  <c r="AF97" i="19"/>
  <c r="AH97" i="19"/>
  <c r="AX99" i="19"/>
  <c r="AY99" i="19"/>
  <c r="X99" i="11"/>
  <c r="V99" i="11"/>
  <c r="Y99" i="11"/>
  <c r="W99" i="11"/>
  <c r="J100" i="11"/>
  <c r="M100" i="11"/>
  <c r="L100" i="11"/>
  <c r="K100" i="11"/>
  <c r="BG99" i="17"/>
  <c r="H99" i="13"/>
  <c r="G99" i="13"/>
  <c r="BF99" i="17"/>
  <c r="AJ99" i="17"/>
  <c r="AL99" i="17"/>
  <c r="AI99" i="17"/>
  <c r="AK99" i="17"/>
  <c r="U98" i="5"/>
  <c r="W98" i="5" s="1"/>
  <c r="T98" i="5"/>
  <c r="AA98" i="21"/>
  <c r="AC98" i="21"/>
  <c r="AB98" i="21"/>
  <c r="J102" i="13"/>
  <c r="I102" i="13"/>
  <c r="K102" i="13"/>
  <c r="L102" i="13"/>
  <c r="AL101" i="19"/>
  <c r="AM101" i="19"/>
  <c r="Z98" i="13"/>
  <c r="AB98" i="13" s="1"/>
  <c r="Y98" i="13"/>
  <c r="V100" i="19"/>
  <c r="U100" i="19"/>
  <c r="N100" i="19"/>
  <c r="L100" i="19"/>
  <c r="M100" i="19"/>
  <c r="O100" i="19"/>
  <c r="BC99" i="17"/>
  <c r="K99" i="5"/>
  <c r="I99" i="5"/>
  <c r="J99" i="5"/>
  <c r="H99" i="5"/>
  <c r="BH99" i="17"/>
  <c r="M99" i="5"/>
  <c r="P99" i="5"/>
  <c r="N99" i="5"/>
  <c r="O99" i="5"/>
  <c r="U101" i="15"/>
  <c r="V101" i="15"/>
  <c r="R98" i="17"/>
  <c r="S98" i="17"/>
  <c r="W98" i="7"/>
  <c r="Y98" i="7" s="1"/>
  <c r="V98" i="7"/>
  <c r="AI99" i="15"/>
  <c r="AK99" i="15"/>
  <c r="AJ99" i="15"/>
  <c r="AL99" i="15"/>
  <c r="P101" i="15"/>
  <c r="O101" i="15"/>
  <c r="Q101" i="15"/>
  <c r="N101" i="15"/>
  <c r="P98" i="21"/>
  <c r="R98" i="21"/>
  <c r="Q98" i="21"/>
  <c r="S98" i="21"/>
  <c r="S106" i="7"/>
  <c r="R106" i="7"/>
  <c r="G108" i="7"/>
  <c r="H108" i="7"/>
  <c r="AX99" i="17"/>
  <c r="AU100" i="19"/>
  <c r="AV100" i="19"/>
  <c r="AT100" i="19"/>
  <c r="AW100" i="19"/>
  <c r="W99" i="17"/>
  <c r="Z99" i="17"/>
  <c r="X99" i="17"/>
  <c r="Y99" i="17"/>
  <c r="N98" i="17"/>
  <c r="O98" i="17"/>
  <c r="P98" i="17"/>
  <c r="Q98" i="17"/>
  <c r="X99" i="15"/>
  <c r="Y99" i="15"/>
  <c r="Z99" i="15"/>
  <c r="W99" i="15"/>
  <c r="T99" i="19"/>
  <c r="R99" i="19"/>
  <c r="S99" i="19"/>
  <c r="Q99" i="19"/>
  <c r="I99" i="15"/>
  <c r="K99" i="15"/>
  <c r="J99" i="15"/>
  <c r="L99" i="15"/>
  <c r="AY99" i="17"/>
  <c r="BJ97" i="17"/>
  <c r="BL97" i="17" s="1"/>
  <c r="BI97" i="17"/>
  <c r="AC100" i="17"/>
  <c r="AB100" i="17"/>
  <c r="AD100" i="17"/>
  <c r="AE100" i="17"/>
  <c r="L99" i="7"/>
  <c r="J99" i="7"/>
  <c r="I99" i="7"/>
  <c r="K99" i="7"/>
  <c r="U98" i="17"/>
  <c r="V98" i="17"/>
  <c r="S101" i="11"/>
  <c r="T101" i="11"/>
  <c r="X98" i="21"/>
  <c r="W98" i="21"/>
  <c r="Y98" i="21"/>
  <c r="Z98" i="21"/>
  <c r="J101" i="17"/>
  <c r="K101" i="17"/>
  <c r="L101" i="17"/>
  <c r="I101" i="17"/>
  <c r="X100" i="13"/>
  <c r="V100" i="13"/>
  <c r="U100" i="13"/>
  <c r="W100" i="13"/>
  <c r="X99" i="19"/>
  <c r="AA99" i="19"/>
  <c r="Y99" i="19"/>
  <c r="Z99" i="19"/>
  <c r="P103" i="11"/>
  <c r="Q103" i="11"/>
  <c r="O103" i="11"/>
  <c r="R103" i="11"/>
  <c r="AG104" i="17"/>
  <c r="AF104" i="17"/>
  <c r="AD99" i="19"/>
  <c r="AC99" i="19"/>
  <c r="AE99" i="19"/>
  <c r="AB99" i="15"/>
  <c r="AC99" i="15"/>
  <c r="AD99" i="15"/>
  <c r="AE99" i="15"/>
  <c r="BB99" i="17"/>
  <c r="S99" i="15"/>
  <c r="R99" i="15"/>
  <c r="G100" i="17"/>
  <c r="H100" i="17"/>
  <c r="AM99" i="15"/>
  <c r="AO99" i="15"/>
  <c r="AN99" i="15"/>
  <c r="H100" i="11"/>
  <c r="I100" i="11"/>
  <c r="AS99" i="17"/>
  <c r="AU99" i="17"/>
  <c r="AB98" i="19"/>
  <c r="H99" i="15"/>
  <c r="G99" i="15"/>
  <c r="AN97" i="19"/>
  <c r="AR97" i="19"/>
  <c r="AQ97" i="19"/>
  <c r="AS97" i="19"/>
  <c r="AP97" i="19"/>
  <c r="AO97" i="19"/>
  <c r="F101" i="5"/>
  <c r="G101" i="5"/>
  <c r="J103" i="19"/>
  <c r="K103" i="19"/>
  <c r="AG101" i="15"/>
  <c r="AF101" i="15"/>
  <c r="BA99" i="17"/>
  <c r="AQ99" i="17"/>
  <c r="AD98" i="21" l="1"/>
  <c r="AS100" i="17"/>
  <c r="AQ100" i="17"/>
  <c r="BA100" i="17"/>
  <c r="Z99" i="11"/>
  <c r="AA99" i="11"/>
  <c r="AC99" i="11" s="1"/>
  <c r="AF99" i="11" s="1"/>
  <c r="N102" i="12" s="1"/>
  <c r="O102" i="12" s="1"/>
  <c r="AG102" i="15"/>
  <c r="AF102" i="15"/>
  <c r="H100" i="15"/>
  <c r="G100" i="15"/>
  <c r="AU100" i="17"/>
  <c r="U99" i="17"/>
  <c r="V99" i="17"/>
  <c r="AY100" i="17"/>
  <c r="AB99" i="19"/>
  <c r="AE98" i="21"/>
  <c r="AG98" i="21" s="1"/>
  <c r="U101" i="19"/>
  <c r="V101" i="19"/>
  <c r="S100" i="15"/>
  <c r="R100" i="15"/>
  <c r="AG105" i="17"/>
  <c r="AF105" i="17"/>
  <c r="U101" i="13"/>
  <c r="V101" i="13"/>
  <c r="X101" i="13"/>
  <c r="W101" i="13"/>
  <c r="K100" i="15"/>
  <c r="I100" i="15"/>
  <c r="J100" i="15"/>
  <c r="L100" i="15"/>
  <c r="P99" i="17"/>
  <c r="O99" i="17"/>
  <c r="N99" i="17"/>
  <c r="Q99" i="17"/>
  <c r="AX100" i="17"/>
  <c r="BH100" i="17"/>
  <c r="K101" i="11"/>
  <c r="L101" i="11"/>
  <c r="J101" i="11"/>
  <c r="M101" i="11"/>
  <c r="H101" i="11"/>
  <c r="I101" i="11"/>
  <c r="BB100" i="17"/>
  <c r="P104" i="11"/>
  <c r="Q104" i="11"/>
  <c r="R104" i="11"/>
  <c r="O104" i="11"/>
  <c r="H109" i="7"/>
  <c r="G109" i="7"/>
  <c r="P102" i="15"/>
  <c r="Q102" i="15"/>
  <c r="N102" i="15"/>
  <c r="O102" i="15"/>
  <c r="R99" i="17"/>
  <c r="S99" i="17"/>
  <c r="U99" i="5"/>
  <c r="W99" i="5" s="1"/>
  <c r="T99" i="5"/>
  <c r="K102" i="17"/>
  <c r="I102" i="17"/>
  <c r="L102" i="17"/>
  <c r="J102" i="17"/>
  <c r="V99" i="7"/>
  <c r="W99" i="7"/>
  <c r="Y99" i="7" s="1"/>
  <c r="AL102" i="19"/>
  <c r="AM102" i="19"/>
  <c r="AV100" i="17"/>
  <c r="R100" i="13"/>
  <c r="S100" i="13"/>
  <c r="BJ98" i="17"/>
  <c r="BL98" i="17" s="1"/>
  <c r="BI98" i="17"/>
  <c r="BD100" i="17"/>
  <c r="U102" i="15"/>
  <c r="V102" i="15"/>
  <c r="AI100" i="17"/>
  <c r="AJ100" i="17"/>
  <c r="AK100" i="17"/>
  <c r="AL100" i="17"/>
  <c r="V100" i="11"/>
  <c r="W100" i="11"/>
  <c r="X100" i="11"/>
  <c r="Y100" i="11"/>
  <c r="AP98" i="19"/>
  <c r="AN98" i="19"/>
  <c r="AS98" i="19"/>
  <c r="AQ98" i="19"/>
  <c r="AO98" i="19"/>
  <c r="AR98" i="19"/>
  <c r="AB100" i="15"/>
  <c r="AC100" i="15"/>
  <c r="AD100" i="15"/>
  <c r="AE100" i="15"/>
  <c r="L100" i="7"/>
  <c r="K100" i="7"/>
  <c r="J100" i="7"/>
  <c r="I100" i="7"/>
  <c r="AI100" i="15"/>
  <c r="AL100" i="15"/>
  <c r="AJ100" i="15"/>
  <c r="AK100" i="15"/>
  <c r="K100" i="5"/>
  <c r="I100" i="5"/>
  <c r="H100" i="5"/>
  <c r="J100" i="5"/>
  <c r="I103" i="13"/>
  <c r="J103" i="13"/>
  <c r="L103" i="13"/>
  <c r="K103" i="13"/>
  <c r="N101" i="13"/>
  <c r="P101" i="13"/>
  <c r="Q101" i="13"/>
  <c r="O101" i="13"/>
  <c r="AB101" i="17"/>
  <c r="AE101" i="17"/>
  <c r="AC101" i="17"/>
  <c r="AD101" i="17"/>
  <c r="S107" i="7"/>
  <c r="R107" i="7"/>
  <c r="BC100" i="17"/>
  <c r="BF100" i="17"/>
  <c r="AO100" i="17"/>
  <c r="AP101" i="17" s="1"/>
  <c r="AN100" i="17"/>
  <c r="AM100" i="17"/>
  <c r="P102" i="7"/>
  <c r="N102" i="7"/>
  <c r="O102" i="7"/>
  <c r="Q102" i="7"/>
  <c r="Y100" i="17"/>
  <c r="X100" i="17"/>
  <c r="W100" i="17"/>
  <c r="Z100" i="17"/>
  <c r="N101" i="19"/>
  <c r="M101" i="19"/>
  <c r="L101" i="19"/>
  <c r="O101" i="19"/>
  <c r="AW100" i="17"/>
  <c r="AY100" i="19"/>
  <c r="AX100" i="19"/>
  <c r="AN100" i="15"/>
  <c r="AO100" i="15"/>
  <c r="AM100" i="15"/>
  <c r="Y100" i="19"/>
  <c r="Z100" i="19"/>
  <c r="AA100" i="19"/>
  <c r="X100" i="19"/>
  <c r="Q100" i="19"/>
  <c r="T100" i="19"/>
  <c r="S100" i="19"/>
  <c r="R100" i="19"/>
  <c r="N100" i="5"/>
  <c r="P100" i="5"/>
  <c r="M100" i="5"/>
  <c r="O100" i="5"/>
  <c r="Y99" i="13"/>
  <c r="Z99" i="13"/>
  <c r="AB99" i="13" s="1"/>
  <c r="J104" i="19"/>
  <c r="K104" i="19"/>
  <c r="AQ99" i="15"/>
  <c r="AS99" i="15" s="1"/>
  <c r="AP99" i="15"/>
  <c r="AE100" i="19"/>
  <c r="AC100" i="19"/>
  <c r="AD100" i="19"/>
  <c r="AU101" i="19"/>
  <c r="AV101" i="19"/>
  <c r="AW101" i="19"/>
  <c r="AT101" i="19"/>
  <c r="AT100" i="17"/>
  <c r="H100" i="13"/>
  <c r="G100" i="13"/>
  <c r="BI107" i="19"/>
  <c r="BD107" i="19"/>
  <c r="BF107" i="19"/>
  <c r="BC107" i="19"/>
  <c r="BE107" i="19"/>
  <c r="BA107" i="19"/>
  <c r="BB107" i="19"/>
  <c r="AZ107" i="19"/>
  <c r="BH107" i="19"/>
  <c r="BG107" i="19"/>
  <c r="S102" i="11"/>
  <c r="T102" i="11"/>
  <c r="AR100" i="17"/>
  <c r="BG100" i="17"/>
  <c r="BJ97" i="19"/>
  <c r="BL97" i="19" s="1"/>
  <c r="BE100" i="17"/>
  <c r="R104" i="5"/>
  <c r="Q104" i="5"/>
  <c r="G101" i="17"/>
  <c r="H101" i="17"/>
  <c r="X100" i="15"/>
  <c r="Y100" i="15"/>
  <c r="Z100" i="15"/>
  <c r="W100" i="15"/>
  <c r="F102" i="5"/>
  <c r="G102" i="5"/>
  <c r="AI98" i="19"/>
  <c r="AJ98" i="19"/>
  <c r="AG98" i="19"/>
  <c r="AF98" i="19"/>
  <c r="AH98" i="19"/>
  <c r="AK98" i="19"/>
  <c r="AZ100" i="17"/>
  <c r="BJ98" i="19" l="1"/>
  <c r="BL98" i="19" s="1"/>
  <c r="AB100" i="19"/>
  <c r="BG101" i="17"/>
  <c r="AZ101" i="17"/>
  <c r="AR101" i="17"/>
  <c r="AA100" i="11"/>
  <c r="AC100" i="11" s="1"/>
  <c r="AF100" i="11" s="1"/>
  <c r="N103" i="12" s="1"/>
  <c r="O103" i="12" s="1"/>
  <c r="AM101" i="15"/>
  <c r="AO101" i="15"/>
  <c r="AN101" i="15"/>
  <c r="AB101" i="15"/>
  <c r="AC101" i="15"/>
  <c r="AE101" i="15"/>
  <c r="AD101" i="15"/>
  <c r="U102" i="13"/>
  <c r="X102" i="13"/>
  <c r="W102" i="13"/>
  <c r="V102" i="13"/>
  <c r="AY101" i="17"/>
  <c r="N101" i="5"/>
  <c r="P101" i="5"/>
  <c r="M101" i="5"/>
  <c r="O101" i="5"/>
  <c r="P103" i="7"/>
  <c r="O103" i="7"/>
  <c r="N103" i="7"/>
  <c r="Q103" i="7"/>
  <c r="T100" i="5"/>
  <c r="U100" i="5"/>
  <c r="W100" i="5" s="1"/>
  <c r="S101" i="13"/>
  <c r="R101" i="13"/>
  <c r="H110" i="7"/>
  <c r="G110" i="7"/>
  <c r="BH101" i="17"/>
  <c r="U100" i="17"/>
  <c r="V100" i="17"/>
  <c r="AB102" i="17"/>
  <c r="AD102" i="17"/>
  <c r="AC102" i="17"/>
  <c r="AE102" i="17"/>
  <c r="Z100" i="11"/>
  <c r="AX101" i="17"/>
  <c r="F103" i="5"/>
  <c r="G103" i="5"/>
  <c r="AX101" i="19"/>
  <c r="AY101" i="19"/>
  <c r="K101" i="5"/>
  <c r="H101" i="5"/>
  <c r="I101" i="5"/>
  <c r="J101" i="5"/>
  <c r="AL101" i="17"/>
  <c r="AK101" i="17"/>
  <c r="AJ101" i="17"/>
  <c r="AI101" i="17"/>
  <c r="AV101" i="17"/>
  <c r="R105" i="11"/>
  <c r="Q105" i="11"/>
  <c r="P105" i="11"/>
  <c r="O105" i="11"/>
  <c r="P100" i="17"/>
  <c r="O100" i="17"/>
  <c r="N100" i="17"/>
  <c r="Q100" i="17"/>
  <c r="AU101" i="17"/>
  <c r="AK99" i="19"/>
  <c r="AH99" i="19"/>
  <c r="AG99" i="19"/>
  <c r="AF99" i="19"/>
  <c r="AI99" i="19"/>
  <c r="AJ99" i="19"/>
  <c r="BF108" i="19"/>
  <c r="BA108" i="19"/>
  <c r="AZ108" i="19"/>
  <c r="BB108" i="19"/>
  <c r="BD108" i="19"/>
  <c r="BH108" i="19"/>
  <c r="BC108" i="19"/>
  <c r="BI108" i="19"/>
  <c r="BE108" i="19"/>
  <c r="BG108" i="19"/>
  <c r="AE101" i="19"/>
  <c r="AD101" i="19"/>
  <c r="AC101" i="19"/>
  <c r="AW101" i="17"/>
  <c r="AL103" i="19"/>
  <c r="AM103" i="19"/>
  <c r="BI99" i="17"/>
  <c r="BJ99" i="17"/>
  <c r="BL99" i="17" s="1"/>
  <c r="AF106" i="17"/>
  <c r="AG106" i="17"/>
  <c r="X101" i="15"/>
  <c r="Z101" i="15"/>
  <c r="Y101" i="15"/>
  <c r="W101" i="15"/>
  <c r="Z100" i="13"/>
  <c r="AB100" i="13" s="1"/>
  <c r="Y100" i="13"/>
  <c r="R101" i="19"/>
  <c r="S101" i="19"/>
  <c r="Q101" i="19"/>
  <c r="T101" i="19"/>
  <c r="M102" i="19"/>
  <c r="L102" i="19"/>
  <c r="N102" i="19"/>
  <c r="O102" i="19"/>
  <c r="O102" i="13"/>
  <c r="N102" i="13"/>
  <c r="Q102" i="13"/>
  <c r="P102" i="13"/>
  <c r="H101" i="13"/>
  <c r="G101" i="13"/>
  <c r="AK101" i="15"/>
  <c r="AI101" i="15"/>
  <c r="AJ101" i="15"/>
  <c r="AL101" i="15"/>
  <c r="S100" i="17"/>
  <c r="R100" i="17"/>
  <c r="BB101" i="17"/>
  <c r="S101" i="15"/>
  <c r="R101" i="15"/>
  <c r="AQ100" i="15"/>
  <c r="AS100" i="15" s="1"/>
  <c r="AP100" i="15"/>
  <c r="T103" i="11"/>
  <c r="S103" i="11"/>
  <c r="H102" i="17"/>
  <c r="G102" i="17"/>
  <c r="J105" i="19"/>
  <c r="K105" i="19"/>
  <c r="AM101" i="17"/>
  <c r="AN101" i="17"/>
  <c r="AO101" i="17"/>
  <c r="AN99" i="19"/>
  <c r="AP99" i="19"/>
  <c r="AR99" i="19"/>
  <c r="AS99" i="19"/>
  <c r="AQ99" i="19"/>
  <c r="AO99" i="19"/>
  <c r="U103" i="15"/>
  <c r="V103" i="15"/>
  <c r="I102" i="11"/>
  <c r="H102" i="11"/>
  <c r="I101" i="15"/>
  <c r="J101" i="15"/>
  <c r="K101" i="15"/>
  <c r="L101" i="15"/>
  <c r="AS101" i="17"/>
  <c r="G101" i="15"/>
  <c r="H101" i="15"/>
  <c r="Z101" i="19"/>
  <c r="Y101" i="19"/>
  <c r="AA101" i="19"/>
  <c r="X101" i="19"/>
  <c r="BF101" i="17"/>
  <c r="V100" i="7"/>
  <c r="W100" i="7"/>
  <c r="Y100" i="7" s="1"/>
  <c r="U102" i="19"/>
  <c r="V102" i="19"/>
  <c r="X101" i="17"/>
  <c r="W101" i="17"/>
  <c r="Y101" i="17"/>
  <c r="Z101" i="17"/>
  <c r="BC101" i="17"/>
  <c r="L104" i="13"/>
  <c r="J104" i="13"/>
  <c r="I104" i="13"/>
  <c r="K104" i="13"/>
  <c r="BD101" i="17"/>
  <c r="J102" i="11"/>
  <c r="K102" i="11"/>
  <c r="L102" i="11"/>
  <c r="M102" i="11"/>
  <c r="AG103" i="15"/>
  <c r="AF103" i="15"/>
  <c r="AT101" i="17"/>
  <c r="R105" i="5"/>
  <c r="Q105" i="5"/>
  <c r="AQ101" i="17"/>
  <c r="O103" i="15"/>
  <c r="P103" i="15"/>
  <c r="Q103" i="15"/>
  <c r="N103" i="15"/>
  <c r="BA101" i="17"/>
  <c r="BE101" i="17"/>
  <c r="AU102" i="19"/>
  <c r="AT102" i="19"/>
  <c r="AW102" i="19"/>
  <c r="AV102" i="19"/>
  <c r="S108" i="7"/>
  <c r="R108" i="7"/>
  <c r="L101" i="7"/>
  <c r="J101" i="7"/>
  <c r="I101" i="7"/>
  <c r="K101" i="7"/>
  <c r="X101" i="11"/>
  <c r="Y101" i="11"/>
  <c r="V101" i="11"/>
  <c r="W101" i="11"/>
  <c r="K103" i="17"/>
  <c r="I103" i="17"/>
  <c r="J103" i="17"/>
  <c r="L103" i="17"/>
  <c r="AQ102" i="17" l="1"/>
  <c r="AT102" i="17"/>
  <c r="BE102" i="17"/>
  <c r="BA102" i="17"/>
  <c r="BF102" i="17"/>
  <c r="AZ102" i="17"/>
  <c r="AA101" i="11"/>
  <c r="AC101" i="11" s="1"/>
  <c r="AF101" i="11" s="1"/>
  <c r="N104" i="12" s="1"/>
  <c r="O104" i="12" s="1"/>
  <c r="H103" i="11"/>
  <c r="I103" i="11"/>
  <c r="J106" i="19"/>
  <c r="K106" i="19"/>
  <c r="R101" i="17"/>
  <c r="S101" i="17"/>
  <c r="P103" i="13"/>
  <c r="O103" i="13"/>
  <c r="N103" i="13"/>
  <c r="Q103" i="13"/>
  <c r="AW102" i="17"/>
  <c r="U103" i="19"/>
  <c r="V103" i="19"/>
  <c r="V104" i="15"/>
  <c r="U104" i="15"/>
  <c r="AI102" i="15"/>
  <c r="AJ102" i="15"/>
  <c r="AK102" i="15"/>
  <c r="AL102" i="15"/>
  <c r="U101" i="5"/>
  <c r="W101" i="5" s="1"/>
  <c r="T101" i="5"/>
  <c r="BG102" i="17"/>
  <c r="W101" i="7"/>
  <c r="Y101" i="7" s="1"/>
  <c r="V101" i="7"/>
  <c r="P104" i="15"/>
  <c r="O104" i="15"/>
  <c r="N104" i="15"/>
  <c r="Q104" i="15"/>
  <c r="K102" i="5"/>
  <c r="H102" i="5"/>
  <c r="I102" i="5"/>
  <c r="J102" i="5"/>
  <c r="U101" i="17"/>
  <c r="V101" i="17"/>
  <c r="R106" i="5"/>
  <c r="Q106" i="5"/>
  <c r="X102" i="11"/>
  <c r="V102" i="11"/>
  <c r="W102" i="11"/>
  <c r="Y102" i="11"/>
  <c r="BD102" i="17"/>
  <c r="Z101" i="11"/>
  <c r="G103" i="17"/>
  <c r="H103" i="17"/>
  <c r="L103" i="19"/>
  <c r="M103" i="19"/>
  <c r="N103" i="19"/>
  <c r="O103" i="19"/>
  <c r="X102" i="15"/>
  <c r="W102" i="15"/>
  <c r="Z102" i="15"/>
  <c r="Y102" i="15"/>
  <c r="AE102" i="19"/>
  <c r="AD102" i="19"/>
  <c r="AC102" i="19"/>
  <c r="AX102" i="19"/>
  <c r="AY102" i="19"/>
  <c r="AB102" i="15"/>
  <c r="AC102" i="15"/>
  <c r="AD102" i="15"/>
  <c r="AE102" i="15"/>
  <c r="G102" i="15"/>
  <c r="H102" i="15"/>
  <c r="BH102" i="17"/>
  <c r="J104" i="17"/>
  <c r="K104" i="17"/>
  <c r="I104" i="17"/>
  <c r="L104" i="17"/>
  <c r="AQ101" i="15"/>
  <c r="AS101" i="15" s="1"/>
  <c r="AP101" i="15"/>
  <c r="AR100" i="19"/>
  <c r="AQ100" i="19"/>
  <c r="AN100" i="19"/>
  <c r="AP100" i="19"/>
  <c r="AS100" i="19"/>
  <c r="AO100" i="19"/>
  <c r="S104" i="11"/>
  <c r="T104" i="11"/>
  <c r="AB101" i="19"/>
  <c r="AR102" i="17"/>
  <c r="R106" i="11"/>
  <c r="Q106" i="11"/>
  <c r="O106" i="11"/>
  <c r="P106" i="11"/>
  <c r="G104" i="5"/>
  <c r="F104" i="5"/>
  <c r="P102" i="5"/>
  <c r="N102" i="5"/>
  <c r="O102" i="5"/>
  <c r="M102" i="5"/>
  <c r="J102" i="7"/>
  <c r="I102" i="7"/>
  <c r="L102" i="7"/>
  <c r="K102" i="7"/>
  <c r="S109" i="7"/>
  <c r="R109" i="7"/>
  <c r="AS102" i="17"/>
  <c r="AG107" i="17"/>
  <c r="AF107" i="17"/>
  <c r="BA109" i="19"/>
  <c r="BH109" i="19"/>
  <c r="BF109" i="19"/>
  <c r="BC109" i="19"/>
  <c r="BB109" i="19"/>
  <c r="BD109" i="19"/>
  <c r="AZ109" i="19"/>
  <c r="BI109" i="19"/>
  <c r="BG109" i="19"/>
  <c r="BE109" i="19"/>
  <c r="AV102" i="17"/>
  <c r="G111" i="7"/>
  <c r="H111" i="7"/>
  <c r="J102" i="15"/>
  <c r="I102" i="15"/>
  <c r="K102" i="15"/>
  <c r="L102" i="15"/>
  <c r="Z101" i="13"/>
  <c r="AB101" i="13" s="1"/>
  <c r="Y101" i="13"/>
  <c r="T102" i="19"/>
  <c r="R102" i="19"/>
  <c r="S102" i="19"/>
  <c r="Q102" i="19"/>
  <c r="AG100" i="19"/>
  <c r="AI100" i="19"/>
  <c r="AK100" i="19"/>
  <c r="AF100" i="19"/>
  <c r="AH100" i="19"/>
  <c r="AJ100" i="19"/>
  <c r="AX102" i="17"/>
  <c r="AY102" i="17"/>
  <c r="AN102" i="15"/>
  <c r="AM102" i="15"/>
  <c r="AO102" i="15"/>
  <c r="J105" i="13"/>
  <c r="I105" i="13"/>
  <c r="L105" i="13"/>
  <c r="K105" i="13"/>
  <c r="AT103" i="19"/>
  <c r="AV103" i="19"/>
  <c r="AU103" i="19"/>
  <c r="AW103" i="19"/>
  <c r="BC102" i="17"/>
  <c r="G102" i="13"/>
  <c r="H102" i="13"/>
  <c r="R102" i="13"/>
  <c r="S102" i="13"/>
  <c r="Z102" i="17"/>
  <c r="W102" i="17"/>
  <c r="X102" i="17"/>
  <c r="Y102" i="17"/>
  <c r="Z102" i="19"/>
  <c r="X102" i="19"/>
  <c r="Y102" i="19"/>
  <c r="AA102" i="19"/>
  <c r="AN102" i="17"/>
  <c r="AO102" i="17"/>
  <c r="AM102" i="17"/>
  <c r="S102" i="15"/>
  <c r="R102" i="15"/>
  <c r="AU102" i="17"/>
  <c r="AB103" i="17"/>
  <c r="AC103" i="17"/>
  <c r="AD103" i="17"/>
  <c r="AE103" i="17"/>
  <c r="AP102" i="17"/>
  <c r="AP103" i="17" s="1"/>
  <c r="AF104" i="15"/>
  <c r="AG104" i="15"/>
  <c r="BB102" i="17"/>
  <c r="AL104" i="19"/>
  <c r="AM104" i="19"/>
  <c r="O101" i="17"/>
  <c r="N101" i="17"/>
  <c r="Q101" i="17"/>
  <c r="P101" i="17"/>
  <c r="AI102" i="17"/>
  <c r="AK102" i="17"/>
  <c r="AJ102" i="17"/>
  <c r="AL102" i="17"/>
  <c r="U103" i="13"/>
  <c r="X103" i="13"/>
  <c r="V103" i="13"/>
  <c r="W103" i="13"/>
  <c r="M103" i="11"/>
  <c r="J103" i="11"/>
  <c r="L103" i="11"/>
  <c r="K103" i="11"/>
  <c r="BI100" i="17"/>
  <c r="BJ100" i="17"/>
  <c r="BL100" i="17" s="1"/>
  <c r="P104" i="7"/>
  <c r="N104" i="7"/>
  <c r="Q104" i="7"/>
  <c r="O104" i="7"/>
  <c r="BJ99" i="19"/>
  <c r="BL99" i="19" s="1"/>
  <c r="BE103" i="17" l="1"/>
  <c r="BF103" i="17"/>
  <c r="AA102" i="11"/>
  <c r="AC102" i="11" s="1"/>
  <c r="AF102" i="11" s="1"/>
  <c r="N105" i="12" s="1"/>
  <c r="O105" i="12" s="1"/>
  <c r="Z102" i="11"/>
  <c r="AC104" i="17"/>
  <c r="AB104" i="17"/>
  <c r="AD104" i="17"/>
  <c r="AE104" i="17"/>
  <c r="AU104" i="19"/>
  <c r="AT104" i="19"/>
  <c r="AV104" i="19"/>
  <c r="AW104" i="19"/>
  <c r="AX103" i="17"/>
  <c r="AC103" i="19"/>
  <c r="AE103" i="19"/>
  <c r="AD103" i="19"/>
  <c r="BD103" i="17"/>
  <c r="H103" i="5"/>
  <c r="I103" i="5"/>
  <c r="K103" i="5"/>
  <c r="J103" i="5"/>
  <c r="AI103" i="15"/>
  <c r="AL103" i="15"/>
  <c r="AJ103" i="15"/>
  <c r="AK103" i="15"/>
  <c r="J103" i="15"/>
  <c r="I103" i="15"/>
  <c r="K103" i="15"/>
  <c r="L103" i="15"/>
  <c r="BD110" i="19"/>
  <c r="BA110" i="19"/>
  <c r="BF110" i="19"/>
  <c r="BH110" i="19"/>
  <c r="BI110" i="19"/>
  <c r="BB110" i="19"/>
  <c r="BC110" i="19"/>
  <c r="AZ110" i="19"/>
  <c r="BE110" i="19"/>
  <c r="BG110" i="19"/>
  <c r="R110" i="7"/>
  <c r="S110" i="7"/>
  <c r="F105" i="5"/>
  <c r="G105" i="5"/>
  <c r="AN101" i="19"/>
  <c r="AR101" i="19"/>
  <c r="AQ101" i="19"/>
  <c r="AO101" i="19"/>
  <c r="AP101" i="19"/>
  <c r="AS101" i="19"/>
  <c r="BH103" i="17"/>
  <c r="X103" i="11"/>
  <c r="Y103" i="11"/>
  <c r="W103" i="11"/>
  <c r="V103" i="11"/>
  <c r="G103" i="15"/>
  <c r="H103" i="15"/>
  <c r="W103" i="15"/>
  <c r="Y103" i="15"/>
  <c r="Z103" i="15"/>
  <c r="X103" i="15"/>
  <c r="O102" i="17"/>
  <c r="N102" i="17"/>
  <c r="P102" i="17"/>
  <c r="Q102" i="17"/>
  <c r="BJ100" i="19"/>
  <c r="BL100" i="19" s="1"/>
  <c r="J103" i="7"/>
  <c r="I103" i="7"/>
  <c r="L103" i="7"/>
  <c r="K103" i="7"/>
  <c r="AQ102" i="15"/>
  <c r="AS102" i="15" s="1"/>
  <c r="AP102" i="15"/>
  <c r="P105" i="15"/>
  <c r="N105" i="15"/>
  <c r="O105" i="15"/>
  <c r="Q105" i="15"/>
  <c r="R102" i="17"/>
  <c r="S102" i="17"/>
  <c r="BJ101" i="17"/>
  <c r="BL101" i="17" s="1"/>
  <c r="BI101" i="17"/>
  <c r="AU103" i="17"/>
  <c r="AH101" i="19"/>
  <c r="AI101" i="19"/>
  <c r="AG101" i="19"/>
  <c r="AF101" i="19"/>
  <c r="AK101" i="19"/>
  <c r="AJ101" i="19"/>
  <c r="W102" i="7"/>
  <c r="Y102" i="7" s="1"/>
  <c r="V102" i="7"/>
  <c r="AB103" i="15"/>
  <c r="AC103" i="15"/>
  <c r="AD103" i="15"/>
  <c r="AE103" i="15"/>
  <c r="Y103" i="17"/>
  <c r="X103" i="17"/>
  <c r="Z103" i="17"/>
  <c r="W103" i="17"/>
  <c r="I106" i="13"/>
  <c r="L106" i="13"/>
  <c r="J106" i="13"/>
  <c r="K106" i="13"/>
  <c r="P107" i="11"/>
  <c r="O107" i="11"/>
  <c r="Q107" i="11"/>
  <c r="R107" i="11"/>
  <c r="L104" i="19"/>
  <c r="N104" i="19"/>
  <c r="M104" i="19"/>
  <c r="O104" i="19"/>
  <c r="J107" i="19"/>
  <c r="K107" i="19"/>
  <c r="O105" i="7"/>
  <c r="P105" i="7"/>
  <c r="N105" i="7"/>
  <c r="Q105" i="7"/>
  <c r="AM105" i="19"/>
  <c r="AL105" i="19"/>
  <c r="S103" i="15"/>
  <c r="R103" i="15"/>
  <c r="AT103" i="17"/>
  <c r="G112" i="7"/>
  <c r="H112" i="7"/>
  <c r="AR103" i="17"/>
  <c r="Q107" i="5"/>
  <c r="R107" i="5"/>
  <c r="S103" i="13"/>
  <c r="R103" i="13"/>
  <c r="AB102" i="19"/>
  <c r="U102" i="17"/>
  <c r="V102" i="17"/>
  <c r="V105" i="15"/>
  <c r="U105" i="15"/>
  <c r="H104" i="11"/>
  <c r="I104" i="11"/>
  <c r="M104" i="11"/>
  <c r="L104" i="11"/>
  <c r="K104" i="11"/>
  <c r="J104" i="11"/>
  <c r="X104" i="13"/>
  <c r="W104" i="13"/>
  <c r="U104" i="13"/>
  <c r="V104" i="13"/>
  <c r="BB103" i="17"/>
  <c r="AO103" i="17"/>
  <c r="AP104" i="17" s="1"/>
  <c r="AN103" i="17"/>
  <c r="AM103" i="17"/>
  <c r="AM103" i="15"/>
  <c r="AN103" i="15"/>
  <c r="AO103" i="15"/>
  <c r="AQ103" i="17"/>
  <c r="AX103" i="19"/>
  <c r="AY103" i="19"/>
  <c r="V104" i="19"/>
  <c r="U104" i="19"/>
  <c r="AG105" i="15"/>
  <c r="AF105" i="15"/>
  <c r="G103" i="13"/>
  <c r="H103" i="13"/>
  <c r="M103" i="5"/>
  <c r="N103" i="5"/>
  <c r="O103" i="5"/>
  <c r="P103" i="5"/>
  <c r="I105" i="17"/>
  <c r="K105" i="17"/>
  <c r="J105" i="17"/>
  <c r="L105" i="17"/>
  <c r="G104" i="17"/>
  <c r="H104" i="17"/>
  <c r="BG103" i="17"/>
  <c r="BA103" i="17"/>
  <c r="AI103" i="17"/>
  <c r="AK103" i="17"/>
  <c r="AJ103" i="17"/>
  <c r="AL103" i="17"/>
  <c r="X103" i="19"/>
  <c r="Y103" i="19"/>
  <c r="Z103" i="19"/>
  <c r="AA103" i="19"/>
  <c r="Y102" i="13"/>
  <c r="Z102" i="13"/>
  <c r="AB102" i="13" s="1"/>
  <c r="Q103" i="19"/>
  <c r="S103" i="19"/>
  <c r="R103" i="19"/>
  <c r="T103" i="19"/>
  <c r="AV103" i="17"/>
  <c r="AG108" i="17"/>
  <c r="AF108" i="17"/>
  <c r="T105" i="11"/>
  <c r="S105" i="11"/>
  <c r="AW103" i="17"/>
  <c r="AZ103" i="17"/>
  <c r="BC103" i="17"/>
  <c r="AY103" i="17"/>
  <c r="AS103" i="17"/>
  <c r="U102" i="5"/>
  <c r="W102" i="5" s="1"/>
  <c r="T102" i="5"/>
  <c r="O104" i="13"/>
  <c r="N104" i="13"/>
  <c r="P104" i="13"/>
  <c r="Q104" i="13"/>
  <c r="AB103" i="19" l="1"/>
  <c r="BJ101" i="19"/>
  <c r="BL101" i="19" s="1"/>
  <c r="BC104" i="17"/>
  <c r="AY104" i="17"/>
  <c r="AS104" i="17"/>
  <c r="AZ104" i="17"/>
  <c r="BE104" i="17"/>
  <c r="AA103" i="11"/>
  <c r="AC103" i="11" s="1"/>
  <c r="AF103" i="11" s="1"/>
  <c r="N106" i="12" s="1"/>
  <c r="O106" i="12" s="1"/>
  <c r="Z103" i="11"/>
  <c r="N104" i="5"/>
  <c r="O104" i="5"/>
  <c r="M104" i="5"/>
  <c r="P104" i="5"/>
  <c r="W105" i="13"/>
  <c r="U105" i="13"/>
  <c r="X105" i="13"/>
  <c r="V105" i="13"/>
  <c r="Y104" i="15"/>
  <c r="Z104" i="15"/>
  <c r="W104" i="15"/>
  <c r="X104" i="15"/>
  <c r="AI104" i="15"/>
  <c r="AJ104" i="15"/>
  <c r="AL104" i="15"/>
  <c r="AK104" i="15"/>
  <c r="AX104" i="17"/>
  <c r="BA104" i="17"/>
  <c r="G104" i="13"/>
  <c r="H104" i="13"/>
  <c r="AQ104" i="17"/>
  <c r="R104" i="15"/>
  <c r="S104" i="15"/>
  <c r="BI111" i="19"/>
  <c r="BF111" i="19"/>
  <c r="BA111" i="19"/>
  <c r="BB111" i="19"/>
  <c r="BC111" i="19"/>
  <c r="BD111" i="19"/>
  <c r="BH111" i="19"/>
  <c r="BE111" i="19"/>
  <c r="AZ111" i="19"/>
  <c r="BG111" i="19"/>
  <c r="AT105" i="19"/>
  <c r="AV105" i="19"/>
  <c r="AW105" i="19"/>
  <c r="AU105" i="19"/>
  <c r="BG104" i="17"/>
  <c r="Z103" i="13"/>
  <c r="AB103" i="13" s="1"/>
  <c r="Y103" i="13"/>
  <c r="AM104" i="15"/>
  <c r="AN104" i="15"/>
  <c r="AO104" i="15"/>
  <c r="O108" i="11"/>
  <c r="Q108" i="11"/>
  <c r="R108" i="11"/>
  <c r="P108" i="11"/>
  <c r="AW104" i="17"/>
  <c r="H105" i="17"/>
  <c r="G105" i="17"/>
  <c r="S104" i="13"/>
  <c r="R104" i="13"/>
  <c r="AL106" i="19"/>
  <c r="AM106" i="19"/>
  <c r="AB104" i="15"/>
  <c r="AC104" i="15"/>
  <c r="AD104" i="15"/>
  <c r="AE104" i="15"/>
  <c r="AU104" i="17"/>
  <c r="J104" i="7"/>
  <c r="I104" i="7"/>
  <c r="L104" i="7"/>
  <c r="K104" i="7"/>
  <c r="H104" i="15"/>
  <c r="G104" i="15"/>
  <c r="I104" i="5"/>
  <c r="J104" i="5"/>
  <c r="K104" i="5"/>
  <c r="H104" i="5"/>
  <c r="AG109" i="17"/>
  <c r="AF109" i="17"/>
  <c r="P105" i="13"/>
  <c r="N105" i="13"/>
  <c r="O105" i="13"/>
  <c r="Q105" i="13"/>
  <c r="AF106" i="15"/>
  <c r="AG106" i="15"/>
  <c r="L105" i="11"/>
  <c r="M105" i="11"/>
  <c r="K105" i="11"/>
  <c r="J105" i="11"/>
  <c r="P106" i="7"/>
  <c r="O106" i="7"/>
  <c r="N106" i="7"/>
  <c r="Q106" i="7"/>
  <c r="W103" i="7"/>
  <c r="Y103" i="7" s="1"/>
  <c r="V103" i="7"/>
  <c r="AQ103" i="15"/>
  <c r="AS103" i="15" s="1"/>
  <c r="AP103" i="15"/>
  <c r="G106" i="5"/>
  <c r="F106" i="5"/>
  <c r="Y104" i="19"/>
  <c r="Z104" i="19"/>
  <c r="AA104" i="19"/>
  <c r="X104" i="19"/>
  <c r="J106" i="17"/>
  <c r="K106" i="17"/>
  <c r="L106" i="17"/>
  <c r="I106" i="17"/>
  <c r="I105" i="11"/>
  <c r="H105" i="11"/>
  <c r="U103" i="5"/>
  <c r="W103" i="5" s="1"/>
  <c r="T103" i="5"/>
  <c r="AE105" i="17"/>
  <c r="AC105" i="17"/>
  <c r="AB105" i="17"/>
  <c r="AD105" i="17"/>
  <c r="Q108" i="5"/>
  <c r="R108" i="5"/>
  <c r="R103" i="17"/>
  <c r="S103" i="17"/>
  <c r="S111" i="7"/>
  <c r="R111" i="7"/>
  <c r="I104" i="15"/>
  <c r="J104" i="15"/>
  <c r="L104" i="15"/>
  <c r="K104" i="15"/>
  <c r="BD104" i="17"/>
  <c r="S106" i="11"/>
  <c r="T106" i="11"/>
  <c r="AN104" i="17"/>
  <c r="AO104" i="17"/>
  <c r="AM104" i="17"/>
  <c r="O103" i="17"/>
  <c r="N103" i="17"/>
  <c r="Q103" i="17"/>
  <c r="P103" i="17"/>
  <c r="V104" i="11"/>
  <c r="X104" i="11"/>
  <c r="W104" i="11"/>
  <c r="Y104" i="11"/>
  <c r="U105" i="19"/>
  <c r="V105" i="19"/>
  <c r="BB104" i="17"/>
  <c r="U106" i="15"/>
  <c r="V106" i="15"/>
  <c r="AR104" i="17"/>
  <c r="J108" i="19"/>
  <c r="K108" i="19"/>
  <c r="I107" i="13"/>
  <c r="L107" i="13"/>
  <c r="J107" i="13"/>
  <c r="K107" i="13"/>
  <c r="O106" i="15"/>
  <c r="P106" i="15"/>
  <c r="Q106" i="15"/>
  <c r="N106" i="15"/>
  <c r="AC104" i="19"/>
  <c r="AE104" i="19"/>
  <c r="AD104" i="19"/>
  <c r="AI104" i="17"/>
  <c r="AJ104" i="17"/>
  <c r="AL104" i="17"/>
  <c r="AK104" i="17"/>
  <c r="U103" i="17"/>
  <c r="V103" i="17"/>
  <c r="G113" i="7"/>
  <c r="H113" i="7"/>
  <c r="BJ102" i="17"/>
  <c r="BL102" i="17" s="1"/>
  <c r="BI102" i="17"/>
  <c r="BH104" i="17"/>
  <c r="AV104" i="17"/>
  <c r="N105" i="19"/>
  <c r="L105" i="19"/>
  <c r="M105" i="19"/>
  <c r="O105" i="19"/>
  <c r="AG102" i="19"/>
  <c r="AK102" i="19"/>
  <c r="AF102" i="19"/>
  <c r="AI102" i="19"/>
  <c r="AH102" i="19"/>
  <c r="AJ102" i="19"/>
  <c r="AN102" i="19"/>
  <c r="AQ102" i="19"/>
  <c r="AP102" i="19"/>
  <c r="AR102" i="19"/>
  <c r="AO102" i="19"/>
  <c r="AS102" i="19"/>
  <c r="S104" i="19"/>
  <c r="T104" i="19"/>
  <c r="Q104" i="19"/>
  <c r="R104" i="19"/>
  <c r="AY104" i="19"/>
  <c r="AX104" i="19"/>
  <c r="AT104" i="17"/>
  <c r="Z104" i="17"/>
  <c r="X104" i="17"/>
  <c r="Y104" i="17"/>
  <c r="W104" i="17"/>
  <c r="BF104" i="17"/>
  <c r="AT105" i="17" l="1"/>
  <c r="BF105" i="17"/>
  <c r="AZ105" i="17"/>
  <c r="AV105" i="17"/>
  <c r="BH105" i="17"/>
  <c r="AS105" i="17"/>
  <c r="AR105" i="17"/>
  <c r="AY105" i="17"/>
  <c r="Z104" i="11"/>
  <c r="AH103" i="19"/>
  <c r="AI103" i="19"/>
  <c r="AJ103" i="19"/>
  <c r="AG103" i="19"/>
  <c r="AF103" i="19"/>
  <c r="AK103" i="19"/>
  <c r="AE105" i="19"/>
  <c r="AC105" i="19"/>
  <c r="AD105" i="19"/>
  <c r="X105" i="17"/>
  <c r="Y105" i="17"/>
  <c r="Z105" i="17"/>
  <c r="W105" i="17"/>
  <c r="BD105" i="17"/>
  <c r="AA104" i="11"/>
  <c r="AC104" i="11" s="1"/>
  <c r="AF104" i="11" s="1"/>
  <c r="N107" i="12" s="1"/>
  <c r="O107" i="12" s="1"/>
  <c r="K107" i="17"/>
  <c r="J107" i="17"/>
  <c r="I107" i="17"/>
  <c r="L107" i="17"/>
  <c r="AQ104" i="15"/>
  <c r="AS104" i="15" s="1"/>
  <c r="AP104" i="15"/>
  <c r="H105" i="13"/>
  <c r="G105" i="13"/>
  <c r="AI105" i="17"/>
  <c r="AJ105" i="17"/>
  <c r="AL105" i="17"/>
  <c r="AK105" i="17"/>
  <c r="J108" i="13"/>
  <c r="L108" i="13"/>
  <c r="I108" i="13"/>
  <c r="K108" i="13"/>
  <c r="G105" i="15"/>
  <c r="H105" i="15"/>
  <c r="Z104" i="13"/>
  <c r="AB104" i="13" s="1"/>
  <c r="Y104" i="13"/>
  <c r="J105" i="15"/>
  <c r="I105" i="15"/>
  <c r="K105" i="15"/>
  <c r="L105" i="15"/>
  <c r="P107" i="7"/>
  <c r="O107" i="7"/>
  <c r="Q107" i="7"/>
  <c r="N107" i="7"/>
  <c r="Q106" i="13"/>
  <c r="O106" i="13"/>
  <c r="N106" i="13"/>
  <c r="P106" i="13"/>
  <c r="S105" i="13"/>
  <c r="R105" i="13"/>
  <c r="BA105" i="17"/>
  <c r="W106" i="13"/>
  <c r="V106" i="13"/>
  <c r="U106" i="13"/>
  <c r="X106" i="13"/>
  <c r="K109" i="19"/>
  <c r="J109" i="19"/>
  <c r="L105" i="7"/>
  <c r="J105" i="7"/>
  <c r="K105" i="7"/>
  <c r="I105" i="7"/>
  <c r="AP105" i="17"/>
  <c r="AB106" i="17"/>
  <c r="AD106" i="17"/>
  <c r="AC106" i="17"/>
  <c r="AE106" i="17"/>
  <c r="Z105" i="19"/>
  <c r="Y105" i="19"/>
  <c r="X105" i="19"/>
  <c r="AA105" i="19"/>
  <c r="W104" i="7"/>
  <c r="Y104" i="7" s="1"/>
  <c r="V104" i="7"/>
  <c r="G106" i="17"/>
  <c r="H106" i="17"/>
  <c r="BG105" i="17"/>
  <c r="AX105" i="17"/>
  <c r="BJ103" i="17"/>
  <c r="BL103" i="17" s="1"/>
  <c r="BI103" i="17"/>
  <c r="AW105" i="17"/>
  <c r="N105" i="5"/>
  <c r="M105" i="5"/>
  <c r="O105" i="5"/>
  <c r="P105" i="5"/>
  <c r="U107" i="15"/>
  <c r="V107" i="15"/>
  <c r="S112" i="7"/>
  <c r="R112" i="7"/>
  <c r="AU105" i="17"/>
  <c r="BC105" i="17"/>
  <c r="AT106" i="19"/>
  <c r="AW106" i="19"/>
  <c r="AV106" i="19"/>
  <c r="AU106" i="19"/>
  <c r="BF112" i="19"/>
  <c r="BA112" i="19"/>
  <c r="BI112" i="19"/>
  <c r="BD112" i="19"/>
  <c r="AZ112" i="19"/>
  <c r="BB112" i="19"/>
  <c r="BC112" i="19"/>
  <c r="BE112" i="19"/>
  <c r="BH112" i="19"/>
  <c r="BG112" i="19"/>
  <c r="AI105" i="15"/>
  <c r="AK105" i="15"/>
  <c r="AJ105" i="15"/>
  <c r="AL105" i="15"/>
  <c r="AR103" i="19"/>
  <c r="AS103" i="19"/>
  <c r="AN103" i="19"/>
  <c r="AP103" i="19"/>
  <c r="AO103" i="19"/>
  <c r="AQ103" i="19"/>
  <c r="M106" i="19"/>
  <c r="L106" i="19"/>
  <c r="N106" i="19"/>
  <c r="O106" i="19"/>
  <c r="R104" i="17"/>
  <c r="S104" i="17"/>
  <c r="AF110" i="17"/>
  <c r="AG110" i="17"/>
  <c r="AB105" i="15"/>
  <c r="AC105" i="15"/>
  <c r="AD105" i="15"/>
  <c r="AE105" i="15"/>
  <c r="AB104" i="19"/>
  <c r="P104" i="17"/>
  <c r="N104" i="17"/>
  <c r="O104" i="17"/>
  <c r="Q104" i="17"/>
  <c r="H114" i="7"/>
  <c r="G114" i="7"/>
  <c r="O107" i="15"/>
  <c r="N107" i="15"/>
  <c r="P107" i="15"/>
  <c r="Q107" i="15"/>
  <c r="BB105" i="17"/>
  <c r="AM105" i="17"/>
  <c r="AO105" i="17"/>
  <c r="AN105" i="17"/>
  <c r="L106" i="11"/>
  <c r="K106" i="11"/>
  <c r="M106" i="11"/>
  <c r="J106" i="11"/>
  <c r="U104" i="5"/>
  <c r="W104" i="5" s="1"/>
  <c r="T104" i="5"/>
  <c r="R109" i="11"/>
  <c r="Q109" i="11"/>
  <c r="O109" i="11"/>
  <c r="P109" i="11"/>
  <c r="S105" i="19"/>
  <c r="T105" i="19"/>
  <c r="R105" i="19"/>
  <c r="Q105" i="19"/>
  <c r="U106" i="19"/>
  <c r="V106" i="19"/>
  <c r="Q109" i="5"/>
  <c r="R109" i="5"/>
  <c r="G107" i="5"/>
  <c r="F107" i="5"/>
  <c r="K105" i="5"/>
  <c r="I105" i="5"/>
  <c r="J105" i="5"/>
  <c r="H105" i="5"/>
  <c r="S105" i="15"/>
  <c r="R105" i="15"/>
  <c r="BJ102" i="19"/>
  <c r="BL102" i="19" s="1"/>
  <c r="U104" i="17"/>
  <c r="V104" i="17"/>
  <c r="T107" i="11"/>
  <c r="S107" i="11"/>
  <c r="I106" i="11"/>
  <c r="H106" i="11"/>
  <c r="AF107" i="15"/>
  <c r="AG107" i="15"/>
  <c r="AX105" i="19"/>
  <c r="AY105" i="19"/>
  <c r="X105" i="11"/>
  <c r="W105" i="11"/>
  <c r="Y105" i="11"/>
  <c r="V105" i="11"/>
  <c r="AM107" i="19"/>
  <c r="AL107" i="19"/>
  <c r="AM105" i="15"/>
  <c r="AO105" i="15"/>
  <c r="AN105" i="15"/>
  <c r="AQ105" i="17"/>
  <c r="Y105" i="15"/>
  <c r="Z105" i="15"/>
  <c r="W105" i="15"/>
  <c r="X105" i="15"/>
  <c r="BE105" i="17"/>
  <c r="AY106" i="17" l="1"/>
  <c r="BE106" i="17"/>
  <c r="AA105" i="11"/>
  <c r="AC105" i="11" s="1"/>
  <c r="AF105" i="11" s="1"/>
  <c r="N108" i="12" s="1"/>
  <c r="O108" i="12" s="1"/>
  <c r="J106" i="5"/>
  <c r="I106" i="5"/>
  <c r="H106" i="5"/>
  <c r="K106" i="5"/>
  <c r="AB105" i="19"/>
  <c r="L107" i="11"/>
  <c r="K107" i="11"/>
  <c r="J107" i="11"/>
  <c r="M107" i="11"/>
  <c r="AG111" i="17"/>
  <c r="AF111" i="17"/>
  <c r="AO104" i="19"/>
  <c r="AS104" i="19"/>
  <c r="AR104" i="19"/>
  <c r="AP104" i="19"/>
  <c r="AN104" i="19"/>
  <c r="AQ104" i="19"/>
  <c r="S113" i="7"/>
  <c r="R113" i="7"/>
  <c r="AX106" i="17"/>
  <c r="U107" i="13"/>
  <c r="W107" i="13"/>
  <c r="X107" i="13"/>
  <c r="V107" i="13"/>
  <c r="O108" i="7"/>
  <c r="P108" i="7"/>
  <c r="N108" i="7"/>
  <c r="Q108" i="7"/>
  <c r="V108" i="15"/>
  <c r="U108" i="15"/>
  <c r="BG106" i="17"/>
  <c r="K108" i="17"/>
  <c r="L108" i="17"/>
  <c r="J108" i="17"/>
  <c r="I108" i="17"/>
  <c r="AE106" i="19"/>
  <c r="AC106" i="19"/>
  <c r="AD106" i="19"/>
  <c r="G115" i="7"/>
  <c r="H115" i="7"/>
  <c r="S105" i="17"/>
  <c r="R105" i="17"/>
  <c r="BF106" i="17"/>
  <c r="BF113" i="19"/>
  <c r="BH113" i="19"/>
  <c r="AZ113" i="19"/>
  <c r="BC113" i="19"/>
  <c r="BD113" i="19"/>
  <c r="BI113" i="19"/>
  <c r="BE113" i="19"/>
  <c r="BA113" i="19"/>
  <c r="BB113" i="19"/>
  <c r="BG113" i="19"/>
  <c r="G107" i="17"/>
  <c r="H107" i="17"/>
  <c r="AP106" i="17"/>
  <c r="J109" i="13"/>
  <c r="L109" i="13"/>
  <c r="I109" i="13"/>
  <c r="K109" i="13"/>
  <c r="AG104" i="19"/>
  <c r="AJ104" i="19"/>
  <c r="AF104" i="19"/>
  <c r="AI104" i="19"/>
  <c r="AH104" i="19"/>
  <c r="AK104" i="19"/>
  <c r="AM108" i="19"/>
  <c r="AL108" i="19"/>
  <c r="G108" i="5"/>
  <c r="F108" i="5"/>
  <c r="T108" i="11"/>
  <c r="S108" i="11"/>
  <c r="Z105" i="11"/>
  <c r="S106" i="19"/>
  <c r="R106" i="19"/>
  <c r="Q106" i="19"/>
  <c r="T106" i="19"/>
  <c r="O105" i="17"/>
  <c r="Q105" i="17"/>
  <c r="N105" i="17"/>
  <c r="P105" i="17"/>
  <c r="AI106" i="15"/>
  <c r="AK106" i="15"/>
  <c r="AJ106" i="15"/>
  <c r="AL106" i="15"/>
  <c r="J106" i="15"/>
  <c r="I106" i="15"/>
  <c r="K106" i="15"/>
  <c r="L106" i="15"/>
  <c r="BJ103" i="19"/>
  <c r="BL103" i="19" s="1"/>
  <c r="Y106" i="11"/>
  <c r="W106" i="11"/>
  <c r="X106" i="11"/>
  <c r="V106" i="11"/>
  <c r="U105" i="17"/>
  <c r="V105" i="17"/>
  <c r="M107" i="19"/>
  <c r="L107" i="19"/>
  <c r="O107" i="19"/>
  <c r="N107" i="19"/>
  <c r="N106" i="5"/>
  <c r="P106" i="5"/>
  <c r="M106" i="5"/>
  <c r="O106" i="5"/>
  <c r="BA106" i="17"/>
  <c r="R110" i="5"/>
  <c r="Q110" i="5"/>
  <c r="BJ104" i="17"/>
  <c r="BL104" i="17" s="1"/>
  <c r="BI104" i="17"/>
  <c r="W105" i="7"/>
  <c r="Y105" i="7" s="1"/>
  <c r="V105" i="7"/>
  <c r="AI106" i="17"/>
  <c r="AJ106" i="17"/>
  <c r="AK106" i="17"/>
  <c r="AL106" i="17"/>
  <c r="AO106" i="17"/>
  <c r="AN106" i="17"/>
  <c r="AM106" i="17"/>
  <c r="Z106" i="19"/>
  <c r="Y106" i="19"/>
  <c r="X106" i="19"/>
  <c r="AA106" i="19"/>
  <c r="R106" i="13"/>
  <c r="S106" i="13"/>
  <c r="BD106" i="17"/>
  <c r="Y106" i="15"/>
  <c r="W106" i="15"/>
  <c r="X106" i="15"/>
  <c r="Z106" i="15"/>
  <c r="AT106" i="17"/>
  <c r="V107" i="19"/>
  <c r="U107" i="19"/>
  <c r="AU107" i="19"/>
  <c r="AV107" i="19"/>
  <c r="AT107" i="19"/>
  <c r="AW107" i="19"/>
  <c r="AS106" i="17"/>
  <c r="AX106" i="19"/>
  <c r="AY106" i="19"/>
  <c r="S106" i="15"/>
  <c r="R106" i="15"/>
  <c r="P110" i="11"/>
  <c r="Q110" i="11"/>
  <c r="R110" i="11"/>
  <c r="O110" i="11"/>
  <c r="BB106" i="17"/>
  <c r="AC106" i="15"/>
  <c r="AE106" i="15"/>
  <c r="AB106" i="15"/>
  <c r="AD106" i="15"/>
  <c r="AW106" i="17"/>
  <c r="L106" i="7"/>
  <c r="I106" i="7"/>
  <c r="J106" i="7"/>
  <c r="K106" i="7"/>
  <c r="AV106" i="17"/>
  <c r="Y106" i="17"/>
  <c r="X106" i="17"/>
  <c r="W106" i="17"/>
  <c r="Z106" i="17"/>
  <c r="AQ106" i="17"/>
  <c r="U105" i="5"/>
  <c r="W105" i="5" s="1"/>
  <c r="T105" i="5"/>
  <c r="Q108" i="15"/>
  <c r="O108" i="15"/>
  <c r="P108" i="15"/>
  <c r="N108" i="15"/>
  <c r="BC106" i="17"/>
  <c r="Y105" i="13"/>
  <c r="Z105" i="13"/>
  <c r="AB105" i="13" s="1"/>
  <c r="AG108" i="15"/>
  <c r="AF108" i="15"/>
  <c r="AU106" i="17"/>
  <c r="AB107" i="17"/>
  <c r="AD107" i="17"/>
  <c r="AC107" i="17"/>
  <c r="AE107" i="17"/>
  <c r="J110" i="19"/>
  <c r="K110" i="19"/>
  <c r="O107" i="13"/>
  <c r="N107" i="13"/>
  <c r="Q107" i="13"/>
  <c r="P107" i="13"/>
  <c r="H106" i="15"/>
  <c r="G106" i="15"/>
  <c r="G106" i="13"/>
  <c r="H106" i="13"/>
  <c r="I107" i="11"/>
  <c r="H107" i="11"/>
  <c r="AN106" i="15"/>
  <c r="AM106" i="15"/>
  <c r="AO106" i="15"/>
  <c r="AR106" i="17"/>
  <c r="BH106" i="17"/>
  <c r="AP105" i="15"/>
  <c r="AQ105" i="15"/>
  <c r="AS105" i="15" s="1"/>
  <c r="AZ106" i="17"/>
  <c r="BH107" i="17" l="1"/>
  <c r="AZ107" i="17"/>
  <c r="AQ107" i="17"/>
  <c r="AU107" i="17"/>
  <c r="AR107" i="17"/>
  <c r="AA106" i="11"/>
  <c r="AC106" i="11" s="1"/>
  <c r="AF106" i="11" s="1"/>
  <c r="N109" i="12" s="1"/>
  <c r="O109" i="12" s="1"/>
  <c r="BB107" i="17"/>
  <c r="I108" i="11"/>
  <c r="H108" i="11"/>
  <c r="AT107" i="17"/>
  <c r="AB106" i="19"/>
  <c r="U106" i="17"/>
  <c r="V106" i="17"/>
  <c r="H107" i="13"/>
  <c r="G107" i="13"/>
  <c r="W106" i="7"/>
  <c r="Y106" i="7" s="1"/>
  <c r="V106" i="7"/>
  <c r="W107" i="15"/>
  <c r="Y107" i="15"/>
  <c r="X107" i="15"/>
  <c r="Z107" i="15"/>
  <c r="S114" i="7"/>
  <c r="R114" i="7"/>
  <c r="AG109" i="15"/>
  <c r="AF109" i="15"/>
  <c r="AO107" i="15"/>
  <c r="AN107" i="15"/>
  <c r="AM107" i="15"/>
  <c r="AB108" i="17"/>
  <c r="AD108" i="17"/>
  <c r="AE108" i="17"/>
  <c r="AC108" i="17"/>
  <c r="Z106" i="13"/>
  <c r="AB106" i="13" s="1"/>
  <c r="Y106" i="13"/>
  <c r="O109" i="15"/>
  <c r="P109" i="15"/>
  <c r="Q109" i="15"/>
  <c r="N109" i="15"/>
  <c r="I107" i="7"/>
  <c r="L107" i="7"/>
  <c r="J107" i="7"/>
  <c r="K107" i="7"/>
  <c r="S107" i="15"/>
  <c r="R107" i="15"/>
  <c r="R111" i="5"/>
  <c r="Q111" i="5"/>
  <c r="AI107" i="15"/>
  <c r="AJ107" i="15"/>
  <c r="AK107" i="15"/>
  <c r="AL107" i="15"/>
  <c r="BD114" i="19"/>
  <c r="BB114" i="19"/>
  <c r="BA114" i="19"/>
  <c r="BI114" i="19"/>
  <c r="BH114" i="19"/>
  <c r="BF114" i="19"/>
  <c r="BC114" i="19"/>
  <c r="AZ114" i="19"/>
  <c r="BE114" i="19"/>
  <c r="BG114" i="19"/>
  <c r="AQ106" i="15"/>
  <c r="AS106" i="15" s="1"/>
  <c r="AP106" i="15"/>
  <c r="AW107" i="17"/>
  <c r="AX107" i="19"/>
  <c r="AY107" i="19"/>
  <c r="BA107" i="17"/>
  <c r="AE107" i="19"/>
  <c r="AD107" i="19"/>
  <c r="AC107" i="19"/>
  <c r="O109" i="7"/>
  <c r="P109" i="7"/>
  <c r="N109" i="7"/>
  <c r="Q109" i="7"/>
  <c r="I107" i="5"/>
  <c r="J107" i="5"/>
  <c r="H107" i="5"/>
  <c r="K107" i="5"/>
  <c r="G107" i="15"/>
  <c r="H107" i="15"/>
  <c r="AM107" i="17"/>
  <c r="AN107" i="17"/>
  <c r="AO107" i="17"/>
  <c r="T109" i="11"/>
  <c r="S109" i="11"/>
  <c r="U106" i="5"/>
  <c r="W106" i="5" s="1"/>
  <c r="T106" i="5"/>
  <c r="AS107" i="17"/>
  <c r="BD107" i="17"/>
  <c r="AK107" i="17"/>
  <c r="AJ107" i="17"/>
  <c r="AI107" i="17"/>
  <c r="AL107" i="17"/>
  <c r="X107" i="11"/>
  <c r="V107" i="11"/>
  <c r="Y107" i="11"/>
  <c r="W107" i="11"/>
  <c r="I110" i="13"/>
  <c r="J110" i="13"/>
  <c r="L110" i="13"/>
  <c r="K110" i="13"/>
  <c r="N108" i="13"/>
  <c r="P108" i="13"/>
  <c r="O108" i="13"/>
  <c r="Q108" i="13"/>
  <c r="Y107" i="17"/>
  <c r="X107" i="17"/>
  <c r="W107" i="17"/>
  <c r="Z107" i="17"/>
  <c r="AB107" i="15"/>
  <c r="AC107" i="15"/>
  <c r="AE107" i="15"/>
  <c r="AD107" i="15"/>
  <c r="AV108" i="19"/>
  <c r="AT108" i="19"/>
  <c r="AU108" i="19"/>
  <c r="AW108" i="19"/>
  <c r="R107" i="13"/>
  <c r="S107" i="13"/>
  <c r="O107" i="5"/>
  <c r="M107" i="5"/>
  <c r="N107" i="5"/>
  <c r="P107" i="5"/>
  <c r="BE107" i="17"/>
  <c r="G109" i="5"/>
  <c r="F109" i="5"/>
  <c r="J109" i="17"/>
  <c r="K109" i="17"/>
  <c r="L109" i="17"/>
  <c r="I109" i="17"/>
  <c r="AN105" i="19"/>
  <c r="AR105" i="19"/>
  <c r="AS105" i="19"/>
  <c r="AQ105" i="19"/>
  <c r="AP105" i="19"/>
  <c r="AO105" i="19"/>
  <c r="BJ105" i="17"/>
  <c r="BL105" i="17" s="1"/>
  <c r="BI105" i="17"/>
  <c r="AP107" i="17"/>
  <c r="Z106" i="11"/>
  <c r="X107" i="19"/>
  <c r="Z107" i="19"/>
  <c r="Y107" i="19"/>
  <c r="AA107" i="19"/>
  <c r="I107" i="15"/>
  <c r="K107" i="15"/>
  <c r="J107" i="15"/>
  <c r="L107" i="15"/>
  <c r="N106" i="17"/>
  <c r="P106" i="17"/>
  <c r="O106" i="17"/>
  <c r="Q106" i="17"/>
  <c r="AL109" i="19"/>
  <c r="AM109" i="19"/>
  <c r="H108" i="17"/>
  <c r="G108" i="17"/>
  <c r="BF107" i="17"/>
  <c r="BG107" i="17"/>
  <c r="U108" i="13"/>
  <c r="W108" i="13"/>
  <c r="V108" i="13"/>
  <c r="X108" i="13"/>
  <c r="K111" i="19"/>
  <c r="J111" i="19"/>
  <c r="O108" i="19"/>
  <c r="L108" i="19"/>
  <c r="N108" i="19"/>
  <c r="M108" i="19"/>
  <c r="AG105" i="19"/>
  <c r="AI105" i="19"/>
  <c r="AF105" i="19"/>
  <c r="AJ105" i="19"/>
  <c r="AH105" i="19"/>
  <c r="AK105" i="19"/>
  <c r="AF112" i="17"/>
  <c r="AG112" i="17"/>
  <c r="AY107" i="17"/>
  <c r="BC107" i="17"/>
  <c r="AV107" i="17"/>
  <c r="S107" i="19"/>
  <c r="T107" i="19"/>
  <c r="R107" i="19"/>
  <c r="Q107" i="19"/>
  <c r="R106" i="17"/>
  <c r="S106" i="17"/>
  <c r="U109" i="15"/>
  <c r="V109" i="15"/>
  <c r="K108" i="11"/>
  <c r="M108" i="11"/>
  <c r="L108" i="11"/>
  <c r="J108" i="11"/>
  <c r="BJ104" i="19"/>
  <c r="BL104" i="19" s="1"/>
  <c r="U108" i="19"/>
  <c r="V108" i="19"/>
  <c r="G116" i="7"/>
  <c r="H116" i="7"/>
  <c r="AX107" i="17"/>
  <c r="AB107" i="19" l="1"/>
  <c r="AY108" i="17"/>
  <c r="BC108" i="17"/>
  <c r="AP108" i="17"/>
  <c r="AX108" i="17"/>
  <c r="BF108" i="17"/>
  <c r="AV108" i="17"/>
  <c r="AR108" i="17"/>
  <c r="AA107" i="11"/>
  <c r="AC107" i="11" s="1"/>
  <c r="AF107" i="11" s="1"/>
  <c r="N110" i="12" s="1"/>
  <c r="O110" i="12" s="1"/>
  <c r="Q108" i="19"/>
  <c r="R108" i="19"/>
  <c r="S108" i="19"/>
  <c r="T108" i="19"/>
  <c r="BJ106" i="17"/>
  <c r="BL106" i="17" s="1"/>
  <c r="BI106" i="17"/>
  <c r="AI108" i="17"/>
  <c r="AJ108" i="17"/>
  <c r="AK108" i="17"/>
  <c r="AL108" i="17"/>
  <c r="S115" i="7"/>
  <c r="R115" i="7"/>
  <c r="K108" i="15"/>
  <c r="I108" i="15"/>
  <c r="J108" i="15"/>
  <c r="L108" i="15"/>
  <c r="G110" i="5"/>
  <c r="F110" i="5"/>
  <c r="BH108" i="17"/>
  <c r="Q112" i="5"/>
  <c r="R112" i="5"/>
  <c r="Y108" i="15"/>
  <c r="W108" i="15"/>
  <c r="Z108" i="15"/>
  <c r="X108" i="15"/>
  <c r="U107" i="17"/>
  <c r="V107" i="17"/>
  <c r="BE108" i="17"/>
  <c r="AB108" i="15"/>
  <c r="AC108" i="15"/>
  <c r="AE108" i="15"/>
  <c r="AD108" i="15"/>
  <c r="G108" i="15"/>
  <c r="H108" i="15"/>
  <c r="BG108" i="17"/>
  <c r="N108" i="5"/>
  <c r="O108" i="5"/>
  <c r="M108" i="5"/>
  <c r="P108" i="5"/>
  <c r="I111" i="13"/>
  <c r="J111" i="13"/>
  <c r="L111" i="13"/>
  <c r="K111" i="13"/>
  <c r="AQ107" i="15"/>
  <c r="AS107" i="15" s="1"/>
  <c r="AP107" i="15"/>
  <c r="AE108" i="19"/>
  <c r="AC108" i="19"/>
  <c r="AD108" i="19"/>
  <c r="S108" i="15"/>
  <c r="R108" i="15"/>
  <c r="AC109" i="17"/>
  <c r="AB109" i="17"/>
  <c r="AD109" i="17"/>
  <c r="AE109" i="17"/>
  <c r="BD108" i="17"/>
  <c r="AU108" i="17"/>
  <c r="BA108" i="17"/>
  <c r="BA115" i="19"/>
  <c r="BC115" i="19"/>
  <c r="BD115" i="19"/>
  <c r="BF115" i="19"/>
  <c r="BH115" i="19"/>
  <c r="AZ115" i="19"/>
  <c r="BG115" i="19"/>
  <c r="BI115" i="19"/>
  <c r="BB115" i="19"/>
  <c r="BE115" i="19"/>
  <c r="AT108" i="17"/>
  <c r="L109" i="11"/>
  <c r="M109" i="11"/>
  <c r="K109" i="11"/>
  <c r="J109" i="11"/>
  <c r="U110" i="15"/>
  <c r="V110" i="15"/>
  <c r="X108" i="19"/>
  <c r="Y108" i="19"/>
  <c r="Z108" i="19"/>
  <c r="AA108" i="19"/>
  <c r="AQ106" i="19"/>
  <c r="AR106" i="19"/>
  <c r="AN106" i="19"/>
  <c r="AS106" i="19"/>
  <c r="AO106" i="19"/>
  <c r="AP106" i="19"/>
  <c r="W108" i="17"/>
  <c r="Z108" i="17"/>
  <c r="Y108" i="17"/>
  <c r="X108" i="17"/>
  <c r="AS108" i="17"/>
  <c r="H108" i="5"/>
  <c r="I108" i="5"/>
  <c r="K108" i="5"/>
  <c r="J108" i="5"/>
  <c r="AY108" i="19"/>
  <c r="AX108" i="19"/>
  <c r="AG113" i="17"/>
  <c r="AF113" i="17"/>
  <c r="G109" i="17"/>
  <c r="H109" i="17"/>
  <c r="AQ108" i="17"/>
  <c r="U107" i="5"/>
  <c r="W107" i="5" s="1"/>
  <c r="T107" i="5"/>
  <c r="I108" i="7"/>
  <c r="J108" i="7"/>
  <c r="L108" i="7"/>
  <c r="K108" i="7"/>
  <c r="H109" i="11"/>
  <c r="I109" i="11"/>
  <c r="L109" i="19"/>
  <c r="M109" i="19"/>
  <c r="O109" i="19"/>
  <c r="N109" i="19"/>
  <c r="AL110" i="19"/>
  <c r="AM110" i="19"/>
  <c r="S108" i="13"/>
  <c r="R108" i="13"/>
  <c r="AW108" i="17"/>
  <c r="W107" i="7"/>
  <c r="Y107" i="7" s="1"/>
  <c r="V107" i="7"/>
  <c r="Z107" i="13"/>
  <c r="AB107" i="13" s="1"/>
  <c r="Y107" i="13"/>
  <c r="Z107" i="11"/>
  <c r="R107" i="17"/>
  <c r="S107" i="17"/>
  <c r="H117" i="7"/>
  <c r="G117" i="7"/>
  <c r="AI108" i="15"/>
  <c r="AJ108" i="15"/>
  <c r="AK108" i="15"/>
  <c r="AL108" i="15"/>
  <c r="AN108" i="15"/>
  <c r="AM108" i="15"/>
  <c r="AO108" i="15"/>
  <c r="G108" i="13"/>
  <c r="H108" i="13"/>
  <c r="J112" i="19"/>
  <c r="K112" i="19"/>
  <c r="P107" i="17"/>
  <c r="N107" i="17"/>
  <c r="O107" i="17"/>
  <c r="Q107" i="17"/>
  <c r="AZ108" i="17"/>
  <c r="K110" i="17"/>
  <c r="I110" i="17"/>
  <c r="L110" i="17"/>
  <c r="J110" i="17"/>
  <c r="AT109" i="19"/>
  <c r="AV109" i="19"/>
  <c r="AU109" i="19"/>
  <c r="AW109" i="19"/>
  <c r="N109" i="13"/>
  <c r="O109" i="13"/>
  <c r="Q109" i="13"/>
  <c r="P109" i="13"/>
  <c r="X108" i="11"/>
  <c r="V108" i="11"/>
  <c r="W108" i="11"/>
  <c r="Y108" i="11"/>
  <c r="O110" i="7"/>
  <c r="N110" i="7"/>
  <c r="P110" i="7"/>
  <c r="Q110" i="7"/>
  <c r="O110" i="15"/>
  <c r="P110" i="15"/>
  <c r="Q110" i="15"/>
  <c r="N110" i="15"/>
  <c r="BB108" i="17"/>
  <c r="U109" i="19"/>
  <c r="V109" i="19"/>
  <c r="AH106" i="19"/>
  <c r="AG106" i="19"/>
  <c r="AF106" i="19"/>
  <c r="AK106" i="19"/>
  <c r="AJ106" i="19"/>
  <c r="AI106" i="19"/>
  <c r="T110" i="11"/>
  <c r="S110" i="11"/>
  <c r="AG110" i="15"/>
  <c r="AF110" i="15"/>
  <c r="U109" i="13"/>
  <c r="V109" i="13"/>
  <c r="W109" i="13"/>
  <c r="X109" i="13"/>
  <c r="AO108" i="17"/>
  <c r="AM108" i="17"/>
  <c r="AN108" i="17"/>
  <c r="BJ105" i="19"/>
  <c r="BL105" i="19" s="1"/>
  <c r="AB108" i="19" l="1"/>
  <c r="AY109" i="17"/>
  <c r="BB109" i="17"/>
  <c r="AA108" i="11"/>
  <c r="AC108" i="11" s="1"/>
  <c r="AF108" i="11" s="1"/>
  <c r="N111" i="12" s="1"/>
  <c r="O111" i="12" s="1"/>
  <c r="AP109" i="17"/>
  <c r="AB110" i="17"/>
  <c r="AC110" i="17"/>
  <c r="AD110" i="17"/>
  <c r="AE110" i="17"/>
  <c r="J112" i="13"/>
  <c r="L112" i="13"/>
  <c r="I112" i="13"/>
  <c r="K112" i="13"/>
  <c r="AB109" i="15"/>
  <c r="AC109" i="15"/>
  <c r="AD109" i="15"/>
  <c r="AE109" i="15"/>
  <c r="BH109" i="17"/>
  <c r="O111" i="7"/>
  <c r="Q111" i="7"/>
  <c r="P111" i="7"/>
  <c r="N111" i="7"/>
  <c r="AT110" i="19"/>
  <c r="AV110" i="19"/>
  <c r="AU110" i="19"/>
  <c r="AW110" i="19"/>
  <c r="K113" i="19"/>
  <c r="J113" i="19"/>
  <c r="AF114" i="17"/>
  <c r="AG114" i="17"/>
  <c r="BA116" i="19"/>
  <c r="BD116" i="19"/>
  <c r="BI116" i="19"/>
  <c r="BF116" i="19"/>
  <c r="BC116" i="19"/>
  <c r="BB116" i="19"/>
  <c r="AZ116" i="19"/>
  <c r="BE116" i="19"/>
  <c r="BH116" i="19"/>
  <c r="BG116" i="19"/>
  <c r="AW109" i="17"/>
  <c r="L109" i="7"/>
  <c r="J109" i="7"/>
  <c r="I109" i="7"/>
  <c r="K109" i="7"/>
  <c r="Z109" i="17"/>
  <c r="X109" i="17"/>
  <c r="W109" i="17"/>
  <c r="Y109" i="17"/>
  <c r="G111" i="5"/>
  <c r="F111" i="5"/>
  <c r="Z108" i="11"/>
  <c r="O109" i="5"/>
  <c r="M109" i="5"/>
  <c r="N109" i="5"/>
  <c r="P109" i="5"/>
  <c r="BE109" i="17"/>
  <c r="J109" i="15"/>
  <c r="K109" i="15"/>
  <c r="I109" i="15"/>
  <c r="L109" i="15"/>
  <c r="V110" i="19"/>
  <c r="U110" i="19"/>
  <c r="V109" i="11"/>
  <c r="X109" i="11"/>
  <c r="Y109" i="11"/>
  <c r="W109" i="11"/>
  <c r="R109" i="13"/>
  <c r="S109" i="13"/>
  <c r="W108" i="7"/>
  <c r="Y108" i="7" s="1"/>
  <c r="V108" i="7"/>
  <c r="U111" i="15"/>
  <c r="V111" i="15"/>
  <c r="U108" i="17"/>
  <c r="V108" i="17"/>
  <c r="AI107" i="19"/>
  <c r="AH107" i="19"/>
  <c r="AF107" i="19"/>
  <c r="AJ107" i="19"/>
  <c r="AG107" i="19"/>
  <c r="AK107" i="19"/>
  <c r="I111" i="17"/>
  <c r="K111" i="17"/>
  <c r="J111" i="17"/>
  <c r="L111" i="17"/>
  <c r="H109" i="13"/>
  <c r="G109" i="13"/>
  <c r="G118" i="7"/>
  <c r="H118" i="7"/>
  <c r="AM111" i="19"/>
  <c r="AL111" i="19"/>
  <c r="S109" i="15"/>
  <c r="R109" i="15"/>
  <c r="AM109" i="17"/>
  <c r="AO109" i="17"/>
  <c r="AN109" i="17"/>
  <c r="V110" i="13"/>
  <c r="W110" i="13"/>
  <c r="U110" i="13"/>
  <c r="X110" i="13"/>
  <c r="AF111" i="15"/>
  <c r="AG111" i="15"/>
  <c r="AX109" i="17"/>
  <c r="Y108" i="13"/>
  <c r="Z108" i="13"/>
  <c r="AB108" i="13" s="1"/>
  <c r="R108" i="17"/>
  <c r="S108" i="17"/>
  <c r="AX109" i="19"/>
  <c r="AY109" i="19"/>
  <c r="AS107" i="19"/>
  <c r="AP107" i="19"/>
  <c r="AQ107" i="19"/>
  <c r="AR107" i="19"/>
  <c r="AN107" i="19"/>
  <c r="AO107" i="19"/>
  <c r="S109" i="19"/>
  <c r="T109" i="19"/>
  <c r="R109" i="19"/>
  <c r="Q109" i="19"/>
  <c r="AO109" i="15"/>
  <c r="AM109" i="15"/>
  <c r="AN109" i="15"/>
  <c r="AQ109" i="17"/>
  <c r="BG109" i="17"/>
  <c r="Y109" i="15"/>
  <c r="X109" i="15"/>
  <c r="W109" i="15"/>
  <c r="Z109" i="15"/>
  <c r="BF109" i="17"/>
  <c r="AZ109" i="17"/>
  <c r="BC109" i="17"/>
  <c r="N110" i="19"/>
  <c r="L110" i="19"/>
  <c r="M110" i="19"/>
  <c r="O110" i="19"/>
  <c r="H110" i="17"/>
  <c r="G110" i="17"/>
  <c r="I109" i="5"/>
  <c r="J109" i="5"/>
  <c r="K109" i="5"/>
  <c r="H109" i="5"/>
  <c r="L110" i="11"/>
  <c r="M110" i="11"/>
  <c r="K110" i="11"/>
  <c r="J110" i="11"/>
  <c r="AE109" i="19"/>
  <c r="AD109" i="19"/>
  <c r="AC109" i="19"/>
  <c r="AV109" i="17"/>
  <c r="P111" i="15"/>
  <c r="O111" i="15"/>
  <c r="Q111" i="15"/>
  <c r="N111" i="15"/>
  <c r="N110" i="13"/>
  <c r="O110" i="13"/>
  <c r="Q110" i="13"/>
  <c r="P110" i="13"/>
  <c r="N108" i="17"/>
  <c r="P108" i="17"/>
  <c r="O108" i="17"/>
  <c r="Q108" i="17"/>
  <c r="BA109" i="17"/>
  <c r="H109" i="15"/>
  <c r="G109" i="15"/>
  <c r="S116" i="7"/>
  <c r="R116" i="7"/>
  <c r="AR109" i="17"/>
  <c r="AI109" i="15"/>
  <c r="AJ109" i="15"/>
  <c r="AK109" i="15"/>
  <c r="AL109" i="15"/>
  <c r="T108" i="5"/>
  <c r="U108" i="5"/>
  <c r="W108" i="5" s="1"/>
  <c r="X109" i="19"/>
  <c r="AA109" i="19"/>
  <c r="Y109" i="19"/>
  <c r="Z109" i="19"/>
  <c r="AT109" i="17"/>
  <c r="AU109" i="17"/>
  <c r="AQ108" i="15"/>
  <c r="AS108" i="15" s="1"/>
  <c r="AP108" i="15"/>
  <c r="Q113" i="5"/>
  <c r="R113" i="5"/>
  <c r="AI109" i="17"/>
  <c r="AJ109" i="17"/>
  <c r="AK109" i="17"/>
  <c r="AL109" i="17"/>
  <c r="BJ106" i="19"/>
  <c r="BL106" i="19" s="1"/>
  <c r="BJ107" i="17"/>
  <c r="BL107" i="17" s="1"/>
  <c r="BI107" i="17"/>
  <c r="H110" i="11"/>
  <c r="I110" i="11"/>
  <c r="AS109" i="17"/>
  <c r="BD109" i="17"/>
  <c r="AU110" i="17" l="1"/>
  <c r="AR110" i="17"/>
  <c r="AQ110" i="17"/>
  <c r="AS110" i="17"/>
  <c r="BB110" i="17"/>
  <c r="AT110" i="17"/>
  <c r="AA109" i="11"/>
  <c r="AC109" i="11" s="1"/>
  <c r="AF109" i="11" s="1"/>
  <c r="N112" i="12" s="1"/>
  <c r="O112" i="12" s="1"/>
  <c r="AB109" i="19"/>
  <c r="AF112" i="15"/>
  <c r="AG112" i="15"/>
  <c r="AM112" i="19"/>
  <c r="AL112" i="19"/>
  <c r="BJ107" i="19"/>
  <c r="BL107" i="19" s="1"/>
  <c r="BE110" i="17"/>
  <c r="S117" i="7"/>
  <c r="R117" i="7"/>
  <c r="AI110" i="15"/>
  <c r="AK110" i="15"/>
  <c r="AJ110" i="15"/>
  <c r="AL110" i="15"/>
  <c r="P109" i="17"/>
  <c r="O109" i="17"/>
  <c r="N109" i="17"/>
  <c r="Q109" i="17"/>
  <c r="AV110" i="17"/>
  <c r="H119" i="7"/>
  <c r="G119" i="7"/>
  <c r="O110" i="5"/>
  <c r="N110" i="5"/>
  <c r="M110" i="5"/>
  <c r="P110" i="5"/>
  <c r="W109" i="7"/>
  <c r="Y109" i="7" s="1"/>
  <c r="V109" i="7"/>
  <c r="G111" i="17"/>
  <c r="H111" i="17"/>
  <c r="BG110" i="17"/>
  <c r="U111" i="13"/>
  <c r="X111" i="13"/>
  <c r="V111" i="13"/>
  <c r="W111" i="13"/>
  <c r="L113" i="13"/>
  <c r="K113" i="13"/>
  <c r="J113" i="13"/>
  <c r="I113" i="13"/>
  <c r="N111" i="19"/>
  <c r="M111" i="19"/>
  <c r="O111" i="19"/>
  <c r="L111" i="19"/>
  <c r="Z109" i="13"/>
  <c r="AB109" i="13" s="1"/>
  <c r="Y109" i="13"/>
  <c r="W110" i="11"/>
  <c r="X110" i="11"/>
  <c r="V110" i="11"/>
  <c r="Y110" i="11"/>
  <c r="I110" i="7"/>
  <c r="J110" i="7"/>
  <c r="L110" i="7"/>
  <c r="K110" i="7"/>
  <c r="BJ108" i="17"/>
  <c r="BL108" i="17" s="1"/>
  <c r="BI108" i="17"/>
  <c r="AE110" i="19"/>
  <c r="AD110" i="19"/>
  <c r="AC110" i="19"/>
  <c r="AQ108" i="19"/>
  <c r="AP108" i="19"/>
  <c r="AN108" i="19"/>
  <c r="AO108" i="19"/>
  <c r="AR108" i="19"/>
  <c r="AS108" i="19"/>
  <c r="G110" i="13"/>
  <c r="H110" i="13"/>
  <c r="U109" i="17"/>
  <c r="V109" i="17"/>
  <c r="AW110" i="17"/>
  <c r="BE117" i="19"/>
  <c r="BC117" i="19"/>
  <c r="BI117" i="19"/>
  <c r="BA117" i="19"/>
  <c r="BD117" i="19"/>
  <c r="BF117" i="19"/>
  <c r="BH117" i="19"/>
  <c r="BB117" i="19"/>
  <c r="AZ117" i="19"/>
  <c r="BG117" i="19"/>
  <c r="AB111" i="17"/>
  <c r="AC111" i="17"/>
  <c r="AE111" i="17"/>
  <c r="AD111" i="17"/>
  <c r="AY110" i="19"/>
  <c r="AX110" i="19"/>
  <c r="I112" i="17"/>
  <c r="K112" i="17"/>
  <c r="L112" i="17"/>
  <c r="J112" i="17"/>
  <c r="N112" i="7"/>
  <c r="O112" i="7"/>
  <c r="P112" i="7"/>
  <c r="Q112" i="7"/>
  <c r="AI110" i="17"/>
  <c r="AJ110" i="17"/>
  <c r="AK110" i="17"/>
  <c r="AL110" i="17"/>
  <c r="Z110" i="19"/>
  <c r="X110" i="19"/>
  <c r="Y110" i="19"/>
  <c r="AA110" i="19"/>
  <c r="P111" i="13"/>
  <c r="N111" i="13"/>
  <c r="Q111" i="13"/>
  <c r="O111" i="13"/>
  <c r="AM110" i="15"/>
  <c r="AN110" i="15"/>
  <c r="AO110" i="15"/>
  <c r="U112" i="15"/>
  <c r="V112" i="15"/>
  <c r="BC110" i="17"/>
  <c r="R109" i="17"/>
  <c r="S109" i="17"/>
  <c r="AN110" i="17"/>
  <c r="AO110" i="17"/>
  <c r="AT111" i="17" s="1"/>
  <c r="AM110" i="17"/>
  <c r="U111" i="19"/>
  <c r="V111" i="19"/>
  <c r="G112" i="5"/>
  <c r="F112" i="5"/>
  <c r="AG115" i="17"/>
  <c r="AF115" i="17"/>
  <c r="BH110" i="17"/>
  <c r="AQ109" i="15"/>
  <c r="AS109" i="15" s="1"/>
  <c r="AP109" i="15"/>
  <c r="AZ110" i="17"/>
  <c r="K110" i="15"/>
  <c r="J110" i="15"/>
  <c r="L110" i="15"/>
  <c r="I110" i="15"/>
  <c r="AC110" i="15"/>
  <c r="AB110" i="15"/>
  <c r="AD110" i="15"/>
  <c r="AE110" i="15"/>
  <c r="Z109" i="11"/>
  <c r="G110" i="15"/>
  <c r="H110" i="15"/>
  <c r="U109" i="5"/>
  <c r="W109" i="5" s="1"/>
  <c r="T109" i="5"/>
  <c r="BF110" i="17"/>
  <c r="Q110" i="19"/>
  <c r="T110" i="19"/>
  <c r="S110" i="19"/>
  <c r="R110" i="19"/>
  <c r="AJ108" i="19"/>
  <c r="AH108" i="19"/>
  <c r="AF108" i="19"/>
  <c r="AG108" i="19"/>
  <c r="AI108" i="19"/>
  <c r="AK108" i="19"/>
  <c r="Q114" i="5"/>
  <c r="R114" i="5"/>
  <c r="BA110" i="17"/>
  <c r="Q112" i="15"/>
  <c r="O112" i="15"/>
  <c r="P112" i="15"/>
  <c r="N112" i="15"/>
  <c r="H110" i="5"/>
  <c r="K110" i="5"/>
  <c r="J110" i="5"/>
  <c r="I110" i="5"/>
  <c r="X110" i="15"/>
  <c r="Y110" i="15"/>
  <c r="W110" i="15"/>
  <c r="Z110" i="15"/>
  <c r="R110" i="15"/>
  <c r="S110" i="15"/>
  <c r="R110" i="13"/>
  <c r="S110" i="13"/>
  <c r="K114" i="19"/>
  <c r="J114" i="19"/>
  <c r="AP110" i="17"/>
  <c r="BD110" i="17"/>
  <c r="AX110" i="17"/>
  <c r="X110" i="17"/>
  <c r="Y110" i="17"/>
  <c r="W110" i="17"/>
  <c r="Z110" i="17"/>
  <c r="AT111" i="19"/>
  <c r="AU111" i="19"/>
  <c r="AV111" i="19"/>
  <c r="AW111" i="19"/>
  <c r="AY110" i="17"/>
  <c r="BJ108" i="19" l="1"/>
  <c r="BL108" i="19" s="1"/>
  <c r="AB110" i="19"/>
  <c r="AX111" i="17"/>
  <c r="BD111" i="17"/>
  <c r="AP111" i="17"/>
  <c r="AA110" i="11"/>
  <c r="AC110" i="11" s="1"/>
  <c r="AF110" i="11" s="1"/>
  <c r="N113" i="12" s="1"/>
  <c r="O113" i="12" s="1"/>
  <c r="O55" i="3" s="1"/>
  <c r="L55" i="3"/>
  <c r="M55" i="3" s="1"/>
  <c r="N55" i="3"/>
  <c r="Z110" i="11"/>
  <c r="K111" i="15"/>
  <c r="J111" i="15"/>
  <c r="I111" i="15"/>
  <c r="L111" i="15"/>
  <c r="AI111" i="17"/>
  <c r="AJ111" i="17"/>
  <c r="AK111" i="17"/>
  <c r="AL111" i="17"/>
  <c r="Z110" i="13"/>
  <c r="AB110" i="13" s="1"/>
  <c r="Y110" i="13"/>
  <c r="U112" i="13"/>
  <c r="X112" i="13"/>
  <c r="V112" i="13"/>
  <c r="W112" i="13"/>
  <c r="H120" i="7"/>
  <c r="G120" i="7"/>
  <c r="BF111" i="17"/>
  <c r="AM111" i="15"/>
  <c r="AN111" i="15"/>
  <c r="AO111" i="15"/>
  <c r="AS109" i="19"/>
  <c r="AR109" i="19"/>
  <c r="AN109" i="19"/>
  <c r="AO109" i="19"/>
  <c r="AQ109" i="19"/>
  <c r="AP109" i="19"/>
  <c r="N112" i="19"/>
  <c r="O112" i="19"/>
  <c r="L112" i="19"/>
  <c r="M112" i="19"/>
  <c r="S118" i="7"/>
  <c r="R118" i="7"/>
  <c r="AN111" i="17"/>
  <c r="AO111" i="17"/>
  <c r="AM111" i="17"/>
  <c r="AX111" i="19"/>
  <c r="AY111" i="19"/>
  <c r="L111" i="7"/>
  <c r="J111" i="7"/>
  <c r="I111" i="7"/>
  <c r="K111" i="7"/>
  <c r="BG111" i="17"/>
  <c r="BE111" i="17"/>
  <c r="AG109" i="19"/>
  <c r="AJ109" i="19"/>
  <c r="AH109" i="19"/>
  <c r="AF109" i="19"/>
  <c r="AI109" i="19"/>
  <c r="AK109" i="19"/>
  <c r="AZ111" i="17"/>
  <c r="G112" i="17"/>
  <c r="H112" i="17"/>
  <c r="AV111" i="17"/>
  <c r="G111" i="15"/>
  <c r="H111" i="15"/>
  <c r="R110" i="17"/>
  <c r="S110" i="17"/>
  <c r="AU111" i="17"/>
  <c r="W110" i="7"/>
  <c r="Y110" i="7" s="1"/>
  <c r="V110" i="7"/>
  <c r="O110" i="17"/>
  <c r="P110" i="17"/>
  <c r="N110" i="17"/>
  <c r="Q110" i="17"/>
  <c r="AY111" i="17"/>
  <c r="K111" i="5"/>
  <c r="H111" i="5"/>
  <c r="I111" i="5"/>
  <c r="J111" i="5"/>
  <c r="AT112" i="19"/>
  <c r="AV112" i="19"/>
  <c r="AU112" i="19"/>
  <c r="AW112" i="19"/>
  <c r="J115" i="19"/>
  <c r="K115" i="19"/>
  <c r="U110" i="5"/>
  <c r="W110" i="5" s="1"/>
  <c r="T110" i="5"/>
  <c r="AQ110" i="15"/>
  <c r="AS110" i="15" s="1"/>
  <c r="AP110" i="15"/>
  <c r="Q112" i="13"/>
  <c r="O112" i="13"/>
  <c r="N112" i="13"/>
  <c r="P112" i="13"/>
  <c r="P113" i="7"/>
  <c r="O113" i="7"/>
  <c r="N113" i="7"/>
  <c r="Q113" i="7"/>
  <c r="AR111" i="17"/>
  <c r="BI118" i="19"/>
  <c r="BD118" i="19"/>
  <c r="BF118" i="19"/>
  <c r="BA118" i="19"/>
  <c r="BC118" i="19"/>
  <c r="AZ118" i="19"/>
  <c r="BH118" i="19"/>
  <c r="BG118" i="19"/>
  <c r="BE118" i="19"/>
  <c r="BB118" i="19"/>
  <c r="BI109" i="17"/>
  <c r="BJ109" i="17"/>
  <c r="BL109" i="17" s="1"/>
  <c r="AM113" i="19"/>
  <c r="AL113" i="19"/>
  <c r="BH111" i="17"/>
  <c r="BC111" i="17"/>
  <c r="AF113" i="15"/>
  <c r="AG113" i="15"/>
  <c r="AC111" i="15"/>
  <c r="AB111" i="15"/>
  <c r="AE111" i="15"/>
  <c r="AD111" i="15"/>
  <c r="AC112" i="17"/>
  <c r="AB112" i="17"/>
  <c r="AD112" i="17"/>
  <c r="AE112" i="17"/>
  <c r="J114" i="13"/>
  <c r="L114" i="13"/>
  <c r="I114" i="13"/>
  <c r="K114" i="13"/>
  <c r="M111" i="5"/>
  <c r="N111" i="5"/>
  <c r="O111" i="5"/>
  <c r="P111" i="5"/>
  <c r="S111" i="15"/>
  <c r="R111" i="15"/>
  <c r="AF116" i="17"/>
  <c r="AG116" i="17"/>
  <c r="Y111" i="19"/>
  <c r="X111" i="19"/>
  <c r="AA111" i="19"/>
  <c r="Z111" i="19"/>
  <c r="AW111" i="17"/>
  <c r="AI111" i="15"/>
  <c r="AK111" i="15"/>
  <c r="AJ111" i="15"/>
  <c r="AL111" i="15"/>
  <c r="X111" i="17"/>
  <c r="Z111" i="17"/>
  <c r="Y111" i="17"/>
  <c r="W111" i="17"/>
  <c r="O113" i="15"/>
  <c r="P113" i="15"/>
  <c r="N113" i="15"/>
  <c r="Q113" i="15"/>
  <c r="U110" i="17"/>
  <c r="V110" i="17"/>
  <c r="AE111" i="19"/>
  <c r="AC111" i="19"/>
  <c r="AD111" i="19"/>
  <c r="AS111" i="17"/>
  <c r="S111" i="13"/>
  <c r="R111" i="13"/>
  <c r="W111" i="15"/>
  <c r="Y111" i="15"/>
  <c r="X111" i="15"/>
  <c r="Z111" i="15"/>
  <c r="BA111" i="17"/>
  <c r="G113" i="5"/>
  <c r="F113" i="5"/>
  <c r="K113" i="17"/>
  <c r="I113" i="17"/>
  <c r="J113" i="17"/>
  <c r="L113" i="17"/>
  <c r="R115" i="5"/>
  <c r="Q115" i="5"/>
  <c r="R111" i="19"/>
  <c r="S111" i="19"/>
  <c r="T111" i="19"/>
  <c r="Q111" i="19"/>
  <c r="U112" i="19"/>
  <c r="V112" i="19"/>
  <c r="V113" i="15"/>
  <c r="U113" i="15"/>
  <c r="H111" i="13"/>
  <c r="G111" i="13"/>
  <c r="AQ111" i="17"/>
  <c r="AQ112" i="17" s="1"/>
  <c r="BB111" i="17"/>
  <c r="AB111" i="19" l="1"/>
  <c r="BB112" i="17"/>
  <c r="AX112" i="17"/>
  <c r="G113" i="17"/>
  <c r="H113" i="17"/>
  <c r="BG112" i="17"/>
  <c r="S119" i="7"/>
  <c r="R119" i="7"/>
  <c r="R116" i="5"/>
  <c r="Q116" i="5"/>
  <c r="O114" i="15"/>
  <c r="P114" i="15"/>
  <c r="N114" i="15"/>
  <c r="Q114" i="15"/>
  <c r="AW112" i="17"/>
  <c r="AG114" i="15"/>
  <c r="AF114" i="15"/>
  <c r="V111" i="7"/>
  <c r="W111" i="7"/>
  <c r="Y111" i="7" s="1"/>
  <c r="BF112" i="17"/>
  <c r="AI112" i="17"/>
  <c r="AK112" i="17"/>
  <c r="AJ112" i="17"/>
  <c r="AL112" i="17"/>
  <c r="Z112" i="19"/>
  <c r="Y112" i="19"/>
  <c r="X112" i="19"/>
  <c r="AA112" i="19"/>
  <c r="AZ112" i="17"/>
  <c r="M113" i="19"/>
  <c r="L113" i="19"/>
  <c r="O113" i="19"/>
  <c r="N113" i="19"/>
  <c r="J115" i="13"/>
  <c r="I115" i="13"/>
  <c r="L115" i="13"/>
  <c r="K115" i="13"/>
  <c r="BC112" i="17"/>
  <c r="P113" i="13"/>
  <c r="N113" i="13"/>
  <c r="O113" i="13"/>
  <c r="Q113" i="13"/>
  <c r="AU112" i="17"/>
  <c r="AI110" i="19"/>
  <c r="AH110" i="19"/>
  <c r="AJ110" i="19"/>
  <c r="AF110" i="19"/>
  <c r="AG110" i="19"/>
  <c r="AK110" i="19"/>
  <c r="L112" i="7"/>
  <c r="J112" i="7"/>
  <c r="I112" i="7"/>
  <c r="K112" i="7"/>
  <c r="BH112" i="17"/>
  <c r="U111" i="5"/>
  <c r="W111" i="5" s="1"/>
  <c r="T111" i="5"/>
  <c r="R111" i="17"/>
  <c r="S111" i="17"/>
  <c r="AX112" i="19"/>
  <c r="AY112" i="19"/>
  <c r="G121" i="7"/>
  <c r="H121" i="7"/>
  <c r="AS112" i="17"/>
  <c r="AG117" i="17"/>
  <c r="AF117" i="17"/>
  <c r="AB113" i="17"/>
  <c r="AD113" i="17"/>
  <c r="AC113" i="17"/>
  <c r="AE113" i="17"/>
  <c r="K112" i="5"/>
  <c r="I112" i="5"/>
  <c r="J112" i="5"/>
  <c r="H112" i="5"/>
  <c r="J112" i="15"/>
  <c r="K112" i="15"/>
  <c r="I112" i="15"/>
  <c r="L112" i="15"/>
  <c r="X112" i="17"/>
  <c r="Z112" i="17"/>
  <c r="W112" i="17"/>
  <c r="Y112" i="17"/>
  <c r="AL114" i="19"/>
  <c r="AM114" i="19"/>
  <c r="BH119" i="19"/>
  <c r="BI119" i="19"/>
  <c r="AZ119" i="19"/>
  <c r="BD119" i="19"/>
  <c r="BA119" i="19"/>
  <c r="BF119" i="19"/>
  <c r="BC119" i="19"/>
  <c r="BE119" i="19"/>
  <c r="BB119" i="19"/>
  <c r="BG119" i="19"/>
  <c r="AY112" i="17"/>
  <c r="G112" i="15"/>
  <c r="H112" i="15"/>
  <c r="AE112" i="19"/>
  <c r="AC112" i="19"/>
  <c r="AD112" i="19"/>
  <c r="AR112" i="17"/>
  <c r="O111" i="17"/>
  <c r="N111" i="17"/>
  <c r="Q111" i="17"/>
  <c r="P111" i="17"/>
  <c r="AQ111" i="15"/>
  <c r="AS111" i="15" s="1"/>
  <c r="AP111" i="15"/>
  <c r="AO112" i="17"/>
  <c r="AM112" i="17"/>
  <c r="AN112" i="17"/>
  <c r="V113" i="13"/>
  <c r="W113" i="13"/>
  <c r="U113" i="13"/>
  <c r="X113" i="13"/>
  <c r="K114" i="17"/>
  <c r="I114" i="17"/>
  <c r="J114" i="17"/>
  <c r="L114" i="17"/>
  <c r="H112" i="13"/>
  <c r="G112" i="13"/>
  <c r="V114" i="15"/>
  <c r="U114" i="15"/>
  <c r="U113" i="19"/>
  <c r="V113" i="19"/>
  <c r="G114" i="5"/>
  <c r="F114" i="5"/>
  <c r="U111" i="17"/>
  <c r="V111" i="17"/>
  <c r="AI112" i="15"/>
  <c r="AK112" i="15"/>
  <c r="AJ112" i="15"/>
  <c r="AL112" i="15"/>
  <c r="R112" i="15"/>
  <c r="S112" i="15"/>
  <c r="P114" i="7"/>
  <c r="N114" i="7"/>
  <c r="O114" i="7"/>
  <c r="Q114" i="7"/>
  <c r="J116" i="19"/>
  <c r="K116" i="19"/>
  <c r="BJ110" i="17"/>
  <c r="BL110" i="17" s="1"/>
  <c r="BI110" i="17"/>
  <c r="S112" i="13"/>
  <c r="R112" i="13"/>
  <c r="BA112" i="17"/>
  <c r="M112" i="5"/>
  <c r="N112" i="5"/>
  <c r="O112" i="5"/>
  <c r="P112" i="5"/>
  <c r="AP112" i="17"/>
  <c r="BD112" i="17"/>
  <c r="AQ110" i="19"/>
  <c r="AR110" i="19"/>
  <c r="AN110" i="19"/>
  <c r="AP110" i="19"/>
  <c r="AS110" i="19"/>
  <c r="AO110" i="19"/>
  <c r="BJ109" i="19"/>
  <c r="BL109" i="19" s="1"/>
  <c r="Y111" i="13"/>
  <c r="Z111" i="13"/>
  <c r="AB111" i="13" s="1"/>
  <c r="S112" i="19"/>
  <c r="Q112" i="19"/>
  <c r="R112" i="19"/>
  <c r="T112" i="19"/>
  <c r="X112" i="15"/>
  <c r="Y112" i="15"/>
  <c r="Z112" i="15"/>
  <c r="W112" i="15"/>
  <c r="AB112" i="15"/>
  <c r="AC112" i="15"/>
  <c r="AD112" i="15"/>
  <c r="AE112" i="15"/>
  <c r="AT113" i="19"/>
  <c r="AW113" i="19"/>
  <c r="AV113" i="19"/>
  <c r="AU113" i="19"/>
  <c r="AV112" i="17"/>
  <c r="BE112" i="17"/>
  <c r="AM112" i="15"/>
  <c r="AO112" i="15"/>
  <c r="AN112" i="15"/>
  <c r="AT112" i="17"/>
  <c r="AB112" i="19" l="1"/>
  <c r="BE113" i="17"/>
  <c r="AP113" i="17"/>
  <c r="AT113" i="17"/>
  <c r="AR113" i="17"/>
  <c r="BH113" i="17"/>
  <c r="L114" i="19"/>
  <c r="M114" i="19"/>
  <c r="N114" i="19"/>
  <c r="O114" i="19"/>
  <c r="O113" i="5"/>
  <c r="P113" i="5"/>
  <c r="N113" i="5"/>
  <c r="M113" i="5"/>
  <c r="V114" i="19"/>
  <c r="U114" i="19"/>
  <c r="J113" i="15"/>
  <c r="K113" i="15"/>
  <c r="I113" i="15"/>
  <c r="L113" i="15"/>
  <c r="AU113" i="17"/>
  <c r="BF113" i="17"/>
  <c r="G115" i="5"/>
  <c r="F115" i="5"/>
  <c r="AN113" i="15"/>
  <c r="AM113" i="15"/>
  <c r="AO113" i="15"/>
  <c r="AG118" i="17"/>
  <c r="AF118" i="17"/>
  <c r="N114" i="13"/>
  <c r="P114" i="13"/>
  <c r="O114" i="13"/>
  <c r="Q114" i="13"/>
  <c r="Y113" i="15"/>
  <c r="X113" i="15"/>
  <c r="W113" i="15"/>
  <c r="Z113" i="15"/>
  <c r="AQ111" i="19"/>
  <c r="AP111" i="19"/>
  <c r="AR111" i="19"/>
  <c r="AO111" i="19"/>
  <c r="AS111" i="19"/>
  <c r="AN111" i="19"/>
  <c r="S113" i="15"/>
  <c r="R113" i="15"/>
  <c r="AC113" i="19"/>
  <c r="AE113" i="19"/>
  <c r="AD113" i="19"/>
  <c r="AS113" i="17"/>
  <c r="AZ113" i="17"/>
  <c r="BA113" i="17"/>
  <c r="V115" i="15"/>
  <c r="U115" i="15"/>
  <c r="G122" i="7"/>
  <c r="H122" i="7"/>
  <c r="V112" i="7"/>
  <c r="W112" i="7"/>
  <c r="Y112" i="7" s="1"/>
  <c r="X113" i="19"/>
  <c r="Y113" i="19"/>
  <c r="Z113" i="19"/>
  <c r="AA113" i="19"/>
  <c r="R117" i="5"/>
  <c r="Q117" i="5"/>
  <c r="AV113" i="17"/>
  <c r="AK113" i="15"/>
  <c r="AI113" i="15"/>
  <c r="AL113" i="15"/>
  <c r="AJ113" i="15"/>
  <c r="Z112" i="13"/>
  <c r="AB112" i="13" s="1"/>
  <c r="Y112" i="13"/>
  <c r="AO113" i="17"/>
  <c r="AP114" i="17" s="1"/>
  <c r="AN113" i="17"/>
  <c r="AM113" i="17"/>
  <c r="BD120" i="19"/>
  <c r="BA120" i="19"/>
  <c r="BB120" i="19"/>
  <c r="BH120" i="19"/>
  <c r="BC120" i="19"/>
  <c r="AZ120" i="19"/>
  <c r="BE120" i="19"/>
  <c r="BF120" i="19"/>
  <c r="BI120" i="19"/>
  <c r="BG120" i="19"/>
  <c r="T112" i="5"/>
  <c r="U112" i="5"/>
  <c r="W112" i="5" s="1"/>
  <c r="Q113" i="19"/>
  <c r="S113" i="19"/>
  <c r="R113" i="19"/>
  <c r="T113" i="19"/>
  <c r="S113" i="13"/>
  <c r="R113" i="13"/>
  <c r="H113" i="13"/>
  <c r="G113" i="13"/>
  <c r="G113" i="15"/>
  <c r="H113" i="15"/>
  <c r="AX113" i="19"/>
  <c r="AY113" i="19"/>
  <c r="I113" i="7"/>
  <c r="J113" i="7"/>
  <c r="L113" i="7"/>
  <c r="K113" i="7"/>
  <c r="BC113" i="17"/>
  <c r="S120" i="7"/>
  <c r="R120" i="7"/>
  <c r="I115" i="17"/>
  <c r="K115" i="17"/>
  <c r="J115" i="17"/>
  <c r="L115" i="17"/>
  <c r="AQ112" i="15"/>
  <c r="AS112" i="15" s="1"/>
  <c r="AP112" i="15"/>
  <c r="AL115" i="19"/>
  <c r="AM115" i="19"/>
  <c r="AJ111" i="19"/>
  <c r="AI111" i="19"/>
  <c r="AG111" i="19"/>
  <c r="AF111" i="19"/>
  <c r="AH111" i="19"/>
  <c r="AK111" i="19"/>
  <c r="AF115" i="15"/>
  <c r="AG115" i="15"/>
  <c r="BG113" i="17"/>
  <c r="BD113" i="17"/>
  <c r="AY113" i="17"/>
  <c r="H113" i="5"/>
  <c r="J113" i="5"/>
  <c r="I113" i="5"/>
  <c r="K113" i="5"/>
  <c r="R112" i="17"/>
  <c r="S112" i="17"/>
  <c r="I116" i="13"/>
  <c r="L116" i="13"/>
  <c r="J116" i="13"/>
  <c r="K116" i="13"/>
  <c r="AQ113" i="17"/>
  <c r="G114" i="17"/>
  <c r="H114" i="17"/>
  <c r="J117" i="19"/>
  <c r="K117" i="19"/>
  <c r="V112" i="17"/>
  <c r="U112" i="17"/>
  <c r="O112" i="17"/>
  <c r="N112" i="17"/>
  <c r="P112" i="17"/>
  <c r="Q112" i="17"/>
  <c r="AB114" i="17"/>
  <c r="AC114" i="17"/>
  <c r="AD114" i="17"/>
  <c r="AE114" i="17"/>
  <c r="BJ110" i="19"/>
  <c r="BL110" i="19" s="1"/>
  <c r="AI113" i="17"/>
  <c r="AK113" i="17"/>
  <c r="AL113" i="17"/>
  <c r="AJ113" i="17"/>
  <c r="AV114" i="19"/>
  <c r="AT114" i="19"/>
  <c r="AU114" i="19"/>
  <c r="AW114" i="19"/>
  <c r="BJ111" i="17"/>
  <c r="BL111" i="17" s="1"/>
  <c r="BI111" i="17"/>
  <c r="AW113" i="17"/>
  <c r="BB113" i="17"/>
  <c r="AB113" i="15"/>
  <c r="AC113" i="15"/>
  <c r="AE113" i="15"/>
  <c r="AD113" i="15"/>
  <c r="P115" i="7"/>
  <c r="O115" i="7"/>
  <c r="N115" i="7"/>
  <c r="Q115" i="7"/>
  <c r="U114" i="13"/>
  <c r="V114" i="13"/>
  <c r="W114" i="13"/>
  <c r="X114" i="13"/>
  <c r="Y113" i="17"/>
  <c r="X113" i="17"/>
  <c r="W113" i="17"/>
  <c r="Z113" i="17"/>
  <c r="O115" i="15"/>
  <c r="N115" i="15"/>
  <c r="Q115" i="15"/>
  <c r="P115" i="15"/>
  <c r="AX113" i="17"/>
  <c r="AX114" i="17" l="1"/>
  <c r="AQ114" i="17"/>
  <c r="AW114" i="17"/>
  <c r="BB114" i="17"/>
  <c r="AI112" i="19"/>
  <c r="AG112" i="19"/>
  <c r="AJ112" i="19"/>
  <c r="AF112" i="19"/>
  <c r="AH112" i="19"/>
  <c r="AK112" i="19"/>
  <c r="AQ113" i="15"/>
  <c r="AS113" i="15" s="1"/>
  <c r="AP113" i="15"/>
  <c r="Y114" i="19"/>
  <c r="Z114" i="19"/>
  <c r="X114" i="19"/>
  <c r="AA114" i="19"/>
  <c r="AS114" i="17"/>
  <c r="X114" i="15"/>
  <c r="W114" i="15"/>
  <c r="Y114" i="15"/>
  <c r="Z114" i="15"/>
  <c r="AI114" i="17"/>
  <c r="AJ114" i="17"/>
  <c r="AK114" i="17"/>
  <c r="AL114" i="17"/>
  <c r="R113" i="17"/>
  <c r="S113" i="17"/>
  <c r="Z113" i="13"/>
  <c r="AB113" i="13" s="1"/>
  <c r="Y113" i="13"/>
  <c r="U115" i="19"/>
  <c r="V115" i="19"/>
  <c r="U115" i="13"/>
  <c r="X115" i="13"/>
  <c r="W115" i="13"/>
  <c r="V115" i="13"/>
  <c r="O116" i="15"/>
  <c r="P116" i="15"/>
  <c r="Q116" i="15"/>
  <c r="N116" i="15"/>
  <c r="U113" i="17"/>
  <c r="V113" i="17"/>
  <c r="BJ111" i="19"/>
  <c r="BL111" i="19" s="1"/>
  <c r="H114" i="13"/>
  <c r="G114" i="13"/>
  <c r="AM114" i="17"/>
  <c r="AO114" i="17"/>
  <c r="AQ115" i="17" s="1"/>
  <c r="AN114" i="17"/>
  <c r="AC114" i="19"/>
  <c r="AE114" i="19"/>
  <c r="AD114" i="19"/>
  <c r="O116" i="7"/>
  <c r="N116" i="7"/>
  <c r="P116" i="7"/>
  <c r="Q116" i="7"/>
  <c r="J118" i="19"/>
  <c r="K118" i="19"/>
  <c r="K114" i="5"/>
  <c r="H114" i="5"/>
  <c r="J114" i="5"/>
  <c r="I114" i="5"/>
  <c r="S121" i="7"/>
  <c r="R121" i="7"/>
  <c r="BF121" i="19"/>
  <c r="BC121" i="19"/>
  <c r="BA121" i="19"/>
  <c r="AZ121" i="19"/>
  <c r="BD121" i="19"/>
  <c r="BH121" i="19"/>
  <c r="BE121" i="19"/>
  <c r="BI121" i="19"/>
  <c r="BB121" i="19"/>
  <c r="BG121" i="19"/>
  <c r="G116" i="5"/>
  <c r="F116" i="5"/>
  <c r="BC114" i="17"/>
  <c r="S114" i="13"/>
  <c r="R114" i="13"/>
  <c r="BF114" i="17"/>
  <c r="M114" i="5"/>
  <c r="N114" i="5"/>
  <c r="P114" i="5"/>
  <c r="O114" i="5"/>
  <c r="AB114" i="15"/>
  <c r="AC114" i="15"/>
  <c r="AD114" i="15"/>
  <c r="AE114" i="15"/>
  <c r="Y114" i="17"/>
  <c r="X114" i="17"/>
  <c r="W114" i="17"/>
  <c r="Z114" i="17"/>
  <c r="AD115" i="17"/>
  <c r="AB115" i="17"/>
  <c r="AE115" i="17"/>
  <c r="AC115" i="17"/>
  <c r="AP115" i="17"/>
  <c r="S114" i="19"/>
  <c r="T114" i="19"/>
  <c r="R114" i="19"/>
  <c r="Q114" i="19"/>
  <c r="R114" i="15"/>
  <c r="S114" i="15"/>
  <c r="O115" i="13"/>
  <c r="N115" i="13"/>
  <c r="Q115" i="13"/>
  <c r="P115" i="13"/>
  <c r="AB113" i="19"/>
  <c r="AT115" i="19"/>
  <c r="AU115" i="19"/>
  <c r="AV115" i="19"/>
  <c r="AW115" i="19"/>
  <c r="G115" i="17"/>
  <c r="H115" i="17"/>
  <c r="U113" i="5"/>
  <c r="W113" i="5" s="1"/>
  <c r="T113" i="5"/>
  <c r="AL116" i="19"/>
  <c r="AM116" i="19"/>
  <c r="J114" i="7"/>
  <c r="L114" i="7"/>
  <c r="I114" i="7"/>
  <c r="K114" i="7"/>
  <c r="AJ114" i="15"/>
  <c r="AI114" i="15"/>
  <c r="AK114" i="15"/>
  <c r="AL114" i="15"/>
  <c r="G123" i="7"/>
  <c r="H123" i="7"/>
  <c r="L115" i="19"/>
  <c r="N115" i="19"/>
  <c r="M115" i="19"/>
  <c r="O115" i="19"/>
  <c r="AY114" i="17"/>
  <c r="AR112" i="19"/>
  <c r="AP112" i="19"/>
  <c r="AO112" i="19"/>
  <c r="AS112" i="19"/>
  <c r="AN112" i="19"/>
  <c r="AQ112" i="19"/>
  <c r="AU114" i="17"/>
  <c r="BD114" i="17"/>
  <c r="W113" i="7"/>
  <c r="Y113" i="7" s="1"/>
  <c r="V113" i="7"/>
  <c r="J114" i="15"/>
  <c r="K114" i="15"/>
  <c r="L114" i="15"/>
  <c r="I114" i="15"/>
  <c r="O113" i="17"/>
  <c r="N113" i="17"/>
  <c r="P113" i="17"/>
  <c r="Q113" i="17"/>
  <c r="BG114" i="17"/>
  <c r="AX114" i="19"/>
  <c r="AY114" i="19"/>
  <c r="BE114" i="17"/>
  <c r="AV114" i="17"/>
  <c r="U116" i="15"/>
  <c r="V116" i="15"/>
  <c r="AF116" i="15"/>
  <c r="AG116" i="15"/>
  <c r="I116" i="17"/>
  <c r="J116" i="17"/>
  <c r="K116" i="17"/>
  <c r="L116" i="17"/>
  <c r="BA114" i="17"/>
  <c r="AG119" i="17"/>
  <c r="AF119" i="17"/>
  <c r="BH114" i="17"/>
  <c r="AT114" i="17"/>
  <c r="BJ112" i="17"/>
  <c r="BL112" i="17" s="1"/>
  <c r="BI112" i="17"/>
  <c r="L117" i="13"/>
  <c r="J117" i="13"/>
  <c r="I117" i="13"/>
  <c r="K117" i="13"/>
  <c r="H114" i="15"/>
  <c r="G114" i="15"/>
  <c r="R118" i="5"/>
  <c r="Q118" i="5"/>
  <c r="AZ114" i="17"/>
  <c r="AN114" i="15"/>
  <c r="AM114" i="15"/>
  <c r="AO114" i="15"/>
  <c r="AR114" i="17"/>
  <c r="AB114" i="19" l="1"/>
  <c r="AR115" i="17"/>
  <c r="AZ115" i="17"/>
  <c r="AM115" i="15"/>
  <c r="AN115" i="15"/>
  <c r="AO115" i="15"/>
  <c r="BJ113" i="17"/>
  <c r="BL113" i="17" s="1"/>
  <c r="BI113" i="17"/>
  <c r="AM117" i="19"/>
  <c r="AL117" i="19"/>
  <c r="O116" i="13"/>
  <c r="N116" i="13"/>
  <c r="Q116" i="13"/>
  <c r="P116" i="13"/>
  <c r="BF122" i="19"/>
  <c r="BD122" i="19"/>
  <c r="BA122" i="19"/>
  <c r="BI122" i="19"/>
  <c r="BB122" i="19"/>
  <c r="AZ122" i="19"/>
  <c r="BH122" i="19"/>
  <c r="BC122" i="19"/>
  <c r="BG122" i="19"/>
  <c r="BE122" i="19"/>
  <c r="T114" i="5"/>
  <c r="U114" i="5"/>
  <c r="W114" i="5" s="1"/>
  <c r="AC115" i="19"/>
  <c r="AE115" i="19"/>
  <c r="AD115" i="19"/>
  <c r="AI115" i="17"/>
  <c r="AK115" i="17"/>
  <c r="AL115" i="17"/>
  <c r="AJ115" i="17"/>
  <c r="G115" i="15"/>
  <c r="H115" i="15"/>
  <c r="AR113" i="19"/>
  <c r="AQ113" i="19"/>
  <c r="AS113" i="19"/>
  <c r="AP113" i="19"/>
  <c r="AN113" i="19"/>
  <c r="AO113" i="19"/>
  <c r="O115" i="5"/>
  <c r="N115" i="5"/>
  <c r="P115" i="5"/>
  <c r="M115" i="5"/>
  <c r="H115" i="5"/>
  <c r="I115" i="5"/>
  <c r="J115" i="5"/>
  <c r="K115" i="5"/>
  <c r="AQ114" i="15"/>
  <c r="AS114" i="15" s="1"/>
  <c r="AP114" i="15"/>
  <c r="AT115" i="17"/>
  <c r="G124" i="7"/>
  <c r="H124" i="7"/>
  <c r="Y115" i="17"/>
  <c r="W115" i="17"/>
  <c r="Z115" i="17"/>
  <c r="X115" i="17"/>
  <c r="J119" i="19"/>
  <c r="K119" i="19"/>
  <c r="BH115" i="17"/>
  <c r="V117" i="15"/>
  <c r="U117" i="15"/>
  <c r="I115" i="15"/>
  <c r="J115" i="15"/>
  <c r="L115" i="15"/>
  <c r="K115" i="15"/>
  <c r="S115" i="15"/>
  <c r="R115" i="15"/>
  <c r="AN115" i="17"/>
  <c r="AM115" i="17"/>
  <c r="AO115" i="17"/>
  <c r="AP116" i="17" s="1"/>
  <c r="AI115" i="15"/>
  <c r="AJ115" i="15"/>
  <c r="AL115" i="15"/>
  <c r="AK115" i="15"/>
  <c r="G116" i="17"/>
  <c r="H116" i="17"/>
  <c r="BF115" i="17"/>
  <c r="P117" i="7"/>
  <c r="O117" i="7"/>
  <c r="N117" i="7"/>
  <c r="Q117" i="7"/>
  <c r="U116" i="13"/>
  <c r="W116" i="13"/>
  <c r="X116" i="13"/>
  <c r="V116" i="13"/>
  <c r="AW115" i="17"/>
  <c r="AG113" i="19"/>
  <c r="AK113" i="19"/>
  <c r="AH113" i="19"/>
  <c r="AJ113" i="19"/>
  <c r="AF113" i="19"/>
  <c r="AI113" i="19"/>
  <c r="R119" i="5"/>
  <c r="Q119" i="5"/>
  <c r="AG120" i="17"/>
  <c r="AF120" i="17"/>
  <c r="AV115" i="17"/>
  <c r="Y114" i="13"/>
  <c r="Z114" i="13"/>
  <c r="AB114" i="13" s="1"/>
  <c r="Y115" i="15"/>
  <c r="W115" i="15"/>
  <c r="Z115" i="15"/>
  <c r="X115" i="15"/>
  <c r="BA115" i="17"/>
  <c r="BE115" i="17"/>
  <c r="AT116" i="19"/>
  <c r="AV116" i="19"/>
  <c r="AW116" i="19"/>
  <c r="AU116" i="19"/>
  <c r="S115" i="13"/>
  <c r="R115" i="13"/>
  <c r="H115" i="13"/>
  <c r="G115" i="13"/>
  <c r="U116" i="19"/>
  <c r="V116" i="19"/>
  <c r="BJ112" i="19"/>
  <c r="BL112" i="19" s="1"/>
  <c r="K117" i="17"/>
  <c r="I117" i="17"/>
  <c r="J117" i="17"/>
  <c r="L117" i="17"/>
  <c r="AX115" i="19"/>
  <c r="AY115" i="19"/>
  <c r="AY115" i="17"/>
  <c r="S115" i="19"/>
  <c r="R115" i="19"/>
  <c r="T115" i="19"/>
  <c r="Q115" i="19"/>
  <c r="BC115" i="17"/>
  <c r="BD115" i="17"/>
  <c r="AC115" i="15"/>
  <c r="AB115" i="15"/>
  <c r="AD115" i="15"/>
  <c r="AE115" i="15"/>
  <c r="AX115" i="17"/>
  <c r="U114" i="17"/>
  <c r="V114" i="17"/>
  <c r="BG115" i="17"/>
  <c r="V114" i="7"/>
  <c r="W114" i="7"/>
  <c r="Y114" i="7" s="1"/>
  <c r="G117" i="5"/>
  <c r="F117" i="5"/>
  <c r="S122" i="7"/>
  <c r="R122" i="7"/>
  <c r="AS115" i="17"/>
  <c r="N114" i="17"/>
  <c r="O114" i="17"/>
  <c r="P114" i="17"/>
  <c r="Q114" i="17"/>
  <c r="AU115" i="17"/>
  <c r="M116" i="19"/>
  <c r="N116" i="19"/>
  <c r="L116" i="19"/>
  <c r="O116" i="19"/>
  <c r="J115" i="7"/>
  <c r="I115" i="7"/>
  <c r="L115" i="7"/>
  <c r="K115" i="7"/>
  <c r="R114" i="17"/>
  <c r="S114" i="17"/>
  <c r="Y115" i="19"/>
  <c r="X115" i="19"/>
  <c r="Z115" i="19"/>
  <c r="AA115" i="19"/>
  <c r="BB115" i="17"/>
  <c r="L118" i="13"/>
  <c r="K118" i="13"/>
  <c r="I118" i="13"/>
  <c r="J118" i="13"/>
  <c r="AG117" i="15"/>
  <c r="AF117" i="15"/>
  <c r="AB116" i="17"/>
  <c r="AC116" i="17"/>
  <c r="AD116" i="17"/>
  <c r="AE116" i="17"/>
  <c r="N117" i="15"/>
  <c r="P117" i="15"/>
  <c r="O117" i="15"/>
  <c r="Q117" i="15"/>
  <c r="AB115" i="19" l="1"/>
  <c r="AQ116" i="17"/>
  <c r="AS116" i="17"/>
  <c r="AU116" i="17"/>
  <c r="O118" i="15"/>
  <c r="Q118" i="15"/>
  <c r="N118" i="15"/>
  <c r="P118" i="15"/>
  <c r="J119" i="13"/>
  <c r="L119" i="13"/>
  <c r="I119" i="13"/>
  <c r="K119" i="13"/>
  <c r="S123" i="7"/>
  <c r="R123" i="7"/>
  <c r="AY116" i="19"/>
  <c r="AX116" i="19"/>
  <c r="S116" i="13"/>
  <c r="R116" i="13"/>
  <c r="AG114" i="19"/>
  <c r="AF114" i="19"/>
  <c r="AH114" i="19"/>
  <c r="AI114" i="19"/>
  <c r="AJ114" i="19"/>
  <c r="AK114" i="19"/>
  <c r="G117" i="17"/>
  <c r="H117" i="17"/>
  <c r="S116" i="15"/>
  <c r="R116" i="15"/>
  <c r="U115" i="5"/>
  <c r="W115" i="5" s="1"/>
  <c r="T115" i="5"/>
  <c r="BJ114" i="17"/>
  <c r="BL114" i="17" s="1"/>
  <c r="BI114" i="17"/>
  <c r="AZ116" i="17"/>
  <c r="N117" i="19"/>
  <c r="O117" i="19"/>
  <c r="L117" i="19"/>
  <c r="M117" i="19"/>
  <c r="AC116" i="15"/>
  <c r="AB116" i="15"/>
  <c r="AE116" i="15"/>
  <c r="AD116" i="15"/>
  <c r="Y116" i="17"/>
  <c r="Z116" i="17"/>
  <c r="X116" i="17"/>
  <c r="W116" i="17"/>
  <c r="H116" i="15"/>
  <c r="G116" i="15"/>
  <c r="BB116" i="17"/>
  <c r="G118" i="5"/>
  <c r="F118" i="5"/>
  <c r="I118" i="17"/>
  <c r="J118" i="17"/>
  <c r="L118" i="17"/>
  <c r="K118" i="17"/>
  <c r="AV117" i="19"/>
  <c r="AT117" i="19"/>
  <c r="AU117" i="19"/>
  <c r="AW117" i="19"/>
  <c r="AW116" i="17"/>
  <c r="O116" i="5"/>
  <c r="N116" i="5"/>
  <c r="P116" i="5"/>
  <c r="M116" i="5"/>
  <c r="AQ115" i="15"/>
  <c r="AS115" i="15" s="1"/>
  <c r="AP115" i="15"/>
  <c r="AB117" i="17"/>
  <c r="AC117" i="17"/>
  <c r="AD117" i="17"/>
  <c r="AE117" i="17"/>
  <c r="AV116" i="17"/>
  <c r="AI116" i="15"/>
  <c r="AK116" i="15"/>
  <c r="AJ116" i="15"/>
  <c r="AL116" i="15"/>
  <c r="AM118" i="19"/>
  <c r="AL118" i="19"/>
  <c r="Y116" i="19"/>
  <c r="X116" i="19"/>
  <c r="AA116" i="19"/>
  <c r="Z116" i="19"/>
  <c r="U117" i="13"/>
  <c r="V117" i="13"/>
  <c r="X117" i="13"/>
  <c r="W117" i="13"/>
  <c r="I116" i="15"/>
  <c r="J116" i="15"/>
  <c r="L116" i="15"/>
  <c r="K116" i="15"/>
  <c r="H125" i="7"/>
  <c r="G125" i="7"/>
  <c r="AI116" i="17"/>
  <c r="AJ116" i="17"/>
  <c r="AK116" i="17"/>
  <c r="AL116" i="17"/>
  <c r="BD116" i="17"/>
  <c r="BE116" i="17"/>
  <c r="AG121" i="17"/>
  <c r="AF121" i="17"/>
  <c r="BC116" i="17"/>
  <c r="BA116" i="17"/>
  <c r="AO116" i="17"/>
  <c r="AP117" i="17" s="1"/>
  <c r="AN116" i="17"/>
  <c r="AM116" i="17"/>
  <c r="AT116" i="17"/>
  <c r="BF123" i="19"/>
  <c r="BD123" i="19"/>
  <c r="BB123" i="19"/>
  <c r="BA123" i="19"/>
  <c r="BI123" i="19"/>
  <c r="AZ123" i="19"/>
  <c r="BC123" i="19"/>
  <c r="BH123" i="19"/>
  <c r="BG123" i="19"/>
  <c r="BE123" i="19"/>
  <c r="AN116" i="15"/>
  <c r="AM116" i="15"/>
  <c r="AO116" i="15"/>
  <c r="R115" i="17"/>
  <c r="S115" i="17"/>
  <c r="BG116" i="17"/>
  <c r="U117" i="19"/>
  <c r="V117" i="19"/>
  <c r="R120" i="5"/>
  <c r="Q120" i="5"/>
  <c r="O118" i="7"/>
  <c r="Q118" i="7"/>
  <c r="P118" i="7"/>
  <c r="N118" i="7"/>
  <c r="AG118" i="15"/>
  <c r="AF118" i="15"/>
  <c r="U115" i="17"/>
  <c r="V115" i="17"/>
  <c r="Q116" i="19"/>
  <c r="T116" i="19"/>
  <c r="S116" i="19"/>
  <c r="R116" i="19"/>
  <c r="Z116" i="15"/>
  <c r="Y116" i="15"/>
  <c r="W116" i="15"/>
  <c r="X116" i="15"/>
  <c r="U118" i="15"/>
  <c r="V118" i="15"/>
  <c r="AE116" i="19"/>
  <c r="AC116" i="19"/>
  <c r="AD116" i="19"/>
  <c r="N115" i="17"/>
  <c r="O115" i="17"/>
  <c r="P115" i="17"/>
  <c r="Q115" i="17"/>
  <c r="Z115" i="13"/>
  <c r="AB115" i="13" s="1"/>
  <c r="Y115" i="13"/>
  <c r="BH116" i="17"/>
  <c r="J116" i="5"/>
  <c r="I116" i="5"/>
  <c r="H116" i="5"/>
  <c r="K116" i="5"/>
  <c r="AR116" i="17"/>
  <c r="AR117" i="17" s="1"/>
  <c r="I116" i="7"/>
  <c r="L116" i="7"/>
  <c r="J116" i="7"/>
  <c r="K116" i="7"/>
  <c r="AX116" i="17"/>
  <c r="H116" i="13"/>
  <c r="G116" i="13"/>
  <c r="K120" i="19"/>
  <c r="J120" i="19"/>
  <c r="AO114" i="19"/>
  <c r="AN114" i="19"/>
  <c r="AQ114" i="19"/>
  <c r="AR114" i="19"/>
  <c r="AS114" i="19"/>
  <c r="AP114" i="19"/>
  <c r="BJ113" i="19"/>
  <c r="BL113" i="19" s="1"/>
  <c r="V115" i="7"/>
  <c r="W115" i="7"/>
  <c r="Y115" i="7" s="1"/>
  <c r="AY116" i="17"/>
  <c r="BF116" i="17"/>
  <c r="N117" i="13"/>
  <c r="O117" i="13"/>
  <c r="Q117" i="13"/>
  <c r="P117" i="13"/>
  <c r="AX117" i="17" l="1"/>
  <c r="BF117" i="17"/>
  <c r="AS117" i="17"/>
  <c r="AU117" i="17"/>
  <c r="AV117" i="17"/>
  <c r="AQ117" i="17"/>
  <c r="O119" i="7"/>
  <c r="P119" i="7"/>
  <c r="N119" i="7"/>
  <c r="Q119" i="7"/>
  <c r="AV118" i="19"/>
  <c r="AU118" i="19"/>
  <c r="AT118" i="19"/>
  <c r="AW118" i="19"/>
  <c r="BB117" i="17"/>
  <c r="AN115" i="19"/>
  <c r="AS115" i="19"/>
  <c r="AQ115" i="19"/>
  <c r="AO115" i="19"/>
  <c r="AR115" i="19"/>
  <c r="AP115" i="19"/>
  <c r="O118" i="13"/>
  <c r="P118" i="13"/>
  <c r="N118" i="13"/>
  <c r="Q118" i="13"/>
  <c r="J117" i="7"/>
  <c r="I117" i="7"/>
  <c r="L117" i="7"/>
  <c r="K117" i="7"/>
  <c r="AO117" i="17"/>
  <c r="AP118" i="17" s="1"/>
  <c r="AN117" i="17"/>
  <c r="AM117" i="17"/>
  <c r="AB118" i="17"/>
  <c r="AD118" i="17"/>
  <c r="AE118" i="17"/>
  <c r="AC118" i="17"/>
  <c r="AQ116" i="15"/>
  <c r="AS116" i="15" s="1"/>
  <c r="AP116" i="15"/>
  <c r="S117" i="15"/>
  <c r="R117" i="15"/>
  <c r="AX117" i="19"/>
  <c r="AY117" i="19"/>
  <c r="P116" i="17"/>
  <c r="O116" i="17"/>
  <c r="N116" i="17"/>
  <c r="Q116" i="17"/>
  <c r="BA117" i="17"/>
  <c r="Y117" i="19"/>
  <c r="Z117" i="19"/>
  <c r="X117" i="19"/>
  <c r="AA117" i="19"/>
  <c r="H117" i="15"/>
  <c r="G117" i="15"/>
  <c r="G118" i="17"/>
  <c r="H118" i="17"/>
  <c r="R121" i="5"/>
  <c r="Q121" i="5"/>
  <c r="BC117" i="17"/>
  <c r="S124" i="7"/>
  <c r="R124" i="7"/>
  <c r="W117" i="15"/>
  <c r="Y117" i="15"/>
  <c r="Z117" i="15"/>
  <c r="X117" i="15"/>
  <c r="W116" i="7"/>
  <c r="Y116" i="7" s="1"/>
  <c r="V116" i="7"/>
  <c r="T117" i="19"/>
  <c r="Q117" i="19"/>
  <c r="S117" i="19"/>
  <c r="R117" i="19"/>
  <c r="V118" i="19"/>
  <c r="U118" i="19"/>
  <c r="G126" i="7"/>
  <c r="H126" i="7"/>
  <c r="AG115" i="19"/>
  <c r="AF115" i="19"/>
  <c r="AI115" i="19"/>
  <c r="AH115" i="19"/>
  <c r="AJ115" i="19"/>
  <c r="AK115" i="19"/>
  <c r="BJ115" i="17"/>
  <c r="BL115" i="17" s="1"/>
  <c r="BI115" i="17"/>
  <c r="AR118" i="17"/>
  <c r="I117" i="5"/>
  <c r="H117" i="5"/>
  <c r="J117" i="5"/>
  <c r="K117" i="5"/>
  <c r="U116" i="17"/>
  <c r="V116" i="17"/>
  <c r="BA124" i="19"/>
  <c r="BF124" i="19"/>
  <c r="BC124" i="19"/>
  <c r="BH124" i="19"/>
  <c r="BE124" i="19"/>
  <c r="BB124" i="19"/>
  <c r="AZ124" i="19"/>
  <c r="BI124" i="19"/>
  <c r="BD124" i="19"/>
  <c r="BG124" i="19"/>
  <c r="I119" i="17"/>
  <c r="L119" i="17"/>
  <c r="J119" i="17"/>
  <c r="K119" i="17"/>
  <c r="W117" i="17"/>
  <c r="X117" i="17"/>
  <c r="Y117" i="17"/>
  <c r="Z117" i="17"/>
  <c r="L118" i="19"/>
  <c r="M118" i="19"/>
  <c r="N118" i="19"/>
  <c r="O118" i="19"/>
  <c r="K121" i="19"/>
  <c r="J121" i="19"/>
  <c r="T116" i="5"/>
  <c r="U116" i="5"/>
  <c r="W116" i="5" s="1"/>
  <c r="AE117" i="19"/>
  <c r="AC117" i="19"/>
  <c r="AD117" i="19"/>
  <c r="BG117" i="17"/>
  <c r="I117" i="15"/>
  <c r="K117" i="15"/>
  <c r="J117" i="15"/>
  <c r="L117" i="15"/>
  <c r="AM119" i="19"/>
  <c r="AL119" i="19"/>
  <c r="J120" i="13"/>
  <c r="L120" i="13"/>
  <c r="I120" i="13"/>
  <c r="K120" i="13"/>
  <c r="AY117" i="17"/>
  <c r="V119" i="15"/>
  <c r="U119" i="15"/>
  <c r="R116" i="17"/>
  <c r="S116" i="17"/>
  <c r="AI117" i="15"/>
  <c r="AJ117" i="15"/>
  <c r="AK117" i="15"/>
  <c r="AL117" i="15"/>
  <c r="AZ117" i="17"/>
  <c r="Z116" i="13"/>
  <c r="AB116" i="13" s="1"/>
  <c r="Y116" i="13"/>
  <c r="H117" i="13"/>
  <c r="G117" i="13"/>
  <c r="AG119" i="15"/>
  <c r="AF119" i="15"/>
  <c r="AG122" i="17"/>
  <c r="AF122" i="17"/>
  <c r="M117" i="5"/>
  <c r="N117" i="5"/>
  <c r="P117" i="5"/>
  <c r="O117" i="5"/>
  <c r="BJ114" i="19"/>
  <c r="BL114" i="19" s="1"/>
  <c r="BH117" i="17"/>
  <c r="AQ118" i="17"/>
  <c r="AM117" i="15"/>
  <c r="AO117" i="15"/>
  <c r="AN117" i="15"/>
  <c r="BE117" i="17"/>
  <c r="F119" i="5"/>
  <c r="G119" i="5"/>
  <c r="AT117" i="17"/>
  <c r="AT118" i="17" s="1"/>
  <c r="BD117" i="17"/>
  <c r="V118" i="13"/>
  <c r="U118" i="13"/>
  <c r="X118" i="13"/>
  <c r="W118" i="13"/>
  <c r="AB116" i="19"/>
  <c r="AC117" i="15"/>
  <c r="AD117" i="15"/>
  <c r="AB117" i="15"/>
  <c r="AE117" i="15"/>
  <c r="O119" i="15"/>
  <c r="P119" i="15"/>
  <c r="N119" i="15"/>
  <c r="Q119" i="15"/>
  <c r="AI117" i="17"/>
  <c r="AK117" i="17"/>
  <c r="AJ117" i="17"/>
  <c r="AL117" i="17"/>
  <c r="AW117" i="17"/>
  <c r="R117" i="13"/>
  <c r="S117" i="13"/>
  <c r="AB117" i="19" l="1"/>
  <c r="BJ115" i="19"/>
  <c r="BL115" i="19" s="1"/>
  <c r="AS118" i="17"/>
  <c r="AW118" i="17"/>
  <c r="BH118" i="17"/>
  <c r="AV118" i="17"/>
  <c r="S118" i="13"/>
  <c r="R118" i="13"/>
  <c r="AX118" i="17"/>
  <c r="F120" i="5"/>
  <c r="G120" i="5"/>
  <c r="M118" i="5"/>
  <c r="O118" i="5"/>
  <c r="N118" i="5"/>
  <c r="P118" i="5"/>
  <c r="AJ118" i="15"/>
  <c r="AK118" i="15"/>
  <c r="AI118" i="15"/>
  <c r="AL118" i="15"/>
  <c r="U119" i="19"/>
  <c r="V119" i="19"/>
  <c r="S125" i="7"/>
  <c r="R125" i="7"/>
  <c r="H118" i="15"/>
  <c r="G118" i="15"/>
  <c r="J118" i="7"/>
  <c r="I118" i="7"/>
  <c r="L118" i="7"/>
  <c r="K118" i="7"/>
  <c r="AG116" i="19"/>
  <c r="AF116" i="19"/>
  <c r="AI116" i="19"/>
  <c r="AH116" i="19"/>
  <c r="AJ116" i="19"/>
  <c r="AK116" i="19"/>
  <c r="Z118" i="19"/>
  <c r="AA118" i="19"/>
  <c r="X118" i="19"/>
  <c r="Y118" i="19"/>
  <c r="R118" i="15"/>
  <c r="S118" i="15"/>
  <c r="W117" i="7"/>
  <c r="Y117" i="7" s="1"/>
  <c r="V117" i="7"/>
  <c r="BB118" i="17"/>
  <c r="BE118" i="17"/>
  <c r="AM120" i="19"/>
  <c r="AL120" i="19"/>
  <c r="K122" i="19"/>
  <c r="J122" i="19"/>
  <c r="I120" i="17"/>
  <c r="L120" i="17"/>
  <c r="J120" i="17"/>
  <c r="K120" i="17"/>
  <c r="U117" i="17"/>
  <c r="V117" i="17"/>
  <c r="AV119" i="19"/>
  <c r="AT119" i="19"/>
  <c r="AU119" i="19"/>
  <c r="AW119" i="19"/>
  <c r="AI118" i="17"/>
  <c r="AK118" i="17"/>
  <c r="AJ118" i="17"/>
  <c r="AL118" i="17"/>
  <c r="K118" i="15"/>
  <c r="I118" i="15"/>
  <c r="J118" i="15"/>
  <c r="L118" i="15"/>
  <c r="BF118" i="17"/>
  <c r="O119" i="13"/>
  <c r="Q119" i="13"/>
  <c r="P119" i="13"/>
  <c r="N119" i="13"/>
  <c r="AM118" i="15"/>
  <c r="AO118" i="15"/>
  <c r="AN118" i="15"/>
  <c r="AG123" i="17"/>
  <c r="AF123" i="17"/>
  <c r="R117" i="17"/>
  <c r="S117" i="17"/>
  <c r="L119" i="19"/>
  <c r="M119" i="19"/>
  <c r="O119" i="19"/>
  <c r="N119" i="19"/>
  <c r="I118" i="5"/>
  <c r="J118" i="5"/>
  <c r="H118" i="5"/>
  <c r="K118" i="5"/>
  <c r="T118" i="19"/>
  <c r="S118" i="19"/>
  <c r="Q118" i="19"/>
  <c r="R118" i="19"/>
  <c r="BC118" i="17"/>
  <c r="BA118" i="17"/>
  <c r="AB119" i="17"/>
  <c r="AC119" i="17"/>
  <c r="AD119" i="17"/>
  <c r="AE119" i="17"/>
  <c r="AF120" i="15"/>
  <c r="AG120" i="15"/>
  <c r="BE125" i="19"/>
  <c r="AZ125" i="19"/>
  <c r="BB125" i="19"/>
  <c r="BA125" i="19"/>
  <c r="BF125" i="19"/>
  <c r="BI125" i="19"/>
  <c r="BH125" i="19"/>
  <c r="BC125" i="19"/>
  <c r="BD125" i="19"/>
  <c r="BG125" i="19"/>
  <c r="U117" i="5"/>
  <c r="W117" i="5" s="1"/>
  <c r="T117" i="5"/>
  <c r="N117" i="17"/>
  <c r="O117" i="17"/>
  <c r="Q117" i="17"/>
  <c r="P117" i="17"/>
  <c r="U120" i="15"/>
  <c r="V120" i="15"/>
  <c r="BG118" i="17"/>
  <c r="Q122" i="5"/>
  <c r="R122" i="5"/>
  <c r="BJ116" i="17"/>
  <c r="BL116" i="17" s="1"/>
  <c r="BI116" i="17"/>
  <c r="O120" i="7"/>
  <c r="P120" i="7"/>
  <c r="N120" i="7"/>
  <c r="Q120" i="7"/>
  <c r="BD118" i="17"/>
  <c r="H118" i="13"/>
  <c r="G118" i="13"/>
  <c r="AY118" i="17"/>
  <c r="Z118" i="17"/>
  <c r="Y118" i="17"/>
  <c r="X118" i="17"/>
  <c r="W118" i="17"/>
  <c r="Y118" i="15"/>
  <c r="X118" i="15"/>
  <c r="Z118" i="15"/>
  <c r="W118" i="15"/>
  <c r="AU118" i="17"/>
  <c r="N120" i="15"/>
  <c r="O120" i="15"/>
  <c r="Q120" i="15"/>
  <c r="P120" i="15"/>
  <c r="H127" i="7"/>
  <c r="G127" i="7"/>
  <c r="G119" i="17"/>
  <c r="H119" i="17"/>
  <c r="AE118" i="19"/>
  <c r="AD118" i="19"/>
  <c r="AC118" i="19"/>
  <c r="AX118" i="19"/>
  <c r="AY118" i="19"/>
  <c r="AN118" i="17"/>
  <c r="AM118" i="17"/>
  <c r="AO118" i="17"/>
  <c r="W119" i="13"/>
  <c r="X119" i="13"/>
  <c r="V119" i="13"/>
  <c r="U119" i="13"/>
  <c r="Y117" i="13"/>
  <c r="Z117" i="13"/>
  <c r="AB117" i="13" s="1"/>
  <c r="AC118" i="15"/>
  <c r="AB118" i="15"/>
  <c r="AE118" i="15"/>
  <c r="AD118" i="15"/>
  <c r="AZ118" i="17"/>
  <c r="I121" i="13"/>
  <c r="J121" i="13"/>
  <c r="L121" i="13"/>
  <c r="K121" i="13"/>
  <c r="AP117" i="15"/>
  <c r="AQ117" i="15"/>
  <c r="AS117" i="15" s="1"/>
  <c r="AQ116" i="19"/>
  <c r="AR116" i="19"/>
  <c r="AS116" i="19"/>
  <c r="AO116" i="19"/>
  <c r="AN116" i="19"/>
  <c r="AP116" i="19"/>
  <c r="AB118" i="19" l="1"/>
  <c r="AZ119" i="17"/>
  <c r="BH119" i="17"/>
  <c r="AW119" i="17"/>
  <c r="J123" i="19"/>
  <c r="K123" i="19"/>
  <c r="L119" i="7"/>
  <c r="J119" i="7"/>
  <c r="I119" i="7"/>
  <c r="K119" i="7"/>
  <c r="AC119" i="19"/>
  <c r="AE119" i="19"/>
  <c r="AD119" i="19"/>
  <c r="U121" i="15"/>
  <c r="V121" i="15"/>
  <c r="W119" i="15"/>
  <c r="Y119" i="15"/>
  <c r="X119" i="15"/>
  <c r="Z119" i="15"/>
  <c r="BA119" i="17"/>
  <c r="P120" i="13"/>
  <c r="N120" i="13"/>
  <c r="Q120" i="13"/>
  <c r="O120" i="13"/>
  <c r="AT120" i="19"/>
  <c r="AW120" i="19"/>
  <c r="AU120" i="19"/>
  <c r="AV120" i="19"/>
  <c r="AI117" i="19"/>
  <c r="AG117" i="19"/>
  <c r="AJ117" i="19"/>
  <c r="AF117" i="19"/>
  <c r="AH117" i="19"/>
  <c r="AK117" i="19"/>
  <c r="W118" i="7"/>
  <c r="Y118" i="7" s="1"/>
  <c r="V118" i="7"/>
  <c r="N119" i="5"/>
  <c r="M119" i="5"/>
  <c r="O119" i="5"/>
  <c r="P119" i="5"/>
  <c r="AO119" i="17"/>
  <c r="AN119" i="17"/>
  <c r="AM119" i="17"/>
  <c r="AS119" i="17"/>
  <c r="BC119" i="17"/>
  <c r="AM121" i="19"/>
  <c r="AL121" i="19"/>
  <c r="BA126" i="19"/>
  <c r="BC126" i="19"/>
  <c r="BE126" i="19"/>
  <c r="BD126" i="19"/>
  <c r="BH126" i="19"/>
  <c r="BB126" i="19"/>
  <c r="BF126" i="19"/>
  <c r="AZ126" i="19"/>
  <c r="BI126" i="19"/>
  <c r="BG126" i="19"/>
  <c r="AX119" i="19"/>
  <c r="AY119" i="19"/>
  <c r="R118" i="17"/>
  <c r="S118" i="17"/>
  <c r="BF119" i="17"/>
  <c r="BE119" i="17"/>
  <c r="AQ118" i="15"/>
  <c r="AS118" i="15" s="1"/>
  <c r="AP118" i="15"/>
  <c r="K119" i="15"/>
  <c r="I119" i="15"/>
  <c r="J119" i="15"/>
  <c r="L119" i="15"/>
  <c r="BB119" i="17"/>
  <c r="G119" i="15"/>
  <c r="H119" i="15"/>
  <c r="N118" i="17"/>
  <c r="Q118" i="17"/>
  <c r="O118" i="17"/>
  <c r="P118" i="17"/>
  <c r="BJ117" i="17"/>
  <c r="BL117" i="17" s="1"/>
  <c r="BI117" i="17"/>
  <c r="U118" i="17"/>
  <c r="V118" i="17"/>
  <c r="G121" i="5"/>
  <c r="F121" i="5"/>
  <c r="AC119" i="15"/>
  <c r="AD119" i="15"/>
  <c r="AB119" i="15"/>
  <c r="AE119" i="15"/>
  <c r="AR117" i="19"/>
  <c r="AO117" i="19"/>
  <c r="AP117" i="19"/>
  <c r="AN117" i="19"/>
  <c r="AQ117" i="19"/>
  <c r="AS117" i="19"/>
  <c r="G128" i="7"/>
  <c r="H128" i="7"/>
  <c r="AT119" i="17"/>
  <c r="Q123" i="5"/>
  <c r="R123" i="5"/>
  <c r="AF121" i="15"/>
  <c r="AG121" i="15"/>
  <c r="S119" i="19"/>
  <c r="R119" i="19"/>
  <c r="Q119" i="19"/>
  <c r="T119" i="19"/>
  <c r="AG124" i="17"/>
  <c r="AF124" i="17"/>
  <c r="S126" i="7"/>
  <c r="R126" i="7"/>
  <c r="O121" i="7"/>
  <c r="P121" i="7"/>
  <c r="N121" i="7"/>
  <c r="Q121" i="7"/>
  <c r="O120" i="19"/>
  <c r="M120" i="19"/>
  <c r="L120" i="19"/>
  <c r="N120" i="19"/>
  <c r="G120" i="17"/>
  <c r="H120" i="17"/>
  <c r="Y119" i="17"/>
  <c r="Z119" i="17"/>
  <c r="X119" i="17"/>
  <c r="W119" i="17"/>
  <c r="I119" i="5"/>
  <c r="J119" i="5"/>
  <c r="K119" i="5"/>
  <c r="H119" i="5"/>
  <c r="S119" i="15"/>
  <c r="R119" i="15"/>
  <c r="U120" i="19"/>
  <c r="V120" i="19"/>
  <c r="AX119" i="17"/>
  <c r="AR119" i="17"/>
  <c r="O121" i="15"/>
  <c r="N121" i="15"/>
  <c r="P121" i="15"/>
  <c r="Q121" i="15"/>
  <c r="AQ119" i="17"/>
  <c r="U118" i="5"/>
  <c r="W118" i="5" s="1"/>
  <c r="T118" i="5"/>
  <c r="AM119" i="15"/>
  <c r="AO119" i="15"/>
  <c r="AN119" i="15"/>
  <c r="AI119" i="17"/>
  <c r="AK119" i="17"/>
  <c r="AJ119" i="17"/>
  <c r="AL119" i="17"/>
  <c r="AY119" i="17"/>
  <c r="L122" i="13"/>
  <c r="K122" i="13"/>
  <c r="J122" i="13"/>
  <c r="I122" i="13"/>
  <c r="U120" i="13"/>
  <c r="X120" i="13"/>
  <c r="W120" i="13"/>
  <c r="V120" i="13"/>
  <c r="Z118" i="13"/>
  <c r="AB118" i="13" s="1"/>
  <c r="Y118" i="13"/>
  <c r="AB120" i="17"/>
  <c r="AC120" i="17"/>
  <c r="AD120" i="17"/>
  <c r="AE120" i="17"/>
  <c r="K121" i="17"/>
  <c r="J121" i="17"/>
  <c r="L121" i="17"/>
  <c r="I121" i="17"/>
  <c r="AI119" i="15"/>
  <c r="AJ119" i="15"/>
  <c r="AK119" i="15"/>
  <c r="AL119" i="15"/>
  <c r="S119" i="13"/>
  <c r="R119" i="13"/>
  <c r="H119" i="13"/>
  <c r="G119" i="13"/>
  <c r="AV119" i="17"/>
  <c r="BJ116" i="19"/>
  <c r="BL116" i="19" s="1"/>
  <c r="AU119" i="17"/>
  <c r="BD119" i="17"/>
  <c r="BG119" i="17"/>
  <c r="Y119" i="19"/>
  <c r="X119" i="19"/>
  <c r="Z119" i="19"/>
  <c r="AA119" i="19"/>
  <c r="AP119" i="17"/>
  <c r="AP120" i="17" s="1"/>
  <c r="AB119" i="19" l="1"/>
  <c r="AC121" i="17"/>
  <c r="AD121" i="17"/>
  <c r="AB121" i="17"/>
  <c r="AE121" i="17"/>
  <c r="AL122" i="19"/>
  <c r="AM122" i="19"/>
  <c r="AC120" i="19"/>
  <c r="AD120" i="19"/>
  <c r="AE120" i="19"/>
  <c r="AG125" i="17"/>
  <c r="AF125" i="17"/>
  <c r="I123" i="13"/>
  <c r="L123" i="13"/>
  <c r="J123" i="13"/>
  <c r="K123" i="13"/>
  <c r="S120" i="19"/>
  <c r="R120" i="19"/>
  <c r="Q120" i="19"/>
  <c r="T120" i="19"/>
  <c r="AY120" i="17"/>
  <c r="M121" i="19"/>
  <c r="O121" i="19"/>
  <c r="L121" i="19"/>
  <c r="N121" i="19"/>
  <c r="BH127" i="19"/>
  <c r="BC127" i="19"/>
  <c r="BA127" i="19"/>
  <c r="BF127" i="19"/>
  <c r="BE127" i="19"/>
  <c r="BD127" i="19"/>
  <c r="AZ127" i="19"/>
  <c r="BI127" i="19"/>
  <c r="BB127" i="19"/>
  <c r="BG127" i="19"/>
  <c r="P121" i="13"/>
  <c r="N121" i="13"/>
  <c r="Q121" i="13"/>
  <c r="O121" i="13"/>
  <c r="U119" i="17"/>
  <c r="V119" i="17"/>
  <c r="S120" i="13"/>
  <c r="R120" i="13"/>
  <c r="AI120" i="17"/>
  <c r="AJ120" i="17"/>
  <c r="AK120" i="17"/>
  <c r="AL120" i="17"/>
  <c r="O122" i="7"/>
  <c r="N122" i="7"/>
  <c r="P122" i="7"/>
  <c r="Q122" i="7"/>
  <c r="AH118" i="19"/>
  <c r="AJ118" i="19"/>
  <c r="AG118" i="19"/>
  <c r="AF118" i="19"/>
  <c r="AI118" i="19"/>
  <c r="AK118" i="19"/>
  <c r="AI120" i="15"/>
  <c r="AJ120" i="15"/>
  <c r="AK120" i="15"/>
  <c r="AL120" i="15"/>
  <c r="BC120" i="17"/>
  <c r="W119" i="7"/>
  <c r="Y119" i="7" s="1"/>
  <c r="V119" i="7"/>
  <c r="AQ120" i="17"/>
  <c r="O122" i="15"/>
  <c r="N122" i="15"/>
  <c r="P122" i="15"/>
  <c r="Q122" i="15"/>
  <c r="AR120" i="17"/>
  <c r="X120" i="17"/>
  <c r="Y120" i="17"/>
  <c r="Z120" i="17"/>
  <c r="W120" i="17"/>
  <c r="AG122" i="15"/>
  <c r="AF122" i="15"/>
  <c r="AS120" i="17"/>
  <c r="BJ117" i="19"/>
  <c r="BL117" i="19" s="1"/>
  <c r="BA120" i="17"/>
  <c r="Z119" i="13"/>
  <c r="AB119" i="13" s="1"/>
  <c r="Y119" i="13"/>
  <c r="AP118" i="19"/>
  <c r="AN118" i="19"/>
  <c r="AQ118" i="19"/>
  <c r="AS118" i="19"/>
  <c r="AR118" i="19"/>
  <c r="AO118" i="19"/>
  <c r="AX120" i="17"/>
  <c r="AB120" i="15"/>
  <c r="AC120" i="15"/>
  <c r="AD120" i="15"/>
  <c r="AE120" i="15"/>
  <c r="O119" i="17"/>
  <c r="N119" i="17"/>
  <c r="Q119" i="17"/>
  <c r="P119" i="17"/>
  <c r="W120" i="15"/>
  <c r="X120" i="15"/>
  <c r="Y120" i="15"/>
  <c r="Z120" i="15"/>
  <c r="J120" i="7"/>
  <c r="L120" i="7"/>
  <c r="I120" i="7"/>
  <c r="K120" i="7"/>
  <c r="BG120" i="17"/>
  <c r="U121" i="19"/>
  <c r="V121" i="19"/>
  <c r="R124" i="5"/>
  <c r="Q124" i="5"/>
  <c r="BJ118" i="17"/>
  <c r="BL118" i="17" s="1"/>
  <c r="BI118" i="17"/>
  <c r="BE120" i="17"/>
  <c r="J124" i="19"/>
  <c r="K124" i="19"/>
  <c r="BD120" i="17"/>
  <c r="V121" i="13"/>
  <c r="X121" i="13"/>
  <c r="W121" i="13"/>
  <c r="U121" i="13"/>
  <c r="AO120" i="15"/>
  <c r="AN120" i="15"/>
  <c r="AM120" i="15"/>
  <c r="H120" i="15"/>
  <c r="G120" i="15"/>
  <c r="BF120" i="17"/>
  <c r="AM120" i="17"/>
  <c r="AO120" i="17"/>
  <c r="AP121" i="17" s="1"/>
  <c r="AN120" i="17"/>
  <c r="AU120" i="17"/>
  <c r="K122" i="17"/>
  <c r="I122" i="17"/>
  <c r="L122" i="17"/>
  <c r="J122" i="17"/>
  <c r="G121" i="17"/>
  <c r="H121" i="17"/>
  <c r="AT120" i="17"/>
  <c r="AQ119" i="15"/>
  <c r="AS119" i="15" s="1"/>
  <c r="AP119" i="15"/>
  <c r="R119" i="17"/>
  <c r="S119" i="17"/>
  <c r="O120" i="5"/>
  <c r="M120" i="5"/>
  <c r="N120" i="5"/>
  <c r="P120" i="5"/>
  <c r="AW120" i="17"/>
  <c r="H120" i="13"/>
  <c r="G120" i="13"/>
  <c r="S120" i="15"/>
  <c r="R120" i="15"/>
  <c r="S127" i="7"/>
  <c r="R127" i="7"/>
  <c r="H129" i="7"/>
  <c r="G129" i="7"/>
  <c r="BB120" i="17"/>
  <c r="U122" i="15"/>
  <c r="V122" i="15"/>
  <c r="H120" i="5"/>
  <c r="J120" i="5"/>
  <c r="I120" i="5"/>
  <c r="K120" i="5"/>
  <c r="X120" i="19"/>
  <c r="Z120" i="19"/>
  <c r="AA120" i="19"/>
  <c r="Y120" i="19"/>
  <c r="AV120" i="17"/>
  <c r="U119" i="5"/>
  <c r="W119" i="5" s="1"/>
  <c r="T119" i="5"/>
  <c r="F122" i="5"/>
  <c r="G122" i="5"/>
  <c r="K120" i="15"/>
  <c r="I120" i="15"/>
  <c r="J120" i="15"/>
  <c r="L120" i="15"/>
  <c r="AY120" i="19"/>
  <c r="AX120" i="19"/>
  <c r="AZ120" i="17"/>
  <c r="AU121" i="19"/>
  <c r="AT121" i="19"/>
  <c r="AW121" i="19"/>
  <c r="AV121" i="19"/>
  <c r="BH120" i="17"/>
  <c r="AB120" i="19" l="1"/>
  <c r="BH121" i="17"/>
  <c r="AV121" i="17"/>
  <c r="AZ121" i="17"/>
  <c r="AW121" i="17"/>
  <c r="P120" i="17"/>
  <c r="N120" i="17"/>
  <c r="O120" i="17"/>
  <c r="Q120" i="17"/>
  <c r="BJ119" i="17"/>
  <c r="BL119" i="17" s="1"/>
  <c r="BI119" i="17"/>
  <c r="AR121" i="17"/>
  <c r="AI121" i="17"/>
  <c r="AK121" i="17"/>
  <c r="AJ121" i="17"/>
  <c r="AL121" i="17"/>
  <c r="V122" i="19"/>
  <c r="U122" i="19"/>
  <c r="AT122" i="19"/>
  <c r="AU122" i="19"/>
  <c r="AV122" i="19"/>
  <c r="AW122" i="19"/>
  <c r="T120" i="5"/>
  <c r="U120" i="5"/>
  <c r="W120" i="5" s="1"/>
  <c r="U122" i="13"/>
  <c r="W122" i="13"/>
  <c r="X122" i="13"/>
  <c r="V122" i="13"/>
  <c r="BG121" i="17"/>
  <c r="P123" i="15"/>
  <c r="N123" i="15"/>
  <c r="Q123" i="15"/>
  <c r="O123" i="15"/>
  <c r="M122" i="19"/>
  <c r="L122" i="19"/>
  <c r="N122" i="19"/>
  <c r="O122" i="19"/>
  <c r="AF126" i="17"/>
  <c r="AG126" i="17"/>
  <c r="U123" i="15"/>
  <c r="V123" i="15"/>
  <c r="S121" i="15"/>
  <c r="R121" i="15"/>
  <c r="AT121" i="17"/>
  <c r="AB121" i="15"/>
  <c r="AC121" i="15"/>
  <c r="AD121" i="15"/>
  <c r="AE121" i="15"/>
  <c r="AJ119" i="19"/>
  <c r="AH119" i="19"/>
  <c r="AI119" i="19"/>
  <c r="AG119" i="19"/>
  <c r="AF119" i="19"/>
  <c r="AK119" i="19"/>
  <c r="AE121" i="19"/>
  <c r="AD121" i="19"/>
  <c r="AC121" i="19"/>
  <c r="G122" i="17"/>
  <c r="H122" i="17"/>
  <c r="AN121" i="17"/>
  <c r="AM121" i="17"/>
  <c r="AO121" i="17"/>
  <c r="BD121" i="17"/>
  <c r="W120" i="7"/>
  <c r="Y120" i="7" s="1"/>
  <c r="V120" i="7"/>
  <c r="BA121" i="17"/>
  <c r="BB128" i="19"/>
  <c r="BH128" i="19"/>
  <c r="BF128" i="19"/>
  <c r="BA128" i="19"/>
  <c r="BD128" i="19"/>
  <c r="BC128" i="19"/>
  <c r="AZ128" i="19"/>
  <c r="BI128" i="19"/>
  <c r="BG128" i="19"/>
  <c r="BE128" i="19"/>
  <c r="AY121" i="17"/>
  <c r="BB121" i="17"/>
  <c r="G121" i="13"/>
  <c r="H121" i="13"/>
  <c r="J125" i="19"/>
  <c r="K125" i="19"/>
  <c r="L121" i="7"/>
  <c r="I121" i="7"/>
  <c r="J121" i="7"/>
  <c r="K121" i="7"/>
  <c r="BJ118" i="19"/>
  <c r="BL118" i="19" s="1"/>
  <c r="T121" i="19"/>
  <c r="S121" i="19"/>
  <c r="Q121" i="19"/>
  <c r="R121" i="19"/>
  <c r="G123" i="5"/>
  <c r="F123" i="5"/>
  <c r="BF121" i="17"/>
  <c r="AS121" i="17"/>
  <c r="AQ121" i="17"/>
  <c r="S121" i="13"/>
  <c r="R121" i="13"/>
  <c r="AL123" i="19"/>
  <c r="AM123" i="19"/>
  <c r="I123" i="17"/>
  <c r="K123" i="17"/>
  <c r="J123" i="17"/>
  <c r="L123" i="17"/>
  <c r="AQ120" i="15"/>
  <c r="AS120" i="15" s="1"/>
  <c r="AP120" i="15"/>
  <c r="BE121" i="17"/>
  <c r="X121" i="15"/>
  <c r="Y121" i="15"/>
  <c r="Z121" i="15"/>
  <c r="W121" i="15"/>
  <c r="AX121" i="17"/>
  <c r="V120" i="17"/>
  <c r="U120" i="17"/>
  <c r="AY121" i="19"/>
  <c r="AX121" i="19"/>
  <c r="O121" i="5"/>
  <c r="M121" i="5"/>
  <c r="P121" i="5"/>
  <c r="N121" i="5"/>
  <c r="K121" i="15"/>
  <c r="J121" i="15"/>
  <c r="I121" i="15"/>
  <c r="L121" i="15"/>
  <c r="X121" i="19"/>
  <c r="Y121" i="19"/>
  <c r="AA121" i="19"/>
  <c r="Z121" i="19"/>
  <c r="G121" i="15"/>
  <c r="H121" i="15"/>
  <c r="AF123" i="15"/>
  <c r="AG123" i="15"/>
  <c r="AB122" i="17"/>
  <c r="AC122" i="17"/>
  <c r="AD122" i="17"/>
  <c r="AE122" i="17"/>
  <c r="Z120" i="13"/>
  <c r="AB120" i="13" s="1"/>
  <c r="Y120" i="13"/>
  <c r="G130" i="7"/>
  <c r="H130" i="7"/>
  <c r="BC121" i="17"/>
  <c r="O123" i="7"/>
  <c r="P123" i="7"/>
  <c r="N123" i="7"/>
  <c r="Q123" i="7"/>
  <c r="AU121" i="17"/>
  <c r="AP119" i="19"/>
  <c r="AN119" i="19"/>
  <c r="AR119" i="19"/>
  <c r="AQ119" i="19"/>
  <c r="AS119" i="19"/>
  <c r="AO119" i="19"/>
  <c r="Z121" i="17"/>
  <c r="X121" i="17"/>
  <c r="Y121" i="17"/>
  <c r="W121" i="17"/>
  <c r="AI121" i="15"/>
  <c r="AJ121" i="15"/>
  <c r="AK121" i="15"/>
  <c r="AL121" i="15"/>
  <c r="P122" i="13"/>
  <c r="O122" i="13"/>
  <c r="N122" i="13"/>
  <c r="Q122" i="13"/>
  <c r="J121" i="5"/>
  <c r="H121" i="5"/>
  <c r="I121" i="5"/>
  <c r="K121" i="5"/>
  <c r="S128" i="7"/>
  <c r="R128" i="7"/>
  <c r="R120" i="17"/>
  <c r="S120" i="17"/>
  <c r="AO121" i="15"/>
  <c r="AN121" i="15"/>
  <c r="AM121" i="15"/>
  <c r="Q125" i="5"/>
  <c r="R125" i="5"/>
  <c r="J124" i="13"/>
  <c r="L124" i="13"/>
  <c r="I124" i="13"/>
  <c r="K124" i="13"/>
  <c r="AB121" i="19" l="1"/>
  <c r="AU122" i="17"/>
  <c r="AQ122" i="17"/>
  <c r="AX122" i="17"/>
  <c r="AV122" i="17"/>
  <c r="BH122" i="17"/>
  <c r="AZ122" i="17"/>
  <c r="BF122" i="17"/>
  <c r="AW122" i="17"/>
  <c r="K122" i="15"/>
  <c r="I122" i="15"/>
  <c r="J122" i="15"/>
  <c r="L122" i="15"/>
  <c r="U121" i="17"/>
  <c r="V121" i="17"/>
  <c r="G124" i="5"/>
  <c r="F124" i="5"/>
  <c r="H123" i="17"/>
  <c r="G123" i="17"/>
  <c r="AT123" i="19"/>
  <c r="AU123" i="19"/>
  <c r="AW123" i="19"/>
  <c r="AV123" i="19"/>
  <c r="AF124" i="15"/>
  <c r="AG124" i="15"/>
  <c r="AM124" i="19"/>
  <c r="AL124" i="19"/>
  <c r="H122" i="13"/>
  <c r="G122" i="13"/>
  <c r="L125" i="13"/>
  <c r="I125" i="13"/>
  <c r="J125" i="13"/>
  <c r="K125" i="13"/>
  <c r="Y122" i="15"/>
  <c r="Z122" i="15"/>
  <c r="W122" i="15"/>
  <c r="X122" i="15"/>
  <c r="Z121" i="13"/>
  <c r="AB121" i="13" s="1"/>
  <c r="Y121" i="13"/>
  <c r="AT122" i="17"/>
  <c r="O124" i="15"/>
  <c r="P124" i="15"/>
  <c r="N124" i="15"/>
  <c r="Q124" i="15"/>
  <c r="AR122" i="17"/>
  <c r="P124" i="7"/>
  <c r="N124" i="7"/>
  <c r="O124" i="7"/>
  <c r="Q124" i="7"/>
  <c r="R126" i="5"/>
  <c r="Q126" i="5"/>
  <c r="X122" i="17"/>
  <c r="Y122" i="17"/>
  <c r="W122" i="17"/>
  <c r="Z122" i="17"/>
  <c r="G122" i="15"/>
  <c r="H122" i="15"/>
  <c r="Q122" i="19"/>
  <c r="S122" i="19"/>
  <c r="R122" i="19"/>
  <c r="T122" i="19"/>
  <c r="BB122" i="17"/>
  <c r="AD122" i="19"/>
  <c r="AC122" i="19"/>
  <c r="AE122" i="19"/>
  <c r="U121" i="5"/>
  <c r="W121" i="5" s="1"/>
  <c r="T121" i="5"/>
  <c r="P123" i="13"/>
  <c r="N123" i="13"/>
  <c r="O123" i="13"/>
  <c r="Q123" i="13"/>
  <c r="BC122" i="17"/>
  <c r="AQ121" i="15"/>
  <c r="AS121" i="15" s="1"/>
  <c r="AP121" i="15"/>
  <c r="N122" i="5"/>
  <c r="O122" i="5"/>
  <c r="P122" i="5"/>
  <c r="M122" i="5"/>
  <c r="S122" i="13"/>
  <c r="R122" i="13"/>
  <c r="BA122" i="17"/>
  <c r="AG120" i="19"/>
  <c r="AF120" i="19"/>
  <c r="AK120" i="19"/>
  <c r="AJ120" i="19"/>
  <c r="AH120" i="19"/>
  <c r="AI120" i="19"/>
  <c r="S122" i="15"/>
  <c r="R122" i="15"/>
  <c r="AN120" i="19"/>
  <c r="AS120" i="19"/>
  <c r="AR120" i="19"/>
  <c r="AP120" i="19"/>
  <c r="AQ120" i="19"/>
  <c r="AO120" i="19"/>
  <c r="BE122" i="17"/>
  <c r="AY122" i="17"/>
  <c r="BJ119" i="19"/>
  <c r="BL119" i="19" s="1"/>
  <c r="V124" i="15"/>
  <c r="U124" i="15"/>
  <c r="BG122" i="17"/>
  <c r="N121" i="17"/>
  <c r="O121" i="17"/>
  <c r="Q121" i="17"/>
  <c r="P121" i="17"/>
  <c r="G131" i="7"/>
  <c r="H131" i="7"/>
  <c r="AS122" i="17"/>
  <c r="W121" i="7"/>
  <c r="Y121" i="7" s="1"/>
  <c r="V121" i="7"/>
  <c r="BD122" i="17"/>
  <c r="AG127" i="17"/>
  <c r="AF127" i="17"/>
  <c r="U123" i="13"/>
  <c r="X123" i="13"/>
  <c r="V123" i="13"/>
  <c r="W123" i="13"/>
  <c r="U123" i="19"/>
  <c r="V123" i="19"/>
  <c r="BI120" i="17"/>
  <c r="BJ120" i="17"/>
  <c r="BL120" i="17" s="1"/>
  <c r="AC123" i="17"/>
  <c r="AB123" i="17"/>
  <c r="AD123" i="17"/>
  <c r="AE123" i="17"/>
  <c r="S129" i="7"/>
  <c r="R129" i="7"/>
  <c r="I122" i="5"/>
  <c r="H122" i="5"/>
  <c r="J122" i="5"/>
  <c r="K122" i="5"/>
  <c r="AN122" i="15"/>
  <c r="AO122" i="15"/>
  <c r="AM122" i="15"/>
  <c r="R121" i="17"/>
  <c r="S121" i="17"/>
  <c r="AK122" i="15"/>
  <c r="AI122" i="15"/>
  <c r="AJ122" i="15"/>
  <c r="AL122" i="15"/>
  <c r="X122" i="19"/>
  <c r="Y122" i="19"/>
  <c r="Z122" i="19"/>
  <c r="AA122" i="19"/>
  <c r="AX122" i="19"/>
  <c r="AY122" i="19"/>
  <c r="K124" i="17"/>
  <c r="I124" i="17"/>
  <c r="J124" i="17"/>
  <c r="L124" i="17"/>
  <c r="J122" i="7"/>
  <c r="L122" i="7"/>
  <c r="I122" i="7"/>
  <c r="K122" i="7"/>
  <c r="BB129" i="19"/>
  <c r="BA129" i="19"/>
  <c r="BH129" i="19"/>
  <c r="BI129" i="19"/>
  <c r="BC129" i="19"/>
  <c r="BD129" i="19"/>
  <c r="AZ129" i="19"/>
  <c r="BF129" i="19"/>
  <c r="BE129" i="19"/>
  <c r="BG129" i="19"/>
  <c r="AM122" i="17"/>
  <c r="AN122" i="17"/>
  <c r="AO122" i="17"/>
  <c r="J126" i="19"/>
  <c r="K126" i="19"/>
  <c r="L123" i="19"/>
  <c r="O123" i="19"/>
  <c r="N123" i="19"/>
  <c r="M123" i="19"/>
  <c r="AB122" i="15"/>
  <c r="AC122" i="15"/>
  <c r="AD122" i="15"/>
  <c r="AE122" i="15"/>
  <c r="AI122" i="17"/>
  <c r="AK122" i="17"/>
  <c r="AJ122" i="17"/>
  <c r="AL122" i="17"/>
  <c r="AP122" i="17"/>
  <c r="AP123" i="17" l="1"/>
  <c r="BE123" i="17"/>
  <c r="BC123" i="17"/>
  <c r="BH123" i="17"/>
  <c r="AG125" i="15"/>
  <c r="AF125" i="15"/>
  <c r="AI123" i="15"/>
  <c r="AK123" i="15"/>
  <c r="AL123" i="15"/>
  <c r="AJ123" i="15"/>
  <c r="BJ120" i="19"/>
  <c r="BL120" i="19" s="1"/>
  <c r="P124" i="13"/>
  <c r="N124" i="13"/>
  <c r="Q124" i="13"/>
  <c r="O124" i="13"/>
  <c r="G124" i="17"/>
  <c r="H124" i="17"/>
  <c r="AI121" i="19"/>
  <c r="AG121" i="19"/>
  <c r="AH121" i="19"/>
  <c r="AF121" i="19"/>
  <c r="AK121" i="19"/>
  <c r="AJ121" i="19"/>
  <c r="U124" i="13"/>
  <c r="W124" i="13"/>
  <c r="X124" i="13"/>
  <c r="V124" i="13"/>
  <c r="X123" i="15"/>
  <c r="Y123" i="15"/>
  <c r="Z123" i="15"/>
  <c r="W123" i="15"/>
  <c r="AW123" i="17"/>
  <c r="AU123" i="17"/>
  <c r="S130" i="7"/>
  <c r="R130" i="7"/>
  <c r="O122" i="17"/>
  <c r="P122" i="17"/>
  <c r="Q122" i="17"/>
  <c r="N122" i="17"/>
  <c r="BA123" i="17"/>
  <c r="G125" i="5"/>
  <c r="F125" i="5"/>
  <c r="H132" i="7"/>
  <c r="G132" i="7"/>
  <c r="L124" i="19"/>
  <c r="N124" i="19"/>
  <c r="M124" i="19"/>
  <c r="O124" i="19"/>
  <c r="AB124" i="17"/>
  <c r="AC124" i="17"/>
  <c r="AE124" i="17"/>
  <c r="AD124" i="17"/>
  <c r="H123" i="15"/>
  <c r="G123" i="15"/>
  <c r="AR123" i="17"/>
  <c r="AV124" i="19"/>
  <c r="AT124" i="19"/>
  <c r="AW124" i="19"/>
  <c r="AU124" i="19"/>
  <c r="U122" i="17"/>
  <c r="V122" i="17"/>
  <c r="P125" i="7"/>
  <c r="O125" i="7"/>
  <c r="Q125" i="7"/>
  <c r="N125" i="7"/>
  <c r="K125" i="17"/>
  <c r="I125" i="17"/>
  <c r="L125" i="17"/>
  <c r="J125" i="17"/>
  <c r="R122" i="17"/>
  <c r="S122" i="17"/>
  <c r="AG128" i="17"/>
  <c r="AF128" i="17"/>
  <c r="BJ121" i="17"/>
  <c r="BL121" i="17" s="1"/>
  <c r="BI121" i="17"/>
  <c r="AR121" i="19"/>
  <c r="AS121" i="19"/>
  <c r="AN121" i="19"/>
  <c r="AP121" i="19"/>
  <c r="AO121" i="19"/>
  <c r="AQ121" i="19"/>
  <c r="S123" i="13"/>
  <c r="R123" i="13"/>
  <c r="AQ122" i="15"/>
  <c r="AS122" i="15" s="1"/>
  <c r="AP122" i="15"/>
  <c r="P125" i="15"/>
  <c r="O125" i="15"/>
  <c r="Q125" i="15"/>
  <c r="N125" i="15"/>
  <c r="AI123" i="17"/>
  <c r="AK123" i="17"/>
  <c r="AJ123" i="17"/>
  <c r="AL123" i="17"/>
  <c r="BD123" i="17"/>
  <c r="BG123" i="17"/>
  <c r="W123" i="17"/>
  <c r="X123" i="17"/>
  <c r="Y123" i="17"/>
  <c r="Z123" i="17"/>
  <c r="K123" i="15"/>
  <c r="I123" i="15"/>
  <c r="J123" i="15"/>
  <c r="L123" i="15"/>
  <c r="K127" i="19"/>
  <c r="J127" i="19"/>
  <c r="BF130" i="19"/>
  <c r="BA130" i="19"/>
  <c r="BH130" i="19"/>
  <c r="BC130" i="19"/>
  <c r="BB130" i="19"/>
  <c r="AZ130" i="19"/>
  <c r="BD130" i="19"/>
  <c r="BE130" i="19"/>
  <c r="BI130" i="19"/>
  <c r="BG130" i="19"/>
  <c r="AX123" i="19"/>
  <c r="AY123" i="19"/>
  <c r="N123" i="5"/>
  <c r="O123" i="5"/>
  <c r="M123" i="5"/>
  <c r="P123" i="5"/>
  <c r="AX123" i="17"/>
  <c r="J126" i="13"/>
  <c r="I126" i="13"/>
  <c r="L126" i="13"/>
  <c r="K126" i="13"/>
  <c r="BF123" i="17"/>
  <c r="AN123" i="15"/>
  <c r="AM123" i="15"/>
  <c r="AO123" i="15"/>
  <c r="U125" i="15"/>
  <c r="V125" i="15"/>
  <c r="S123" i="15"/>
  <c r="R123" i="15"/>
  <c r="AC123" i="19"/>
  <c r="AE123" i="19"/>
  <c r="AD123" i="19"/>
  <c r="Z122" i="13"/>
  <c r="AB122" i="13" s="1"/>
  <c r="Y122" i="13"/>
  <c r="AP124" i="17"/>
  <c r="R123" i="19"/>
  <c r="S123" i="19"/>
  <c r="T123" i="19"/>
  <c r="Q123" i="19"/>
  <c r="J123" i="7"/>
  <c r="L123" i="7"/>
  <c r="I123" i="7"/>
  <c r="K123" i="7"/>
  <c r="AC123" i="15"/>
  <c r="AB123" i="15"/>
  <c r="AD123" i="15"/>
  <c r="AE123" i="15"/>
  <c r="Y123" i="19"/>
  <c r="X123" i="19"/>
  <c r="AA123" i="19"/>
  <c r="Z123" i="19"/>
  <c r="AS123" i="17"/>
  <c r="AS124" i="17" s="1"/>
  <c r="AT123" i="17"/>
  <c r="H123" i="13"/>
  <c r="G123" i="13"/>
  <c r="AV123" i="17"/>
  <c r="W122" i="7"/>
  <c r="Y122" i="7" s="1"/>
  <c r="V122" i="7"/>
  <c r="H123" i="5"/>
  <c r="I123" i="5"/>
  <c r="J123" i="5"/>
  <c r="K123" i="5"/>
  <c r="U124" i="19"/>
  <c r="V124" i="19"/>
  <c r="AY123" i="17"/>
  <c r="AB122" i="19"/>
  <c r="U122" i="5"/>
  <c r="W122" i="5" s="1"/>
  <c r="T122" i="5"/>
  <c r="AO123" i="17"/>
  <c r="AM123" i="17"/>
  <c r="AN123" i="17"/>
  <c r="AQ123" i="17"/>
  <c r="AQ124" i="17" s="1"/>
  <c r="BB123" i="17"/>
  <c r="Q127" i="5"/>
  <c r="R127" i="5"/>
  <c r="AL125" i="19"/>
  <c r="AM125" i="19"/>
  <c r="AZ123" i="17"/>
  <c r="AB123" i="19" l="1"/>
  <c r="AZ124" i="17"/>
  <c r="AX124" i="17"/>
  <c r="AY124" i="17"/>
  <c r="AT124" i="17"/>
  <c r="I124" i="7"/>
  <c r="K124" i="7"/>
  <c r="L124" i="7"/>
  <c r="J124" i="7"/>
  <c r="AQ122" i="19"/>
  <c r="AR122" i="19"/>
  <c r="AP122" i="19"/>
  <c r="AS122" i="19"/>
  <c r="AN122" i="19"/>
  <c r="AO122" i="19"/>
  <c r="AR124" i="17"/>
  <c r="G133" i="7"/>
  <c r="H133" i="7"/>
  <c r="AK122" i="19"/>
  <c r="AH122" i="19"/>
  <c r="AG122" i="19"/>
  <c r="AF122" i="19"/>
  <c r="AI122" i="19"/>
  <c r="AJ122" i="19"/>
  <c r="BJ121" i="19"/>
  <c r="BL121" i="19" s="1"/>
  <c r="P126" i="15"/>
  <c r="O126" i="15"/>
  <c r="Q126" i="15"/>
  <c r="N126" i="15"/>
  <c r="N124" i="5"/>
  <c r="O124" i="5"/>
  <c r="M124" i="5"/>
  <c r="P124" i="5"/>
  <c r="Y124" i="17"/>
  <c r="Z124" i="17"/>
  <c r="X124" i="17"/>
  <c r="W124" i="17"/>
  <c r="G124" i="15"/>
  <c r="H124" i="15"/>
  <c r="G126" i="5"/>
  <c r="F126" i="5"/>
  <c r="AW124" i="17"/>
  <c r="H124" i="5"/>
  <c r="K124" i="5"/>
  <c r="J124" i="5"/>
  <c r="I124" i="5"/>
  <c r="Z124" i="19"/>
  <c r="Y124" i="19"/>
  <c r="X124" i="19"/>
  <c r="AA124" i="19"/>
  <c r="T124" i="19"/>
  <c r="Q124" i="19"/>
  <c r="S124" i="19"/>
  <c r="R124" i="19"/>
  <c r="P126" i="7"/>
  <c r="N126" i="7"/>
  <c r="O126" i="7"/>
  <c r="Q126" i="7"/>
  <c r="BA124" i="17"/>
  <c r="AI124" i="15"/>
  <c r="AK124" i="15"/>
  <c r="AJ124" i="15"/>
  <c r="AL124" i="15"/>
  <c r="Y123" i="13"/>
  <c r="Z123" i="13"/>
  <c r="AB123" i="13" s="1"/>
  <c r="Q128" i="5"/>
  <c r="R128" i="5"/>
  <c r="BB124" i="17"/>
  <c r="AN124" i="15"/>
  <c r="AO124" i="15"/>
  <c r="AM124" i="15"/>
  <c r="AC125" i="17"/>
  <c r="AB125" i="17"/>
  <c r="AD125" i="17"/>
  <c r="AE125" i="17"/>
  <c r="BI122" i="17"/>
  <c r="BJ122" i="17"/>
  <c r="BL122" i="17" s="1"/>
  <c r="W124" i="15"/>
  <c r="X124" i="15"/>
  <c r="Y124" i="15"/>
  <c r="Z124" i="15"/>
  <c r="I127" i="13"/>
  <c r="L127" i="13"/>
  <c r="J127" i="13"/>
  <c r="K127" i="13"/>
  <c r="V125" i="19"/>
  <c r="U125" i="19"/>
  <c r="AF129" i="17"/>
  <c r="AG129" i="17"/>
  <c r="O123" i="17"/>
  <c r="P123" i="17"/>
  <c r="N123" i="17"/>
  <c r="Q123" i="17"/>
  <c r="H125" i="17"/>
  <c r="G125" i="17"/>
  <c r="AB124" i="15"/>
  <c r="AC124" i="15"/>
  <c r="AD124" i="15"/>
  <c r="AE124" i="15"/>
  <c r="BG124" i="17"/>
  <c r="R123" i="17"/>
  <c r="S123" i="17"/>
  <c r="U123" i="17"/>
  <c r="V123" i="17"/>
  <c r="AM126" i="19"/>
  <c r="AL126" i="19"/>
  <c r="BF124" i="17"/>
  <c r="BD124" i="17"/>
  <c r="S124" i="13"/>
  <c r="R124" i="13"/>
  <c r="O125" i="19"/>
  <c r="L125" i="19"/>
  <c r="M125" i="19"/>
  <c r="N125" i="19"/>
  <c r="AQ123" i="15"/>
  <c r="AS123" i="15" s="1"/>
  <c r="AP123" i="15"/>
  <c r="AO124" i="17"/>
  <c r="AM124" i="17"/>
  <c r="AN124" i="17"/>
  <c r="BC124" i="17"/>
  <c r="AI124" i="17"/>
  <c r="AJ124" i="17"/>
  <c r="AL124" i="17"/>
  <c r="AK124" i="17"/>
  <c r="U125" i="13"/>
  <c r="V125" i="13"/>
  <c r="X125" i="13"/>
  <c r="W125" i="13"/>
  <c r="P125" i="13"/>
  <c r="N125" i="13"/>
  <c r="O125" i="13"/>
  <c r="Q125" i="13"/>
  <c r="AC124" i="19"/>
  <c r="AE124" i="19"/>
  <c r="AD124" i="19"/>
  <c r="S124" i="15"/>
  <c r="R124" i="15"/>
  <c r="U126" i="15"/>
  <c r="V126" i="15"/>
  <c r="T123" i="5"/>
  <c r="U123" i="5"/>
  <c r="W123" i="5" s="1"/>
  <c r="AY124" i="19"/>
  <c r="AX124" i="19"/>
  <c r="AV124" i="17"/>
  <c r="BD131" i="19"/>
  <c r="BF131" i="19"/>
  <c r="BB131" i="19"/>
  <c r="BA131" i="19"/>
  <c r="BE131" i="19"/>
  <c r="BH131" i="19"/>
  <c r="AZ131" i="19"/>
  <c r="BG131" i="19"/>
  <c r="BC131" i="19"/>
  <c r="BI131" i="19"/>
  <c r="J128" i="19"/>
  <c r="K128" i="19"/>
  <c r="AV125" i="19"/>
  <c r="AT125" i="19"/>
  <c r="AU125" i="19"/>
  <c r="AW125" i="19"/>
  <c r="S131" i="7"/>
  <c r="R131" i="7"/>
  <c r="AG126" i="15"/>
  <c r="AF126" i="15"/>
  <c r="K124" i="15"/>
  <c r="I124" i="15"/>
  <c r="L124" i="15"/>
  <c r="J124" i="15"/>
  <c r="AU124" i="17"/>
  <c r="AU125" i="17" s="1"/>
  <c r="G124" i="13"/>
  <c r="H124" i="13"/>
  <c r="V123" i="7"/>
  <c r="W123" i="7"/>
  <c r="Y123" i="7" s="1"/>
  <c r="K126" i="17"/>
  <c r="I126" i="17"/>
  <c r="J126" i="17"/>
  <c r="L126" i="17"/>
  <c r="BE124" i="17"/>
  <c r="BH124" i="17"/>
  <c r="AB124" i="19" l="1"/>
  <c r="BE125" i="17"/>
  <c r="AS125" i="17"/>
  <c r="AP125" i="17"/>
  <c r="S125" i="15"/>
  <c r="R125" i="15"/>
  <c r="AL127" i="19"/>
  <c r="AM127" i="19"/>
  <c r="K128" i="13"/>
  <c r="L128" i="13"/>
  <c r="J128" i="13"/>
  <c r="I128" i="13"/>
  <c r="BA125" i="17"/>
  <c r="W125" i="17"/>
  <c r="X125" i="17"/>
  <c r="Z125" i="17"/>
  <c r="Y125" i="17"/>
  <c r="AN123" i="19"/>
  <c r="AO123" i="19"/>
  <c r="AR123" i="19"/>
  <c r="AQ123" i="19"/>
  <c r="AP123" i="19"/>
  <c r="AS123" i="19"/>
  <c r="H126" i="17"/>
  <c r="G126" i="17"/>
  <c r="K127" i="17"/>
  <c r="L127" i="17"/>
  <c r="J127" i="17"/>
  <c r="I127" i="17"/>
  <c r="J129" i="19"/>
  <c r="K129" i="19"/>
  <c r="AV125" i="17"/>
  <c r="AD125" i="19"/>
  <c r="AC125" i="19"/>
  <c r="AE125" i="19"/>
  <c r="AI125" i="17"/>
  <c r="AK125" i="17"/>
  <c r="AJ125" i="17"/>
  <c r="AL125" i="17"/>
  <c r="P124" i="17"/>
  <c r="N124" i="17"/>
  <c r="O124" i="17"/>
  <c r="Q124" i="17"/>
  <c r="Y125" i="15"/>
  <c r="X125" i="15"/>
  <c r="W125" i="15"/>
  <c r="Z125" i="15"/>
  <c r="P125" i="5"/>
  <c r="O125" i="5"/>
  <c r="N125" i="5"/>
  <c r="M125" i="5"/>
  <c r="AN125" i="15"/>
  <c r="AM125" i="15"/>
  <c r="AO125" i="15"/>
  <c r="J125" i="15"/>
  <c r="K125" i="15"/>
  <c r="L125" i="15"/>
  <c r="I125" i="15"/>
  <c r="U124" i="17"/>
  <c r="V124" i="17"/>
  <c r="BJ123" i="17"/>
  <c r="BL123" i="17" s="1"/>
  <c r="BI123" i="17"/>
  <c r="BB125" i="17"/>
  <c r="K125" i="5"/>
  <c r="H125" i="5"/>
  <c r="I125" i="5"/>
  <c r="J125" i="5"/>
  <c r="BI132" i="19"/>
  <c r="BA132" i="19"/>
  <c r="BE132" i="19"/>
  <c r="BC132" i="19"/>
  <c r="AZ132" i="19"/>
  <c r="BD132" i="19"/>
  <c r="BB132" i="19"/>
  <c r="BH132" i="19"/>
  <c r="BF132" i="19"/>
  <c r="BG132" i="19"/>
  <c r="AY125" i="19"/>
  <c r="AX125" i="19"/>
  <c r="N126" i="13"/>
  <c r="P126" i="13"/>
  <c r="Q126" i="13"/>
  <c r="O126" i="13"/>
  <c r="Q129" i="5"/>
  <c r="R129" i="5"/>
  <c r="U124" i="5"/>
  <c r="W124" i="5" s="1"/>
  <c r="T124" i="5"/>
  <c r="M126" i="19"/>
  <c r="L126" i="19"/>
  <c r="N126" i="19"/>
  <c r="O126" i="19"/>
  <c r="R124" i="17"/>
  <c r="S124" i="17"/>
  <c r="AW125" i="17"/>
  <c r="I125" i="7"/>
  <c r="K125" i="7"/>
  <c r="J125" i="7"/>
  <c r="L125" i="7"/>
  <c r="P127" i="7"/>
  <c r="Q127" i="7"/>
  <c r="N127" i="7"/>
  <c r="O127" i="7"/>
  <c r="AG130" i="17"/>
  <c r="AF130" i="17"/>
  <c r="AK123" i="19"/>
  <c r="AH123" i="19"/>
  <c r="AG123" i="19"/>
  <c r="AF123" i="19"/>
  <c r="AJ123" i="19"/>
  <c r="AI123" i="19"/>
  <c r="AG127" i="15"/>
  <c r="AF127" i="15"/>
  <c r="U127" i="15"/>
  <c r="V127" i="15"/>
  <c r="BC125" i="17"/>
  <c r="S125" i="13"/>
  <c r="R125" i="13"/>
  <c r="BG125" i="17"/>
  <c r="G127" i="5"/>
  <c r="F127" i="5"/>
  <c r="O127" i="15"/>
  <c r="N127" i="15"/>
  <c r="P127" i="15"/>
  <c r="Q127" i="15"/>
  <c r="H134" i="7"/>
  <c r="G134" i="7"/>
  <c r="W124" i="7"/>
  <c r="Y124" i="7" s="1"/>
  <c r="V124" i="7"/>
  <c r="H125" i="13"/>
  <c r="G125" i="13"/>
  <c r="BD125" i="17"/>
  <c r="AB125" i="15"/>
  <c r="AC125" i="15"/>
  <c r="AD125" i="15"/>
  <c r="AE125" i="15"/>
  <c r="AB126" i="17"/>
  <c r="AC126" i="17"/>
  <c r="AD126" i="17"/>
  <c r="AE126" i="17"/>
  <c r="AI125" i="15"/>
  <c r="AJ125" i="15"/>
  <c r="AK125" i="15"/>
  <c r="AL125" i="15"/>
  <c r="R125" i="19"/>
  <c r="T125" i="19"/>
  <c r="Q125" i="19"/>
  <c r="S125" i="19"/>
  <c r="G125" i="15"/>
  <c r="H125" i="15"/>
  <c r="AT125" i="17"/>
  <c r="Y124" i="13"/>
  <c r="Z124" i="13"/>
  <c r="AB124" i="13" s="1"/>
  <c r="S132" i="7"/>
  <c r="R132" i="7"/>
  <c r="U126" i="13"/>
  <c r="X126" i="13"/>
  <c r="V126" i="13"/>
  <c r="W126" i="13"/>
  <c r="BF125" i="17"/>
  <c r="U126" i="19"/>
  <c r="V126" i="19"/>
  <c r="AA125" i="19"/>
  <c r="Y125" i="19"/>
  <c r="X125" i="19"/>
  <c r="Z125" i="19"/>
  <c r="AQ124" i="15"/>
  <c r="AS124" i="15" s="1"/>
  <c r="AP124" i="15"/>
  <c r="AR125" i="17"/>
  <c r="AY125" i="17"/>
  <c r="BH125" i="17"/>
  <c r="AZ125" i="17"/>
  <c r="AV126" i="19"/>
  <c r="AT126" i="19"/>
  <c r="AW126" i="19"/>
  <c r="AU126" i="19"/>
  <c r="AN125" i="17"/>
  <c r="AO125" i="17"/>
  <c r="AM125" i="17"/>
  <c r="AQ125" i="17"/>
  <c r="AX125" i="17"/>
  <c r="BJ122" i="19"/>
  <c r="BL122" i="19" s="1"/>
  <c r="AP126" i="17" l="1"/>
  <c r="AQ126" i="17"/>
  <c r="AY126" i="17"/>
  <c r="AZ126" i="17"/>
  <c r="BF126" i="17"/>
  <c r="AG128" i="15"/>
  <c r="AF128" i="15"/>
  <c r="W126" i="15"/>
  <c r="Z126" i="15"/>
  <c r="Y126" i="15"/>
  <c r="X126" i="15"/>
  <c r="AX126" i="17"/>
  <c r="AR126" i="17"/>
  <c r="U127" i="13"/>
  <c r="W127" i="13"/>
  <c r="X127" i="13"/>
  <c r="V127" i="13"/>
  <c r="P128" i="7"/>
  <c r="O128" i="7"/>
  <c r="N128" i="7"/>
  <c r="Q128" i="7"/>
  <c r="I126" i="15"/>
  <c r="K126" i="15"/>
  <c r="J126" i="15"/>
  <c r="L126" i="15"/>
  <c r="J129" i="13"/>
  <c r="L129" i="13"/>
  <c r="K129" i="13"/>
  <c r="I129" i="13"/>
  <c r="AG131" i="17"/>
  <c r="AF131" i="17"/>
  <c r="R126" i="19"/>
  <c r="Q126" i="19"/>
  <c r="S126" i="19"/>
  <c r="T126" i="19"/>
  <c r="AY126" i="19"/>
  <c r="AX126" i="19"/>
  <c r="BJ123" i="19"/>
  <c r="BL123" i="19" s="1"/>
  <c r="U125" i="5"/>
  <c r="W125" i="5" s="1"/>
  <c r="T125" i="5"/>
  <c r="AV126" i="17"/>
  <c r="G135" i="7"/>
  <c r="H135" i="7"/>
  <c r="AM126" i="17"/>
  <c r="AO126" i="17"/>
  <c r="AP127" i="17" s="1"/>
  <c r="AN126" i="17"/>
  <c r="S133" i="7"/>
  <c r="R133" i="7"/>
  <c r="AI126" i="15"/>
  <c r="AL126" i="15"/>
  <c r="AK126" i="15"/>
  <c r="AJ126" i="15"/>
  <c r="BD126" i="17"/>
  <c r="G128" i="5"/>
  <c r="F128" i="5"/>
  <c r="L126" i="7"/>
  <c r="J126" i="7"/>
  <c r="K126" i="7"/>
  <c r="I126" i="7"/>
  <c r="K126" i="5"/>
  <c r="H126" i="5"/>
  <c r="I126" i="5"/>
  <c r="J126" i="5"/>
  <c r="AM126" i="15"/>
  <c r="AN126" i="15"/>
  <c r="AO126" i="15"/>
  <c r="O125" i="17"/>
  <c r="N125" i="17"/>
  <c r="P125" i="17"/>
  <c r="Q125" i="17"/>
  <c r="J130" i="19"/>
  <c r="K130" i="19"/>
  <c r="G126" i="15"/>
  <c r="H126" i="15"/>
  <c r="P127" i="13"/>
  <c r="N127" i="13"/>
  <c r="Q127" i="13"/>
  <c r="O127" i="13"/>
  <c r="BG126" i="17"/>
  <c r="R130" i="5"/>
  <c r="Q130" i="5"/>
  <c r="BB126" i="17"/>
  <c r="AL128" i="19"/>
  <c r="AM128" i="19"/>
  <c r="H126" i="13"/>
  <c r="G126" i="13"/>
  <c r="AK124" i="19"/>
  <c r="AH124" i="19"/>
  <c r="AI124" i="19"/>
  <c r="AG124" i="19"/>
  <c r="AJ124" i="19"/>
  <c r="AF124" i="19"/>
  <c r="BJ124" i="17"/>
  <c r="BL124" i="17" s="1"/>
  <c r="BI124" i="17"/>
  <c r="AB126" i="15"/>
  <c r="AC126" i="15"/>
  <c r="AD126" i="15"/>
  <c r="AE126" i="15"/>
  <c r="Z125" i="13"/>
  <c r="AB125" i="13" s="1"/>
  <c r="Y125" i="13"/>
  <c r="AT127" i="19"/>
  <c r="AV127" i="19"/>
  <c r="AU127" i="19"/>
  <c r="AW127" i="19"/>
  <c r="X126" i="19"/>
  <c r="Z126" i="19"/>
  <c r="Y126" i="19"/>
  <c r="AA126" i="19"/>
  <c r="AT126" i="17"/>
  <c r="S126" i="13"/>
  <c r="R126" i="13"/>
  <c r="W125" i="7"/>
  <c r="Y125" i="7" s="1"/>
  <c r="V125" i="7"/>
  <c r="AB125" i="19"/>
  <c r="BE126" i="17"/>
  <c r="Y126" i="17"/>
  <c r="W126" i="17"/>
  <c r="X126" i="17"/>
  <c r="Z126" i="17"/>
  <c r="AN124" i="19"/>
  <c r="AR124" i="19"/>
  <c r="AP124" i="19"/>
  <c r="AQ124" i="19"/>
  <c r="AO124" i="19"/>
  <c r="AS124" i="19"/>
  <c r="U127" i="19"/>
  <c r="V127" i="19"/>
  <c r="AD127" i="17"/>
  <c r="AB127" i="17"/>
  <c r="AE127" i="17"/>
  <c r="AC127" i="17"/>
  <c r="BC126" i="17"/>
  <c r="AW126" i="17"/>
  <c r="U125" i="17"/>
  <c r="V125" i="17"/>
  <c r="AJ126" i="17"/>
  <c r="AI126" i="17"/>
  <c r="AL126" i="17"/>
  <c r="AK126" i="17"/>
  <c r="I128" i="17"/>
  <c r="J128" i="17"/>
  <c r="K128" i="17"/>
  <c r="L128" i="17"/>
  <c r="S126" i="15"/>
  <c r="R126" i="15"/>
  <c r="BF133" i="19"/>
  <c r="BA133" i="19"/>
  <c r="AZ133" i="19"/>
  <c r="BD133" i="19"/>
  <c r="BH133" i="19"/>
  <c r="BC133" i="19"/>
  <c r="BI133" i="19"/>
  <c r="BB133" i="19"/>
  <c r="BE133" i="19"/>
  <c r="BG133" i="19"/>
  <c r="AC126" i="19"/>
  <c r="AE126" i="19"/>
  <c r="AD126" i="19"/>
  <c r="U128" i="15"/>
  <c r="V128" i="15"/>
  <c r="S125" i="17"/>
  <c r="R125" i="17"/>
  <c r="AU126" i="17"/>
  <c r="BA126" i="17"/>
  <c r="BH126" i="17"/>
  <c r="AQ125" i="15"/>
  <c r="AS125" i="15" s="1"/>
  <c r="AP125" i="15"/>
  <c r="O128" i="15"/>
  <c r="P128" i="15"/>
  <c r="N128" i="15"/>
  <c r="Q128" i="15"/>
  <c r="M127" i="19"/>
  <c r="L127" i="19"/>
  <c r="O127" i="19"/>
  <c r="N127" i="19"/>
  <c r="O126" i="5"/>
  <c r="M126" i="5"/>
  <c r="N126" i="5"/>
  <c r="P126" i="5"/>
  <c r="G127" i="17"/>
  <c r="H127" i="17"/>
  <c r="AS126" i="17"/>
  <c r="AB126" i="19" l="1"/>
  <c r="AS127" i="17"/>
  <c r="AX127" i="17"/>
  <c r="AQ127" i="17"/>
  <c r="AI127" i="17"/>
  <c r="AJ127" i="17"/>
  <c r="AK127" i="17"/>
  <c r="AL127" i="17"/>
  <c r="AN125" i="19"/>
  <c r="AP125" i="19"/>
  <c r="AQ125" i="19"/>
  <c r="AO125" i="19"/>
  <c r="AS125" i="19"/>
  <c r="AR125" i="19"/>
  <c r="BG127" i="17"/>
  <c r="G136" i="7"/>
  <c r="H136" i="7"/>
  <c r="AR127" i="17"/>
  <c r="AM127" i="15"/>
  <c r="AN127" i="15"/>
  <c r="AO127" i="15"/>
  <c r="V126" i="17"/>
  <c r="U126" i="17"/>
  <c r="AJ125" i="19"/>
  <c r="AI125" i="19"/>
  <c r="AG125" i="19"/>
  <c r="AH125" i="19"/>
  <c r="AF125" i="19"/>
  <c r="AK125" i="19"/>
  <c r="N128" i="13"/>
  <c r="Q128" i="13"/>
  <c r="O128" i="13"/>
  <c r="P128" i="13"/>
  <c r="BD127" i="17"/>
  <c r="AV127" i="17"/>
  <c r="BH127" i="17"/>
  <c r="AE127" i="19"/>
  <c r="AC127" i="19"/>
  <c r="AD127" i="19"/>
  <c r="BF127" i="17"/>
  <c r="R127" i="13"/>
  <c r="S127" i="13"/>
  <c r="AC127" i="15"/>
  <c r="AD127" i="15"/>
  <c r="AB127" i="15"/>
  <c r="AE127" i="15"/>
  <c r="Z126" i="13"/>
  <c r="AB126" i="13" s="1"/>
  <c r="Y126" i="13"/>
  <c r="AW127" i="17"/>
  <c r="AT127" i="17"/>
  <c r="H127" i="13"/>
  <c r="G127" i="13"/>
  <c r="AF132" i="17"/>
  <c r="AG132" i="17"/>
  <c r="O129" i="7"/>
  <c r="P129" i="7"/>
  <c r="Q129" i="7"/>
  <c r="N129" i="7"/>
  <c r="Y127" i="15"/>
  <c r="X127" i="15"/>
  <c r="W127" i="15"/>
  <c r="Z127" i="15"/>
  <c r="R131" i="5"/>
  <c r="Q131" i="5"/>
  <c r="O127" i="5"/>
  <c r="M127" i="5"/>
  <c r="N127" i="5"/>
  <c r="P127" i="5"/>
  <c r="G129" i="5"/>
  <c r="F129" i="5"/>
  <c r="R127" i="15"/>
  <c r="S127" i="15"/>
  <c r="BC127" i="17"/>
  <c r="Z127" i="19"/>
  <c r="X127" i="19"/>
  <c r="AA127" i="19"/>
  <c r="Y127" i="19"/>
  <c r="AL129" i="19"/>
  <c r="AM129" i="19"/>
  <c r="G127" i="15"/>
  <c r="H127" i="15"/>
  <c r="AJ127" i="15"/>
  <c r="AK127" i="15"/>
  <c r="AI127" i="15"/>
  <c r="AL127" i="15"/>
  <c r="AZ127" i="17"/>
  <c r="L127" i="7"/>
  <c r="J127" i="7"/>
  <c r="I127" i="7"/>
  <c r="K127" i="7"/>
  <c r="L128" i="19"/>
  <c r="O128" i="19"/>
  <c r="M128" i="19"/>
  <c r="N128" i="19"/>
  <c r="K129" i="17"/>
  <c r="J129" i="17"/>
  <c r="L129" i="17"/>
  <c r="I129" i="17"/>
  <c r="Y127" i="17"/>
  <c r="X127" i="17"/>
  <c r="Z127" i="17"/>
  <c r="W127" i="17"/>
  <c r="AQ126" i="15"/>
  <c r="AS126" i="15" s="1"/>
  <c r="AP126" i="15"/>
  <c r="U126" i="5"/>
  <c r="W126" i="5" s="1"/>
  <c r="T126" i="5"/>
  <c r="AU127" i="17"/>
  <c r="AC128" i="17"/>
  <c r="AD128" i="17"/>
  <c r="AB128" i="17"/>
  <c r="AE128" i="17"/>
  <c r="J131" i="19"/>
  <c r="K131" i="19"/>
  <c r="H127" i="5"/>
  <c r="K127" i="5"/>
  <c r="J127" i="5"/>
  <c r="I127" i="5"/>
  <c r="AG129" i="15"/>
  <c r="AF129" i="15"/>
  <c r="BJ125" i="17"/>
  <c r="BL125" i="17" s="1"/>
  <c r="BI125" i="17"/>
  <c r="BA134" i="19"/>
  <c r="BD134" i="19"/>
  <c r="BF134" i="19"/>
  <c r="AZ134" i="19"/>
  <c r="BC134" i="19"/>
  <c r="BB134" i="19"/>
  <c r="BH134" i="19"/>
  <c r="BI134" i="19"/>
  <c r="BG134" i="19"/>
  <c r="BE134" i="19"/>
  <c r="W126" i="7"/>
  <c r="Y126" i="7" s="1"/>
  <c r="V126" i="7"/>
  <c r="S134" i="7"/>
  <c r="R134" i="7"/>
  <c r="K130" i="13"/>
  <c r="J130" i="13"/>
  <c r="L130" i="13"/>
  <c r="I130" i="13"/>
  <c r="AY127" i="17"/>
  <c r="BA127" i="17"/>
  <c r="N129" i="15"/>
  <c r="O129" i="15"/>
  <c r="P129" i="15"/>
  <c r="Q129" i="15"/>
  <c r="R126" i="17"/>
  <c r="S126" i="17"/>
  <c r="AT128" i="19"/>
  <c r="AW128" i="19"/>
  <c r="AV128" i="19"/>
  <c r="AU128" i="19"/>
  <c r="BJ124" i="19"/>
  <c r="BL124" i="19" s="1"/>
  <c r="BB127" i="17"/>
  <c r="O126" i="17"/>
  <c r="P126" i="17"/>
  <c r="Q126" i="17"/>
  <c r="N126" i="17"/>
  <c r="AX127" i="19"/>
  <c r="AY127" i="19"/>
  <c r="U128" i="13"/>
  <c r="W128" i="13"/>
  <c r="V128" i="13"/>
  <c r="X128" i="13"/>
  <c r="G128" i="17"/>
  <c r="H128" i="17"/>
  <c r="U129" i="15"/>
  <c r="V129" i="15"/>
  <c r="U128" i="19"/>
  <c r="V128" i="19"/>
  <c r="BE127" i="17"/>
  <c r="AN127" i="17"/>
  <c r="AO127" i="17"/>
  <c r="AM127" i="17"/>
  <c r="R127" i="19"/>
  <c r="S127" i="19"/>
  <c r="T127" i="19"/>
  <c r="Q127" i="19"/>
  <c r="I127" i="15"/>
  <c r="J127" i="15"/>
  <c r="K127" i="15"/>
  <c r="L127" i="15"/>
  <c r="AB127" i="19" l="1"/>
  <c r="BJ125" i="19"/>
  <c r="BL125" i="19" s="1"/>
  <c r="AS128" i="17"/>
  <c r="BD128" i="17"/>
  <c r="BA128" i="17"/>
  <c r="BB128" i="17"/>
  <c r="AX128" i="17"/>
  <c r="AO128" i="15"/>
  <c r="AM128" i="15"/>
  <c r="AN128" i="15"/>
  <c r="BJ126" i="17"/>
  <c r="BL126" i="17" s="1"/>
  <c r="BI126" i="17"/>
  <c r="AG133" i="17"/>
  <c r="AF133" i="17"/>
  <c r="V130" i="15"/>
  <c r="U130" i="15"/>
  <c r="Y128" i="19"/>
  <c r="X128" i="19"/>
  <c r="Z128" i="19"/>
  <c r="AA128" i="19"/>
  <c r="Z127" i="13"/>
  <c r="AB127" i="13" s="1"/>
  <c r="Y127" i="13"/>
  <c r="BF128" i="17"/>
  <c r="J128" i="7"/>
  <c r="L128" i="7"/>
  <c r="I128" i="7"/>
  <c r="K128" i="7"/>
  <c r="R132" i="5"/>
  <c r="Q132" i="5"/>
  <c r="H128" i="13"/>
  <c r="G128" i="13"/>
  <c r="N129" i="13"/>
  <c r="O129" i="13"/>
  <c r="Q129" i="13"/>
  <c r="P129" i="13"/>
  <c r="Q128" i="19"/>
  <c r="S128" i="19"/>
  <c r="R128" i="19"/>
  <c r="T128" i="19"/>
  <c r="G129" i="17"/>
  <c r="H129" i="17"/>
  <c r="AU128" i="17"/>
  <c r="AZ128" i="17"/>
  <c r="W128" i="15"/>
  <c r="Y128" i="15"/>
  <c r="X128" i="15"/>
  <c r="Z128" i="15"/>
  <c r="AT128" i="17"/>
  <c r="AR128" i="17"/>
  <c r="AY128" i="17"/>
  <c r="AG130" i="15"/>
  <c r="AF130" i="15"/>
  <c r="K130" i="17"/>
  <c r="L130" i="17"/>
  <c r="I130" i="17"/>
  <c r="J130" i="17"/>
  <c r="AI128" i="15"/>
  <c r="AK128" i="15"/>
  <c r="AL128" i="15"/>
  <c r="AJ128" i="15"/>
  <c r="BC128" i="17"/>
  <c r="AW128" i="17"/>
  <c r="AE128" i="19"/>
  <c r="AC128" i="19"/>
  <c r="AD128" i="19"/>
  <c r="AI126" i="19"/>
  <c r="AG126" i="19"/>
  <c r="AH126" i="19"/>
  <c r="AF126" i="19"/>
  <c r="AK126" i="19"/>
  <c r="AJ126" i="19"/>
  <c r="G137" i="7"/>
  <c r="H137" i="7"/>
  <c r="U127" i="17"/>
  <c r="V127" i="17"/>
  <c r="X128" i="17"/>
  <c r="Y128" i="17"/>
  <c r="W128" i="17"/>
  <c r="Z128" i="17"/>
  <c r="X129" i="13"/>
  <c r="W129" i="13"/>
  <c r="U129" i="13"/>
  <c r="V129" i="13"/>
  <c r="BA135" i="19"/>
  <c r="BI135" i="19"/>
  <c r="BF135" i="19"/>
  <c r="BD135" i="19"/>
  <c r="BH135" i="19"/>
  <c r="BB135" i="19"/>
  <c r="AZ135" i="19"/>
  <c r="BC135" i="19"/>
  <c r="BE135" i="19"/>
  <c r="BG135" i="19"/>
  <c r="S128" i="15"/>
  <c r="R128" i="15"/>
  <c r="BH128" i="17"/>
  <c r="AI128" i="17"/>
  <c r="AK128" i="17"/>
  <c r="AJ128" i="17"/>
  <c r="AL128" i="17"/>
  <c r="O130" i="15"/>
  <c r="Q130" i="15"/>
  <c r="P130" i="15"/>
  <c r="N130" i="15"/>
  <c r="R128" i="13"/>
  <c r="S128" i="13"/>
  <c r="J131" i="13"/>
  <c r="L131" i="13"/>
  <c r="I131" i="13"/>
  <c r="K131" i="13"/>
  <c r="N127" i="17"/>
  <c r="Q127" i="17"/>
  <c r="O127" i="17"/>
  <c r="P127" i="17"/>
  <c r="AN128" i="17"/>
  <c r="AO128" i="17"/>
  <c r="AM128" i="17"/>
  <c r="AT129" i="19"/>
  <c r="AU129" i="19"/>
  <c r="AV129" i="19"/>
  <c r="AW129" i="19"/>
  <c r="K128" i="5"/>
  <c r="H128" i="5"/>
  <c r="I128" i="5"/>
  <c r="J128" i="5"/>
  <c r="AC128" i="15"/>
  <c r="AE128" i="15"/>
  <c r="AB128" i="15"/>
  <c r="AD128" i="15"/>
  <c r="U127" i="5"/>
  <c r="W127" i="5" s="1"/>
  <c r="T127" i="5"/>
  <c r="H128" i="15"/>
  <c r="G128" i="15"/>
  <c r="G130" i="5"/>
  <c r="F130" i="5"/>
  <c r="O130" i="7"/>
  <c r="Q130" i="7"/>
  <c r="P130" i="7"/>
  <c r="N130" i="7"/>
  <c r="BG128" i="17"/>
  <c r="BE128" i="17"/>
  <c r="AY128" i="19"/>
  <c r="AX128" i="19"/>
  <c r="R127" i="17"/>
  <c r="S127" i="17"/>
  <c r="K132" i="19"/>
  <c r="J132" i="19"/>
  <c r="M129" i="19"/>
  <c r="L129" i="19"/>
  <c r="N129" i="19"/>
  <c r="O129" i="19"/>
  <c r="AQ127" i="15"/>
  <c r="AS127" i="15" s="1"/>
  <c r="AP127" i="15"/>
  <c r="O128" i="5"/>
  <c r="M128" i="5"/>
  <c r="N128" i="5"/>
  <c r="P128" i="5"/>
  <c r="AQ128" i="17"/>
  <c r="AC129" i="17"/>
  <c r="AB129" i="17"/>
  <c r="AD129" i="17"/>
  <c r="AE129" i="17"/>
  <c r="W127" i="7"/>
  <c r="Y127" i="7" s="1"/>
  <c r="AB127" i="7" s="1"/>
  <c r="N130" i="8" s="1"/>
  <c r="V127" i="7"/>
  <c r="J128" i="15"/>
  <c r="K128" i="15"/>
  <c r="I128" i="15"/>
  <c r="L128" i="15"/>
  <c r="U129" i="19"/>
  <c r="V129" i="19"/>
  <c r="S135" i="7"/>
  <c r="R135" i="7"/>
  <c r="AL130" i="19"/>
  <c r="AM130" i="19"/>
  <c r="AV128" i="17"/>
  <c r="AR126" i="19"/>
  <c r="AN126" i="19"/>
  <c r="AQ126" i="19"/>
  <c r="AO126" i="19"/>
  <c r="AS126" i="19"/>
  <c r="AP126" i="19"/>
  <c r="AP128" i="17"/>
  <c r="AB128" i="19" l="1"/>
  <c r="AP129" i="17"/>
  <c r="AY129" i="17"/>
  <c r="BC129" i="17"/>
  <c r="BH129" i="17"/>
  <c r="AS129" i="17"/>
  <c r="O130" i="8"/>
  <c r="O131" i="7"/>
  <c r="N131" i="7"/>
  <c r="P131" i="7"/>
  <c r="Q131" i="7"/>
  <c r="S129" i="15"/>
  <c r="R129" i="15"/>
  <c r="AI129" i="15"/>
  <c r="AK129" i="15"/>
  <c r="AJ129" i="15"/>
  <c r="AL129" i="15"/>
  <c r="W128" i="7"/>
  <c r="Y128" i="7" s="1"/>
  <c r="AB128" i="7" s="1"/>
  <c r="N131" i="8" s="1"/>
  <c r="O131" i="8" s="1"/>
  <c r="V128" i="7"/>
  <c r="AG127" i="19"/>
  <c r="AJ127" i="19"/>
  <c r="AK127" i="19"/>
  <c r="AI127" i="19"/>
  <c r="AF127" i="19"/>
  <c r="AH127" i="19"/>
  <c r="AR129" i="17"/>
  <c r="L129" i="7"/>
  <c r="J129" i="7"/>
  <c r="I129" i="7"/>
  <c r="K129" i="7"/>
  <c r="U131" i="15"/>
  <c r="V131" i="15"/>
  <c r="S129" i="13"/>
  <c r="R129" i="13"/>
  <c r="N131" i="15"/>
  <c r="O131" i="15"/>
  <c r="P131" i="15"/>
  <c r="Q131" i="15"/>
  <c r="X130" i="13"/>
  <c r="U130" i="13"/>
  <c r="W130" i="13"/>
  <c r="V130" i="13"/>
  <c r="BJ126" i="19"/>
  <c r="BL126" i="19" s="1"/>
  <c r="AT129" i="17"/>
  <c r="AQ129" i="17"/>
  <c r="AQ130" i="17" s="1"/>
  <c r="K133" i="19"/>
  <c r="J133" i="19"/>
  <c r="G131" i="5"/>
  <c r="F131" i="5"/>
  <c r="P128" i="17"/>
  <c r="O128" i="17"/>
  <c r="Q128" i="17"/>
  <c r="N128" i="17"/>
  <c r="BB129" i="17"/>
  <c r="Y129" i="15"/>
  <c r="Z129" i="15"/>
  <c r="X129" i="15"/>
  <c r="W129" i="15"/>
  <c r="AF134" i="17"/>
  <c r="AG134" i="17"/>
  <c r="AB129" i="15"/>
  <c r="AC129" i="15"/>
  <c r="AE129" i="15"/>
  <c r="AD129" i="15"/>
  <c r="R133" i="5"/>
  <c r="Q133" i="5"/>
  <c r="AO129" i="17"/>
  <c r="AM129" i="17"/>
  <c r="AN129" i="17"/>
  <c r="N129" i="5"/>
  <c r="M129" i="5"/>
  <c r="O129" i="5"/>
  <c r="P129" i="5"/>
  <c r="R128" i="17"/>
  <c r="S128" i="17"/>
  <c r="AQ128" i="15"/>
  <c r="AS128" i="15" s="1"/>
  <c r="AP128" i="15"/>
  <c r="U128" i="5"/>
  <c r="W128" i="5" s="1"/>
  <c r="T128" i="5"/>
  <c r="BJ127" i="17"/>
  <c r="BL127" i="17" s="1"/>
  <c r="BI127" i="17"/>
  <c r="AI129" i="17"/>
  <c r="AJ129" i="17"/>
  <c r="AK129" i="17"/>
  <c r="AL129" i="17"/>
  <c r="W129" i="17"/>
  <c r="X129" i="17"/>
  <c r="Z129" i="17"/>
  <c r="Y129" i="17"/>
  <c r="P130" i="13"/>
  <c r="O130" i="13"/>
  <c r="N130" i="13"/>
  <c r="Q130" i="13"/>
  <c r="BD129" i="17"/>
  <c r="J129" i="15"/>
  <c r="K129" i="15"/>
  <c r="L129" i="15"/>
  <c r="I129" i="15"/>
  <c r="G129" i="15"/>
  <c r="H129" i="15"/>
  <c r="H129" i="5"/>
  <c r="I129" i="5"/>
  <c r="J129" i="5"/>
  <c r="K129" i="5"/>
  <c r="I131" i="17"/>
  <c r="L131" i="17"/>
  <c r="K131" i="17"/>
  <c r="J131" i="17"/>
  <c r="BF129" i="17"/>
  <c r="AE130" i="17"/>
  <c r="AC130" i="17"/>
  <c r="AB130" i="17"/>
  <c r="AD130" i="17"/>
  <c r="AU130" i="19"/>
  <c r="AT130" i="19"/>
  <c r="AV130" i="19"/>
  <c r="AW130" i="19"/>
  <c r="AQ127" i="19"/>
  <c r="AR127" i="19"/>
  <c r="AS127" i="19"/>
  <c r="AO127" i="19"/>
  <c r="AN127" i="19"/>
  <c r="AP127" i="19"/>
  <c r="AV129" i="17"/>
  <c r="AL131" i="19"/>
  <c r="AM131" i="19"/>
  <c r="AY129" i="19"/>
  <c r="AX129" i="19"/>
  <c r="I132" i="13"/>
  <c r="L132" i="13"/>
  <c r="J132" i="13"/>
  <c r="K132" i="13"/>
  <c r="AZ129" i="17"/>
  <c r="Z128" i="13"/>
  <c r="AB128" i="13" s="1"/>
  <c r="Y128" i="13"/>
  <c r="AP130" i="17"/>
  <c r="R129" i="19"/>
  <c r="T129" i="19"/>
  <c r="Q129" i="19"/>
  <c r="S129" i="19"/>
  <c r="V130" i="19"/>
  <c r="U130" i="19"/>
  <c r="BE129" i="17"/>
  <c r="U128" i="17"/>
  <c r="V128" i="17"/>
  <c r="AE129" i="19"/>
  <c r="AC129" i="19"/>
  <c r="AD129" i="19"/>
  <c r="AU129" i="17"/>
  <c r="G129" i="13"/>
  <c r="H129" i="13"/>
  <c r="Y129" i="19"/>
  <c r="X129" i="19"/>
  <c r="AA129" i="19"/>
  <c r="Z129" i="19"/>
  <c r="AM129" i="15"/>
  <c r="AN129" i="15"/>
  <c r="AO129" i="15"/>
  <c r="M130" i="19"/>
  <c r="O130" i="19"/>
  <c r="L130" i="19"/>
  <c r="N130" i="19"/>
  <c r="G138" i="7"/>
  <c r="H138" i="7"/>
  <c r="S136" i="7"/>
  <c r="R136" i="7"/>
  <c r="BG129" i="17"/>
  <c r="BA129" i="17"/>
  <c r="BI136" i="19"/>
  <c r="BA136" i="19"/>
  <c r="BC136" i="19"/>
  <c r="BF136" i="19"/>
  <c r="BH136" i="19"/>
  <c r="BD136" i="19"/>
  <c r="BB136" i="19"/>
  <c r="AZ136" i="19"/>
  <c r="BE136" i="19"/>
  <c r="BG136" i="19"/>
  <c r="AW129" i="17"/>
  <c r="AG131" i="15"/>
  <c r="AF131" i="15"/>
  <c r="G130" i="17"/>
  <c r="H130" i="17"/>
  <c r="AX129" i="17"/>
  <c r="AU130" i="17" l="1"/>
  <c r="AX130" i="17"/>
  <c r="AV130" i="17"/>
  <c r="J130" i="5"/>
  <c r="I130" i="5"/>
  <c r="H130" i="5"/>
  <c r="K130" i="5"/>
  <c r="BD130" i="17"/>
  <c r="K134" i="19"/>
  <c r="J134" i="19"/>
  <c r="AR130" i="17"/>
  <c r="Y130" i="15"/>
  <c r="Z130" i="15"/>
  <c r="W130" i="15"/>
  <c r="X130" i="15"/>
  <c r="AT130" i="17"/>
  <c r="BJ127" i="19"/>
  <c r="BL127" i="19" s="1"/>
  <c r="BE137" i="19"/>
  <c r="BA137" i="19"/>
  <c r="BF137" i="19"/>
  <c r="BD137" i="19"/>
  <c r="BB137" i="19"/>
  <c r="BC137" i="19"/>
  <c r="BH137" i="19"/>
  <c r="AZ137" i="19"/>
  <c r="BI137" i="19"/>
  <c r="BG137" i="19"/>
  <c r="AO130" i="15"/>
  <c r="AM130" i="15"/>
  <c r="AN130" i="15"/>
  <c r="AE130" i="19"/>
  <c r="AC130" i="19"/>
  <c r="AD130" i="19"/>
  <c r="U129" i="5"/>
  <c r="W129" i="5" s="1"/>
  <c r="T129" i="5"/>
  <c r="AO130" i="17"/>
  <c r="AP131" i="17" s="1"/>
  <c r="AM130" i="17"/>
  <c r="AN130" i="17"/>
  <c r="S130" i="15"/>
  <c r="R130" i="15"/>
  <c r="U129" i="17"/>
  <c r="V129" i="17"/>
  <c r="AZ130" i="17"/>
  <c r="H130" i="15"/>
  <c r="G130" i="15"/>
  <c r="BB130" i="17"/>
  <c r="AG128" i="19"/>
  <c r="AI128" i="19"/>
  <c r="AK128" i="19"/>
  <c r="AJ128" i="19"/>
  <c r="AH128" i="19"/>
  <c r="AF128" i="19"/>
  <c r="O132" i="7"/>
  <c r="N132" i="7"/>
  <c r="P132" i="7"/>
  <c r="Q132" i="7"/>
  <c r="Y129" i="13"/>
  <c r="Z129" i="13"/>
  <c r="AB129" i="13" s="1"/>
  <c r="BG130" i="17"/>
  <c r="AN128" i="19"/>
  <c r="AP128" i="19"/>
  <c r="AQ128" i="19"/>
  <c r="AR128" i="19"/>
  <c r="AO128" i="19"/>
  <c r="AS128" i="19"/>
  <c r="AB131" i="17"/>
  <c r="AD131" i="17"/>
  <c r="AC131" i="17"/>
  <c r="AE131" i="17"/>
  <c r="AP129" i="15"/>
  <c r="AQ129" i="15"/>
  <c r="AS129" i="15" s="1"/>
  <c r="R134" i="5"/>
  <c r="Q134" i="5"/>
  <c r="BI128" i="17"/>
  <c r="BJ128" i="17"/>
  <c r="BL128" i="17" s="1"/>
  <c r="S130" i="13"/>
  <c r="R130" i="13"/>
  <c r="O131" i="19"/>
  <c r="M131" i="19"/>
  <c r="N131" i="19"/>
  <c r="L131" i="19"/>
  <c r="BE130" i="17"/>
  <c r="BH130" i="17"/>
  <c r="W130" i="17"/>
  <c r="Z130" i="17"/>
  <c r="Y130" i="17"/>
  <c r="X130" i="17"/>
  <c r="P129" i="17"/>
  <c r="O129" i="17"/>
  <c r="Q129" i="17"/>
  <c r="N129" i="17"/>
  <c r="U132" i="15"/>
  <c r="V132" i="15"/>
  <c r="G131" i="17"/>
  <c r="H131" i="17"/>
  <c r="AW130" i="17"/>
  <c r="X130" i="19"/>
  <c r="AA130" i="19"/>
  <c r="Z130" i="19"/>
  <c r="Y130" i="19"/>
  <c r="BF130" i="17"/>
  <c r="I130" i="15"/>
  <c r="K130" i="15"/>
  <c r="J130" i="15"/>
  <c r="L130" i="15"/>
  <c r="R129" i="17"/>
  <c r="S129" i="17"/>
  <c r="AD130" i="15"/>
  <c r="AB130" i="15"/>
  <c r="AC130" i="15"/>
  <c r="AE130" i="15"/>
  <c r="U131" i="13"/>
  <c r="W131" i="13"/>
  <c r="V131" i="13"/>
  <c r="X131" i="13"/>
  <c r="AY130" i="17"/>
  <c r="AG132" i="15"/>
  <c r="AF132" i="15"/>
  <c r="S137" i="7"/>
  <c r="R137" i="7"/>
  <c r="U131" i="19"/>
  <c r="V131" i="19"/>
  <c r="P132" i="15"/>
  <c r="O132" i="15"/>
  <c r="N132" i="15"/>
  <c r="Q132" i="15"/>
  <c r="AB129" i="19"/>
  <c r="O131" i="13"/>
  <c r="N131" i="13"/>
  <c r="P131" i="13"/>
  <c r="Q131" i="13"/>
  <c r="H139" i="7"/>
  <c r="G139" i="7"/>
  <c r="AI130" i="17"/>
  <c r="AJ130" i="17"/>
  <c r="AL130" i="17"/>
  <c r="AK130" i="17"/>
  <c r="N130" i="5"/>
  <c r="M130" i="5"/>
  <c r="P130" i="5"/>
  <c r="O130" i="5"/>
  <c r="W129" i="7"/>
  <c r="Y129" i="7" s="1"/>
  <c r="AB129" i="7" s="1"/>
  <c r="N132" i="8" s="1"/>
  <c r="V129" i="7"/>
  <c r="BA130" i="17"/>
  <c r="I133" i="13"/>
  <c r="L133" i="13"/>
  <c r="J133" i="13"/>
  <c r="K133" i="13"/>
  <c r="H130" i="13"/>
  <c r="G130" i="13"/>
  <c r="AY130" i="19"/>
  <c r="AX130" i="19"/>
  <c r="AV131" i="19"/>
  <c r="AU131" i="19"/>
  <c r="AT131" i="19"/>
  <c r="AW131" i="19"/>
  <c r="K132" i="17"/>
  <c r="J132" i="17"/>
  <c r="I132" i="17"/>
  <c r="L132" i="17"/>
  <c r="AG135" i="17"/>
  <c r="AF135" i="17"/>
  <c r="G132" i="5"/>
  <c r="F132" i="5"/>
  <c r="AI130" i="15"/>
  <c r="AK130" i="15"/>
  <c r="AJ130" i="15"/>
  <c r="AL130" i="15"/>
  <c r="BC130" i="17"/>
  <c r="T130" i="19"/>
  <c r="R130" i="19"/>
  <c r="Q130" i="19"/>
  <c r="S130" i="19"/>
  <c r="AL132" i="19"/>
  <c r="AM132" i="19"/>
  <c r="L130" i="7"/>
  <c r="J130" i="7"/>
  <c r="I130" i="7"/>
  <c r="K130" i="7"/>
  <c r="AS130" i="17"/>
  <c r="AB130" i="19" l="1"/>
  <c r="BC131" i="17"/>
  <c r="AS131" i="17"/>
  <c r="AV131" i="17"/>
  <c r="AZ131" i="17"/>
  <c r="O132" i="8"/>
  <c r="O133" i="15"/>
  <c r="N133" i="15"/>
  <c r="P133" i="15"/>
  <c r="Q133" i="15"/>
  <c r="AI131" i="17"/>
  <c r="AJ131" i="17"/>
  <c r="AK131" i="17"/>
  <c r="AL131" i="17"/>
  <c r="O130" i="17"/>
  <c r="P130" i="17"/>
  <c r="N130" i="17"/>
  <c r="Q130" i="17"/>
  <c r="L134" i="13"/>
  <c r="J134" i="13"/>
  <c r="I134" i="13"/>
  <c r="K134" i="13"/>
  <c r="AR129" i="19"/>
  <c r="AN129" i="19"/>
  <c r="AQ129" i="19"/>
  <c r="AP129" i="19"/>
  <c r="AO129" i="19"/>
  <c r="AS129" i="19"/>
  <c r="AR131" i="17"/>
  <c r="J131" i="7"/>
  <c r="L131" i="7"/>
  <c r="K131" i="7"/>
  <c r="I131" i="7"/>
  <c r="AB131" i="15"/>
  <c r="AC131" i="15"/>
  <c r="AD131" i="15"/>
  <c r="AE131" i="15"/>
  <c r="S131" i="13"/>
  <c r="R131" i="13"/>
  <c r="BJ128" i="19"/>
  <c r="BL128" i="19" s="1"/>
  <c r="AU132" i="19"/>
  <c r="AV132" i="19"/>
  <c r="AT132" i="19"/>
  <c r="AW132" i="19"/>
  <c r="BA131" i="17"/>
  <c r="U132" i="19"/>
  <c r="V132" i="19"/>
  <c r="X131" i="19"/>
  <c r="AA131" i="19"/>
  <c r="Y131" i="19"/>
  <c r="Z131" i="19"/>
  <c r="AO131" i="15"/>
  <c r="AN131" i="15"/>
  <c r="AM131" i="15"/>
  <c r="J135" i="19"/>
  <c r="K135" i="19"/>
  <c r="BF131" i="17"/>
  <c r="M132" i="19"/>
  <c r="L132" i="19"/>
  <c r="N132" i="19"/>
  <c r="O132" i="19"/>
  <c r="AE131" i="19"/>
  <c r="AD131" i="19"/>
  <c r="AC131" i="19"/>
  <c r="S131" i="15"/>
  <c r="R131" i="15"/>
  <c r="BD131" i="17"/>
  <c r="W130" i="7"/>
  <c r="Y130" i="7" s="1"/>
  <c r="AB130" i="7" s="1"/>
  <c r="N133" i="8" s="1"/>
  <c r="O133" i="8" s="1"/>
  <c r="V130" i="7"/>
  <c r="U130" i="17"/>
  <c r="V130" i="17"/>
  <c r="H140" i="7"/>
  <c r="G140" i="7"/>
  <c r="AM133" i="19"/>
  <c r="AL133" i="19"/>
  <c r="F133" i="5"/>
  <c r="G133" i="5"/>
  <c r="AX131" i="19"/>
  <c r="AY131" i="19"/>
  <c r="N132" i="13"/>
  <c r="O132" i="13"/>
  <c r="Q132" i="13"/>
  <c r="P132" i="13"/>
  <c r="AW131" i="17"/>
  <c r="Z131" i="17"/>
  <c r="Y131" i="17"/>
  <c r="X131" i="17"/>
  <c r="W131" i="17"/>
  <c r="AH129" i="19"/>
  <c r="AG129" i="19"/>
  <c r="AI129" i="19"/>
  <c r="AF129" i="19"/>
  <c r="AK129" i="19"/>
  <c r="AJ129" i="19"/>
  <c r="BH138" i="19"/>
  <c r="BF138" i="19"/>
  <c r="AZ138" i="19"/>
  <c r="BD138" i="19"/>
  <c r="BA138" i="19"/>
  <c r="BI138" i="19"/>
  <c r="BC138" i="19"/>
  <c r="BB138" i="19"/>
  <c r="BG138" i="19"/>
  <c r="BE138" i="19"/>
  <c r="AT131" i="17"/>
  <c r="H131" i="5"/>
  <c r="J131" i="5"/>
  <c r="K131" i="5"/>
  <c r="I131" i="5"/>
  <c r="Y130" i="13"/>
  <c r="Z130" i="13"/>
  <c r="AB130" i="13" s="1"/>
  <c r="S138" i="7"/>
  <c r="R138" i="7"/>
  <c r="R130" i="17"/>
  <c r="S130" i="17"/>
  <c r="G132" i="17"/>
  <c r="H132" i="17"/>
  <c r="Q135" i="5"/>
  <c r="R135" i="5"/>
  <c r="U130" i="5"/>
  <c r="W130" i="5" s="1"/>
  <c r="T130" i="5"/>
  <c r="BH131" i="17"/>
  <c r="BG131" i="17"/>
  <c r="AN131" i="17"/>
  <c r="AM131" i="17"/>
  <c r="AO131" i="17"/>
  <c r="AP132" i="17" s="1"/>
  <c r="BJ129" i="17"/>
  <c r="BL129" i="17" s="1"/>
  <c r="BI129" i="17"/>
  <c r="AI131" i="15"/>
  <c r="AK131" i="15"/>
  <c r="AJ131" i="15"/>
  <c r="AL131" i="15"/>
  <c r="AF136" i="17"/>
  <c r="AG136" i="17"/>
  <c r="J133" i="17"/>
  <c r="L133" i="17"/>
  <c r="K133" i="17"/>
  <c r="I133" i="17"/>
  <c r="P131" i="5"/>
  <c r="M131" i="5"/>
  <c r="O131" i="5"/>
  <c r="N131" i="5"/>
  <c r="AG133" i="15"/>
  <c r="AF133" i="15"/>
  <c r="K131" i="15"/>
  <c r="J131" i="15"/>
  <c r="I131" i="15"/>
  <c r="L131" i="15"/>
  <c r="AX131" i="17"/>
  <c r="BE131" i="17"/>
  <c r="BB131" i="17"/>
  <c r="W131" i="15"/>
  <c r="X131" i="15"/>
  <c r="Y131" i="15"/>
  <c r="Z131" i="15"/>
  <c r="G131" i="13"/>
  <c r="H131" i="13"/>
  <c r="AY131" i="17"/>
  <c r="U133" i="15"/>
  <c r="V133" i="15"/>
  <c r="AB132" i="17"/>
  <c r="AD132" i="17"/>
  <c r="AC132" i="17"/>
  <c r="AE132" i="17"/>
  <c r="AQ130" i="15"/>
  <c r="AS130" i="15" s="1"/>
  <c r="AP130" i="15"/>
  <c r="AU131" i="17"/>
  <c r="S131" i="19"/>
  <c r="Q131" i="19"/>
  <c r="T131" i="19"/>
  <c r="R131" i="19"/>
  <c r="W132" i="13"/>
  <c r="U132" i="13"/>
  <c r="X132" i="13"/>
  <c r="V132" i="13"/>
  <c r="O133" i="7"/>
  <c r="P133" i="7"/>
  <c r="N133" i="7"/>
  <c r="Q133" i="7"/>
  <c r="G131" i="15"/>
  <c r="H131" i="15"/>
  <c r="AQ131" i="17"/>
  <c r="AQ132" i="17" s="1"/>
  <c r="AB131" i="19" l="1"/>
  <c r="AX132" i="17"/>
  <c r="BC132" i="17"/>
  <c r="S131" i="17"/>
  <c r="R131" i="17"/>
  <c r="AX132" i="19"/>
  <c r="AY132" i="19"/>
  <c r="BD132" i="17"/>
  <c r="BF132" i="17"/>
  <c r="AD132" i="15"/>
  <c r="AB132" i="15"/>
  <c r="AC132" i="15"/>
  <c r="AE132" i="15"/>
  <c r="AI132" i="17"/>
  <c r="AK132" i="17"/>
  <c r="AJ132" i="17"/>
  <c r="AL132" i="17"/>
  <c r="AQ131" i="15"/>
  <c r="AS131" i="15" s="1"/>
  <c r="AP131" i="15"/>
  <c r="BG132" i="17"/>
  <c r="G134" i="5"/>
  <c r="F134" i="5"/>
  <c r="R132" i="15"/>
  <c r="S132" i="15"/>
  <c r="BA132" i="17"/>
  <c r="AS132" i="17"/>
  <c r="AG137" i="17"/>
  <c r="AF137" i="17"/>
  <c r="BH132" i="17"/>
  <c r="S139" i="7"/>
  <c r="R139" i="7"/>
  <c r="BI139" i="19"/>
  <c r="BF139" i="19"/>
  <c r="BB139" i="19"/>
  <c r="BH139" i="19"/>
  <c r="AZ139" i="19"/>
  <c r="BD139" i="19"/>
  <c r="BC139" i="19"/>
  <c r="BG139" i="19"/>
  <c r="BA139" i="19"/>
  <c r="BE139" i="19"/>
  <c r="AT133" i="19"/>
  <c r="AU133" i="19"/>
  <c r="AW133" i="19"/>
  <c r="AV133" i="19"/>
  <c r="U134" i="15"/>
  <c r="V134" i="15"/>
  <c r="K132" i="15"/>
  <c r="I132" i="15"/>
  <c r="J132" i="15"/>
  <c r="L132" i="15"/>
  <c r="H132" i="13"/>
  <c r="G132" i="13"/>
  <c r="W131" i="7"/>
  <c r="Y131" i="7" s="1"/>
  <c r="AB131" i="7" s="1"/>
  <c r="N134" i="8" s="1"/>
  <c r="V131" i="7"/>
  <c r="P134" i="15"/>
  <c r="O134" i="15"/>
  <c r="Q134" i="15"/>
  <c r="N134" i="15"/>
  <c r="AU132" i="17"/>
  <c r="Z131" i="13"/>
  <c r="AB131" i="13" s="1"/>
  <c r="Y131" i="13"/>
  <c r="AI132" i="15"/>
  <c r="AK132" i="15"/>
  <c r="AJ132" i="15"/>
  <c r="AL132" i="15"/>
  <c r="AL134" i="19"/>
  <c r="AM134" i="19"/>
  <c r="AO132" i="15"/>
  <c r="AM132" i="15"/>
  <c r="AN132" i="15"/>
  <c r="G132" i="15"/>
  <c r="H132" i="15"/>
  <c r="AB133" i="17"/>
  <c r="AD133" i="17"/>
  <c r="AC133" i="17"/>
  <c r="AE133" i="17"/>
  <c r="X132" i="15"/>
  <c r="Y132" i="15"/>
  <c r="Z132" i="15"/>
  <c r="W132" i="15"/>
  <c r="AF134" i="15"/>
  <c r="AG134" i="15"/>
  <c r="W132" i="17"/>
  <c r="X132" i="17"/>
  <c r="Y132" i="17"/>
  <c r="Z132" i="17"/>
  <c r="L132" i="7"/>
  <c r="K132" i="7"/>
  <c r="J132" i="7"/>
  <c r="I132" i="7"/>
  <c r="I132" i="5"/>
  <c r="J132" i="5"/>
  <c r="H132" i="5"/>
  <c r="K132" i="5"/>
  <c r="AW132" i="17"/>
  <c r="H141" i="7"/>
  <c r="G141" i="7"/>
  <c r="AD132" i="19"/>
  <c r="AE132" i="19"/>
  <c r="AC132" i="19"/>
  <c r="I135" i="13"/>
  <c r="J135" i="13"/>
  <c r="L135" i="13"/>
  <c r="K135" i="13"/>
  <c r="AY132" i="17"/>
  <c r="X133" i="13"/>
  <c r="W133" i="13"/>
  <c r="U133" i="13"/>
  <c r="V133" i="13"/>
  <c r="R136" i="5"/>
  <c r="Q136" i="5"/>
  <c r="U131" i="17"/>
  <c r="V131" i="17"/>
  <c r="M133" i="19"/>
  <c r="N133" i="19"/>
  <c r="L133" i="19"/>
  <c r="O133" i="19"/>
  <c r="Z132" i="19"/>
  <c r="X132" i="19"/>
  <c r="AA132" i="19"/>
  <c r="Y132" i="19"/>
  <c r="AZ132" i="17"/>
  <c r="O131" i="17"/>
  <c r="Q131" i="17"/>
  <c r="N131" i="17"/>
  <c r="P131" i="17"/>
  <c r="U131" i="5"/>
  <c r="W131" i="5" s="1"/>
  <c r="T131" i="5"/>
  <c r="N133" i="13"/>
  <c r="P133" i="13"/>
  <c r="Q133" i="13"/>
  <c r="O133" i="13"/>
  <c r="AR132" i="17"/>
  <c r="BJ130" i="17"/>
  <c r="BL130" i="17" s="1"/>
  <c r="BI130" i="17"/>
  <c r="K134" i="17"/>
  <c r="J134" i="17"/>
  <c r="I134" i="17"/>
  <c r="L134" i="17"/>
  <c r="J136" i="19"/>
  <c r="K136" i="19"/>
  <c r="P134" i="7"/>
  <c r="N134" i="7"/>
  <c r="O134" i="7"/>
  <c r="Q134" i="7"/>
  <c r="BB132" i="17"/>
  <c r="M132" i="5"/>
  <c r="O132" i="5"/>
  <c r="N132" i="5"/>
  <c r="P132" i="5"/>
  <c r="G133" i="17"/>
  <c r="H133" i="17"/>
  <c r="AT132" i="17"/>
  <c r="AG130" i="19"/>
  <c r="AJ130" i="19"/>
  <c r="AF130" i="19"/>
  <c r="AI130" i="19"/>
  <c r="AK130" i="19"/>
  <c r="AH130" i="19"/>
  <c r="U133" i="19"/>
  <c r="V133" i="19"/>
  <c r="AN130" i="19"/>
  <c r="AP130" i="19"/>
  <c r="AQ130" i="19"/>
  <c r="AR130" i="19"/>
  <c r="AO130" i="19"/>
  <c r="AS130" i="19"/>
  <c r="BJ129" i="19"/>
  <c r="BL129" i="19" s="1"/>
  <c r="Q132" i="19"/>
  <c r="S132" i="19"/>
  <c r="T132" i="19"/>
  <c r="R132" i="19"/>
  <c r="BE132" i="17"/>
  <c r="AM132" i="17"/>
  <c r="AN132" i="17"/>
  <c r="AO132" i="17"/>
  <c r="AP133" i="17" s="1"/>
  <c r="R132" i="13"/>
  <c r="S132" i="13"/>
  <c r="AV132" i="17"/>
  <c r="AB132" i="19" l="1"/>
  <c r="BE133" i="17"/>
  <c r="AV133" i="17"/>
  <c r="O134" i="8"/>
  <c r="AM135" i="19"/>
  <c r="AL135" i="19"/>
  <c r="AB133" i="15"/>
  <c r="AC133" i="15"/>
  <c r="AD133" i="15"/>
  <c r="AE133" i="15"/>
  <c r="AQ133" i="17"/>
  <c r="Q132" i="17"/>
  <c r="O132" i="17"/>
  <c r="N132" i="17"/>
  <c r="P132" i="17"/>
  <c r="S133" i="15"/>
  <c r="R133" i="15"/>
  <c r="BB133" i="17"/>
  <c r="AD133" i="19"/>
  <c r="AC133" i="19"/>
  <c r="AE133" i="19"/>
  <c r="I133" i="7"/>
  <c r="J133" i="7"/>
  <c r="L133" i="7"/>
  <c r="K133" i="7"/>
  <c r="AI133" i="15"/>
  <c r="AK133" i="15"/>
  <c r="AJ133" i="15"/>
  <c r="AL133" i="15"/>
  <c r="BC140" i="19"/>
  <c r="BD140" i="19"/>
  <c r="BI140" i="19"/>
  <c r="BA140" i="19"/>
  <c r="BH140" i="19"/>
  <c r="AZ140" i="19"/>
  <c r="BB140" i="19"/>
  <c r="BF140" i="19"/>
  <c r="BG140" i="19"/>
  <c r="BE140" i="19"/>
  <c r="BJ131" i="17"/>
  <c r="BL131" i="17" s="1"/>
  <c r="BI131" i="17"/>
  <c r="S133" i="13"/>
  <c r="R133" i="13"/>
  <c r="AJ131" i="19"/>
  <c r="AH131" i="19"/>
  <c r="AI131" i="19"/>
  <c r="AK131" i="19"/>
  <c r="AG131" i="19"/>
  <c r="AF131" i="19"/>
  <c r="AQ131" i="19"/>
  <c r="AP131" i="19"/>
  <c r="AS131" i="19"/>
  <c r="AO131" i="19"/>
  <c r="AN131" i="19"/>
  <c r="AR131" i="19"/>
  <c r="AZ133" i="17"/>
  <c r="R137" i="5"/>
  <c r="Q137" i="5"/>
  <c r="AB134" i="17"/>
  <c r="AD134" i="17"/>
  <c r="AC134" i="17"/>
  <c r="AE134" i="17"/>
  <c r="Z132" i="13"/>
  <c r="AB132" i="13" s="1"/>
  <c r="Y132" i="13"/>
  <c r="U132" i="17"/>
  <c r="V132" i="17"/>
  <c r="X133" i="15"/>
  <c r="Y133" i="15"/>
  <c r="Z133" i="15"/>
  <c r="W133" i="15"/>
  <c r="AT134" i="19"/>
  <c r="AW134" i="19"/>
  <c r="AU134" i="19"/>
  <c r="AV134" i="19"/>
  <c r="BJ130" i="19"/>
  <c r="BL130" i="19" s="1"/>
  <c r="O135" i="7"/>
  <c r="P135" i="7"/>
  <c r="N135" i="7"/>
  <c r="Q135" i="7"/>
  <c r="AR133" i="17"/>
  <c r="G133" i="13"/>
  <c r="H133" i="13"/>
  <c r="S140" i="7"/>
  <c r="R140" i="7"/>
  <c r="F135" i="5"/>
  <c r="G135" i="5"/>
  <c r="BF133" i="17"/>
  <c r="Z133" i="17"/>
  <c r="X133" i="17"/>
  <c r="Y133" i="17"/>
  <c r="W133" i="17"/>
  <c r="K133" i="15"/>
  <c r="J133" i="15"/>
  <c r="I133" i="15"/>
  <c r="L133" i="15"/>
  <c r="BH133" i="17"/>
  <c r="BG133" i="17"/>
  <c r="BD133" i="17"/>
  <c r="N134" i="13"/>
  <c r="Q134" i="13"/>
  <c r="P134" i="13"/>
  <c r="O134" i="13"/>
  <c r="AW133" i="17"/>
  <c r="AY133" i="19"/>
  <c r="AX133" i="19"/>
  <c r="G142" i="7"/>
  <c r="H142" i="7"/>
  <c r="AT133" i="17"/>
  <c r="U134" i="13"/>
  <c r="X134" i="13"/>
  <c r="W134" i="13"/>
  <c r="V134" i="13"/>
  <c r="K133" i="5"/>
  <c r="J133" i="5"/>
  <c r="I133" i="5"/>
  <c r="H133" i="5"/>
  <c r="G133" i="15"/>
  <c r="H133" i="15"/>
  <c r="AG138" i="17"/>
  <c r="AF138" i="17"/>
  <c r="G134" i="17"/>
  <c r="H134" i="17"/>
  <c r="O134" i="19"/>
  <c r="N134" i="19"/>
  <c r="L134" i="19"/>
  <c r="M134" i="19"/>
  <c r="AY133" i="17"/>
  <c r="T132" i="5"/>
  <c r="U132" i="5"/>
  <c r="W132" i="5" s="1"/>
  <c r="AQ132" i="15"/>
  <c r="AS132" i="15" s="1"/>
  <c r="AP132" i="15"/>
  <c r="AU133" i="17"/>
  <c r="AI133" i="17"/>
  <c r="AJ133" i="17"/>
  <c r="AK133" i="17"/>
  <c r="AL133" i="17"/>
  <c r="U134" i="19"/>
  <c r="V134" i="19"/>
  <c r="AF135" i="15"/>
  <c r="AG135" i="15"/>
  <c r="U135" i="15"/>
  <c r="V135" i="15"/>
  <c r="AS133" i="17"/>
  <c r="S132" i="17"/>
  <c r="R132" i="17"/>
  <c r="AN133" i="17"/>
  <c r="AO133" i="17"/>
  <c r="AM133" i="17"/>
  <c r="Y133" i="19"/>
  <c r="Z133" i="19"/>
  <c r="AA133" i="19"/>
  <c r="X133" i="19"/>
  <c r="K137" i="19"/>
  <c r="J137" i="19"/>
  <c r="S133" i="19"/>
  <c r="Q133" i="19"/>
  <c r="T133" i="19"/>
  <c r="R133" i="19"/>
  <c r="M133" i="5"/>
  <c r="O133" i="5"/>
  <c r="N133" i="5"/>
  <c r="P133" i="5"/>
  <c r="K135" i="17"/>
  <c r="J135" i="17"/>
  <c r="I135" i="17"/>
  <c r="L135" i="17"/>
  <c r="I136" i="13"/>
  <c r="J136" i="13"/>
  <c r="L136" i="13"/>
  <c r="K136" i="13"/>
  <c r="O135" i="15"/>
  <c r="P135" i="15"/>
  <c r="N135" i="15"/>
  <c r="Q135" i="15"/>
  <c r="BA133" i="17"/>
  <c r="AX133" i="17"/>
  <c r="W132" i="7"/>
  <c r="Y132" i="7" s="1"/>
  <c r="AB132" i="7" s="1"/>
  <c r="N135" i="8" s="1"/>
  <c r="O135" i="8" s="1"/>
  <c r="V132" i="7"/>
  <c r="AN133" i="15"/>
  <c r="AM133" i="15"/>
  <c r="AO133" i="15"/>
  <c r="BC133" i="17"/>
  <c r="BC134" i="17" s="1"/>
  <c r="AV134" i="17" l="1"/>
  <c r="AX134" i="17"/>
  <c r="BA134" i="17"/>
  <c r="AS134" i="17"/>
  <c r="AQ133" i="15"/>
  <c r="AS133" i="15" s="1"/>
  <c r="AP133" i="15"/>
  <c r="Z133" i="13"/>
  <c r="AB133" i="13" s="1"/>
  <c r="Y133" i="13"/>
  <c r="BJ131" i="19"/>
  <c r="BL131" i="19" s="1"/>
  <c r="S133" i="17"/>
  <c r="R133" i="17"/>
  <c r="U135" i="19"/>
  <c r="V135" i="19"/>
  <c r="AY134" i="17"/>
  <c r="AW134" i="17"/>
  <c r="Y134" i="15"/>
  <c r="X134" i="15"/>
  <c r="W134" i="15"/>
  <c r="Z134" i="15"/>
  <c r="AH132" i="19"/>
  <c r="AG132" i="19"/>
  <c r="AF132" i="19"/>
  <c r="AK132" i="19"/>
  <c r="AI132" i="19"/>
  <c r="AJ132" i="19"/>
  <c r="AY134" i="19"/>
  <c r="AX134" i="19"/>
  <c r="BJ132" i="17"/>
  <c r="BL132" i="17" s="1"/>
  <c r="BI132" i="17"/>
  <c r="AR134" i="17"/>
  <c r="W133" i="7"/>
  <c r="Y133" i="7" s="1"/>
  <c r="V133" i="7"/>
  <c r="O133" i="17"/>
  <c r="P133" i="17"/>
  <c r="N133" i="17"/>
  <c r="Q133" i="17"/>
  <c r="AM134" i="15"/>
  <c r="AN134" i="15"/>
  <c r="AO134" i="15"/>
  <c r="V136" i="15"/>
  <c r="U136" i="15"/>
  <c r="BE134" i="17"/>
  <c r="K134" i="5"/>
  <c r="J134" i="5"/>
  <c r="I134" i="5"/>
  <c r="H134" i="5"/>
  <c r="P136" i="7"/>
  <c r="O136" i="7"/>
  <c r="N136" i="7"/>
  <c r="Q136" i="7"/>
  <c r="R138" i="5"/>
  <c r="Q138" i="5"/>
  <c r="AE134" i="19"/>
  <c r="AC134" i="19"/>
  <c r="AD134" i="19"/>
  <c r="AQ134" i="17"/>
  <c r="U133" i="5"/>
  <c r="W133" i="5" s="1"/>
  <c r="T133" i="5"/>
  <c r="K136" i="17"/>
  <c r="I136" i="17"/>
  <c r="J136" i="17"/>
  <c r="L136" i="17"/>
  <c r="J138" i="19"/>
  <c r="K138" i="19"/>
  <c r="AI134" i="17"/>
  <c r="AJ134" i="17"/>
  <c r="AK134" i="17"/>
  <c r="AL134" i="17"/>
  <c r="N135" i="13"/>
  <c r="O135" i="13"/>
  <c r="Q135" i="13"/>
  <c r="P135" i="13"/>
  <c r="W134" i="17"/>
  <c r="X134" i="17"/>
  <c r="Z134" i="17"/>
  <c r="Y134" i="17"/>
  <c r="U133" i="17"/>
  <c r="V133" i="17"/>
  <c r="AZ134" i="17"/>
  <c r="BA141" i="19"/>
  <c r="BF141" i="19"/>
  <c r="BC141" i="19"/>
  <c r="BD141" i="19"/>
  <c r="AZ141" i="19"/>
  <c r="BH141" i="19"/>
  <c r="BB141" i="19"/>
  <c r="BI141" i="19"/>
  <c r="BE141" i="19"/>
  <c r="BG141" i="19"/>
  <c r="AB134" i="15"/>
  <c r="AC134" i="15"/>
  <c r="AD134" i="15"/>
  <c r="AE134" i="15"/>
  <c r="S134" i="19"/>
  <c r="R134" i="19"/>
  <c r="T134" i="19"/>
  <c r="Q134" i="19"/>
  <c r="M135" i="19"/>
  <c r="L135" i="19"/>
  <c r="O135" i="19"/>
  <c r="N135" i="19"/>
  <c r="BF134" i="17"/>
  <c r="G135" i="17"/>
  <c r="H135" i="17"/>
  <c r="U135" i="13"/>
  <c r="W135" i="13"/>
  <c r="V135" i="13"/>
  <c r="X135" i="13"/>
  <c r="BD134" i="17"/>
  <c r="F136" i="5"/>
  <c r="G136" i="5"/>
  <c r="S134" i="13"/>
  <c r="R134" i="13"/>
  <c r="BB134" i="17"/>
  <c r="N134" i="5"/>
  <c r="M134" i="5"/>
  <c r="O134" i="5"/>
  <c r="P134" i="5"/>
  <c r="AB133" i="19"/>
  <c r="BG134" i="17"/>
  <c r="AK134" i="15"/>
  <c r="AI134" i="15"/>
  <c r="AJ134" i="15"/>
  <c r="AL134" i="15"/>
  <c r="AG136" i="15"/>
  <c r="AF136" i="15"/>
  <c r="X134" i="19"/>
  <c r="Y134" i="19"/>
  <c r="Z134" i="19"/>
  <c r="AA134" i="19"/>
  <c r="AT134" i="17"/>
  <c r="BH134" i="17"/>
  <c r="AR132" i="19"/>
  <c r="AQ132" i="19"/>
  <c r="AN132" i="19"/>
  <c r="AO132" i="19"/>
  <c r="AP132" i="19"/>
  <c r="AS132" i="19"/>
  <c r="J134" i="7"/>
  <c r="K134" i="7"/>
  <c r="L134" i="7"/>
  <c r="I134" i="7"/>
  <c r="O136" i="15"/>
  <c r="P136" i="15"/>
  <c r="Q136" i="15"/>
  <c r="N136" i="15"/>
  <c r="AU134" i="17"/>
  <c r="AG139" i="17"/>
  <c r="AF139" i="17"/>
  <c r="G143" i="7"/>
  <c r="H143" i="7"/>
  <c r="K134" i="15"/>
  <c r="I134" i="15"/>
  <c r="J134" i="15"/>
  <c r="L134" i="15"/>
  <c r="S141" i="7"/>
  <c r="R141" i="7"/>
  <c r="AL136" i="19"/>
  <c r="AM136" i="19"/>
  <c r="L137" i="13"/>
  <c r="I137" i="13"/>
  <c r="J137" i="13"/>
  <c r="K137" i="13"/>
  <c r="AM134" i="17"/>
  <c r="AO134" i="17"/>
  <c r="AN134" i="17"/>
  <c r="H134" i="15"/>
  <c r="G134" i="15"/>
  <c r="H134" i="13"/>
  <c r="G134" i="13"/>
  <c r="AU135" i="19"/>
  <c r="AT135" i="19"/>
  <c r="AV135" i="19"/>
  <c r="AW135" i="19"/>
  <c r="AB135" i="17"/>
  <c r="AE135" i="17"/>
  <c r="AC135" i="17"/>
  <c r="AD135" i="17"/>
  <c r="S134" i="15"/>
  <c r="R134" i="15"/>
  <c r="AP134" i="17"/>
  <c r="AP135" i="17" s="1"/>
  <c r="BH135" i="17" l="1"/>
  <c r="H136" i="17"/>
  <c r="G136" i="17"/>
  <c r="AJ135" i="17"/>
  <c r="AI135" i="17"/>
  <c r="AK135" i="17"/>
  <c r="AL135" i="17"/>
  <c r="AQ135" i="17"/>
  <c r="O134" i="17"/>
  <c r="N134" i="17"/>
  <c r="Q134" i="17"/>
  <c r="P134" i="17"/>
  <c r="U136" i="19"/>
  <c r="V136" i="19"/>
  <c r="AZ135" i="17"/>
  <c r="I135" i="5"/>
  <c r="J135" i="5"/>
  <c r="H135" i="5"/>
  <c r="K135" i="5"/>
  <c r="BJ133" i="17"/>
  <c r="BL133" i="17" s="1"/>
  <c r="BI133" i="17"/>
  <c r="S135" i="15"/>
  <c r="R135" i="15"/>
  <c r="AQ134" i="15"/>
  <c r="AS134" i="15" s="1"/>
  <c r="AP134" i="15"/>
  <c r="BB135" i="17"/>
  <c r="BF135" i="17"/>
  <c r="U134" i="17"/>
  <c r="V134" i="17"/>
  <c r="AB134" i="19"/>
  <c r="AG133" i="19"/>
  <c r="AK133" i="19"/>
  <c r="AI133" i="19"/>
  <c r="AF133" i="19"/>
  <c r="AH133" i="19"/>
  <c r="AJ133" i="19"/>
  <c r="G135" i="15"/>
  <c r="H135" i="15"/>
  <c r="J135" i="15"/>
  <c r="K135" i="15"/>
  <c r="I135" i="15"/>
  <c r="L135" i="15"/>
  <c r="AT135" i="17"/>
  <c r="AD135" i="19"/>
  <c r="AC135" i="19"/>
  <c r="AE135" i="19"/>
  <c r="BJ132" i="19"/>
  <c r="BL132" i="19" s="1"/>
  <c r="R134" i="17"/>
  <c r="S134" i="17"/>
  <c r="W134" i="7"/>
  <c r="Y134" i="7" s="1"/>
  <c r="V134" i="7"/>
  <c r="Y135" i="19"/>
  <c r="Z135" i="19"/>
  <c r="AA135" i="19"/>
  <c r="X135" i="19"/>
  <c r="S135" i="13"/>
  <c r="R135" i="13"/>
  <c r="N136" i="19"/>
  <c r="M136" i="19"/>
  <c r="L136" i="19"/>
  <c r="O136" i="19"/>
  <c r="K139" i="19"/>
  <c r="J139" i="19"/>
  <c r="BE135" i="17"/>
  <c r="BA135" i="17"/>
  <c r="R142" i="7"/>
  <c r="S142" i="7"/>
  <c r="AN135" i="17"/>
  <c r="AO135" i="17"/>
  <c r="AM135" i="17"/>
  <c r="I135" i="7"/>
  <c r="L135" i="7"/>
  <c r="J135" i="7"/>
  <c r="K135" i="7"/>
  <c r="BG135" i="17"/>
  <c r="G137" i="5"/>
  <c r="F137" i="5"/>
  <c r="BI142" i="19"/>
  <c r="BB142" i="19"/>
  <c r="BE142" i="19"/>
  <c r="BA142" i="19"/>
  <c r="BD142" i="19"/>
  <c r="BC142" i="19"/>
  <c r="AZ142" i="19"/>
  <c r="BF142" i="19"/>
  <c r="BH142" i="19"/>
  <c r="BG142" i="19"/>
  <c r="X135" i="17"/>
  <c r="W135" i="17"/>
  <c r="Z135" i="17"/>
  <c r="Y135" i="17"/>
  <c r="R139" i="5"/>
  <c r="Q139" i="5"/>
  <c r="O137" i="15"/>
  <c r="P137" i="15"/>
  <c r="N137" i="15"/>
  <c r="Q137" i="15"/>
  <c r="AV136" i="19"/>
  <c r="AU136" i="19"/>
  <c r="AT136" i="19"/>
  <c r="AW136" i="19"/>
  <c r="K137" i="17"/>
  <c r="J137" i="17"/>
  <c r="L137" i="17"/>
  <c r="I137" i="17"/>
  <c r="P137" i="7"/>
  <c r="O137" i="7"/>
  <c r="N137" i="7"/>
  <c r="Q137" i="7"/>
  <c r="U137" i="15"/>
  <c r="V137" i="15"/>
  <c r="AR135" i="17"/>
  <c r="AR136" i="17" s="1"/>
  <c r="W135" i="15"/>
  <c r="X135" i="15"/>
  <c r="Y135" i="15"/>
  <c r="Z135" i="15"/>
  <c r="BD135" i="17"/>
  <c r="AS135" i="17"/>
  <c r="AB136" i="17"/>
  <c r="AD136" i="17"/>
  <c r="AC136" i="17"/>
  <c r="AE136" i="17"/>
  <c r="AN133" i="19"/>
  <c r="AQ133" i="19"/>
  <c r="AP133" i="19"/>
  <c r="AR133" i="19"/>
  <c r="AO133" i="19"/>
  <c r="AS133" i="19"/>
  <c r="U136" i="13"/>
  <c r="X136" i="13"/>
  <c r="W136" i="13"/>
  <c r="V136" i="13"/>
  <c r="S135" i="19"/>
  <c r="Q135" i="19"/>
  <c r="T135" i="19"/>
  <c r="R135" i="19"/>
  <c r="AF137" i="15"/>
  <c r="AG137" i="15"/>
  <c r="O135" i="5"/>
  <c r="P135" i="5"/>
  <c r="N135" i="5"/>
  <c r="M135" i="5"/>
  <c r="O136" i="13"/>
  <c r="N136" i="13"/>
  <c r="Q136" i="13"/>
  <c r="P136" i="13"/>
  <c r="AN135" i="15"/>
  <c r="AM135" i="15"/>
  <c r="AO135" i="15"/>
  <c r="BC135" i="17"/>
  <c r="Z134" i="13"/>
  <c r="AB134" i="13" s="1"/>
  <c r="Y134" i="13"/>
  <c r="J138" i="13"/>
  <c r="K138" i="13"/>
  <c r="I138" i="13"/>
  <c r="L138" i="13"/>
  <c r="AF140" i="17"/>
  <c r="AG140" i="17"/>
  <c r="AX135" i="17"/>
  <c r="U134" i="5"/>
  <c r="W134" i="5" s="1"/>
  <c r="T134" i="5"/>
  <c r="AW135" i="17"/>
  <c r="G135" i="13"/>
  <c r="H135" i="13"/>
  <c r="AM137" i="19"/>
  <c r="AL137" i="19"/>
  <c r="AU135" i="17"/>
  <c r="AI135" i="15"/>
  <c r="AJ135" i="15"/>
  <c r="AK135" i="15"/>
  <c r="AL135" i="15"/>
  <c r="AB135" i="15"/>
  <c r="AC135" i="15"/>
  <c r="AD135" i="15"/>
  <c r="AE135" i="15"/>
  <c r="AX135" i="19"/>
  <c r="AY135" i="19"/>
  <c r="AY135" i="17"/>
  <c r="AV135" i="17"/>
  <c r="AW136" i="17" l="1"/>
  <c r="AV136" i="17"/>
  <c r="AU136" i="17"/>
  <c r="AS136" i="17"/>
  <c r="BC136" i="17"/>
  <c r="AF138" i="15"/>
  <c r="AG138" i="15"/>
  <c r="U138" i="15"/>
  <c r="V138" i="15"/>
  <c r="AV137" i="19"/>
  <c r="AT137" i="19"/>
  <c r="AU137" i="19"/>
  <c r="AW137" i="19"/>
  <c r="AN136" i="17"/>
  <c r="AO136" i="17"/>
  <c r="AM136" i="17"/>
  <c r="S136" i="15"/>
  <c r="R136" i="15"/>
  <c r="BJ134" i="17"/>
  <c r="BL134" i="17" s="1"/>
  <c r="BI134" i="17"/>
  <c r="U137" i="13"/>
  <c r="X137" i="13"/>
  <c r="V137" i="13"/>
  <c r="W137" i="13"/>
  <c r="Y136" i="17"/>
  <c r="X136" i="17"/>
  <c r="W136" i="17"/>
  <c r="Z136" i="17"/>
  <c r="BD143" i="19"/>
  <c r="BF143" i="19"/>
  <c r="BI143" i="19"/>
  <c r="BA143" i="19"/>
  <c r="BB143" i="19"/>
  <c r="BH143" i="19"/>
  <c r="BE143" i="19"/>
  <c r="BC143" i="19"/>
  <c r="AZ143" i="19"/>
  <c r="BG143" i="19"/>
  <c r="S136" i="13"/>
  <c r="R136" i="13"/>
  <c r="P138" i="7"/>
  <c r="N138" i="7"/>
  <c r="O138" i="7"/>
  <c r="Q138" i="7"/>
  <c r="AB135" i="19"/>
  <c r="R143" i="7"/>
  <c r="S143" i="7"/>
  <c r="AT136" i="17"/>
  <c r="AI134" i="19"/>
  <c r="AG134" i="19"/>
  <c r="AH134" i="19"/>
  <c r="AK134" i="19"/>
  <c r="AF134" i="19"/>
  <c r="AJ134" i="19"/>
  <c r="AQ136" i="17"/>
  <c r="AY136" i="17"/>
  <c r="AY136" i="19"/>
  <c r="AX136" i="19"/>
  <c r="AM138" i="19"/>
  <c r="AL138" i="19"/>
  <c r="G136" i="13"/>
  <c r="H136" i="13"/>
  <c r="N136" i="5"/>
  <c r="O136" i="5"/>
  <c r="M136" i="5"/>
  <c r="P136" i="5"/>
  <c r="AR134" i="19"/>
  <c r="AN134" i="19"/>
  <c r="AP134" i="19"/>
  <c r="AS134" i="19"/>
  <c r="AO134" i="19"/>
  <c r="AQ134" i="19"/>
  <c r="X136" i="19"/>
  <c r="Y136" i="19"/>
  <c r="AA136" i="19"/>
  <c r="Z136" i="19"/>
  <c r="I136" i="15"/>
  <c r="K136" i="15"/>
  <c r="J136" i="15"/>
  <c r="L136" i="15"/>
  <c r="I136" i="5"/>
  <c r="H136" i="5"/>
  <c r="J136" i="5"/>
  <c r="K136" i="5"/>
  <c r="AI136" i="17"/>
  <c r="AJ136" i="17"/>
  <c r="AK136" i="17"/>
  <c r="AL136" i="17"/>
  <c r="AB136" i="15"/>
  <c r="AD136" i="15"/>
  <c r="AE136" i="15"/>
  <c r="AC136" i="15"/>
  <c r="Y135" i="13"/>
  <c r="Z135" i="13"/>
  <c r="AB135" i="13" s="1"/>
  <c r="O138" i="15"/>
  <c r="P138" i="15"/>
  <c r="Q138" i="15"/>
  <c r="N138" i="15"/>
  <c r="BA136" i="17"/>
  <c r="U135" i="5"/>
  <c r="W135" i="5" s="1"/>
  <c r="T135" i="5"/>
  <c r="G138" i="5"/>
  <c r="F138" i="5"/>
  <c r="BE136" i="17"/>
  <c r="U135" i="17"/>
  <c r="V135" i="17"/>
  <c r="BD136" i="17"/>
  <c r="BG136" i="17"/>
  <c r="W136" i="15"/>
  <c r="Y136" i="15"/>
  <c r="Z136" i="15"/>
  <c r="X136" i="15"/>
  <c r="J138" i="17"/>
  <c r="K138" i="17"/>
  <c r="I138" i="17"/>
  <c r="L138" i="17"/>
  <c r="K140" i="19"/>
  <c r="J140" i="19"/>
  <c r="H136" i="15"/>
  <c r="G136" i="15"/>
  <c r="BF136" i="17"/>
  <c r="AZ136" i="17"/>
  <c r="L137" i="19"/>
  <c r="O137" i="19"/>
  <c r="M137" i="19"/>
  <c r="N137" i="19"/>
  <c r="S135" i="17"/>
  <c r="R135" i="17"/>
  <c r="AQ135" i="15"/>
  <c r="AS135" i="15" s="1"/>
  <c r="AP135" i="15"/>
  <c r="BB136" i="17"/>
  <c r="U137" i="19"/>
  <c r="V137" i="19"/>
  <c r="G137" i="17"/>
  <c r="H137" i="17"/>
  <c r="AO136" i="15"/>
  <c r="AM136" i="15"/>
  <c r="AN136" i="15"/>
  <c r="Q136" i="19"/>
  <c r="R136" i="19"/>
  <c r="S136" i="19"/>
  <c r="T136" i="19"/>
  <c r="AG141" i="17"/>
  <c r="AF141" i="17"/>
  <c r="Q140" i="5"/>
  <c r="R140" i="5"/>
  <c r="L136" i="7"/>
  <c r="I136" i="7"/>
  <c r="J136" i="7"/>
  <c r="K136" i="7"/>
  <c r="BH136" i="17"/>
  <c r="AP136" i="17"/>
  <c r="AP137" i="17" s="1"/>
  <c r="AX136" i="17"/>
  <c r="N137" i="13"/>
  <c r="Q137" i="13"/>
  <c r="O137" i="13"/>
  <c r="P137" i="13"/>
  <c r="V135" i="7"/>
  <c r="W135" i="7"/>
  <c r="Y135" i="7" s="1"/>
  <c r="AB135" i="7" s="1"/>
  <c r="N138" i="8" s="1"/>
  <c r="BJ133" i="19"/>
  <c r="BL133" i="19" s="1"/>
  <c r="AI136" i="15"/>
  <c r="AK136" i="15"/>
  <c r="AL136" i="15"/>
  <c r="AJ136" i="15"/>
  <c r="L139" i="13"/>
  <c r="J139" i="13"/>
  <c r="K139" i="13"/>
  <c r="I139" i="13"/>
  <c r="AE137" i="17"/>
  <c r="AB137" i="17"/>
  <c r="AC137" i="17"/>
  <c r="AD137" i="17"/>
  <c r="AC136" i="19"/>
  <c r="AE136" i="19"/>
  <c r="AD136" i="19"/>
  <c r="O135" i="17"/>
  <c r="N135" i="17"/>
  <c r="P135" i="17"/>
  <c r="Q135" i="17"/>
  <c r="AB136" i="19" l="1"/>
  <c r="AX137" i="17"/>
  <c r="BB137" i="17"/>
  <c r="AR137" i="17"/>
  <c r="O138" i="8"/>
  <c r="W136" i="7"/>
  <c r="Y136" i="7" s="1"/>
  <c r="AB136" i="7" s="1"/>
  <c r="N139" i="8" s="1"/>
  <c r="O139" i="8" s="1"/>
  <c r="V136" i="7"/>
  <c r="AN137" i="15"/>
  <c r="AM137" i="15"/>
  <c r="AO137" i="15"/>
  <c r="M138" i="19"/>
  <c r="L138" i="19"/>
  <c r="N138" i="19"/>
  <c r="O138" i="19"/>
  <c r="N139" i="15"/>
  <c r="O139" i="15"/>
  <c r="P139" i="15"/>
  <c r="Q139" i="15"/>
  <c r="Y136" i="13"/>
  <c r="Z136" i="13"/>
  <c r="AB136" i="13" s="1"/>
  <c r="AM137" i="17"/>
  <c r="AO137" i="17"/>
  <c r="AN137" i="17"/>
  <c r="I137" i="7"/>
  <c r="J137" i="7"/>
  <c r="L137" i="7"/>
  <c r="K137" i="7"/>
  <c r="BE137" i="17"/>
  <c r="J137" i="5"/>
  <c r="I137" i="5"/>
  <c r="K137" i="5"/>
  <c r="H137" i="5"/>
  <c r="AT137" i="17"/>
  <c r="R141" i="5"/>
  <c r="Q141" i="5"/>
  <c r="AM139" i="19"/>
  <c r="AL139" i="19"/>
  <c r="AT138" i="19"/>
  <c r="AV138" i="19"/>
  <c r="AU138" i="19"/>
  <c r="AW138" i="19"/>
  <c r="AC138" i="17"/>
  <c r="AB138" i="17"/>
  <c r="AD138" i="17"/>
  <c r="AE138" i="17"/>
  <c r="G138" i="17"/>
  <c r="H138" i="17"/>
  <c r="N136" i="17"/>
  <c r="O136" i="17"/>
  <c r="P136" i="17"/>
  <c r="Q136" i="17"/>
  <c r="N138" i="13"/>
  <c r="O138" i="13"/>
  <c r="Q138" i="13"/>
  <c r="P138" i="13"/>
  <c r="U138" i="19"/>
  <c r="V138" i="19"/>
  <c r="Y137" i="15"/>
  <c r="W137" i="15"/>
  <c r="Z137" i="15"/>
  <c r="X137" i="15"/>
  <c r="G139" i="5"/>
  <c r="F139" i="5"/>
  <c r="U136" i="5"/>
  <c r="W136" i="5" s="1"/>
  <c r="T136" i="5"/>
  <c r="AN135" i="19"/>
  <c r="AO135" i="19"/>
  <c r="AP135" i="19"/>
  <c r="AQ135" i="19"/>
  <c r="AS135" i="19"/>
  <c r="AR135" i="19"/>
  <c r="BJ135" i="17"/>
  <c r="BL135" i="17" s="1"/>
  <c r="BI135" i="17"/>
  <c r="AZ137" i="17"/>
  <c r="AS137" i="17"/>
  <c r="AX137" i="19"/>
  <c r="AY137" i="19"/>
  <c r="W138" i="13"/>
  <c r="U138" i="13"/>
  <c r="X138" i="13"/>
  <c r="V138" i="13"/>
  <c r="BF137" i="17"/>
  <c r="AW137" i="17"/>
  <c r="I137" i="15"/>
  <c r="K137" i="15"/>
  <c r="J137" i="15"/>
  <c r="L137" i="15"/>
  <c r="AY137" i="17"/>
  <c r="P139" i="7"/>
  <c r="O139" i="7"/>
  <c r="Q139" i="7"/>
  <c r="N139" i="7"/>
  <c r="AG142" i="17"/>
  <c r="AF142" i="17"/>
  <c r="AP138" i="17"/>
  <c r="R137" i="19"/>
  <c r="S137" i="19"/>
  <c r="T137" i="19"/>
  <c r="Q137" i="19"/>
  <c r="AQ136" i="15"/>
  <c r="AS136" i="15" s="1"/>
  <c r="AP136" i="15"/>
  <c r="BC137" i="17"/>
  <c r="AB137" i="15"/>
  <c r="AC137" i="15"/>
  <c r="AD137" i="15"/>
  <c r="AE137" i="15"/>
  <c r="AQ137" i="17"/>
  <c r="AQ138" i="17" s="1"/>
  <c r="AV137" i="17"/>
  <c r="V139" i="15"/>
  <c r="U139" i="15"/>
  <c r="AC137" i="19"/>
  <c r="AD137" i="19"/>
  <c r="AE137" i="19"/>
  <c r="AI137" i="15"/>
  <c r="AJ137" i="15"/>
  <c r="AK137" i="15"/>
  <c r="AL137" i="15"/>
  <c r="BH137" i="17"/>
  <c r="G137" i="15"/>
  <c r="H137" i="15"/>
  <c r="O137" i="5"/>
  <c r="P137" i="5"/>
  <c r="N137" i="5"/>
  <c r="M137" i="5"/>
  <c r="BC144" i="19"/>
  <c r="BA144" i="19"/>
  <c r="BF144" i="19"/>
  <c r="AZ144" i="19"/>
  <c r="BB144" i="19"/>
  <c r="BI144" i="19"/>
  <c r="BH144" i="19"/>
  <c r="BD144" i="19"/>
  <c r="BE144" i="19"/>
  <c r="BG144" i="19"/>
  <c r="BA137" i="17"/>
  <c r="AF139" i="15"/>
  <c r="AG139" i="15"/>
  <c r="J140" i="13"/>
  <c r="I140" i="13"/>
  <c r="L140" i="13"/>
  <c r="K140" i="13"/>
  <c r="R136" i="17"/>
  <c r="S136" i="17"/>
  <c r="J141" i="19"/>
  <c r="K141" i="19"/>
  <c r="BG137" i="17"/>
  <c r="AI137" i="17"/>
  <c r="AL137" i="17"/>
  <c r="AJ137" i="17"/>
  <c r="AK137" i="17"/>
  <c r="AJ135" i="19"/>
  <c r="AG135" i="19"/>
  <c r="AH135" i="19"/>
  <c r="AF135" i="19"/>
  <c r="AI135" i="19"/>
  <c r="AK135" i="19"/>
  <c r="AU137" i="17"/>
  <c r="L139" i="17"/>
  <c r="I139" i="17"/>
  <c r="K139" i="17"/>
  <c r="J139" i="17"/>
  <c r="BD137" i="17"/>
  <c r="X137" i="19"/>
  <c r="Z137" i="19"/>
  <c r="Y137" i="19"/>
  <c r="AA137" i="19"/>
  <c r="X137" i="17"/>
  <c r="Z137" i="17"/>
  <c r="W137" i="17"/>
  <c r="Y137" i="17"/>
  <c r="S137" i="15"/>
  <c r="R137" i="15"/>
  <c r="U136" i="17"/>
  <c r="V136" i="17"/>
  <c r="H137" i="13"/>
  <c r="G137" i="13"/>
  <c r="S137" i="13"/>
  <c r="R137" i="13"/>
  <c r="BJ134" i="19"/>
  <c r="BL134" i="19" s="1"/>
  <c r="AB137" i="19" l="1"/>
  <c r="BD138" i="17"/>
  <c r="BA138" i="17"/>
  <c r="AU138" i="17"/>
  <c r="Z137" i="13"/>
  <c r="AB137" i="13" s="1"/>
  <c r="Y137" i="13"/>
  <c r="AI138" i="17"/>
  <c r="AJ138" i="17"/>
  <c r="AL138" i="17"/>
  <c r="AK138" i="17"/>
  <c r="P140" i="7"/>
  <c r="O140" i="7"/>
  <c r="N140" i="7"/>
  <c r="Q140" i="7"/>
  <c r="L138" i="7"/>
  <c r="J138" i="7"/>
  <c r="I138" i="7"/>
  <c r="K138" i="7"/>
  <c r="AE138" i="19"/>
  <c r="AC138" i="19"/>
  <c r="AD138" i="19"/>
  <c r="BC138" i="17"/>
  <c r="N139" i="13"/>
  <c r="O139" i="13"/>
  <c r="Q139" i="13"/>
  <c r="P139" i="13"/>
  <c r="Q142" i="5"/>
  <c r="R142" i="5"/>
  <c r="L139" i="19"/>
  <c r="M139" i="19"/>
  <c r="N139" i="19"/>
  <c r="O139" i="19"/>
  <c r="R138" i="15"/>
  <c r="S138" i="15"/>
  <c r="K140" i="17"/>
  <c r="I140" i="17"/>
  <c r="J140" i="17"/>
  <c r="L140" i="17"/>
  <c r="BG138" i="17"/>
  <c r="AY138" i="19"/>
  <c r="AX138" i="19"/>
  <c r="AV139" i="19"/>
  <c r="AT139" i="19"/>
  <c r="AW139" i="19"/>
  <c r="AU139" i="19"/>
  <c r="W137" i="7"/>
  <c r="Y137" i="7" s="1"/>
  <c r="AB137" i="7" s="1"/>
  <c r="N140" i="8" s="1"/>
  <c r="V137" i="7"/>
  <c r="J142" i="19"/>
  <c r="K142" i="19"/>
  <c r="AY138" i="17"/>
  <c r="AR138" i="17"/>
  <c r="X138" i="17"/>
  <c r="Z138" i="17"/>
  <c r="W138" i="17"/>
  <c r="Y138" i="17"/>
  <c r="AG136" i="19"/>
  <c r="AH136" i="19"/>
  <c r="AF136" i="19"/>
  <c r="AJ136" i="19"/>
  <c r="AK136" i="19"/>
  <c r="AI136" i="19"/>
  <c r="M138" i="5"/>
  <c r="O138" i="5"/>
  <c r="N138" i="5"/>
  <c r="P138" i="5"/>
  <c r="BB138" i="17"/>
  <c r="J138" i="15"/>
  <c r="I138" i="15"/>
  <c r="K138" i="15"/>
  <c r="L138" i="15"/>
  <c r="AS138" i="17"/>
  <c r="N137" i="17"/>
  <c r="O137" i="17"/>
  <c r="Q137" i="17"/>
  <c r="P137" i="17"/>
  <c r="AX138" i="17"/>
  <c r="R137" i="17"/>
  <c r="S137" i="17"/>
  <c r="Q138" i="19"/>
  <c r="S138" i="19"/>
  <c r="R138" i="19"/>
  <c r="T138" i="19"/>
  <c r="AZ138" i="17"/>
  <c r="G140" i="5"/>
  <c r="F140" i="5"/>
  <c r="AT138" i="17"/>
  <c r="AN138" i="17"/>
  <c r="AM138" i="17"/>
  <c r="AO138" i="17"/>
  <c r="AM138" i="15"/>
  <c r="AN138" i="15"/>
  <c r="AO138" i="15"/>
  <c r="Y138" i="19"/>
  <c r="AA138" i="19"/>
  <c r="Z138" i="19"/>
  <c r="X138" i="19"/>
  <c r="H138" i="15"/>
  <c r="G138" i="15"/>
  <c r="U140" i="15"/>
  <c r="V140" i="15"/>
  <c r="U137" i="5"/>
  <c r="W137" i="5" s="1"/>
  <c r="T137" i="5"/>
  <c r="R138" i="13"/>
  <c r="S138" i="13"/>
  <c r="AQ137" i="15"/>
  <c r="AS137" i="15" s="1"/>
  <c r="AP137" i="15"/>
  <c r="AV138" i="17"/>
  <c r="W138" i="15"/>
  <c r="X138" i="15"/>
  <c r="Y138" i="15"/>
  <c r="Z138" i="15"/>
  <c r="BJ136" i="17"/>
  <c r="BL136" i="17" s="1"/>
  <c r="BI136" i="17"/>
  <c r="AL140" i="19"/>
  <c r="AM140" i="19"/>
  <c r="I138" i="5"/>
  <c r="H138" i="5"/>
  <c r="K138" i="5"/>
  <c r="J138" i="5"/>
  <c r="J141" i="13"/>
  <c r="L141" i="13"/>
  <c r="K141" i="13"/>
  <c r="I141" i="13"/>
  <c r="BA145" i="19"/>
  <c r="BI145" i="19"/>
  <c r="BD145" i="19"/>
  <c r="BF145" i="19"/>
  <c r="BC145" i="19"/>
  <c r="BB145" i="19"/>
  <c r="AZ145" i="19"/>
  <c r="BH145" i="19"/>
  <c r="BE145" i="19"/>
  <c r="BG145" i="19"/>
  <c r="BH138" i="17"/>
  <c r="AQ139" i="17"/>
  <c r="AP139" i="17"/>
  <c r="AW138" i="17"/>
  <c r="G139" i="17"/>
  <c r="H139" i="17"/>
  <c r="H138" i="13"/>
  <c r="G138" i="13"/>
  <c r="AI138" i="15"/>
  <c r="AK138" i="15"/>
  <c r="AJ138" i="15"/>
  <c r="AL138" i="15"/>
  <c r="AC138" i="15"/>
  <c r="AB138" i="15"/>
  <c r="AD138" i="15"/>
  <c r="AE138" i="15"/>
  <c r="BF138" i="17"/>
  <c r="AQ136" i="19"/>
  <c r="AR136" i="19"/>
  <c r="AO136" i="19"/>
  <c r="AN136" i="19"/>
  <c r="AP136" i="19"/>
  <c r="AS136" i="19"/>
  <c r="O140" i="15"/>
  <c r="Q140" i="15"/>
  <c r="N140" i="15"/>
  <c r="P140" i="15"/>
  <c r="U137" i="17"/>
  <c r="V137" i="17"/>
  <c r="AF143" i="17"/>
  <c r="AG143" i="17"/>
  <c r="U139" i="19"/>
  <c r="V139" i="19"/>
  <c r="AB139" i="17"/>
  <c r="AE139" i="17"/>
  <c r="AD139" i="17"/>
  <c r="AC139" i="17"/>
  <c r="BE138" i="17"/>
  <c r="BE139" i="17" s="1"/>
  <c r="AG140" i="15"/>
  <c r="AF140" i="15"/>
  <c r="U139" i="13"/>
  <c r="W139" i="13"/>
  <c r="X139" i="13"/>
  <c r="V139" i="13"/>
  <c r="BJ135" i="19"/>
  <c r="BL135" i="19" s="1"/>
  <c r="AB138" i="19" l="1"/>
  <c r="BD139" i="17"/>
  <c r="AT139" i="17"/>
  <c r="AW139" i="17"/>
  <c r="AX139" i="17"/>
  <c r="O140" i="8"/>
  <c r="G140" i="17"/>
  <c r="H140" i="17"/>
  <c r="AL141" i="19"/>
  <c r="AM141" i="19"/>
  <c r="K143" i="19"/>
  <c r="J143" i="19"/>
  <c r="BG139" i="17"/>
  <c r="BF139" i="17"/>
  <c r="R138" i="17"/>
  <c r="S138" i="17"/>
  <c r="BJ136" i="19"/>
  <c r="BL136" i="19" s="1"/>
  <c r="I141" i="17"/>
  <c r="K141" i="17"/>
  <c r="J141" i="17"/>
  <c r="L141" i="17"/>
  <c r="J139" i="7"/>
  <c r="L139" i="7"/>
  <c r="K139" i="7"/>
  <c r="I139" i="7"/>
  <c r="AC139" i="15"/>
  <c r="AB139" i="15"/>
  <c r="AE139" i="15"/>
  <c r="AD139" i="15"/>
  <c r="BA146" i="19"/>
  <c r="BD146" i="19"/>
  <c r="AZ146" i="19"/>
  <c r="BB146" i="19"/>
  <c r="BI146" i="19"/>
  <c r="BH146" i="19"/>
  <c r="BG146" i="19"/>
  <c r="BC146" i="19"/>
  <c r="BF146" i="19"/>
  <c r="BE146" i="19"/>
  <c r="AM139" i="17"/>
  <c r="AO139" i="17"/>
  <c r="AP140" i="17" s="1"/>
  <c r="AN139" i="17"/>
  <c r="AU139" i="17"/>
  <c r="P140" i="13"/>
  <c r="N140" i="13"/>
  <c r="Q140" i="13"/>
  <c r="O140" i="13"/>
  <c r="O141" i="7"/>
  <c r="P141" i="7"/>
  <c r="N141" i="7"/>
  <c r="Q141" i="7"/>
  <c r="V141" i="15"/>
  <c r="U141" i="15"/>
  <c r="BB139" i="17"/>
  <c r="W139" i="15"/>
  <c r="Y139" i="15"/>
  <c r="X139" i="15"/>
  <c r="Z139" i="15"/>
  <c r="P139" i="5"/>
  <c r="N139" i="5"/>
  <c r="O139" i="5"/>
  <c r="M139" i="5"/>
  <c r="BH139" i="17"/>
  <c r="AQ138" i="15"/>
  <c r="AS138" i="15" s="1"/>
  <c r="AP138" i="15"/>
  <c r="O138" i="17"/>
  <c r="N138" i="17"/>
  <c r="Q138" i="17"/>
  <c r="P138" i="17"/>
  <c r="S139" i="15"/>
  <c r="R139" i="15"/>
  <c r="BC139" i="17"/>
  <c r="AI139" i="15"/>
  <c r="AJ139" i="15"/>
  <c r="AK139" i="15"/>
  <c r="AL139" i="15"/>
  <c r="J142" i="13"/>
  <c r="L142" i="13"/>
  <c r="I142" i="13"/>
  <c r="K142" i="13"/>
  <c r="H139" i="15"/>
  <c r="G139" i="15"/>
  <c r="W139" i="17"/>
  <c r="Z139" i="17"/>
  <c r="Y139" i="17"/>
  <c r="X139" i="17"/>
  <c r="AC140" i="17"/>
  <c r="AB140" i="17"/>
  <c r="AD140" i="17"/>
  <c r="AE140" i="17"/>
  <c r="V140" i="19"/>
  <c r="U140" i="19"/>
  <c r="AR137" i="19"/>
  <c r="AQ137" i="19"/>
  <c r="AS137" i="19"/>
  <c r="AP137" i="19"/>
  <c r="AN137" i="19"/>
  <c r="AO137" i="19"/>
  <c r="G141" i="5"/>
  <c r="F141" i="5"/>
  <c r="BJ137" i="17"/>
  <c r="BL137" i="17" s="1"/>
  <c r="BI137" i="17"/>
  <c r="AT140" i="19"/>
  <c r="AV140" i="19"/>
  <c r="AU140" i="19"/>
  <c r="AW140" i="19"/>
  <c r="M140" i="19"/>
  <c r="O140" i="19"/>
  <c r="L140" i="19"/>
  <c r="N140" i="19"/>
  <c r="AJ139" i="17"/>
  <c r="AI139" i="17"/>
  <c r="AK139" i="17"/>
  <c r="AL139" i="17"/>
  <c r="O141" i="15"/>
  <c r="N141" i="15"/>
  <c r="P141" i="15"/>
  <c r="Q141" i="15"/>
  <c r="W140" i="13"/>
  <c r="U140" i="13"/>
  <c r="V140" i="13"/>
  <c r="X140" i="13"/>
  <c r="AV139" i="17"/>
  <c r="AZ139" i="17"/>
  <c r="AE139" i="19"/>
  <c r="AD139" i="19"/>
  <c r="AC139" i="19"/>
  <c r="AG144" i="17"/>
  <c r="AF144" i="17"/>
  <c r="H139" i="5"/>
  <c r="K139" i="5"/>
  <c r="I139" i="5"/>
  <c r="J139" i="5"/>
  <c r="Z139" i="19"/>
  <c r="X139" i="19"/>
  <c r="Y139" i="19"/>
  <c r="AA139" i="19"/>
  <c r="T139" i="19"/>
  <c r="S139" i="19"/>
  <c r="R139" i="19"/>
  <c r="Q139" i="19"/>
  <c r="BA139" i="17"/>
  <c r="Z138" i="13"/>
  <c r="AB138" i="13" s="1"/>
  <c r="Y138" i="13"/>
  <c r="U138" i="5"/>
  <c r="W138" i="5" s="1"/>
  <c r="T138" i="5"/>
  <c r="AS139" i="17"/>
  <c r="AR139" i="17"/>
  <c r="AR140" i="17" s="1"/>
  <c r="AG141" i="15"/>
  <c r="AF141" i="15"/>
  <c r="U138" i="17"/>
  <c r="V138" i="17"/>
  <c r="H139" i="13"/>
  <c r="G139" i="13"/>
  <c r="R139" i="13"/>
  <c r="S139" i="13"/>
  <c r="AM139" i="15"/>
  <c r="AN139" i="15"/>
  <c r="AO139" i="15"/>
  <c r="K139" i="15"/>
  <c r="I139" i="15"/>
  <c r="J139" i="15"/>
  <c r="L139" i="15"/>
  <c r="AJ137" i="19"/>
  <c r="AH137" i="19"/>
  <c r="AG137" i="19"/>
  <c r="AF137" i="19"/>
  <c r="AI137" i="19"/>
  <c r="AK137" i="19"/>
  <c r="AY139" i="17"/>
  <c r="AY139" i="19"/>
  <c r="AX139" i="19"/>
  <c r="R143" i="5"/>
  <c r="Q143" i="5"/>
  <c r="W138" i="7"/>
  <c r="Y138" i="7" s="1"/>
  <c r="AB138" i="7" s="1"/>
  <c r="N141" i="8" s="1"/>
  <c r="O141" i="8" s="1"/>
  <c r="V138" i="7"/>
  <c r="AB139" i="19" l="1"/>
  <c r="AY140" i="17"/>
  <c r="AQ140" i="17"/>
  <c r="AS140" i="17"/>
  <c r="BD140" i="17"/>
  <c r="Y140" i="19"/>
  <c r="X140" i="19"/>
  <c r="AA140" i="19"/>
  <c r="Z140" i="19"/>
  <c r="AE140" i="19"/>
  <c r="AD140" i="19"/>
  <c r="AC140" i="19"/>
  <c r="AI140" i="17"/>
  <c r="AJ140" i="17"/>
  <c r="AK140" i="17"/>
  <c r="AL140" i="17"/>
  <c r="AB141" i="17"/>
  <c r="AD141" i="17"/>
  <c r="AC141" i="17"/>
  <c r="AE141" i="17"/>
  <c r="O139" i="17"/>
  <c r="Q139" i="17"/>
  <c r="N139" i="17"/>
  <c r="P139" i="17"/>
  <c r="S139" i="17"/>
  <c r="R139" i="17"/>
  <c r="BI138" i="17"/>
  <c r="BJ138" i="17"/>
  <c r="BL138" i="17" s="1"/>
  <c r="W139" i="7"/>
  <c r="Y139" i="7" s="1"/>
  <c r="AB139" i="7" s="1"/>
  <c r="N142" i="8" s="1"/>
  <c r="O142" i="8" s="1"/>
  <c r="V139" i="7"/>
  <c r="AI138" i="19"/>
  <c r="AG138" i="19"/>
  <c r="AF138" i="19"/>
  <c r="AJ138" i="19"/>
  <c r="AH138" i="19"/>
  <c r="AK138" i="19"/>
  <c r="R140" i="13"/>
  <c r="S140" i="13"/>
  <c r="AZ140" i="17"/>
  <c r="J143" i="13"/>
  <c r="I143" i="13"/>
  <c r="L143" i="13"/>
  <c r="K143" i="13"/>
  <c r="O141" i="13"/>
  <c r="N141" i="13"/>
  <c r="P141" i="13"/>
  <c r="Q141" i="13"/>
  <c r="BF147" i="19"/>
  <c r="BD147" i="19"/>
  <c r="BA147" i="19"/>
  <c r="AZ147" i="19"/>
  <c r="BH147" i="19"/>
  <c r="BB147" i="19"/>
  <c r="BE147" i="19"/>
  <c r="BI147" i="19"/>
  <c r="BC147" i="19"/>
  <c r="BG147" i="19"/>
  <c r="BJ137" i="19"/>
  <c r="BL137" i="19" s="1"/>
  <c r="AV140" i="17"/>
  <c r="G142" i="5"/>
  <c r="F142" i="5"/>
  <c r="AT140" i="17"/>
  <c r="L140" i="7"/>
  <c r="K140" i="7"/>
  <c r="J140" i="7"/>
  <c r="I140" i="7"/>
  <c r="AI140" i="15"/>
  <c r="AK140" i="15"/>
  <c r="AJ140" i="15"/>
  <c r="AL140" i="15"/>
  <c r="BB140" i="17"/>
  <c r="BF140" i="17"/>
  <c r="Z139" i="13"/>
  <c r="AB139" i="13" s="1"/>
  <c r="Y139" i="13"/>
  <c r="AX140" i="17"/>
  <c r="AU140" i="17"/>
  <c r="K142" i="17"/>
  <c r="I142" i="17"/>
  <c r="L142" i="17"/>
  <c r="J142" i="17"/>
  <c r="BG140" i="17"/>
  <c r="W141" i="13"/>
  <c r="X141" i="13"/>
  <c r="V141" i="13"/>
  <c r="U141" i="13"/>
  <c r="U139" i="17"/>
  <c r="V139" i="17"/>
  <c r="M141" i="19"/>
  <c r="N141" i="19"/>
  <c r="L141" i="19"/>
  <c r="O141" i="19"/>
  <c r="Y140" i="17"/>
  <c r="W140" i="17"/>
  <c r="X140" i="17"/>
  <c r="Z140" i="17"/>
  <c r="BH140" i="17"/>
  <c r="BA140" i="17"/>
  <c r="U139" i="5"/>
  <c r="W139" i="5" s="1"/>
  <c r="T139" i="5"/>
  <c r="AN138" i="19"/>
  <c r="AR138" i="19"/>
  <c r="AO138" i="19"/>
  <c r="AP138" i="19"/>
  <c r="AS138" i="19"/>
  <c r="AQ138" i="19"/>
  <c r="V142" i="15"/>
  <c r="U142" i="15"/>
  <c r="AO140" i="17"/>
  <c r="AP141" i="17" s="1"/>
  <c r="AM140" i="17"/>
  <c r="AN140" i="17"/>
  <c r="AW140" i="17"/>
  <c r="J144" i="19"/>
  <c r="K144" i="19"/>
  <c r="H140" i="5"/>
  <c r="K140" i="5"/>
  <c r="I140" i="5"/>
  <c r="J140" i="5"/>
  <c r="N142" i="15"/>
  <c r="O142" i="15"/>
  <c r="P142" i="15"/>
  <c r="Q142" i="15"/>
  <c r="AU141" i="19"/>
  <c r="AT141" i="19"/>
  <c r="AV141" i="19"/>
  <c r="AW141" i="19"/>
  <c r="BC140" i="17"/>
  <c r="AM142" i="19"/>
  <c r="AL142" i="19"/>
  <c r="BE140" i="17"/>
  <c r="I140" i="15"/>
  <c r="J140" i="15"/>
  <c r="K140" i="15"/>
  <c r="L140" i="15"/>
  <c r="R144" i="5"/>
  <c r="Q144" i="5"/>
  <c r="AG142" i="15"/>
  <c r="AF142" i="15"/>
  <c r="AG145" i="17"/>
  <c r="AF145" i="17"/>
  <c r="O142" i="7"/>
  <c r="N142" i="7"/>
  <c r="P142" i="7"/>
  <c r="Q142" i="7"/>
  <c r="AB140" i="15"/>
  <c r="AC140" i="15"/>
  <c r="AE140" i="15"/>
  <c r="AD140" i="15"/>
  <c r="AQ139" i="15"/>
  <c r="AS139" i="15" s="1"/>
  <c r="AP139" i="15"/>
  <c r="R140" i="15"/>
  <c r="S140" i="15"/>
  <c r="O140" i="5"/>
  <c r="N140" i="5"/>
  <c r="P140" i="5"/>
  <c r="M140" i="5"/>
  <c r="G141" i="17"/>
  <c r="H141" i="17"/>
  <c r="G140" i="13"/>
  <c r="H140" i="13"/>
  <c r="AY140" i="19"/>
  <c r="AX140" i="19"/>
  <c r="AO140" i="15"/>
  <c r="AM140" i="15"/>
  <c r="AN140" i="15"/>
  <c r="S140" i="19"/>
  <c r="Q140" i="19"/>
  <c r="T140" i="19"/>
  <c r="R140" i="19"/>
  <c r="U141" i="19"/>
  <c r="V141" i="19"/>
  <c r="G140" i="15"/>
  <c r="H140" i="15"/>
  <c r="W140" i="15"/>
  <c r="Z140" i="15"/>
  <c r="X140" i="15"/>
  <c r="Y140" i="15"/>
  <c r="AB140" i="19" l="1"/>
  <c r="AW141" i="17"/>
  <c r="BA141" i="17"/>
  <c r="BE141" i="17"/>
  <c r="BC141" i="17"/>
  <c r="AG146" i="17"/>
  <c r="AF146" i="17"/>
  <c r="I141" i="5"/>
  <c r="H141" i="5"/>
  <c r="K141" i="5"/>
  <c r="J141" i="5"/>
  <c r="G141" i="15"/>
  <c r="H141" i="15"/>
  <c r="AX141" i="19"/>
  <c r="AY141" i="19"/>
  <c r="U140" i="5"/>
  <c r="W140" i="5" s="1"/>
  <c r="T140" i="5"/>
  <c r="AI141" i="15"/>
  <c r="AJ141" i="15"/>
  <c r="AK141" i="15"/>
  <c r="AL141" i="15"/>
  <c r="AV141" i="17"/>
  <c r="N142" i="13"/>
  <c r="O142" i="13"/>
  <c r="Q142" i="13"/>
  <c r="P142" i="13"/>
  <c r="AQ140" i="15"/>
  <c r="AS140" i="15" s="1"/>
  <c r="AP140" i="15"/>
  <c r="H141" i="13"/>
  <c r="G141" i="13"/>
  <c r="AF143" i="15"/>
  <c r="AG143" i="15"/>
  <c r="AV142" i="19"/>
  <c r="AW142" i="19"/>
  <c r="AT142" i="19"/>
  <c r="AU142" i="19"/>
  <c r="K145" i="19"/>
  <c r="J145" i="19"/>
  <c r="M142" i="19"/>
  <c r="N142" i="19"/>
  <c r="L142" i="19"/>
  <c r="O142" i="19"/>
  <c r="K143" i="17"/>
  <c r="J143" i="17"/>
  <c r="I143" i="17"/>
  <c r="L143" i="17"/>
  <c r="AG139" i="19"/>
  <c r="AK139" i="19"/>
  <c r="AI139" i="19"/>
  <c r="AJ139" i="19"/>
  <c r="AF139" i="19"/>
  <c r="AH139" i="19"/>
  <c r="S140" i="17"/>
  <c r="R140" i="17"/>
  <c r="V142" i="19"/>
  <c r="U142" i="19"/>
  <c r="Z140" i="13"/>
  <c r="AB140" i="13" s="1"/>
  <c r="Y140" i="13"/>
  <c r="G142" i="17"/>
  <c r="H142" i="17"/>
  <c r="AB141" i="15"/>
  <c r="AC141" i="15"/>
  <c r="AD141" i="15"/>
  <c r="AE141" i="15"/>
  <c r="Q145" i="5"/>
  <c r="R145" i="5"/>
  <c r="BJ139" i="17"/>
  <c r="BL139" i="17" s="1"/>
  <c r="BI139" i="17"/>
  <c r="I141" i="15"/>
  <c r="J141" i="15"/>
  <c r="K141" i="15"/>
  <c r="L141" i="15"/>
  <c r="AU141" i="17"/>
  <c r="W140" i="7"/>
  <c r="Y140" i="7" s="1"/>
  <c r="AB140" i="7" s="1"/>
  <c r="N143" i="8" s="1"/>
  <c r="O143" i="8" s="1"/>
  <c r="V140" i="7"/>
  <c r="BI148" i="19"/>
  <c r="BF148" i="19"/>
  <c r="BC148" i="19"/>
  <c r="BH148" i="19"/>
  <c r="AZ148" i="19"/>
  <c r="BD148" i="19"/>
  <c r="BB148" i="19"/>
  <c r="BA148" i="19"/>
  <c r="BG148" i="19"/>
  <c r="BE148" i="19"/>
  <c r="BJ138" i="19"/>
  <c r="BL138" i="19" s="1"/>
  <c r="O140" i="17"/>
  <c r="P140" i="17"/>
  <c r="N140" i="17"/>
  <c r="Q140" i="17"/>
  <c r="AE141" i="19"/>
  <c r="AC141" i="19"/>
  <c r="AD141" i="19"/>
  <c r="Q141" i="19"/>
  <c r="S141" i="19"/>
  <c r="R141" i="19"/>
  <c r="T141" i="19"/>
  <c r="U140" i="17"/>
  <c r="V140" i="17"/>
  <c r="AX141" i="17"/>
  <c r="J144" i="13"/>
  <c r="L144" i="13"/>
  <c r="K144" i="13"/>
  <c r="I144" i="13"/>
  <c r="AO141" i="15"/>
  <c r="AN141" i="15"/>
  <c r="AM141" i="15"/>
  <c r="N143" i="15"/>
  <c r="Q143" i="15"/>
  <c r="O143" i="15"/>
  <c r="P143" i="15"/>
  <c r="N141" i="5"/>
  <c r="M141" i="5"/>
  <c r="P141" i="5"/>
  <c r="O141" i="5"/>
  <c r="O143" i="7"/>
  <c r="P143" i="7"/>
  <c r="N143" i="7"/>
  <c r="Q143" i="7"/>
  <c r="AO141" i="17"/>
  <c r="AM141" i="17"/>
  <c r="AN141" i="17"/>
  <c r="AC142" i="17"/>
  <c r="AB142" i="17"/>
  <c r="AE142" i="17"/>
  <c r="AD142" i="17"/>
  <c r="X141" i="19"/>
  <c r="Y141" i="19"/>
  <c r="AA141" i="19"/>
  <c r="Z141" i="19"/>
  <c r="L141" i="7"/>
  <c r="J141" i="7"/>
  <c r="K141" i="7"/>
  <c r="I141" i="7"/>
  <c r="U143" i="15"/>
  <c r="V143" i="15"/>
  <c r="BH141" i="17"/>
  <c r="AQ141" i="17"/>
  <c r="R141" i="15"/>
  <c r="S141" i="15"/>
  <c r="W141" i="17"/>
  <c r="Y141" i="17"/>
  <c r="X141" i="17"/>
  <c r="Z141" i="17"/>
  <c r="U142" i="13"/>
  <c r="X142" i="13"/>
  <c r="W142" i="13"/>
  <c r="V142" i="13"/>
  <c r="AT141" i="17"/>
  <c r="AR141" i="17"/>
  <c r="X141" i="15"/>
  <c r="Z141" i="15"/>
  <c r="Y141" i="15"/>
  <c r="W141" i="15"/>
  <c r="AM143" i="19"/>
  <c r="AL143" i="19"/>
  <c r="AP139" i="19"/>
  <c r="AN139" i="19"/>
  <c r="AQ139" i="19"/>
  <c r="AR139" i="19"/>
  <c r="AS139" i="19"/>
  <c r="AO139" i="19"/>
  <c r="BF141" i="17"/>
  <c r="AZ141" i="17"/>
  <c r="AJ141" i="17"/>
  <c r="AK141" i="17"/>
  <c r="AI141" i="17"/>
  <c r="AL141" i="17"/>
  <c r="AY141" i="17"/>
  <c r="BG141" i="17"/>
  <c r="BB141" i="17"/>
  <c r="F143" i="5"/>
  <c r="G143" i="5"/>
  <c r="S141" i="13"/>
  <c r="R141" i="13"/>
  <c r="AS141" i="17"/>
  <c r="BD141" i="17"/>
  <c r="AB141" i="19" l="1"/>
  <c r="AR142" i="17"/>
  <c r="BD142" i="17"/>
  <c r="BB142" i="17"/>
  <c r="AQ142" i="17"/>
  <c r="BG142" i="17"/>
  <c r="AS142" i="17"/>
  <c r="AY142" i="17"/>
  <c r="BA142" i="17"/>
  <c r="AZ142" i="17"/>
  <c r="BF142" i="17"/>
  <c r="G143" i="17"/>
  <c r="H143" i="17"/>
  <c r="BH142" i="17"/>
  <c r="BJ139" i="19"/>
  <c r="BL139" i="19" s="1"/>
  <c r="AO140" i="19"/>
  <c r="AQ140" i="19"/>
  <c r="AN140" i="19"/>
  <c r="AS140" i="19"/>
  <c r="AR140" i="19"/>
  <c r="AP140" i="19"/>
  <c r="AT142" i="17"/>
  <c r="AP142" i="17"/>
  <c r="U144" i="15"/>
  <c r="V144" i="15"/>
  <c r="AC143" i="17"/>
  <c r="AB143" i="17"/>
  <c r="AD143" i="17"/>
  <c r="AE143" i="17"/>
  <c r="O142" i="5"/>
  <c r="M142" i="5"/>
  <c r="P142" i="5"/>
  <c r="N142" i="5"/>
  <c r="L145" i="13"/>
  <c r="J145" i="13"/>
  <c r="I145" i="13"/>
  <c r="K145" i="13"/>
  <c r="AD142" i="19"/>
  <c r="AE142" i="19"/>
  <c r="AC142" i="19"/>
  <c r="BC142" i="17"/>
  <c r="AY142" i="19"/>
  <c r="AX142" i="19"/>
  <c r="N141" i="17"/>
  <c r="P141" i="17"/>
  <c r="O141" i="17"/>
  <c r="Q141" i="17"/>
  <c r="J146" i="19"/>
  <c r="K146" i="19"/>
  <c r="AI142" i="17"/>
  <c r="AK142" i="17"/>
  <c r="AJ142" i="17"/>
  <c r="AL142" i="17"/>
  <c r="U143" i="13"/>
  <c r="W143" i="13"/>
  <c r="V143" i="13"/>
  <c r="X143" i="13"/>
  <c r="BE142" i="17"/>
  <c r="AX142" i="17"/>
  <c r="BJ140" i="17"/>
  <c r="BL140" i="17" s="1"/>
  <c r="BI140" i="17"/>
  <c r="AI140" i="19"/>
  <c r="AG140" i="19"/>
  <c r="AJ140" i="19"/>
  <c r="AH140" i="19"/>
  <c r="AF140" i="19"/>
  <c r="AK140" i="19"/>
  <c r="N143" i="13"/>
  <c r="Q143" i="13"/>
  <c r="P143" i="13"/>
  <c r="O143" i="13"/>
  <c r="G142" i="15"/>
  <c r="H142" i="15"/>
  <c r="V141" i="7"/>
  <c r="W141" i="7"/>
  <c r="Y141" i="7" s="1"/>
  <c r="AB141" i="7" s="1"/>
  <c r="N144" i="8" s="1"/>
  <c r="O144" i="8" s="1"/>
  <c r="U141" i="17"/>
  <c r="V141" i="17"/>
  <c r="BF149" i="19"/>
  <c r="BA149" i="19"/>
  <c r="BD149" i="19"/>
  <c r="BB149" i="19"/>
  <c r="BH149" i="19"/>
  <c r="AZ149" i="19"/>
  <c r="BE149" i="19"/>
  <c r="BI149" i="19"/>
  <c r="BC149" i="19"/>
  <c r="BG149" i="19"/>
  <c r="AW142" i="17"/>
  <c r="AP141" i="15"/>
  <c r="AQ141" i="15"/>
  <c r="AS141" i="15" s="1"/>
  <c r="Y142" i="17"/>
  <c r="W142" i="17"/>
  <c r="X142" i="17"/>
  <c r="Z142" i="17"/>
  <c r="R146" i="5"/>
  <c r="Q146" i="5"/>
  <c r="J144" i="17"/>
  <c r="K144" i="17"/>
  <c r="I144" i="17"/>
  <c r="L144" i="17"/>
  <c r="AV143" i="19"/>
  <c r="AT143" i="19"/>
  <c r="AU143" i="19"/>
  <c r="AW143" i="19"/>
  <c r="AM144" i="19"/>
  <c r="AL144" i="19"/>
  <c r="P144" i="15"/>
  <c r="N144" i="15"/>
  <c r="O144" i="15"/>
  <c r="Q144" i="15"/>
  <c r="AV142" i="17"/>
  <c r="H142" i="5"/>
  <c r="I142" i="5"/>
  <c r="J142" i="5"/>
  <c r="K142" i="5"/>
  <c r="I142" i="7"/>
  <c r="L142" i="7"/>
  <c r="J142" i="7"/>
  <c r="K142" i="7"/>
  <c r="AO142" i="17"/>
  <c r="AN142" i="17"/>
  <c r="AM142" i="17"/>
  <c r="S142" i="19"/>
  <c r="R142" i="19"/>
  <c r="T142" i="19"/>
  <c r="Q142" i="19"/>
  <c r="AU142" i="17"/>
  <c r="AC142" i="15"/>
  <c r="AB142" i="15"/>
  <c r="AD142" i="15"/>
  <c r="AE142" i="15"/>
  <c r="AG144" i="15"/>
  <c r="AF144" i="15"/>
  <c r="AI142" i="15"/>
  <c r="AK142" i="15"/>
  <c r="AJ142" i="15"/>
  <c r="AL142" i="15"/>
  <c r="U141" i="5"/>
  <c r="W141" i="5" s="1"/>
  <c r="T141" i="5"/>
  <c r="R142" i="13"/>
  <c r="S142" i="13"/>
  <c r="K142" i="15"/>
  <c r="I142" i="15"/>
  <c r="J142" i="15"/>
  <c r="L142" i="15"/>
  <c r="U143" i="19"/>
  <c r="V143" i="19"/>
  <c r="G144" i="5"/>
  <c r="F144" i="5"/>
  <c r="Y142" i="15"/>
  <c r="X142" i="15"/>
  <c r="W142" i="15"/>
  <c r="Z142" i="15"/>
  <c r="S142" i="15"/>
  <c r="R142" i="15"/>
  <c r="Z142" i="19"/>
  <c r="Y142" i="19"/>
  <c r="X142" i="19"/>
  <c r="AA142" i="19"/>
  <c r="N143" i="19"/>
  <c r="M143" i="19"/>
  <c r="L143" i="19"/>
  <c r="O143" i="19"/>
  <c r="Y141" i="13"/>
  <c r="Z141" i="13"/>
  <c r="AB141" i="13" s="1"/>
  <c r="AO142" i="15"/>
  <c r="AM142" i="15"/>
  <c r="AN142" i="15"/>
  <c r="R141" i="17"/>
  <c r="S141" i="17"/>
  <c r="G142" i="13"/>
  <c r="H142" i="13"/>
  <c r="AF147" i="17"/>
  <c r="AG147" i="17"/>
  <c r="AB142" i="19" l="1"/>
  <c r="AV143" i="17"/>
  <c r="AU143" i="17"/>
  <c r="AY143" i="17"/>
  <c r="BF143" i="17"/>
  <c r="AZ143" i="17"/>
  <c r="AS143" i="17"/>
  <c r="H143" i="13"/>
  <c r="G143" i="13"/>
  <c r="L144" i="19"/>
  <c r="N144" i="19"/>
  <c r="O144" i="19"/>
  <c r="M144" i="19"/>
  <c r="L143" i="7"/>
  <c r="J143" i="7"/>
  <c r="K143" i="7"/>
  <c r="I143" i="7"/>
  <c r="AL145" i="19"/>
  <c r="AM145" i="19"/>
  <c r="X143" i="17"/>
  <c r="Z143" i="17"/>
  <c r="Y143" i="17"/>
  <c r="W143" i="17"/>
  <c r="AX143" i="17"/>
  <c r="J147" i="19"/>
  <c r="K147" i="19"/>
  <c r="AC144" i="17"/>
  <c r="AB144" i="17"/>
  <c r="AE144" i="17"/>
  <c r="AD144" i="17"/>
  <c r="W142" i="7"/>
  <c r="Y142" i="7" s="1"/>
  <c r="AB142" i="7" s="1"/>
  <c r="N145" i="8" s="1"/>
  <c r="O145" i="8" s="1"/>
  <c r="V142" i="7"/>
  <c r="BE143" i="17"/>
  <c r="H143" i="5"/>
  <c r="I143" i="5"/>
  <c r="J143" i="5"/>
  <c r="K143" i="5"/>
  <c r="AV144" i="19"/>
  <c r="AT144" i="19"/>
  <c r="AU144" i="19"/>
  <c r="AW144" i="19"/>
  <c r="Q144" i="13"/>
  <c r="N144" i="13"/>
  <c r="O144" i="13"/>
  <c r="P144" i="13"/>
  <c r="U144" i="13"/>
  <c r="X144" i="13"/>
  <c r="W144" i="13"/>
  <c r="V144" i="13"/>
  <c r="O142" i="17"/>
  <c r="P142" i="17"/>
  <c r="N142" i="17"/>
  <c r="Q142" i="17"/>
  <c r="AC143" i="19"/>
  <c r="AE143" i="19"/>
  <c r="AD143" i="19"/>
  <c r="BG143" i="17"/>
  <c r="F145" i="5"/>
  <c r="G145" i="5"/>
  <c r="Y142" i="13"/>
  <c r="Z142" i="13"/>
  <c r="AB142" i="13" s="1"/>
  <c r="R142" i="17"/>
  <c r="S142" i="17"/>
  <c r="Y143" i="19"/>
  <c r="Z143" i="19"/>
  <c r="X143" i="19"/>
  <c r="AA143" i="19"/>
  <c r="BB143" i="17"/>
  <c r="AI143" i="15"/>
  <c r="AK143" i="15"/>
  <c r="AJ143" i="15"/>
  <c r="AL143" i="15"/>
  <c r="S143" i="19"/>
  <c r="T143" i="19"/>
  <c r="Q143" i="19"/>
  <c r="R143" i="19"/>
  <c r="BD143" i="17"/>
  <c r="AK141" i="19"/>
  <c r="AJ141" i="19"/>
  <c r="AI141" i="19"/>
  <c r="AF141" i="19"/>
  <c r="AG141" i="19"/>
  <c r="AH141" i="19"/>
  <c r="V145" i="15"/>
  <c r="U145" i="15"/>
  <c r="U144" i="19"/>
  <c r="V144" i="19"/>
  <c r="U142" i="5"/>
  <c r="W142" i="5" s="1"/>
  <c r="T142" i="5"/>
  <c r="BJ140" i="19"/>
  <c r="BL140" i="19" s="1"/>
  <c r="BJ141" i="17"/>
  <c r="BL141" i="17" s="1"/>
  <c r="BI141" i="17"/>
  <c r="J145" i="17"/>
  <c r="K145" i="17"/>
  <c r="I145" i="17"/>
  <c r="L145" i="17"/>
  <c r="U142" i="17"/>
  <c r="V142" i="17"/>
  <c r="AK143" i="17"/>
  <c r="AI143" i="17"/>
  <c r="AJ143" i="17"/>
  <c r="AL143" i="17"/>
  <c r="AP143" i="17"/>
  <c r="BH143" i="17"/>
  <c r="P145" i="15"/>
  <c r="O145" i="15"/>
  <c r="Q145" i="15"/>
  <c r="N145" i="15"/>
  <c r="AW143" i="17"/>
  <c r="J146" i="13"/>
  <c r="I146" i="13"/>
  <c r="K146" i="13"/>
  <c r="L146" i="13"/>
  <c r="AT143" i="17"/>
  <c r="G144" i="17"/>
  <c r="H144" i="17"/>
  <c r="AX143" i="19"/>
  <c r="AY143" i="19"/>
  <c r="S143" i="15"/>
  <c r="R143" i="15"/>
  <c r="AF145" i="15"/>
  <c r="AG145" i="15"/>
  <c r="AO143" i="17"/>
  <c r="AN143" i="17"/>
  <c r="AM143" i="17"/>
  <c r="BC143" i="17"/>
  <c r="P143" i="5"/>
  <c r="N143" i="5"/>
  <c r="O143" i="5"/>
  <c r="M143" i="5"/>
  <c r="AQ143" i="17"/>
  <c r="J143" i="15"/>
  <c r="I143" i="15"/>
  <c r="L143" i="15"/>
  <c r="K143" i="15"/>
  <c r="AG148" i="17"/>
  <c r="AF148" i="17"/>
  <c r="X143" i="15"/>
  <c r="Y143" i="15"/>
  <c r="W143" i="15"/>
  <c r="Z143" i="15"/>
  <c r="AC143" i="15"/>
  <c r="AB143" i="15"/>
  <c r="AD143" i="15"/>
  <c r="AE143" i="15"/>
  <c r="BF150" i="19"/>
  <c r="BH150" i="19"/>
  <c r="BA150" i="19"/>
  <c r="AZ150" i="19"/>
  <c r="BB150" i="19"/>
  <c r="BC150" i="19"/>
  <c r="BD150" i="19"/>
  <c r="BI150" i="19"/>
  <c r="BE150" i="19"/>
  <c r="BG150" i="19"/>
  <c r="H143" i="15"/>
  <c r="G143" i="15"/>
  <c r="AN141" i="19"/>
  <c r="AQ141" i="19"/>
  <c r="AS141" i="19"/>
  <c r="AR141" i="19"/>
  <c r="AP141" i="19"/>
  <c r="AO141" i="19"/>
  <c r="AR143" i="17"/>
  <c r="AM143" i="15"/>
  <c r="AN143" i="15"/>
  <c r="AO143" i="15"/>
  <c r="R143" i="13"/>
  <c r="S143" i="13"/>
  <c r="R147" i="5"/>
  <c r="Q147" i="5"/>
  <c r="AQ142" i="15"/>
  <c r="AS142" i="15" s="1"/>
  <c r="AP142" i="15"/>
  <c r="BA143" i="17"/>
  <c r="BA144" i="17" s="1"/>
  <c r="AR144" i="17" l="1"/>
  <c r="AQ144" i="17"/>
  <c r="AV144" i="17"/>
  <c r="AW144" i="17"/>
  <c r="H144" i="15"/>
  <c r="G144" i="15"/>
  <c r="AN142" i="19"/>
  <c r="AR142" i="19"/>
  <c r="AP142" i="19"/>
  <c r="AO142" i="19"/>
  <c r="AQ142" i="19"/>
  <c r="AS142" i="19"/>
  <c r="BH144" i="17"/>
  <c r="G146" i="5"/>
  <c r="F146" i="5"/>
  <c r="H144" i="5"/>
  <c r="I144" i="5"/>
  <c r="K144" i="5"/>
  <c r="J144" i="5"/>
  <c r="AB145" i="17"/>
  <c r="AC145" i="17"/>
  <c r="AD145" i="17"/>
  <c r="AE145" i="17"/>
  <c r="W143" i="7"/>
  <c r="Y143" i="7" s="1"/>
  <c r="AB143" i="7" s="1"/>
  <c r="N146" i="8" s="1"/>
  <c r="V143" i="7"/>
  <c r="AG149" i="17"/>
  <c r="AF149" i="17"/>
  <c r="AO144" i="17"/>
  <c r="AN144" i="17"/>
  <c r="AM144" i="17"/>
  <c r="AT144" i="17"/>
  <c r="AP144" i="17"/>
  <c r="AP145" i="17" s="1"/>
  <c r="R148" i="5"/>
  <c r="Q148" i="5"/>
  <c r="K144" i="15"/>
  <c r="I144" i="15"/>
  <c r="J144" i="15"/>
  <c r="L144" i="15"/>
  <c r="AF146" i="15"/>
  <c r="AG146" i="15"/>
  <c r="I147" i="13"/>
  <c r="J147" i="13"/>
  <c r="L147" i="13"/>
  <c r="K147" i="13"/>
  <c r="AI144" i="17"/>
  <c r="AJ144" i="17"/>
  <c r="AK144" i="17"/>
  <c r="AL144" i="17"/>
  <c r="BJ141" i="19"/>
  <c r="BL141" i="19" s="1"/>
  <c r="U145" i="13"/>
  <c r="W145" i="13"/>
  <c r="X145" i="13"/>
  <c r="V145" i="13"/>
  <c r="S144" i="13"/>
  <c r="R144" i="13"/>
  <c r="AQ143" i="15"/>
  <c r="AS143" i="15" s="1"/>
  <c r="AP143" i="15"/>
  <c r="AB144" i="15"/>
  <c r="AC144" i="15"/>
  <c r="AD144" i="15"/>
  <c r="AE144" i="15"/>
  <c r="BB144" i="17"/>
  <c r="U143" i="5"/>
  <c r="W143" i="5" s="1"/>
  <c r="T143" i="5"/>
  <c r="K148" i="19"/>
  <c r="J148" i="19"/>
  <c r="X144" i="19"/>
  <c r="Z144" i="19"/>
  <c r="AA144" i="19"/>
  <c r="Y144" i="19"/>
  <c r="BG144" i="17"/>
  <c r="AU144" i="17"/>
  <c r="S144" i="15"/>
  <c r="R144" i="15"/>
  <c r="AI142" i="19"/>
  <c r="AG142" i="19"/>
  <c r="AH142" i="19"/>
  <c r="AF142" i="19"/>
  <c r="AJ142" i="19"/>
  <c r="AK142" i="19"/>
  <c r="AX144" i="17"/>
  <c r="N145" i="19"/>
  <c r="M145" i="19"/>
  <c r="L145" i="19"/>
  <c r="O145" i="19"/>
  <c r="V143" i="17"/>
  <c r="U143" i="17"/>
  <c r="U145" i="19"/>
  <c r="V145" i="19"/>
  <c r="BD144" i="17"/>
  <c r="AC144" i="19"/>
  <c r="AE144" i="19"/>
  <c r="AD144" i="19"/>
  <c r="BF144" i="17"/>
  <c r="O145" i="13"/>
  <c r="N145" i="13"/>
  <c r="Q145" i="13"/>
  <c r="P145" i="13"/>
  <c r="BE144" i="17"/>
  <c r="AO144" i="15"/>
  <c r="AM144" i="15"/>
  <c r="AN144" i="15"/>
  <c r="O146" i="15"/>
  <c r="Q146" i="15"/>
  <c r="P146" i="15"/>
  <c r="N146" i="15"/>
  <c r="I146" i="17"/>
  <c r="K146" i="17"/>
  <c r="L146" i="17"/>
  <c r="J146" i="17"/>
  <c r="AB143" i="19"/>
  <c r="R143" i="17"/>
  <c r="S143" i="17"/>
  <c r="O143" i="17"/>
  <c r="P143" i="17"/>
  <c r="N143" i="17"/>
  <c r="Q143" i="17"/>
  <c r="AT145" i="19"/>
  <c r="AV145" i="19"/>
  <c r="AW145" i="19"/>
  <c r="AU145" i="19"/>
  <c r="AS144" i="17"/>
  <c r="AS145" i="17" s="1"/>
  <c r="Y144" i="17"/>
  <c r="Z144" i="17"/>
  <c r="W144" i="17"/>
  <c r="X144" i="17"/>
  <c r="Z143" i="13"/>
  <c r="AB143" i="13" s="1"/>
  <c r="Y143" i="13"/>
  <c r="BA151" i="19"/>
  <c r="BC151" i="19"/>
  <c r="BE151" i="19"/>
  <c r="BI151" i="19"/>
  <c r="BH151" i="19"/>
  <c r="BB151" i="19"/>
  <c r="BD151" i="19"/>
  <c r="AZ151" i="19"/>
  <c r="BF151" i="19"/>
  <c r="BG151" i="19"/>
  <c r="Y144" i="15"/>
  <c r="X144" i="15"/>
  <c r="W144" i="15"/>
  <c r="Z144" i="15"/>
  <c r="O144" i="5"/>
  <c r="P144" i="5"/>
  <c r="N144" i="5"/>
  <c r="M144" i="5"/>
  <c r="AY144" i="19"/>
  <c r="AX144" i="19"/>
  <c r="T144" i="19"/>
  <c r="R144" i="19"/>
  <c r="S144" i="19"/>
  <c r="Q144" i="19"/>
  <c r="BJ142" i="17"/>
  <c r="BL142" i="17" s="1"/>
  <c r="BI142" i="17"/>
  <c r="H144" i="13"/>
  <c r="G144" i="13"/>
  <c r="BC144" i="17"/>
  <c r="AM146" i="19"/>
  <c r="AL146" i="19"/>
  <c r="H145" i="17"/>
  <c r="G145" i="17"/>
  <c r="AZ144" i="17"/>
  <c r="V146" i="15"/>
  <c r="U146" i="15"/>
  <c r="AI144" i="15"/>
  <c r="AK144" i="15"/>
  <c r="AJ144" i="15"/>
  <c r="AL144" i="15"/>
  <c r="AY144" i="17"/>
  <c r="AR145" i="17" l="1"/>
  <c r="AQ145" i="17"/>
  <c r="AZ145" i="17"/>
  <c r="AY145" i="17"/>
  <c r="O146" i="8"/>
  <c r="O53" i="3" s="1"/>
  <c r="N53" i="3"/>
  <c r="L53" i="3"/>
  <c r="M53" i="3" s="1"/>
  <c r="AM147" i="19"/>
  <c r="AL147" i="19"/>
  <c r="AX145" i="19"/>
  <c r="AY145" i="19"/>
  <c r="AO145" i="15"/>
  <c r="AN145" i="15"/>
  <c r="AM145" i="15"/>
  <c r="BD145" i="17"/>
  <c r="AB144" i="19"/>
  <c r="U146" i="19"/>
  <c r="V146" i="19"/>
  <c r="BJ142" i="19"/>
  <c r="BL142" i="19" s="1"/>
  <c r="X145" i="19"/>
  <c r="Z145" i="19"/>
  <c r="AA145" i="19"/>
  <c r="Y145" i="19"/>
  <c r="Q149" i="5"/>
  <c r="R149" i="5"/>
  <c r="AC146" i="17"/>
  <c r="AB146" i="17"/>
  <c r="AD146" i="17"/>
  <c r="AE146" i="17"/>
  <c r="BC145" i="17"/>
  <c r="AI145" i="15"/>
  <c r="AK145" i="15"/>
  <c r="AJ145" i="15"/>
  <c r="AL145" i="15"/>
  <c r="BA145" i="17"/>
  <c r="I147" i="17"/>
  <c r="L147" i="17"/>
  <c r="J147" i="17"/>
  <c r="K147" i="17"/>
  <c r="AR143" i="19"/>
  <c r="AN143" i="19"/>
  <c r="AS143" i="19"/>
  <c r="AP143" i="19"/>
  <c r="AQ143" i="19"/>
  <c r="AO143" i="19"/>
  <c r="M145" i="5"/>
  <c r="P145" i="5"/>
  <c r="N145" i="5"/>
  <c r="O145" i="5"/>
  <c r="BA152" i="19"/>
  <c r="BC152" i="19"/>
  <c r="BF152" i="19"/>
  <c r="BI152" i="19"/>
  <c r="BD152" i="19"/>
  <c r="BH152" i="19"/>
  <c r="BE152" i="19"/>
  <c r="AZ152" i="19"/>
  <c r="BB152" i="19"/>
  <c r="BG152" i="19"/>
  <c r="AU146" i="19"/>
  <c r="AT146" i="19"/>
  <c r="AW146" i="19"/>
  <c r="AV146" i="19"/>
  <c r="BE145" i="17"/>
  <c r="J148" i="13"/>
  <c r="K148" i="13"/>
  <c r="L148" i="13"/>
  <c r="I148" i="13"/>
  <c r="H145" i="13"/>
  <c r="G145" i="13"/>
  <c r="U144" i="17"/>
  <c r="V144" i="17"/>
  <c r="R145" i="13"/>
  <c r="S145" i="13"/>
  <c r="N146" i="13"/>
  <c r="O146" i="13"/>
  <c r="Q146" i="13"/>
  <c r="P146" i="13"/>
  <c r="AW145" i="17"/>
  <c r="J149" i="19"/>
  <c r="K149" i="19"/>
  <c r="AT145" i="17"/>
  <c r="X145" i="15"/>
  <c r="Y145" i="15"/>
  <c r="W145" i="15"/>
  <c r="Z145" i="15"/>
  <c r="O144" i="17"/>
  <c r="Q144" i="17"/>
  <c r="N144" i="17"/>
  <c r="P144" i="17"/>
  <c r="L146" i="19"/>
  <c r="M146" i="19"/>
  <c r="N146" i="19"/>
  <c r="O146" i="19"/>
  <c r="S145" i="15"/>
  <c r="R145" i="15"/>
  <c r="U146" i="13"/>
  <c r="V146" i="13"/>
  <c r="X146" i="13"/>
  <c r="W146" i="13"/>
  <c r="AF147" i="15"/>
  <c r="AG147" i="15"/>
  <c r="I145" i="5"/>
  <c r="J145" i="5"/>
  <c r="H145" i="5"/>
  <c r="K145" i="5"/>
  <c r="Z144" i="13"/>
  <c r="AB144" i="13" s="1"/>
  <c r="Y144" i="13"/>
  <c r="V147" i="15"/>
  <c r="U147" i="15"/>
  <c r="BJ143" i="17"/>
  <c r="BL143" i="17" s="1"/>
  <c r="BI143" i="17"/>
  <c r="O147" i="15"/>
  <c r="P147" i="15"/>
  <c r="Q147" i="15"/>
  <c r="N147" i="15"/>
  <c r="BF145" i="17"/>
  <c r="BB145" i="17"/>
  <c r="K145" i="15"/>
  <c r="I145" i="15"/>
  <c r="J145" i="15"/>
  <c r="L145" i="15"/>
  <c r="AO145" i="17"/>
  <c r="AN145" i="17"/>
  <c r="AM145" i="17"/>
  <c r="T144" i="5"/>
  <c r="U144" i="5"/>
  <c r="W144" i="5" s="1"/>
  <c r="AQ144" i="15"/>
  <c r="AS144" i="15" s="1"/>
  <c r="AP144" i="15"/>
  <c r="AC145" i="15"/>
  <c r="AB145" i="15"/>
  <c r="AE145" i="15"/>
  <c r="AD145" i="15"/>
  <c r="G145" i="15"/>
  <c r="H145" i="15"/>
  <c r="G146" i="17"/>
  <c r="H146" i="17"/>
  <c r="R145" i="19"/>
  <c r="S145" i="19"/>
  <c r="T145" i="19"/>
  <c r="Q145" i="19"/>
  <c r="S144" i="17"/>
  <c r="R144" i="17"/>
  <c r="AE145" i="19"/>
  <c r="AC145" i="19"/>
  <c r="AD145" i="19"/>
  <c r="AX145" i="17"/>
  <c r="AU145" i="17"/>
  <c r="AU146" i="17" s="1"/>
  <c r="AJ145" i="17"/>
  <c r="AK145" i="17"/>
  <c r="AI145" i="17"/>
  <c r="AL145" i="17"/>
  <c r="AG150" i="17"/>
  <c r="AF150" i="17"/>
  <c r="G147" i="5"/>
  <c r="F147" i="5"/>
  <c r="Y145" i="17"/>
  <c r="X145" i="17"/>
  <c r="Z145" i="17"/>
  <c r="W145" i="17"/>
  <c r="AJ143" i="19"/>
  <c r="AG143" i="19"/>
  <c r="AK143" i="19"/>
  <c r="AF143" i="19"/>
  <c r="AI143" i="19"/>
  <c r="AH143" i="19"/>
  <c r="BG145" i="17"/>
  <c r="BH145" i="17"/>
  <c r="AV145" i="17"/>
  <c r="AB145" i="19" l="1"/>
  <c r="BH146" i="17"/>
  <c r="BG146" i="17"/>
  <c r="AV146" i="17"/>
  <c r="AY146" i="17"/>
  <c r="AX146" i="17"/>
  <c r="H146" i="15"/>
  <c r="G146" i="15"/>
  <c r="AQ146" i="17"/>
  <c r="S146" i="15"/>
  <c r="R146" i="15"/>
  <c r="AS146" i="17"/>
  <c r="Z146" i="17"/>
  <c r="X146" i="17"/>
  <c r="W146" i="17"/>
  <c r="Y146" i="17"/>
  <c r="AQ145" i="15"/>
  <c r="AS145" i="15" s="1"/>
  <c r="AP145" i="15"/>
  <c r="H146" i="5"/>
  <c r="I146" i="5"/>
  <c r="J146" i="5"/>
  <c r="K146" i="5"/>
  <c r="N147" i="19"/>
  <c r="L147" i="19"/>
  <c r="M147" i="19"/>
  <c r="O147" i="19"/>
  <c r="AZ146" i="17"/>
  <c r="AT147" i="19"/>
  <c r="AU147" i="19"/>
  <c r="AW147" i="19"/>
  <c r="AV147" i="19"/>
  <c r="U145" i="5"/>
  <c r="W145" i="5" s="1"/>
  <c r="T145" i="5"/>
  <c r="AT146" i="17"/>
  <c r="I148" i="17"/>
  <c r="K148" i="17"/>
  <c r="J148" i="17"/>
  <c r="L148" i="17"/>
  <c r="R150" i="5"/>
  <c r="Q150" i="5"/>
  <c r="BD146" i="17"/>
  <c r="AE146" i="19"/>
  <c r="AC146" i="19"/>
  <c r="AD146" i="19"/>
  <c r="J150" i="19"/>
  <c r="K150" i="19"/>
  <c r="U145" i="17"/>
  <c r="V145" i="17"/>
  <c r="N148" i="15"/>
  <c r="O148" i="15"/>
  <c r="P148" i="15"/>
  <c r="Q148" i="15"/>
  <c r="N146" i="5"/>
  <c r="O146" i="5"/>
  <c r="M146" i="5"/>
  <c r="P146" i="5"/>
  <c r="BA146" i="17"/>
  <c r="R145" i="17"/>
  <c r="S145" i="17"/>
  <c r="AB146" i="15"/>
  <c r="AD146" i="15"/>
  <c r="AC146" i="15"/>
  <c r="AE146" i="15"/>
  <c r="AO146" i="17"/>
  <c r="AM146" i="17"/>
  <c r="AN146" i="17"/>
  <c r="AF148" i="15"/>
  <c r="AG148" i="15"/>
  <c r="AW146" i="17"/>
  <c r="Z145" i="13"/>
  <c r="AB145" i="13" s="1"/>
  <c r="Y145" i="13"/>
  <c r="AJ146" i="15"/>
  <c r="AK146" i="15"/>
  <c r="AL146" i="15"/>
  <c r="AI146" i="15"/>
  <c r="X146" i="19"/>
  <c r="Y146" i="19"/>
  <c r="AA146" i="19"/>
  <c r="Z146" i="19"/>
  <c r="AM146" i="15"/>
  <c r="AN146" i="15"/>
  <c r="AO146" i="15"/>
  <c r="I146" i="15"/>
  <c r="K146" i="15"/>
  <c r="L146" i="15"/>
  <c r="J146" i="15"/>
  <c r="BJ144" i="17"/>
  <c r="BL144" i="17" s="1"/>
  <c r="BI144" i="17"/>
  <c r="H146" i="13"/>
  <c r="G146" i="13"/>
  <c r="AX146" i="19"/>
  <c r="AY146" i="19"/>
  <c r="AI146" i="17"/>
  <c r="AK146" i="17"/>
  <c r="AJ146" i="17"/>
  <c r="AL146" i="17"/>
  <c r="R146" i="19"/>
  <c r="S146" i="19"/>
  <c r="T146" i="19"/>
  <c r="Q146" i="19"/>
  <c r="O145" i="17"/>
  <c r="N145" i="17"/>
  <c r="P145" i="17"/>
  <c r="Q145" i="17"/>
  <c r="O147" i="13"/>
  <c r="N147" i="13"/>
  <c r="Q147" i="13"/>
  <c r="P147" i="13"/>
  <c r="F148" i="5"/>
  <c r="G148" i="5"/>
  <c r="AG151" i="17"/>
  <c r="AF151" i="17"/>
  <c r="AH144" i="19"/>
  <c r="AF144" i="19"/>
  <c r="AJ144" i="19"/>
  <c r="AI144" i="19"/>
  <c r="AG144" i="19"/>
  <c r="AK144" i="19"/>
  <c r="AR146" i="17"/>
  <c r="X147" i="13"/>
  <c r="U147" i="13"/>
  <c r="W147" i="13"/>
  <c r="V147" i="13"/>
  <c r="I149" i="13"/>
  <c r="L149" i="13"/>
  <c r="K149" i="13"/>
  <c r="J149" i="13"/>
  <c r="Y146" i="15"/>
  <c r="W146" i="15"/>
  <c r="X146" i="15"/>
  <c r="Z146" i="15"/>
  <c r="AQ144" i="19"/>
  <c r="AO144" i="19"/>
  <c r="AP144" i="19"/>
  <c r="AN144" i="19"/>
  <c r="AR144" i="19"/>
  <c r="AS144" i="19"/>
  <c r="BC146" i="17"/>
  <c r="U147" i="19"/>
  <c r="V147" i="19"/>
  <c r="AL148" i="19"/>
  <c r="AM148" i="19"/>
  <c r="G147" i="17"/>
  <c r="H147" i="17"/>
  <c r="BB146" i="17"/>
  <c r="U148" i="15"/>
  <c r="V148" i="15"/>
  <c r="AP146" i="17"/>
  <c r="AP147" i="17" s="1"/>
  <c r="BC153" i="19"/>
  <c r="BF153" i="19"/>
  <c r="BI153" i="19"/>
  <c r="BE153" i="19"/>
  <c r="BA153" i="19"/>
  <c r="BD153" i="19"/>
  <c r="BH153" i="19"/>
  <c r="BB153" i="19"/>
  <c r="AZ153" i="19"/>
  <c r="BG153" i="19"/>
  <c r="AE147" i="17"/>
  <c r="AB147" i="17"/>
  <c r="AD147" i="17"/>
  <c r="AC147" i="17"/>
  <c r="BJ143" i="19"/>
  <c r="BL143" i="19" s="1"/>
  <c r="BF146" i="17"/>
  <c r="R146" i="13"/>
  <c r="S146" i="13"/>
  <c r="BE146" i="17"/>
  <c r="BE147" i="17" l="1"/>
  <c r="BF147" i="17"/>
  <c r="BB147" i="17"/>
  <c r="AW147" i="17"/>
  <c r="AV147" i="17"/>
  <c r="BC147" i="17"/>
  <c r="AY147" i="17"/>
  <c r="G149" i="5"/>
  <c r="F149" i="5"/>
  <c r="AC147" i="15"/>
  <c r="AD147" i="15"/>
  <c r="AB147" i="15"/>
  <c r="AE147" i="15"/>
  <c r="AJ147" i="15"/>
  <c r="AI147" i="15"/>
  <c r="AL147" i="15"/>
  <c r="AK147" i="15"/>
  <c r="AB146" i="19"/>
  <c r="AT147" i="17"/>
  <c r="J147" i="5"/>
  <c r="K147" i="5"/>
  <c r="H147" i="5"/>
  <c r="I147" i="5"/>
  <c r="G148" i="17"/>
  <c r="H148" i="17"/>
  <c r="X148" i="13"/>
  <c r="U148" i="13"/>
  <c r="W148" i="13"/>
  <c r="V148" i="13"/>
  <c r="AI147" i="17"/>
  <c r="AJ147" i="17"/>
  <c r="AK147" i="17"/>
  <c r="AL147" i="17"/>
  <c r="J147" i="15"/>
  <c r="I147" i="15"/>
  <c r="K147" i="15"/>
  <c r="L147" i="15"/>
  <c r="AE147" i="19"/>
  <c r="AC147" i="19"/>
  <c r="AD147" i="19"/>
  <c r="AS147" i="17"/>
  <c r="Y147" i="15"/>
  <c r="X147" i="15"/>
  <c r="W147" i="15"/>
  <c r="Z147" i="15"/>
  <c r="AR147" i="17"/>
  <c r="N148" i="13"/>
  <c r="O148" i="13"/>
  <c r="Q148" i="13"/>
  <c r="P148" i="13"/>
  <c r="O149" i="15"/>
  <c r="N149" i="15"/>
  <c r="P149" i="15"/>
  <c r="Q149" i="15"/>
  <c r="R147" i="13"/>
  <c r="S147" i="13"/>
  <c r="AL149" i="19"/>
  <c r="AM149" i="19"/>
  <c r="AI145" i="19"/>
  <c r="AG145" i="19"/>
  <c r="AF145" i="19"/>
  <c r="AH145" i="19"/>
  <c r="AK145" i="19"/>
  <c r="AJ145" i="19"/>
  <c r="R146" i="17"/>
  <c r="S146" i="17"/>
  <c r="U146" i="5"/>
  <c r="W146" i="5" s="1"/>
  <c r="T146" i="5"/>
  <c r="S147" i="15"/>
  <c r="R147" i="15"/>
  <c r="AO147" i="15"/>
  <c r="AN147" i="15"/>
  <c r="AM147" i="15"/>
  <c r="BH147" i="17"/>
  <c r="AU148" i="19"/>
  <c r="AV148" i="19"/>
  <c r="AT148" i="19"/>
  <c r="AW148" i="19"/>
  <c r="AQ147" i="17"/>
  <c r="BA147" i="17"/>
  <c r="BD147" i="17"/>
  <c r="AQ146" i="15"/>
  <c r="AS146" i="15" s="1"/>
  <c r="AP146" i="15"/>
  <c r="BB154" i="19"/>
  <c r="BF154" i="19"/>
  <c r="BA154" i="19"/>
  <c r="BI154" i="19"/>
  <c r="BC154" i="19"/>
  <c r="AZ154" i="19"/>
  <c r="BD154" i="19"/>
  <c r="BH154" i="19"/>
  <c r="BG154" i="19"/>
  <c r="BE154" i="19"/>
  <c r="AX147" i="19"/>
  <c r="AY147" i="19"/>
  <c r="AG149" i="15"/>
  <c r="AF149" i="15"/>
  <c r="O147" i="5"/>
  <c r="M147" i="5"/>
  <c r="N147" i="5"/>
  <c r="P147" i="5"/>
  <c r="BG147" i="17"/>
  <c r="G147" i="15"/>
  <c r="H147" i="15"/>
  <c r="U148" i="19"/>
  <c r="V148" i="19"/>
  <c r="BJ145" i="17"/>
  <c r="BL145" i="17" s="1"/>
  <c r="BI145" i="17"/>
  <c r="U146" i="17"/>
  <c r="V146" i="17"/>
  <c r="R151" i="5"/>
  <c r="Q151" i="5"/>
  <c r="AZ147" i="17"/>
  <c r="AX147" i="17"/>
  <c r="O146" i="17"/>
  <c r="N146" i="17"/>
  <c r="P146" i="17"/>
  <c r="Q146" i="17"/>
  <c r="AR145" i="19"/>
  <c r="AQ145" i="19"/>
  <c r="AN145" i="19"/>
  <c r="AO145" i="19"/>
  <c r="AS145" i="19"/>
  <c r="AP145" i="19"/>
  <c r="L150" i="13"/>
  <c r="J150" i="13"/>
  <c r="K150" i="13"/>
  <c r="I150" i="13"/>
  <c r="Z146" i="13"/>
  <c r="AB146" i="13" s="1"/>
  <c r="Y146" i="13"/>
  <c r="Y147" i="19"/>
  <c r="AA147" i="19"/>
  <c r="X147" i="19"/>
  <c r="Z147" i="19"/>
  <c r="I149" i="17"/>
  <c r="J149" i="17"/>
  <c r="K149" i="17"/>
  <c r="L149" i="17"/>
  <c r="N148" i="19"/>
  <c r="L148" i="19"/>
  <c r="M148" i="19"/>
  <c r="O148" i="19"/>
  <c r="AU147" i="17"/>
  <c r="G147" i="13"/>
  <c r="H147" i="13"/>
  <c r="K151" i="19"/>
  <c r="J151" i="19"/>
  <c r="AD148" i="17"/>
  <c r="AC148" i="17"/>
  <c r="AB148" i="17"/>
  <c r="AE148" i="17"/>
  <c r="U149" i="15"/>
  <c r="V149" i="15"/>
  <c r="AG152" i="17"/>
  <c r="AF152" i="17"/>
  <c r="R147" i="19"/>
  <c r="S147" i="19"/>
  <c r="T147" i="19"/>
  <c r="Q147" i="19"/>
  <c r="AN147" i="17"/>
  <c r="AM147" i="17"/>
  <c r="AO147" i="17"/>
  <c r="W147" i="17"/>
  <c r="Z147" i="17"/>
  <c r="X147" i="17"/>
  <c r="Y147" i="17"/>
  <c r="BJ144" i="19"/>
  <c r="BL144" i="19" s="1"/>
  <c r="AB147" i="19" l="1"/>
  <c r="AO148" i="17"/>
  <c r="AN148" i="17"/>
  <c r="AM148" i="17"/>
  <c r="AP147" i="15"/>
  <c r="AQ147" i="15"/>
  <c r="AS147" i="15" s="1"/>
  <c r="BA148" i="17"/>
  <c r="AL150" i="19"/>
  <c r="AM150" i="19"/>
  <c r="J148" i="15"/>
  <c r="I148" i="15"/>
  <c r="L148" i="15"/>
  <c r="K148" i="15"/>
  <c r="G149" i="17"/>
  <c r="H149" i="17"/>
  <c r="AX148" i="17"/>
  <c r="BG148" i="17"/>
  <c r="AW148" i="17"/>
  <c r="S148" i="15"/>
  <c r="R148" i="15"/>
  <c r="AR148" i="17"/>
  <c r="L151" i="13"/>
  <c r="J151" i="13"/>
  <c r="I151" i="13"/>
  <c r="K151" i="13"/>
  <c r="AZ148" i="17"/>
  <c r="M148" i="5"/>
  <c r="O148" i="5"/>
  <c r="N148" i="5"/>
  <c r="P148" i="5"/>
  <c r="AQ148" i="17"/>
  <c r="R148" i="13"/>
  <c r="S148" i="13"/>
  <c r="Y148" i="15"/>
  <c r="Z148" i="15"/>
  <c r="W148" i="15"/>
  <c r="X148" i="15"/>
  <c r="BB148" i="17"/>
  <c r="AV149" i="19"/>
  <c r="AT149" i="19"/>
  <c r="AW149" i="19"/>
  <c r="AU149" i="19"/>
  <c r="U147" i="5"/>
  <c r="W147" i="5" s="1"/>
  <c r="T147" i="5"/>
  <c r="AB148" i="15"/>
  <c r="AC148" i="15"/>
  <c r="AD148" i="15"/>
  <c r="AE148" i="15"/>
  <c r="AB149" i="17"/>
  <c r="AE149" i="17"/>
  <c r="AC149" i="17"/>
  <c r="AD149" i="17"/>
  <c r="R148" i="19"/>
  <c r="Q148" i="19"/>
  <c r="S148" i="19"/>
  <c r="T148" i="19"/>
  <c r="K152" i="19"/>
  <c r="J152" i="19"/>
  <c r="AN146" i="19"/>
  <c r="AR146" i="19"/>
  <c r="AO146" i="19"/>
  <c r="AP146" i="19"/>
  <c r="AQ146" i="19"/>
  <c r="AS146" i="19"/>
  <c r="Q152" i="5"/>
  <c r="R152" i="5"/>
  <c r="BC155" i="19"/>
  <c r="BB155" i="19"/>
  <c r="BI155" i="19"/>
  <c r="BF155" i="19"/>
  <c r="BA155" i="19"/>
  <c r="BE155" i="19"/>
  <c r="BD155" i="19"/>
  <c r="AZ155" i="19"/>
  <c r="BH155" i="19"/>
  <c r="BG155" i="19"/>
  <c r="R147" i="17"/>
  <c r="S147" i="17"/>
  <c r="BE148" i="17"/>
  <c r="AI148" i="17"/>
  <c r="AK148" i="17"/>
  <c r="AJ148" i="17"/>
  <c r="AL148" i="17"/>
  <c r="I148" i="5"/>
  <c r="J148" i="5"/>
  <c r="H148" i="5"/>
  <c r="K148" i="5"/>
  <c r="K150" i="17"/>
  <c r="I150" i="17"/>
  <c r="J150" i="17"/>
  <c r="L150" i="17"/>
  <c r="H148" i="13"/>
  <c r="G148" i="13"/>
  <c r="U147" i="17"/>
  <c r="V147" i="17"/>
  <c r="O150" i="15"/>
  <c r="P150" i="15"/>
  <c r="N150" i="15"/>
  <c r="Q150" i="15"/>
  <c r="Y147" i="13"/>
  <c r="Z147" i="13"/>
  <c r="AB147" i="13" s="1"/>
  <c r="AT148" i="17"/>
  <c r="AA148" i="19"/>
  <c r="Z148" i="19"/>
  <c r="X148" i="19"/>
  <c r="Y148" i="19"/>
  <c r="AF150" i="15"/>
  <c r="AG150" i="15"/>
  <c r="BH148" i="17"/>
  <c r="AG146" i="19"/>
  <c r="AI146" i="19"/>
  <c r="AK146" i="19"/>
  <c r="AF146" i="19"/>
  <c r="AH146" i="19"/>
  <c r="AJ146" i="19"/>
  <c r="AP148" i="17"/>
  <c r="AP149" i="17" s="1"/>
  <c r="AG153" i="17"/>
  <c r="AF153" i="17"/>
  <c r="AY148" i="19"/>
  <c r="AX148" i="19"/>
  <c r="AV148" i="17"/>
  <c r="AS148" i="17"/>
  <c r="G150" i="5"/>
  <c r="F150" i="5"/>
  <c r="W148" i="17"/>
  <c r="Y148" i="17"/>
  <c r="X148" i="17"/>
  <c r="Z148" i="17"/>
  <c r="AU148" i="17"/>
  <c r="V150" i="15"/>
  <c r="U150" i="15"/>
  <c r="M149" i="19"/>
  <c r="L149" i="19"/>
  <c r="N149" i="19"/>
  <c r="O149" i="19"/>
  <c r="P147" i="17"/>
  <c r="O147" i="17"/>
  <c r="N147" i="17"/>
  <c r="Q147" i="17"/>
  <c r="V149" i="19"/>
  <c r="U149" i="19"/>
  <c r="BJ145" i="19"/>
  <c r="BL145" i="19" s="1"/>
  <c r="AI148" i="15"/>
  <c r="AJ148" i="15"/>
  <c r="AL148" i="15"/>
  <c r="AK148" i="15"/>
  <c r="BC148" i="17"/>
  <c r="AM148" i="15"/>
  <c r="AO148" i="15"/>
  <c r="AN148" i="15"/>
  <c r="P149" i="13"/>
  <c r="N149" i="13"/>
  <c r="O149" i="13"/>
  <c r="Q149" i="13"/>
  <c r="AY148" i="17"/>
  <c r="BJ146" i="17"/>
  <c r="BL146" i="17" s="1"/>
  <c r="BI146" i="17"/>
  <c r="G148" i="15"/>
  <c r="H148" i="15"/>
  <c r="BD148" i="17"/>
  <c r="BF148" i="17"/>
  <c r="AC148" i="19"/>
  <c r="AE148" i="19"/>
  <c r="AD148" i="19"/>
  <c r="U149" i="13"/>
  <c r="V149" i="13"/>
  <c r="X149" i="13"/>
  <c r="W149" i="13"/>
  <c r="BF149" i="17" l="1"/>
  <c r="BD149" i="17"/>
  <c r="AU149" i="17"/>
  <c r="U151" i="15"/>
  <c r="V151" i="15"/>
  <c r="BC149" i="17"/>
  <c r="O150" i="19"/>
  <c r="L150" i="19"/>
  <c r="M150" i="19"/>
  <c r="N150" i="19"/>
  <c r="G151" i="5"/>
  <c r="F151" i="5"/>
  <c r="AT149" i="17"/>
  <c r="R148" i="17"/>
  <c r="S148" i="17"/>
  <c r="Q153" i="5"/>
  <c r="R153" i="5"/>
  <c r="AB148" i="19"/>
  <c r="J149" i="15"/>
  <c r="K149" i="15"/>
  <c r="I149" i="15"/>
  <c r="L149" i="15"/>
  <c r="P148" i="17"/>
  <c r="O148" i="17"/>
  <c r="Q148" i="17"/>
  <c r="N148" i="17"/>
  <c r="G149" i="15"/>
  <c r="H149" i="15"/>
  <c r="AS149" i="17"/>
  <c r="AT150" i="19"/>
  <c r="AU150" i="19"/>
  <c r="AV150" i="19"/>
  <c r="AW150" i="19"/>
  <c r="AQ149" i="17"/>
  <c r="AC149" i="19"/>
  <c r="AD149" i="19"/>
  <c r="AE149" i="19"/>
  <c r="AQ148" i="15"/>
  <c r="AS148" i="15" s="1"/>
  <c r="AP148" i="15"/>
  <c r="AI149" i="15"/>
  <c r="AK149" i="15"/>
  <c r="AJ149" i="15"/>
  <c r="AL149" i="15"/>
  <c r="AV149" i="17"/>
  <c r="AI147" i="19"/>
  <c r="AF147" i="19"/>
  <c r="AG147" i="19"/>
  <c r="AH147" i="19"/>
  <c r="AK147" i="19"/>
  <c r="AJ147" i="19"/>
  <c r="AQ147" i="19"/>
  <c r="AN147" i="19"/>
  <c r="AP147" i="19"/>
  <c r="AR147" i="19"/>
  <c r="AO147" i="19"/>
  <c r="AS147" i="19"/>
  <c r="M149" i="5"/>
  <c r="N149" i="5"/>
  <c r="O149" i="5"/>
  <c r="P149" i="5"/>
  <c r="P151" i="15"/>
  <c r="O151" i="15"/>
  <c r="N151" i="15"/>
  <c r="Q151" i="15"/>
  <c r="H149" i="5"/>
  <c r="I149" i="5"/>
  <c r="K149" i="5"/>
  <c r="J149" i="5"/>
  <c r="AR149" i="17"/>
  <c r="AM151" i="19"/>
  <c r="AL151" i="19"/>
  <c r="U150" i="13"/>
  <c r="V150" i="13"/>
  <c r="W150" i="13"/>
  <c r="X150" i="13"/>
  <c r="AY149" i="17"/>
  <c r="AX149" i="19"/>
  <c r="AY149" i="19"/>
  <c r="U148" i="5"/>
  <c r="W148" i="5" s="1"/>
  <c r="T148" i="5"/>
  <c r="AB150" i="17"/>
  <c r="AD150" i="17"/>
  <c r="AC150" i="17"/>
  <c r="AE150" i="17"/>
  <c r="BH149" i="17"/>
  <c r="S149" i="15"/>
  <c r="R149" i="15"/>
  <c r="BA149" i="17"/>
  <c r="AF151" i="15"/>
  <c r="AG151" i="15"/>
  <c r="AB149" i="15"/>
  <c r="AC149" i="15"/>
  <c r="AE149" i="15"/>
  <c r="AD149" i="15"/>
  <c r="BB149" i="17"/>
  <c r="AZ149" i="17"/>
  <c r="AW149" i="17"/>
  <c r="P150" i="13"/>
  <c r="Q150" i="13"/>
  <c r="N150" i="13"/>
  <c r="O150" i="13"/>
  <c r="U150" i="19"/>
  <c r="V150" i="19"/>
  <c r="Y149" i="17"/>
  <c r="X149" i="17"/>
  <c r="W149" i="17"/>
  <c r="Z149" i="17"/>
  <c r="U148" i="17"/>
  <c r="V148" i="17"/>
  <c r="AI149" i="17"/>
  <c r="AJ149" i="17"/>
  <c r="AL149" i="17"/>
  <c r="AK149" i="17"/>
  <c r="BG149" i="17"/>
  <c r="AG154" i="17"/>
  <c r="AF154" i="17"/>
  <c r="AX149" i="17"/>
  <c r="BJ147" i="17"/>
  <c r="BL147" i="17" s="1"/>
  <c r="BI147" i="17"/>
  <c r="Y148" i="13"/>
  <c r="Z148" i="13"/>
  <c r="AB148" i="13" s="1"/>
  <c r="BI156" i="19"/>
  <c r="BH156" i="19"/>
  <c r="BC156" i="19"/>
  <c r="BA156" i="19"/>
  <c r="BF156" i="19"/>
  <c r="AZ156" i="19"/>
  <c r="BD156" i="19"/>
  <c r="BB156" i="19"/>
  <c r="BE156" i="19"/>
  <c r="BG156" i="19"/>
  <c r="K153" i="19"/>
  <c r="J153" i="19"/>
  <c r="Y149" i="15"/>
  <c r="X149" i="15"/>
  <c r="Z149" i="15"/>
  <c r="W149" i="15"/>
  <c r="G150" i="17"/>
  <c r="H150" i="17"/>
  <c r="AO149" i="15"/>
  <c r="AN149" i="15"/>
  <c r="AM149" i="15"/>
  <c r="H149" i="13"/>
  <c r="G149" i="13"/>
  <c r="S149" i="19"/>
  <c r="T149" i="19"/>
  <c r="R149" i="19"/>
  <c r="Q149" i="19"/>
  <c r="K152" i="13"/>
  <c r="L152" i="13"/>
  <c r="J152" i="13"/>
  <c r="I152" i="13"/>
  <c r="AN149" i="17"/>
  <c r="AO149" i="17"/>
  <c r="AP150" i="17" s="1"/>
  <c r="AM149" i="17"/>
  <c r="X149" i="19"/>
  <c r="Y149" i="19"/>
  <c r="Z149" i="19"/>
  <c r="AA149" i="19"/>
  <c r="I151" i="17"/>
  <c r="J151" i="17"/>
  <c r="K151" i="17"/>
  <c r="L151" i="17"/>
  <c r="BE149" i="17"/>
  <c r="S149" i="13"/>
  <c r="R149" i="13"/>
  <c r="BJ146" i="19"/>
  <c r="BL146" i="19" s="1"/>
  <c r="BE150" i="17" l="1"/>
  <c r="AX150" i="17"/>
  <c r="X150" i="19"/>
  <c r="Y150" i="19"/>
  <c r="Z150" i="19"/>
  <c r="AA150" i="19"/>
  <c r="K153" i="13"/>
  <c r="I153" i="13"/>
  <c r="L153" i="13"/>
  <c r="J153" i="13"/>
  <c r="G151" i="17"/>
  <c r="H151" i="17"/>
  <c r="M150" i="5"/>
  <c r="P150" i="5"/>
  <c r="O150" i="5"/>
  <c r="N150" i="5"/>
  <c r="BJ148" i="17"/>
  <c r="BL148" i="17" s="1"/>
  <c r="BI148" i="17"/>
  <c r="AE150" i="15"/>
  <c r="AB150" i="15"/>
  <c r="AC150" i="15"/>
  <c r="AD150" i="15"/>
  <c r="AL152" i="19"/>
  <c r="AM152" i="19"/>
  <c r="AE150" i="19"/>
  <c r="AC150" i="19"/>
  <c r="AD150" i="19"/>
  <c r="O149" i="17"/>
  <c r="P149" i="17"/>
  <c r="N149" i="17"/>
  <c r="Q149" i="17"/>
  <c r="AT150" i="17"/>
  <c r="K152" i="17"/>
  <c r="I152" i="17"/>
  <c r="J152" i="17"/>
  <c r="L152" i="17"/>
  <c r="AR150" i="17"/>
  <c r="BJ147" i="19"/>
  <c r="BL147" i="19" s="1"/>
  <c r="Y150" i="15"/>
  <c r="Z150" i="15"/>
  <c r="X150" i="15"/>
  <c r="W150" i="15"/>
  <c r="AG155" i="17"/>
  <c r="AF155" i="17"/>
  <c r="V151" i="19"/>
  <c r="U151" i="19"/>
  <c r="G152" i="5"/>
  <c r="F152" i="5"/>
  <c r="BG150" i="17"/>
  <c r="AG152" i="15"/>
  <c r="AF152" i="15"/>
  <c r="H150" i="5"/>
  <c r="J150" i="5"/>
  <c r="I150" i="5"/>
  <c r="K150" i="5"/>
  <c r="AN148" i="19"/>
  <c r="AQ148" i="19"/>
  <c r="AR148" i="19"/>
  <c r="AP148" i="19"/>
  <c r="AO148" i="19"/>
  <c r="AS148" i="19"/>
  <c r="AV150" i="17"/>
  <c r="AQ150" i="17"/>
  <c r="J150" i="15"/>
  <c r="K150" i="15"/>
  <c r="I150" i="15"/>
  <c r="L150" i="15"/>
  <c r="S150" i="19"/>
  <c r="Q150" i="19"/>
  <c r="T150" i="19"/>
  <c r="R150" i="19"/>
  <c r="R150" i="13"/>
  <c r="S150" i="13"/>
  <c r="AZ157" i="19"/>
  <c r="BA157" i="19"/>
  <c r="BF157" i="19"/>
  <c r="BI157" i="19"/>
  <c r="BB157" i="19"/>
  <c r="BC157" i="19"/>
  <c r="BD157" i="19"/>
  <c r="BH157" i="19"/>
  <c r="BE157" i="19"/>
  <c r="BG157" i="19"/>
  <c r="AY150" i="19"/>
  <c r="AX150" i="19"/>
  <c r="AB149" i="19"/>
  <c r="AV151" i="19"/>
  <c r="AT151" i="19"/>
  <c r="AU151" i="19"/>
  <c r="AW151" i="19"/>
  <c r="AO150" i="17"/>
  <c r="AM150" i="17"/>
  <c r="AN150" i="17"/>
  <c r="Z149" i="13"/>
  <c r="AB149" i="13" s="1"/>
  <c r="Y149" i="13"/>
  <c r="AI150" i="17"/>
  <c r="AJ150" i="17"/>
  <c r="AL150" i="17"/>
  <c r="AK150" i="17"/>
  <c r="AU150" i="17"/>
  <c r="U149" i="5"/>
  <c r="W149" i="5" s="1"/>
  <c r="T149" i="5"/>
  <c r="J154" i="19"/>
  <c r="K154" i="19"/>
  <c r="N151" i="13"/>
  <c r="O151" i="13"/>
  <c r="Q151" i="13"/>
  <c r="P151" i="13"/>
  <c r="BA150" i="17"/>
  <c r="AY150" i="17"/>
  <c r="N152" i="15"/>
  <c r="O152" i="15"/>
  <c r="P152" i="15"/>
  <c r="Q152" i="15"/>
  <c r="AI150" i="15"/>
  <c r="AK150" i="15"/>
  <c r="AJ150" i="15"/>
  <c r="AL150" i="15"/>
  <c r="N151" i="19"/>
  <c r="O151" i="19"/>
  <c r="M151" i="19"/>
  <c r="L151" i="19"/>
  <c r="U151" i="13"/>
  <c r="X151" i="13"/>
  <c r="W151" i="13"/>
  <c r="V151" i="13"/>
  <c r="BC150" i="17"/>
  <c r="G150" i="13"/>
  <c r="H150" i="13"/>
  <c r="U149" i="17"/>
  <c r="V149" i="17"/>
  <c r="AW150" i="17"/>
  <c r="S150" i="15"/>
  <c r="R150" i="15"/>
  <c r="AS150" i="17"/>
  <c r="Q154" i="5"/>
  <c r="R154" i="5"/>
  <c r="U152" i="15"/>
  <c r="V152" i="15"/>
  <c r="AZ150" i="17"/>
  <c r="BH150" i="17"/>
  <c r="G150" i="15"/>
  <c r="H150" i="15"/>
  <c r="AM150" i="15"/>
  <c r="AN150" i="15"/>
  <c r="AO150" i="15"/>
  <c r="BF150" i="17"/>
  <c r="Y150" i="17"/>
  <c r="Z150" i="17"/>
  <c r="X150" i="17"/>
  <c r="W150" i="17"/>
  <c r="BB150" i="17"/>
  <c r="AC151" i="17"/>
  <c r="AB151" i="17"/>
  <c r="AE151" i="17"/>
  <c r="AD151" i="17"/>
  <c r="BD150" i="17"/>
  <c r="BD151" i="17" s="1"/>
  <c r="AH148" i="19"/>
  <c r="AI148" i="19"/>
  <c r="AF148" i="19"/>
  <c r="AJ148" i="19"/>
  <c r="AK148" i="19"/>
  <c r="AG148" i="19"/>
  <c r="AP149" i="15"/>
  <c r="AQ149" i="15"/>
  <c r="AS149" i="15" s="1"/>
  <c r="R149" i="17"/>
  <c r="S149" i="17"/>
  <c r="AB150" i="19" l="1"/>
  <c r="AS151" i="17"/>
  <c r="BB151" i="17"/>
  <c r="BF151" i="17"/>
  <c r="AZ151" i="17"/>
  <c r="AX151" i="17"/>
  <c r="AY151" i="17"/>
  <c r="BA151" i="17"/>
  <c r="AU152" i="19"/>
  <c r="AT152" i="19"/>
  <c r="AW152" i="19"/>
  <c r="AV152" i="19"/>
  <c r="AT151" i="17"/>
  <c r="AW151" i="17"/>
  <c r="M152" i="19"/>
  <c r="L152" i="19"/>
  <c r="O152" i="19"/>
  <c r="N152" i="19"/>
  <c r="AI151" i="17"/>
  <c r="AJ151" i="17"/>
  <c r="AL151" i="17"/>
  <c r="AK151" i="17"/>
  <c r="BF158" i="19"/>
  <c r="BA158" i="19"/>
  <c r="BB158" i="19"/>
  <c r="BD158" i="19"/>
  <c r="BH158" i="19"/>
  <c r="AZ158" i="19"/>
  <c r="BE158" i="19"/>
  <c r="BC158" i="19"/>
  <c r="BI158" i="19"/>
  <c r="BG158" i="19"/>
  <c r="O150" i="17"/>
  <c r="N150" i="17"/>
  <c r="P150" i="17"/>
  <c r="Q150" i="17"/>
  <c r="AB151" i="15"/>
  <c r="AC151" i="15"/>
  <c r="AD151" i="15"/>
  <c r="AE151" i="15"/>
  <c r="J154" i="13"/>
  <c r="L154" i="13"/>
  <c r="I154" i="13"/>
  <c r="K154" i="13"/>
  <c r="AM151" i="15"/>
  <c r="AN151" i="15"/>
  <c r="AO151" i="15"/>
  <c r="S151" i="15"/>
  <c r="R151" i="15"/>
  <c r="AC152" i="17"/>
  <c r="AB152" i="17"/>
  <c r="AD152" i="17"/>
  <c r="AE152" i="17"/>
  <c r="G151" i="15"/>
  <c r="H151" i="15"/>
  <c r="U150" i="17"/>
  <c r="V150" i="17"/>
  <c r="O152" i="13"/>
  <c r="N152" i="13"/>
  <c r="Q152" i="13"/>
  <c r="P152" i="13"/>
  <c r="U150" i="5"/>
  <c r="W150" i="5" s="1"/>
  <c r="AA150" i="5" s="1"/>
  <c r="I152" i="6" s="1"/>
  <c r="J152" i="6" s="1"/>
  <c r="T150" i="5"/>
  <c r="Y151" i="15"/>
  <c r="W151" i="15"/>
  <c r="X151" i="15"/>
  <c r="Z151" i="15"/>
  <c r="BJ149" i="17"/>
  <c r="BL149" i="17" s="1"/>
  <c r="BI149" i="17"/>
  <c r="AQ150" i="15"/>
  <c r="AS150" i="15" s="1"/>
  <c r="AP150" i="15"/>
  <c r="AI151" i="15"/>
  <c r="AJ151" i="15"/>
  <c r="AK151" i="15"/>
  <c r="AL151" i="15"/>
  <c r="AQ151" i="17"/>
  <c r="BH151" i="17"/>
  <c r="H151" i="13"/>
  <c r="G151" i="13"/>
  <c r="AV151" i="17"/>
  <c r="AG153" i="15"/>
  <c r="AF153" i="15"/>
  <c r="X151" i="19"/>
  <c r="Z151" i="19"/>
  <c r="Y151" i="19"/>
  <c r="AA151" i="19"/>
  <c r="Z150" i="13"/>
  <c r="AB150" i="13" s="1"/>
  <c r="Y150" i="13"/>
  <c r="K155" i="19"/>
  <c r="J155" i="19"/>
  <c r="R151" i="13"/>
  <c r="S151" i="13"/>
  <c r="AN149" i="19"/>
  <c r="AR149" i="19"/>
  <c r="AQ149" i="19"/>
  <c r="AS149" i="19"/>
  <c r="AP149" i="19"/>
  <c r="AO149" i="19"/>
  <c r="BG151" i="17"/>
  <c r="BC151" i="17"/>
  <c r="AY151" i="19"/>
  <c r="AX151" i="19"/>
  <c r="S150" i="17"/>
  <c r="R150" i="17"/>
  <c r="O153" i="15"/>
  <c r="N153" i="15"/>
  <c r="P153" i="15"/>
  <c r="Q153" i="15"/>
  <c r="G153" i="5"/>
  <c r="F153" i="5"/>
  <c r="AR151" i="17"/>
  <c r="AE151" i="19"/>
  <c r="AC151" i="19"/>
  <c r="AD151" i="19"/>
  <c r="V153" i="15"/>
  <c r="U153" i="15"/>
  <c r="AG149" i="19"/>
  <c r="AJ149" i="19"/>
  <c r="AF149" i="19"/>
  <c r="AI149" i="19"/>
  <c r="AH149" i="19"/>
  <c r="AK149" i="19"/>
  <c r="W151" i="17"/>
  <c r="X151" i="17"/>
  <c r="Y151" i="17"/>
  <c r="Z151" i="17"/>
  <c r="R155" i="5"/>
  <c r="Q155" i="5"/>
  <c r="R151" i="19"/>
  <c r="Q151" i="19"/>
  <c r="S151" i="19"/>
  <c r="T151" i="19"/>
  <c r="K153" i="17"/>
  <c r="L153" i="17"/>
  <c r="J153" i="17"/>
  <c r="I153" i="17"/>
  <c r="AM153" i="19"/>
  <c r="AL153" i="19"/>
  <c r="N151" i="5"/>
  <c r="O151" i="5"/>
  <c r="M151" i="5"/>
  <c r="P151" i="5"/>
  <c r="U152" i="13"/>
  <c r="X152" i="13"/>
  <c r="W152" i="13"/>
  <c r="V152" i="13"/>
  <c r="V152" i="19"/>
  <c r="U152" i="19"/>
  <c r="AM151" i="17"/>
  <c r="AO151" i="17"/>
  <c r="AN151" i="17"/>
  <c r="G152" i="17"/>
  <c r="H152" i="17"/>
  <c r="BJ148" i="19"/>
  <c r="BL148" i="19" s="1"/>
  <c r="AU151" i="17"/>
  <c r="BE151" i="17"/>
  <c r="I151" i="15"/>
  <c r="K151" i="15"/>
  <c r="L151" i="15"/>
  <c r="J151" i="15"/>
  <c r="H151" i="5"/>
  <c r="K151" i="5"/>
  <c r="J151" i="5"/>
  <c r="I151" i="5"/>
  <c r="AG156" i="17"/>
  <c r="AF156" i="17"/>
  <c r="AP151" i="17"/>
  <c r="AB151" i="19" l="1"/>
  <c r="BE152" i="17"/>
  <c r="BF152" i="17"/>
  <c r="BB152" i="17"/>
  <c r="N152" i="5"/>
  <c r="P152" i="5"/>
  <c r="M152" i="5"/>
  <c r="O152" i="5"/>
  <c r="Y152" i="19"/>
  <c r="Z152" i="19"/>
  <c r="X152" i="19"/>
  <c r="AA152" i="19"/>
  <c r="AB152" i="15"/>
  <c r="AC152" i="15"/>
  <c r="AD152" i="15"/>
  <c r="AE152" i="15"/>
  <c r="AN152" i="17"/>
  <c r="AO152" i="17"/>
  <c r="AM152" i="17"/>
  <c r="J152" i="15"/>
  <c r="K152" i="15"/>
  <c r="I152" i="15"/>
  <c r="L152" i="15"/>
  <c r="AS152" i="17"/>
  <c r="R156" i="5"/>
  <c r="Q156" i="5"/>
  <c r="V154" i="15"/>
  <c r="U154" i="15"/>
  <c r="AN150" i="19"/>
  <c r="AP150" i="19"/>
  <c r="AR150" i="19"/>
  <c r="AS150" i="19"/>
  <c r="AQ150" i="19"/>
  <c r="AO150" i="19"/>
  <c r="X152" i="17"/>
  <c r="W152" i="17"/>
  <c r="Y152" i="17"/>
  <c r="Z152" i="17"/>
  <c r="BD152" i="17"/>
  <c r="R151" i="17"/>
  <c r="S151" i="17"/>
  <c r="AW152" i="17"/>
  <c r="AM154" i="19"/>
  <c r="AL154" i="19"/>
  <c r="AT152" i="17"/>
  <c r="U153" i="19"/>
  <c r="V153" i="19"/>
  <c r="P153" i="13"/>
  <c r="N153" i="13"/>
  <c r="O153" i="13"/>
  <c r="Q153" i="13"/>
  <c r="S152" i="15"/>
  <c r="R152" i="15"/>
  <c r="O151" i="17"/>
  <c r="N151" i="17"/>
  <c r="Q151" i="17"/>
  <c r="P151" i="17"/>
  <c r="AP152" i="17"/>
  <c r="AU152" i="17"/>
  <c r="AC152" i="19"/>
  <c r="AE152" i="19"/>
  <c r="AD152" i="19"/>
  <c r="S152" i="13"/>
  <c r="R152" i="13"/>
  <c r="AF154" i="15"/>
  <c r="AG154" i="15"/>
  <c r="AN152" i="15"/>
  <c r="AO152" i="15"/>
  <c r="AM152" i="15"/>
  <c r="AU153" i="19"/>
  <c r="AT153" i="19"/>
  <c r="AV153" i="19"/>
  <c r="AW153" i="19"/>
  <c r="AY152" i="17"/>
  <c r="K154" i="17"/>
  <c r="I154" i="17"/>
  <c r="J154" i="17"/>
  <c r="L154" i="17"/>
  <c r="AI150" i="19"/>
  <c r="AH150" i="19"/>
  <c r="AG150" i="19"/>
  <c r="AF150" i="19"/>
  <c r="AK150" i="19"/>
  <c r="AJ150" i="19"/>
  <c r="AR152" i="17"/>
  <c r="AX152" i="19"/>
  <c r="AY152" i="19"/>
  <c r="AV152" i="17"/>
  <c r="BJ150" i="17"/>
  <c r="BL150" i="17" s="1"/>
  <c r="BI150" i="17"/>
  <c r="H152" i="5"/>
  <c r="K152" i="5"/>
  <c r="I152" i="5"/>
  <c r="J152" i="5"/>
  <c r="AF157" i="17"/>
  <c r="AG157" i="17"/>
  <c r="U153" i="13"/>
  <c r="W153" i="13"/>
  <c r="X153" i="13"/>
  <c r="V153" i="13"/>
  <c r="Z151" i="13"/>
  <c r="AB151" i="13" s="1"/>
  <c r="Y151" i="13"/>
  <c r="U151" i="17"/>
  <c r="V151" i="17"/>
  <c r="AI152" i="17"/>
  <c r="AK152" i="17"/>
  <c r="AJ152" i="17"/>
  <c r="AL152" i="17"/>
  <c r="G153" i="17"/>
  <c r="H153" i="17"/>
  <c r="Q152" i="19"/>
  <c r="S152" i="19"/>
  <c r="T152" i="19"/>
  <c r="R152" i="19"/>
  <c r="G154" i="5"/>
  <c r="F154" i="5"/>
  <c r="K156" i="19"/>
  <c r="J156" i="19"/>
  <c r="H152" i="13"/>
  <c r="G152" i="13"/>
  <c r="BA152" i="17"/>
  <c r="O154" i="15"/>
  <c r="P154" i="15"/>
  <c r="Q154" i="15"/>
  <c r="N154" i="15"/>
  <c r="BC152" i="17"/>
  <c r="BH152" i="17"/>
  <c r="Y152" i="15"/>
  <c r="Z152" i="15"/>
  <c r="W152" i="15"/>
  <c r="X152" i="15"/>
  <c r="G152" i="15"/>
  <c r="H152" i="15"/>
  <c r="BF159" i="19"/>
  <c r="BD159" i="19"/>
  <c r="BA159" i="19"/>
  <c r="BI159" i="19"/>
  <c r="BE159" i="19"/>
  <c r="AZ159" i="19"/>
  <c r="BB159" i="19"/>
  <c r="BC159" i="19"/>
  <c r="BH159" i="19"/>
  <c r="BG159" i="19"/>
  <c r="BG152" i="17"/>
  <c r="AQ152" i="17"/>
  <c r="AQ153" i="17" s="1"/>
  <c r="AP151" i="15"/>
  <c r="AQ151" i="15"/>
  <c r="AS151" i="15" s="1"/>
  <c r="K155" i="13"/>
  <c r="J155" i="13"/>
  <c r="L155" i="13"/>
  <c r="I155" i="13"/>
  <c r="BJ149" i="19"/>
  <c r="BL149" i="19" s="1"/>
  <c r="U151" i="5"/>
  <c r="W151" i="5" s="1"/>
  <c r="AA151" i="5" s="1"/>
  <c r="I153" i="6" s="1"/>
  <c r="J153" i="6" s="1"/>
  <c r="T151" i="5"/>
  <c r="AZ152" i="17"/>
  <c r="AI152" i="15"/>
  <c r="AJ152" i="15"/>
  <c r="AK152" i="15"/>
  <c r="AL152" i="15"/>
  <c r="AB153" i="17"/>
  <c r="AD153" i="17"/>
  <c r="AC153" i="17"/>
  <c r="AE153" i="17"/>
  <c r="M153" i="19"/>
  <c r="L153" i="19"/>
  <c r="N153" i="19"/>
  <c r="O153" i="19"/>
  <c r="AX152" i="17"/>
  <c r="AP153" i="17" l="1"/>
  <c r="AX153" i="17"/>
  <c r="O155" i="15"/>
  <c r="N155" i="15"/>
  <c r="P155" i="15"/>
  <c r="Q155" i="15"/>
  <c r="AJ151" i="19"/>
  <c r="AI151" i="19"/>
  <c r="AF151" i="19"/>
  <c r="AG151" i="19"/>
  <c r="AH151" i="19"/>
  <c r="AK151" i="19"/>
  <c r="AC153" i="15"/>
  <c r="AB153" i="15"/>
  <c r="AD153" i="15"/>
  <c r="AE153" i="15"/>
  <c r="AI153" i="15"/>
  <c r="AJ153" i="15"/>
  <c r="AK153" i="15"/>
  <c r="AL153" i="15"/>
  <c r="T153" i="19"/>
  <c r="Q153" i="19"/>
  <c r="R153" i="19"/>
  <c r="S153" i="19"/>
  <c r="BJ150" i="19"/>
  <c r="BL150" i="19" s="1"/>
  <c r="AU153" i="17"/>
  <c r="U154" i="19"/>
  <c r="V154" i="19"/>
  <c r="R157" i="5"/>
  <c r="Q157" i="5"/>
  <c r="AS153" i="17"/>
  <c r="AD154" i="17"/>
  <c r="AE154" i="17"/>
  <c r="AB154" i="17"/>
  <c r="AC154" i="17"/>
  <c r="G153" i="15"/>
  <c r="H153" i="15"/>
  <c r="K153" i="5"/>
  <c r="H153" i="5"/>
  <c r="J153" i="5"/>
  <c r="I153" i="5"/>
  <c r="AM153" i="15"/>
  <c r="AN153" i="15"/>
  <c r="AO153" i="15"/>
  <c r="BE153" i="17"/>
  <c r="BF153" i="17"/>
  <c r="J153" i="15"/>
  <c r="K153" i="15"/>
  <c r="I153" i="15"/>
  <c r="L153" i="15"/>
  <c r="BG153" i="17"/>
  <c r="AQ152" i="15"/>
  <c r="AS152" i="15" s="1"/>
  <c r="AP152" i="15"/>
  <c r="H154" i="17"/>
  <c r="G154" i="17"/>
  <c r="U152" i="5"/>
  <c r="W152" i="5" s="1"/>
  <c r="AA152" i="5" s="1"/>
  <c r="I154" i="6" s="1"/>
  <c r="J154" i="6" s="1"/>
  <c r="T152" i="5"/>
  <c r="O152" i="17"/>
  <c r="N152" i="17"/>
  <c r="P152" i="17"/>
  <c r="Q152" i="17"/>
  <c r="AT153" i="17"/>
  <c r="X153" i="19"/>
  <c r="Y153" i="19"/>
  <c r="AA153" i="19"/>
  <c r="Z153" i="19"/>
  <c r="AZ153" i="17"/>
  <c r="BA153" i="17"/>
  <c r="L155" i="17"/>
  <c r="J155" i="17"/>
  <c r="K155" i="17"/>
  <c r="I155" i="17"/>
  <c r="BJ151" i="17"/>
  <c r="BL151" i="17" s="1"/>
  <c r="BI151" i="17"/>
  <c r="M154" i="19"/>
  <c r="N154" i="19"/>
  <c r="L154" i="19"/>
  <c r="O154" i="19"/>
  <c r="Z152" i="13"/>
  <c r="AB152" i="13" s="1"/>
  <c r="Y152" i="13"/>
  <c r="BB153" i="17"/>
  <c r="AF155" i="15"/>
  <c r="AG155" i="15"/>
  <c r="AM155" i="19"/>
  <c r="AL155" i="19"/>
  <c r="AQ151" i="19"/>
  <c r="AO151" i="19"/>
  <c r="AN151" i="19"/>
  <c r="AR151" i="19"/>
  <c r="AP151" i="19"/>
  <c r="AS151" i="19"/>
  <c r="H153" i="13"/>
  <c r="G153" i="13"/>
  <c r="AI153" i="17"/>
  <c r="AK153" i="17"/>
  <c r="AJ153" i="17"/>
  <c r="AL153" i="17"/>
  <c r="AV153" i="17"/>
  <c r="AW153" i="17"/>
  <c r="Z153" i="15"/>
  <c r="Y153" i="15"/>
  <c r="X153" i="15"/>
  <c r="W153" i="15"/>
  <c r="U154" i="13"/>
  <c r="W154" i="13"/>
  <c r="X154" i="13"/>
  <c r="V154" i="13"/>
  <c r="AY153" i="19"/>
  <c r="AX153" i="19"/>
  <c r="S153" i="15"/>
  <c r="R153" i="15"/>
  <c r="R152" i="17"/>
  <c r="S152" i="17"/>
  <c r="AN153" i="17"/>
  <c r="AO153" i="17"/>
  <c r="AP154" i="17" s="1"/>
  <c r="AM153" i="17"/>
  <c r="BH153" i="17"/>
  <c r="J157" i="19"/>
  <c r="K157" i="19"/>
  <c r="AY153" i="17"/>
  <c r="S153" i="13"/>
  <c r="R153" i="13"/>
  <c r="N154" i="13"/>
  <c r="P154" i="13"/>
  <c r="O154" i="13"/>
  <c r="Q154" i="13"/>
  <c r="BC153" i="17"/>
  <c r="AR153" i="17"/>
  <c r="AR154" i="17" s="1"/>
  <c r="AT154" i="19"/>
  <c r="AU154" i="19"/>
  <c r="AW154" i="19"/>
  <c r="AV154" i="19"/>
  <c r="BD153" i="17"/>
  <c r="AB152" i="19"/>
  <c r="N153" i="5"/>
  <c r="P153" i="5"/>
  <c r="M153" i="5"/>
  <c r="O153" i="5"/>
  <c r="I156" i="13"/>
  <c r="J156" i="13"/>
  <c r="L156" i="13"/>
  <c r="K156" i="13"/>
  <c r="BD160" i="19"/>
  <c r="BH160" i="19"/>
  <c r="BC160" i="19"/>
  <c r="BB160" i="19"/>
  <c r="BI160" i="19"/>
  <c r="BF160" i="19"/>
  <c r="BA160" i="19"/>
  <c r="AZ160" i="19"/>
  <c r="BE160" i="19"/>
  <c r="BG160" i="19"/>
  <c r="G155" i="5"/>
  <c r="F155" i="5"/>
  <c r="U152" i="17"/>
  <c r="V152" i="17"/>
  <c r="AG158" i="17"/>
  <c r="AF158" i="17"/>
  <c r="AC153" i="19"/>
  <c r="AE153" i="19"/>
  <c r="AD153" i="19"/>
  <c r="X153" i="17"/>
  <c r="Y153" i="17"/>
  <c r="Z153" i="17"/>
  <c r="W153" i="17"/>
  <c r="U155" i="15"/>
  <c r="V155" i="15"/>
  <c r="AB153" i="19" l="1"/>
  <c r="BD161" i="19"/>
  <c r="BC161" i="19"/>
  <c r="BA161" i="19"/>
  <c r="BI161" i="19"/>
  <c r="BB161" i="19"/>
  <c r="BF161" i="19"/>
  <c r="AZ161" i="19"/>
  <c r="BH161" i="19"/>
  <c r="BG161" i="19"/>
  <c r="BE161" i="19"/>
  <c r="N154" i="5"/>
  <c r="O154" i="5"/>
  <c r="M154" i="5"/>
  <c r="P154" i="5"/>
  <c r="G154" i="13"/>
  <c r="H154" i="13"/>
  <c r="I156" i="17"/>
  <c r="J156" i="17"/>
  <c r="K156" i="17"/>
  <c r="L156" i="17"/>
  <c r="BJ152" i="17"/>
  <c r="BL152" i="17" s="1"/>
  <c r="BI152" i="17"/>
  <c r="AQ154" i="17"/>
  <c r="U156" i="15"/>
  <c r="V156" i="15"/>
  <c r="AN152" i="19"/>
  <c r="AP152" i="19"/>
  <c r="AS152" i="19"/>
  <c r="AR152" i="19"/>
  <c r="AQ152" i="19"/>
  <c r="AO152" i="19"/>
  <c r="BF154" i="17"/>
  <c r="AH152" i="19"/>
  <c r="AI152" i="19"/>
  <c r="AK152" i="19"/>
  <c r="AG152" i="19"/>
  <c r="AF152" i="19"/>
  <c r="AJ152" i="19"/>
  <c r="AG159" i="17"/>
  <c r="AF159" i="17"/>
  <c r="U153" i="17"/>
  <c r="V153" i="17"/>
  <c r="S154" i="15"/>
  <c r="R154" i="15"/>
  <c r="W154" i="15"/>
  <c r="X154" i="15"/>
  <c r="Y154" i="15"/>
  <c r="Z154" i="15"/>
  <c r="O155" i="19"/>
  <c r="L155" i="19"/>
  <c r="M155" i="19"/>
  <c r="N155" i="19"/>
  <c r="BE154" i="17"/>
  <c r="BD154" i="17"/>
  <c r="R154" i="13"/>
  <c r="S154" i="13"/>
  <c r="BA154" i="17"/>
  <c r="AO154" i="15"/>
  <c r="AM154" i="15"/>
  <c r="AN154" i="15"/>
  <c r="AB155" i="17"/>
  <c r="AC155" i="17"/>
  <c r="AD155" i="17"/>
  <c r="AE155" i="17"/>
  <c r="AY154" i="17"/>
  <c r="AX154" i="19"/>
  <c r="AY154" i="19"/>
  <c r="AZ154" i="17"/>
  <c r="Q154" i="19"/>
  <c r="R154" i="19"/>
  <c r="S154" i="19"/>
  <c r="T154" i="19"/>
  <c r="BJ151" i="19"/>
  <c r="BL151" i="19" s="1"/>
  <c r="G156" i="5"/>
  <c r="F156" i="5"/>
  <c r="AV155" i="19"/>
  <c r="AU155" i="19"/>
  <c r="AT155" i="19"/>
  <c r="AW155" i="19"/>
  <c r="J158" i="19"/>
  <c r="K158" i="19"/>
  <c r="AW154" i="17"/>
  <c r="G155" i="17"/>
  <c r="H155" i="17"/>
  <c r="AS154" i="17"/>
  <c r="AI154" i="15"/>
  <c r="AJ154" i="15"/>
  <c r="AL154" i="15"/>
  <c r="AK154" i="15"/>
  <c r="W154" i="17"/>
  <c r="Z154" i="17"/>
  <c r="X154" i="17"/>
  <c r="Y154" i="17"/>
  <c r="U155" i="13"/>
  <c r="V155" i="13"/>
  <c r="W155" i="13"/>
  <c r="X155" i="13"/>
  <c r="AV154" i="17"/>
  <c r="AX154" i="17"/>
  <c r="Z154" i="19"/>
  <c r="Y154" i="19"/>
  <c r="X154" i="19"/>
  <c r="AA154" i="19"/>
  <c r="J157" i="13"/>
  <c r="L157" i="13"/>
  <c r="K157" i="13"/>
  <c r="I157" i="13"/>
  <c r="BH154" i="17"/>
  <c r="AI154" i="17"/>
  <c r="AK154" i="17"/>
  <c r="AJ154" i="17"/>
  <c r="AL154" i="17"/>
  <c r="O156" i="15"/>
  <c r="P156" i="15"/>
  <c r="N156" i="15"/>
  <c r="Q156" i="15"/>
  <c r="AM156" i="19"/>
  <c r="AL156" i="19"/>
  <c r="BG154" i="17"/>
  <c r="U153" i="5"/>
  <c r="W153" i="5" s="1"/>
  <c r="AA153" i="5" s="1"/>
  <c r="I155" i="6" s="1"/>
  <c r="J155" i="6" s="1"/>
  <c r="T153" i="5"/>
  <c r="R158" i="5"/>
  <c r="Q158" i="5"/>
  <c r="BC154" i="17"/>
  <c r="AM154" i="17"/>
  <c r="AN154" i="17"/>
  <c r="AO154" i="17"/>
  <c r="AF156" i="15"/>
  <c r="AG156" i="15"/>
  <c r="AT154" i="17"/>
  <c r="J154" i="15"/>
  <c r="I154" i="15"/>
  <c r="K154" i="15"/>
  <c r="L154" i="15"/>
  <c r="K154" i="5"/>
  <c r="I154" i="5"/>
  <c r="J154" i="5"/>
  <c r="H154" i="5"/>
  <c r="V155" i="19"/>
  <c r="U155" i="19"/>
  <c r="AB154" i="15"/>
  <c r="AC154" i="15"/>
  <c r="AD154" i="15"/>
  <c r="AE154" i="15"/>
  <c r="AC154" i="19"/>
  <c r="AE154" i="19"/>
  <c r="AD154" i="19"/>
  <c r="P155" i="13"/>
  <c r="O155" i="13"/>
  <c r="N155" i="13"/>
  <c r="Q155" i="13"/>
  <c r="O153" i="17"/>
  <c r="P153" i="17"/>
  <c r="N153" i="17"/>
  <c r="Q153" i="17"/>
  <c r="H154" i="15"/>
  <c r="G154" i="15"/>
  <c r="R153" i="17"/>
  <c r="S153" i="17"/>
  <c r="Z153" i="13"/>
  <c r="AB153" i="13" s="1"/>
  <c r="Y153" i="13"/>
  <c r="BB154" i="17"/>
  <c r="AP153" i="15"/>
  <c r="AQ153" i="15"/>
  <c r="AS153" i="15" s="1"/>
  <c r="AU154" i="17"/>
  <c r="AB154" i="19" l="1"/>
  <c r="BG155" i="17"/>
  <c r="AR155" i="17"/>
  <c r="AT155" i="17"/>
  <c r="AU155" i="17"/>
  <c r="BB155" i="17"/>
  <c r="R159" i="5"/>
  <c r="Q159" i="5"/>
  <c r="G155" i="15"/>
  <c r="H155" i="15"/>
  <c r="AC155" i="15"/>
  <c r="AD155" i="15"/>
  <c r="AB155" i="15"/>
  <c r="AE155" i="15"/>
  <c r="W156" i="13"/>
  <c r="U156" i="13"/>
  <c r="X156" i="13"/>
  <c r="V156" i="13"/>
  <c r="AY155" i="19"/>
  <c r="AX155" i="19"/>
  <c r="BH155" i="17"/>
  <c r="G157" i="5"/>
  <c r="F157" i="5"/>
  <c r="R155" i="13"/>
  <c r="S155" i="13"/>
  <c r="BF155" i="17"/>
  <c r="K157" i="17"/>
  <c r="J157" i="17"/>
  <c r="I157" i="17"/>
  <c r="L157" i="17"/>
  <c r="AS155" i="17"/>
  <c r="AY155" i="17"/>
  <c r="S155" i="15"/>
  <c r="R155" i="15"/>
  <c r="AG157" i="15"/>
  <c r="AF157" i="15"/>
  <c r="AL157" i="19"/>
  <c r="AM157" i="19"/>
  <c r="G156" i="17"/>
  <c r="H156" i="17"/>
  <c r="AB156" i="17"/>
  <c r="AD156" i="17"/>
  <c r="AC156" i="17"/>
  <c r="AE156" i="17"/>
  <c r="BD155" i="17"/>
  <c r="U154" i="17"/>
  <c r="V154" i="17"/>
  <c r="J158" i="13"/>
  <c r="I158" i="13"/>
  <c r="L158" i="13"/>
  <c r="K158" i="13"/>
  <c r="BE155" i="17"/>
  <c r="P156" i="13"/>
  <c r="O156" i="13"/>
  <c r="N156" i="13"/>
  <c r="Q156" i="13"/>
  <c r="U156" i="19"/>
  <c r="V156" i="19"/>
  <c r="AM155" i="17"/>
  <c r="AN155" i="17"/>
  <c r="AO155" i="17"/>
  <c r="O157" i="15"/>
  <c r="Q157" i="15"/>
  <c r="P157" i="15"/>
  <c r="N157" i="15"/>
  <c r="AW155" i="17"/>
  <c r="S155" i="19"/>
  <c r="Q155" i="19"/>
  <c r="T155" i="19"/>
  <c r="R155" i="19"/>
  <c r="AN153" i="19"/>
  <c r="AQ153" i="19"/>
  <c r="AP153" i="19"/>
  <c r="AS153" i="19"/>
  <c r="AR153" i="19"/>
  <c r="AO153" i="19"/>
  <c r="G155" i="13"/>
  <c r="H155" i="13"/>
  <c r="BF162" i="19"/>
  <c r="BD162" i="19"/>
  <c r="BA162" i="19"/>
  <c r="BC162" i="19"/>
  <c r="AZ162" i="19"/>
  <c r="BH162" i="19"/>
  <c r="BE162" i="19"/>
  <c r="BB162" i="19"/>
  <c r="BI162" i="19"/>
  <c r="BG162" i="19"/>
  <c r="O154" i="17"/>
  <c r="N154" i="17"/>
  <c r="Q154" i="17"/>
  <c r="P154" i="17"/>
  <c r="U154" i="5"/>
  <c r="W154" i="5" s="1"/>
  <c r="AA154" i="5" s="1"/>
  <c r="I156" i="6" s="1"/>
  <c r="J156" i="6" s="1"/>
  <c r="T154" i="5"/>
  <c r="Y155" i="19"/>
  <c r="Z155" i="19"/>
  <c r="X155" i="19"/>
  <c r="AA155" i="19"/>
  <c r="J159" i="19"/>
  <c r="K159" i="19"/>
  <c r="AG160" i="17"/>
  <c r="AF160" i="17"/>
  <c r="Y154" i="13"/>
  <c r="Z154" i="13"/>
  <c r="AB154" i="13" s="1"/>
  <c r="N155" i="5"/>
  <c r="M155" i="5"/>
  <c r="P155" i="5"/>
  <c r="O155" i="5"/>
  <c r="BJ153" i="17"/>
  <c r="BL153" i="17" s="1"/>
  <c r="BI153" i="17"/>
  <c r="BC155" i="17"/>
  <c r="X155" i="17"/>
  <c r="W155" i="17"/>
  <c r="Y155" i="17"/>
  <c r="Z155" i="17"/>
  <c r="AV156" i="19"/>
  <c r="AT156" i="19"/>
  <c r="AU156" i="19"/>
  <c r="AW156" i="19"/>
  <c r="L156" i="19"/>
  <c r="M156" i="19"/>
  <c r="N156" i="19"/>
  <c r="O156" i="19"/>
  <c r="U157" i="15"/>
  <c r="V157" i="15"/>
  <c r="S154" i="17"/>
  <c r="R154" i="17"/>
  <c r="K155" i="5"/>
  <c r="H155" i="5"/>
  <c r="J155" i="5"/>
  <c r="I155" i="5"/>
  <c r="AI155" i="17"/>
  <c r="AJ155" i="17"/>
  <c r="AL155" i="17"/>
  <c r="AK155" i="17"/>
  <c r="AM155" i="15"/>
  <c r="AN155" i="15"/>
  <c r="AO155" i="15"/>
  <c r="X155" i="15"/>
  <c r="Y155" i="15"/>
  <c r="W155" i="15"/>
  <c r="Z155" i="15"/>
  <c r="K155" i="15"/>
  <c r="J155" i="15"/>
  <c r="I155" i="15"/>
  <c r="L155" i="15"/>
  <c r="AX155" i="17"/>
  <c r="BA155" i="17"/>
  <c r="AG153" i="19"/>
  <c r="AI153" i="19"/>
  <c r="AF153" i="19"/>
  <c r="AK153" i="19"/>
  <c r="AJ153" i="19"/>
  <c r="AH153" i="19"/>
  <c r="AQ155" i="17"/>
  <c r="BJ152" i="19"/>
  <c r="BL152" i="19" s="1"/>
  <c r="AC155" i="19"/>
  <c r="AE155" i="19"/>
  <c r="AD155" i="19"/>
  <c r="AQ154" i="15"/>
  <c r="AS154" i="15" s="1"/>
  <c r="AP154" i="15"/>
  <c r="AV155" i="17"/>
  <c r="AI155" i="15"/>
  <c r="AK155" i="15"/>
  <c r="AL155" i="15"/>
  <c r="AJ155" i="15"/>
  <c r="AZ155" i="17"/>
  <c r="AP155" i="17"/>
  <c r="AB155" i="19" l="1"/>
  <c r="BA156" i="17"/>
  <c r="AP156" i="17"/>
  <c r="AT156" i="17"/>
  <c r="AZ156" i="17"/>
  <c r="AQ156" i="17"/>
  <c r="AX156" i="17"/>
  <c r="AU156" i="17"/>
  <c r="AM158" i="19"/>
  <c r="AL158" i="19"/>
  <c r="U158" i="15"/>
  <c r="V158" i="15"/>
  <c r="V157" i="19"/>
  <c r="U157" i="19"/>
  <c r="BF156" i="17"/>
  <c r="U157" i="13"/>
  <c r="V157" i="13"/>
  <c r="W157" i="13"/>
  <c r="X157" i="13"/>
  <c r="BG156" i="17"/>
  <c r="T156" i="19"/>
  <c r="Q156" i="19"/>
  <c r="S156" i="19"/>
  <c r="R156" i="19"/>
  <c r="AR156" i="17"/>
  <c r="S156" i="13"/>
  <c r="R156" i="13"/>
  <c r="J156" i="15"/>
  <c r="I156" i="15"/>
  <c r="K156" i="15"/>
  <c r="L156" i="15"/>
  <c r="AI156" i="17"/>
  <c r="AK156" i="17"/>
  <c r="AJ156" i="17"/>
  <c r="AL156" i="17"/>
  <c r="L157" i="19"/>
  <c r="M157" i="19"/>
  <c r="O157" i="19"/>
  <c r="N157" i="19"/>
  <c r="BC156" i="17"/>
  <c r="N157" i="13"/>
  <c r="P157" i="13"/>
  <c r="O157" i="13"/>
  <c r="Q157" i="13"/>
  <c r="U155" i="17"/>
  <c r="V155" i="17"/>
  <c r="AG158" i="15"/>
  <c r="AF158" i="15"/>
  <c r="BB156" i="17"/>
  <c r="N155" i="17"/>
  <c r="P155" i="17"/>
  <c r="O155" i="17"/>
  <c r="Q155" i="17"/>
  <c r="AB156" i="15"/>
  <c r="AC156" i="15"/>
  <c r="AD156" i="15"/>
  <c r="AE156" i="15"/>
  <c r="BI154" i="17"/>
  <c r="BJ154" i="17"/>
  <c r="BL154" i="17" s="1"/>
  <c r="G156" i="13"/>
  <c r="H156" i="13"/>
  <c r="AW156" i="17"/>
  <c r="BD156" i="17"/>
  <c r="R156" i="15"/>
  <c r="S156" i="15"/>
  <c r="G158" i="5"/>
  <c r="F158" i="5"/>
  <c r="Z155" i="13"/>
  <c r="AB155" i="13" s="1"/>
  <c r="Y155" i="13"/>
  <c r="AC157" i="17"/>
  <c r="AB157" i="17"/>
  <c r="AD157" i="17"/>
  <c r="AE157" i="17"/>
  <c r="AY156" i="17"/>
  <c r="BH156" i="17"/>
  <c r="AG161" i="17"/>
  <c r="AF161" i="17"/>
  <c r="Y156" i="15"/>
  <c r="X156" i="15"/>
  <c r="Z156" i="15"/>
  <c r="W156" i="15"/>
  <c r="AU157" i="19"/>
  <c r="AV157" i="19"/>
  <c r="AW157" i="19"/>
  <c r="AT157" i="19"/>
  <c r="N156" i="5"/>
  <c r="M156" i="5"/>
  <c r="O156" i="5"/>
  <c r="P156" i="5"/>
  <c r="J160" i="19"/>
  <c r="K160" i="19"/>
  <c r="BE156" i="17"/>
  <c r="AS156" i="17"/>
  <c r="U155" i="5"/>
  <c r="W155" i="5" s="1"/>
  <c r="AA155" i="5" s="1"/>
  <c r="I157" i="6" s="1"/>
  <c r="J157" i="6" s="1"/>
  <c r="T155" i="5"/>
  <c r="BF163" i="19"/>
  <c r="BA163" i="19"/>
  <c r="BH163" i="19"/>
  <c r="BD163" i="19"/>
  <c r="BB163" i="19"/>
  <c r="AZ163" i="19"/>
  <c r="BI163" i="19"/>
  <c r="BC163" i="19"/>
  <c r="BE163" i="19"/>
  <c r="BG163" i="19"/>
  <c r="P158" i="15"/>
  <c r="O158" i="15"/>
  <c r="N158" i="15"/>
  <c r="Q158" i="15"/>
  <c r="G156" i="15"/>
  <c r="H156" i="15"/>
  <c r="AJ154" i="19"/>
  <c r="AI154" i="19"/>
  <c r="AH154" i="19"/>
  <c r="AF154" i="19"/>
  <c r="AK154" i="19"/>
  <c r="AG154" i="19"/>
  <c r="H156" i="5"/>
  <c r="J156" i="5"/>
  <c r="K156" i="5"/>
  <c r="I156" i="5"/>
  <c r="Z156" i="19"/>
  <c r="X156" i="19"/>
  <c r="Y156" i="19"/>
  <c r="AA156" i="19"/>
  <c r="AR154" i="19"/>
  <c r="AQ154" i="19"/>
  <c r="AN154" i="19"/>
  <c r="AS154" i="19"/>
  <c r="AO154" i="19"/>
  <c r="AP154" i="19"/>
  <c r="K158" i="17"/>
  <c r="I158" i="17"/>
  <c r="J158" i="17"/>
  <c r="L158" i="17"/>
  <c r="AY156" i="19"/>
  <c r="AX156" i="19"/>
  <c r="AQ155" i="15"/>
  <c r="AS155" i="15" s="1"/>
  <c r="AP155" i="15"/>
  <c r="AV156" i="17"/>
  <c r="AO156" i="17"/>
  <c r="AQ157" i="17" s="1"/>
  <c r="AN156" i="17"/>
  <c r="AM156" i="17"/>
  <c r="H157" i="17"/>
  <c r="G157" i="17"/>
  <c r="AE156" i="19"/>
  <c r="AC156" i="19"/>
  <c r="AD156" i="19"/>
  <c r="AI156" i="15"/>
  <c r="AK156" i="15"/>
  <c r="AL156" i="15"/>
  <c r="AJ156" i="15"/>
  <c r="BJ153" i="19"/>
  <c r="BL153" i="19" s="1"/>
  <c r="AM156" i="15"/>
  <c r="AO156" i="15"/>
  <c r="AN156" i="15"/>
  <c r="S155" i="17"/>
  <c r="R155" i="17"/>
  <c r="X156" i="17"/>
  <c r="W156" i="17"/>
  <c r="Z156" i="17"/>
  <c r="Y156" i="17"/>
  <c r="L159" i="13"/>
  <c r="I159" i="13"/>
  <c r="J159" i="13"/>
  <c r="K159" i="13"/>
  <c r="R160" i="5"/>
  <c r="Q160" i="5"/>
  <c r="AB156" i="19" l="1"/>
  <c r="K160" i="13"/>
  <c r="L160" i="13"/>
  <c r="J160" i="13"/>
  <c r="I160" i="13"/>
  <c r="AP155" i="19"/>
  <c r="AO155" i="19"/>
  <c r="AQ155" i="19"/>
  <c r="AS155" i="19"/>
  <c r="AR155" i="19"/>
  <c r="AN155" i="19"/>
  <c r="AU158" i="19"/>
  <c r="AT158" i="19"/>
  <c r="AV158" i="19"/>
  <c r="AW158" i="19"/>
  <c r="AB158" i="17"/>
  <c r="AE158" i="17"/>
  <c r="AC158" i="17"/>
  <c r="AD158" i="17"/>
  <c r="H157" i="13"/>
  <c r="G157" i="13"/>
  <c r="BC157" i="17"/>
  <c r="AV157" i="17"/>
  <c r="AK155" i="19"/>
  <c r="AJ155" i="19"/>
  <c r="AH155" i="19"/>
  <c r="AG155" i="19"/>
  <c r="AF155" i="19"/>
  <c r="AI155" i="19"/>
  <c r="Z156" i="13"/>
  <c r="AB156" i="13" s="1"/>
  <c r="Y156" i="13"/>
  <c r="BJ155" i="17"/>
  <c r="BL155" i="17" s="1"/>
  <c r="BI155" i="17"/>
  <c r="BJ154" i="19"/>
  <c r="BL154" i="19" s="1"/>
  <c r="BB157" i="17"/>
  <c r="M158" i="19"/>
  <c r="N158" i="19"/>
  <c r="L158" i="19"/>
  <c r="O158" i="19"/>
  <c r="R157" i="13"/>
  <c r="S157" i="13"/>
  <c r="BF157" i="17"/>
  <c r="Y157" i="17"/>
  <c r="Z157" i="17"/>
  <c r="W157" i="17"/>
  <c r="X157" i="17"/>
  <c r="AS157" i="17"/>
  <c r="AP157" i="17"/>
  <c r="AR157" i="17"/>
  <c r="Z157" i="19"/>
  <c r="Y157" i="19"/>
  <c r="AA157" i="19"/>
  <c r="X157" i="19"/>
  <c r="BA164" i="19"/>
  <c r="BC164" i="19"/>
  <c r="BB164" i="19"/>
  <c r="BI164" i="19"/>
  <c r="BG164" i="19"/>
  <c r="BD164" i="19"/>
  <c r="AZ164" i="19"/>
  <c r="BF164" i="19"/>
  <c r="BH164" i="19"/>
  <c r="BE164" i="19"/>
  <c r="BE157" i="17"/>
  <c r="X157" i="15"/>
  <c r="Y157" i="15"/>
  <c r="W157" i="15"/>
  <c r="Z157" i="15"/>
  <c r="AB157" i="15"/>
  <c r="AC157" i="15"/>
  <c r="AD157" i="15"/>
  <c r="AE157" i="15"/>
  <c r="U158" i="19"/>
  <c r="V158" i="19"/>
  <c r="AI157" i="15"/>
  <c r="AK157" i="15"/>
  <c r="AJ157" i="15"/>
  <c r="AL157" i="15"/>
  <c r="R161" i="5"/>
  <c r="Q161" i="5"/>
  <c r="R156" i="17"/>
  <c r="S156" i="17"/>
  <c r="AX157" i="19"/>
  <c r="AY157" i="19"/>
  <c r="J161" i="19"/>
  <c r="K161" i="19"/>
  <c r="AG159" i="15"/>
  <c r="AF159" i="15"/>
  <c r="AI157" i="17"/>
  <c r="AK157" i="17"/>
  <c r="AJ157" i="17"/>
  <c r="AL157" i="17"/>
  <c r="V159" i="15"/>
  <c r="U159" i="15"/>
  <c r="AC157" i="19"/>
  <c r="AE157" i="19"/>
  <c r="AD157" i="19"/>
  <c r="K159" i="17"/>
  <c r="J159" i="17"/>
  <c r="L159" i="17"/>
  <c r="I159" i="17"/>
  <c r="U156" i="17"/>
  <c r="V156" i="17"/>
  <c r="AM157" i="17"/>
  <c r="AN157" i="17"/>
  <c r="AO157" i="17"/>
  <c r="AN157" i="15"/>
  <c r="AM157" i="15"/>
  <c r="AO157" i="15"/>
  <c r="G157" i="15"/>
  <c r="H157" i="15"/>
  <c r="N157" i="5"/>
  <c r="M157" i="5"/>
  <c r="P157" i="5"/>
  <c r="O157" i="5"/>
  <c r="G159" i="5"/>
  <c r="F159" i="5"/>
  <c r="S157" i="19"/>
  <c r="T157" i="19"/>
  <c r="Q157" i="19"/>
  <c r="R157" i="19"/>
  <c r="BA157" i="17"/>
  <c r="G158" i="17"/>
  <c r="H158" i="17"/>
  <c r="AQ156" i="15"/>
  <c r="AS156" i="15" s="1"/>
  <c r="AP156" i="15"/>
  <c r="AG162" i="17"/>
  <c r="AF162" i="17"/>
  <c r="R157" i="15"/>
  <c r="S157" i="15"/>
  <c r="P158" i="13"/>
  <c r="N158" i="13"/>
  <c r="Q158" i="13"/>
  <c r="O158" i="13"/>
  <c r="BG157" i="17"/>
  <c r="I157" i="5"/>
  <c r="J157" i="5"/>
  <c r="H157" i="5"/>
  <c r="K157" i="5"/>
  <c r="O159" i="15"/>
  <c r="P159" i="15"/>
  <c r="N159" i="15"/>
  <c r="Q159" i="15"/>
  <c r="AZ157" i="17"/>
  <c r="I157" i="15"/>
  <c r="J157" i="15"/>
  <c r="K157" i="15"/>
  <c r="L157" i="15"/>
  <c r="AX157" i="17"/>
  <c r="AM159" i="19"/>
  <c r="AL159" i="19"/>
  <c r="BH157" i="17"/>
  <c r="BD157" i="17"/>
  <c r="O156" i="17"/>
  <c r="N156" i="17"/>
  <c r="P156" i="17"/>
  <c r="Q156" i="17"/>
  <c r="U158" i="13"/>
  <c r="W158" i="13"/>
  <c r="X158" i="13"/>
  <c r="V158" i="13"/>
  <c r="AU157" i="17"/>
  <c r="T156" i="5"/>
  <c r="U156" i="5"/>
  <c r="W156" i="5" s="1"/>
  <c r="AA156" i="5" s="1"/>
  <c r="I158" i="6" s="1"/>
  <c r="J158" i="6" s="1"/>
  <c r="AY157" i="17"/>
  <c r="AW157" i="17"/>
  <c r="AT157" i="17"/>
  <c r="BJ155" i="19" l="1"/>
  <c r="BL155" i="19" s="1"/>
  <c r="AT158" i="17"/>
  <c r="AW158" i="17"/>
  <c r="BD158" i="17"/>
  <c r="BH158" i="17"/>
  <c r="AY158" i="17"/>
  <c r="BG158" i="17"/>
  <c r="U159" i="13"/>
  <c r="W159" i="13"/>
  <c r="X159" i="13"/>
  <c r="V159" i="13"/>
  <c r="I158" i="15"/>
  <c r="K158" i="15"/>
  <c r="L158" i="15"/>
  <c r="J158" i="15"/>
  <c r="G159" i="17"/>
  <c r="H159" i="17"/>
  <c r="R157" i="17"/>
  <c r="S157" i="17"/>
  <c r="AB158" i="15"/>
  <c r="AC158" i="15"/>
  <c r="AD158" i="15"/>
  <c r="AE158" i="15"/>
  <c r="AP158" i="17"/>
  <c r="AG156" i="19"/>
  <c r="AJ156" i="19"/>
  <c r="AH156" i="19"/>
  <c r="AK156" i="19"/>
  <c r="AF156" i="19"/>
  <c r="AI156" i="19"/>
  <c r="H158" i="15"/>
  <c r="G158" i="15"/>
  <c r="V160" i="15"/>
  <c r="U160" i="15"/>
  <c r="AS158" i="17"/>
  <c r="BB158" i="17"/>
  <c r="AV158" i="17"/>
  <c r="BA158" i="17"/>
  <c r="AQ157" i="15"/>
  <c r="AS157" i="15" s="1"/>
  <c r="AP157" i="15"/>
  <c r="AI158" i="17"/>
  <c r="AJ158" i="17"/>
  <c r="AK158" i="17"/>
  <c r="AL158" i="17"/>
  <c r="BC158" i="17"/>
  <c r="O157" i="17"/>
  <c r="N157" i="17"/>
  <c r="P157" i="17"/>
  <c r="Q157" i="17"/>
  <c r="Q159" i="13"/>
  <c r="P159" i="13"/>
  <c r="N159" i="13"/>
  <c r="O159" i="13"/>
  <c r="Q162" i="5"/>
  <c r="R162" i="5"/>
  <c r="BB165" i="19"/>
  <c r="BF165" i="19"/>
  <c r="BA165" i="19"/>
  <c r="BI165" i="19"/>
  <c r="BE165" i="19"/>
  <c r="BH165" i="19"/>
  <c r="AZ165" i="19"/>
  <c r="BD165" i="19"/>
  <c r="BC165" i="19"/>
  <c r="BG165" i="19"/>
  <c r="Z157" i="13"/>
  <c r="AB157" i="13" s="1"/>
  <c r="Y157" i="13"/>
  <c r="AN156" i="19"/>
  <c r="AP156" i="19"/>
  <c r="AR156" i="19"/>
  <c r="AO156" i="19"/>
  <c r="AS156" i="19"/>
  <c r="AQ156" i="19"/>
  <c r="AZ158" i="17"/>
  <c r="AI158" i="15"/>
  <c r="AJ158" i="15"/>
  <c r="AK158" i="15"/>
  <c r="AL158" i="15"/>
  <c r="Z158" i="15"/>
  <c r="X158" i="15"/>
  <c r="Y158" i="15"/>
  <c r="W158" i="15"/>
  <c r="W158" i="17"/>
  <c r="Y158" i="17"/>
  <c r="Z158" i="17"/>
  <c r="X158" i="17"/>
  <c r="H158" i="13"/>
  <c r="G158" i="13"/>
  <c r="BJ156" i="17"/>
  <c r="BL156" i="17" s="1"/>
  <c r="BI156" i="17"/>
  <c r="O160" i="15"/>
  <c r="Q160" i="15"/>
  <c r="P160" i="15"/>
  <c r="N160" i="15"/>
  <c r="R158" i="19"/>
  <c r="T158" i="19"/>
  <c r="S158" i="19"/>
  <c r="Q158" i="19"/>
  <c r="AM158" i="15"/>
  <c r="AO158" i="15"/>
  <c r="AN158" i="15"/>
  <c r="R158" i="15"/>
  <c r="S158" i="15"/>
  <c r="K160" i="17"/>
  <c r="I160" i="17"/>
  <c r="L160" i="17"/>
  <c r="J160" i="17"/>
  <c r="BF158" i="17"/>
  <c r="AF160" i="15"/>
  <c r="AG160" i="15"/>
  <c r="S158" i="13"/>
  <c r="R158" i="13"/>
  <c r="AC159" i="17"/>
  <c r="AB159" i="17"/>
  <c r="AD159" i="17"/>
  <c r="AE159" i="17"/>
  <c r="G160" i="5"/>
  <c r="F160" i="5"/>
  <c r="K162" i="19"/>
  <c r="J162" i="19"/>
  <c r="U159" i="19"/>
  <c r="V159" i="19"/>
  <c r="BE158" i="17"/>
  <c r="X158" i="19"/>
  <c r="Y158" i="19"/>
  <c r="Z158" i="19"/>
  <c r="AA158" i="19"/>
  <c r="AM158" i="17"/>
  <c r="AO158" i="17"/>
  <c r="AN158" i="17"/>
  <c r="J158" i="5"/>
  <c r="H158" i="5"/>
  <c r="K158" i="5"/>
  <c r="I158" i="5"/>
  <c r="AG163" i="17"/>
  <c r="AF163" i="17"/>
  <c r="M159" i="19"/>
  <c r="L159" i="19"/>
  <c r="N159" i="19"/>
  <c r="O159" i="19"/>
  <c r="AV159" i="19"/>
  <c r="AW159" i="19"/>
  <c r="AT159" i="19"/>
  <c r="AU159" i="19"/>
  <c r="J161" i="13"/>
  <c r="L161" i="13"/>
  <c r="K161" i="13"/>
  <c r="I161" i="13"/>
  <c r="AU158" i="17"/>
  <c r="AL160" i="19"/>
  <c r="AM160" i="19"/>
  <c r="U157" i="5"/>
  <c r="W157" i="5" s="1"/>
  <c r="AA157" i="5" s="1"/>
  <c r="I159" i="6" s="1"/>
  <c r="J159" i="6" s="1"/>
  <c r="T157" i="5"/>
  <c r="M158" i="5"/>
  <c r="O158" i="5"/>
  <c r="N158" i="5"/>
  <c r="P158" i="5"/>
  <c r="AE158" i="19"/>
  <c r="AC158" i="19"/>
  <c r="AD158" i="19"/>
  <c r="AY158" i="19"/>
  <c r="AX158" i="19"/>
  <c r="AB157" i="19"/>
  <c r="AX158" i="17"/>
  <c r="U157" i="17"/>
  <c r="V157" i="17"/>
  <c r="AR158" i="17"/>
  <c r="AQ158" i="17"/>
  <c r="AQ159" i="17" l="1"/>
  <c r="AR159" i="17"/>
  <c r="AU159" i="17"/>
  <c r="AM161" i="19"/>
  <c r="AL161" i="19"/>
  <c r="M160" i="19"/>
  <c r="N160" i="19"/>
  <c r="L160" i="19"/>
  <c r="O160" i="19"/>
  <c r="K163" i="19"/>
  <c r="J163" i="19"/>
  <c r="G159" i="13"/>
  <c r="H159" i="13"/>
  <c r="AM159" i="17"/>
  <c r="AO159" i="17"/>
  <c r="AN159" i="17"/>
  <c r="BD159" i="17"/>
  <c r="AZ159" i="17"/>
  <c r="BJ156" i="19"/>
  <c r="BL156" i="19" s="1"/>
  <c r="G160" i="17"/>
  <c r="H160" i="17"/>
  <c r="BF159" i="17"/>
  <c r="T159" i="19"/>
  <c r="R159" i="19"/>
  <c r="S159" i="19"/>
  <c r="Q159" i="19"/>
  <c r="Z159" i="17"/>
  <c r="W159" i="17"/>
  <c r="X159" i="17"/>
  <c r="Y159" i="17"/>
  <c r="BG159" i="17"/>
  <c r="N160" i="13"/>
  <c r="P160" i="13"/>
  <c r="O160" i="13"/>
  <c r="Q160" i="13"/>
  <c r="BA159" i="17"/>
  <c r="AJ157" i="19"/>
  <c r="AI157" i="19"/>
  <c r="AH157" i="19"/>
  <c r="AK157" i="19"/>
  <c r="AF157" i="19"/>
  <c r="AG157" i="19"/>
  <c r="BH159" i="17"/>
  <c r="AB160" i="17"/>
  <c r="AC160" i="17"/>
  <c r="AD160" i="17"/>
  <c r="AE160" i="17"/>
  <c r="P158" i="17"/>
  <c r="O158" i="17"/>
  <c r="N158" i="17"/>
  <c r="Q158" i="17"/>
  <c r="AV159" i="17"/>
  <c r="AA159" i="19"/>
  <c r="Z159" i="19"/>
  <c r="X159" i="19"/>
  <c r="Y159" i="19"/>
  <c r="J161" i="17"/>
  <c r="I161" i="17"/>
  <c r="L161" i="17"/>
  <c r="K161" i="17"/>
  <c r="AR157" i="19"/>
  <c r="AQ157" i="19"/>
  <c r="AN157" i="19"/>
  <c r="AP157" i="19"/>
  <c r="AO157" i="19"/>
  <c r="AS157" i="19"/>
  <c r="BB159" i="17"/>
  <c r="K159" i="15"/>
  <c r="J159" i="15"/>
  <c r="I159" i="15"/>
  <c r="L159" i="15"/>
  <c r="AX159" i="19"/>
  <c r="AY159" i="19"/>
  <c r="BF166" i="19"/>
  <c r="BI166" i="19"/>
  <c r="BD166" i="19"/>
  <c r="BA166" i="19"/>
  <c r="BH166" i="19"/>
  <c r="AZ166" i="19"/>
  <c r="BC166" i="19"/>
  <c r="BB166" i="19"/>
  <c r="BE166" i="19"/>
  <c r="BG166" i="19"/>
  <c r="BJ157" i="17"/>
  <c r="BL157" i="17" s="1"/>
  <c r="BI157" i="17"/>
  <c r="AS159" i="17"/>
  <c r="G161" i="5"/>
  <c r="F161" i="5"/>
  <c r="AE159" i="19"/>
  <c r="AC159" i="19"/>
  <c r="AD159" i="19"/>
  <c r="O161" i="15"/>
  <c r="P161" i="15"/>
  <c r="N161" i="15"/>
  <c r="Q161" i="15"/>
  <c r="AP159" i="17"/>
  <c r="U158" i="17"/>
  <c r="V158" i="17"/>
  <c r="O159" i="5"/>
  <c r="N159" i="5"/>
  <c r="M159" i="5"/>
  <c r="P159" i="5"/>
  <c r="S159" i="15"/>
  <c r="R159" i="15"/>
  <c r="BC159" i="17"/>
  <c r="V161" i="15"/>
  <c r="U161" i="15"/>
  <c r="AB159" i="15"/>
  <c r="AC159" i="15"/>
  <c r="AD159" i="15"/>
  <c r="AE159" i="15"/>
  <c r="J162" i="13"/>
  <c r="L162" i="13"/>
  <c r="K162" i="13"/>
  <c r="I162" i="13"/>
  <c r="BE159" i="17"/>
  <c r="R159" i="13"/>
  <c r="S159" i="13"/>
  <c r="X159" i="15"/>
  <c r="Y159" i="15"/>
  <c r="Z159" i="15"/>
  <c r="W159" i="15"/>
  <c r="AI159" i="17"/>
  <c r="AJ159" i="17"/>
  <c r="AK159" i="17"/>
  <c r="AL159" i="17"/>
  <c r="AQ158" i="15"/>
  <c r="AS158" i="15" s="1"/>
  <c r="AP158" i="15"/>
  <c r="X160" i="13"/>
  <c r="V160" i="13"/>
  <c r="W160" i="13"/>
  <c r="U160" i="13"/>
  <c r="AW159" i="17"/>
  <c r="H159" i="5"/>
  <c r="J159" i="5"/>
  <c r="I159" i="5"/>
  <c r="K159" i="5"/>
  <c r="V160" i="19"/>
  <c r="U160" i="19"/>
  <c r="AG161" i="15"/>
  <c r="AF161" i="15"/>
  <c r="AI159" i="15"/>
  <c r="AK159" i="15"/>
  <c r="AJ159" i="15"/>
  <c r="AL159" i="15"/>
  <c r="H159" i="15"/>
  <c r="G159" i="15"/>
  <c r="AY159" i="17"/>
  <c r="AG164" i="17"/>
  <c r="AF164" i="17"/>
  <c r="AU160" i="19"/>
  <c r="AT160" i="19"/>
  <c r="AV160" i="19"/>
  <c r="AW160" i="19"/>
  <c r="U158" i="5"/>
  <c r="W158" i="5" s="1"/>
  <c r="AA158" i="5" s="1"/>
  <c r="I160" i="6" s="1"/>
  <c r="J160" i="6" s="1"/>
  <c r="T158" i="5"/>
  <c r="AO159" i="15"/>
  <c r="AM159" i="15"/>
  <c r="AN159" i="15"/>
  <c r="AT159" i="17"/>
  <c r="AX159" i="17"/>
  <c r="AB158" i="19"/>
  <c r="Z158" i="13"/>
  <c r="AB158" i="13" s="1"/>
  <c r="Y158" i="13"/>
  <c r="R158" i="17"/>
  <c r="S158" i="17"/>
  <c r="AB159" i="19" l="1"/>
  <c r="AT160" i="17"/>
  <c r="AX160" i="17"/>
  <c r="AQ160" i="17"/>
  <c r="BE160" i="17"/>
  <c r="AY160" i="17"/>
  <c r="AS160" i="17"/>
  <c r="AP160" i="17"/>
  <c r="P161" i="13"/>
  <c r="N161" i="13"/>
  <c r="O161" i="13"/>
  <c r="Q161" i="13"/>
  <c r="S160" i="19"/>
  <c r="R160" i="19"/>
  <c r="T160" i="19"/>
  <c r="Q160" i="19"/>
  <c r="G160" i="13"/>
  <c r="H160" i="13"/>
  <c r="BB160" i="17"/>
  <c r="BH160" i="17"/>
  <c r="BF160" i="17"/>
  <c r="Z159" i="13"/>
  <c r="AB159" i="13" s="1"/>
  <c r="Y159" i="13"/>
  <c r="AF165" i="17"/>
  <c r="AG165" i="17"/>
  <c r="H160" i="5"/>
  <c r="K160" i="5"/>
  <c r="I160" i="5"/>
  <c r="J160" i="5"/>
  <c r="L163" i="13"/>
  <c r="J163" i="13"/>
  <c r="K163" i="13"/>
  <c r="I163" i="13"/>
  <c r="N160" i="5"/>
  <c r="O160" i="5"/>
  <c r="M160" i="5"/>
  <c r="P160" i="5"/>
  <c r="AO158" i="19"/>
  <c r="AN158" i="19"/>
  <c r="AR158" i="19"/>
  <c r="AQ158" i="19"/>
  <c r="AP158" i="19"/>
  <c r="AS158" i="19"/>
  <c r="AU160" i="17"/>
  <c r="G161" i="17"/>
  <c r="H161" i="17"/>
  <c r="AC160" i="19"/>
  <c r="AE160" i="19"/>
  <c r="AD160" i="19"/>
  <c r="Y160" i="19"/>
  <c r="AA160" i="19"/>
  <c r="Z160" i="19"/>
  <c r="X160" i="19"/>
  <c r="J164" i="19"/>
  <c r="K164" i="19"/>
  <c r="AV160" i="17"/>
  <c r="BG160" i="17"/>
  <c r="M161" i="19"/>
  <c r="O161" i="19"/>
  <c r="N161" i="19"/>
  <c r="L161" i="19"/>
  <c r="U159" i="5"/>
  <c r="W159" i="5" s="1"/>
  <c r="T159" i="5"/>
  <c r="AC160" i="15"/>
  <c r="AB160" i="15"/>
  <c r="AD160" i="15"/>
  <c r="AE160" i="15"/>
  <c r="G162" i="5"/>
  <c r="F162" i="5"/>
  <c r="BA167" i="19"/>
  <c r="BC167" i="19"/>
  <c r="BF167" i="19"/>
  <c r="BI167" i="19"/>
  <c r="BH167" i="19"/>
  <c r="BD167" i="19"/>
  <c r="BB167" i="19"/>
  <c r="AZ167" i="19"/>
  <c r="BE167" i="19"/>
  <c r="BG167" i="19"/>
  <c r="O159" i="17"/>
  <c r="N159" i="17"/>
  <c r="Q159" i="17"/>
  <c r="P159" i="17"/>
  <c r="AZ160" i="17"/>
  <c r="R160" i="15"/>
  <c r="S160" i="15"/>
  <c r="BJ158" i="17"/>
  <c r="BL158" i="17" s="1"/>
  <c r="BI158" i="17"/>
  <c r="BD160" i="17"/>
  <c r="AJ160" i="17"/>
  <c r="AK160" i="17"/>
  <c r="AL160" i="17"/>
  <c r="AI160" i="17"/>
  <c r="AW160" i="17"/>
  <c r="U159" i="17"/>
  <c r="V159" i="17"/>
  <c r="AX160" i="19"/>
  <c r="AY160" i="19"/>
  <c r="AG158" i="19"/>
  <c r="AK158" i="19"/>
  <c r="AI158" i="19"/>
  <c r="AF158" i="19"/>
  <c r="AH158" i="19"/>
  <c r="AJ158" i="19"/>
  <c r="AF162" i="15"/>
  <c r="AG162" i="15"/>
  <c r="R159" i="17"/>
  <c r="S159" i="17"/>
  <c r="AI160" i="15"/>
  <c r="AJ160" i="15"/>
  <c r="AK160" i="15"/>
  <c r="AL160" i="15"/>
  <c r="W160" i="15"/>
  <c r="X160" i="15"/>
  <c r="Y160" i="15"/>
  <c r="Z160" i="15"/>
  <c r="AP161" i="17"/>
  <c r="W160" i="17"/>
  <c r="Z160" i="17"/>
  <c r="X160" i="17"/>
  <c r="Y160" i="17"/>
  <c r="U161" i="19"/>
  <c r="V161" i="19"/>
  <c r="AQ159" i="15"/>
  <c r="AS159" i="15" s="1"/>
  <c r="AP159" i="15"/>
  <c r="H160" i="15"/>
  <c r="G160" i="15"/>
  <c r="AN160" i="15"/>
  <c r="AM160" i="15"/>
  <c r="AO160" i="15"/>
  <c r="AV161" i="19"/>
  <c r="AT161" i="19"/>
  <c r="AU161" i="19"/>
  <c r="AW161" i="19"/>
  <c r="R160" i="13"/>
  <c r="S160" i="13"/>
  <c r="P162" i="15"/>
  <c r="Q162" i="15"/>
  <c r="O162" i="15"/>
  <c r="N162" i="15"/>
  <c r="I160" i="15"/>
  <c r="J160" i="15"/>
  <c r="K160" i="15"/>
  <c r="L160" i="15"/>
  <c r="I162" i="17"/>
  <c r="J162" i="17"/>
  <c r="L162" i="17"/>
  <c r="K162" i="17"/>
  <c r="AD161" i="17"/>
  <c r="AB161" i="17"/>
  <c r="AC161" i="17"/>
  <c r="AE161" i="17"/>
  <c r="AL162" i="19"/>
  <c r="AM162" i="19"/>
  <c r="U161" i="13"/>
  <c r="W161" i="13"/>
  <c r="V161" i="13"/>
  <c r="X161" i="13"/>
  <c r="U162" i="15"/>
  <c r="V162" i="15"/>
  <c r="AO160" i="17"/>
  <c r="AN160" i="17"/>
  <c r="AM160" i="17"/>
  <c r="AR160" i="17"/>
  <c r="AR161" i="17" s="1"/>
  <c r="BC160" i="17"/>
  <c r="BA160" i="17"/>
  <c r="BJ157" i="19"/>
  <c r="BL157" i="19" s="1"/>
  <c r="AB160" i="19" l="1"/>
  <c r="BE161" i="17"/>
  <c r="AY161" i="17"/>
  <c r="BA161" i="17"/>
  <c r="BJ159" i="17"/>
  <c r="BL159" i="17" s="1"/>
  <c r="BI159" i="17"/>
  <c r="BG161" i="17"/>
  <c r="Y160" i="13"/>
  <c r="Z160" i="13"/>
  <c r="AB160" i="13" s="1"/>
  <c r="G161" i="15"/>
  <c r="H161" i="15"/>
  <c r="U163" i="15"/>
  <c r="V163" i="15"/>
  <c r="BD161" i="17"/>
  <c r="AV161" i="17"/>
  <c r="S161" i="13"/>
  <c r="R161" i="13"/>
  <c r="AI161" i="15"/>
  <c r="AJ161" i="15"/>
  <c r="AK161" i="15"/>
  <c r="AL161" i="15"/>
  <c r="AH159" i="19"/>
  <c r="AG159" i="19"/>
  <c r="AI159" i="19"/>
  <c r="AJ159" i="19"/>
  <c r="AF159" i="19"/>
  <c r="AK159" i="19"/>
  <c r="AE161" i="15"/>
  <c r="AC161" i="15"/>
  <c r="AB161" i="15"/>
  <c r="AD161" i="15"/>
  <c r="AD161" i="19"/>
  <c r="AE161" i="19"/>
  <c r="AC161" i="19"/>
  <c r="H161" i="5"/>
  <c r="I161" i="5"/>
  <c r="K161" i="5"/>
  <c r="J161" i="5"/>
  <c r="S161" i="19"/>
  <c r="Q161" i="19"/>
  <c r="T161" i="19"/>
  <c r="R161" i="19"/>
  <c r="P163" i="15"/>
  <c r="N163" i="15"/>
  <c r="O163" i="15"/>
  <c r="Q163" i="15"/>
  <c r="X162" i="13"/>
  <c r="U162" i="13"/>
  <c r="V162" i="13"/>
  <c r="W162" i="13"/>
  <c r="I163" i="17"/>
  <c r="K163" i="17"/>
  <c r="L163" i="17"/>
  <c r="J163" i="17"/>
  <c r="U162" i="19"/>
  <c r="V162" i="19"/>
  <c r="U160" i="5"/>
  <c r="W160" i="5" s="1"/>
  <c r="T160" i="5"/>
  <c r="AV162" i="19"/>
  <c r="AT162" i="19"/>
  <c r="AW162" i="19"/>
  <c r="AU162" i="19"/>
  <c r="AX161" i="19"/>
  <c r="AY161" i="19"/>
  <c r="AS161" i="17"/>
  <c r="AQ161" i="17"/>
  <c r="O161" i="5"/>
  <c r="N161" i="5"/>
  <c r="M161" i="5"/>
  <c r="P161" i="5"/>
  <c r="AG166" i="17"/>
  <c r="AF166" i="17"/>
  <c r="S161" i="15"/>
  <c r="R161" i="15"/>
  <c r="K165" i="19"/>
  <c r="J165" i="19"/>
  <c r="P162" i="13"/>
  <c r="N162" i="13"/>
  <c r="Q162" i="13"/>
  <c r="O162" i="13"/>
  <c r="I161" i="15"/>
  <c r="K161" i="15"/>
  <c r="L161" i="15"/>
  <c r="J161" i="15"/>
  <c r="R160" i="17"/>
  <c r="S160" i="17"/>
  <c r="U160" i="17"/>
  <c r="V160" i="17"/>
  <c r="AM161" i="17"/>
  <c r="AO161" i="17"/>
  <c r="AN161" i="17"/>
  <c r="BC161" i="17"/>
  <c r="AT161" i="17"/>
  <c r="W161" i="17"/>
  <c r="Z161" i="17"/>
  <c r="X161" i="17"/>
  <c r="Y161" i="17"/>
  <c r="G162" i="17"/>
  <c r="H162" i="17"/>
  <c r="AG163" i="15"/>
  <c r="AF163" i="15"/>
  <c r="AW161" i="17"/>
  <c r="BF168" i="19"/>
  <c r="BA168" i="19"/>
  <c r="BD168" i="19"/>
  <c r="BC168" i="19"/>
  <c r="BH168" i="19"/>
  <c r="AZ168" i="19"/>
  <c r="BI168" i="19"/>
  <c r="BB168" i="19"/>
  <c r="BE168" i="19"/>
  <c r="BG168" i="19"/>
  <c r="BF161" i="17"/>
  <c r="AZ161" i="17"/>
  <c r="AU161" i="17"/>
  <c r="BH161" i="17"/>
  <c r="AX161" i="17"/>
  <c r="AM161" i="15"/>
  <c r="AN161" i="15"/>
  <c r="AO161" i="15"/>
  <c r="AC162" i="17"/>
  <c r="AB162" i="17"/>
  <c r="AE162" i="17"/>
  <c r="AD162" i="17"/>
  <c r="Y161" i="15"/>
  <c r="Z161" i="15"/>
  <c r="W161" i="15"/>
  <c r="X161" i="15"/>
  <c r="AI161" i="17"/>
  <c r="AJ161" i="17"/>
  <c r="AK161" i="17"/>
  <c r="AL161" i="17"/>
  <c r="M162" i="19"/>
  <c r="L162" i="19"/>
  <c r="N162" i="19"/>
  <c r="O162" i="19"/>
  <c r="AQ159" i="19"/>
  <c r="AN159" i="19"/>
  <c r="AP159" i="19"/>
  <c r="AO159" i="19"/>
  <c r="AR159" i="19"/>
  <c r="AS159" i="19"/>
  <c r="BB161" i="17"/>
  <c r="BJ158" i="19"/>
  <c r="BL158" i="19" s="1"/>
  <c r="AM163" i="19"/>
  <c r="AL163" i="19"/>
  <c r="AQ160" i="15"/>
  <c r="AS160" i="15" s="1"/>
  <c r="AP160" i="15"/>
  <c r="P160" i="17"/>
  <c r="O160" i="17"/>
  <c r="N160" i="17"/>
  <c r="Q160" i="17"/>
  <c r="X161" i="19"/>
  <c r="Z161" i="19"/>
  <c r="Y161" i="19"/>
  <c r="AA161" i="19"/>
  <c r="K164" i="13"/>
  <c r="J164" i="13"/>
  <c r="I164" i="13"/>
  <c r="L164" i="13"/>
  <c r="G161" i="13"/>
  <c r="H161" i="13"/>
  <c r="AB161" i="19" l="1"/>
  <c r="AW162" i="17"/>
  <c r="AU162" i="17"/>
  <c r="BB162" i="17"/>
  <c r="AX162" i="17"/>
  <c r="AT162" i="17"/>
  <c r="BH162" i="17"/>
  <c r="BF162" i="17"/>
  <c r="AO162" i="17"/>
  <c r="AM162" i="17"/>
  <c r="AN162" i="17"/>
  <c r="AG167" i="17"/>
  <c r="AF167" i="17"/>
  <c r="W163" i="13"/>
  <c r="U163" i="13"/>
  <c r="X163" i="13"/>
  <c r="V163" i="13"/>
  <c r="U161" i="5"/>
  <c r="W161" i="5" s="1"/>
  <c r="AA161" i="5" s="1"/>
  <c r="I163" i="6" s="1"/>
  <c r="J163" i="6" s="1"/>
  <c r="T161" i="5"/>
  <c r="G162" i="15"/>
  <c r="H162" i="15"/>
  <c r="Z161" i="13"/>
  <c r="AB161" i="13" s="1"/>
  <c r="Y161" i="13"/>
  <c r="L165" i="13"/>
  <c r="I165" i="13"/>
  <c r="J165" i="13"/>
  <c r="K165" i="13"/>
  <c r="AL164" i="19"/>
  <c r="AM164" i="19"/>
  <c r="Y162" i="19"/>
  <c r="X162" i="19"/>
  <c r="Z162" i="19"/>
  <c r="AA162" i="19"/>
  <c r="AI162" i="17"/>
  <c r="AJ162" i="17"/>
  <c r="AK162" i="17"/>
  <c r="AL162" i="17"/>
  <c r="AM162" i="15"/>
  <c r="AN162" i="15"/>
  <c r="AO162" i="15"/>
  <c r="AG164" i="15"/>
  <c r="AF164" i="15"/>
  <c r="BA162" i="17"/>
  <c r="N162" i="5"/>
  <c r="M162" i="5"/>
  <c r="O162" i="5"/>
  <c r="P162" i="5"/>
  <c r="P164" i="15"/>
  <c r="O164" i="15"/>
  <c r="N164" i="15"/>
  <c r="Q164" i="15"/>
  <c r="AQ161" i="15"/>
  <c r="AS161" i="15" s="1"/>
  <c r="AP161" i="15"/>
  <c r="G163" i="17"/>
  <c r="H163" i="17"/>
  <c r="AR162" i="17"/>
  <c r="AE162" i="19"/>
  <c r="AC162" i="19"/>
  <c r="AD162" i="19"/>
  <c r="AI162" i="15"/>
  <c r="AK162" i="15"/>
  <c r="AJ162" i="15"/>
  <c r="AL162" i="15"/>
  <c r="N161" i="17"/>
  <c r="P161" i="17"/>
  <c r="O161" i="17"/>
  <c r="Q161" i="17"/>
  <c r="L163" i="19"/>
  <c r="M163" i="19"/>
  <c r="O163" i="19"/>
  <c r="N163" i="19"/>
  <c r="AO160" i="19"/>
  <c r="AR160" i="19"/>
  <c r="AN160" i="19"/>
  <c r="AQ160" i="19"/>
  <c r="AP160" i="19"/>
  <c r="AS160" i="19"/>
  <c r="O163" i="13"/>
  <c r="P163" i="13"/>
  <c r="N163" i="13"/>
  <c r="Q163" i="13"/>
  <c r="U163" i="19"/>
  <c r="V163" i="19"/>
  <c r="BA169" i="19"/>
  <c r="AZ169" i="19"/>
  <c r="BF169" i="19"/>
  <c r="BB169" i="19"/>
  <c r="BH169" i="19"/>
  <c r="BD169" i="19"/>
  <c r="BI169" i="19"/>
  <c r="BE169" i="19"/>
  <c r="BC169" i="19"/>
  <c r="BG169" i="19"/>
  <c r="BG162" i="17"/>
  <c r="U161" i="17"/>
  <c r="V161" i="17"/>
  <c r="AQ162" i="17"/>
  <c r="AS162" i="17"/>
  <c r="K164" i="17"/>
  <c r="I164" i="17"/>
  <c r="L164" i="17"/>
  <c r="J164" i="17"/>
  <c r="R162" i="19"/>
  <c r="S162" i="19"/>
  <c r="Q162" i="19"/>
  <c r="T162" i="19"/>
  <c r="X162" i="15"/>
  <c r="Y162" i="15"/>
  <c r="W162" i="15"/>
  <c r="Z162" i="15"/>
  <c r="AZ162" i="17"/>
  <c r="W162" i="17"/>
  <c r="X162" i="17"/>
  <c r="Z162" i="17"/>
  <c r="Y162" i="17"/>
  <c r="R161" i="17"/>
  <c r="S161" i="17"/>
  <c r="J166" i="19"/>
  <c r="K166" i="19"/>
  <c r="AY162" i="19"/>
  <c r="AX162" i="19"/>
  <c r="AB162" i="15"/>
  <c r="AC162" i="15"/>
  <c r="AD162" i="15"/>
  <c r="AE162" i="15"/>
  <c r="R162" i="13"/>
  <c r="S162" i="13"/>
  <c r="AG160" i="19"/>
  <c r="AI160" i="19"/>
  <c r="AK160" i="19"/>
  <c r="AH160" i="19"/>
  <c r="AF160" i="19"/>
  <c r="AJ160" i="19"/>
  <c r="AV162" i="17"/>
  <c r="G162" i="13"/>
  <c r="H162" i="13"/>
  <c r="S162" i="15"/>
  <c r="R162" i="15"/>
  <c r="BJ159" i="19"/>
  <c r="BL159" i="19" s="1"/>
  <c r="BD162" i="17"/>
  <c r="AP162" i="17"/>
  <c r="AP163" i="17" s="1"/>
  <c r="BJ160" i="17"/>
  <c r="BL160" i="17" s="1"/>
  <c r="BI160" i="17"/>
  <c r="AB163" i="17"/>
  <c r="AD163" i="17"/>
  <c r="AC163" i="17"/>
  <c r="AE163" i="17"/>
  <c r="BC162" i="17"/>
  <c r="J162" i="15"/>
  <c r="K162" i="15"/>
  <c r="I162" i="15"/>
  <c r="L162" i="15"/>
  <c r="BE162" i="17"/>
  <c r="AU163" i="19"/>
  <c r="AV163" i="19"/>
  <c r="AT163" i="19"/>
  <c r="AW163" i="19"/>
  <c r="H162" i="5"/>
  <c r="I162" i="5"/>
  <c r="J162" i="5"/>
  <c r="K162" i="5"/>
  <c r="V164" i="15"/>
  <c r="U164" i="15"/>
  <c r="AY162" i="17"/>
  <c r="AB162" i="19" l="1"/>
  <c r="BC163" i="17"/>
  <c r="AV163" i="17"/>
  <c r="AT163" i="17"/>
  <c r="AY163" i="17"/>
  <c r="BE163" i="17"/>
  <c r="K163" i="15"/>
  <c r="I163" i="15"/>
  <c r="L163" i="15"/>
  <c r="J163" i="15"/>
  <c r="U165" i="15"/>
  <c r="V165" i="15"/>
  <c r="BF163" i="17"/>
  <c r="AI163" i="15"/>
  <c r="AK163" i="15"/>
  <c r="AJ163" i="15"/>
  <c r="AL163" i="15"/>
  <c r="AM163" i="15"/>
  <c r="AN163" i="15"/>
  <c r="AO163" i="15"/>
  <c r="R163" i="15"/>
  <c r="S163" i="15"/>
  <c r="S163" i="13"/>
  <c r="R163" i="13"/>
  <c r="BH163" i="17"/>
  <c r="AX163" i="17"/>
  <c r="O165" i="15"/>
  <c r="Q165" i="15"/>
  <c r="P165" i="15"/>
  <c r="N165" i="15"/>
  <c r="Z163" i="17"/>
  <c r="X163" i="17"/>
  <c r="Y163" i="17"/>
  <c r="W163" i="17"/>
  <c r="BG163" i="17"/>
  <c r="U164" i="19"/>
  <c r="V164" i="19"/>
  <c r="U164" i="13"/>
  <c r="W164" i="13"/>
  <c r="V164" i="13"/>
  <c r="X164" i="13"/>
  <c r="AB164" i="17"/>
  <c r="AD164" i="17"/>
  <c r="AC164" i="17"/>
  <c r="AE164" i="17"/>
  <c r="G163" i="13"/>
  <c r="H163" i="13"/>
  <c r="AC163" i="15"/>
  <c r="AB163" i="15"/>
  <c r="AD163" i="15"/>
  <c r="AE163" i="15"/>
  <c r="I165" i="17"/>
  <c r="L165" i="17"/>
  <c r="K165" i="17"/>
  <c r="J165" i="17"/>
  <c r="AI163" i="17"/>
  <c r="AK163" i="17"/>
  <c r="AJ163" i="17"/>
  <c r="AL163" i="17"/>
  <c r="Z162" i="13"/>
  <c r="AB162" i="13" s="1"/>
  <c r="Y162" i="13"/>
  <c r="P164" i="13"/>
  <c r="N164" i="13"/>
  <c r="O164" i="13"/>
  <c r="Q164" i="13"/>
  <c r="T162" i="5"/>
  <c r="U162" i="5"/>
  <c r="W162" i="5" s="1"/>
  <c r="AA162" i="5" s="1"/>
  <c r="I164" i="6" s="1"/>
  <c r="J164" i="6" s="1"/>
  <c r="AZ163" i="17"/>
  <c r="L164" i="19"/>
  <c r="M164" i="19"/>
  <c r="O164" i="19"/>
  <c r="N164" i="19"/>
  <c r="Z163" i="15"/>
  <c r="W163" i="15"/>
  <c r="Y163" i="15"/>
  <c r="X163" i="15"/>
  <c r="AS163" i="17"/>
  <c r="BH170" i="19"/>
  <c r="BC170" i="19"/>
  <c r="BB170" i="19"/>
  <c r="BA170" i="19"/>
  <c r="BF170" i="19"/>
  <c r="BI170" i="19"/>
  <c r="AZ170" i="19"/>
  <c r="BE170" i="19"/>
  <c r="BD170" i="19"/>
  <c r="BG170" i="19"/>
  <c r="AE163" i="19"/>
  <c r="AD163" i="19"/>
  <c r="AC163" i="19"/>
  <c r="K166" i="13"/>
  <c r="J166" i="13"/>
  <c r="L166" i="13"/>
  <c r="I166" i="13"/>
  <c r="AG168" i="17"/>
  <c r="AF168" i="17"/>
  <c r="AV164" i="19"/>
  <c r="AT164" i="19"/>
  <c r="AU164" i="19"/>
  <c r="AW164" i="19"/>
  <c r="AR163" i="17"/>
  <c r="AA163" i="19"/>
  <c r="Y163" i="19"/>
  <c r="Z163" i="19"/>
  <c r="X163" i="19"/>
  <c r="BJ160" i="19"/>
  <c r="BL160" i="19" s="1"/>
  <c r="AX163" i="19"/>
  <c r="AY163" i="19"/>
  <c r="P162" i="17"/>
  <c r="O162" i="17"/>
  <c r="N162" i="17"/>
  <c r="Q162" i="17"/>
  <c r="G164" i="17"/>
  <c r="H164" i="17"/>
  <c r="AI161" i="19"/>
  <c r="AG161" i="19"/>
  <c r="AH161" i="19"/>
  <c r="AF161" i="19"/>
  <c r="AJ161" i="19"/>
  <c r="AK161" i="19"/>
  <c r="K167" i="19"/>
  <c r="J167" i="19"/>
  <c r="AU163" i="17"/>
  <c r="BA163" i="17"/>
  <c r="G163" i="15"/>
  <c r="H163" i="15"/>
  <c r="AM163" i="17"/>
  <c r="AN163" i="17"/>
  <c r="AO163" i="17"/>
  <c r="BD163" i="17"/>
  <c r="R163" i="19"/>
  <c r="S163" i="19"/>
  <c r="Q163" i="19"/>
  <c r="T163" i="19"/>
  <c r="AQ163" i="17"/>
  <c r="AR161" i="19"/>
  <c r="AN161" i="19"/>
  <c r="AO161" i="19"/>
  <c r="AQ161" i="19"/>
  <c r="AP161" i="19"/>
  <c r="AS161" i="19"/>
  <c r="BB163" i="17"/>
  <c r="AQ162" i="15"/>
  <c r="AS162" i="15" s="1"/>
  <c r="AP162" i="15"/>
  <c r="R162" i="17"/>
  <c r="S162" i="17"/>
  <c r="U162" i="17"/>
  <c r="V162" i="17"/>
  <c r="BJ161" i="17"/>
  <c r="BL161" i="17" s="1"/>
  <c r="BI161" i="17"/>
  <c r="AG165" i="15"/>
  <c r="AF165" i="15"/>
  <c r="AM165" i="19"/>
  <c r="AL165" i="19"/>
  <c r="AW163" i="17"/>
  <c r="AB163" i="19" l="1"/>
  <c r="AQ164" i="17"/>
  <c r="BA164" i="17"/>
  <c r="AU164" i="17"/>
  <c r="AW164" i="17"/>
  <c r="AT164" i="17"/>
  <c r="AP164" i="17"/>
  <c r="G165" i="17"/>
  <c r="H165" i="17"/>
  <c r="BJ161" i="19"/>
  <c r="BL161" i="19" s="1"/>
  <c r="AB164" i="15"/>
  <c r="AC164" i="15"/>
  <c r="AD164" i="15"/>
  <c r="AE164" i="15"/>
  <c r="AJ164" i="15"/>
  <c r="AI164" i="15"/>
  <c r="AL164" i="15"/>
  <c r="AK164" i="15"/>
  <c r="U163" i="17"/>
  <c r="V163" i="17"/>
  <c r="Y164" i="15"/>
  <c r="W164" i="15"/>
  <c r="Z164" i="15"/>
  <c r="X164" i="15"/>
  <c r="O166" i="15"/>
  <c r="Q166" i="15"/>
  <c r="N166" i="15"/>
  <c r="P166" i="15"/>
  <c r="R163" i="17"/>
  <c r="S163" i="17"/>
  <c r="H164" i="15"/>
  <c r="G164" i="15"/>
  <c r="BC164" i="17"/>
  <c r="AV164" i="17"/>
  <c r="AQ163" i="15"/>
  <c r="AS163" i="15" s="1"/>
  <c r="AP163" i="15"/>
  <c r="AG169" i="17"/>
  <c r="AF169" i="17"/>
  <c r="BD171" i="19"/>
  <c r="BA171" i="19"/>
  <c r="BB171" i="19"/>
  <c r="BF171" i="19"/>
  <c r="BC171" i="19"/>
  <c r="BH171" i="19"/>
  <c r="AZ171" i="19"/>
  <c r="BE171" i="19"/>
  <c r="BI171" i="19"/>
  <c r="BG171" i="19"/>
  <c r="U165" i="19"/>
  <c r="V165" i="19"/>
  <c r="AX164" i="17"/>
  <c r="R164" i="19"/>
  <c r="Q164" i="19"/>
  <c r="S164" i="19"/>
  <c r="T164" i="19"/>
  <c r="L165" i="19"/>
  <c r="M165" i="19"/>
  <c r="N165" i="19"/>
  <c r="O165" i="19"/>
  <c r="AI164" i="17"/>
  <c r="AJ164" i="17"/>
  <c r="AK164" i="17"/>
  <c r="AL164" i="17"/>
  <c r="G164" i="13"/>
  <c r="H164" i="13"/>
  <c r="BH164" i="17"/>
  <c r="BF164" i="17"/>
  <c r="K167" i="13"/>
  <c r="J167" i="13"/>
  <c r="L167" i="13"/>
  <c r="I167" i="13"/>
  <c r="Z163" i="13"/>
  <c r="AB163" i="13" s="1"/>
  <c r="Y163" i="13"/>
  <c r="BG164" i="17"/>
  <c r="U166" i="15"/>
  <c r="V166" i="15"/>
  <c r="X164" i="19"/>
  <c r="Y164" i="19"/>
  <c r="AA164" i="19"/>
  <c r="Z164" i="19"/>
  <c r="AB165" i="17"/>
  <c r="AD165" i="17"/>
  <c r="AE165" i="17"/>
  <c r="AC165" i="17"/>
  <c r="S164" i="13"/>
  <c r="R164" i="13"/>
  <c r="AY164" i="17"/>
  <c r="AR164" i="17"/>
  <c r="AZ164" i="17"/>
  <c r="R164" i="15"/>
  <c r="S164" i="15"/>
  <c r="BB164" i="17"/>
  <c r="BJ162" i="17"/>
  <c r="BL162" i="17" s="1"/>
  <c r="BI162" i="17"/>
  <c r="I164" i="15"/>
  <c r="K164" i="15"/>
  <c r="L164" i="15"/>
  <c r="J164" i="15"/>
  <c r="O163" i="17"/>
  <c r="N163" i="17"/>
  <c r="P163" i="17"/>
  <c r="Q163" i="17"/>
  <c r="AM166" i="19"/>
  <c r="AL166" i="19"/>
  <c r="AN162" i="19"/>
  <c r="AP162" i="19"/>
  <c r="AR162" i="19"/>
  <c r="AQ162" i="19"/>
  <c r="AO162" i="19"/>
  <c r="AS162" i="19"/>
  <c r="K168" i="19"/>
  <c r="J168" i="19"/>
  <c r="AS164" i="17"/>
  <c r="Y164" i="17"/>
  <c r="X164" i="17"/>
  <c r="W164" i="17"/>
  <c r="Z164" i="17"/>
  <c r="AO164" i="15"/>
  <c r="AN164" i="15"/>
  <c r="AM164" i="15"/>
  <c r="AG166" i="15"/>
  <c r="AF166" i="15"/>
  <c r="BD164" i="17"/>
  <c r="AH162" i="19"/>
  <c r="AI162" i="19"/>
  <c r="AJ162" i="19"/>
  <c r="AG162" i="19"/>
  <c r="AF162" i="19"/>
  <c r="AK162" i="19"/>
  <c r="AV165" i="19"/>
  <c r="AT165" i="19"/>
  <c r="AW165" i="19"/>
  <c r="AU165" i="19"/>
  <c r="AE164" i="19"/>
  <c r="AD164" i="19"/>
  <c r="AC164" i="19"/>
  <c r="P165" i="13"/>
  <c r="Q165" i="13"/>
  <c r="N165" i="13"/>
  <c r="O165" i="13"/>
  <c r="K166" i="17"/>
  <c r="I166" i="17"/>
  <c r="J166" i="17"/>
  <c r="L166" i="17"/>
  <c r="AM164" i="17"/>
  <c r="AN164" i="17"/>
  <c r="AO164" i="17"/>
  <c r="AX164" i="19"/>
  <c r="AY164" i="19"/>
  <c r="U165" i="13"/>
  <c r="X165" i="13"/>
  <c r="V165" i="13"/>
  <c r="W165" i="13"/>
  <c r="BE164" i="17"/>
  <c r="AB164" i="19" l="1"/>
  <c r="BE165" i="17"/>
  <c r="AS165" i="17"/>
  <c r="AO165" i="15"/>
  <c r="AN165" i="15"/>
  <c r="AM165" i="15"/>
  <c r="BJ162" i="19"/>
  <c r="BL162" i="19" s="1"/>
  <c r="AM167" i="19"/>
  <c r="AL167" i="19"/>
  <c r="AC166" i="17"/>
  <c r="AB166" i="17"/>
  <c r="AD166" i="17"/>
  <c r="AE166" i="17"/>
  <c r="V167" i="15"/>
  <c r="U167" i="15"/>
  <c r="H165" i="13"/>
  <c r="G165" i="13"/>
  <c r="R164" i="17"/>
  <c r="S164" i="17"/>
  <c r="AX165" i="19"/>
  <c r="AY165" i="19"/>
  <c r="O166" i="13"/>
  <c r="P166" i="13"/>
  <c r="N166" i="13"/>
  <c r="Q166" i="13"/>
  <c r="P164" i="17"/>
  <c r="O164" i="17"/>
  <c r="N164" i="17"/>
  <c r="Q164" i="17"/>
  <c r="Z164" i="13"/>
  <c r="AB164" i="13" s="1"/>
  <c r="Y164" i="13"/>
  <c r="AI165" i="15"/>
  <c r="AL165" i="15"/>
  <c r="AJ165" i="15"/>
  <c r="AK165" i="15"/>
  <c r="BG165" i="17"/>
  <c r="AI165" i="17"/>
  <c r="AJ165" i="17"/>
  <c r="AK165" i="17"/>
  <c r="AL165" i="17"/>
  <c r="AX165" i="17"/>
  <c r="BI163" i="17"/>
  <c r="BJ163" i="17"/>
  <c r="BL163" i="17" s="1"/>
  <c r="BB165" i="17"/>
  <c r="U166" i="19"/>
  <c r="V166" i="19"/>
  <c r="AO165" i="17"/>
  <c r="AN165" i="17"/>
  <c r="AM165" i="17"/>
  <c r="BD165" i="17"/>
  <c r="J169" i="19"/>
  <c r="K169" i="19"/>
  <c r="S165" i="15"/>
  <c r="R165" i="15"/>
  <c r="AF170" i="17"/>
  <c r="AG170" i="17"/>
  <c r="O167" i="15"/>
  <c r="P167" i="15"/>
  <c r="Q167" i="15"/>
  <c r="N167" i="15"/>
  <c r="AB165" i="15"/>
  <c r="AC165" i="15"/>
  <c r="AD165" i="15"/>
  <c r="AE165" i="15"/>
  <c r="AC165" i="19"/>
  <c r="AE165" i="19"/>
  <c r="AD165" i="19"/>
  <c r="AO163" i="19"/>
  <c r="AP163" i="19"/>
  <c r="AR163" i="19"/>
  <c r="AN163" i="19"/>
  <c r="AQ163" i="19"/>
  <c r="AS163" i="19"/>
  <c r="BA165" i="17"/>
  <c r="AU165" i="17"/>
  <c r="AG167" i="15"/>
  <c r="AF167" i="15"/>
  <c r="AZ165" i="17"/>
  <c r="Z165" i="19"/>
  <c r="X165" i="19"/>
  <c r="AA165" i="19"/>
  <c r="Y165" i="19"/>
  <c r="L168" i="13"/>
  <c r="J168" i="13"/>
  <c r="I168" i="13"/>
  <c r="K168" i="13"/>
  <c r="O166" i="19"/>
  <c r="M166" i="19"/>
  <c r="L166" i="19"/>
  <c r="N166" i="19"/>
  <c r="BF172" i="19"/>
  <c r="BA172" i="19"/>
  <c r="BH172" i="19"/>
  <c r="BI172" i="19"/>
  <c r="BB172" i="19"/>
  <c r="AZ172" i="19"/>
  <c r="BD172" i="19"/>
  <c r="BC172" i="19"/>
  <c r="BE172" i="19"/>
  <c r="BG172" i="19"/>
  <c r="X166" i="13"/>
  <c r="U166" i="13"/>
  <c r="V166" i="13"/>
  <c r="W166" i="13"/>
  <c r="K167" i="17"/>
  <c r="I167" i="17"/>
  <c r="L167" i="17"/>
  <c r="J167" i="17"/>
  <c r="AU166" i="19"/>
  <c r="AT166" i="19"/>
  <c r="AV166" i="19"/>
  <c r="AW166" i="19"/>
  <c r="K165" i="15"/>
  <c r="I165" i="15"/>
  <c r="J165" i="15"/>
  <c r="L165" i="15"/>
  <c r="AR165" i="17"/>
  <c r="AQ165" i="17"/>
  <c r="X165" i="15"/>
  <c r="Z165" i="15"/>
  <c r="Y165" i="15"/>
  <c r="W165" i="15"/>
  <c r="AY165" i="17"/>
  <c r="AV165" i="17"/>
  <c r="AP165" i="17"/>
  <c r="BC165" i="17"/>
  <c r="G166" i="17"/>
  <c r="H166" i="17"/>
  <c r="AJ163" i="19"/>
  <c r="AG163" i="19"/>
  <c r="AF163" i="19"/>
  <c r="AK163" i="19"/>
  <c r="AH163" i="19"/>
  <c r="AI163" i="19"/>
  <c r="W165" i="17"/>
  <c r="X165" i="17"/>
  <c r="Y165" i="17"/>
  <c r="Z165" i="17"/>
  <c r="R165" i="13"/>
  <c r="S165" i="13"/>
  <c r="BF165" i="17"/>
  <c r="T165" i="19"/>
  <c r="S165" i="19"/>
  <c r="Q165" i="19"/>
  <c r="R165" i="19"/>
  <c r="AQ164" i="15"/>
  <c r="AS164" i="15" s="1"/>
  <c r="AP164" i="15"/>
  <c r="U164" i="17"/>
  <c r="V164" i="17"/>
  <c r="AW165" i="17"/>
  <c r="BH165" i="17"/>
  <c r="G165" i="15"/>
  <c r="H165" i="15"/>
  <c r="AT165" i="17"/>
  <c r="BJ163" i="19" l="1"/>
  <c r="BL163" i="19" s="1"/>
  <c r="AB165" i="19"/>
  <c r="AW166" i="17"/>
  <c r="BF166" i="17"/>
  <c r="AT166" i="17"/>
  <c r="AQ166" i="17"/>
  <c r="BH166" i="17"/>
  <c r="BC166" i="17"/>
  <c r="AP166" i="17"/>
  <c r="I168" i="17"/>
  <c r="K168" i="17"/>
  <c r="L168" i="17"/>
  <c r="J168" i="17"/>
  <c r="L169" i="13"/>
  <c r="K169" i="13"/>
  <c r="J169" i="13"/>
  <c r="I169" i="13"/>
  <c r="AP165" i="15"/>
  <c r="AQ165" i="15"/>
  <c r="AS165" i="15" s="1"/>
  <c r="BE166" i="17"/>
  <c r="G167" i="17"/>
  <c r="H167" i="17"/>
  <c r="BA173" i="19"/>
  <c r="BF173" i="19"/>
  <c r="BD173" i="19"/>
  <c r="BI173" i="19"/>
  <c r="BB173" i="19"/>
  <c r="BE173" i="19"/>
  <c r="BH173" i="19"/>
  <c r="AZ173" i="19"/>
  <c r="BC173" i="19"/>
  <c r="BG173" i="19"/>
  <c r="P168" i="15"/>
  <c r="O168" i="15"/>
  <c r="N168" i="15"/>
  <c r="Q168" i="15"/>
  <c r="AO166" i="17"/>
  <c r="AM166" i="17"/>
  <c r="AN166" i="17"/>
  <c r="V168" i="15"/>
  <c r="U168" i="15"/>
  <c r="S166" i="13"/>
  <c r="R166" i="13"/>
  <c r="AR166" i="17"/>
  <c r="X166" i="19"/>
  <c r="Z166" i="19"/>
  <c r="Y166" i="19"/>
  <c r="AA166" i="19"/>
  <c r="V167" i="19"/>
  <c r="U167" i="19"/>
  <c r="N167" i="13"/>
  <c r="O167" i="13"/>
  <c r="Q167" i="13"/>
  <c r="P167" i="13"/>
  <c r="AD167" i="17"/>
  <c r="AB167" i="17"/>
  <c r="AC167" i="17"/>
  <c r="AE167" i="17"/>
  <c r="X166" i="17"/>
  <c r="Z166" i="17"/>
  <c r="W166" i="17"/>
  <c r="Y166" i="17"/>
  <c r="BG166" i="17"/>
  <c r="U165" i="17"/>
  <c r="V165" i="17"/>
  <c r="AG171" i="17"/>
  <c r="AF171" i="17"/>
  <c r="I166" i="15"/>
  <c r="K166" i="15"/>
  <c r="J166" i="15"/>
  <c r="L166" i="15"/>
  <c r="AZ166" i="17"/>
  <c r="BB166" i="17"/>
  <c r="U167" i="13"/>
  <c r="V167" i="13"/>
  <c r="W167" i="13"/>
  <c r="X167" i="13"/>
  <c r="AE166" i="19"/>
  <c r="AC166" i="19"/>
  <c r="AD166" i="19"/>
  <c r="AI166" i="15"/>
  <c r="AJ166" i="15"/>
  <c r="AK166" i="15"/>
  <c r="AL166" i="15"/>
  <c r="AX166" i="19"/>
  <c r="AY166" i="19"/>
  <c r="AV166" i="17"/>
  <c r="AT167" i="19"/>
  <c r="AV167" i="19"/>
  <c r="AU167" i="19"/>
  <c r="AW167" i="19"/>
  <c r="AF168" i="15"/>
  <c r="AG168" i="15"/>
  <c r="S166" i="15"/>
  <c r="R166" i="15"/>
  <c r="AL168" i="19"/>
  <c r="AM168" i="19"/>
  <c r="AY166" i="17"/>
  <c r="L167" i="19"/>
  <c r="M167" i="19"/>
  <c r="O167" i="19"/>
  <c r="N167" i="19"/>
  <c r="AU166" i="17"/>
  <c r="AB166" i="15"/>
  <c r="AE166" i="15"/>
  <c r="AD166" i="15"/>
  <c r="AC166" i="15"/>
  <c r="J170" i="19"/>
  <c r="K170" i="19"/>
  <c r="R165" i="17"/>
  <c r="S165" i="17"/>
  <c r="G166" i="15"/>
  <c r="H166" i="15"/>
  <c r="AJ164" i="19"/>
  <c r="AG164" i="19"/>
  <c r="AI164" i="19"/>
  <c r="AH164" i="19"/>
  <c r="AF164" i="19"/>
  <c r="AK164" i="19"/>
  <c r="AS166" i="17"/>
  <c r="BA166" i="17"/>
  <c r="BD166" i="17"/>
  <c r="AX166" i="17"/>
  <c r="O165" i="17"/>
  <c r="N165" i="17"/>
  <c r="Q165" i="17"/>
  <c r="P165" i="17"/>
  <c r="Z165" i="13"/>
  <c r="AB165" i="13" s="1"/>
  <c r="Y165" i="13"/>
  <c r="Q166" i="19"/>
  <c r="S166" i="19"/>
  <c r="R166" i="19"/>
  <c r="T166" i="19"/>
  <c r="Y166" i="15"/>
  <c r="Z166" i="15"/>
  <c r="X166" i="15"/>
  <c r="W166" i="15"/>
  <c r="AO164" i="19"/>
  <c r="AR164" i="19"/>
  <c r="AP164" i="19"/>
  <c r="AN164" i="19"/>
  <c r="AS164" i="19"/>
  <c r="AQ164" i="19"/>
  <c r="AI166" i="17"/>
  <c r="AJ166" i="17"/>
  <c r="AK166" i="17"/>
  <c r="AL166" i="17"/>
  <c r="BJ164" i="17"/>
  <c r="BL164" i="17" s="1"/>
  <c r="BI164" i="17"/>
  <c r="G166" i="13"/>
  <c r="H166" i="13"/>
  <c r="AO166" i="15"/>
  <c r="AM166" i="15"/>
  <c r="AN166" i="15"/>
  <c r="AB166" i="19" l="1"/>
  <c r="AP167" i="17"/>
  <c r="AR167" i="17"/>
  <c r="AS167" i="17"/>
  <c r="BA167" i="17"/>
  <c r="AX167" i="17"/>
  <c r="AT167" i="17"/>
  <c r="AI167" i="15"/>
  <c r="AK167" i="15"/>
  <c r="AL167" i="15"/>
  <c r="AJ167" i="15"/>
  <c r="BG167" i="17"/>
  <c r="AW167" i="17"/>
  <c r="G167" i="13"/>
  <c r="H167" i="13"/>
  <c r="BJ164" i="19"/>
  <c r="BL164" i="19" s="1"/>
  <c r="Y166" i="13"/>
  <c r="Z166" i="13"/>
  <c r="AB166" i="13" s="1"/>
  <c r="R167" i="15"/>
  <c r="S167" i="15"/>
  <c r="N166" i="17"/>
  <c r="O166" i="17"/>
  <c r="Q166" i="17"/>
  <c r="P166" i="17"/>
  <c r="AB167" i="15"/>
  <c r="AC167" i="15"/>
  <c r="AD167" i="15"/>
  <c r="AE167" i="15"/>
  <c r="AG169" i="15"/>
  <c r="AF169" i="15"/>
  <c r="BB167" i="17"/>
  <c r="U168" i="19"/>
  <c r="V168" i="19"/>
  <c r="V169" i="15"/>
  <c r="U169" i="15"/>
  <c r="BJ165" i="17"/>
  <c r="BL165" i="17" s="1"/>
  <c r="BI165" i="17"/>
  <c r="AZ167" i="17"/>
  <c r="Z167" i="17"/>
  <c r="W167" i="17"/>
  <c r="Y167" i="17"/>
  <c r="X167" i="17"/>
  <c r="X167" i="19"/>
  <c r="Z167" i="19"/>
  <c r="Y167" i="19"/>
  <c r="AA167" i="19"/>
  <c r="AI167" i="17"/>
  <c r="AJ167" i="17"/>
  <c r="AL167" i="17"/>
  <c r="AK167" i="17"/>
  <c r="W167" i="15"/>
  <c r="Y167" i="15"/>
  <c r="X167" i="15"/>
  <c r="Z167" i="15"/>
  <c r="AU167" i="17"/>
  <c r="AT168" i="19"/>
  <c r="AU168" i="19"/>
  <c r="AV168" i="19"/>
  <c r="AW168" i="19"/>
  <c r="J167" i="15"/>
  <c r="K167" i="15"/>
  <c r="I167" i="15"/>
  <c r="L167" i="15"/>
  <c r="BE174" i="19"/>
  <c r="BA174" i="19"/>
  <c r="BH174" i="19"/>
  <c r="BB174" i="19"/>
  <c r="AZ174" i="19"/>
  <c r="BD174" i="19"/>
  <c r="BF174" i="19"/>
  <c r="BC174" i="19"/>
  <c r="BI174" i="19"/>
  <c r="BG174" i="19"/>
  <c r="H167" i="15"/>
  <c r="G167" i="15"/>
  <c r="AB168" i="17"/>
  <c r="AD168" i="17"/>
  <c r="AC168" i="17"/>
  <c r="AE168" i="17"/>
  <c r="AM167" i="17"/>
  <c r="AN167" i="17"/>
  <c r="AO167" i="17"/>
  <c r="J170" i="13"/>
  <c r="L170" i="13"/>
  <c r="K170" i="13"/>
  <c r="I170" i="13"/>
  <c r="S167" i="19"/>
  <c r="R167" i="19"/>
  <c r="Q167" i="19"/>
  <c r="T167" i="19"/>
  <c r="BD167" i="17"/>
  <c r="AQ166" i="15"/>
  <c r="AS166" i="15" s="1"/>
  <c r="AP166" i="15"/>
  <c r="L168" i="19"/>
  <c r="O168" i="19"/>
  <c r="M168" i="19"/>
  <c r="N168" i="19"/>
  <c r="AC167" i="19"/>
  <c r="AE167" i="19"/>
  <c r="AD167" i="19"/>
  <c r="O169" i="15"/>
  <c r="N169" i="15"/>
  <c r="P169" i="15"/>
  <c r="Q169" i="15"/>
  <c r="I169" i="17"/>
  <c r="K169" i="17"/>
  <c r="L169" i="17"/>
  <c r="J169" i="17"/>
  <c r="R166" i="17"/>
  <c r="S166" i="17"/>
  <c r="AV167" i="17"/>
  <c r="AQ167" i="17"/>
  <c r="AQ165" i="19"/>
  <c r="AN165" i="19"/>
  <c r="AR165" i="19"/>
  <c r="AP165" i="19"/>
  <c r="AO165" i="19"/>
  <c r="AS165" i="19"/>
  <c r="AY167" i="17"/>
  <c r="BC167" i="17"/>
  <c r="BC168" i="17" s="1"/>
  <c r="U168" i="13"/>
  <c r="W168" i="13"/>
  <c r="V168" i="13"/>
  <c r="X168" i="13"/>
  <c r="AG172" i="17"/>
  <c r="AF172" i="17"/>
  <c r="G168" i="17"/>
  <c r="H168" i="17"/>
  <c r="BH167" i="17"/>
  <c r="J171" i="19"/>
  <c r="K171" i="19"/>
  <c r="AL169" i="19"/>
  <c r="AM169" i="19"/>
  <c r="AX167" i="19"/>
  <c r="AY167" i="19"/>
  <c r="U166" i="17"/>
  <c r="V166" i="17"/>
  <c r="P168" i="13"/>
  <c r="O168" i="13"/>
  <c r="N168" i="13"/>
  <c r="Q168" i="13"/>
  <c r="BF167" i="17"/>
  <c r="AM167" i="15"/>
  <c r="AO167" i="15"/>
  <c r="AN167" i="15"/>
  <c r="AJ165" i="19"/>
  <c r="AG165" i="19"/>
  <c r="AF165" i="19"/>
  <c r="AK165" i="19"/>
  <c r="AI165" i="19"/>
  <c r="AH165" i="19"/>
  <c r="R167" i="13"/>
  <c r="S167" i="13"/>
  <c r="BE167" i="17"/>
  <c r="AB167" i="19" l="1"/>
  <c r="BJ165" i="19"/>
  <c r="BL165" i="19" s="1"/>
  <c r="AQ168" i="17"/>
  <c r="AY168" i="17"/>
  <c r="BF168" i="17"/>
  <c r="BE168" i="17"/>
  <c r="AX168" i="17"/>
  <c r="W168" i="15"/>
  <c r="X168" i="15"/>
  <c r="Y168" i="15"/>
  <c r="Z168" i="15"/>
  <c r="P169" i="13"/>
  <c r="N169" i="13"/>
  <c r="O169" i="13"/>
  <c r="Q169" i="13"/>
  <c r="AS168" i="17"/>
  <c r="AR166" i="19"/>
  <c r="AS166" i="19"/>
  <c r="AN166" i="19"/>
  <c r="AQ166" i="19"/>
  <c r="AO166" i="19"/>
  <c r="AP166" i="19"/>
  <c r="BA168" i="17"/>
  <c r="AG170" i="15"/>
  <c r="AF170" i="15"/>
  <c r="BH168" i="17"/>
  <c r="AE168" i="19"/>
  <c r="AD168" i="19"/>
  <c r="AC168" i="19"/>
  <c r="AQ167" i="15"/>
  <c r="AS167" i="15" s="1"/>
  <c r="AP167" i="15"/>
  <c r="AB168" i="15"/>
  <c r="AD168" i="15"/>
  <c r="AC168" i="15"/>
  <c r="AE168" i="15"/>
  <c r="J172" i="19"/>
  <c r="K172" i="19"/>
  <c r="AG166" i="19"/>
  <c r="AI166" i="19"/>
  <c r="AH166" i="19"/>
  <c r="AF166" i="19"/>
  <c r="AJ166" i="19"/>
  <c r="AK166" i="19"/>
  <c r="H169" i="17"/>
  <c r="G169" i="17"/>
  <c r="I170" i="17"/>
  <c r="K170" i="17"/>
  <c r="J170" i="17"/>
  <c r="L170" i="17"/>
  <c r="H168" i="15"/>
  <c r="G168" i="15"/>
  <c r="K168" i="15"/>
  <c r="J168" i="15"/>
  <c r="I168" i="15"/>
  <c r="L168" i="15"/>
  <c r="Y168" i="17"/>
  <c r="W168" i="17"/>
  <c r="X168" i="17"/>
  <c r="Z168" i="17"/>
  <c r="AZ168" i="17"/>
  <c r="H168" i="13"/>
  <c r="G168" i="13"/>
  <c r="U167" i="17"/>
  <c r="V167" i="17"/>
  <c r="J171" i="13"/>
  <c r="I171" i="13"/>
  <c r="L171" i="13"/>
  <c r="K171" i="13"/>
  <c r="AI168" i="17"/>
  <c r="AJ168" i="17"/>
  <c r="AK168" i="17"/>
  <c r="AL168" i="17"/>
  <c r="Z167" i="13"/>
  <c r="AB167" i="13" s="1"/>
  <c r="Y167" i="13"/>
  <c r="AG173" i="17"/>
  <c r="AF173" i="17"/>
  <c r="AR168" i="17"/>
  <c r="M169" i="19"/>
  <c r="N169" i="19"/>
  <c r="O169" i="19"/>
  <c r="L169" i="19"/>
  <c r="BA175" i="19"/>
  <c r="BF175" i="19"/>
  <c r="BC175" i="19"/>
  <c r="AZ175" i="19"/>
  <c r="BE175" i="19"/>
  <c r="BD175" i="19"/>
  <c r="BB175" i="19"/>
  <c r="BI175" i="19"/>
  <c r="BH175" i="19"/>
  <c r="BG175" i="19"/>
  <c r="AW168" i="17"/>
  <c r="AN168" i="17"/>
  <c r="AO168" i="17"/>
  <c r="AM168" i="17"/>
  <c r="AT169" i="19"/>
  <c r="AW169" i="19"/>
  <c r="AU169" i="19"/>
  <c r="AV169" i="19"/>
  <c r="O167" i="17"/>
  <c r="N167" i="17"/>
  <c r="Q167" i="17"/>
  <c r="P167" i="17"/>
  <c r="BG168" i="17"/>
  <c r="AV168" i="17"/>
  <c r="AT168" i="17"/>
  <c r="Y168" i="19"/>
  <c r="AA168" i="19"/>
  <c r="X168" i="19"/>
  <c r="Z168" i="19"/>
  <c r="V170" i="15"/>
  <c r="U170" i="15"/>
  <c r="AX168" i="19"/>
  <c r="AY168" i="19"/>
  <c r="V169" i="13"/>
  <c r="X169" i="13"/>
  <c r="W169" i="13"/>
  <c r="U169" i="13"/>
  <c r="AM168" i="15"/>
  <c r="AN168" i="15"/>
  <c r="AO168" i="15"/>
  <c r="R168" i="13"/>
  <c r="S168" i="13"/>
  <c r="AM170" i="19"/>
  <c r="AL170" i="19"/>
  <c r="N170" i="15"/>
  <c r="O170" i="15"/>
  <c r="Q170" i="15"/>
  <c r="P170" i="15"/>
  <c r="V169" i="19"/>
  <c r="U169" i="19"/>
  <c r="BJ166" i="17"/>
  <c r="BL166" i="17" s="1"/>
  <c r="BI166" i="17"/>
  <c r="AI168" i="15"/>
  <c r="AK168" i="15"/>
  <c r="AL168" i="15"/>
  <c r="AJ168" i="15"/>
  <c r="BD168" i="17"/>
  <c r="AB169" i="17"/>
  <c r="AC169" i="17"/>
  <c r="AD169" i="17"/>
  <c r="AE169" i="17"/>
  <c r="AP168" i="17"/>
  <c r="AP169" i="17" s="1"/>
  <c r="R167" i="17"/>
  <c r="S167" i="17"/>
  <c r="T168" i="19"/>
  <c r="R168" i="19"/>
  <c r="S168" i="19"/>
  <c r="Q168" i="19"/>
  <c r="AU168" i="17"/>
  <c r="BB168" i="17"/>
  <c r="S168" i="15"/>
  <c r="R168" i="15"/>
  <c r="AB168" i="19" l="1"/>
  <c r="BB169" i="17"/>
  <c r="BD169" i="17"/>
  <c r="AU169" i="17"/>
  <c r="AY169" i="17"/>
  <c r="BG169" i="17"/>
  <c r="K171" i="17"/>
  <c r="I171" i="17"/>
  <c r="J171" i="17"/>
  <c r="L171" i="17"/>
  <c r="J173" i="19"/>
  <c r="K173" i="19"/>
  <c r="AY169" i="19"/>
  <c r="AX169" i="19"/>
  <c r="N168" i="17"/>
  <c r="P168" i="17"/>
  <c r="O168" i="17"/>
  <c r="Q168" i="17"/>
  <c r="AQ169" i="17"/>
  <c r="W169" i="17"/>
  <c r="Y169" i="17"/>
  <c r="X169" i="17"/>
  <c r="Z169" i="17"/>
  <c r="AB169" i="15"/>
  <c r="AD169" i="15"/>
  <c r="AC169" i="15"/>
  <c r="AE169" i="15"/>
  <c r="BA169" i="17"/>
  <c r="AK169" i="15"/>
  <c r="AJ169" i="15"/>
  <c r="AL169" i="15"/>
  <c r="AI169" i="15"/>
  <c r="BI167" i="17"/>
  <c r="BJ167" i="17"/>
  <c r="BL167" i="17" s="1"/>
  <c r="AW169" i="17"/>
  <c r="O170" i="19"/>
  <c r="M170" i="19"/>
  <c r="L170" i="19"/>
  <c r="N170" i="19"/>
  <c r="BF169" i="17"/>
  <c r="S169" i="13"/>
  <c r="R169" i="13"/>
  <c r="V171" i="15"/>
  <c r="U171" i="15"/>
  <c r="J172" i="13"/>
  <c r="L172" i="13"/>
  <c r="I172" i="13"/>
  <c r="K172" i="13"/>
  <c r="BC169" i="17"/>
  <c r="R168" i="17"/>
  <c r="S168" i="17"/>
  <c r="G170" i="17"/>
  <c r="H170" i="17"/>
  <c r="Y169" i="15"/>
  <c r="X169" i="15"/>
  <c r="Z169" i="15"/>
  <c r="W169" i="15"/>
  <c r="AG171" i="15"/>
  <c r="AF171" i="15"/>
  <c r="T169" i="19"/>
  <c r="R169" i="19"/>
  <c r="S169" i="19"/>
  <c r="Q169" i="19"/>
  <c r="AM169" i="15"/>
  <c r="AN169" i="15"/>
  <c r="AO169" i="15"/>
  <c r="BI176" i="19"/>
  <c r="BA176" i="19"/>
  <c r="BB176" i="19"/>
  <c r="BD176" i="19"/>
  <c r="BF176" i="19"/>
  <c r="BH176" i="19"/>
  <c r="AZ176" i="19"/>
  <c r="BC176" i="19"/>
  <c r="BE176" i="19"/>
  <c r="BG176" i="19"/>
  <c r="AR169" i="17"/>
  <c r="I169" i="15"/>
  <c r="K169" i="15"/>
  <c r="J169" i="15"/>
  <c r="L169" i="15"/>
  <c r="AK167" i="19"/>
  <c r="AJ167" i="19"/>
  <c r="AH167" i="19"/>
  <c r="AI167" i="19"/>
  <c r="AG167" i="19"/>
  <c r="AF167" i="19"/>
  <c r="AL171" i="19"/>
  <c r="AM171" i="19"/>
  <c r="X169" i="19"/>
  <c r="AA169" i="19"/>
  <c r="Z169" i="19"/>
  <c r="Y169" i="19"/>
  <c r="AT170" i="19"/>
  <c r="AU170" i="19"/>
  <c r="AV170" i="19"/>
  <c r="AW170" i="19"/>
  <c r="V168" i="17"/>
  <c r="U168" i="17"/>
  <c r="AR167" i="19"/>
  <c r="AP167" i="19"/>
  <c r="AN167" i="19"/>
  <c r="AQ167" i="19"/>
  <c r="AO167" i="19"/>
  <c r="AS167" i="19"/>
  <c r="AC170" i="17"/>
  <c r="AB170" i="17"/>
  <c r="AE170" i="17"/>
  <c r="AD170" i="17"/>
  <c r="AG174" i="17"/>
  <c r="AF174" i="17"/>
  <c r="BJ166" i="19"/>
  <c r="BL166" i="19" s="1"/>
  <c r="U170" i="19"/>
  <c r="V170" i="19"/>
  <c r="AT169" i="17"/>
  <c r="Z168" i="13"/>
  <c r="AB168" i="13" s="1"/>
  <c r="Y168" i="13"/>
  <c r="AS169" i="17"/>
  <c r="S169" i="15"/>
  <c r="R169" i="15"/>
  <c r="AV169" i="17"/>
  <c r="AO169" i="17"/>
  <c r="AP170" i="17" s="1"/>
  <c r="AN169" i="17"/>
  <c r="AM169" i="17"/>
  <c r="H169" i="13"/>
  <c r="G169" i="13"/>
  <c r="AQ168" i="15"/>
  <c r="AS168" i="15" s="1"/>
  <c r="AP168" i="15"/>
  <c r="AD169" i="19"/>
  <c r="AE169" i="19"/>
  <c r="AC169" i="19"/>
  <c r="P170" i="13"/>
  <c r="N170" i="13"/>
  <c r="O170" i="13"/>
  <c r="Q170" i="13"/>
  <c r="AX169" i="17"/>
  <c r="P171" i="15"/>
  <c r="O171" i="15"/>
  <c r="N171" i="15"/>
  <c r="Q171" i="15"/>
  <c r="U170" i="13"/>
  <c r="W170" i="13"/>
  <c r="V170" i="13"/>
  <c r="X170" i="13"/>
  <c r="BE169" i="17"/>
  <c r="AI169" i="17"/>
  <c r="AK169" i="17"/>
  <c r="AJ169" i="17"/>
  <c r="AL169" i="17"/>
  <c r="AZ169" i="17"/>
  <c r="G169" i="15"/>
  <c r="H169" i="15"/>
  <c r="BH169" i="17"/>
  <c r="BE170" i="17" l="1"/>
  <c r="BH170" i="17"/>
  <c r="AW170" i="17"/>
  <c r="AS170" i="17"/>
  <c r="AZ170" i="17"/>
  <c r="BB170" i="17"/>
  <c r="AQ169" i="15"/>
  <c r="AS169" i="15" s="1"/>
  <c r="AP169" i="15"/>
  <c r="AI170" i="17"/>
  <c r="AJ170" i="17"/>
  <c r="AK170" i="17"/>
  <c r="AL170" i="17"/>
  <c r="Z169" i="13"/>
  <c r="AB169" i="13" s="1"/>
  <c r="Y169" i="13"/>
  <c r="U171" i="19"/>
  <c r="V171" i="19"/>
  <c r="BH177" i="19"/>
  <c r="BF177" i="19"/>
  <c r="BD177" i="19"/>
  <c r="BA177" i="19"/>
  <c r="AZ177" i="19"/>
  <c r="BC177" i="19"/>
  <c r="BB177" i="19"/>
  <c r="BI177" i="19"/>
  <c r="BE177" i="19"/>
  <c r="BG177" i="19"/>
  <c r="Z170" i="15"/>
  <c r="W170" i="15"/>
  <c r="Y170" i="15"/>
  <c r="X170" i="15"/>
  <c r="I173" i="13"/>
  <c r="K173" i="13"/>
  <c r="L173" i="13"/>
  <c r="J173" i="13"/>
  <c r="O171" i="19"/>
  <c r="N171" i="19"/>
  <c r="L171" i="19"/>
  <c r="M171" i="19"/>
  <c r="BJ168" i="17"/>
  <c r="BL168" i="17" s="1"/>
  <c r="BI168" i="17"/>
  <c r="AX170" i="17"/>
  <c r="AM172" i="19"/>
  <c r="AL172" i="19"/>
  <c r="AR170" i="17"/>
  <c r="W170" i="17"/>
  <c r="Z170" i="17"/>
  <c r="X170" i="17"/>
  <c r="Y170" i="17"/>
  <c r="AX170" i="19"/>
  <c r="AY170" i="19"/>
  <c r="P171" i="13"/>
  <c r="N171" i="13"/>
  <c r="O171" i="13"/>
  <c r="Q171" i="13"/>
  <c r="H171" i="17"/>
  <c r="G171" i="17"/>
  <c r="V172" i="15"/>
  <c r="U172" i="15"/>
  <c r="K174" i="19"/>
  <c r="J174" i="19"/>
  <c r="AG175" i="17"/>
  <c r="AF175" i="17"/>
  <c r="U169" i="17"/>
  <c r="V169" i="17"/>
  <c r="BJ167" i="19"/>
  <c r="BL167" i="19" s="1"/>
  <c r="AV170" i="17"/>
  <c r="AV171" i="19"/>
  <c r="AT171" i="19"/>
  <c r="AU171" i="19"/>
  <c r="AW171" i="19"/>
  <c r="R169" i="17"/>
  <c r="S169" i="17"/>
  <c r="S170" i="13"/>
  <c r="R170" i="13"/>
  <c r="AI170" i="15"/>
  <c r="AJ170" i="15"/>
  <c r="AK170" i="15"/>
  <c r="AL170" i="15"/>
  <c r="I172" i="17"/>
  <c r="K172" i="17"/>
  <c r="L172" i="17"/>
  <c r="J172" i="17"/>
  <c r="U171" i="13"/>
  <c r="V171" i="13"/>
  <c r="X171" i="13"/>
  <c r="W171" i="13"/>
  <c r="AC171" i="17"/>
  <c r="AD171" i="17"/>
  <c r="AB171" i="17"/>
  <c r="AE171" i="17"/>
  <c r="AB169" i="19"/>
  <c r="AO170" i="15"/>
  <c r="AN170" i="15"/>
  <c r="AM170" i="15"/>
  <c r="AN170" i="17"/>
  <c r="AM170" i="17"/>
  <c r="AO170" i="17"/>
  <c r="R170" i="15"/>
  <c r="S170" i="15"/>
  <c r="T170" i="19"/>
  <c r="R170" i="19"/>
  <c r="Q170" i="19"/>
  <c r="S170" i="19"/>
  <c r="BC170" i="17"/>
  <c r="AC170" i="19"/>
  <c r="AD170" i="19"/>
  <c r="AE170" i="19"/>
  <c r="BF170" i="17"/>
  <c r="BD170" i="17"/>
  <c r="AQ170" i="17"/>
  <c r="G170" i="13"/>
  <c r="H170" i="13"/>
  <c r="H170" i="15"/>
  <c r="G170" i="15"/>
  <c r="P172" i="15"/>
  <c r="O172" i="15"/>
  <c r="Q172" i="15"/>
  <c r="N172" i="15"/>
  <c r="AN168" i="19"/>
  <c r="AO168" i="19"/>
  <c r="AR168" i="19"/>
  <c r="AP168" i="19"/>
  <c r="AS168" i="19"/>
  <c r="AQ168" i="19"/>
  <c r="AF168" i="19"/>
  <c r="AH168" i="19"/>
  <c r="AJ168" i="19"/>
  <c r="AI168" i="19"/>
  <c r="AG168" i="19"/>
  <c r="AK168" i="19"/>
  <c r="AG172" i="15"/>
  <c r="AF172" i="15"/>
  <c r="BA170" i="17"/>
  <c r="N169" i="17"/>
  <c r="Q169" i="17"/>
  <c r="O169" i="17"/>
  <c r="P169" i="17"/>
  <c r="J170" i="15"/>
  <c r="I170" i="15"/>
  <c r="K170" i="15"/>
  <c r="L170" i="15"/>
  <c r="AU170" i="17"/>
  <c r="AB170" i="15"/>
  <c r="AC170" i="15"/>
  <c r="AD170" i="15"/>
  <c r="AE170" i="15"/>
  <c r="BG170" i="17"/>
  <c r="AT170" i="17"/>
  <c r="X170" i="19"/>
  <c r="AA170" i="19"/>
  <c r="Y170" i="19"/>
  <c r="Z170" i="19"/>
  <c r="AY170" i="17"/>
  <c r="AB170" i="19" l="1"/>
  <c r="AW171" i="17"/>
  <c r="AQ171" i="17"/>
  <c r="AY171" i="17"/>
  <c r="BC171" i="17"/>
  <c r="AT171" i="17"/>
  <c r="AZ171" i="17"/>
  <c r="AS171" i="17"/>
  <c r="BH171" i="17"/>
  <c r="AV172" i="19"/>
  <c r="AU172" i="19"/>
  <c r="AT172" i="19"/>
  <c r="AW172" i="19"/>
  <c r="BB171" i="17"/>
  <c r="BG171" i="17"/>
  <c r="BJ168" i="19"/>
  <c r="BL168" i="19" s="1"/>
  <c r="H171" i="15"/>
  <c r="G171" i="15"/>
  <c r="AG176" i="17"/>
  <c r="AF176" i="17"/>
  <c r="AX171" i="19"/>
  <c r="AY171" i="19"/>
  <c r="X171" i="15"/>
  <c r="Y171" i="15"/>
  <c r="W171" i="15"/>
  <c r="Z171" i="15"/>
  <c r="AC171" i="15"/>
  <c r="AB171" i="15"/>
  <c r="AD171" i="15"/>
  <c r="AE171" i="15"/>
  <c r="AB172" i="17"/>
  <c r="AC172" i="17"/>
  <c r="AD172" i="17"/>
  <c r="AE172" i="17"/>
  <c r="AP171" i="17"/>
  <c r="U172" i="19"/>
  <c r="V172" i="19"/>
  <c r="O170" i="17"/>
  <c r="P170" i="17"/>
  <c r="Q170" i="17"/>
  <c r="N170" i="17"/>
  <c r="G171" i="13"/>
  <c r="H171" i="13"/>
  <c r="AI171" i="15"/>
  <c r="AK171" i="15"/>
  <c r="AJ171" i="15"/>
  <c r="AL171" i="15"/>
  <c r="AV171" i="17"/>
  <c r="J173" i="17"/>
  <c r="K173" i="17"/>
  <c r="I173" i="17"/>
  <c r="L173" i="17"/>
  <c r="AO169" i="19"/>
  <c r="AR169" i="19"/>
  <c r="AN169" i="19"/>
  <c r="AS169" i="19"/>
  <c r="AQ169" i="19"/>
  <c r="AP169" i="19"/>
  <c r="BJ169" i="17"/>
  <c r="BL169" i="17" s="1"/>
  <c r="BI169" i="17"/>
  <c r="Z170" i="13"/>
  <c r="AB170" i="13" s="1"/>
  <c r="Y170" i="13"/>
  <c r="R171" i="19"/>
  <c r="Q171" i="19"/>
  <c r="T171" i="19"/>
  <c r="S171" i="19"/>
  <c r="J175" i="19"/>
  <c r="K175" i="19"/>
  <c r="BF178" i="19"/>
  <c r="BI178" i="19"/>
  <c r="BC178" i="19"/>
  <c r="BA178" i="19"/>
  <c r="BH178" i="19"/>
  <c r="BB178" i="19"/>
  <c r="AZ178" i="19"/>
  <c r="BD178" i="19"/>
  <c r="BE178" i="19"/>
  <c r="BG178" i="19"/>
  <c r="AI171" i="17"/>
  <c r="AK171" i="17"/>
  <c r="AJ171" i="17"/>
  <c r="AL171" i="17"/>
  <c r="AO171" i="15"/>
  <c r="AM171" i="15"/>
  <c r="AN171" i="15"/>
  <c r="BA171" i="17"/>
  <c r="S171" i="15"/>
  <c r="R171" i="15"/>
  <c r="W171" i="17"/>
  <c r="Z171" i="17"/>
  <c r="X171" i="17"/>
  <c r="Y171" i="17"/>
  <c r="M172" i="19"/>
  <c r="L172" i="19"/>
  <c r="O172" i="19"/>
  <c r="N172" i="19"/>
  <c r="BD171" i="17"/>
  <c r="V173" i="15"/>
  <c r="U173" i="15"/>
  <c r="AQ170" i="15"/>
  <c r="AS170" i="15" s="1"/>
  <c r="AP170" i="15"/>
  <c r="AG173" i="15"/>
  <c r="AF173" i="15"/>
  <c r="BF171" i="17"/>
  <c r="AO171" i="17"/>
  <c r="AM171" i="17"/>
  <c r="AN171" i="17"/>
  <c r="U172" i="13"/>
  <c r="V172" i="13"/>
  <c r="X172" i="13"/>
  <c r="W172" i="13"/>
  <c r="AR171" i="17"/>
  <c r="J174" i="13"/>
  <c r="K174" i="13"/>
  <c r="I174" i="13"/>
  <c r="L174" i="13"/>
  <c r="AE171" i="19"/>
  <c r="AD171" i="19"/>
  <c r="AC171" i="19"/>
  <c r="S171" i="13"/>
  <c r="R171" i="13"/>
  <c r="G172" i="17"/>
  <c r="H172" i="17"/>
  <c r="AU171" i="17"/>
  <c r="AG169" i="19"/>
  <c r="AI169" i="19"/>
  <c r="AF169" i="19"/>
  <c r="AH169" i="19"/>
  <c r="AK169" i="19"/>
  <c r="AJ169" i="19"/>
  <c r="X171" i="19"/>
  <c r="Y171" i="19"/>
  <c r="AA171" i="19"/>
  <c r="Z171" i="19"/>
  <c r="I171" i="15"/>
  <c r="K171" i="15"/>
  <c r="L171" i="15"/>
  <c r="J171" i="15"/>
  <c r="O173" i="15"/>
  <c r="N173" i="15"/>
  <c r="Q173" i="15"/>
  <c r="P173" i="15"/>
  <c r="S170" i="17"/>
  <c r="R170" i="17"/>
  <c r="P172" i="13"/>
  <c r="N172" i="13"/>
  <c r="O172" i="13"/>
  <c r="Q172" i="13"/>
  <c r="AL173" i="19"/>
  <c r="AM173" i="19"/>
  <c r="BE171" i="17"/>
  <c r="U170" i="17"/>
  <c r="V170" i="17"/>
  <c r="AX171" i="17"/>
  <c r="AB171" i="19" l="1"/>
  <c r="AS172" i="17"/>
  <c r="AU172" i="17"/>
  <c r="AQ172" i="17"/>
  <c r="AR172" i="17"/>
  <c r="AJ170" i="19"/>
  <c r="AG170" i="19"/>
  <c r="AF170" i="19"/>
  <c r="AH170" i="19"/>
  <c r="AK170" i="19"/>
  <c r="AI170" i="19"/>
  <c r="K172" i="15"/>
  <c r="I172" i="15"/>
  <c r="L172" i="15"/>
  <c r="J172" i="15"/>
  <c r="BF172" i="17"/>
  <c r="AM172" i="15"/>
  <c r="AO172" i="15"/>
  <c r="AN172" i="15"/>
  <c r="O171" i="17"/>
  <c r="P171" i="17"/>
  <c r="N171" i="17"/>
  <c r="Q171" i="17"/>
  <c r="H172" i="15"/>
  <c r="G172" i="15"/>
  <c r="O173" i="13"/>
  <c r="N173" i="13"/>
  <c r="Q173" i="13"/>
  <c r="P173" i="13"/>
  <c r="AI172" i="17"/>
  <c r="AJ172" i="17"/>
  <c r="AK172" i="17"/>
  <c r="AL172" i="17"/>
  <c r="BC179" i="19"/>
  <c r="BD179" i="19"/>
  <c r="BA179" i="19"/>
  <c r="BB179" i="19"/>
  <c r="AZ179" i="19"/>
  <c r="BH179" i="19"/>
  <c r="BE179" i="19"/>
  <c r="BF179" i="19"/>
  <c r="BI179" i="19"/>
  <c r="BG179" i="19"/>
  <c r="BG172" i="17"/>
  <c r="AZ172" i="17"/>
  <c r="H173" i="17"/>
  <c r="G173" i="17"/>
  <c r="U173" i="19"/>
  <c r="V173" i="19"/>
  <c r="X172" i="15"/>
  <c r="Y172" i="15"/>
  <c r="Z172" i="15"/>
  <c r="W172" i="15"/>
  <c r="BB172" i="17"/>
  <c r="X172" i="19"/>
  <c r="Z172" i="19"/>
  <c r="Y172" i="19"/>
  <c r="AA172" i="19"/>
  <c r="W172" i="17"/>
  <c r="Y172" i="17"/>
  <c r="X172" i="17"/>
  <c r="Z172" i="17"/>
  <c r="K176" i="19"/>
  <c r="J176" i="19"/>
  <c r="AQ170" i="19"/>
  <c r="AO170" i="19"/>
  <c r="AN170" i="19"/>
  <c r="AP170" i="19"/>
  <c r="AS170" i="19"/>
  <c r="AR170" i="19"/>
  <c r="AV172" i="17"/>
  <c r="AU173" i="19"/>
  <c r="AW173" i="19"/>
  <c r="AV173" i="19"/>
  <c r="AT173" i="19"/>
  <c r="AL172" i="15"/>
  <c r="AI172" i="15"/>
  <c r="AK172" i="15"/>
  <c r="AJ172" i="15"/>
  <c r="AP172" i="17"/>
  <c r="BC172" i="17"/>
  <c r="R171" i="17"/>
  <c r="S171" i="17"/>
  <c r="S172" i="13"/>
  <c r="R172" i="13"/>
  <c r="W173" i="13"/>
  <c r="U173" i="13"/>
  <c r="V173" i="13"/>
  <c r="X173" i="13"/>
  <c r="AE173" i="17"/>
  <c r="AB173" i="17"/>
  <c r="AD173" i="17"/>
  <c r="AC173" i="17"/>
  <c r="AX172" i="17"/>
  <c r="BD172" i="17"/>
  <c r="R172" i="15"/>
  <c r="S172" i="15"/>
  <c r="S172" i="19"/>
  <c r="Q172" i="19"/>
  <c r="R172" i="19"/>
  <c r="T172" i="19"/>
  <c r="AX172" i="19"/>
  <c r="AY172" i="19"/>
  <c r="I174" i="17"/>
  <c r="J174" i="17"/>
  <c r="K174" i="17"/>
  <c r="L174" i="17"/>
  <c r="BH172" i="17"/>
  <c r="BA172" i="17"/>
  <c r="G172" i="13"/>
  <c r="H172" i="13"/>
  <c r="AT172" i="17"/>
  <c r="U171" i="17"/>
  <c r="V171" i="17"/>
  <c r="BE172" i="17"/>
  <c r="L175" i="13"/>
  <c r="J175" i="13"/>
  <c r="K175" i="13"/>
  <c r="I175" i="13"/>
  <c r="Z171" i="13"/>
  <c r="AB171" i="13" s="1"/>
  <c r="Y171" i="13"/>
  <c r="AG177" i="17"/>
  <c r="AF177" i="17"/>
  <c r="BJ169" i="19"/>
  <c r="BL169" i="19" s="1"/>
  <c r="AE172" i="19"/>
  <c r="AC172" i="19"/>
  <c r="AD172" i="19"/>
  <c r="AY172" i="17"/>
  <c r="AM174" i="19"/>
  <c r="AL174" i="19"/>
  <c r="AM172" i="17"/>
  <c r="AO172" i="17"/>
  <c r="AN172" i="17"/>
  <c r="N173" i="19"/>
  <c r="O173" i="19"/>
  <c r="M173" i="19"/>
  <c r="L173" i="19"/>
  <c r="BJ170" i="17"/>
  <c r="BL170" i="17" s="1"/>
  <c r="BI170" i="17"/>
  <c r="AB172" i="15"/>
  <c r="AC172" i="15"/>
  <c r="AD172" i="15"/>
  <c r="AE172" i="15"/>
  <c r="AQ171" i="15"/>
  <c r="AS171" i="15" s="1"/>
  <c r="AP171" i="15"/>
  <c r="AW172" i="17"/>
  <c r="AB172" i="19" l="1"/>
  <c r="AU173" i="17"/>
  <c r="AT173" i="17"/>
  <c r="AW173" i="17"/>
  <c r="BE173" i="17"/>
  <c r="AQ173" i="17"/>
  <c r="U172" i="17"/>
  <c r="V172" i="17"/>
  <c r="AP173" i="17"/>
  <c r="AQ172" i="15"/>
  <c r="AS172" i="15" s="1"/>
  <c r="AP172" i="15"/>
  <c r="AO171" i="19"/>
  <c r="AS171" i="19"/>
  <c r="AQ171" i="19"/>
  <c r="AN171" i="19"/>
  <c r="AP171" i="19"/>
  <c r="AR171" i="19"/>
  <c r="G173" i="15"/>
  <c r="H173" i="15"/>
  <c r="K173" i="15"/>
  <c r="I173" i="15"/>
  <c r="J173" i="15"/>
  <c r="L173" i="15"/>
  <c r="AC173" i="19"/>
  <c r="AE173" i="19"/>
  <c r="AD173" i="19"/>
  <c r="AC174" i="17"/>
  <c r="AB174" i="17"/>
  <c r="AD174" i="17"/>
  <c r="AE174" i="17"/>
  <c r="Y173" i="19"/>
  <c r="Z173" i="19"/>
  <c r="X173" i="19"/>
  <c r="AA173" i="19"/>
  <c r="G174" i="17"/>
  <c r="H174" i="17"/>
  <c r="N172" i="17"/>
  <c r="O172" i="17"/>
  <c r="P172" i="17"/>
  <c r="Q172" i="17"/>
  <c r="AX173" i="19"/>
  <c r="AY173" i="19"/>
  <c r="G173" i="13"/>
  <c r="H173" i="13"/>
  <c r="S173" i="19"/>
  <c r="R173" i="19"/>
  <c r="T173" i="19"/>
  <c r="Q173" i="19"/>
  <c r="U174" i="13"/>
  <c r="W174" i="13"/>
  <c r="X174" i="13"/>
  <c r="V174" i="13"/>
  <c r="AZ173" i="17"/>
  <c r="AI173" i="17"/>
  <c r="AK173" i="17"/>
  <c r="AJ173" i="17"/>
  <c r="AL173" i="17"/>
  <c r="BJ171" i="17"/>
  <c r="BL171" i="17" s="1"/>
  <c r="BI171" i="17"/>
  <c r="M174" i="19"/>
  <c r="L174" i="19"/>
  <c r="N174" i="19"/>
  <c r="O174" i="19"/>
  <c r="AI173" i="15"/>
  <c r="AK173" i="15"/>
  <c r="AJ173" i="15"/>
  <c r="AL173" i="15"/>
  <c r="BG173" i="17"/>
  <c r="AG178" i="17"/>
  <c r="AF178" i="17"/>
  <c r="BA173" i="17"/>
  <c r="AI171" i="19"/>
  <c r="AG171" i="19"/>
  <c r="AF171" i="19"/>
  <c r="AK171" i="19"/>
  <c r="AH171" i="19"/>
  <c r="AJ171" i="19"/>
  <c r="BH173" i="17"/>
  <c r="BB173" i="17"/>
  <c r="BA180" i="19"/>
  <c r="AZ180" i="19"/>
  <c r="BC180" i="19"/>
  <c r="BD180" i="19"/>
  <c r="BB180" i="19"/>
  <c r="BI180" i="19"/>
  <c r="BF180" i="19"/>
  <c r="BH180" i="19"/>
  <c r="BG180" i="19"/>
  <c r="BE180" i="19"/>
  <c r="Y172" i="13"/>
  <c r="Z172" i="13"/>
  <c r="AB172" i="13" s="1"/>
  <c r="AM173" i="17"/>
  <c r="AO173" i="17"/>
  <c r="AN173" i="17"/>
  <c r="AC173" i="15"/>
  <c r="AB173" i="15"/>
  <c r="AD173" i="15"/>
  <c r="AE173" i="15"/>
  <c r="J175" i="17"/>
  <c r="I175" i="17"/>
  <c r="K175" i="17"/>
  <c r="L175" i="17"/>
  <c r="S173" i="15"/>
  <c r="R173" i="15"/>
  <c r="J177" i="19"/>
  <c r="K177" i="19"/>
  <c r="AR173" i="17"/>
  <c r="AO173" i="15"/>
  <c r="AM173" i="15"/>
  <c r="AN173" i="15"/>
  <c r="BJ170" i="19"/>
  <c r="BL170" i="19" s="1"/>
  <c r="R173" i="13"/>
  <c r="S173" i="13"/>
  <c r="Z173" i="17"/>
  <c r="W173" i="17"/>
  <c r="X173" i="17"/>
  <c r="Y173" i="17"/>
  <c r="Y173" i="15"/>
  <c r="W173" i="15"/>
  <c r="Z173" i="15"/>
  <c r="X173" i="15"/>
  <c r="AL175" i="19"/>
  <c r="AM175" i="19"/>
  <c r="BD173" i="17"/>
  <c r="R172" i="17"/>
  <c r="S172" i="17"/>
  <c r="AT174" i="19"/>
  <c r="AV174" i="19"/>
  <c r="AW174" i="19"/>
  <c r="AU174" i="19"/>
  <c r="O174" i="13"/>
  <c r="N174" i="13"/>
  <c r="Q174" i="13"/>
  <c r="P174" i="13"/>
  <c r="AY173" i="17"/>
  <c r="J176" i="13"/>
  <c r="I176" i="13"/>
  <c r="L176" i="13"/>
  <c r="K176" i="13"/>
  <c r="AX173" i="17"/>
  <c r="AS173" i="17"/>
  <c r="BC173" i="17"/>
  <c r="BC174" i="17" s="1"/>
  <c r="AV173" i="17"/>
  <c r="U174" i="19"/>
  <c r="V174" i="19"/>
  <c r="BF173" i="17"/>
  <c r="AB173" i="19" l="1"/>
  <c r="AR174" i="17"/>
  <c r="AX174" i="17"/>
  <c r="AY174" i="17"/>
  <c r="BF174" i="17"/>
  <c r="AV174" i="17"/>
  <c r="AS174" i="17"/>
  <c r="I177" i="13"/>
  <c r="J177" i="13"/>
  <c r="L177" i="13"/>
  <c r="K177" i="13"/>
  <c r="AU175" i="19"/>
  <c r="AV175" i="19"/>
  <c r="AW175" i="19"/>
  <c r="AT175" i="19"/>
  <c r="AN174" i="17"/>
  <c r="AO174" i="17"/>
  <c r="AM174" i="17"/>
  <c r="G175" i="17"/>
  <c r="H175" i="17"/>
  <c r="AE174" i="19"/>
  <c r="AD174" i="19"/>
  <c r="AC174" i="19"/>
  <c r="BA174" i="17"/>
  <c r="Q174" i="19"/>
  <c r="S174" i="19"/>
  <c r="R174" i="19"/>
  <c r="T174" i="19"/>
  <c r="Y174" i="19"/>
  <c r="AA174" i="19"/>
  <c r="X174" i="19"/>
  <c r="Z174" i="19"/>
  <c r="AN172" i="19"/>
  <c r="AP172" i="19"/>
  <c r="AS172" i="19"/>
  <c r="AR172" i="19"/>
  <c r="AQ172" i="19"/>
  <c r="AO172" i="19"/>
  <c r="S173" i="17"/>
  <c r="R173" i="17"/>
  <c r="Z174" i="17"/>
  <c r="X174" i="17"/>
  <c r="Y174" i="17"/>
  <c r="W174" i="17"/>
  <c r="K176" i="17"/>
  <c r="L176" i="17"/>
  <c r="J176" i="17"/>
  <c r="I176" i="17"/>
  <c r="BB174" i="17"/>
  <c r="AG179" i="17"/>
  <c r="AF179" i="17"/>
  <c r="AI174" i="17"/>
  <c r="AK174" i="17"/>
  <c r="AJ174" i="17"/>
  <c r="AL174" i="17"/>
  <c r="R174" i="13"/>
  <c r="S174" i="13"/>
  <c r="AW174" i="17"/>
  <c r="BG174" i="17"/>
  <c r="H174" i="13"/>
  <c r="G174" i="13"/>
  <c r="BD174" i="17"/>
  <c r="Z173" i="13"/>
  <c r="AB173" i="13" s="1"/>
  <c r="Y173" i="13"/>
  <c r="AL176" i="19"/>
  <c r="AM176" i="19"/>
  <c r="BH174" i="17"/>
  <c r="AX174" i="19"/>
  <c r="AY174" i="19"/>
  <c r="AB175" i="17"/>
  <c r="AC175" i="17"/>
  <c r="AD175" i="17"/>
  <c r="AE175" i="17"/>
  <c r="AP174" i="17"/>
  <c r="AP175" i="17" s="1"/>
  <c r="AZ174" i="17"/>
  <c r="AQ173" i="15"/>
  <c r="AS173" i="15" s="1"/>
  <c r="AP173" i="15"/>
  <c r="U173" i="17"/>
  <c r="V173" i="17"/>
  <c r="O175" i="13"/>
  <c r="N175" i="13"/>
  <c r="P175" i="13"/>
  <c r="Q175" i="13"/>
  <c r="Q173" i="17"/>
  <c r="P173" i="17"/>
  <c r="O173" i="17"/>
  <c r="N173" i="17"/>
  <c r="BA181" i="19"/>
  <c r="BB181" i="19"/>
  <c r="BE181" i="19"/>
  <c r="AZ181" i="19"/>
  <c r="BH181" i="19"/>
  <c r="BI181" i="19"/>
  <c r="BD181" i="19"/>
  <c r="BC181" i="19"/>
  <c r="BG181" i="19"/>
  <c r="BF181" i="19"/>
  <c r="AI172" i="19"/>
  <c r="AG172" i="19"/>
  <c r="AJ172" i="19"/>
  <c r="AF172" i="19"/>
  <c r="AK172" i="19"/>
  <c r="AH172" i="19"/>
  <c r="M175" i="19"/>
  <c r="L175" i="19"/>
  <c r="N175" i="19"/>
  <c r="O175" i="19"/>
  <c r="W175" i="13"/>
  <c r="V175" i="13"/>
  <c r="U175" i="13"/>
  <c r="X175" i="13"/>
  <c r="AQ174" i="17"/>
  <c r="BJ171" i="19"/>
  <c r="BL171" i="19" s="1"/>
  <c r="AT174" i="17"/>
  <c r="BE174" i="17"/>
  <c r="BE175" i="17" s="1"/>
  <c r="V175" i="19"/>
  <c r="U175" i="19"/>
  <c r="J178" i="19"/>
  <c r="K178" i="19"/>
  <c r="BJ172" i="17"/>
  <c r="BL172" i="17" s="1"/>
  <c r="BI172" i="17"/>
  <c r="AU174" i="17"/>
  <c r="AB174" i="19" l="1"/>
  <c r="AU175" i="17"/>
  <c r="AT175" i="17"/>
  <c r="AQ175" i="17"/>
  <c r="U176" i="19"/>
  <c r="V176" i="19"/>
  <c r="N176" i="13"/>
  <c r="O176" i="13"/>
  <c r="P176" i="13"/>
  <c r="Q176" i="13"/>
  <c r="AC176" i="17"/>
  <c r="AB176" i="17"/>
  <c r="AD176" i="17"/>
  <c r="AE176" i="17"/>
  <c r="BD175" i="17"/>
  <c r="AF180" i="17"/>
  <c r="AG180" i="17"/>
  <c r="AY175" i="17"/>
  <c r="AO175" i="17"/>
  <c r="AP176" i="17" s="1"/>
  <c r="AN175" i="17"/>
  <c r="AM175" i="17"/>
  <c r="BD182" i="19"/>
  <c r="BF182" i="19"/>
  <c r="BE182" i="19"/>
  <c r="BA182" i="19"/>
  <c r="BC182" i="19"/>
  <c r="BH182" i="19"/>
  <c r="AZ182" i="19"/>
  <c r="BB182" i="19"/>
  <c r="BI182" i="19"/>
  <c r="BG182" i="19"/>
  <c r="Z174" i="13"/>
  <c r="AB174" i="13" s="1"/>
  <c r="Y174" i="13"/>
  <c r="BB175" i="17"/>
  <c r="T175" i="19"/>
  <c r="S175" i="19"/>
  <c r="Q175" i="19"/>
  <c r="R175" i="19"/>
  <c r="H175" i="13"/>
  <c r="G175" i="13"/>
  <c r="BG175" i="17"/>
  <c r="AR175" i="17"/>
  <c r="AH173" i="19"/>
  <c r="AG173" i="19"/>
  <c r="AF173" i="19"/>
  <c r="AI173" i="19"/>
  <c r="AK173" i="19"/>
  <c r="AJ173" i="19"/>
  <c r="BC175" i="17"/>
  <c r="AY175" i="19"/>
  <c r="AX175" i="19"/>
  <c r="AW175" i="17"/>
  <c r="I177" i="17"/>
  <c r="K177" i="17"/>
  <c r="L177" i="17"/>
  <c r="J177" i="17"/>
  <c r="AR173" i="19"/>
  <c r="AN173" i="19"/>
  <c r="AQ173" i="19"/>
  <c r="AP173" i="19"/>
  <c r="AS173" i="19"/>
  <c r="AO173" i="19"/>
  <c r="AX175" i="17"/>
  <c r="BJ172" i="19"/>
  <c r="BL172" i="19" s="1"/>
  <c r="U174" i="17"/>
  <c r="V174" i="17"/>
  <c r="R175" i="13"/>
  <c r="S175" i="13"/>
  <c r="BA175" i="17"/>
  <c r="AT176" i="19"/>
  <c r="AU176" i="19"/>
  <c r="AW176" i="19"/>
  <c r="AV176" i="19"/>
  <c r="BH175" i="17"/>
  <c r="W176" i="13"/>
  <c r="U176" i="13"/>
  <c r="X176" i="13"/>
  <c r="V176" i="13"/>
  <c r="AS175" i="17"/>
  <c r="AM177" i="19"/>
  <c r="AL177" i="19"/>
  <c r="AK175" i="17"/>
  <c r="AJ175" i="17"/>
  <c r="AL175" i="17"/>
  <c r="AI175" i="17"/>
  <c r="BJ173" i="17"/>
  <c r="BL173" i="17" s="1"/>
  <c r="BI173" i="17"/>
  <c r="AC175" i="19"/>
  <c r="AE175" i="19"/>
  <c r="AD175" i="19"/>
  <c r="J179" i="19"/>
  <c r="K179" i="19"/>
  <c r="AZ175" i="17"/>
  <c r="BF175" i="17"/>
  <c r="Z175" i="17"/>
  <c r="W175" i="17"/>
  <c r="Y175" i="17"/>
  <c r="X175" i="17"/>
  <c r="X175" i="19"/>
  <c r="Y175" i="19"/>
  <c r="Z175" i="19"/>
  <c r="AA175" i="19"/>
  <c r="G176" i="17"/>
  <c r="H176" i="17"/>
  <c r="L178" i="13"/>
  <c r="I178" i="13"/>
  <c r="J178" i="13"/>
  <c r="K178" i="13"/>
  <c r="AV175" i="17"/>
  <c r="L176" i="19"/>
  <c r="N176" i="19"/>
  <c r="M176" i="19"/>
  <c r="O176" i="19"/>
  <c r="N174" i="17"/>
  <c r="O174" i="17"/>
  <c r="P174" i="17"/>
  <c r="Q174" i="17"/>
  <c r="S174" i="17"/>
  <c r="R174" i="17"/>
  <c r="AB175" i="19" l="1"/>
  <c r="AV176" i="17"/>
  <c r="AQ176" i="17"/>
  <c r="AR176" i="17"/>
  <c r="AS176" i="17"/>
  <c r="BE176" i="17"/>
  <c r="BH176" i="17"/>
  <c r="AZ176" i="17"/>
  <c r="K179" i="13"/>
  <c r="L179" i="13"/>
  <c r="I179" i="13"/>
  <c r="J179" i="13"/>
  <c r="AG174" i="19"/>
  <c r="AH174" i="19"/>
  <c r="AJ174" i="19"/>
  <c r="AF174" i="19"/>
  <c r="AK174" i="19"/>
  <c r="AI174" i="19"/>
  <c r="BD176" i="17"/>
  <c r="H177" i="17"/>
  <c r="G177" i="17"/>
  <c r="K180" i="19"/>
  <c r="J180" i="19"/>
  <c r="AE177" i="17"/>
  <c r="AC177" i="17"/>
  <c r="AB177" i="17"/>
  <c r="AD177" i="17"/>
  <c r="R175" i="17"/>
  <c r="S175" i="17"/>
  <c r="BI174" i="17"/>
  <c r="BJ174" i="17"/>
  <c r="BL174" i="17" s="1"/>
  <c r="M177" i="19"/>
  <c r="L177" i="19"/>
  <c r="N177" i="19"/>
  <c r="O177" i="19"/>
  <c r="AM178" i="19"/>
  <c r="AL178" i="19"/>
  <c r="BA176" i="17"/>
  <c r="BJ173" i="19"/>
  <c r="BL173" i="19" s="1"/>
  <c r="S176" i="19"/>
  <c r="R176" i="19"/>
  <c r="T176" i="19"/>
  <c r="Q176" i="19"/>
  <c r="R176" i="13"/>
  <c r="S176" i="13"/>
  <c r="BB176" i="17"/>
  <c r="AD176" i="19"/>
  <c r="AC176" i="19"/>
  <c r="AE176" i="19"/>
  <c r="I178" i="17"/>
  <c r="J178" i="17"/>
  <c r="K178" i="17"/>
  <c r="L178" i="17"/>
  <c r="Z176" i="19"/>
  <c r="X176" i="19"/>
  <c r="AA176" i="19"/>
  <c r="Y176" i="19"/>
  <c r="V177" i="13"/>
  <c r="W177" i="13"/>
  <c r="X177" i="13"/>
  <c r="U177" i="13"/>
  <c r="U175" i="17"/>
  <c r="V175" i="17"/>
  <c r="N177" i="13"/>
  <c r="O177" i="13"/>
  <c r="P177" i="13"/>
  <c r="Q177" i="13"/>
  <c r="AU176" i="17"/>
  <c r="AW176" i="17"/>
  <c r="BG176" i="17"/>
  <c r="BH183" i="19"/>
  <c r="BE183" i="19"/>
  <c r="BC183" i="19"/>
  <c r="BF183" i="19"/>
  <c r="BD183" i="19"/>
  <c r="BB183" i="19"/>
  <c r="BI183" i="19"/>
  <c r="AZ183" i="19"/>
  <c r="BA183" i="19"/>
  <c r="BG183" i="19"/>
  <c r="AX176" i="17"/>
  <c r="Z175" i="13"/>
  <c r="AB175" i="13" s="1"/>
  <c r="Y175" i="13"/>
  <c r="AO176" i="17"/>
  <c r="AP177" i="17" s="1"/>
  <c r="AN176" i="17"/>
  <c r="AM176" i="17"/>
  <c r="AX176" i="19"/>
  <c r="AY176" i="19"/>
  <c r="G176" i="13"/>
  <c r="H176" i="13"/>
  <c r="AY176" i="17"/>
  <c r="U177" i="19"/>
  <c r="V177" i="19"/>
  <c r="O175" i="17"/>
  <c r="P175" i="17"/>
  <c r="N175" i="17"/>
  <c r="Q175" i="17"/>
  <c r="W176" i="17"/>
  <c r="X176" i="17"/>
  <c r="Y176" i="17"/>
  <c r="Z176" i="17"/>
  <c r="AI176" i="17"/>
  <c r="AK176" i="17"/>
  <c r="AJ176" i="17"/>
  <c r="AL176" i="17"/>
  <c r="AP174" i="19"/>
  <c r="AQ174" i="19"/>
  <c r="AO174" i="19"/>
  <c r="AR174" i="19"/>
  <c r="AS174" i="19"/>
  <c r="AN174" i="19"/>
  <c r="BC176" i="17"/>
  <c r="AT176" i="17"/>
  <c r="AT177" i="17" s="1"/>
  <c r="AG181" i="17"/>
  <c r="AF181" i="17"/>
  <c r="BF176" i="17"/>
  <c r="BF177" i="17" s="1"/>
  <c r="AT177" i="19"/>
  <c r="AV177" i="19"/>
  <c r="AW177" i="19"/>
  <c r="AU177" i="19"/>
  <c r="AB176" i="19" l="1"/>
  <c r="AQ177" i="17"/>
  <c r="BC177" i="17"/>
  <c r="AY177" i="17"/>
  <c r="W177" i="17"/>
  <c r="X177" i="17"/>
  <c r="Y177" i="17"/>
  <c r="Z177" i="17"/>
  <c r="Z176" i="13"/>
  <c r="AB176" i="13" s="1"/>
  <c r="Y176" i="13"/>
  <c r="AU177" i="17"/>
  <c r="AZ177" i="17"/>
  <c r="BA177" i="17"/>
  <c r="BD177" i="17"/>
  <c r="AV177" i="17"/>
  <c r="N178" i="13"/>
  <c r="O178" i="13"/>
  <c r="P178" i="13"/>
  <c r="Q178" i="13"/>
  <c r="Z177" i="19"/>
  <c r="X177" i="19"/>
  <c r="AA177" i="19"/>
  <c r="Y177" i="19"/>
  <c r="R176" i="17"/>
  <c r="S176" i="17"/>
  <c r="AR175" i="19"/>
  <c r="AP175" i="19"/>
  <c r="AN175" i="19"/>
  <c r="AQ175" i="19"/>
  <c r="AS175" i="19"/>
  <c r="AO175" i="19"/>
  <c r="BH177" i="17"/>
  <c r="BD184" i="19"/>
  <c r="BF184" i="19"/>
  <c r="BI184" i="19"/>
  <c r="BB184" i="19"/>
  <c r="BA184" i="19"/>
  <c r="AZ184" i="19"/>
  <c r="BC184" i="19"/>
  <c r="BE184" i="19"/>
  <c r="BH184" i="19"/>
  <c r="BG184" i="19"/>
  <c r="AL179" i="19"/>
  <c r="AM179" i="19"/>
  <c r="AG175" i="19"/>
  <c r="AJ175" i="19"/>
  <c r="AF175" i="19"/>
  <c r="AK175" i="19"/>
  <c r="AH175" i="19"/>
  <c r="AI175" i="19"/>
  <c r="N176" i="17"/>
  <c r="O176" i="17"/>
  <c r="Q176" i="17"/>
  <c r="P176" i="17"/>
  <c r="BB177" i="17"/>
  <c r="BJ174" i="19"/>
  <c r="BL174" i="19" s="1"/>
  <c r="BJ175" i="17"/>
  <c r="BL175" i="17" s="1"/>
  <c r="BI175" i="17"/>
  <c r="S177" i="13"/>
  <c r="R177" i="13"/>
  <c r="AT178" i="19"/>
  <c r="AV178" i="19"/>
  <c r="AU178" i="19"/>
  <c r="AW178" i="19"/>
  <c r="AN177" i="17"/>
  <c r="AO177" i="17"/>
  <c r="AM177" i="17"/>
  <c r="AR177" i="17"/>
  <c r="AR178" i="17" s="1"/>
  <c r="J179" i="17"/>
  <c r="K179" i="17"/>
  <c r="I179" i="17"/>
  <c r="L179" i="17"/>
  <c r="AG182" i="17"/>
  <c r="AF182" i="17"/>
  <c r="U176" i="17"/>
  <c r="V176" i="17"/>
  <c r="AS177" i="17"/>
  <c r="AC178" i="17"/>
  <c r="AB178" i="17"/>
  <c r="AD178" i="17"/>
  <c r="AE178" i="17"/>
  <c r="AX177" i="19"/>
  <c r="AY177" i="19"/>
  <c r="AI177" i="17"/>
  <c r="AK177" i="17"/>
  <c r="AJ177" i="17"/>
  <c r="AL177" i="17"/>
  <c r="U178" i="19"/>
  <c r="V178" i="19"/>
  <c r="N178" i="19"/>
  <c r="L178" i="19"/>
  <c r="M178" i="19"/>
  <c r="O178" i="19"/>
  <c r="AX177" i="17"/>
  <c r="S177" i="19"/>
  <c r="R177" i="19"/>
  <c r="Q177" i="19"/>
  <c r="T177" i="19"/>
  <c r="J181" i="19"/>
  <c r="K181" i="19"/>
  <c r="AQ178" i="17"/>
  <c r="BG177" i="17"/>
  <c r="W178" i="13"/>
  <c r="U178" i="13"/>
  <c r="X178" i="13"/>
  <c r="V178" i="13"/>
  <c r="AC177" i="19"/>
  <c r="AE177" i="19"/>
  <c r="AD177" i="19"/>
  <c r="J180" i="13"/>
  <c r="L180" i="13"/>
  <c r="K180" i="13"/>
  <c r="I180" i="13"/>
  <c r="G177" i="13"/>
  <c r="H177" i="13"/>
  <c r="BE177" i="17"/>
  <c r="BE178" i="17" s="1"/>
  <c r="AW177" i="17"/>
  <c r="G178" i="17"/>
  <c r="H178" i="17"/>
  <c r="AB177" i="19" l="1"/>
  <c r="AS178" i="17"/>
  <c r="AX178" i="17"/>
  <c r="AW178" i="17"/>
  <c r="BF178" i="17"/>
  <c r="R178" i="13"/>
  <c r="S178" i="13"/>
  <c r="AI176" i="19"/>
  <c r="AJ176" i="19"/>
  <c r="AF176" i="19"/>
  <c r="AK176" i="19"/>
  <c r="AH176" i="19"/>
  <c r="AG176" i="19"/>
  <c r="Z177" i="13"/>
  <c r="AB177" i="13" s="1"/>
  <c r="Y177" i="13"/>
  <c r="M179" i="19"/>
  <c r="N179" i="19"/>
  <c r="O179" i="19"/>
  <c r="L179" i="19"/>
  <c r="BC178" i="17"/>
  <c r="BJ175" i="19"/>
  <c r="BL175" i="19" s="1"/>
  <c r="BD185" i="19"/>
  <c r="BH185" i="19"/>
  <c r="BF185" i="19"/>
  <c r="BC185" i="19"/>
  <c r="AZ185" i="19"/>
  <c r="BB185" i="19"/>
  <c r="BI185" i="19"/>
  <c r="BA185" i="19"/>
  <c r="BE185" i="19"/>
  <c r="BG185" i="19"/>
  <c r="AZ178" i="17"/>
  <c r="BG178" i="17"/>
  <c r="AB179" i="17"/>
  <c r="AD179" i="17"/>
  <c r="AC179" i="17"/>
  <c r="AE179" i="17"/>
  <c r="X178" i="19"/>
  <c r="AA178" i="19"/>
  <c r="Z178" i="19"/>
  <c r="Y178" i="19"/>
  <c r="AU178" i="17"/>
  <c r="G178" i="13"/>
  <c r="H178" i="13"/>
  <c r="J182" i="19"/>
  <c r="K182" i="19"/>
  <c r="BB178" i="17"/>
  <c r="AM180" i="19"/>
  <c r="AL180" i="19"/>
  <c r="BH178" i="17"/>
  <c r="G179" i="17"/>
  <c r="H179" i="17"/>
  <c r="V179" i="19"/>
  <c r="U179" i="19"/>
  <c r="AO178" i="17"/>
  <c r="AN178" i="17"/>
  <c r="AM178" i="17"/>
  <c r="O179" i="13"/>
  <c r="N179" i="13"/>
  <c r="P179" i="13"/>
  <c r="Q179" i="13"/>
  <c r="Y178" i="17"/>
  <c r="X178" i="17"/>
  <c r="W178" i="17"/>
  <c r="Z178" i="17"/>
  <c r="J181" i="13"/>
  <c r="L181" i="13"/>
  <c r="I181" i="13"/>
  <c r="K181" i="13"/>
  <c r="S178" i="19"/>
  <c r="T178" i="19"/>
  <c r="Q178" i="19"/>
  <c r="R178" i="19"/>
  <c r="O177" i="17"/>
  <c r="N177" i="17"/>
  <c r="P177" i="17"/>
  <c r="Q177" i="17"/>
  <c r="AQ176" i="19"/>
  <c r="AP176" i="19"/>
  <c r="AO176" i="19"/>
  <c r="AS176" i="19"/>
  <c r="AN176" i="19"/>
  <c r="AR176" i="19"/>
  <c r="AI178" i="17"/>
  <c r="AK178" i="17"/>
  <c r="AJ178" i="17"/>
  <c r="AL178" i="17"/>
  <c r="U177" i="17"/>
  <c r="V177" i="17"/>
  <c r="AV179" i="19"/>
  <c r="AU179" i="19"/>
  <c r="AW179" i="19"/>
  <c r="AT179" i="19"/>
  <c r="AC178" i="19"/>
  <c r="AE178" i="19"/>
  <c r="AD178" i="19"/>
  <c r="BJ176" i="17"/>
  <c r="BL176" i="17" s="1"/>
  <c r="BI176" i="17"/>
  <c r="AY178" i="17"/>
  <c r="AV178" i="17"/>
  <c r="AT178" i="17"/>
  <c r="AG183" i="17"/>
  <c r="AF183" i="17"/>
  <c r="BD178" i="17"/>
  <c r="V179" i="13"/>
  <c r="W179" i="13"/>
  <c r="U179" i="13"/>
  <c r="X179" i="13"/>
  <c r="AX178" i="19"/>
  <c r="AY178" i="19"/>
  <c r="I180" i="17"/>
  <c r="K180" i="17"/>
  <c r="L180" i="17"/>
  <c r="J180" i="17"/>
  <c r="R177" i="17"/>
  <c r="S177" i="17"/>
  <c r="BA178" i="17"/>
  <c r="AP178" i="17"/>
  <c r="AP179" i="17" s="1"/>
  <c r="AV179" i="17" l="1"/>
  <c r="BB179" i="17"/>
  <c r="AY179" i="19"/>
  <c r="AX179" i="19"/>
  <c r="AY179" i="17"/>
  <c r="O178" i="17"/>
  <c r="N178" i="17"/>
  <c r="Q178" i="17"/>
  <c r="P178" i="17"/>
  <c r="J183" i="19"/>
  <c r="K183" i="19"/>
  <c r="U178" i="17"/>
  <c r="V178" i="17"/>
  <c r="X179" i="19"/>
  <c r="Z179" i="19"/>
  <c r="Y179" i="19"/>
  <c r="AA179" i="19"/>
  <c r="AO179" i="17"/>
  <c r="AP180" i="17" s="1"/>
  <c r="AN179" i="17"/>
  <c r="AM179" i="17"/>
  <c r="AB180" i="17"/>
  <c r="AC180" i="17"/>
  <c r="AD180" i="17"/>
  <c r="AE180" i="17"/>
  <c r="U180" i="13"/>
  <c r="V180" i="13"/>
  <c r="W180" i="13"/>
  <c r="X180" i="13"/>
  <c r="BI177" i="17"/>
  <c r="BJ177" i="17"/>
  <c r="BL177" i="17" s="1"/>
  <c r="H179" i="13"/>
  <c r="G179" i="13"/>
  <c r="W179" i="17"/>
  <c r="Z179" i="17"/>
  <c r="X179" i="17"/>
  <c r="Y179" i="17"/>
  <c r="V180" i="19"/>
  <c r="U180" i="19"/>
  <c r="Y178" i="13"/>
  <c r="Z178" i="13"/>
  <c r="AB178" i="13" s="1"/>
  <c r="AJ177" i="19"/>
  <c r="AI177" i="19"/>
  <c r="AG177" i="19"/>
  <c r="AF177" i="19"/>
  <c r="AH177" i="19"/>
  <c r="AK177" i="19"/>
  <c r="AC179" i="19"/>
  <c r="AD179" i="19"/>
  <c r="AE179" i="19"/>
  <c r="AS179" i="17"/>
  <c r="AR179" i="17"/>
  <c r="BJ176" i="19"/>
  <c r="BL176" i="19" s="1"/>
  <c r="AW179" i="17"/>
  <c r="AB178" i="19"/>
  <c r="BG179" i="17"/>
  <c r="AI179" i="17"/>
  <c r="AK179" i="17"/>
  <c r="AL179" i="17"/>
  <c r="AJ179" i="17"/>
  <c r="BE179" i="17"/>
  <c r="G180" i="17"/>
  <c r="H180" i="17"/>
  <c r="AZ179" i="17"/>
  <c r="BC179" i="17"/>
  <c r="BD179" i="17"/>
  <c r="Q179" i="19"/>
  <c r="S179" i="19"/>
  <c r="R179" i="19"/>
  <c r="T179" i="19"/>
  <c r="N180" i="13"/>
  <c r="Q180" i="13"/>
  <c r="P180" i="13"/>
  <c r="O180" i="13"/>
  <c r="AQ179" i="17"/>
  <c r="R179" i="13"/>
  <c r="S179" i="13"/>
  <c r="R178" i="17"/>
  <c r="S178" i="17"/>
  <c r="AN177" i="19"/>
  <c r="AP177" i="19"/>
  <c r="AO177" i="19"/>
  <c r="AR177" i="19"/>
  <c r="AQ177" i="19"/>
  <c r="AS177" i="19"/>
  <c r="BH179" i="17"/>
  <c r="AU179" i="17"/>
  <c r="N180" i="19"/>
  <c r="M180" i="19"/>
  <c r="L180" i="19"/>
  <c r="O180" i="19"/>
  <c r="J182" i="13"/>
  <c r="I182" i="13"/>
  <c r="L182" i="13"/>
  <c r="K182" i="13"/>
  <c r="AU180" i="19"/>
  <c r="AV180" i="19"/>
  <c r="AT180" i="19"/>
  <c r="AW180" i="19"/>
  <c r="I181" i="17"/>
  <c r="K181" i="17"/>
  <c r="L181" i="17"/>
  <c r="J181" i="17"/>
  <c r="AX179" i="17"/>
  <c r="BA179" i="17"/>
  <c r="AG184" i="17"/>
  <c r="AF184" i="17"/>
  <c r="AT179" i="17"/>
  <c r="AT180" i="17" s="1"/>
  <c r="AM181" i="19"/>
  <c r="AL181" i="19"/>
  <c r="BC186" i="19"/>
  <c r="BA186" i="19"/>
  <c r="BD186" i="19"/>
  <c r="BE186" i="19"/>
  <c r="BF186" i="19"/>
  <c r="AZ186" i="19"/>
  <c r="BH186" i="19"/>
  <c r="BI186" i="19"/>
  <c r="BB186" i="19"/>
  <c r="BG186" i="19"/>
  <c r="BF179" i="17"/>
  <c r="AB179" i="19" l="1"/>
  <c r="AQ180" i="17"/>
  <c r="BH180" i="17"/>
  <c r="U179" i="17"/>
  <c r="V179" i="17"/>
  <c r="S180" i="19"/>
  <c r="T180" i="19"/>
  <c r="R180" i="19"/>
  <c r="Q180" i="19"/>
  <c r="AV180" i="17"/>
  <c r="AD181" i="17"/>
  <c r="AB181" i="17"/>
  <c r="AC181" i="17"/>
  <c r="AE181" i="17"/>
  <c r="AI180" i="17"/>
  <c r="AK180" i="17"/>
  <c r="AJ180" i="17"/>
  <c r="AL180" i="17"/>
  <c r="AT181" i="19"/>
  <c r="AU181" i="19"/>
  <c r="AW181" i="19"/>
  <c r="AV181" i="19"/>
  <c r="AU180" i="17"/>
  <c r="S180" i="13"/>
  <c r="R180" i="13"/>
  <c r="AJ178" i="19"/>
  <c r="AI178" i="19"/>
  <c r="AF178" i="19"/>
  <c r="AH178" i="19"/>
  <c r="AG178" i="19"/>
  <c r="AK178" i="19"/>
  <c r="X180" i="17"/>
  <c r="Z180" i="17"/>
  <c r="W180" i="17"/>
  <c r="Y180" i="17"/>
  <c r="J184" i="19"/>
  <c r="K184" i="19"/>
  <c r="BG180" i="17"/>
  <c r="BF180" i="17"/>
  <c r="AL182" i="19"/>
  <c r="AM182" i="19"/>
  <c r="AP178" i="19"/>
  <c r="AR178" i="19"/>
  <c r="AQ178" i="19"/>
  <c r="AO178" i="19"/>
  <c r="AS178" i="19"/>
  <c r="AN178" i="19"/>
  <c r="BJ177" i="19"/>
  <c r="BL177" i="19" s="1"/>
  <c r="BB180" i="17"/>
  <c r="BD180" i="17"/>
  <c r="AW180" i="17"/>
  <c r="Z179" i="13"/>
  <c r="AB179" i="13" s="1"/>
  <c r="Y179" i="13"/>
  <c r="O179" i="17"/>
  <c r="N179" i="17"/>
  <c r="P179" i="17"/>
  <c r="Q179" i="17"/>
  <c r="BC180" i="17"/>
  <c r="G180" i="13"/>
  <c r="H180" i="13"/>
  <c r="BJ178" i="17"/>
  <c r="BL178" i="17" s="1"/>
  <c r="BI178" i="17"/>
  <c r="BA187" i="19"/>
  <c r="BC187" i="19"/>
  <c r="AZ187" i="19"/>
  <c r="BF187" i="19"/>
  <c r="BI187" i="19"/>
  <c r="BB187" i="19"/>
  <c r="BH187" i="19"/>
  <c r="BD187" i="19"/>
  <c r="BE187" i="19"/>
  <c r="BG187" i="19"/>
  <c r="AG185" i="17"/>
  <c r="AF185" i="17"/>
  <c r="L183" i="13"/>
  <c r="I183" i="13"/>
  <c r="J183" i="13"/>
  <c r="K183" i="13"/>
  <c r="AZ180" i="17"/>
  <c r="AR180" i="17"/>
  <c r="AN180" i="17"/>
  <c r="AO180" i="17"/>
  <c r="AP181" i="17" s="1"/>
  <c r="AM180" i="17"/>
  <c r="BA180" i="17"/>
  <c r="G181" i="17"/>
  <c r="H181" i="17"/>
  <c r="AS180" i="17"/>
  <c r="Z180" i="19"/>
  <c r="X180" i="19"/>
  <c r="Y180" i="19"/>
  <c r="AA180" i="19"/>
  <c r="AY180" i="17"/>
  <c r="AX180" i="17"/>
  <c r="AC180" i="19"/>
  <c r="AE180" i="19"/>
  <c r="AD180" i="19"/>
  <c r="X181" i="13"/>
  <c r="V181" i="13"/>
  <c r="U181" i="13"/>
  <c r="W181" i="13"/>
  <c r="M181" i="19"/>
  <c r="L181" i="19"/>
  <c r="N181" i="19"/>
  <c r="O181" i="19"/>
  <c r="R179" i="17"/>
  <c r="S179" i="17"/>
  <c r="BE180" i="17"/>
  <c r="AX180" i="19"/>
  <c r="AY180" i="19"/>
  <c r="L182" i="17"/>
  <c r="J182" i="17"/>
  <c r="I182" i="17"/>
  <c r="K182" i="17"/>
  <c r="N181" i="13"/>
  <c r="O181" i="13"/>
  <c r="Q181" i="13"/>
  <c r="P181" i="13"/>
  <c r="U181" i="19"/>
  <c r="V181" i="19"/>
  <c r="BJ178" i="19" l="1"/>
  <c r="BL178" i="19" s="1"/>
  <c r="AB180" i="19"/>
  <c r="BE181" i="17"/>
  <c r="AU181" i="17"/>
  <c r="AZ181" i="17"/>
  <c r="AY181" i="17"/>
  <c r="AR181" i="17"/>
  <c r="P180" i="17"/>
  <c r="O180" i="17"/>
  <c r="N180" i="17"/>
  <c r="Q180" i="17"/>
  <c r="R181" i="13"/>
  <c r="S181" i="13"/>
  <c r="BJ179" i="17"/>
  <c r="BL179" i="17" s="1"/>
  <c r="BI179" i="17"/>
  <c r="AV181" i="17"/>
  <c r="I183" i="17"/>
  <c r="K183" i="17"/>
  <c r="J183" i="17"/>
  <c r="L183" i="17"/>
  <c r="W181" i="17"/>
  <c r="X181" i="17"/>
  <c r="Y181" i="17"/>
  <c r="Z181" i="17"/>
  <c r="AU182" i="19"/>
  <c r="AV182" i="19"/>
  <c r="AT182" i="19"/>
  <c r="AW182" i="19"/>
  <c r="V182" i="19"/>
  <c r="U182" i="19"/>
  <c r="AY181" i="19"/>
  <c r="AX181" i="19"/>
  <c r="X182" i="13"/>
  <c r="W182" i="13"/>
  <c r="U182" i="13"/>
  <c r="V182" i="13"/>
  <c r="AL183" i="19"/>
  <c r="AM183" i="19"/>
  <c r="Z181" i="19"/>
  <c r="Y181" i="19"/>
  <c r="X181" i="19"/>
  <c r="AA181" i="19"/>
  <c r="BI188" i="19"/>
  <c r="BA188" i="19"/>
  <c r="BF188" i="19"/>
  <c r="AZ188" i="19"/>
  <c r="BB188" i="19"/>
  <c r="BC188" i="19"/>
  <c r="BH188" i="19"/>
  <c r="BD188" i="19"/>
  <c r="BE188" i="19"/>
  <c r="BG188" i="19"/>
  <c r="AS181" i="17"/>
  <c r="L184" i="13"/>
  <c r="J184" i="13"/>
  <c r="I184" i="13"/>
  <c r="K184" i="13"/>
  <c r="AG179" i="19"/>
  <c r="AH179" i="19"/>
  <c r="AF179" i="19"/>
  <c r="AK179" i="19"/>
  <c r="AI179" i="19"/>
  <c r="AJ179" i="19"/>
  <c r="Q181" i="19"/>
  <c r="S181" i="19"/>
  <c r="T181" i="19"/>
  <c r="R181" i="19"/>
  <c r="AE181" i="19"/>
  <c r="AC181" i="19"/>
  <c r="AD181" i="19"/>
  <c r="G182" i="17"/>
  <c r="H182" i="17"/>
  <c r="AW181" i="17"/>
  <c r="BF181" i="17"/>
  <c r="AI181" i="17"/>
  <c r="AK181" i="17"/>
  <c r="AJ181" i="17"/>
  <c r="AL181" i="17"/>
  <c r="AG186" i="17"/>
  <c r="AF186" i="17"/>
  <c r="BD181" i="17"/>
  <c r="U180" i="17"/>
  <c r="V180" i="17"/>
  <c r="O182" i="13"/>
  <c r="N182" i="13"/>
  <c r="Q182" i="13"/>
  <c r="P182" i="13"/>
  <c r="BA181" i="17"/>
  <c r="G181" i="13"/>
  <c r="H181" i="13"/>
  <c r="BB181" i="17"/>
  <c r="R180" i="17"/>
  <c r="S180" i="17"/>
  <c r="Z180" i="13"/>
  <c r="AB180" i="13" s="1"/>
  <c r="Y180" i="13"/>
  <c r="BG181" i="17"/>
  <c r="AO181" i="17"/>
  <c r="AN181" i="17"/>
  <c r="AM181" i="17"/>
  <c r="BC181" i="17"/>
  <c r="BH181" i="17"/>
  <c r="AB182" i="17"/>
  <c r="AD182" i="17"/>
  <c r="AC182" i="17"/>
  <c r="AE182" i="17"/>
  <c r="N182" i="19"/>
  <c r="M182" i="19"/>
  <c r="O182" i="19"/>
  <c r="L182" i="19"/>
  <c r="AX181" i="17"/>
  <c r="AT181" i="17"/>
  <c r="AQ181" i="17"/>
  <c r="AQ182" i="17" s="1"/>
  <c r="AR179" i="19"/>
  <c r="AP179" i="19"/>
  <c r="AN179" i="19"/>
  <c r="AQ179" i="19"/>
  <c r="AO179" i="19"/>
  <c r="AS179" i="19"/>
  <c r="J185" i="19"/>
  <c r="K185" i="19"/>
  <c r="BH182" i="17" l="1"/>
  <c r="BC182" i="17"/>
  <c r="BB182" i="17"/>
  <c r="AX182" i="17"/>
  <c r="AT182" i="17"/>
  <c r="AU182" i="17"/>
  <c r="X183" i="13"/>
  <c r="W183" i="13"/>
  <c r="U183" i="13"/>
  <c r="V183" i="13"/>
  <c r="AF187" i="17"/>
  <c r="AG187" i="17"/>
  <c r="BE182" i="17"/>
  <c r="BF189" i="19"/>
  <c r="BD189" i="19"/>
  <c r="BA189" i="19"/>
  <c r="BC189" i="19"/>
  <c r="AZ189" i="19"/>
  <c r="BB189" i="19"/>
  <c r="BI189" i="19"/>
  <c r="BH189" i="19"/>
  <c r="BG189" i="19"/>
  <c r="BE189" i="19"/>
  <c r="AY182" i="19"/>
  <c r="AX182" i="19"/>
  <c r="I184" i="17"/>
  <c r="J184" i="17"/>
  <c r="K184" i="17"/>
  <c r="L184" i="17"/>
  <c r="O181" i="17"/>
  <c r="Q181" i="17"/>
  <c r="N181" i="17"/>
  <c r="P181" i="17"/>
  <c r="Z181" i="13"/>
  <c r="AB181" i="13" s="1"/>
  <c r="Y181" i="13"/>
  <c r="S182" i="19"/>
  <c r="R182" i="19"/>
  <c r="Q182" i="19"/>
  <c r="T182" i="19"/>
  <c r="J185" i="13"/>
  <c r="I185" i="13"/>
  <c r="K185" i="13"/>
  <c r="L185" i="13"/>
  <c r="Y182" i="19"/>
  <c r="X182" i="19"/>
  <c r="Z182" i="19"/>
  <c r="AA182" i="19"/>
  <c r="BJ180" i="17"/>
  <c r="BL180" i="17" s="1"/>
  <c r="BI180" i="17"/>
  <c r="BA182" i="17"/>
  <c r="AS182" i="17"/>
  <c r="U183" i="19"/>
  <c r="V183" i="19"/>
  <c r="H182" i="13"/>
  <c r="G182" i="13"/>
  <c r="AZ182" i="17"/>
  <c r="O183" i="13"/>
  <c r="N183" i="13"/>
  <c r="P183" i="13"/>
  <c r="Q183" i="13"/>
  <c r="BF182" i="17"/>
  <c r="AW183" i="19"/>
  <c r="AV183" i="19"/>
  <c r="AT183" i="19"/>
  <c r="AU183" i="19"/>
  <c r="AR182" i="17"/>
  <c r="AE182" i="19"/>
  <c r="AC182" i="19"/>
  <c r="AD182" i="19"/>
  <c r="AW182" i="17"/>
  <c r="AM184" i="19"/>
  <c r="AL184" i="19"/>
  <c r="AV182" i="17"/>
  <c r="AY182" i="17"/>
  <c r="AB181" i="19"/>
  <c r="BG182" i="17"/>
  <c r="H183" i="17"/>
  <c r="G183" i="17"/>
  <c r="AG180" i="19"/>
  <c r="AI180" i="19"/>
  <c r="AJ180" i="19"/>
  <c r="AF180" i="19"/>
  <c r="AH180" i="19"/>
  <c r="AK180" i="19"/>
  <c r="AI182" i="17"/>
  <c r="AJ182" i="17"/>
  <c r="AL182" i="17"/>
  <c r="AK182" i="17"/>
  <c r="J186" i="19"/>
  <c r="K186" i="19"/>
  <c r="AO180" i="19"/>
  <c r="AN180" i="19"/>
  <c r="AQ180" i="19"/>
  <c r="AR180" i="19"/>
  <c r="AP180" i="19"/>
  <c r="AS180" i="19"/>
  <c r="O183" i="19"/>
  <c r="M183" i="19"/>
  <c r="L183" i="19"/>
  <c r="N183" i="19"/>
  <c r="U181" i="17"/>
  <c r="V181" i="17"/>
  <c r="BJ179" i="19"/>
  <c r="BL179" i="19" s="1"/>
  <c r="AO182" i="17"/>
  <c r="AM182" i="17"/>
  <c r="AN182" i="17"/>
  <c r="Z182" i="17"/>
  <c r="X182" i="17"/>
  <c r="W182" i="17"/>
  <c r="Y182" i="17"/>
  <c r="R182" i="13"/>
  <c r="S182" i="13"/>
  <c r="AB183" i="17"/>
  <c r="AC183" i="17"/>
  <c r="AD183" i="17"/>
  <c r="AE183" i="17"/>
  <c r="R181" i="17"/>
  <c r="S181" i="17"/>
  <c r="BD182" i="17"/>
  <c r="AP182" i="17"/>
  <c r="AP183" i="17" s="1"/>
  <c r="BD183" i="17" l="1"/>
  <c r="BB183" i="17"/>
  <c r="AT183" i="17"/>
  <c r="AI181" i="19"/>
  <c r="AG181" i="19"/>
  <c r="AF181" i="19"/>
  <c r="AK181" i="19"/>
  <c r="AH181" i="19"/>
  <c r="AJ181" i="19"/>
  <c r="R183" i="13"/>
  <c r="S183" i="13"/>
  <c r="O184" i="13"/>
  <c r="N184" i="13"/>
  <c r="Q184" i="13"/>
  <c r="P184" i="13"/>
  <c r="AV183" i="17"/>
  <c r="BJ180" i="19"/>
  <c r="BL180" i="19" s="1"/>
  <c r="AL185" i="19"/>
  <c r="AM185" i="19"/>
  <c r="AQ183" i="17"/>
  <c r="AW183" i="17"/>
  <c r="Z183" i="19"/>
  <c r="Y183" i="19"/>
  <c r="X183" i="19"/>
  <c r="AA183" i="19"/>
  <c r="AY183" i="19"/>
  <c r="AX183" i="19"/>
  <c r="BE183" i="17"/>
  <c r="U182" i="17"/>
  <c r="V182" i="17"/>
  <c r="AB182" i="19"/>
  <c r="AG188" i="17"/>
  <c r="AF188" i="17"/>
  <c r="AX183" i="17"/>
  <c r="BH183" i="17"/>
  <c r="J187" i="19"/>
  <c r="K187" i="19"/>
  <c r="AE183" i="19"/>
  <c r="AD183" i="19"/>
  <c r="AC183" i="19"/>
  <c r="AZ183" i="17"/>
  <c r="R182" i="17"/>
  <c r="S182" i="17"/>
  <c r="G184" i="17"/>
  <c r="H184" i="17"/>
  <c r="AR183" i="17"/>
  <c r="Z182" i="13"/>
  <c r="AB182" i="13" s="1"/>
  <c r="Y182" i="13"/>
  <c r="L186" i="13"/>
  <c r="J186" i="13"/>
  <c r="I186" i="13"/>
  <c r="K186" i="13"/>
  <c r="BJ181" i="17"/>
  <c r="BL181" i="17" s="1"/>
  <c r="BI181" i="17"/>
  <c r="BD190" i="19"/>
  <c r="BA190" i="19"/>
  <c r="BH190" i="19"/>
  <c r="BF190" i="19"/>
  <c r="BI190" i="19"/>
  <c r="AZ190" i="19"/>
  <c r="BB190" i="19"/>
  <c r="BC190" i="19"/>
  <c r="BE190" i="19"/>
  <c r="BG190" i="19"/>
  <c r="BG183" i="17"/>
  <c r="H183" i="13"/>
  <c r="G183" i="13"/>
  <c r="O182" i="17"/>
  <c r="P182" i="17"/>
  <c r="Q182" i="17"/>
  <c r="N182" i="17"/>
  <c r="W183" i="17"/>
  <c r="X183" i="17"/>
  <c r="Y183" i="17"/>
  <c r="Z183" i="17"/>
  <c r="AB184" i="17"/>
  <c r="AC184" i="17"/>
  <c r="AD184" i="17"/>
  <c r="AE184" i="17"/>
  <c r="AN183" i="17"/>
  <c r="AO183" i="17"/>
  <c r="AP184" i="17" s="1"/>
  <c r="AM183" i="17"/>
  <c r="O184" i="19"/>
  <c r="M184" i="19"/>
  <c r="L184" i="19"/>
  <c r="N184" i="19"/>
  <c r="AI183" i="17"/>
  <c r="AK183" i="17"/>
  <c r="AJ183" i="17"/>
  <c r="AL183" i="17"/>
  <c r="U184" i="19"/>
  <c r="V184" i="19"/>
  <c r="AS181" i="19"/>
  <c r="AQ181" i="19"/>
  <c r="AN181" i="19"/>
  <c r="AR181" i="19"/>
  <c r="AO181" i="19"/>
  <c r="AP181" i="19"/>
  <c r="BC183" i="17"/>
  <c r="L185" i="17"/>
  <c r="I185" i="17"/>
  <c r="J185" i="17"/>
  <c r="K185" i="17"/>
  <c r="U184" i="13"/>
  <c r="V184" i="13"/>
  <c r="X184" i="13"/>
  <c r="W184" i="13"/>
  <c r="AY183" i="17"/>
  <c r="AT184" i="19"/>
  <c r="AU184" i="19"/>
  <c r="AV184" i="19"/>
  <c r="AW184" i="19"/>
  <c r="AS183" i="17"/>
  <c r="S183" i="19"/>
  <c r="Q183" i="19"/>
  <c r="T183" i="19"/>
  <c r="R183" i="19"/>
  <c r="BF183" i="17"/>
  <c r="BF184" i="17" s="1"/>
  <c r="BA183" i="17"/>
  <c r="AU183" i="17"/>
  <c r="AS184" i="17" l="1"/>
  <c r="BC184" i="17"/>
  <c r="AB183" i="19"/>
  <c r="BH184" i="17"/>
  <c r="X184" i="17"/>
  <c r="W184" i="17"/>
  <c r="Y184" i="17"/>
  <c r="Z184" i="17"/>
  <c r="R183" i="17"/>
  <c r="S183" i="17"/>
  <c r="AX184" i="17"/>
  <c r="S184" i="13"/>
  <c r="R184" i="13"/>
  <c r="AV185" i="19"/>
  <c r="AW185" i="19"/>
  <c r="AU185" i="19"/>
  <c r="AT185" i="19"/>
  <c r="J187" i="13"/>
  <c r="L187" i="13"/>
  <c r="K187" i="13"/>
  <c r="I187" i="13"/>
  <c r="AZ184" i="17"/>
  <c r="AW184" i="17"/>
  <c r="AY184" i="17"/>
  <c r="AG189" i="17"/>
  <c r="AF189" i="17"/>
  <c r="AQ184" i="17"/>
  <c r="BA184" i="17"/>
  <c r="L185" i="19"/>
  <c r="O185" i="19"/>
  <c r="M185" i="19"/>
  <c r="N185" i="19"/>
  <c r="BJ182" i="17"/>
  <c r="BL182" i="17" s="1"/>
  <c r="BI182" i="17"/>
  <c r="AL186" i="19"/>
  <c r="AM186" i="19"/>
  <c r="AI182" i="19"/>
  <c r="AJ182" i="19"/>
  <c r="AH182" i="19"/>
  <c r="AG182" i="19"/>
  <c r="AF182" i="19"/>
  <c r="AK182" i="19"/>
  <c r="O183" i="17"/>
  <c r="N183" i="17"/>
  <c r="P183" i="17"/>
  <c r="Q183" i="17"/>
  <c r="AR184" i="17"/>
  <c r="AE184" i="19"/>
  <c r="AD184" i="19"/>
  <c r="AC184" i="19"/>
  <c r="U183" i="17"/>
  <c r="V183" i="17"/>
  <c r="K186" i="17"/>
  <c r="I186" i="17"/>
  <c r="J186" i="17"/>
  <c r="L186" i="17"/>
  <c r="AU184" i="17"/>
  <c r="U185" i="13"/>
  <c r="X185" i="13"/>
  <c r="W185" i="13"/>
  <c r="V185" i="13"/>
  <c r="AN182" i="19"/>
  <c r="AO182" i="19"/>
  <c r="AP182" i="19"/>
  <c r="AR182" i="19"/>
  <c r="AS182" i="19"/>
  <c r="AQ182" i="19"/>
  <c r="AO184" i="17"/>
  <c r="AM184" i="17"/>
  <c r="AN184" i="17"/>
  <c r="H185" i="17"/>
  <c r="G185" i="17"/>
  <c r="V185" i="19"/>
  <c r="U185" i="19"/>
  <c r="BE184" i="17"/>
  <c r="AV184" i="17"/>
  <c r="S184" i="19"/>
  <c r="R184" i="19"/>
  <c r="Q184" i="19"/>
  <c r="T184" i="19"/>
  <c r="AB185" i="17"/>
  <c r="AD185" i="17"/>
  <c r="AC185" i="17"/>
  <c r="AE185" i="17"/>
  <c r="Z183" i="13"/>
  <c r="AB183" i="13" s="1"/>
  <c r="Y183" i="13"/>
  <c r="J188" i="19"/>
  <c r="K188" i="19"/>
  <c r="AT184" i="17"/>
  <c r="AI184" i="17"/>
  <c r="AK184" i="17"/>
  <c r="AL184" i="17"/>
  <c r="AJ184" i="17"/>
  <c r="G184" i="13"/>
  <c r="H184" i="13"/>
  <c r="AX184" i="19"/>
  <c r="AY184" i="19"/>
  <c r="O185" i="13"/>
  <c r="P185" i="13"/>
  <c r="N185" i="13"/>
  <c r="Q185" i="13"/>
  <c r="BB184" i="17"/>
  <c r="BG184" i="17"/>
  <c r="BG185" i="17" s="1"/>
  <c r="BD184" i="17"/>
  <c r="Y184" i="19"/>
  <c r="X184" i="19"/>
  <c r="AA184" i="19"/>
  <c r="Z184" i="19"/>
  <c r="BJ181" i="19"/>
  <c r="BL181" i="19" s="1"/>
  <c r="BJ182" i="19" l="1"/>
  <c r="BL182" i="19" s="1"/>
  <c r="AB184" i="19"/>
  <c r="BC185" i="17"/>
  <c r="BB185" i="17"/>
  <c r="AV185" i="17"/>
  <c r="AT185" i="17"/>
  <c r="BF185" i="17"/>
  <c r="BE185" i="17"/>
  <c r="AH183" i="19"/>
  <c r="AI183" i="19"/>
  <c r="AG183" i="19"/>
  <c r="AF183" i="19"/>
  <c r="AJ183" i="19"/>
  <c r="AK183" i="19"/>
  <c r="J188" i="13"/>
  <c r="I188" i="13"/>
  <c r="K188" i="13"/>
  <c r="L188" i="13"/>
  <c r="S184" i="17"/>
  <c r="R184" i="17"/>
  <c r="U184" i="17"/>
  <c r="V184" i="17"/>
  <c r="L186" i="19"/>
  <c r="M186" i="19"/>
  <c r="N186" i="19"/>
  <c r="O186" i="19"/>
  <c r="AX185" i="17"/>
  <c r="AX185" i="19"/>
  <c r="AY185" i="19"/>
  <c r="AA185" i="19"/>
  <c r="Y185" i="19"/>
  <c r="Z185" i="19"/>
  <c r="X185" i="19"/>
  <c r="W185" i="17"/>
  <c r="X185" i="17"/>
  <c r="Y185" i="17"/>
  <c r="Z185" i="17"/>
  <c r="J189" i="19"/>
  <c r="K189" i="19"/>
  <c r="AQ183" i="19"/>
  <c r="AP183" i="19"/>
  <c r="AR183" i="19"/>
  <c r="AN183" i="19"/>
  <c r="AO183" i="19"/>
  <c r="AS183" i="19"/>
  <c r="AD186" i="17"/>
  <c r="AB186" i="17"/>
  <c r="AE186" i="17"/>
  <c r="AC186" i="17"/>
  <c r="BA185" i="17"/>
  <c r="H185" i="13"/>
  <c r="G185" i="13"/>
  <c r="U186" i="19"/>
  <c r="V186" i="19"/>
  <c r="AQ185" i="17"/>
  <c r="AS185" i="17"/>
  <c r="BD185" i="17"/>
  <c r="Y184" i="13"/>
  <c r="Z184" i="13"/>
  <c r="AB184" i="13" s="1"/>
  <c r="AC185" i="19"/>
  <c r="AE185" i="19"/>
  <c r="AD185" i="19"/>
  <c r="H186" i="17"/>
  <c r="G186" i="17"/>
  <c r="U186" i="13"/>
  <c r="W186" i="13"/>
  <c r="X186" i="13"/>
  <c r="V186" i="13"/>
  <c r="AR185" i="17"/>
  <c r="AM187" i="19"/>
  <c r="AL187" i="19"/>
  <c r="AG190" i="17"/>
  <c r="AF190" i="17"/>
  <c r="P184" i="17"/>
  <c r="N184" i="17"/>
  <c r="O184" i="17"/>
  <c r="Q184" i="17"/>
  <c r="AY185" i="17"/>
  <c r="AV186" i="19"/>
  <c r="AT186" i="19"/>
  <c r="AU186" i="19"/>
  <c r="AW186" i="19"/>
  <c r="BH185" i="17"/>
  <c r="P186" i="13"/>
  <c r="N186" i="13"/>
  <c r="Q186" i="13"/>
  <c r="O186" i="13"/>
  <c r="AU185" i="17"/>
  <c r="AW185" i="17"/>
  <c r="AI185" i="17"/>
  <c r="AJ185" i="17"/>
  <c r="AK185" i="17"/>
  <c r="AL185" i="17"/>
  <c r="AO185" i="17"/>
  <c r="AN185" i="17"/>
  <c r="AM185" i="17"/>
  <c r="I187" i="17"/>
  <c r="K187" i="17"/>
  <c r="J187" i="17"/>
  <c r="L187" i="17"/>
  <c r="BJ183" i="17"/>
  <c r="BL183" i="17" s="1"/>
  <c r="BI183" i="17"/>
  <c r="AZ185" i="17"/>
  <c r="S185" i="19"/>
  <c r="Q185" i="19"/>
  <c r="R185" i="19"/>
  <c r="T185" i="19"/>
  <c r="R185" i="13"/>
  <c r="S185" i="13"/>
  <c r="AP185" i="17"/>
  <c r="AZ186" i="17" l="1"/>
  <c r="AW186" i="17"/>
  <c r="AV186" i="17"/>
  <c r="AY186" i="17"/>
  <c r="X187" i="13"/>
  <c r="V187" i="13"/>
  <c r="W187" i="13"/>
  <c r="U187" i="13"/>
  <c r="N185" i="17"/>
  <c r="P185" i="17"/>
  <c r="O185" i="17"/>
  <c r="Q185" i="17"/>
  <c r="BD186" i="17"/>
  <c r="AQ184" i="19"/>
  <c r="AO184" i="19"/>
  <c r="AN184" i="19"/>
  <c r="AP184" i="19"/>
  <c r="AS184" i="19"/>
  <c r="AR184" i="19"/>
  <c r="AU186" i="17"/>
  <c r="AS186" i="17"/>
  <c r="AB185" i="19"/>
  <c r="AG184" i="19"/>
  <c r="AJ184" i="19"/>
  <c r="AH184" i="19"/>
  <c r="AF184" i="19"/>
  <c r="AI184" i="19"/>
  <c r="AK184" i="19"/>
  <c r="AP186" i="17"/>
  <c r="BJ184" i="17"/>
  <c r="BL184" i="17" s="1"/>
  <c r="BI184" i="17"/>
  <c r="AQ186" i="17"/>
  <c r="U185" i="17"/>
  <c r="V185" i="17"/>
  <c r="J188" i="17"/>
  <c r="I188" i="17"/>
  <c r="K188" i="17"/>
  <c r="L188" i="17"/>
  <c r="R186" i="13"/>
  <c r="S186" i="13"/>
  <c r="O187" i="13"/>
  <c r="N187" i="13"/>
  <c r="Q187" i="13"/>
  <c r="P187" i="13"/>
  <c r="H187" i="17"/>
  <c r="G187" i="17"/>
  <c r="U187" i="19"/>
  <c r="V187" i="19"/>
  <c r="BB186" i="17"/>
  <c r="BG186" i="17"/>
  <c r="AT186" i="17"/>
  <c r="Z185" i="13"/>
  <c r="AB185" i="13" s="1"/>
  <c r="AE185" i="13" s="1"/>
  <c r="N188" i="14" s="1"/>
  <c r="O188" i="14" s="1"/>
  <c r="Y185" i="13"/>
  <c r="T186" i="19"/>
  <c r="S186" i="19"/>
  <c r="Q186" i="19"/>
  <c r="R186" i="19"/>
  <c r="BH186" i="17"/>
  <c r="AG191" i="17"/>
  <c r="AF191" i="17"/>
  <c r="AC186" i="19"/>
  <c r="AE186" i="19"/>
  <c r="AD186" i="19"/>
  <c r="G186" i="13"/>
  <c r="H186" i="13"/>
  <c r="K190" i="19"/>
  <c r="J190" i="19"/>
  <c r="Y186" i="19"/>
  <c r="Z186" i="19"/>
  <c r="X186" i="19"/>
  <c r="AA186" i="19"/>
  <c r="BA186" i="17"/>
  <c r="AX186" i="19"/>
  <c r="AY186" i="19"/>
  <c r="BE186" i="17"/>
  <c r="AV187" i="19"/>
  <c r="AU187" i="19"/>
  <c r="AT187" i="19"/>
  <c r="AW187" i="19"/>
  <c r="AI186" i="17"/>
  <c r="AJ186" i="17"/>
  <c r="AL186" i="17"/>
  <c r="AK186" i="17"/>
  <c r="AL188" i="19"/>
  <c r="AM188" i="19"/>
  <c r="X186" i="17"/>
  <c r="Y186" i="17"/>
  <c r="W186" i="17"/>
  <c r="Z186" i="17"/>
  <c r="R185" i="17"/>
  <c r="S185" i="17"/>
  <c r="BF186" i="17"/>
  <c r="AN186" i="17"/>
  <c r="AO186" i="17"/>
  <c r="AM186" i="17"/>
  <c r="AR186" i="17"/>
  <c r="AB187" i="17"/>
  <c r="AD187" i="17"/>
  <c r="AC187" i="17"/>
  <c r="AE187" i="17"/>
  <c r="AX186" i="17"/>
  <c r="L189" i="13"/>
  <c r="I189" i="13"/>
  <c r="K189" i="13"/>
  <c r="J189" i="13"/>
  <c r="BJ183" i="19"/>
  <c r="BL183" i="19" s="1"/>
  <c r="M187" i="19"/>
  <c r="O187" i="19"/>
  <c r="L187" i="19"/>
  <c r="N187" i="19"/>
  <c r="BC186" i="17"/>
  <c r="AB186" i="19" l="1"/>
  <c r="AZ187" i="17"/>
  <c r="BF187" i="17"/>
  <c r="AW187" i="17"/>
  <c r="BE187" i="17"/>
  <c r="AT188" i="19"/>
  <c r="AW188" i="19"/>
  <c r="AU188" i="19"/>
  <c r="AV188" i="19"/>
  <c r="J190" i="13"/>
  <c r="L190" i="13"/>
  <c r="I190" i="13"/>
  <c r="K190" i="13"/>
  <c r="AQ187" i="17"/>
  <c r="O186" i="17"/>
  <c r="N186" i="17"/>
  <c r="P186" i="17"/>
  <c r="Q186" i="17"/>
  <c r="AX187" i="17"/>
  <c r="Y187" i="17"/>
  <c r="W187" i="17"/>
  <c r="Z187" i="17"/>
  <c r="X187" i="17"/>
  <c r="O188" i="13"/>
  <c r="N188" i="13"/>
  <c r="Q188" i="13"/>
  <c r="P188" i="13"/>
  <c r="BC187" i="17"/>
  <c r="AB188" i="17"/>
  <c r="AD188" i="17"/>
  <c r="AC188" i="17"/>
  <c r="AE188" i="17"/>
  <c r="S187" i="19"/>
  <c r="Q187" i="19"/>
  <c r="R187" i="19"/>
  <c r="T187" i="19"/>
  <c r="G187" i="13"/>
  <c r="H187" i="13"/>
  <c r="AS187" i="17"/>
  <c r="BJ185" i="17"/>
  <c r="BL185" i="17" s="1"/>
  <c r="BI185" i="17"/>
  <c r="AY187" i="19"/>
  <c r="AX187" i="19"/>
  <c r="Z186" i="13"/>
  <c r="AB186" i="13" s="1"/>
  <c r="AE186" i="13" s="1"/>
  <c r="N189" i="14" s="1"/>
  <c r="O189" i="14" s="1"/>
  <c r="Y186" i="13"/>
  <c r="S187" i="13"/>
  <c r="R187" i="13"/>
  <c r="AU187" i="17"/>
  <c r="M188" i="19"/>
  <c r="L188" i="19"/>
  <c r="N188" i="19"/>
  <c r="O188" i="19"/>
  <c r="AL189" i="19"/>
  <c r="AM189" i="19"/>
  <c r="AT187" i="17"/>
  <c r="AP187" i="17"/>
  <c r="AR187" i="17"/>
  <c r="AC187" i="19"/>
  <c r="AE187" i="19"/>
  <c r="AD187" i="19"/>
  <c r="BG187" i="17"/>
  <c r="K189" i="17"/>
  <c r="I189" i="17"/>
  <c r="J189" i="17"/>
  <c r="L189" i="17"/>
  <c r="AG185" i="19"/>
  <c r="AH185" i="19"/>
  <c r="AJ185" i="19"/>
  <c r="AF185" i="19"/>
  <c r="AK185" i="19"/>
  <c r="AI185" i="19"/>
  <c r="AQ185" i="19"/>
  <c r="AO185" i="19"/>
  <c r="AN185" i="19"/>
  <c r="AP185" i="19"/>
  <c r="AR185" i="19"/>
  <c r="AS185" i="19"/>
  <c r="BB187" i="17"/>
  <c r="AN187" i="17"/>
  <c r="AM187" i="17"/>
  <c r="AO187" i="17"/>
  <c r="AI187" i="17"/>
  <c r="AJ187" i="17"/>
  <c r="AK187" i="17"/>
  <c r="AL187" i="17"/>
  <c r="BA187" i="17"/>
  <c r="V188" i="19"/>
  <c r="U188" i="19"/>
  <c r="BJ184" i="19"/>
  <c r="BL184" i="19" s="1"/>
  <c r="W188" i="13"/>
  <c r="U188" i="13"/>
  <c r="X188" i="13"/>
  <c r="V188" i="13"/>
  <c r="X187" i="19"/>
  <c r="Z187" i="19"/>
  <c r="AA187" i="19"/>
  <c r="Y187" i="19"/>
  <c r="AG192" i="17"/>
  <c r="AF192" i="17"/>
  <c r="AY187" i="17"/>
  <c r="BH187" i="17"/>
  <c r="U186" i="17"/>
  <c r="V186" i="17"/>
  <c r="S186" i="17"/>
  <c r="R186" i="17"/>
  <c r="G188" i="17"/>
  <c r="H188" i="17"/>
  <c r="BD187" i="17"/>
  <c r="AV187" i="17"/>
  <c r="AV188" i="17" s="1"/>
  <c r="AB187" i="19" l="1"/>
  <c r="AY188" i="17"/>
  <c r="AS188" i="17"/>
  <c r="BA188" i="17"/>
  <c r="BG188" i="17"/>
  <c r="BD188" i="17"/>
  <c r="BF188" i="17"/>
  <c r="BB188" i="17"/>
  <c r="AP188" i="17"/>
  <c r="AT188" i="17"/>
  <c r="AQ188" i="17"/>
  <c r="BH188" i="17"/>
  <c r="AZ188" i="17"/>
  <c r="AM190" i="19"/>
  <c r="AL190" i="19"/>
  <c r="AX188" i="19"/>
  <c r="AY188" i="19"/>
  <c r="AP186" i="19"/>
  <c r="AS186" i="19"/>
  <c r="AN186" i="19"/>
  <c r="AO186" i="19"/>
  <c r="AQ186" i="19"/>
  <c r="AR186" i="19"/>
  <c r="I190" i="17"/>
  <c r="K190" i="17"/>
  <c r="J190" i="17"/>
  <c r="L190" i="17"/>
  <c r="AB189" i="17"/>
  <c r="AD189" i="17"/>
  <c r="AC189" i="17"/>
  <c r="AE189" i="17"/>
  <c r="X188" i="17"/>
  <c r="Z188" i="17"/>
  <c r="W188" i="17"/>
  <c r="Y188" i="17"/>
  <c r="U189" i="19"/>
  <c r="V189" i="19"/>
  <c r="N189" i="19"/>
  <c r="M189" i="19"/>
  <c r="L189" i="19"/>
  <c r="O189" i="19"/>
  <c r="J191" i="13"/>
  <c r="K191" i="13"/>
  <c r="I191" i="13"/>
  <c r="L191" i="13"/>
  <c r="AK188" i="17"/>
  <c r="AJ188" i="17"/>
  <c r="AI188" i="17"/>
  <c r="AL188" i="17"/>
  <c r="AX188" i="17"/>
  <c r="BC188" i="17"/>
  <c r="AG193" i="17"/>
  <c r="AF193" i="17"/>
  <c r="X188" i="19"/>
  <c r="Y188" i="19"/>
  <c r="AA188" i="19"/>
  <c r="Z188" i="19"/>
  <c r="AU188" i="17"/>
  <c r="G188" i="13"/>
  <c r="H188" i="13"/>
  <c r="P187" i="17"/>
  <c r="N187" i="17"/>
  <c r="O187" i="17"/>
  <c r="Q187" i="17"/>
  <c r="AV189" i="19"/>
  <c r="AU189" i="19"/>
  <c r="AW189" i="19"/>
  <c r="AT189" i="19"/>
  <c r="G189" i="17"/>
  <c r="H189" i="17"/>
  <c r="R187" i="17"/>
  <c r="S187" i="17"/>
  <c r="AC188" i="19"/>
  <c r="AE188" i="19"/>
  <c r="AD188" i="19"/>
  <c r="Z187" i="13"/>
  <c r="AB187" i="13" s="1"/>
  <c r="AE187" i="13" s="1"/>
  <c r="N190" i="14" s="1"/>
  <c r="O190" i="14" s="1"/>
  <c r="Y187" i="13"/>
  <c r="P189" i="13"/>
  <c r="O189" i="13"/>
  <c r="N189" i="13"/>
  <c r="Q189" i="13"/>
  <c r="U187" i="17"/>
  <c r="V187" i="17"/>
  <c r="AN188" i="17"/>
  <c r="AO188" i="17"/>
  <c r="AS189" i="17" s="1"/>
  <c r="AM188" i="17"/>
  <c r="AF186" i="19"/>
  <c r="AI186" i="19"/>
  <c r="AH186" i="19"/>
  <c r="AG186" i="19"/>
  <c r="AJ186" i="19"/>
  <c r="AK186" i="19"/>
  <c r="S188" i="13"/>
  <c r="R188" i="13"/>
  <c r="BE188" i="17"/>
  <c r="BJ186" i="17"/>
  <c r="BL186" i="17" s="1"/>
  <c r="BI186" i="17"/>
  <c r="BJ185" i="19"/>
  <c r="BL185" i="19" s="1"/>
  <c r="U189" i="13"/>
  <c r="X189" i="13"/>
  <c r="W189" i="13"/>
  <c r="V189" i="13"/>
  <c r="AR188" i="17"/>
  <c r="S188" i="19"/>
  <c r="R188" i="19"/>
  <c r="Q188" i="19"/>
  <c r="T188" i="19"/>
  <c r="AW188" i="17"/>
  <c r="AW189" i="17" s="1"/>
  <c r="AB188" i="19" l="1"/>
  <c r="BJ186" i="19"/>
  <c r="BL186" i="19" s="1"/>
  <c r="BE189" i="17"/>
  <c r="BG189" i="17"/>
  <c r="AR189" i="17"/>
  <c r="AJ187" i="19"/>
  <c r="AI187" i="19"/>
  <c r="AH187" i="19"/>
  <c r="AG187" i="19"/>
  <c r="AF187" i="19"/>
  <c r="AK187" i="19"/>
  <c r="X189" i="19"/>
  <c r="Z189" i="19"/>
  <c r="Y189" i="19"/>
  <c r="AA189" i="19"/>
  <c r="U190" i="19"/>
  <c r="V190" i="19"/>
  <c r="K191" i="17"/>
  <c r="J191" i="17"/>
  <c r="I191" i="17"/>
  <c r="L191" i="17"/>
  <c r="AT190" i="19"/>
  <c r="AU190" i="19"/>
  <c r="AW190" i="19"/>
  <c r="AV190" i="19"/>
  <c r="W190" i="13"/>
  <c r="V190" i="13"/>
  <c r="U190" i="13"/>
  <c r="X190" i="13"/>
  <c r="AV189" i="17"/>
  <c r="BA189" i="17"/>
  <c r="AZ189" i="17"/>
  <c r="O188" i="17"/>
  <c r="P188" i="17"/>
  <c r="N188" i="17"/>
  <c r="Q188" i="17"/>
  <c r="AG194" i="17"/>
  <c r="AF194" i="17"/>
  <c r="L192" i="13"/>
  <c r="J192" i="13"/>
  <c r="I192" i="13"/>
  <c r="K192" i="13"/>
  <c r="BH189" i="17"/>
  <c r="BC189" i="17"/>
  <c r="W189" i="17"/>
  <c r="X189" i="17"/>
  <c r="Z189" i="17"/>
  <c r="Y189" i="17"/>
  <c r="AQ189" i="17"/>
  <c r="AE189" i="19"/>
  <c r="AC189" i="19"/>
  <c r="AD189" i="19"/>
  <c r="BJ187" i="17"/>
  <c r="BL187" i="17" s="1"/>
  <c r="BI187" i="17"/>
  <c r="AT189" i="17"/>
  <c r="AM189" i="17"/>
  <c r="AO189" i="17"/>
  <c r="AN189" i="17"/>
  <c r="BD189" i="17"/>
  <c r="AB190" i="17"/>
  <c r="AE190" i="17"/>
  <c r="AD190" i="17"/>
  <c r="AC190" i="17"/>
  <c r="BB189" i="17"/>
  <c r="Q189" i="19"/>
  <c r="S189" i="19"/>
  <c r="R189" i="19"/>
  <c r="T189" i="19"/>
  <c r="R188" i="17"/>
  <c r="S188" i="17"/>
  <c r="G189" i="13"/>
  <c r="H189" i="13"/>
  <c r="AX189" i="17"/>
  <c r="M190" i="19"/>
  <c r="L190" i="19"/>
  <c r="N190" i="19"/>
  <c r="O190" i="19"/>
  <c r="AS187" i="19"/>
  <c r="AN187" i="19"/>
  <c r="AQ187" i="19"/>
  <c r="AR187" i="19"/>
  <c r="AP187" i="19"/>
  <c r="AO187" i="19"/>
  <c r="AP189" i="17"/>
  <c r="U188" i="17"/>
  <c r="V188" i="17"/>
  <c r="Z188" i="13"/>
  <c r="AB188" i="13" s="1"/>
  <c r="Y188" i="13"/>
  <c r="G190" i="17"/>
  <c r="H190" i="17"/>
  <c r="AU189" i="17"/>
  <c r="AY189" i="17"/>
  <c r="R189" i="13"/>
  <c r="S189" i="13"/>
  <c r="P190" i="13"/>
  <c r="N190" i="13"/>
  <c r="Q190" i="13"/>
  <c r="O190" i="13"/>
  <c r="AI189" i="17"/>
  <c r="AJ189" i="17"/>
  <c r="AK189" i="17"/>
  <c r="AL189" i="17"/>
  <c r="AX189" i="19"/>
  <c r="AY189" i="19"/>
  <c r="BF189" i="17"/>
  <c r="AB189" i="19" l="1"/>
  <c r="AP190" i="17"/>
  <c r="BF190" i="17"/>
  <c r="AT190" i="17"/>
  <c r="AU190" i="17"/>
  <c r="BE190" i="17"/>
  <c r="AX190" i="17"/>
  <c r="AB191" i="17"/>
  <c r="AC191" i="17"/>
  <c r="AE191" i="17"/>
  <c r="AD191" i="17"/>
  <c r="AQ190" i="17"/>
  <c r="AG195" i="17"/>
  <c r="AF195" i="17"/>
  <c r="AY190" i="17"/>
  <c r="G190" i="13"/>
  <c r="H190" i="13"/>
  <c r="O189" i="17"/>
  <c r="P189" i="17"/>
  <c r="Q189" i="17"/>
  <c r="N189" i="17"/>
  <c r="Z189" i="13"/>
  <c r="AB189" i="13" s="1"/>
  <c r="Y189" i="13"/>
  <c r="BD190" i="17"/>
  <c r="X190" i="17"/>
  <c r="W190" i="17"/>
  <c r="Y190" i="17"/>
  <c r="Z190" i="17"/>
  <c r="BJ188" i="17"/>
  <c r="BL188" i="17" s="1"/>
  <c r="BI188" i="17"/>
  <c r="G191" i="17"/>
  <c r="H191" i="17"/>
  <c r="S189" i="17"/>
  <c r="R189" i="17"/>
  <c r="AJ188" i="19"/>
  <c r="AG188" i="19"/>
  <c r="AI188" i="19"/>
  <c r="AH188" i="19"/>
  <c r="AF188" i="19"/>
  <c r="AK188" i="19"/>
  <c r="AM190" i="17"/>
  <c r="AO190" i="17"/>
  <c r="AP191" i="17" s="1"/>
  <c r="AN190" i="17"/>
  <c r="BG190" i="17"/>
  <c r="BJ187" i="19"/>
  <c r="BL187" i="19" s="1"/>
  <c r="AI190" i="17"/>
  <c r="AJ190" i="17"/>
  <c r="AK190" i="17"/>
  <c r="AL190" i="17"/>
  <c r="BC190" i="17"/>
  <c r="AZ190" i="17"/>
  <c r="J192" i="17"/>
  <c r="I192" i="17"/>
  <c r="K192" i="17"/>
  <c r="L192" i="17"/>
  <c r="BH190" i="17"/>
  <c r="BA190" i="17"/>
  <c r="AV190" i="17"/>
  <c r="AP188" i="19"/>
  <c r="AQ188" i="19"/>
  <c r="AO188" i="19"/>
  <c r="AS188" i="19"/>
  <c r="AR188" i="19"/>
  <c r="AN188" i="19"/>
  <c r="P191" i="13"/>
  <c r="O191" i="13"/>
  <c r="N191" i="13"/>
  <c r="Q191" i="13"/>
  <c r="U191" i="13"/>
  <c r="W191" i="13"/>
  <c r="X191" i="13"/>
  <c r="V191" i="13"/>
  <c r="Q190" i="19"/>
  <c r="R190" i="19"/>
  <c r="S190" i="19"/>
  <c r="T190" i="19"/>
  <c r="BB190" i="17"/>
  <c r="AR190" i="17"/>
  <c r="U189" i="17"/>
  <c r="V189" i="17"/>
  <c r="J193" i="13"/>
  <c r="L193" i="13"/>
  <c r="K193" i="13"/>
  <c r="I193" i="13"/>
  <c r="AW190" i="17"/>
  <c r="AX190" i="19"/>
  <c r="AY190" i="19"/>
  <c r="S190" i="13"/>
  <c r="R190" i="13"/>
  <c r="AD190" i="19"/>
  <c r="AE190" i="19"/>
  <c r="AC190" i="19"/>
  <c r="X190" i="19"/>
  <c r="Z190" i="19"/>
  <c r="AA190" i="19"/>
  <c r="Y190" i="19"/>
  <c r="AS190" i="17"/>
  <c r="AB190" i="19" l="1"/>
  <c r="AR191" i="17"/>
  <c r="BH191" i="17"/>
  <c r="AI191" i="17"/>
  <c r="AJ191" i="17"/>
  <c r="AK191" i="17"/>
  <c r="AL191" i="17"/>
  <c r="BJ188" i="19"/>
  <c r="BL188" i="19" s="1"/>
  <c r="W191" i="17"/>
  <c r="X191" i="17"/>
  <c r="Y191" i="17"/>
  <c r="Z191" i="17"/>
  <c r="Y190" i="13"/>
  <c r="Z190" i="13"/>
  <c r="AB190" i="13" s="1"/>
  <c r="K194" i="13"/>
  <c r="J194" i="13"/>
  <c r="I194" i="13"/>
  <c r="L194" i="13"/>
  <c r="V192" i="13"/>
  <c r="U192" i="13"/>
  <c r="X192" i="13"/>
  <c r="W192" i="13"/>
  <c r="S191" i="13"/>
  <c r="R191" i="13"/>
  <c r="AT191" i="17"/>
  <c r="AY191" i="17"/>
  <c r="U190" i="17"/>
  <c r="V190" i="17"/>
  <c r="AV191" i="17"/>
  <c r="BA191" i="17"/>
  <c r="BD191" i="17"/>
  <c r="AG196" i="17"/>
  <c r="AF196" i="17"/>
  <c r="BG191" i="17"/>
  <c r="AQ191" i="17"/>
  <c r="BB191" i="17"/>
  <c r="L193" i="17"/>
  <c r="I193" i="17"/>
  <c r="K193" i="17"/>
  <c r="J193" i="17"/>
  <c r="R190" i="17"/>
  <c r="S190" i="17"/>
  <c r="AS191" i="17"/>
  <c r="BF191" i="17"/>
  <c r="AO191" i="17"/>
  <c r="AN191" i="17"/>
  <c r="AM191" i="17"/>
  <c r="G192" i="17"/>
  <c r="H192" i="17"/>
  <c r="BJ189" i="17"/>
  <c r="BL189" i="17" s="1"/>
  <c r="BI189" i="17"/>
  <c r="AC192" i="17"/>
  <c r="AB192" i="17"/>
  <c r="AD192" i="17"/>
  <c r="AE192" i="17"/>
  <c r="AW191" i="17"/>
  <c r="O190" i="17"/>
  <c r="N190" i="17"/>
  <c r="P190" i="17"/>
  <c r="Q190" i="17"/>
  <c r="AU191" i="17"/>
  <c r="AU192" i="17" s="1"/>
  <c r="N192" i="13"/>
  <c r="P192" i="13"/>
  <c r="O192" i="13"/>
  <c r="Q192" i="13"/>
  <c r="AQ189" i="19"/>
  <c r="AS189" i="19"/>
  <c r="AO189" i="19"/>
  <c r="AN189" i="19"/>
  <c r="AP189" i="19"/>
  <c r="AR189" i="19"/>
  <c r="AZ191" i="17"/>
  <c r="AX191" i="17"/>
  <c r="AX192" i="17" s="1"/>
  <c r="BC191" i="17"/>
  <c r="AK189" i="19"/>
  <c r="AI189" i="19"/>
  <c r="AG189" i="19"/>
  <c r="AF189" i="19"/>
  <c r="AH189" i="19"/>
  <c r="AJ189" i="19"/>
  <c r="H191" i="13"/>
  <c r="G191" i="13"/>
  <c r="BE191" i="17"/>
  <c r="AW192" i="17" l="1"/>
  <c r="BC192" i="17"/>
  <c r="BI190" i="17"/>
  <c r="BJ190" i="17"/>
  <c r="BL190" i="17" s="1"/>
  <c r="BB192" i="17"/>
  <c r="AT192" i="17"/>
  <c r="H192" i="13"/>
  <c r="G192" i="13"/>
  <c r="AQ192" i="17"/>
  <c r="X192" i="17"/>
  <c r="W192" i="17"/>
  <c r="Z192" i="17"/>
  <c r="Y192" i="17"/>
  <c r="BG192" i="17"/>
  <c r="S192" i="13"/>
  <c r="R192" i="13"/>
  <c r="AN190" i="19"/>
  <c r="AS190" i="19"/>
  <c r="AQ190" i="19"/>
  <c r="AR190" i="19"/>
  <c r="AO190" i="19"/>
  <c r="AP190" i="19"/>
  <c r="BJ189" i="19"/>
  <c r="BL189" i="19" s="1"/>
  <c r="AO192" i="17"/>
  <c r="AM192" i="17"/>
  <c r="AN192" i="17"/>
  <c r="BH192" i="17"/>
  <c r="P193" i="13"/>
  <c r="N193" i="13"/>
  <c r="O193" i="13"/>
  <c r="Q193" i="13"/>
  <c r="BF192" i="17"/>
  <c r="V193" i="13"/>
  <c r="U193" i="13"/>
  <c r="W193" i="13"/>
  <c r="X193" i="13"/>
  <c r="AE193" i="17"/>
  <c r="AD193" i="17"/>
  <c r="AC193" i="17"/>
  <c r="AB193" i="17"/>
  <c r="AS192" i="17"/>
  <c r="AG197" i="17"/>
  <c r="AF197" i="17"/>
  <c r="AH190" i="19"/>
  <c r="AF190" i="19"/>
  <c r="AJ190" i="19"/>
  <c r="AK190" i="19"/>
  <c r="AG190" i="19"/>
  <c r="AI190" i="19"/>
  <c r="R191" i="17"/>
  <c r="S191" i="17"/>
  <c r="BD192" i="17"/>
  <c r="AI192" i="17"/>
  <c r="AK192" i="17"/>
  <c r="AJ192" i="17"/>
  <c r="AL192" i="17"/>
  <c r="BA192" i="17"/>
  <c r="L195" i="13"/>
  <c r="J195" i="13"/>
  <c r="I195" i="13"/>
  <c r="K195" i="13"/>
  <c r="AV192" i="17"/>
  <c r="AZ192" i="17"/>
  <c r="AR192" i="17"/>
  <c r="U191" i="17"/>
  <c r="V191" i="17"/>
  <c r="BE192" i="17"/>
  <c r="P191" i="17"/>
  <c r="O191" i="17"/>
  <c r="N191" i="17"/>
  <c r="Q191" i="17"/>
  <c r="AP192" i="17"/>
  <c r="AP193" i="17" s="1"/>
  <c r="Z191" i="13"/>
  <c r="AB191" i="13" s="1"/>
  <c r="Y191" i="13"/>
  <c r="G193" i="17"/>
  <c r="H193" i="17"/>
  <c r="K194" i="17"/>
  <c r="I194" i="17"/>
  <c r="J194" i="17"/>
  <c r="L194" i="17"/>
  <c r="AY192" i="17"/>
  <c r="AV193" i="17" l="1"/>
  <c r="AR193" i="17"/>
  <c r="AZ193" i="17"/>
  <c r="AU193" i="17"/>
  <c r="O192" i="17"/>
  <c r="N192" i="17"/>
  <c r="Q192" i="17"/>
  <c r="P192" i="17"/>
  <c r="K195" i="17"/>
  <c r="I195" i="17"/>
  <c r="J195" i="17"/>
  <c r="L195" i="17"/>
  <c r="K196" i="13"/>
  <c r="J196" i="13"/>
  <c r="L196" i="13"/>
  <c r="I196" i="13"/>
  <c r="W193" i="17"/>
  <c r="Z193" i="17"/>
  <c r="X193" i="17"/>
  <c r="Y193" i="17"/>
  <c r="BA193" i="17"/>
  <c r="BJ190" i="19"/>
  <c r="BL190" i="19" s="1"/>
  <c r="BE193" i="17"/>
  <c r="AI193" i="17"/>
  <c r="AK193" i="17"/>
  <c r="AJ193" i="17"/>
  <c r="AL193" i="17"/>
  <c r="BF193" i="17"/>
  <c r="AQ193" i="17"/>
  <c r="U192" i="17"/>
  <c r="V192" i="17"/>
  <c r="G194" i="17"/>
  <c r="H194" i="17"/>
  <c r="AG198" i="17"/>
  <c r="AF198" i="17"/>
  <c r="O194" i="13"/>
  <c r="P194" i="13"/>
  <c r="N194" i="13"/>
  <c r="Q194" i="13"/>
  <c r="Z192" i="13"/>
  <c r="AB192" i="13" s="1"/>
  <c r="Y192" i="13"/>
  <c r="AS193" i="17"/>
  <c r="H193" i="13"/>
  <c r="G193" i="13"/>
  <c r="BD193" i="17"/>
  <c r="AT193" i="17"/>
  <c r="R192" i="17"/>
  <c r="S192" i="17"/>
  <c r="BC193" i="17"/>
  <c r="BB193" i="17"/>
  <c r="BH193" i="17"/>
  <c r="AX193" i="17"/>
  <c r="AC194" i="17"/>
  <c r="AB194" i="17"/>
  <c r="AD194" i="17"/>
  <c r="AE194" i="17"/>
  <c r="S193" i="13"/>
  <c r="R193" i="13"/>
  <c r="AW193" i="17"/>
  <c r="AW194" i="17" s="1"/>
  <c r="BG193" i="17"/>
  <c r="AY193" i="17"/>
  <c r="BJ191" i="17"/>
  <c r="BL191" i="17" s="1"/>
  <c r="BI191" i="17"/>
  <c r="W194" i="13"/>
  <c r="U194" i="13"/>
  <c r="X194" i="13"/>
  <c r="V194" i="13"/>
  <c r="AO193" i="17"/>
  <c r="AM193" i="17"/>
  <c r="AN193" i="17"/>
  <c r="AS194" i="17" l="1"/>
  <c r="BG194" i="17"/>
  <c r="AX194" i="17"/>
  <c r="R193" i="17"/>
  <c r="S193" i="17"/>
  <c r="R194" i="13"/>
  <c r="S194" i="13"/>
  <c r="O195" i="13"/>
  <c r="P195" i="13"/>
  <c r="N195" i="13"/>
  <c r="Q195" i="13"/>
  <c r="AI194" i="17"/>
  <c r="AK194" i="17"/>
  <c r="AL194" i="17"/>
  <c r="AJ194" i="17"/>
  <c r="J197" i="13"/>
  <c r="K197" i="13"/>
  <c r="I197" i="13"/>
  <c r="L197" i="13"/>
  <c r="AO194" i="17"/>
  <c r="AM194" i="17"/>
  <c r="AN194" i="17"/>
  <c r="AB195" i="17"/>
  <c r="AE195" i="17"/>
  <c r="AC195" i="17"/>
  <c r="AD195" i="17"/>
  <c r="AV194" i="17"/>
  <c r="AT194" i="17"/>
  <c r="BD194" i="17"/>
  <c r="J196" i="17"/>
  <c r="L196" i="17"/>
  <c r="I196" i="17"/>
  <c r="K196" i="17"/>
  <c r="W195" i="13"/>
  <c r="U195" i="13"/>
  <c r="V195" i="13"/>
  <c r="X195" i="13"/>
  <c r="BE194" i="17"/>
  <c r="Z193" i="13"/>
  <c r="AB193" i="13" s="1"/>
  <c r="Y193" i="13"/>
  <c r="AP194" i="17"/>
  <c r="AP195" i="17" s="1"/>
  <c r="H194" i="13"/>
  <c r="G194" i="13"/>
  <c r="AG199" i="17"/>
  <c r="AF199" i="17"/>
  <c r="G195" i="17"/>
  <c r="H195" i="17"/>
  <c r="BA194" i="17"/>
  <c r="BH194" i="17"/>
  <c r="AR194" i="17"/>
  <c r="AY194" i="17"/>
  <c r="AU194" i="17"/>
  <c r="U193" i="17"/>
  <c r="V193" i="17"/>
  <c r="O193" i="17"/>
  <c r="N193" i="17"/>
  <c r="Q193" i="17"/>
  <c r="P193" i="17"/>
  <c r="BB194" i="17"/>
  <c r="X194" i="17"/>
  <c r="W194" i="17"/>
  <c r="Z194" i="17"/>
  <c r="Y194" i="17"/>
  <c r="BJ192" i="17"/>
  <c r="BL192" i="17" s="1"/>
  <c r="BI192" i="17"/>
  <c r="BC194" i="17"/>
  <c r="AQ194" i="17"/>
  <c r="BF194" i="17"/>
  <c r="AZ194" i="17"/>
  <c r="AZ195" i="17" l="1"/>
  <c r="BF195" i="17"/>
  <c r="AY195" i="17"/>
  <c r="BH195" i="17"/>
  <c r="BC195" i="17"/>
  <c r="BE195" i="17"/>
  <c r="BA195" i="17"/>
  <c r="W196" i="13"/>
  <c r="X196" i="13"/>
  <c r="U196" i="13"/>
  <c r="V196" i="13"/>
  <c r="AI195" i="17"/>
  <c r="AJ195" i="17"/>
  <c r="AK195" i="17"/>
  <c r="AL195" i="17"/>
  <c r="AQ195" i="17"/>
  <c r="BJ193" i="17"/>
  <c r="BL193" i="17" s="1"/>
  <c r="BI193" i="17"/>
  <c r="G196" i="17"/>
  <c r="H196" i="17"/>
  <c r="AB196" i="17"/>
  <c r="AD196" i="17"/>
  <c r="AC196" i="17"/>
  <c r="AE196" i="17"/>
  <c r="U194" i="17"/>
  <c r="V194" i="17"/>
  <c r="AS195" i="17"/>
  <c r="N196" i="13"/>
  <c r="P196" i="13"/>
  <c r="O196" i="13"/>
  <c r="Q196" i="13"/>
  <c r="O194" i="17"/>
  <c r="N194" i="17"/>
  <c r="P194" i="17"/>
  <c r="Q194" i="17"/>
  <c r="AU195" i="17"/>
  <c r="AG200" i="17"/>
  <c r="AF200" i="17"/>
  <c r="AO195" i="17"/>
  <c r="AP196" i="17" s="1"/>
  <c r="AM195" i="17"/>
  <c r="AN195" i="17"/>
  <c r="Z194" i="13"/>
  <c r="AB194" i="13" s="1"/>
  <c r="Y194" i="13"/>
  <c r="L197" i="17"/>
  <c r="K197" i="17"/>
  <c r="J197" i="17"/>
  <c r="I197" i="17"/>
  <c r="AW195" i="17"/>
  <c r="Z195" i="17"/>
  <c r="X195" i="17"/>
  <c r="W195" i="17"/>
  <c r="Y195" i="17"/>
  <c r="AX195" i="17"/>
  <c r="H195" i="13"/>
  <c r="G195" i="13"/>
  <c r="I198" i="13"/>
  <c r="J198" i="13"/>
  <c r="L198" i="13"/>
  <c r="K198" i="13"/>
  <c r="R195" i="13"/>
  <c r="S195" i="13"/>
  <c r="BD195" i="17"/>
  <c r="BD196" i="17" s="1"/>
  <c r="BB195" i="17"/>
  <c r="BB196" i="17" s="1"/>
  <c r="AT195" i="17"/>
  <c r="AT196" i="17" s="1"/>
  <c r="S194" i="17"/>
  <c r="R194" i="17"/>
  <c r="BG195" i="17"/>
  <c r="AR195" i="17"/>
  <c r="AV195" i="17"/>
  <c r="AV196" i="17" l="1"/>
  <c r="BG196" i="17"/>
  <c r="AR196" i="17"/>
  <c r="BC196" i="17"/>
  <c r="AS196" i="17"/>
  <c r="AU196" i="17"/>
  <c r="R196" i="13"/>
  <c r="S196" i="13"/>
  <c r="K199" i="13"/>
  <c r="L199" i="13"/>
  <c r="J199" i="13"/>
  <c r="I199" i="13"/>
  <c r="O195" i="17"/>
  <c r="P195" i="17"/>
  <c r="Q195" i="17"/>
  <c r="N195" i="17"/>
  <c r="BF196" i="17"/>
  <c r="AQ196" i="17"/>
  <c r="AJ196" i="17"/>
  <c r="AK196" i="17"/>
  <c r="AL196" i="17"/>
  <c r="AI196" i="17"/>
  <c r="K198" i="17"/>
  <c r="L198" i="17"/>
  <c r="J198" i="17"/>
  <c r="I198" i="17"/>
  <c r="BJ194" i="17"/>
  <c r="BL194" i="17" s="1"/>
  <c r="BI194" i="17"/>
  <c r="X196" i="17"/>
  <c r="Z196" i="17"/>
  <c r="W196" i="17"/>
  <c r="Y196" i="17"/>
  <c r="Z195" i="13"/>
  <c r="AB195" i="13" s="1"/>
  <c r="Y195" i="13"/>
  <c r="S195" i="17"/>
  <c r="R195" i="17"/>
  <c r="G196" i="13"/>
  <c r="H196" i="13"/>
  <c r="BH196" i="17"/>
  <c r="AC197" i="17"/>
  <c r="AB197" i="17"/>
  <c r="AD197" i="17"/>
  <c r="AE197" i="17"/>
  <c r="AX196" i="17"/>
  <c r="AY196" i="17"/>
  <c r="O197" i="13"/>
  <c r="P197" i="13"/>
  <c r="N197" i="13"/>
  <c r="Q197" i="13"/>
  <c r="X197" i="13"/>
  <c r="U197" i="13"/>
  <c r="V197" i="13"/>
  <c r="W197" i="13"/>
  <c r="AM196" i="17"/>
  <c r="AO196" i="17"/>
  <c r="AP197" i="17" s="1"/>
  <c r="AN196" i="17"/>
  <c r="G197" i="17"/>
  <c r="H197" i="17"/>
  <c r="BA196" i="17"/>
  <c r="AW196" i="17"/>
  <c r="AG201" i="17"/>
  <c r="AF201" i="17"/>
  <c r="U195" i="17"/>
  <c r="V195" i="17"/>
  <c r="AZ196" i="17"/>
  <c r="BE196" i="17"/>
  <c r="AW197" i="17" l="1"/>
  <c r="BE197" i="17"/>
  <c r="AU197" i="17"/>
  <c r="AT197" i="17"/>
  <c r="AS197" i="17"/>
  <c r="BA197" i="17"/>
  <c r="BB197" i="17"/>
  <c r="BD197" i="17"/>
  <c r="AZ197" i="17"/>
  <c r="AY197" i="17"/>
  <c r="AX197" i="17"/>
  <c r="H198" i="17"/>
  <c r="G198" i="17"/>
  <c r="G197" i="13"/>
  <c r="H197" i="13"/>
  <c r="BF197" i="17"/>
  <c r="P198" i="13"/>
  <c r="N198" i="13"/>
  <c r="O198" i="13"/>
  <c r="Q198" i="13"/>
  <c r="Y196" i="13"/>
  <c r="Z196" i="13"/>
  <c r="AB196" i="13" s="1"/>
  <c r="BJ195" i="17"/>
  <c r="BL195" i="17" s="1"/>
  <c r="BI195" i="17"/>
  <c r="N196" i="17"/>
  <c r="O196" i="17"/>
  <c r="Q196" i="17"/>
  <c r="P196" i="17"/>
  <c r="U196" i="17"/>
  <c r="V196" i="17"/>
  <c r="AO197" i="17"/>
  <c r="AP198" i="17" s="1"/>
  <c r="AM197" i="17"/>
  <c r="AN197" i="17"/>
  <c r="S196" i="17"/>
  <c r="R196" i="17"/>
  <c r="K199" i="17"/>
  <c r="I199" i="17"/>
  <c r="J199" i="17"/>
  <c r="L199" i="17"/>
  <c r="AV197" i="17"/>
  <c r="BG197" i="17"/>
  <c r="AC198" i="17"/>
  <c r="AB198" i="17"/>
  <c r="AE198" i="17"/>
  <c r="AD198" i="17"/>
  <c r="AK197" i="17"/>
  <c r="AJ197" i="17"/>
  <c r="AI197" i="17"/>
  <c r="AL197" i="17"/>
  <c r="J200" i="13"/>
  <c r="L200" i="13"/>
  <c r="I200" i="13"/>
  <c r="K200" i="13"/>
  <c r="AG202" i="17"/>
  <c r="AF202" i="17"/>
  <c r="X197" i="17"/>
  <c r="W197" i="17"/>
  <c r="Z197" i="17"/>
  <c r="Y197" i="17"/>
  <c r="R197" i="13"/>
  <c r="S197" i="13"/>
  <c r="X198" i="13"/>
  <c r="U198" i="13"/>
  <c r="W198" i="13"/>
  <c r="V198" i="13"/>
  <c r="AR197" i="17"/>
  <c r="BH197" i="17"/>
  <c r="BH198" i="17" s="1"/>
  <c r="AQ197" i="17"/>
  <c r="AQ198" i="17" s="1"/>
  <c r="BC197" i="17"/>
  <c r="BC198" i="17" s="1"/>
  <c r="BB198" i="17" l="1"/>
  <c r="X198" i="17"/>
  <c r="Z198" i="17"/>
  <c r="W198" i="17"/>
  <c r="Y198" i="17"/>
  <c r="AI198" i="17"/>
  <c r="AJ198" i="17"/>
  <c r="AL198" i="17"/>
  <c r="AK198" i="17"/>
  <c r="AV198" i="17"/>
  <c r="BD198" i="17"/>
  <c r="AZ198" i="17"/>
  <c r="I200" i="17"/>
  <c r="K200" i="17"/>
  <c r="J200" i="17"/>
  <c r="L200" i="17"/>
  <c r="L201" i="13"/>
  <c r="J201" i="13"/>
  <c r="I201" i="13"/>
  <c r="K201" i="13"/>
  <c r="AR198" i="17"/>
  <c r="O197" i="17"/>
  <c r="N197" i="17"/>
  <c r="Q197" i="17"/>
  <c r="P197" i="17"/>
  <c r="AF203" i="17"/>
  <c r="AG203" i="17"/>
  <c r="AC199" i="17"/>
  <c r="AB199" i="17"/>
  <c r="AD199" i="17"/>
  <c r="AE199" i="17"/>
  <c r="BI196" i="17"/>
  <c r="BJ196" i="17"/>
  <c r="BL196" i="17" s="1"/>
  <c r="BF198" i="17"/>
  <c r="AT198" i="17"/>
  <c r="AU198" i="17"/>
  <c r="X199" i="13"/>
  <c r="W199" i="13"/>
  <c r="U199" i="13"/>
  <c r="V199" i="13"/>
  <c r="AS198" i="17"/>
  <c r="R197" i="17"/>
  <c r="S197" i="17"/>
  <c r="H198" i="13"/>
  <c r="G198" i="13"/>
  <c r="BA198" i="17"/>
  <c r="AW198" i="17"/>
  <c r="Z197" i="13"/>
  <c r="AB197" i="13" s="1"/>
  <c r="Y197" i="13"/>
  <c r="R198" i="13"/>
  <c r="S198" i="13"/>
  <c r="AX198" i="17"/>
  <c r="BG198" i="17"/>
  <c r="AO198" i="17"/>
  <c r="AM198" i="17"/>
  <c r="AN198" i="17"/>
  <c r="G199" i="17"/>
  <c r="H199" i="17"/>
  <c r="AY198" i="17"/>
  <c r="U197" i="17"/>
  <c r="V197" i="17"/>
  <c r="N199" i="13"/>
  <c r="P199" i="13"/>
  <c r="Q199" i="13"/>
  <c r="O199" i="13"/>
  <c r="BE198" i="17"/>
  <c r="AY199" i="17" l="1"/>
  <c r="AW199" i="17"/>
  <c r="BE199" i="17"/>
  <c r="AX199" i="17"/>
  <c r="BG199" i="17"/>
  <c r="AO199" i="17"/>
  <c r="AM199" i="17"/>
  <c r="AN199" i="17"/>
  <c r="G199" i="13"/>
  <c r="H199" i="13"/>
  <c r="BJ197" i="17"/>
  <c r="BL197" i="17" s="1"/>
  <c r="BI197" i="17"/>
  <c r="AZ199" i="17"/>
  <c r="R198" i="17"/>
  <c r="S198" i="17"/>
  <c r="BD199" i="17"/>
  <c r="AB200" i="17"/>
  <c r="AC200" i="17"/>
  <c r="AD200" i="17"/>
  <c r="AE200" i="17"/>
  <c r="AR199" i="17"/>
  <c r="AV199" i="17"/>
  <c r="AS199" i="17"/>
  <c r="AI199" i="17"/>
  <c r="AK199" i="17"/>
  <c r="AJ199" i="17"/>
  <c r="AL199" i="17"/>
  <c r="N200" i="13"/>
  <c r="P200" i="13"/>
  <c r="Q200" i="13"/>
  <c r="O200" i="13"/>
  <c r="U198" i="17"/>
  <c r="V198" i="17"/>
  <c r="S199" i="13"/>
  <c r="R199" i="13"/>
  <c r="AP199" i="17"/>
  <c r="AP200" i="17" s="1"/>
  <c r="J202" i="13"/>
  <c r="L202" i="13"/>
  <c r="K202" i="13"/>
  <c r="I202" i="13"/>
  <c r="V200" i="13"/>
  <c r="U200" i="13"/>
  <c r="X200" i="13"/>
  <c r="W200" i="13"/>
  <c r="BC199" i="17"/>
  <c r="I201" i="17"/>
  <c r="K201" i="17"/>
  <c r="L201" i="17"/>
  <c r="J201" i="17"/>
  <c r="Z198" i="13"/>
  <c r="AB198" i="13" s="1"/>
  <c r="Y198" i="13"/>
  <c r="G200" i="17"/>
  <c r="H200" i="17"/>
  <c r="AU199" i="17"/>
  <c r="AG204" i="17"/>
  <c r="AF204" i="17"/>
  <c r="AT199" i="17"/>
  <c r="W199" i="17"/>
  <c r="X199" i="17"/>
  <c r="Y199" i="17"/>
  <c r="Z199" i="17"/>
  <c r="BA199" i="17"/>
  <c r="AQ199" i="17"/>
  <c r="BF199" i="17"/>
  <c r="P198" i="17"/>
  <c r="N198" i="17"/>
  <c r="Q198" i="17"/>
  <c r="O198" i="17"/>
  <c r="BH199" i="17"/>
  <c r="BB199" i="17"/>
  <c r="BH200" i="17" l="1"/>
  <c r="BB200" i="17"/>
  <c r="BF200" i="17"/>
  <c r="BA200" i="17"/>
  <c r="AQ200" i="17"/>
  <c r="BC200" i="17"/>
  <c r="AT200" i="17"/>
  <c r="R199" i="17"/>
  <c r="S199" i="17"/>
  <c r="BG200" i="17"/>
  <c r="AW200" i="17"/>
  <c r="AX200" i="17"/>
  <c r="AZ200" i="17"/>
  <c r="O199" i="17"/>
  <c r="N199" i="17"/>
  <c r="P199" i="17"/>
  <c r="Q199" i="17"/>
  <c r="R200" i="13"/>
  <c r="S200" i="13"/>
  <c r="AS200" i="17"/>
  <c r="BI198" i="17"/>
  <c r="BJ198" i="17"/>
  <c r="BL198" i="17" s="1"/>
  <c r="AG205" i="17"/>
  <c r="AF205" i="17"/>
  <c r="U201" i="13"/>
  <c r="X201" i="13"/>
  <c r="W201" i="13"/>
  <c r="V201" i="13"/>
  <c r="U199" i="17"/>
  <c r="V199" i="17"/>
  <c r="AV200" i="17"/>
  <c r="AU200" i="17"/>
  <c r="AR200" i="17"/>
  <c r="H200" i="13"/>
  <c r="G200" i="13"/>
  <c r="G201" i="17"/>
  <c r="H201" i="17"/>
  <c r="AD201" i="17"/>
  <c r="AB201" i="17"/>
  <c r="AC201" i="17"/>
  <c r="AE201" i="17"/>
  <c r="Z199" i="13"/>
  <c r="AB199" i="13" s="1"/>
  <c r="Y199" i="13"/>
  <c r="AY200" i="17"/>
  <c r="P201" i="13"/>
  <c r="N201" i="13"/>
  <c r="O201" i="13"/>
  <c r="Q201" i="13"/>
  <c r="W200" i="17"/>
  <c r="Z200" i="17"/>
  <c r="X200" i="17"/>
  <c r="Y200" i="17"/>
  <c r="AM200" i="17"/>
  <c r="AO200" i="17"/>
  <c r="AN200" i="17"/>
  <c r="L203" i="13"/>
  <c r="I203" i="13"/>
  <c r="J203" i="13"/>
  <c r="K203" i="13"/>
  <c r="AI200" i="17"/>
  <c r="AK200" i="17"/>
  <c r="AJ200" i="17"/>
  <c r="AL200" i="17"/>
  <c r="BE200" i="17"/>
  <c r="I202" i="17"/>
  <c r="K202" i="17"/>
  <c r="J202" i="17"/>
  <c r="L202" i="17"/>
  <c r="BD200" i="17"/>
  <c r="BD201" i="17" l="1"/>
  <c r="AY201" i="17"/>
  <c r="BE201" i="17"/>
  <c r="BC201" i="17"/>
  <c r="O202" i="13"/>
  <c r="N202" i="13"/>
  <c r="P202" i="13"/>
  <c r="Q202" i="13"/>
  <c r="K203" i="17"/>
  <c r="I203" i="17"/>
  <c r="L203" i="17"/>
  <c r="J203" i="17"/>
  <c r="J204" i="13"/>
  <c r="I204" i="13"/>
  <c r="L204" i="13"/>
  <c r="K204" i="13"/>
  <c r="BJ199" i="17"/>
  <c r="BL199" i="17" s="1"/>
  <c r="BI199" i="17"/>
  <c r="G202" i="17"/>
  <c r="H202" i="17"/>
  <c r="U202" i="13"/>
  <c r="X202" i="13"/>
  <c r="V202" i="13"/>
  <c r="W202" i="13"/>
  <c r="AZ201" i="17"/>
  <c r="AO201" i="17"/>
  <c r="AN201" i="17"/>
  <c r="AM201" i="17"/>
  <c r="BF201" i="17"/>
  <c r="AX201" i="17"/>
  <c r="Z200" i="13"/>
  <c r="AB200" i="13" s="1"/>
  <c r="Y200" i="13"/>
  <c r="AG206" i="17"/>
  <c r="AF206" i="17"/>
  <c r="AW201" i="17"/>
  <c r="H201" i="13"/>
  <c r="G201" i="13"/>
  <c r="BG201" i="17"/>
  <c r="AI201" i="17"/>
  <c r="AJ201" i="17"/>
  <c r="AL201" i="17"/>
  <c r="AK201" i="17"/>
  <c r="AQ201" i="17"/>
  <c r="AR201" i="17"/>
  <c r="BH201" i="17"/>
  <c r="W201" i="17"/>
  <c r="Z201" i="17"/>
  <c r="Y201" i="17"/>
  <c r="X201" i="17"/>
  <c r="AU201" i="17"/>
  <c r="AS201" i="17"/>
  <c r="R200" i="17"/>
  <c r="S200" i="17"/>
  <c r="AV201" i="17"/>
  <c r="S201" i="13"/>
  <c r="R201" i="13"/>
  <c r="AT201" i="17"/>
  <c r="AB202" i="17"/>
  <c r="AC202" i="17"/>
  <c r="AD202" i="17"/>
  <c r="AE202" i="17"/>
  <c r="U200" i="17"/>
  <c r="V200" i="17"/>
  <c r="AP201" i="17"/>
  <c r="AP202" i="17" s="1"/>
  <c r="BA201" i="17"/>
  <c r="O200" i="17"/>
  <c r="P200" i="17"/>
  <c r="N200" i="17"/>
  <c r="Q200" i="17"/>
  <c r="BB201" i="17"/>
  <c r="BB202" i="17" l="1"/>
  <c r="BA202" i="17"/>
  <c r="AS202" i="17"/>
  <c r="AW202" i="17"/>
  <c r="P201" i="17"/>
  <c r="O201" i="17"/>
  <c r="N201" i="17"/>
  <c r="Q201" i="17"/>
  <c r="AT202" i="17"/>
  <c r="BE202" i="17"/>
  <c r="BH202" i="17"/>
  <c r="AG207" i="17"/>
  <c r="AF207" i="17"/>
  <c r="BJ200" i="17"/>
  <c r="BL200" i="17" s="1"/>
  <c r="BI200" i="17"/>
  <c r="R202" i="13"/>
  <c r="S202" i="13"/>
  <c r="AR202" i="17"/>
  <c r="K204" i="17"/>
  <c r="I204" i="17"/>
  <c r="L204" i="17"/>
  <c r="J204" i="17"/>
  <c r="AV202" i="17"/>
  <c r="AQ202" i="17"/>
  <c r="W203" i="13"/>
  <c r="X203" i="13"/>
  <c r="U203" i="13"/>
  <c r="V203" i="13"/>
  <c r="R201" i="17"/>
  <c r="S201" i="17"/>
  <c r="AY202" i="17"/>
  <c r="AJ202" i="17"/>
  <c r="AK202" i="17"/>
  <c r="AL202" i="17"/>
  <c r="AI202" i="17"/>
  <c r="AX202" i="17"/>
  <c r="H203" i="17"/>
  <c r="G203" i="17"/>
  <c r="P203" i="13"/>
  <c r="O203" i="13"/>
  <c r="N203" i="13"/>
  <c r="Q203" i="13"/>
  <c r="BF202" i="17"/>
  <c r="AU202" i="17"/>
  <c r="AB203" i="17"/>
  <c r="AC203" i="17"/>
  <c r="AD203" i="17"/>
  <c r="AE203" i="17"/>
  <c r="BG202" i="17"/>
  <c r="U201" i="17"/>
  <c r="V201" i="17"/>
  <c r="Z201" i="13"/>
  <c r="AB201" i="13" s="1"/>
  <c r="Y201" i="13"/>
  <c r="AM202" i="17"/>
  <c r="AO202" i="17"/>
  <c r="AN202" i="17"/>
  <c r="BD202" i="17"/>
  <c r="W202" i="17"/>
  <c r="X202" i="17"/>
  <c r="Y202" i="17"/>
  <c r="Z202" i="17"/>
  <c r="H202" i="13"/>
  <c r="G202" i="13"/>
  <c r="AZ202" i="17"/>
  <c r="I205" i="13"/>
  <c r="J205" i="13"/>
  <c r="L205" i="13"/>
  <c r="K205" i="13"/>
  <c r="BC202" i="17"/>
  <c r="BG203" i="17" l="1"/>
  <c r="AV203" i="17"/>
  <c r="AU203" i="17"/>
  <c r="BF203" i="17"/>
  <c r="BC203" i="17"/>
  <c r="BD203" i="17"/>
  <c r="AZ203" i="17"/>
  <c r="AX203" i="17"/>
  <c r="U204" i="13"/>
  <c r="X204" i="13"/>
  <c r="V204" i="13"/>
  <c r="W204" i="13"/>
  <c r="J206" i="13"/>
  <c r="K206" i="13"/>
  <c r="L206" i="13"/>
  <c r="I206" i="13"/>
  <c r="AN203" i="17"/>
  <c r="AM203" i="17"/>
  <c r="AO203" i="17"/>
  <c r="AL203" i="17"/>
  <c r="AK203" i="17"/>
  <c r="AJ203" i="17"/>
  <c r="AI203" i="17"/>
  <c r="AQ203" i="17"/>
  <c r="AF208" i="17"/>
  <c r="AG208" i="17"/>
  <c r="BH203" i="17"/>
  <c r="BE203" i="17"/>
  <c r="AS203" i="17"/>
  <c r="AP203" i="17"/>
  <c r="J205" i="17"/>
  <c r="I205" i="17"/>
  <c r="K205" i="17"/>
  <c r="L205" i="17"/>
  <c r="AT203" i="17"/>
  <c r="U202" i="17"/>
  <c r="V202" i="17"/>
  <c r="N204" i="13"/>
  <c r="O204" i="13"/>
  <c r="Q204" i="13"/>
  <c r="P204" i="13"/>
  <c r="AY203" i="17"/>
  <c r="O202" i="17"/>
  <c r="N202" i="17"/>
  <c r="P202" i="17"/>
  <c r="Q202" i="17"/>
  <c r="G203" i="13"/>
  <c r="H203" i="13"/>
  <c r="R202" i="17"/>
  <c r="S202" i="17"/>
  <c r="BJ201" i="17"/>
  <c r="BL201" i="17" s="1"/>
  <c r="BI201" i="17"/>
  <c r="AR203" i="17"/>
  <c r="W203" i="17"/>
  <c r="X203" i="17"/>
  <c r="Z203" i="17"/>
  <c r="Y203" i="17"/>
  <c r="AC204" i="17"/>
  <c r="AE204" i="17"/>
  <c r="AB204" i="17"/>
  <c r="AD204" i="17"/>
  <c r="BA203" i="17"/>
  <c r="S203" i="13"/>
  <c r="R203" i="13"/>
  <c r="Y202" i="13"/>
  <c r="Z202" i="13"/>
  <c r="AB202" i="13" s="1"/>
  <c r="AW203" i="17"/>
  <c r="H204" i="17"/>
  <c r="G204" i="17"/>
  <c r="BB203" i="17"/>
  <c r="BB204" i="17" s="1"/>
  <c r="AR204" i="17" l="1"/>
  <c r="AU204" i="17"/>
  <c r="AW204" i="17"/>
  <c r="AP204" i="17"/>
  <c r="BA204" i="17"/>
  <c r="AQ204" i="17"/>
  <c r="R203" i="17"/>
  <c r="S203" i="17"/>
  <c r="BH204" i="17"/>
  <c r="AE205" i="17"/>
  <c r="AC205" i="17"/>
  <c r="AB205" i="17"/>
  <c r="AD205" i="17"/>
  <c r="H204" i="13"/>
  <c r="G204" i="13"/>
  <c r="U203" i="17"/>
  <c r="V203" i="17"/>
  <c r="AV204" i="17"/>
  <c r="J207" i="13"/>
  <c r="L207" i="13"/>
  <c r="I207" i="13"/>
  <c r="K207" i="13"/>
  <c r="H205" i="17"/>
  <c r="G205" i="17"/>
  <c r="Z203" i="13"/>
  <c r="AB203" i="13" s="1"/>
  <c r="Y203" i="13"/>
  <c r="AF209" i="17"/>
  <c r="AG209" i="17"/>
  <c r="BF204" i="17"/>
  <c r="AT204" i="17"/>
  <c r="P203" i="17"/>
  <c r="O203" i="17"/>
  <c r="N203" i="17"/>
  <c r="Q203" i="17"/>
  <c r="K206" i="17"/>
  <c r="I206" i="17"/>
  <c r="J206" i="17"/>
  <c r="L206" i="17"/>
  <c r="BC204" i="17"/>
  <c r="X204" i="17"/>
  <c r="Z204" i="17"/>
  <c r="W204" i="17"/>
  <c r="Y204" i="17"/>
  <c r="BI202" i="17"/>
  <c r="BJ202" i="17"/>
  <c r="BL202" i="17" s="1"/>
  <c r="AY204" i="17"/>
  <c r="AI204" i="17"/>
  <c r="AJ204" i="17"/>
  <c r="AK204" i="17"/>
  <c r="AL204" i="17"/>
  <c r="U205" i="13"/>
  <c r="W205" i="13"/>
  <c r="X205" i="13"/>
  <c r="V205" i="13"/>
  <c r="BG204" i="17"/>
  <c r="S204" i="13"/>
  <c r="R204" i="13"/>
  <c r="AS204" i="17"/>
  <c r="AM204" i="17"/>
  <c r="AN204" i="17"/>
  <c r="AO204" i="17"/>
  <c r="N205" i="13"/>
  <c r="P205" i="13"/>
  <c r="Q205" i="13"/>
  <c r="O205" i="13"/>
  <c r="AZ204" i="17"/>
  <c r="AX204" i="17"/>
  <c r="BE204" i="17"/>
  <c r="BD204" i="17"/>
  <c r="BD205" i="17" s="1"/>
  <c r="BB205" i="17" l="1"/>
  <c r="BE205" i="17"/>
  <c r="BG205" i="17"/>
  <c r="AZ205" i="17"/>
  <c r="BA205" i="17"/>
  <c r="AT205" i="17"/>
  <c r="AS205" i="17"/>
  <c r="AP205" i="17"/>
  <c r="K207" i="17"/>
  <c r="I207" i="17"/>
  <c r="L207" i="17"/>
  <c r="J207" i="17"/>
  <c r="Z204" i="13"/>
  <c r="AB204" i="13" s="1"/>
  <c r="Y204" i="13"/>
  <c r="AY205" i="17"/>
  <c r="G205" i="13"/>
  <c r="H205" i="13"/>
  <c r="AX205" i="17"/>
  <c r="S205" i="13"/>
  <c r="R205" i="13"/>
  <c r="AR205" i="17"/>
  <c r="O204" i="17"/>
  <c r="P204" i="17"/>
  <c r="N204" i="17"/>
  <c r="Q204" i="17"/>
  <c r="G206" i="17"/>
  <c r="H206" i="17"/>
  <c r="AW205" i="17"/>
  <c r="P206" i="13"/>
  <c r="N206" i="13"/>
  <c r="O206" i="13"/>
  <c r="Q206" i="13"/>
  <c r="W206" i="13"/>
  <c r="U206" i="13"/>
  <c r="V206" i="13"/>
  <c r="X206" i="13"/>
  <c r="BJ203" i="17"/>
  <c r="BL203" i="17" s="1"/>
  <c r="BI203" i="17"/>
  <c r="AB206" i="17"/>
  <c r="AD206" i="17"/>
  <c r="AC206" i="17"/>
  <c r="AE206" i="17"/>
  <c r="Z205" i="17"/>
  <c r="X205" i="17"/>
  <c r="Y205" i="17"/>
  <c r="W205" i="17"/>
  <c r="J208" i="13"/>
  <c r="K208" i="13"/>
  <c r="I208" i="13"/>
  <c r="L208" i="13"/>
  <c r="BH205" i="17"/>
  <c r="BH206" i="17" s="1"/>
  <c r="BF205" i="17"/>
  <c r="AV205" i="17"/>
  <c r="R204" i="17"/>
  <c r="S204" i="17"/>
  <c r="BC205" i="17"/>
  <c r="U204" i="17"/>
  <c r="V204" i="17"/>
  <c r="AI205" i="17"/>
  <c r="AJ205" i="17"/>
  <c r="AK205" i="17"/>
  <c r="AL205" i="17"/>
  <c r="AO205" i="17"/>
  <c r="AM205" i="17"/>
  <c r="AN205" i="17"/>
  <c r="AQ205" i="17"/>
  <c r="AG210" i="17"/>
  <c r="AF210" i="17"/>
  <c r="AU205" i="17"/>
  <c r="BF206" i="17" l="1"/>
  <c r="BC206" i="17"/>
  <c r="AU206" i="17"/>
  <c r="BG206" i="17"/>
  <c r="W207" i="13"/>
  <c r="X207" i="13"/>
  <c r="U207" i="13"/>
  <c r="V207" i="13"/>
  <c r="BJ204" i="17"/>
  <c r="BL204" i="17" s="1"/>
  <c r="BI204" i="17"/>
  <c r="AY206" i="17"/>
  <c r="BA206" i="17"/>
  <c r="S205" i="17"/>
  <c r="R205" i="17"/>
  <c r="AG211" i="17"/>
  <c r="AF211" i="17"/>
  <c r="AQ206" i="17"/>
  <c r="Y206" i="17"/>
  <c r="W206" i="17"/>
  <c r="X206" i="17"/>
  <c r="Z206" i="17"/>
  <c r="AV206" i="17"/>
  <c r="AZ206" i="17"/>
  <c r="O207" i="13"/>
  <c r="N207" i="13"/>
  <c r="Q207" i="13"/>
  <c r="P207" i="13"/>
  <c r="BE206" i="17"/>
  <c r="K208" i="17"/>
  <c r="I208" i="17"/>
  <c r="J208" i="17"/>
  <c r="L208" i="17"/>
  <c r="AB207" i="17"/>
  <c r="AC207" i="17"/>
  <c r="AE207" i="17"/>
  <c r="AD207" i="17"/>
  <c r="AR206" i="17"/>
  <c r="AO206" i="17"/>
  <c r="AM206" i="17"/>
  <c r="AN206" i="17"/>
  <c r="AI206" i="17"/>
  <c r="AJ206" i="17"/>
  <c r="AL206" i="17"/>
  <c r="AK206" i="17"/>
  <c r="AT206" i="17"/>
  <c r="J209" i="13"/>
  <c r="I209" i="13"/>
  <c r="L209" i="13"/>
  <c r="K209" i="13"/>
  <c r="AW206" i="17"/>
  <c r="S206" i="13"/>
  <c r="R206" i="13"/>
  <c r="AP206" i="17"/>
  <c r="H207" i="17"/>
  <c r="G207" i="17"/>
  <c r="AX206" i="17"/>
  <c r="AS206" i="17"/>
  <c r="G206" i="13"/>
  <c r="H206" i="13"/>
  <c r="BD206" i="17"/>
  <c r="U205" i="17"/>
  <c r="V205" i="17"/>
  <c r="P205" i="17"/>
  <c r="N205" i="17"/>
  <c r="O205" i="17"/>
  <c r="Q205" i="17"/>
  <c r="Z205" i="13"/>
  <c r="AB205" i="13" s="1"/>
  <c r="Y205" i="13"/>
  <c r="BB206" i="17"/>
  <c r="BD207" i="17" l="1"/>
  <c r="AX207" i="17"/>
  <c r="AS207" i="17"/>
  <c r="AW207" i="17"/>
  <c r="AT207" i="17"/>
  <c r="BB207" i="17"/>
  <c r="R206" i="17"/>
  <c r="S206" i="17"/>
  <c r="AM207" i="17"/>
  <c r="AO207" i="17"/>
  <c r="AN207" i="17"/>
  <c r="AB208" i="17"/>
  <c r="AD208" i="17"/>
  <c r="AC208" i="17"/>
  <c r="AE208" i="17"/>
  <c r="BC207" i="17"/>
  <c r="AZ207" i="17"/>
  <c r="BA207" i="17"/>
  <c r="AV207" i="17"/>
  <c r="AU207" i="17"/>
  <c r="BH207" i="17"/>
  <c r="W207" i="17"/>
  <c r="X207" i="17"/>
  <c r="Y207" i="17"/>
  <c r="Z207" i="17"/>
  <c r="AY207" i="17"/>
  <c r="BJ205" i="17"/>
  <c r="BL205" i="17" s="1"/>
  <c r="BI205" i="17"/>
  <c r="G208" i="17"/>
  <c r="H208" i="17"/>
  <c r="L209" i="17"/>
  <c r="K209" i="17"/>
  <c r="I209" i="17"/>
  <c r="J209" i="17"/>
  <c r="AP207" i="17"/>
  <c r="AI207" i="17"/>
  <c r="AJ207" i="17"/>
  <c r="AK207" i="17"/>
  <c r="AL207" i="17"/>
  <c r="U206" i="17"/>
  <c r="V206" i="17"/>
  <c r="O206" i="17"/>
  <c r="N206" i="17"/>
  <c r="Q206" i="17"/>
  <c r="P206" i="17"/>
  <c r="S207" i="13"/>
  <c r="R207" i="13"/>
  <c r="AQ207" i="17"/>
  <c r="BE207" i="17"/>
  <c r="U208" i="13"/>
  <c r="V208" i="13"/>
  <c r="X208" i="13"/>
  <c r="W208" i="13"/>
  <c r="G207" i="13"/>
  <c r="H207" i="13"/>
  <c r="BF207" i="17"/>
  <c r="AG212" i="17"/>
  <c r="AF212" i="17"/>
  <c r="Z206" i="13"/>
  <c r="AB206" i="13" s="1"/>
  <c r="Y206" i="13"/>
  <c r="J210" i="13"/>
  <c r="L210" i="13"/>
  <c r="K210" i="13"/>
  <c r="I210" i="13"/>
  <c r="AR207" i="17"/>
  <c r="O208" i="13"/>
  <c r="N208" i="13"/>
  <c r="Q208" i="13"/>
  <c r="P208" i="13"/>
  <c r="BG207" i="17"/>
  <c r="AP208" i="17" l="1"/>
  <c r="BE208" i="17"/>
  <c r="AW208" i="17"/>
  <c r="BG208" i="17"/>
  <c r="AR208" i="17"/>
  <c r="AQ208" i="17"/>
  <c r="AZ208" i="17"/>
  <c r="AY208" i="17"/>
  <c r="BC208" i="17"/>
  <c r="BF208" i="17"/>
  <c r="S208" i="13"/>
  <c r="R208" i="13"/>
  <c r="X208" i="17"/>
  <c r="Y208" i="17"/>
  <c r="W208" i="17"/>
  <c r="Z208" i="17"/>
  <c r="AC209" i="17"/>
  <c r="AD209" i="17"/>
  <c r="AB209" i="17"/>
  <c r="AE209" i="17"/>
  <c r="N209" i="13"/>
  <c r="Q209" i="13"/>
  <c r="P209" i="13"/>
  <c r="O209" i="13"/>
  <c r="H208" i="13"/>
  <c r="G208" i="13"/>
  <c r="Z207" i="13"/>
  <c r="AB207" i="13" s="1"/>
  <c r="Y207" i="13"/>
  <c r="O207" i="17"/>
  <c r="Q207" i="17"/>
  <c r="N207" i="17"/>
  <c r="P207" i="17"/>
  <c r="AS208" i="17"/>
  <c r="BD208" i="17"/>
  <c r="BJ206" i="17"/>
  <c r="BL206" i="17" s="1"/>
  <c r="BI206" i="17"/>
  <c r="BH208" i="17"/>
  <c r="U209" i="13"/>
  <c r="X209" i="13"/>
  <c r="W209" i="13"/>
  <c r="V209" i="13"/>
  <c r="V207" i="17"/>
  <c r="U207" i="17"/>
  <c r="AT208" i="17"/>
  <c r="AN208" i="17"/>
  <c r="AM208" i="17"/>
  <c r="AO208" i="17"/>
  <c r="AP209" i="17" s="1"/>
  <c r="L211" i="13"/>
  <c r="J211" i="13"/>
  <c r="I211" i="13"/>
  <c r="K211" i="13"/>
  <c r="I210" i="17"/>
  <c r="K210" i="17"/>
  <c r="J210" i="17"/>
  <c r="L210" i="17"/>
  <c r="AU208" i="17"/>
  <c r="AF213" i="17"/>
  <c r="AG213" i="17"/>
  <c r="AI208" i="17"/>
  <c r="AJ208" i="17"/>
  <c r="AL208" i="17"/>
  <c r="AK208" i="17"/>
  <c r="G209" i="17"/>
  <c r="H209" i="17"/>
  <c r="AV208" i="17"/>
  <c r="R207" i="17"/>
  <c r="S207" i="17"/>
  <c r="AX208" i="17"/>
  <c r="BA208" i="17"/>
  <c r="BA209" i="17" s="1"/>
  <c r="BB208" i="17"/>
  <c r="BB209" i="17" s="1"/>
  <c r="AS209" i="17" l="1"/>
  <c r="AV209" i="17"/>
  <c r="AI209" i="17"/>
  <c r="AJ209" i="17"/>
  <c r="AK209" i="17"/>
  <c r="AL209" i="17"/>
  <c r="BG209" i="17"/>
  <c r="Y209" i="17"/>
  <c r="W209" i="17"/>
  <c r="X209" i="17"/>
  <c r="Z209" i="17"/>
  <c r="R208" i="17"/>
  <c r="S208" i="17"/>
  <c r="BH209" i="17"/>
  <c r="I212" i="13"/>
  <c r="J212" i="13"/>
  <c r="K212" i="13"/>
  <c r="L212" i="13"/>
  <c r="AM209" i="17"/>
  <c r="AO209" i="17"/>
  <c r="AN209" i="17"/>
  <c r="Y208" i="13"/>
  <c r="Z208" i="13"/>
  <c r="AB208" i="13" s="1"/>
  <c r="AE208" i="13" s="1"/>
  <c r="N211" i="14" s="1"/>
  <c r="O211" i="14" s="1"/>
  <c r="K211" i="17"/>
  <c r="I211" i="17"/>
  <c r="L211" i="17"/>
  <c r="J211" i="17"/>
  <c r="AX209" i="17"/>
  <c r="AG214" i="17"/>
  <c r="AF214" i="17"/>
  <c r="G209" i="13"/>
  <c r="H209" i="13"/>
  <c r="BD209" i="17"/>
  <c r="BE209" i="17"/>
  <c r="AU209" i="17"/>
  <c r="AT209" i="17"/>
  <c r="AR209" i="17"/>
  <c r="S209" i="13"/>
  <c r="R209" i="13"/>
  <c r="P210" i="13"/>
  <c r="N210" i="13"/>
  <c r="O210" i="13"/>
  <c r="Q210" i="13"/>
  <c r="BF209" i="17"/>
  <c r="U208" i="17"/>
  <c r="V208" i="17"/>
  <c r="AW209" i="17"/>
  <c r="BJ207" i="17"/>
  <c r="BL207" i="17" s="1"/>
  <c r="BI207" i="17"/>
  <c r="AB210" i="17"/>
  <c r="AE210" i="17"/>
  <c r="AD210" i="17"/>
  <c r="AC210" i="17"/>
  <c r="BC209" i="17"/>
  <c r="O208" i="17"/>
  <c r="P208" i="17"/>
  <c r="N208" i="17"/>
  <c r="Q208" i="17"/>
  <c r="AY209" i="17"/>
  <c r="H210" i="17"/>
  <c r="G210" i="17"/>
  <c r="U210" i="13"/>
  <c r="W210" i="13"/>
  <c r="V210" i="13"/>
  <c r="X210" i="13"/>
  <c r="AZ209" i="17"/>
  <c r="AQ209" i="17"/>
  <c r="AQ210" i="17" s="1"/>
  <c r="AY210" i="17" l="1"/>
  <c r="BF210" i="17"/>
  <c r="AZ210" i="17"/>
  <c r="AR210" i="17"/>
  <c r="P209" i="17"/>
  <c r="O209" i="17"/>
  <c r="N209" i="17"/>
  <c r="Q209" i="17"/>
  <c r="U209" i="17"/>
  <c r="V209" i="17"/>
  <c r="AU210" i="17"/>
  <c r="BI208" i="17"/>
  <c r="BJ208" i="17"/>
  <c r="BL208" i="17" s="1"/>
  <c r="BE210" i="17"/>
  <c r="Y210" i="17"/>
  <c r="W210" i="17"/>
  <c r="X210" i="17"/>
  <c r="Z210" i="17"/>
  <c r="BD210" i="17"/>
  <c r="AV210" i="17"/>
  <c r="O211" i="13"/>
  <c r="N211" i="13"/>
  <c r="Q211" i="13"/>
  <c r="P211" i="13"/>
  <c r="H210" i="13"/>
  <c r="G210" i="13"/>
  <c r="AN210" i="17"/>
  <c r="AO210" i="17"/>
  <c r="AM210" i="17"/>
  <c r="BC210" i="17"/>
  <c r="Z209" i="13"/>
  <c r="AB209" i="13" s="1"/>
  <c r="AE209" i="13" s="1"/>
  <c r="N212" i="14" s="1"/>
  <c r="O212" i="14" s="1"/>
  <c r="Y209" i="13"/>
  <c r="K213" i="13"/>
  <c r="I213" i="13"/>
  <c r="J213" i="13"/>
  <c r="L213" i="13"/>
  <c r="BG210" i="17"/>
  <c r="AF215" i="17"/>
  <c r="AG215" i="17"/>
  <c r="AI210" i="17"/>
  <c r="AJ210" i="17"/>
  <c r="AK210" i="17"/>
  <c r="AL210" i="17"/>
  <c r="AS210" i="17"/>
  <c r="AX210" i="17"/>
  <c r="G211" i="17"/>
  <c r="H211" i="17"/>
  <c r="U211" i="13"/>
  <c r="W211" i="13"/>
  <c r="V211" i="13"/>
  <c r="X211" i="13"/>
  <c r="AC211" i="17"/>
  <c r="AB211" i="17"/>
  <c r="AE211" i="17"/>
  <c r="AD211" i="17"/>
  <c r="R210" i="13"/>
  <c r="S210" i="13"/>
  <c r="I212" i="17"/>
  <c r="J212" i="17"/>
  <c r="K212" i="17"/>
  <c r="L212" i="17"/>
  <c r="BA210" i="17"/>
  <c r="BH210" i="17"/>
  <c r="BB210" i="17"/>
  <c r="AW210" i="17"/>
  <c r="AW211" i="17" s="1"/>
  <c r="AT210" i="17"/>
  <c r="R209" i="17"/>
  <c r="S209" i="17"/>
  <c r="AP210" i="17"/>
  <c r="AP211" i="17" s="1"/>
  <c r="BA211" i="17" l="1"/>
  <c r="BB211" i="17"/>
  <c r="BH211" i="17"/>
  <c r="BE211" i="17"/>
  <c r="BG211" i="17"/>
  <c r="BC211" i="17"/>
  <c r="R210" i="17"/>
  <c r="S210" i="17"/>
  <c r="Z210" i="13"/>
  <c r="AB210" i="13" s="1"/>
  <c r="AE210" i="13" s="1"/>
  <c r="N213" i="14" s="1"/>
  <c r="O213" i="14" s="1"/>
  <c r="Y210" i="13"/>
  <c r="L214" i="13"/>
  <c r="I214" i="13"/>
  <c r="J214" i="13"/>
  <c r="K214" i="13"/>
  <c r="H211" i="13"/>
  <c r="G211" i="13"/>
  <c r="AT211" i="17"/>
  <c r="AR211" i="17"/>
  <c r="N212" i="13"/>
  <c r="Q212" i="13"/>
  <c r="O212" i="13"/>
  <c r="P212" i="13"/>
  <c r="AX211" i="17"/>
  <c r="AU211" i="17"/>
  <c r="G212" i="17"/>
  <c r="H212" i="17"/>
  <c r="AY211" i="17"/>
  <c r="AS211" i="17"/>
  <c r="U210" i="17"/>
  <c r="V210" i="17"/>
  <c r="AD212" i="17"/>
  <c r="AB212" i="17"/>
  <c r="AE212" i="17"/>
  <c r="AC212" i="17"/>
  <c r="AZ211" i="17"/>
  <c r="AV211" i="17"/>
  <c r="AJ211" i="17"/>
  <c r="AI211" i="17"/>
  <c r="AK211" i="17"/>
  <c r="AL211" i="17"/>
  <c r="BF211" i="17"/>
  <c r="O210" i="17"/>
  <c r="N210" i="17"/>
  <c r="P210" i="17"/>
  <c r="Q210" i="17"/>
  <c r="R211" i="13"/>
  <c r="S211" i="13"/>
  <c r="BD211" i="17"/>
  <c r="BJ209" i="17"/>
  <c r="BL209" i="17" s="1"/>
  <c r="BI209" i="17"/>
  <c r="K213" i="17"/>
  <c r="I213" i="17"/>
  <c r="J213" i="17"/>
  <c r="L213" i="17"/>
  <c r="W212" i="13"/>
  <c r="U212" i="13"/>
  <c r="X212" i="13"/>
  <c r="V212" i="13"/>
  <c r="Y211" i="17"/>
  <c r="X211" i="17"/>
  <c r="Z211" i="17"/>
  <c r="W211" i="17"/>
  <c r="AM211" i="17"/>
  <c r="AO211" i="17"/>
  <c r="AN211" i="17"/>
  <c r="AG216" i="17"/>
  <c r="AF216" i="17"/>
  <c r="AQ211" i="17"/>
  <c r="BD212" i="17" l="1"/>
  <c r="AZ212" i="17"/>
  <c r="BF212" i="17"/>
  <c r="AU212" i="17"/>
  <c r="AQ212" i="17"/>
  <c r="S212" i="13"/>
  <c r="R212" i="13"/>
  <c r="AV212" i="17"/>
  <c r="AX212" i="17"/>
  <c r="BC212" i="17"/>
  <c r="AD213" i="17"/>
  <c r="AE213" i="17"/>
  <c r="AB213" i="17"/>
  <c r="AC213" i="17"/>
  <c r="J215" i="13"/>
  <c r="I215" i="13"/>
  <c r="L215" i="13"/>
  <c r="K215" i="13"/>
  <c r="O211" i="17"/>
  <c r="N211" i="17"/>
  <c r="P211" i="17"/>
  <c r="Q211" i="17"/>
  <c r="I214" i="17"/>
  <c r="K214" i="17"/>
  <c r="L214" i="17"/>
  <c r="J214" i="17"/>
  <c r="BJ210" i="17"/>
  <c r="BL210" i="17" s="1"/>
  <c r="BI210" i="17"/>
  <c r="AF217" i="17"/>
  <c r="AG217" i="17"/>
  <c r="AN212" i="17"/>
  <c r="AO212" i="17"/>
  <c r="AM212" i="17"/>
  <c r="N213" i="13"/>
  <c r="O213" i="13"/>
  <c r="P213" i="13"/>
  <c r="Q213" i="13"/>
  <c r="BB212" i="17"/>
  <c r="BE212" i="17"/>
  <c r="BA212" i="17"/>
  <c r="AI212" i="17"/>
  <c r="AK212" i="17"/>
  <c r="AJ212" i="17"/>
  <c r="AL212" i="17"/>
  <c r="U211" i="17"/>
  <c r="V211" i="17"/>
  <c r="AR212" i="17"/>
  <c r="AW212" i="17"/>
  <c r="AT212" i="17"/>
  <c r="W212" i="17"/>
  <c r="X212" i="17"/>
  <c r="Y212" i="17"/>
  <c r="Z212" i="17"/>
  <c r="AS212" i="17"/>
  <c r="Z211" i="13"/>
  <c r="AB211" i="13" s="1"/>
  <c r="AE211" i="13" s="1"/>
  <c r="N214" i="14" s="1"/>
  <c r="O214" i="14" s="1"/>
  <c r="Y211" i="13"/>
  <c r="AP212" i="17"/>
  <c r="AP213" i="17" s="1"/>
  <c r="U213" i="13"/>
  <c r="X213" i="13"/>
  <c r="W213" i="13"/>
  <c r="V213" i="13"/>
  <c r="AY212" i="17"/>
  <c r="AY213" i="17" s="1"/>
  <c r="H212" i="13"/>
  <c r="G212" i="13"/>
  <c r="S211" i="17"/>
  <c r="R211" i="17"/>
  <c r="BH212" i="17"/>
  <c r="G213" i="17"/>
  <c r="H213" i="17"/>
  <c r="BG212" i="17"/>
  <c r="BG213" i="17" l="1"/>
  <c r="BH213" i="17"/>
  <c r="BE213" i="17"/>
  <c r="AS213" i="17"/>
  <c r="U214" i="13"/>
  <c r="X214" i="13"/>
  <c r="W214" i="13"/>
  <c r="V214" i="13"/>
  <c r="AR213" i="17"/>
  <c r="J215" i="17"/>
  <c r="I215" i="17"/>
  <c r="K215" i="17"/>
  <c r="L215" i="17"/>
  <c r="G214" i="17"/>
  <c r="H214" i="17"/>
  <c r="U212" i="17"/>
  <c r="V212" i="17"/>
  <c r="AC214" i="17"/>
  <c r="AE214" i="17"/>
  <c r="AD214" i="17"/>
  <c r="AB214" i="17"/>
  <c r="AI213" i="17"/>
  <c r="AK213" i="17"/>
  <c r="AJ213" i="17"/>
  <c r="AL213" i="17"/>
  <c r="O212" i="17"/>
  <c r="N212" i="17"/>
  <c r="Q212" i="17"/>
  <c r="P212" i="17"/>
  <c r="BC213" i="17"/>
  <c r="BD213" i="17"/>
  <c r="AO213" i="17"/>
  <c r="AM213" i="17"/>
  <c r="AN213" i="17"/>
  <c r="AU213" i="17"/>
  <c r="BJ211" i="17"/>
  <c r="BL211" i="17" s="1"/>
  <c r="BI211" i="17"/>
  <c r="AX213" i="17"/>
  <c r="R212" i="17"/>
  <c r="S212" i="17"/>
  <c r="Y213" i="17"/>
  <c r="Z213" i="17"/>
  <c r="X213" i="17"/>
  <c r="W213" i="17"/>
  <c r="AG218" i="17"/>
  <c r="AF218" i="17"/>
  <c r="Z212" i="13"/>
  <c r="AB212" i="13" s="1"/>
  <c r="AE212" i="13" s="1"/>
  <c r="N215" i="14" s="1"/>
  <c r="O215" i="14" s="1"/>
  <c r="Y212" i="13"/>
  <c r="BA213" i="17"/>
  <c r="AZ213" i="17"/>
  <c r="I216" i="13"/>
  <c r="J216" i="13"/>
  <c r="K216" i="13"/>
  <c r="L216" i="13"/>
  <c r="AV213" i="17"/>
  <c r="BB213" i="17"/>
  <c r="AT213" i="17"/>
  <c r="AT214" i="17" s="1"/>
  <c r="BF213" i="17"/>
  <c r="R213" i="13"/>
  <c r="S213" i="13"/>
  <c r="H213" i="13"/>
  <c r="G213" i="13"/>
  <c r="AW213" i="17"/>
  <c r="AW214" i="17" s="1"/>
  <c r="N214" i="13"/>
  <c r="O214" i="13"/>
  <c r="Q214" i="13"/>
  <c r="P214" i="13"/>
  <c r="AQ213" i="17"/>
  <c r="AQ214" i="17" s="1"/>
  <c r="AY214" i="17" l="1"/>
  <c r="BB214" i="17"/>
  <c r="AF219" i="17"/>
  <c r="AG219" i="17"/>
  <c r="AV214" i="17"/>
  <c r="O215" i="13"/>
  <c r="N215" i="13"/>
  <c r="Q215" i="13"/>
  <c r="P215" i="13"/>
  <c r="K217" i="13"/>
  <c r="J217" i="13"/>
  <c r="I217" i="13"/>
  <c r="L217" i="13"/>
  <c r="AN214" i="17"/>
  <c r="AO214" i="17"/>
  <c r="AM214" i="17"/>
  <c r="I216" i="17"/>
  <c r="K216" i="17"/>
  <c r="J216" i="17"/>
  <c r="L216" i="17"/>
  <c r="Y214" i="17"/>
  <c r="W214" i="17"/>
  <c r="Z214" i="17"/>
  <c r="X214" i="17"/>
  <c r="BD214" i="17"/>
  <c r="BH214" i="17"/>
  <c r="AP214" i="17"/>
  <c r="BC214" i="17"/>
  <c r="AZ214" i="17"/>
  <c r="AR214" i="17"/>
  <c r="Z213" i="13"/>
  <c r="AB213" i="13" s="1"/>
  <c r="AE213" i="13" s="1"/>
  <c r="N216" i="14" s="1"/>
  <c r="O216" i="14" s="1"/>
  <c r="Y213" i="13"/>
  <c r="H214" i="13"/>
  <c r="G214" i="13"/>
  <c r="AX214" i="17"/>
  <c r="P213" i="17"/>
  <c r="O213" i="17"/>
  <c r="N213" i="17"/>
  <c r="Q213" i="17"/>
  <c r="AB215" i="17"/>
  <c r="AE215" i="17"/>
  <c r="AC215" i="17"/>
  <c r="AD215" i="17"/>
  <c r="BA214" i="17"/>
  <c r="BI212" i="17"/>
  <c r="BJ212" i="17"/>
  <c r="BL212" i="17" s="1"/>
  <c r="R213" i="17"/>
  <c r="S213" i="17"/>
  <c r="BE214" i="17"/>
  <c r="BE215" i="17" s="1"/>
  <c r="S214" i="13"/>
  <c r="R214" i="13"/>
  <c r="U213" i="17"/>
  <c r="V213" i="17"/>
  <c r="U215" i="13"/>
  <c r="X215" i="13"/>
  <c r="W215" i="13"/>
  <c r="V215" i="13"/>
  <c r="BF214" i="17"/>
  <c r="AS214" i="17"/>
  <c r="AK214" i="17"/>
  <c r="AJ214" i="17"/>
  <c r="AI214" i="17"/>
  <c r="AL214" i="17"/>
  <c r="AU214" i="17"/>
  <c r="AU215" i="17" s="1"/>
  <c r="G215" i="17"/>
  <c r="H215" i="17"/>
  <c r="BG214" i="17"/>
  <c r="AP215" i="17" l="1"/>
  <c r="BG215" i="17"/>
  <c r="AS215" i="17"/>
  <c r="BF215" i="17"/>
  <c r="AR215" i="17"/>
  <c r="AT215" i="17"/>
  <c r="BA215" i="17"/>
  <c r="L217" i="17"/>
  <c r="K217" i="17"/>
  <c r="I217" i="17"/>
  <c r="J217" i="17"/>
  <c r="O216" i="13"/>
  <c r="N216" i="13"/>
  <c r="Q216" i="13"/>
  <c r="P216" i="13"/>
  <c r="AW215" i="17"/>
  <c r="S215" i="13"/>
  <c r="R215" i="13"/>
  <c r="H216" i="17"/>
  <c r="G216" i="17"/>
  <c r="W216" i="13"/>
  <c r="U216" i="13"/>
  <c r="X216" i="13"/>
  <c r="V216" i="13"/>
  <c r="AZ215" i="17"/>
  <c r="AV215" i="17"/>
  <c r="U214" i="17"/>
  <c r="V214" i="17"/>
  <c r="BC215" i="17"/>
  <c r="AB216" i="17"/>
  <c r="AD216" i="17"/>
  <c r="AE216" i="17"/>
  <c r="AC216" i="17"/>
  <c r="AK215" i="17"/>
  <c r="AJ215" i="17"/>
  <c r="AI215" i="17"/>
  <c r="AL215" i="17"/>
  <c r="O214" i="17"/>
  <c r="P214" i="17"/>
  <c r="N214" i="17"/>
  <c r="Q214" i="17"/>
  <c r="AM215" i="17"/>
  <c r="AN215" i="17"/>
  <c r="AO215" i="17"/>
  <c r="AQ215" i="17"/>
  <c r="AQ216" i="17" s="1"/>
  <c r="BJ213" i="17"/>
  <c r="BL213" i="17" s="1"/>
  <c r="BI213" i="17"/>
  <c r="BH215" i="17"/>
  <c r="BD215" i="17"/>
  <c r="I218" i="13"/>
  <c r="J218" i="13"/>
  <c r="L218" i="13"/>
  <c r="K218" i="13"/>
  <c r="R214" i="17"/>
  <c r="S214" i="17"/>
  <c r="AG220" i="17"/>
  <c r="AF220" i="17"/>
  <c r="AX215" i="17"/>
  <c r="X215" i="17"/>
  <c r="W215" i="17"/>
  <c r="Z215" i="17"/>
  <c r="Y215" i="17"/>
  <c r="BB215" i="17"/>
  <c r="AS216" i="17"/>
  <c r="Y214" i="13"/>
  <c r="Z214" i="13"/>
  <c r="AB214" i="13" s="1"/>
  <c r="AE214" i="13" s="1"/>
  <c r="N217" i="14" s="1"/>
  <c r="O217" i="14" s="1"/>
  <c r="H215" i="13"/>
  <c r="G215" i="13"/>
  <c r="AY215" i="17"/>
  <c r="BD216" i="17" l="1"/>
  <c r="AU216" i="17"/>
  <c r="AX216" i="17"/>
  <c r="AY216" i="17"/>
  <c r="BB216" i="17"/>
  <c r="BH216" i="17"/>
  <c r="AR216" i="17"/>
  <c r="W216" i="17"/>
  <c r="X216" i="17"/>
  <c r="Z216" i="17"/>
  <c r="Y216" i="17"/>
  <c r="AZ216" i="17"/>
  <c r="AW216" i="17"/>
  <c r="AI216" i="17"/>
  <c r="AK216" i="17"/>
  <c r="AJ216" i="17"/>
  <c r="AL216" i="17"/>
  <c r="Z215" i="13"/>
  <c r="AB215" i="13" s="1"/>
  <c r="Y215" i="13"/>
  <c r="H216" i="13"/>
  <c r="G216" i="13"/>
  <c r="AG221" i="17"/>
  <c r="AF221" i="17"/>
  <c r="Q217" i="13"/>
  <c r="N217" i="13"/>
  <c r="O217" i="13"/>
  <c r="P217" i="13"/>
  <c r="S215" i="17"/>
  <c r="R215" i="17"/>
  <c r="AM216" i="17"/>
  <c r="AN216" i="17"/>
  <c r="AO216" i="17"/>
  <c r="BE216" i="17"/>
  <c r="AB217" i="17"/>
  <c r="AD217" i="17"/>
  <c r="AC217" i="17"/>
  <c r="AE217" i="17"/>
  <c r="U217" i="13"/>
  <c r="W217" i="13"/>
  <c r="V217" i="13"/>
  <c r="X217" i="13"/>
  <c r="BF216" i="17"/>
  <c r="K219" i="13"/>
  <c r="J219" i="13"/>
  <c r="L219" i="13"/>
  <c r="I219" i="13"/>
  <c r="AP216" i="17"/>
  <c r="N215" i="17"/>
  <c r="P215" i="17"/>
  <c r="Q215" i="17"/>
  <c r="O215" i="17"/>
  <c r="BC216" i="17"/>
  <c r="I218" i="17"/>
  <c r="J218" i="17"/>
  <c r="L218" i="17"/>
  <c r="K218" i="17"/>
  <c r="BJ214" i="17"/>
  <c r="BL214" i="17" s="1"/>
  <c r="BI214" i="17"/>
  <c r="U215" i="17"/>
  <c r="V215" i="17"/>
  <c r="G217" i="17"/>
  <c r="H217" i="17"/>
  <c r="BA216" i="17"/>
  <c r="BG216" i="17"/>
  <c r="AV216" i="17"/>
  <c r="S216" i="13"/>
  <c r="R216" i="13"/>
  <c r="AT216" i="17"/>
  <c r="BG217" i="17" l="1"/>
  <c r="AT217" i="17"/>
  <c r="BA217" i="17"/>
  <c r="BF217" i="17"/>
  <c r="AV217" i="17"/>
  <c r="AP217" i="17"/>
  <c r="AU217" i="17"/>
  <c r="AS217" i="17"/>
  <c r="AX217" i="17"/>
  <c r="BI215" i="17"/>
  <c r="BJ215" i="17"/>
  <c r="BL215" i="17" s="1"/>
  <c r="AB218" i="17"/>
  <c r="AC218" i="17"/>
  <c r="AD218" i="17"/>
  <c r="AE218" i="17"/>
  <c r="AY217" i="17"/>
  <c r="AI217" i="17"/>
  <c r="AK217" i="17"/>
  <c r="AJ217" i="17"/>
  <c r="AL217" i="17"/>
  <c r="R217" i="13"/>
  <c r="S217" i="13"/>
  <c r="I219" i="17"/>
  <c r="K219" i="17"/>
  <c r="J219" i="17"/>
  <c r="L219" i="17"/>
  <c r="J220" i="13"/>
  <c r="K220" i="13"/>
  <c r="I220" i="13"/>
  <c r="L220" i="13"/>
  <c r="BE217" i="17"/>
  <c r="O218" i="13"/>
  <c r="N218" i="13"/>
  <c r="Q218" i="13"/>
  <c r="P218" i="13"/>
  <c r="AW217" i="17"/>
  <c r="AM217" i="17"/>
  <c r="AN217" i="17"/>
  <c r="AO217" i="17"/>
  <c r="AG222" i="17"/>
  <c r="AF222" i="17"/>
  <c r="AZ217" i="17"/>
  <c r="BB217" i="17"/>
  <c r="Z216" i="13"/>
  <c r="AB216" i="13" s="1"/>
  <c r="Y216" i="13"/>
  <c r="BC217" i="17"/>
  <c r="V218" i="13"/>
  <c r="U218" i="13"/>
  <c r="X218" i="13"/>
  <c r="W218" i="13"/>
  <c r="H217" i="13"/>
  <c r="G217" i="13"/>
  <c r="W217" i="17"/>
  <c r="Z217" i="17"/>
  <c r="Y217" i="17"/>
  <c r="X217" i="17"/>
  <c r="BD217" i="17"/>
  <c r="G218" i="17"/>
  <c r="H218" i="17"/>
  <c r="U216" i="17"/>
  <c r="V216" i="17"/>
  <c r="O216" i="17"/>
  <c r="P216" i="17"/>
  <c r="N216" i="17"/>
  <c r="Q216" i="17"/>
  <c r="R216" i="17"/>
  <c r="S216" i="17"/>
  <c r="AQ217" i="17"/>
  <c r="BH217" i="17"/>
  <c r="AR217" i="17"/>
  <c r="AR218" i="17" l="1"/>
  <c r="AQ218" i="17"/>
  <c r="BH218" i="17"/>
  <c r="BB218" i="17"/>
  <c r="BC218" i="17"/>
  <c r="U219" i="13"/>
  <c r="W219" i="13"/>
  <c r="V219" i="13"/>
  <c r="X219" i="13"/>
  <c r="AO218" i="17"/>
  <c r="AM218" i="17"/>
  <c r="AN218" i="17"/>
  <c r="BD218" i="17"/>
  <c r="R217" i="17"/>
  <c r="S217" i="17"/>
  <c r="BF218" i="17"/>
  <c r="I220" i="17"/>
  <c r="K220" i="17"/>
  <c r="L220" i="17"/>
  <c r="J220" i="17"/>
  <c r="AY218" i="17"/>
  <c r="AU218" i="17"/>
  <c r="AW218" i="17"/>
  <c r="AB219" i="17"/>
  <c r="AC219" i="17"/>
  <c r="AD219" i="17"/>
  <c r="AE219" i="17"/>
  <c r="BG218" i="17"/>
  <c r="N217" i="17"/>
  <c r="O217" i="17"/>
  <c r="Q217" i="17"/>
  <c r="P217" i="17"/>
  <c r="AS218" i="17"/>
  <c r="BI216" i="17"/>
  <c r="BJ216" i="17"/>
  <c r="BL216" i="17" s="1"/>
  <c r="O219" i="13"/>
  <c r="N219" i="13"/>
  <c r="Q219" i="13"/>
  <c r="P219" i="13"/>
  <c r="AV218" i="17"/>
  <c r="X218" i="17"/>
  <c r="W218" i="17"/>
  <c r="Z218" i="17"/>
  <c r="Y218" i="17"/>
  <c r="BA218" i="17"/>
  <c r="S218" i="13"/>
  <c r="R218" i="13"/>
  <c r="Z217" i="13"/>
  <c r="AB217" i="13" s="1"/>
  <c r="AE217" i="13" s="1"/>
  <c r="N220" i="14" s="1"/>
  <c r="O220" i="14" s="1"/>
  <c r="Y217" i="13"/>
  <c r="AZ218" i="17"/>
  <c r="BE218" i="17"/>
  <c r="AP218" i="17"/>
  <c r="AT218" i="17"/>
  <c r="U217" i="17"/>
  <c r="V217" i="17"/>
  <c r="H218" i="13"/>
  <c r="G218" i="13"/>
  <c r="G219" i="17"/>
  <c r="H219" i="17"/>
  <c r="AG223" i="17"/>
  <c r="AF223" i="17"/>
  <c r="J221" i="13"/>
  <c r="L221" i="13"/>
  <c r="I221" i="13"/>
  <c r="K221" i="13"/>
  <c r="AI218" i="17"/>
  <c r="AJ218" i="17"/>
  <c r="AK218" i="17"/>
  <c r="AL218" i="17"/>
  <c r="AX218" i="17"/>
  <c r="AT219" i="17" l="1"/>
  <c r="AP219" i="17"/>
  <c r="AV219" i="17"/>
  <c r="BE219" i="17"/>
  <c r="AZ219" i="17"/>
  <c r="AX219" i="17"/>
  <c r="BA219" i="17"/>
  <c r="AQ219" i="17"/>
  <c r="AS219" i="17"/>
  <c r="BB219" i="17"/>
  <c r="AI219" i="17"/>
  <c r="AJ219" i="17"/>
  <c r="AK219" i="17"/>
  <c r="AL219" i="17"/>
  <c r="Z218" i="13"/>
  <c r="AB218" i="13" s="1"/>
  <c r="AE218" i="13" s="1"/>
  <c r="N221" i="14" s="1"/>
  <c r="O221" i="14" s="1"/>
  <c r="Y218" i="13"/>
  <c r="S219" i="13"/>
  <c r="R219" i="13"/>
  <c r="BD219" i="17"/>
  <c r="AW219" i="17"/>
  <c r="U218" i="17"/>
  <c r="V218" i="17"/>
  <c r="BC219" i="17"/>
  <c r="AU219" i="17"/>
  <c r="H219" i="13"/>
  <c r="G219" i="13"/>
  <c r="X219" i="17"/>
  <c r="Z219" i="17"/>
  <c r="W219" i="17"/>
  <c r="Y219" i="17"/>
  <c r="AY219" i="17"/>
  <c r="AM219" i="17"/>
  <c r="AO219" i="17"/>
  <c r="AN219" i="17"/>
  <c r="U220" i="13"/>
  <c r="X220" i="13"/>
  <c r="W220" i="13"/>
  <c r="V220" i="13"/>
  <c r="P218" i="17"/>
  <c r="O218" i="17"/>
  <c r="Q218" i="17"/>
  <c r="N218" i="17"/>
  <c r="K221" i="17"/>
  <c r="J221" i="17"/>
  <c r="I221" i="17"/>
  <c r="L221" i="17"/>
  <c r="I222" i="13"/>
  <c r="K222" i="13"/>
  <c r="J222" i="13"/>
  <c r="L222" i="13"/>
  <c r="BH219" i="17"/>
  <c r="BJ217" i="17"/>
  <c r="BL217" i="17" s="1"/>
  <c r="BI217" i="17"/>
  <c r="BF219" i="17"/>
  <c r="BG219" i="17"/>
  <c r="BG220" i="17" s="1"/>
  <c r="AG224" i="17"/>
  <c r="AF224" i="17"/>
  <c r="AB220" i="17"/>
  <c r="AC220" i="17"/>
  <c r="AD220" i="17"/>
  <c r="AE220" i="17"/>
  <c r="R218" i="17"/>
  <c r="S218" i="17"/>
  <c r="N220" i="13"/>
  <c r="Q220" i="13"/>
  <c r="O220" i="13"/>
  <c r="P220" i="13"/>
  <c r="G220" i="17"/>
  <c r="H220" i="17"/>
  <c r="AR219" i="17"/>
  <c r="AR220" i="17" s="1"/>
  <c r="BF220" i="17" l="1"/>
  <c r="BH220" i="17"/>
  <c r="AZ220" i="17"/>
  <c r="W220" i="17"/>
  <c r="X220" i="17"/>
  <c r="Z220" i="17"/>
  <c r="Y220" i="17"/>
  <c r="R220" i="13"/>
  <c r="S220" i="13"/>
  <c r="G221" i="17"/>
  <c r="H221" i="17"/>
  <c r="AV220" i="17"/>
  <c r="AG225" i="17"/>
  <c r="AF225" i="17"/>
  <c r="BE220" i="17"/>
  <c r="U221" i="13"/>
  <c r="W221" i="13"/>
  <c r="X221" i="13"/>
  <c r="V221" i="13"/>
  <c r="Z219" i="13"/>
  <c r="AB219" i="13" s="1"/>
  <c r="Y219" i="13"/>
  <c r="K222" i="17"/>
  <c r="I222" i="17"/>
  <c r="J222" i="17"/>
  <c r="L222" i="17"/>
  <c r="H220" i="13"/>
  <c r="G220" i="13"/>
  <c r="AI220" i="17"/>
  <c r="AJ220" i="17"/>
  <c r="AK220" i="17"/>
  <c r="AL220" i="17"/>
  <c r="AT220" i="17"/>
  <c r="AU220" i="17"/>
  <c r="BC220" i="17"/>
  <c r="AN220" i="17"/>
  <c r="AM220" i="17"/>
  <c r="AO220" i="17"/>
  <c r="V219" i="17"/>
  <c r="U219" i="17"/>
  <c r="BJ218" i="17"/>
  <c r="BL218" i="17" s="1"/>
  <c r="BI218" i="17"/>
  <c r="BB220" i="17"/>
  <c r="R219" i="17"/>
  <c r="S219" i="17"/>
  <c r="AY220" i="17"/>
  <c r="AW220" i="17"/>
  <c r="O219" i="17"/>
  <c r="N219" i="17"/>
  <c r="P219" i="17"/>
  <c r="Q219" i="17"/>
  <c r="AB221" i="17"/>
  <c r="AC221" i="17"/>
  <c r="AD221" i="17"/>
  <c r="AE221" i="17"/>
  <c r="L223" i="13"/>
  <c r="K223" i="13"/>
  <c r="J223" i="13"/>
  <c r="I223" i="13"/>
  <c r="AS220" i="17"/>
  <c r="BA220" i="17"/>
  <c r="N221" i="13"/>
  <c r="P221" i="13"/>
  <c r="O221" i="13"/>
  <c r="Q221" i="13"/>
  <c r="BD220" i="17"/>
  <c r="AX220" i="17"/>
  <c r="AP220" i="17"/>
  <c r="AQ220" i="17"/>
  <c r="AS221" i="17" l="1"/>
  <c r="AP221" i="17"/>
  <c r="AX221" i="17"/>
  <c r="BD221" i="17"/>
  <c r="AQ221" i="17"/>
  <c r="AY221" i="17"/>
  <c r="AZ221" i="17"/>
  <c r="J224" i="13"/>
  <c r="L224" i="13"/>
  <c r="K224" i="13"/>
  <c r="I224" i="13"/>
  <c r="R220" i="17"/>
  <c r="S220" i="17"/>
  <c r="AU221" i="17"/>
  <c r="AB222" i="17"/>
  <c r="AD222" i="17"/>
  <c r="AC222" i="17"/>
  <c r="AE222" i="17"/>
  <c r="BG221" i="17"/>
  <c r="AV221" i="17"/>
  <c r="BB221" i="17"/>
  <c r="BF221" i="17"/>
  <c r="H222" i="17"/>
  <c r="G222" i="17"/>
  <c r="O222" i="13"/>
  <c r="Q222" i="13"/>
  <c r="N222" i="13"/>
  <c r="P222" i="13"/>
  <c r="AK221" i="17"/>
  <c r="AJ221" i="17"/>
  <c r="AI221" i="17"/>
  <c r="AL221" i="17"/>
  <c r="S221" i="13"/>
  <c r="R221" i="13"/>
  <c r="AT221" i="17"/>
  <c r="P220" i="17"/>
  <c r="N220" i="17"/>
  <c r="Q220" i="17"/>
  <c r="O220" i="17"/>
  <c r="W222" i="13"/>
  <c r="X222" i="13"/>
  <c r="U222" i="13"/>
  <c r="V222" i="13"/>
  <c r="U220" i="17"/>
  <c r="V220" i="17"/>
  <c r="BA221" i="17"/>
  <c r="BJ219" i="17"/>
  <c r="BL219" i="17" s="1"/>
  <c r="BI219" i="17"/>
  <c r="AO221" i="17"/>
  <c r="AQ222" i="17" s="1"/>
  <c r="AN221" i="17"/>
  <c r="AM221" i="17"/>
  <c r="Y220" i="13"/>
  <c r="Z220" i="13"/>
  <c r="AB220" i="13" s="1"/>
  <c r="W221" i="17"/>
  <c r="X221" i="17"/>
  <c r="Z221" i="17"/>
  <c r="Y221" i="17"/>
  <c r="H221" i="13"/>
  <c r="G221" i="13"/>
  <c r="BE221" i="17"/>
  <c r="BH221" i="17"/>
  <c r="I223" i="17"/>
  <c r="J223" i="17"/>
  <c r="K223" i="17"/>
  <c r="L223" i="17"/>
  <c r="AW221" i="17"/>
  <c r="BC221" i="17"/>
  <c r="BC222" i="17" s="1"/>
  <c r="AG226" i="17"/>
  <c r="AF226" i="17"/>
  <c r="AR221" i="17"/>
  <c r="BE222" i="17" l="1"/>
  <c r="BA222" i="17"/>
  <c r="AR222" i="17"/>
  <c r="AT222" i="17"/>
  <c r="P223" i="13"/>
  <c r="N223" i="13"/>
  <c r="Q223" i="13"/>
  <c r="O223" i="13"/>
  <c r="I224" i="17"/>
  <c r="J224" i="17"/>
  <c r="L224" i="17"/>
  <c r="K224" i="17"/>
  <c r="H222" i="13"/>
  <c r="G222" i="13"/>
  <c r="U221" i="17"/>
  <c r="V221" i="17"/>
  <c r="AS222" i="17"/>
  <c r="AG227" i="17"/>
  <c r="AF227" i="17"/>
  <c r="W222" i="17"/>
  <c r="Z222" i="17"/>
  <c r="Y222" i="17"/>
  <c r="X222" i="17"/>
  <c r="R222" i="13"/>
  <c r="S222" i="13"/>
  <c r="AU222" i="17"/>
  <c r="AX222" i="17"/>
  <c r="BD222" i="17"/>
  <c r="R221" i="17"/>
  <c r="S221" i="17"/>
  <c r="AW222" i="17"/>
  <c r="G223" i="17"/>
  <c r="H223" i="17"/>
  <c r="BF222" i="17"/>
  <c r="U223" i="13"/>
  <c r="V223" i="13"/>
  <c r="W223" i="13"/>
  <c r="X223" i="13"/>
  <c r="AI222" i="17"/>
  <c r="AJ222" i="17"/>
  <c r="AL222" i="17"/>
  <c r="AK222" i="17"/>
  <c r="BB222" i="17"/>
  <c r="AV222" i="17"/>
  <c r="J225" i="13"/>
  <c r="I225" i="13"/>
  <c r="K225" i="13"/>
  <c r="L225" i="13"/>
  <c r="BG222" i="17"/>
  <c r="BH222" i="17"/>
  <c r="AO222" i="17"/>
  <c r="AM222" i="17"/>
  <c r="AN222" i="17"/>
  <c r="O221" i="17"/>
  <c r="P221" i="17"/>
  <c r="N221" i="17"/>
  <c r="Q221" i="17"/>
  <c r="AB223" i="17"/>
  <c r="AD223" i="17"/>
  <c r="AC223" i="17"/>
  <c r="AE223" i="17"/>
  <c r="AP222" i="17"/>
  <c r="BJ220" i="17"/>
  <c r="BL220" i="17" s="1"/>
  <c r="BI220" i="17"/>
  <c r="AZ222" i="17"/>
  <c r="Z221" i="13"/>
  <c r="AB221" i="13" s="1"/>
  <c r="AE221" i="13" s="1"/>
  <c r="N224" i="14" s="1"/>
  <c r="O224" i="14" s="1"/>
  <c r="Y221" i="13"/>
  <c r="AY222" i="17"/>
  <c r="BH223" i="17" l="1"/>
  <c r="BB223" i="17"/>
  <c r="AZ223" i="17"/>
  <c r="BG223" i="17"/>
  <c r="AP223" i="17"/>
  <c r="AY223" i="17"/>
  <c r="O222" i="17"/>
  <c r="N222" i="17"/>
  <c r="P222" i="17"/>
  <c r="Q222" i="17"/>
  <c r="G224" i="17"/>
  <c r="H224" i="17"/>
  <c r="G223" i="13"/>
  <c r="H223" i="13"/>
  <c r="AV223" i="17"/>
  <c r="AW223" i="17"/>
  <c r="I225" i="17"/>
  <c r="J225" i="17"/>
  <c r="K225" i="17"/>
  <c r="L225" i="17"/>
  <c r="S222" i="17"/>
  <c r="R222" i="17"/>
  <c r="W223" i="17"/>
  <c r="Y223" i="17"/>
  <c r="Z223" i="17"/>
  <c r="X223" i="17"/>
  <c r="AI223" i="17"/>
  <c r="AJ223" i="17"/>
  <c r="AK223" i="17"/>
  <c r="AL223" i="17"/>
  <c r="BI221" i="17"/>
  <c r="BJ221" i="17"/>
  <c r="BL221" i="17" s="1"/>
  <c r="BE223" i="17"/>
  <c r="AO223" i="17"/>
  <c r="AP224" i="17" s="1"/>
  <c r="AM223" i="17"/>
  <c r="AN223" i="17"/>
  <c r="AF228" i="17"/>
  <c r="AG228" i="17"/>
  <c r="P224" i="13"/>
  <c r="O224" i="13"/>
  <c r="N224" i="13"/>
  <c r="Q224" i="13"/>
  <c r="U224" i="13"/>
  <c r="X224" i="13"/>
  <c r="V224" i="13"/>
  <c r="W224" i="13"/>
  <c r="BD223" i="17"/>
  <c r="AR223" i="17"/>
  <c r="AX223" i="17"/>
  <c r="AS223" i="17"/>
  <c r="K226" i="13"/>
  <c r="J226" i="13"/>
  <c r="L226" i="13"/>
  <c r="I226" i="13"/>
  <c r="BC223" i="17"/>
  <c r="U222" i="17"/>
  <c r="V222" i="17"/>
  <c r="AT223" i="17"/>
  <c r="AU223" i="17"/>
  <c r="BA223" i="17"/>
  <c r="AC224" i="17"/>
  <c r="AB224" i="17"/>
  <c r="AD224" i="17"/>
  <c r="AE224" i="17"/>
  <c r="BF223" i="17"/>
  <c r="R223" i="13"/>
  <c r="S223" i="13"/>
  <c r="Z222" i="13"/>
  <c r="AB222" i="13" s="1"/>
  <c r="AE222" i="13" s="1"/>
  <c r="N225" i="14" s="1"/>
  <c r="O225" i="14" s="1"/>
  <c r="Y222" i="13"/>
  <c r="AQ223" i="17"/>
  <c r="AQ224" i="17" s="1"/>
  <c r="BF224" i="17" l="1"/>
  <c r="AX224" i="17"/>
  <c r="BA224" i="17"/>
  <c r="AR224" i="17"/>
  <c r="AU224" i="17"/>
  <c r="BD224" i="17"/>
  <c r="W224" i="17"/>
  <c r="Z224" i="17"/>
  <c r="X224" i="17"/>
  <c r="Y224" i="17"/>
  <c r="AT224" i="17"/>
  <c r="U223" i="17"/>
  <c r="V223" i="17"/>
  <c r="AM224" i="17"/>
  <c r="AO224" i="17"/>
  <c r="AR225" i="17" s="1"/>
  <c r="AN224" i="17"/>
  <c r="BE224" i="17"/>
  <c r="AV224" i="17"/>
  <c r="BC224" i="17"/>
  <c r="U225" i="13"/>
  <c r="V225" i="13"/>
  <c r="X225" i="13"/>
  <c r="W225" i="13"/>
  <c r="G224" i="13"/>
  <c r="H224" i="13"/>
  <c r="S224" i="13"/>
  <c r="R224" i="13"/>
  <c r="R223" i="17"/>
  <c r="S223" i="17"/>
  <c r="Z223" i="13"/>
  <c r="AB223" i="13" s="1"/>
  <c r="AE223" i="13" s="1"/>
  <c r="N226" i="14" s="1"/>
  <c r="O226" i="14" s="1"/>
  <c r="Y223" i="13"/>
  <c r="Q225" i="13"/>
  <c r="N225" i="13"/>
  <c r="O225" i="13"/>
  <c r="P225" i="13"/>
  <c r="BH224" i="17"/>
  <c r="AZ224" i="17"/>
  <c r="G225" i="17"/>
  <c r="H225" i="17"/>
  <c r="AC225" i="17"/>
  <c r="AB225" i="17"/>
  <c r="AE225" i="17"/>
  <c r="AD225" i="17"/>
  <c r="AI224" i="17"/>
  <c r="AJ224" i="17"/>
  <c r="AK224" i="17"/>
  <c r="AL224" i="17"/>
  <c r="K226" i="17"/>
  <c r="J226" i="17"/>
  <c r="L226" i="17"/>
  <c r="I226" i="17"/>
  <c r="I227" i="13"/>
  <c r="J227" i="13"/>
  <c r="K227" i="13"/>
  <c r="L227" i="13"/>
  <c r="N223" i="17"/>
  <c r="O223" i="17"/>
  <c r="Q223" i="17"/>
  <c r="P223" i="17"/>
  <c r="BG224" i="17"/>
  <c r="BG225" i="17" s="1"/>
  <c r="AS224" i="17"/>
  <c r="AG229" i="17"/>
  <c r="AF229" i="17"/>
  <c r="BJ222" i="17"/>
  <c r="BL222" i="17" s="1"/>
  <c r="BI222" i="17"/>
  <c r="AW224" i="17"/>
  <c r="BB224" i="17"/>
  <c r="BB225" i="17" s="1"/>
  <c r="AY224" i="17"/>
  <c r="AP225" i="17" l="1"/>
  <c r="AS225" i="17"/>
  <c r="AY225" i="17"/>
  <c r="I227" i="17"/>
  <c r="K227" i="17"/>
  <c r="J227" i="17"/>
  <c r="L227" i="17"/>
  <c r="AM225" i="17"/>
  <c r="AN225" i="17"/>
  <c r="AO225" i="17"/>
  <c r="AP226" i="17" s="1"/>
  <c r="AZ225" i="17"/>
  <c r="S225" i="13"/>
  <c r="R225" i="13"/>
  <c r="BH225" i="17"/>
  <c r="H225" i="13"/>
  <c r="G225" i="13"/>
  <c r="U224" i="17"/>
  <c r="V224" i="17"/>
  <c r="AW225" i="17"/>
  <c r="BJ223" i="17"/>
  <c r="BL223" i="17" s="1"/>
  <c r="BI223" i="17"/>
  <c r="AI225" i="17"/>
  <c r="AK225" i="17"/>
  <c r="AJ225" i="17"/>
  <c r="AL225" i="17"/>
  <c r="Z224" i="13"/>
  <c r="AB224" i="13" s="1"/>
  <c r="AE224" i="13" s="1"/>
  <c r="N227" i="14" s="1"/>
  <c r="O227" i="14" s="1"/>
  <c r="Y224" i="13"/>
  <c r="R224" i="17"/>
  <c r="S224" i="17"/>
  <c r="K228" i="13"/>
  <c r="J228" i="13"/>
  <c r="L228" i="13"/>
  <c r="I228" i="13"/>
  <c r="AT225" i="17"/>
  <c r="AX225" i="17"/>
  <c r="U226" i="13"/>
  <c r="X226" i="13"/>
  <c r="V226" i="13"/>
  <c r="W226" i="13"/>
  <c r="AQ225" i="17"/>
  <c r="AU225" i="17"/>
  <c r="O226" i="13"/>
  <c r="N226" i="13"/>
  <c r="Q226" i="13"/>
  <c r="P226" i="13"/>
  <c r="BF225" i="17"/>
  <c r="AB226" i="17"/>
  <c r="AD226" i="17"/>
  <c r="AC226" i="17"/>
  <c r="AE226" i="17"/>
  <c r="BC225" i="17"/>
  <c r="Z225" i="17"/>
  <c r="X225" i="17"/>
  <c r="W225" i="17"/>
  <c r="Y225" i="17"/>
  <c r="O224" i="17"/>
  <c r="P224" i="17"/>
  <c r="N224" i="17"/>
  <c r="Q224" i="17"/>
  <c r="AG230" i="17"/>
  <c r="AF230" i="17"/>
  <c r="AV225" i="17"/>
  <c r="BE225" i="17"/>
  <c r="BE226" i="17" s="1"/>
  <c r="BD225" i="17"/>
  <c r="BD226" i="17" s="1"/>
  <c r="G226" i="17"/>
  <c r="H226" i="17"/>
  <c r="BA225" i="17"/>
  <c r="AX226" i="17" l="1"/>
  <c r="BA226" i="17"/>
  <c r="AQ226" i="17"/>
  <c r="AV226" i="17"/>
  <c r="BF226" i="17"/>
  <c r="AT226" i="17"/>
  <c r="AR226" i="17"/>
  <c r="AZ226" i="17"/>
  <c r="P227" i="13"/>
  <c r="O227" i="13"/>
  <c r="N227" i="13"/>
  <c r="Q227" i="13"/>
  <c r="BB226" i="17"/>
  <c r="G227" i="17"/>
  <c r="H227" i="17"/>
  <c r="J229" i="13"/>
  <c r="L229" i="13"/>
  <c r="I229" i="13"/>
  <c r="K229" i="13"/>
  <c r="AM226" i="17"/>
  <c r="AO226" i="17"/>
  <c r="AP227" i="17" s="1"/>
  <c r="AN226" i="17"/>
  <c r="AW226" i="17"/>
  <c r="W226" i="17"/>
  <c r="X226" i="17"/>
  <c r="Y226" i="17"/>
  <c r="Z226" i="17"/>
  <c r="U225" i="17"/>
  <c r="V225" i="17"/>
  <c r="BC226" i="17"/>
  <c r="AU226" i="17"/>
  <c r="R225" i="17"/>
  <c r="S225" i="17"/>
  <c r="Z225" i="13"/>
  <c r="AB225" i="13" s="1"/>
  <c r="AE225" i="13" s="1"/>
  <c r="N228" i="14" s="1"/>
  <c r="O228" i="14" s="1"/>
  <c r="Y225" i="13"/>
  <c r="AD227" i="17"/>
  <c r="AB227" i="17"/>
  <c r="AC227" i="17"/>
  <c r="AE227" i="17"/>
  <c r="H226" i="13"/>
  <c r="G226" i="13"/>
  <c r="J228" i="17"/>
  <c r="I228" i="17"/>
  <c r="K228" i="17"/>
  <c r="L228" i="17"/>
  <c r="AF231" i="17"/>
  <c r="AG231" i="17"/>
  <c r="BH226" i="17"/>
  <c r="BG226" i="17"/>
  <c r="O225" i="17"/>
  <c r="N225" i="17"/>
  <c r="Q225" i="17"/>
  <c r="P225" i="17"/>
  <c r="U227" i="13"/>
  <c r="X227" i="13"/>
  <c r="W227" i="13"/>
  <c r="V227" i="13"/>
  <c r="AI226" i="17"/>
  <c r="AK226" i="17"/>
  <c r="AJ226" i="17"/>
  <c r="AL226" i="17"/>
  <c r="AS226" i="17"/>
  <c r="BI224" i="17"/>
  <c r="BJ224" i="17"/>
  <c r="BL224" i="17" s="1"/>
  <c r="S226" i="13"/>
  <c r="R226" i="13"/>
  <c r="AY226" i="17"/>
  <c r="AR227" i="17" l="1"/>
  <c r="AS227" i="17"/>
  <c r="AQ227" i="17"/>
  <c r="BH227" i="17"/>
  <c r="BG227" i="17"/>
  <c r="AY227" i="17"/>
  <c r="BE227" i="17"/>
  <c r="AX227" i="17"/>
  <c r="I229" i="17"/>
  <c r="K229" i="17"/>
  <c r="L229" i="17"/>
  <c r="J229" i="17"/>
  <c r="AI227" i="17"/>
  <c r="AJ227" i="17"/>
  <c r="AK227" i="17"/>
  <c r="AL227" i="17"/>
  <c r="S227" i="13"/>
  <c r="R227" i="13"/>
  <c r="U228" i="13"/>
  <c r="X228" i="13"/>
  <c r="W228" i="13"/>
  <c r="V228" i="13"/>
  <c r="AV227" i="17"/>
  <c r="BD227" i="17"/>
  <c r="G228" i="17"/>
  <c r="H228" i="17"/>
  <c r="R226" i="17"/>
  <c r="S226" i="17"/>
  <c r="AW227" i="17"/>
  <c r="Y226" i="13"/>
  <c r="Z226" i="13"/>
  <c r="AB226" i="13" s="1"/>
  <c r="AE226" i="13" s="1"/>
  <c r="N229" i="14" s="1"/>
  <c r="O229" i="14" s="1"/>
  <c r="BF227" i="17"/>
  <c r="BB227" i="17"/>
  <c r="P226" i="17"/>
  <c r="O226" i="17"/>
  <c r="Q226" i="17"/>
  <c r="N226" i="17"/>
  <c r="G227" i="13"/>
  <c r="H227" i="13"/>
  <c r="AU227" i="17"/>
  <c r="N228" i="13"/>
  <c r="P228" i="13"/>
  <c r="O228" i="13"/>
  <c r="Q228" i="13"/>
  <c r="AB228" i="17"/>
  <c r="AC228" i="17"/>
  <c r="AD228" i="17"/>
  <c r="AE228" i="17"/>
  <c r="BC227" i="17"/>
  <c r="AO227" i="17"/>
  <c r="AR228" i="17" s="1"/>
  <c r="AM227" i="17"/>
  <c r="AN227" i="17"/>
  <c r="U226" i="17"/>
  <c r="V226" i="17"/>
  <c r="BA227" i="17"/>
  <c r="X227" i="17"/>
  <c r="Z227" i="17"/>
  <c r="Y227" i="17"/>
  <c r="W227" i="17"/>
  <c r="J230" i="13"/>
  <c r="K230" i="13"/>
  <c r="L230" i="13"/>
  <c r="I230" i="13"/>
  <c r="AZ227" i="17"/>
  <c r="BJ225" i="17"/>
  <c r="BL225" i="17" s="1"/>
  <c r="BI225" i="17"/>
  <c r="AG232" i="17"/>
  <c r="AF232" i="17"/>
  <c r="AT227" i="17"/>
  <c r="AT228" i="17" l="1"/>
  <c r="AW228" i="17"/>
  <c r="BC228" i="17"/>
  <c r="Z227" i="13"/>
  <c r="AB227" i="13" s="1"/>
  <c r="AE227" i="13" s="1"/>
  <c r="N230" i="14" s="1"/>
  <c r="O230" i="14" s="1"/>
  <c r="Y227" i="13"/>
  <c r="S227" i="17"/>
  <c r="R227" i="17"/>
  <c r="AQ228" i="17"/>
  <c r="BE228" i="17"/>
  <c r="BJ226" i="17"/>
  <c r="BL226" i="17" s="1"/>
  <c r="BI226" i="17"/>
  <c r="AI228" i="17"/>
  <c r="AK228" i="17"/>
  <c r="AL228" i="17"/>
  <c r="AJ228" i="17"/>
  <c r="BA228" i="17"/>
  <c r="O227" i="17"/>
  <c r="N227" i="17"/>
  <c r="Q227" i="17"/>
  <c r="P227" i="17"/>
  <c r="G229" i="17"/>
  <c r="H229" i="17"/>
  <c r="H228" i="13"/>
  <c r="G228" i="13"/>
  <c r="AF233" i="17"/>
  <c r="AG233" i="17"/>
  <c r="AB229" i="17"/>
  <c r="AE229" i="17"/>
  <c r="AD229" i="17"/>
  <c r="AC229" i="17"/>
  <c r="AP228" i="17"/>
  <c r="BH228" i="17"/>
  <c r="BD228" i="17"/>
  <c r="Y228" i="17"/>
  <c r="W228" i="17"/>
  <c r="X228" i="17"/>
  <c r="Z228" i="17"/>
  <c r="S228" i="13"/>
  <c r="R228" i="13"/>
  <c r="BB228" i="17"/>
  <c r="AV228" i="17"/>
  <c r="AX228" i="17"/>
  <c r="BF228" i="17"/>
  <c r="AZ228" i="17"/>
  <c r="U227" i="17"/>
  <c r="V227" i="17"/>
  <c r="O229" i="13"/>
  <c r="P229" i="13"/>
  <c r="N229" i="13"/>
  <c r="Q229" i="13"/>
  <c r="K230" i="17"/>
  <c r="I230" i="17"/>
  <c r="J230" i="17"/>
  <c r="L230" i="17"/>
  <c r="AO228" i="17"/>
  <c r="AT229" i="17" s="1"/>
  <c r="AM228" i="17"/>
  <c r="AN228" i="17"/>
  <c r="BG228" i="17"/>
  <c r="J231" i="13"/>
  <c r="L231" i="13"/>
  <c r="I231" i="13"/>
  <c r="K231" i="13"/>
  <c r="AS228" i="17"/>
  <c r="U229" i="13"/>
  <c r="V229" i="13"/>
  <c r="W229" i="13"/>
  <c r="X229" i="13"/>
  <c r="AU228" i="17"/>
  <c r="AU229" i="17" s="1"/>
  <c r="AY228" i="17"/>
  <c r="AY229" i="17" s="1"/>
  <c r="BG229" i="17" l="1"/>
  <c r="BB229" i="17"/>
  <c r="Z228" i="13"/>
  <c r="AB228" i="13" s="1"/>
  <c r="AE228" i="13" s="1"/>
  <c r="N231" i="14" s="1"/>
  <c r="O231" i="14" s="1"/>
  <c r="Y228" i="13"/>
  <c r="BD229" i="17"/>
  <c r="G229" i="13"/>
  <c r="H229" i="13"/>
  <c r="AZ229" i="17"/>
  <c r="BH229" i="17"/>
  <c r="G230" i="17"/>
  <c r="H230" i="17"/>
  <c r="BF229" i="17"/>
  <c r="AX229" i="17"/>
  <c r="BE229" i="17"/>
  <c r="AV229" i="17"/>
  <c r="AP229" i="17"/>
  <c r="N228" i="17"/>
  <c r="O228" i="17"/>
  <c r="P228" i="17"/>
  <c r="Q228" i="17"/>
  <c r="AQ229" i="17"/>
  <c r="BI227" i="17"/>
  <c r="BJ227" i="17"/>
  <c r="BL227" i="17" s="1"/>
  <c r="U228" i="17"/>
  <c r="V228" i="17"/>
  <c r="R228" i="17"/>
  <c r="S228" i="17"/>
  <c r="AW229" i="17"/>
  <c r="K231" i="17"/>
  <c r="I231" i="17"/>
  <c r="L231" i="17"/>
  <c r="J231" i="17"/>
  <c r="P230" i="13"/>
  <c r="O230" i="13"/>
  <c r="N230" i="13"/>
  <c r="Q230" i="13"/>
  <c r="R229" i="13"/>
  <c r="S229" i="13"/>
  <c r="AB230" i="17"/>
  <c r="AC230" i="17"/>
  <c r="AD230" i="17"/>
  <c r="AE230" i="17"/>
  <c r="BA229" i="17"/>
  <c r="U230" i="13"/>
  <c r="X230" i="13"/>
  <c r="V230" i="13"/>
  <c r="W230" i="13"/>
  <c r="AS229" i="17"/>
  <c r="W229" i="17"/>
  <c r="X229" i="17"/>
  <c r="Y229" i="17"/>
  <c r="Z229" i="17"/>
  <c r="AF234" i="17"/>
  <c r="AG234" i="17"/>
  <c r="BC229" i="17"/>
  <c r="AN229" i="17"/>
  <c r="AM229" i="17"/>
  <c r="AO229" i="17"/>
  <c r="K232" i="13"/>
  <c r="J232" i="13"/>
  <c r="L232" i="13"/>
  <c r="I232" i="13"/>
  <c r="AI229" i="17"/>
  <c r="AJ229" i="17"/>
  <c r="AK229" i="17"/>
  <c r="AL229" i="17"/>
  <c r="AR229" i="17"/>
  <c r="BC230" i="17" l="1"/>
  <c r="AR230" i="17"/>
  <c r="BB230" i="17"/>
  <c r="AQ230" i="17"/>
  <c r="AY230" i="17"/>
  <c r="BF230" i="17"/>
  <c r="AI230" i="17"/>
  <c r="AK230" i="17"/>
  <c r="AJ230" i="17"/>
  <c r="AL230" i="17"/>
  <c r="AG235" i="17"/>
  <c r="AF235" i="17"/>
  <c r="BA230" i="17"/>
  <c r="K232" i="17"/>
  <c r="I232" i="17"/>
  <c r="J232" i="17"/>
  <c r="L232" i="17"/>
  <c r="O229" i="17"/>
  <c r="P229" i="17"/>
  <c r="N229" i="17"/>
  <c r="Q229" i="17"/>
  <c r="G231" i="17"/>
  <c r="H231" i="17"/>
  <c r="AU230" i="17"/>
  <c r="AB231" i="17"/>
  <c r="AC231" i="17"/>
  <c r="AD231" i="17"/>
  <c r="AE231" i="17"/>
  <c r="BH230" i="17"/>
  <c r="AW230" i="17"/>
  <c r="BJ228" i="17"/>
  <c r="BL228" i="17" s="1"/>
  <c r="BI228" i="17"/>
  <c r="AZ230" i="17"/>
  <c r="L233" i="13"/>
  <c r="K233" i="13"/>
  <c r="I233" i="13"/>
  <c r="J233" i="13"/>
  <c r="R229" i="17"/>
  <c r="S229" i="17"/>
  <c r="AP230" i="17"/>
  <c r="G230" i="13"/>
  <c r="H230" i="13"/>
  <c r="X230" i="17"/>
  <c r="W230" i="17"/>
  <c r="Z230" i="17"/>
  <c r="Y230" i="17"/>
  <c r="R230" i="13"/>
  <c r="S230" i="13"/>
  <c r="AV230" i="17"/>
  <c r="Z229" i="13"/>
  <c r="AB229" i="13" s="1"/>
  <c r="AE229" i="13" s="1"/>
  <c r="N232" i="14" s="1"/>
  <c r="O232" i="14" s="1"/>
  <c r="Y229" i="13"/>
  <c r="BE230" i="17"/>
  <c r="BD230" i="17"/>
  <c r="AN230" i="17"/>
  <c r="AO230" i="17"/>
  <c r="AM230" i="17"/>
  <c r="N231" i="13"/>
  <c r="O231" i="13"/>
  <c r="Q231" i="13"/>
  <c r="P231" i="13"/>
  <c r="AX230" i="17"/>
  <c r="BG230" i="17"/>
  <c r="AS230" i="17"/>
  <c r="U229" i="17"/>
  <c r="V229" i="17"/>
  <c r="V231" i="13"/>
  <c r="W231" i="13"/>
  <c r="U231" i="13"/>
  <c r="X231" i="13"/>
  <c r="AT230" i="17"/>
  <c r="BD231" i="17" l="1"/>
  <c r="BG231" i="17"/>
  <c r="AS231" i="17"/>
  <c r="AX231" i="17"/>
  <c r="AZ231" i="17"/>
  <c r="AP231" i="17"/>
  <c r="AT231" i="17"/>
  <c r="AY231" i="17"/>
  <c r="P232" i="13"/>
  <c r="N232" i="13"/>
  <c r="O232" i="13"/>
  <c r="Q232" i="13"/>
  <c r="L234" i="13"/>
  <c r="I234" i="13"/>
  <c r="J234" i="13"/>
  <c r="K234" i="13"/>
  <c r="AU231" i="17"/>
  <c r="BA231" i="17"/>
  <c r="W231" i="17"/>
  <c r="Y231" i="17"/>
  <c r="X231" i="17"/>
  <c r="Z231" i="17"/>
  <c r="AN231" i="17"/>
  <c r="AO231" i="17"/>
  <c r="AP232" i="17" s="1"/>
  <c r="AM231" i="17"/>
  <c r="G232" i="17"/>
  <c r="H232" i="17"/>
  <c r="AF236" i="17"/>
  <c r="AG236" i="17"/>
  <c r="U232" i="13"/>
  <c r="W232" i="13"/>
  <c r="X232" i="13"/>
  <c r="V232" i="13"/>
  <c r="U230" i="17"/>
  <c r="V230" i="17"/>
  <c r="G231" i="13"/>
  <c r="H231" i="13"/>
  <c r="AW231" i="17"/>
  <c r="AI231" i="17"/>
  <c r="AJ231" i="17"/>
  <c r="AK231" i="17"/>
  <c r="AL231" i="17"/>
  <c r="Z230" i="13"/>
  <c r="AB230" i="13" s="1"/>
  <c r="AE230" i="13" s="1"/>
  <c r="N233" i="14" s="1"/>
  <c r="O233" i="14" s="1"/>
  <c r="Y230" i="13"/>
  <c r="BH231" i="17"/>
  <c r="O230" i="17"/>
  <c r="Q230" i="17"/>
  <c r="N230" i="17"/>
  <c r="P230" i="17"/>
  <c r="BE231" i="17"/>
  <c r="BE232" i="17" s="1"/>
  <c r="AR231" i="17"/>
  <c r="BI229" i="17"/>
  <c r="BJ229" i="17"/>
  <c r="BL229" i="17" s="1"/>
  <c r="BB231" i="17"/>
  <c r="R230" i="17"/>
  <c r="S230" i="17"/>
  <c r="BF231" i="17"/>
  <c r="AV231" i="17"/>
  <c r="AE232" i="17"/>
  <c r="AB232" i="17"/>
  <c r="AC232" i="17"/>
  <c r="AD232" i="17"/>
  <c r="I233" i="17"/>
  <c r="K233" i="17"/>
  <c r="L233" i="17"/>
  <c r="J233" i="17"/>
  <c r="AQ231" i="17"/>
  <c r="R231" i="13"/>
  <c r="S231" i="13"/>
  <c r="BC231" i="17"/>
  <c r="AQ232" i="17" l="1"/>
  <c r="BC232" i="17"/>
  <c r="AV232" i="17"/>
  <c r="BF232" i="17"/>
  <c r="BB232" i="17"/>
  <c r="AF237" i="17"/>
  <c r="AG237" i="17"/>
  <c r="BA232" i="17"/>
  <c r="AU232" i="17"/>
  <c r="AX232" i="17"/>
  <c r="H233" i="17"/>
  <c r="G233" i="17"/>
  <c r="BJ230" i="17"/>
  <c r="BL230" i="17" s="1"/>
  <c r="BI230" i="17"/>
  <c r="AW232" i="17"/>
  <c r="BG232" i="17"/>
  <c r="P231" i="17"/>
  <c r="O231" i="17"/>
  <c r="N231" i="17"/>
  <c r="Q231" i="17"/>
  <c r="G232" i="13"/>
  <c r="H232" i="13"/>
  <c r="AD233" i="17"/>
  <c r="AB233" i="17"/>
  <c r="AC233" i="17"/>
  <c r="AE233" i="17"/>
  <c r="S232" i="13"/>
  <c r="R232" i="13"/>
  <c r="R231" i="17"/>
  <c r="S231" i="17"/>
  <c r="Z231" i="13"/>
  <c r="AB231" i="13" s="1"/>
  <c r="AE231" i="13" s="1"/>
  <c r="N234" i="14" s="1"/>
  <c r="O234" i="14" s="1"/>
  <c r="Y231" i="13"/>
  <c r="AM232" i="17"/>
  <c r="AN232" i="17"/>
  <c r="AO232" i="17"/>
  <c r="AQ233" i="17" s="1"/>
  <c r="L235" i="13"/>
  <c r="J235" i="13"/>
  <c r="I235" i="13"/>
  <c r="K235" i="13"/>
  <c r="BH232" i="17"/>
  <c r="U231" i="17"/>
  <c r="V231" i="17"/>
  <c r="P233" i="13"/>
  <c r="N233" i="13"/>
  <c r="O233" i="13"/>
  <c r="Q233" i="13"/>
  <c r="AZ232" i="17"/>
  <c r="AS232" i="17"/>
  <c r="W232" i="17"/>
  <c r="Z232" i="17"/>
  <c r="Y232" i="17"/>
  <c r="X232" i="17"/>
  <c r="I234" i="17"/>
  <c r="K234" i="17"/>
  <c r="J234" i="17"/>
  <c r="L234" i="17"/>
  <c r="AI232" i="17"/>
  <c r="AJ232" i="17"/>
  <c r="AK232" i="17"/>
  <c r="AL232" i="17"/>
  <c r="V233" i="13"/>
  <c r="W233" i="13"/>
  <c r="U233" i="13"/>
  <c r="X233" i="13"/>
  <c r="BD232" i="17"/>
  <c r="AT232" i="17"/>
  <c r="AR232" i="17"/>
  <c r="AY232" i="17"/>
  <c r="AZ233" i="17" l="1"/>
  <c r="BH233" i="17"/>
  <c r="BD233" i="17"/>
  <c r="AY233" i="17"/>
  <c r="AR233" i="17"/>
  <c r="AT233" i="17"/>
  <c r="BF233" i="17"/>
  <c r="J235" i="17"/>
  <c r="I235" i="17"/>
  <c r="K235" i="17"/>
  <c r="L235" i="17"/>
  <c r="BB233" i="17"/>
  <c r="AM233" i="17"/>
  <c r="AN233" i="17"/>
  <c r="AO233" i="17"/>
  <c r="Z233" i="17"/>
  <c r="X233" i="17"/>
  <c r="W233" i="17"/>
  <c r="Y233" i="17"/>
  <c r="P234" i="13"/>
  <c r="N234" i="13"/>
  <c r="O234" i="13"/>
  <c r="Q234" i="13"/>
  <c r="H233" i="13"/>
  <c r="G233" i="13"/>
  <c r="Z232" i="13"/>
  <c r="AB232" i="13" s="1"/>
  <c r="AE232" i="13" s="1"/>
  <c r="N235" i="14" s="1"/>
  <c r="O235" i="14" s="1"/>
  <c r="Y232" i="13"/>
  <c r="O232" i="17"/>
  <c r="N232" i="17"/>
  <c r="P232" i="17"/>
  <c r="Q232" i="17"/>
  <c r="G234" i="17"/>
  <c r="H234" i="17"/>
  <c r="W234" i="13"/>
  <c r="U234" i="13"/>
  <c r="V234" i="13"/>
  <c r="X234" i="13"/>
  <c r="BJ231" i="17"/>
  <c r="BL231" i="17" s="1"/>
  <c r="BI231" i="17"/>
  <c r="AX233" i="17"/>
  <c r="U232" i="17"/>
  <c r="V232" i="17"/>
  <c r="R232" i="17"/>
  <c r="S232" i="17"/>
  <c r="AV233" i="17"/>
  <c r="AU233" i="17"/>
  <c r="BG233" i="17"/>
  <c r="BE233" i="17"/>
  <c r="BC233" i="17"/>
  <c r="BA233" i="17"/>
  <c r="R233" i="13"/>
  <c r="S233" i="13"/>
  <c r="AS233" i="17"/>
  <c r="AB234" i="17"/>
  <c r="AD234" i="17"/>
  <c r="AC234" i="17"/>
  <c r="AE234" i="17"/>
  <c r="AG238" i="17"/>
  <c r="AF238" i="17"/>
  <c r="AI233" i="17"/>
  <c r="AJ233" i="17"/>
  <c r="AK233" i="17"/>
  <c r="AL233" i="17"/>
  <c r="AW233" i="17"/>
  <c r="AP233" i="17"/>
  <c r="AP234" i="17" l="1"/>
  <c r="BE234" i="17"/>
  <c r="AS234" i="17"/>
  <c r="AW234" i="17"/>
  <c r="AX234" i="17"/>
  <c r="AZ234" i="17"/>
  <c r="AQ234" i="17"/>
  <c r="BA234" i="17"/>
  <c r="BG234" i="17"/>
  <c r="BH234" i="17"/>
  <c r="U235" i="13"/>
  <c r="W235" i="13"/>
  <c r="X235" i="13"/>
  <c r="V235" i="13"/>
  <c r="AG239" i="17"/>
  <c r="AF239" i="17"/>
  <c r="AU234" i="17"/>
  <c r="Y234" i="17"/>
  <c r="W234" i="17"/>
  <c r="Z234" i="17"/>
  <c r="X234" i="17"/>
  <c r="AB235" i="17"/>
  <c r="AE235" i="17"/>
  <c r="AC235" i="17"/>
  <c r="AD235" i="17"/>
  <c r="AV234" i="17"/>
  <c r="AT234" i="17"/>
  <c r="AM234" i="17"/>
  <c r="AO234" i="17"/>
  <c r="AP235" i="17" s="1"/>
  <c r="AN234" i="17"/>
  <c r="R233" i="17"/>
  <c r="S233" i="17"/>
  <c r="G235" i="17"/>
  <c r="H235" i="17"/>
  <c r="Z233" i="13"/>
  <c r="AB233" i="13" s="1"/>
  <c r="AE233" i="13" s="1"/>
  <c r="N236" i="14" s="1"/>
  <c r="O236" i="14" s="1"/>
  <c r="Y233" i="13"/>
  <c r="H234" i="13"/>
  <c r="G234" i="13"/>
  <c r="U233" i="17"/>
  <c r="V233" i="17"/>
  <c r="N233" i="17"/>
  <c r="P233" i="17"/>
  <c r="O233" i="17"/>
  <c r="Q233" i="17"/>
  <c r="P235" i="13"/>
  <c r="N235" i="13"/>
  <c r="O235" i="13"/>
  <c r="Q235" i="13"/>
  <c r="BB234" i="17"/>
  <c r="K236" i="17"/>
  <c r="I236" i="17"/>
  <c r="J236" i="17"/>
  <c r="L236" i="17"/>
  <c r="AI234" i="17"/>
  <c r="AK234" i="17"/>
  <c r="AJ234" i="17"/>
  <c r="AL234" i="17"/>
  <c r="S234" i="13"/>
  <c r="R234" i="13"/>
  <c r="BF234" i="17"/>
  <c r="BJ232" i="17"/>
  <c r="BL232" i="17" s="1"/>
  <c r="BI232" i="17"/>
  <c r="BD234" i="17"/>
  <c r="AR234" i="17"/>
  <c r="AR235" i="17" s="1"/>
  <c r="BC234" i="17"/>
  <c r="BC235" i="17" s="1"/>
  <c r="AY234" i="17"/>
  <c r="AY235" i="17" s="1"/>
  <c r="BD235" i="17" l="1"/>
  <c r="AQ235" i="17"/>
  <c r="BF235" i="17"/>
  <c r="AS235" i="17"/>
  <c r="W235" i="17"/>
  <c r="X235" i="17"/>
  <c r="Y235" i="17"/>
  <c r="Z235" i="17"/>
  <c r="Z234" i="13"/>
  <c r="AB234" i="13" s="1"/>
  <c r="AE234" i="13" s="1"/>
  <c r="N237" i="14" s="1"/>
  <c r="O237" i="14" s="1"/>
  <c r="Y234" i="13"/>
  <c r="BB235" i="17"/>
  <c r="G235" i="13"/>
  <c r="H235" i="13"/>
  <c r="AO235" i="17"/>
  <c r="AR236" i="17" s="1"/>
  <c r="AN235" i="17"/>
  <c r="AM235" i="17"/>
  <c r="R235" i="13"/>
  <c r="S235" i="13"/>
  <c r="AI235" i="17"/>
  <c r="AJ235" i="17"/>
  <c r="AL235" i="17"/>
  <c r="AK235" i="17"/>
  <c r="AU235" i="17"/>
  <c r="AT235" i="17"/>
  <c r="AW235" i="17"/>
  <c r="AV235" i="17"/>
  <c r="AG240" i="17"/>
  <c r="AF240" i="17"/>
  <c r="BG235" i="17"/>
  <c r="AZ235" i="17"/>
  <c r="O234" i="17"/>
  <c r="N234" i="17"/>
  <c r="P234" i="17"/>
  <c r="Q234" i="17"/>
  <c r="BA235" i="17"/>
  <c r="J237" i="17"/>
  <c r="I237" i="17"/>
  <c r="K237" i="17"/>
  <c r="L237" i="17"/>
  <c r="G236" i="17"/>
  <c r="H236" i="17"/>
  <c r="AC236" i="17"/>
  <c r="AE236" i="17"/>
  <c r="AB236" i="17"/>
  <c r="AD236" i="17"/>
  <c r="AX235" i="17"/>
  <c r="BJ233" i="17"/>
  <c r="BL233" i="17" s="1"/>
  <c r="BI233" i="17"/>
  <c r="R234" i="17"/>
  <c r="S234" i="17"/>
  <c r="BH235" i="17"/>
  <c r="BH236" i="17" s="1"/>
  <c r="U234" i="17"/>
  <c r="V234" i="17"/>
  <c r="BE235" i="17"/>
  <c r="BE236" i="17" s="1"/>
  <c r="AX236" i="17" l="1"/>
  <c r="BA236" i="17"/>
  <c r="AV236" i="17"/>
  <c r="AW236" i="17"/>
  <c r="BC236" i="17"/>
  <c r="AU236" i="17"/>
  <c r="Z235" i="13"/>
  <c r="AB235" i="13" s="1"/>
  <c r="AE235" i="13" s="1"/>
  <c r="N238" i="14" s="1"/>
  <c r="Y235" i="13"/>
  <c r="BJ234" i="17"/>
  <c r="BL234" i="17" s="1"/>
  <c r="BI234" i="17"/>
  <c r="BB236" i="17"/>
  <c r="AC237" i="17"/>
  <c r="AB237" i="17"/>
  <c r="AD237" i="17"/>
  <c r="AE237" i="17"/>
  <c r="AK236" i="17"/>
  <c r="AJ236" i="17"/>
  <c r="AL236" i="17"/>
  <c r="AI236" i="17"/>
  <c r="AZ236" i="17"/>
  <c r="H237" i="17"/>
  <c r="G237" i="17"/>
  <c r="BD236" i="17"/>
  <c r="AQ236" i="17"/>
  <c r="BG236" i="17"/>
  <c r="X236" i="17"/>
  <c r="W236" i="17"/>
  <c r="Z236" i="17"/>
  <c r="Y236" i="17"/>
  <c r="U235" i="17"/>
  <c r="V235" i="17"/>
  <c r="AY236" i="17"/>
  <c r="R235" i="17"/>
  <c r="S235" i="17"/>
  <c r="I238" i="17"/>
  <c r="K238" i="17"/>
  <c r="J238" i="17"/>
  <c r="L238" i="17"/>
  <c r="AF241" i="17"/>
  <c r="AG241" i="17"/>
  <c r="AS236" i="17"/>
  <c r="BF236" i="17"/>
  <c r="AO236" i="17"/>
  <c r="AN236" i="17"/>
  <c r="AM236" i="17"/>
  <c r="P235" i="17"/>
  <c r="O235" i="17"/>
  <c r="N235" i="17"/>
  <c r="Q235" i="17"/>
  <c r="AT236" i="17"/>
  <c r="AP236" i="17"/>
  <c r="AP237" i="17" l="1"/>
  <c r="BF237" i="17"/>
  <c r="BG237" i="17"/>
  <c r="AS237" i="17"/>
  <c r="AY237" i="17"/>
  <c r="O238" i="14"/>
  <c r="O52" i="3" s="1"/>
  <c r="N52" i="3"/>
  <c r="L52" i="3"/>
  <c r="M52" i="3" s="1"/>
  <c r="AO237" i="17"/>
  <c r="AN237" i="17"/>
  <c r="AM237" i="17"/>
  <c r="R236" i="17"/>
  <c r="S236" i="17"/>
  <c r="AQ237" i="17"/>
  <c r="AE238" i="17"/>
  <c r="AB238" i="17"/>
  <c r="AC238" i="17"/>
  <c r="AD238" i="17"/>
  <c r="BD237" i="17"/>
  <c r="AX237" i="17"/>
  <c r="AW237" i="17"/>
  <c r="BE237" i="17"/>
  <c r="BB237" i="17"/>
  <c r="AT237" i="17"/>
  <c r="AV237" i="17"/>
  <c r="V236" i="17"/>
  <c r="U236" i="17"/>
  <c r="G238" i="17"/>
  <c r="H238" i="17"/>
  <c r="AR237" i="17"/>
  <c r="AG242" i="17"/>
  <c r="AF242" i="17"/>
  <c r="AZ237" i="17"/>
  <c r="O236" i="17"/>
  <c r="N236" i="17"/>
  <c r="P236" i="17"/>
  <c r="Q236" i="17"/>
  <c r="BH237" i="17"/>
  <c r="BA237" i="17"/>
  <c r="AP238" i="17"/>
  <c r="I239" i="17"/>
  <c r="K239" i="17"/>
  <c r="J239" i="17"/>
  <c r="L239" i="17"/>
  <c r="W237" i="17"/>
  <c r="Z237" i="17"/>
  <c r="Y237" i="17"/>
  <c r="X237" i="17"/>
  <c r="BI235" i="17"/>
  <c r="BJ235" i="17"/>
  <c r="BL235" i="17" s="1"/>
  <c r="AI237" i="17"/>
  <c r="AJ237" i="17"/>
  <c r="AK237" i="17"/>
  <c r="AL237" i="17"/>
  <c r="AU237" i="17"/>
  <c r="BC237" i="17"/>
  <c r="AQ238" i="17" l="1"/>
  <c r="BH238" i="17"/>
  <c r="BC238" i="17"/>
  <c r="BA238" i="17"/>
  <c r="AR238" i="17"/>
  <c r="BF238" i="17"/>
  <c r="BD238" i="17"/>
  <c r="O237" i="17"/>
  <c r="P237" i="17"/>
  <c r="Q237" i="17"/>
  <c r="N237" i="17"/>
  <c r="AV238" i="17"/>
  <c r="AL238" i="17"/>
  <c r="AI238" i="17"/>
  <c r="AK238" i="17"/>
  <c r="AJ238" i="17"/>
  <c r="AT238" i="17"/>
  <c r="U237" i="17"/>
  <c r="V237" i="17"/>
  <c r="BJ236" i="17"/>
  <c r="BL236" i="17" s="1"/>
  <c r="BI236" i="17"/>
  <c r="AS238" i="17"/>
  <c r="Z238" i="17"/>
  <c r="W238" i="17"/>
  <c r="X238" i="17"/>
  <c r="Y238" i="17"/>
  <c r="BB238" i="17"/>
  <c r="AC239" i="17"/>
  <c r="AB239" i="17"/>
  <c r="AD239" i="17"/>
  <c r="AE239" i="17"/>
  <c r="AZ238" i="17"/>
  <c r="BG238" i="17"/>
  <c r="I240" i="17"/>
  <c r="L240" i="17"/>
  <c r="K240" i="17"/>
  <c r="J240" i="17"/>
  <c r="R237" i="17"/>
  <c r="S237" i="17"/>
  <c r="AU238" i="17"/>
  <c r="AG243" i="17"/>
  <c r="AF243" i="17"/>
  <c r="AY238" i="17"/>
  <c r="BE238" i="17"/>
  <c r="H239" i="17"/>
  <c r="G239" i="17"/>
  <c r="AW238" i="17"/>
  <c r="AX238" i="17"/>
  <c r="AX239" i="17" s="1"/>
  <c r="AM238" i="17"/>
  <c r="AN238" i="17"/>
  <c r="AO238" i="17"/>
  <c r="AQ239" i="17" s="1"/>
  <c r="BE239" i="17" l="1"/>
  <c r="BG239" i="17"/>
  <c r="AU239" i="17"/>
  <c r="AT239" i="17"/>
  <c r="AP239" i="17"/>
  <c r="AW239" i="17"/>
  <c r="J241" i="17"/>
  <c r="K241" i="17"/>
  <c r="L241" i="17"/>
  <c r="I241" i="17"/>
  <c r="AI239" i="17"/>
  <c r="AJ239" i="17"/>
  <c r="AK239" i="17"/>
  <c r="AL239" i="17"/>
  <c r="W239" i="17"/>
  <c r="Z239" i="17"/>
  <c r="Y239" i="17"/>
  <c r="X239" i="17"/>
  <c r="AV239" i="17"/>
  <c r="BC239" i="17"/>
  <c r="AS239" i="17"/>
  <c r="BJ237" i="17"/>
  <c r="BL237" i="17" s="1"/>
  <c r="BI237" i="17"/>
  <c r="AY239" i="17"/>
  <c r="P238" i="17"/>
  <c r="Q238" i="17"/>
  <c r="O238" i="17"/>
  <c r="N238" i="17"/>
  <c r="AM239" i="17"/>
  <c r="AO239" i="17"/>
  <c r="AN239" i="17"/>
  <c r="AZ239" i="17"/>
  <c r="G240" i="17"/>
  <c r="H240" i="17"/>
  <c r="AG244" i="17"/>
  <c r="AF244" i="17"/>
  <c r="AB240" i="17"/>
  <c r="AC240" i="17"/>
  <c r="AD240" i="17"/>
  <c r="AE240" i="17"/>
  <c r="U238" i="17"/>
  <c r="V238" i="17"/>
  <c r="BD239" i="17"/>
  <c r="R238" i="17"/>
  <c r="S238" i="17"/>
  <c r="AR239" i="17"/>
  <c r="AR240" i="17" s="1"/>
  <c r="BH239" i="17"/>
  <c r="BF239" i="17"/>
  <c r="BB239" i="17"/>
  <c r="BB240" i="17" s="1"/>
  <c r="BA239" i="17"/>
  <c r="BA240" i="17" l="1"/>
  <c r="BF240" i="17"/>
  <c r="BH240" i="17"/>
  <c r="AT240" i="17"/>
  <c r="AY240" i="17"/>
  <c r="AX240" i="17"/>
  <c r="AZ240" i="17"/>
  <c r="BD240" i="17"/>
  <c r="AG245" i="17"/>
  <c r="AF245" i="17"/>
  <c r="R239" i="17"/>
  <c r="S239" i="17"/>
  <c r="G241" i="17"/>
  <c r="H241" i="17"/>
  <c r="AS240" i="17"/>
  <c r="BC240" i="17"/>
  <c r="U239" i="17"/>
  <c r="V239" i="17"/>
  <c r="AM240" i="17"/>
  <c r="AN240" i="17"/>
  <c r="AO240" i="17"/>
  <c r="AV240" i="17"/>
  <c r="AU240" i="17"/>
  <c r="AB241" i="17"/>
  <c r="AC241" i="17"/>
  <c r="AD241" i="17"/>
  <c r="AE241" i="17"/>
  <c r="BI238" i="17"/>
  <c r="BJ238" i="17"/>
  <c r="BL238" i="17" s="1"/>
  <c r="K242" i="17"/>
  <c r="I242" i="17"/>
  <c r="L242" i="17"/>
  <c r="J242" i="17"/>
  <c r="W240" i="17"/>
  <c r="Z240" i="17"/>
  <c r="Y240" i="17"/>
  <c r="X240" i="17"/>
  <c r="O239" i="17"/>
  <c r="P239" i="17"/>
  <c r="N239" i="17"/>
  <c r="Q239" i="17"/>
  <c r="BG240" i="17"/>
  <c r="AW240" i="17"/>
  <c r="AJ240" i="17"/>
  <c r="AK240" i="17"/>
  <c r="AI240" i="17"/>
  <c r="AL240" i="17"/>
  <c r="AP240" i="17"/>
  <c r="AP241" i="17" s="1"/>
  <c r="BE240" i="17"/>
  <c r="BE241" i="17" s="1"/>
  <c r="AQ240" i="17"/>
  <c r="BG241" i="17" l="1"/>
  <c r="AW241" i="17"/>
  <c r="AY241" i="17"/>
  <c r="AZ241" i="17"/>
  <c r="Y241" i="17"/>
  <c r="W241" i="17"/>
  <c r="X241" i="17"/>
  <c r="Z241" i="17"/>
  <c r="AT241" i="17"/>
  <c r="BA241" i="17"/>
  <c r="AS241" i="17"/>
  <c r="BB241" i="17"/>
  <c r="BD241" i="17"/>
  <c r="AU241" i="17"/>
  <c r="I243" i="17"/>
  <c r="L243" i="17"/>
  <c r="K243" i="17"/>
  <c r="J243" i="17"/>
  <c r="AV241" i="17"/>
  <c r="AM241" i="17"/>
  <c r="AO241" i="17"/>
  <c r="AP242" i="17" s="1"/>
  <c r="AN241" i="17"/>
  <c r="BH241" i="17"/>
  <c r="N240" i="17"/>
  <c r="O240" i="17"/>
  <c r="Q240" i="17"/>
  <c r="P240" i="17"/>
  <c r="BJ239" i="17"/>
  <c r="BL239" i="17" s="1"/>
  <c r="BI239" i="17"/>
  <c r="G242" i="17"/>
  <c r="H242" i="17"/>
  <c r="AQ241" i="17"/>
  <c r="AR241" i="17"/>
  <c r="U240" i="17"/>
  <c r="V240" i="17"/>
  <c r="R240" i="17"/>
  <c r="S240" i="17"/>
  <c r="BF241" i="17"/>
  <c r="AE242" i="17"/>
  <c r="AB242" i="17"/>
  <c r="AC242" i="17"/>
  <c r="AD242" i="17"/>
  <c r="AI241" i="17"/>
  <c r="AJ241" i="17"/>
  <c r="AK241" i="17"/>
  <c r="AL241" i="17"/>
  <c r="AX241" i="17"/>
  <c r="AX242" i="17" s="1"/>
  <c r="BC241" i="17"/>
  <c r="BC242" i="17" s="1"/>
  <c r="AF246" i="17"/>
  <c r="AG246" i="17"/>
  <c r="BF242" i="17" l="1"/>
  <c r="AR242" i="17"/>
  <c r="AQ242" i="17"/>
  <c r="BH242" i="17"/>
  <c r="AW242" i="17"/>
  <c r="BJ240" i="17"/>
  <c r="BL240" i="17" s="1"/>
  <c r="BI240" i="17"/>
  <c r="AU242" i="17"/>
  <c r="AY242" i="17"/>
  <c r="BD242" i="17"/>
  <c r="BB242" i="17"/>
  <c r="BE242" i="17"/>
  <c r="AM242" i="17"/>
  <c r="AO242" i="17"/>
  <c r="AN242" i="17"/>
  <c r="AS242" i="17"/>
  <c r="G243" i="17"/>
  <c r="H243" i="17"/>
  <c r="BA242" i="17"/>
  <c r="AG247" i="17"/>
  <c r="AF247" i="17"/>
  <c r="AB243" i="17"/>
  <c r="AC243" i="17"/>
  <c r="AE243" i="17"/>
  <c r="AD243" i="17"/>
  <c r="AV242" i="17"/>
  <c r="AT242" i="17"/>
  <c r="W242" i="17"/>
  <c r="Z242" i="17"/>
  <c r="Y242" i="17"/>
  <c r="X242" i="17"/>
  <c r="R241" i="17"/>
  <c r="S241" i="17"/>
  <c r="I244" i="17"/>
  <c r="J244" i="17"/>
  <c r="K244" i="17"/>
  <c r="L244" i="17"/>
  <c r="AI242" i="17"/>
  <c r="AJ242" i="17"/>
  <c r="AK242" i="17"/>
  <c r="AL242" i="17"/>
  <c r="U241" i="17"/>
  <c r="V241" i="17"/>
  <c r="O241" i="17"/>
  <c r="P241" i="17"/>
  <c r="N241" i="17"/>
  <c r="Q241" i="17"/>
  <c r="BG242" i="17"/>
  <c r="BG243" i="17" s="1"/>
  <c r="AZ242" i="17"/>
  <c r="AR243" i="17" l="1"/>
  <c r="AZ243" i="17"/>
  <c r="AV243" i="17"/>
  <c r="AS243" i="17"/>
  <c r="AP243" i="17"/>
  <c r="AX243" i="17"/>
  <c r="AT243" i="17"/>
  <c r="AY243" i="17"/>
  <c r="AU243" i="17"/>
  <c r="U242" i="17"/>
  <c r="V242" i="17"/>
  <c r="AB244" i="17"/>
  <c r="AE244" i="17"/>
  <c r="AD244" i="17"/>
  <c r="AC244" i="17"/>
  <c r="BE243" i="17"/>
  <c r="AI243" i="17"/>
  <c r="AJ243" i="17"/>
  <c r="AK243" i="17"/>
  <c r="AL243" i="17"/>
  <c r="R242" i="17"/>
  <c r="S242" i="17"/>
  <c r="BB243" i="17"/>
  <c r="BD243" i="17"/>
  <c r="BC243" i="17"/>
  <c r="BH243" i="17"/>
  <c r="AG248" i="17"/>
  <c r="AF248" i="17"/>
  <c r="BA243" i="17"/>
  <c r="AQ243" i="17"/>
  <c r="Z243" i="17"/>
  <c r="W243" i="17"/>
  <c r="X243" i="17"/>
  <c r="Y243" i="17"/>
  <c r="H244" i="17"/>
  <c r="G244" i="17"/>
  <c r="P242" i="17"/>
  <c r="O242" i="17"/>
  <c r="Q242" i="17"/>
  <c r="N242" i="17"/>
  <c r="BJ241" i="17"/>
  <c r="BL241" i="17" s="1"/>
  <c r="BI241" i="17"/>
  <c r="BF243" i="17"/>
  <c r="I245" i="17"/>
  <c r="K245" i="17"/>
  <c r="J245" i="17"/>
  <c r="L245" i="17"/>
  <c r="AM243" i="17"/>
  <c r="AO243" i="17"/>
  <c r="AN243" i="17"/>
  <c r="AW243" i="17"/>
  <c r="BF244" i="17" l="1"/>
  <c r="AW244" i="17"/>
  <c r="AX244" i="17"/>
  <c r="AT244" i="17"/>
  <c r="O243" i="17"/>
  <c r="P243" i="17"/>
  <c r="N243" i="17"/>
  <c r="Q243" i="17"/>
  <c r="BA244" i="17"/>
  <c r="AZ244" i="17"/>
  <c r="AY244" i="17"/>
  <c r="BE244" i="17"/>
  <c r="BG244" i="17"/>
  <c r="AS244" i="17"/>
  <c r="AU244" i="17"/>
  <c r="AF249" i="17"/>
  <c r="AG249" i="17"/>
  <c r="BH244" i="17"/>
  <c r="BC244" i="17"/>
  <c r="AB245" i="17"/>
  <c r="AD245" i="17"/>
  <c r="AC245" i="17"/>
  <c r="AE245" i="17"/>
  <c r="BD244" i="17"/>
  <c r="BB244" i="17"/>
  <c r="G245" i="17"/>
  <c r="H245" i="17"/>
  <c r="R243" i="17"/>
  <c r="S243" i="17"/>
  <c r="U243" i="17"/>
  <c r="V243" i="17"/>
  <c r="AM244" i="17"/>
  <c r="AN244" i="17"/>
  <c r="AO244" i="17"/>
  <c r="AV244" i="17"/>
  <c r="AP244" i="17"/>
  <c r="AP245" i="17" s="1"/>
  <c r="W244" i="17"/>
  <c r="Y244" i="17"/>
  <c r="X244" i="17"/>
  <c r="Z244" i="17"/>
  <c r="K246" i="17"/>
  <c r="J246" i="17"/>
  <c r="I246" i="17"/>
  <c r="L246" i="17"/>
  <c r="BJ242" i="17"/>
  <c r="BL242" i="17" s="1"/>
  <c r="BI242" i="17"/>
  <c r="AQ244" i="17"/>
  <c r="AI244" i="17"/>
  <c r="AK244" i="17"/>
  <c r="AJ244" i="17"/>
  <c r="AL244" i="17"/>
  <c r="AR244" i="17"/>
  <c r="AQ245" i="17" l="1"/>
  <c r="AV245" i="17"/>
  <c r="BF245" i="17"/>
  <c r="BD245" i="17"/>
  <c r="AS245" i="17"/>
  <c r="AD246" i="17"/>
  <c r="AB246" i="17"/>
  <c r="AC246" i="17"/>
  <c r="AE246" i="17"/>
  <c r="BG245" i="17"/>
  <c r="BE245" i="17"/>
  <c r="K247" i="17"/>
  <c r="I247" i="17"/>
  <c r="J247" i="17"/>
  <c r="L247" i="17"/>
  <c r="AT245" i="17"/>
  <c r="AW245" i="17"/>
  <c r="AY245" i="17"/>
  <c r="BC245" i="17"/>
  <c r="AZ245" i="17"/>
  <c r="BA245" i="17"/>
  <c r="AM245" i="17"/>
  <c r="AN245" i="17"/>
  <c r="AO245" i="17"/>
  <c r="AQ246" i="17" s="1"/>
  <c r="U244" i="17"/>
  <c r="V244" i="17"/>
  <c r="AR245" i="17"/>
  <c r="AJ245" i="17"/>
  <c r="AI245" i="17"/>
  <c r="AL245" i="17"/>
  <c r="AK245" i="17"/>
  <c r="Y245" i="17"/>
  <c r="W245" i="17"/>
  <c r="X245" i="17"/>
  <c r="Z245" i="17"/>
  <c r="S244" i="17"/>
  <c r="R244" i="17"/>
  <c r="O244" i="17"/>
  <c r="N244" i="17"/>
  <c r="P244" i="17"/>
  <c r="Q244" i="17"/>
  <c r="BH245" i="17"/>
  <c r="BI243" i="17"/>
  <c r="BJ243" i="17"/>
  <c r="BL243" i="17" s="1"/>
  <c r="G246" i="17"/>
  <c r="H246" i="17"/>
  <c r="AF250" i="17"/>
  <c r="AG250" i="17"/>
  <c r="BB245" i="17"/>
  <c r="AU245" i="17"/>
  <c r="AX245" i="17"/>
  <c r="AU246" i="17" l="1"/>
  <c r="BH246" i="17"/>
  <c r="AX246" i="17"/>
  <c r="BB246" i="17"/>
  <c r="AR246" i="17"/>
  <c r="BA246" i="17"/>
  <c r="U245" i="17"/>
  <c r="V245" i="17"/>
  <c r="AG251" i="17"/>
  <c r="AF251" i="17"/>
  <c r="R245" i="17"/>
  <c r="S245" i="17"/>
  <c r="AM246" i="17"/>
  <c r="AO246" i="17"/>
  <c r="AN246" i="17"/>
  <c r="BJ244" i="17"/>
  <c r="BL244" i="17" s="1"/>
  <c r="BI244" i="17"/>
  <c r="BE246" i="17"/>
  <c r="Z246" i="17"/>
  <c r="X246" i="17"/>
  <c r="Y246" i="17"/>
  <c r="W246" i="17"/>
  <c r="G247" i="17"/>
  <c r="H247" i="17"/>
  <c r="AP246" i="17"/>
  <c r="BG246" i="17"/>
  <c r="AZ246" i="17"/>
  <c r="AC247" i="17"/>
  <c r="AD247" i="17"/>
  <c r="AB247" i="17"/>
  <c r="AE247" i="17"/>
  <c r="BC246" i="17"/>
  <c r="AI246" i="17"/>
  <c r="AK246" i="17"/>
  <c r="AJ246" i="17"/>
  <c r="AL246" i="17"/>
  <c r="AY246" i="17"/>
  <c r="O245" i="17"/>
  <c r="N245" i="17"/>
  <c r="P245" i="17"/>
  <c r="Q245" i="17"/>
  <c r="AW246" i="17"/>
  <c r="AT246" i="17"/>
  <c r="AV246" i="17"/>
  <c r="K248" i="17"/>
  <c r="I248" i="17"/>
  <c r="J248" i="17"/>
  <c r="L248" i="17"/>
  <c r="AS246" i="17"/>
  <c r="BD246" i="17"/>
  <c r="BD247" i="17" s="1"/>
  <c r="BF246" i="17"/>
  <c r="AQ247" i="17" l="1"/>
  <c r="AS247" i="17"/>
  <c r="AR247" i="17"/>
  <c r="AP247" i="17"/>
  <c r="BF247" i="17"/>
  <c r="AT247" i="17"/>
  <c r="AY247" i="17"/>
  <c r="BB247" i="17"/>
  <c r="BE247" i="17"/>
  <c r="L249" i="17"/>
  <c r="I249" i="17"/>
  <c r="K249" i="17"/>
  <c r="J249" i="17"/>
  <c r="BI245" i="17"/>
  <c r="BJ245" i="17"/>
  <c r="BL245" i="17" s="1"/>
  <c r="AZ247" i="17"/>
  <c r="BG247" i="17"/>
  <c r="AI247" i="17"/>
  <c r="AK247" i="17"/>
  <c r="AJ247" i="17"/>
  <c r="AL247" i="17"/>
  <c r="BA247" i="17"/>
  <c r="AN247" i="17"/>
  <c r="AO247" i="17"/>
  <c r="AR248" i="17" s="1"/>
  <c r="AM247" i="17"/>
  <c r="AU247" i="17"/>
  <c r="G248" i="17"/>
  <c r="H248" i="17"/>
  <c r="R246" i="17"/>
  <c r="S246" i="17"/>
  <c r="AV247" i="17"/>
  <c r="BH247" i="17"/>
  <c r="BC247" i="17"/>
  <c r="AG252" i="17"/>
  <c r="AF252" i="17"/>
  <c r="AW247" i="17"/>
  <c r="AE248" i="17"/>
  <c r="AB248" i="17"/>
  <c r="AD248" i="17"/>
  <c r="AC248" i="17"/>
  <c r="U246" i="17"/>
  <c r="V246" i="17"/>
  <c r="AX247" i="17"/>
  <c r="N246" i="17"/>
  <c r="O246" i="17"/>
  <c r="Q246" i="17"/>
  <c r="P246" i="17"/>
  <c r="X247" i="17"/>
  <c r="Y247" i="17"/>
  <c r="W247" i="17"/>
  <c r="Z247" i="17"/>
  <c r="AV248" i="17" l="1"/>
  <c r="AU248" i="17"/>
  <c r="BC248" i="17"/>
  <c r="BH248" i="17"/>
  <c r="AX248" i="17"/>
  <c r="AQ248" i="17"/>
  <c r="AW248" i="17"/>
  <c r="AP248" i="17"/>
  <c r="AY248" i="17"/>
  <c r="BJ246" i="17"/>
  <c r="BL246" i="17" s="1"/>
  <c r="BI246" i="17"/>
  <c r="BG248" i="17"/>
  <c r="BF248" i="17"/>
  <c r="AZ248" i="17"/>
  <c r="U247" i="17"/>
  <c r="V247" i="17"/>
  <c r="AT248" i="17"/>
  <c r="BD248" i="17"/>
  <c r="Z248" i="17"/>
  <c r="W248" i="17"/>
  <c r="Y248" i="17"/>
  <c r="X248" i="17"/>
  <c r="AO248" i="17"/>
  <c r="AQ249" i="17" s="1"/>
  <c r="AM248" i="17"/>
  <c r="AN248" i="17"/>
  <c r="BA248" i="17"/>
  <c r="AB249" i="17"/>
  <c r="AC249" i="17"/>
  <c r="AD249" i="17"/>
  <c r="AE249" i="17"/>
  <c r="R247" i="17"/>
  <c r="S247" i="17"/>
  <c r="AI248" i="17"/>
  <c r="AK248" i="17"/>
  <c r="AJ248" i="17"/>
  <c r="AL248" i="17"/>
  <c r="K250" i="17"/>
  <c r="I250" i="17"/>
  <c r="J250" i="17"/>
  <c r="L250" i="17"/>
  <c r="BE248" i="17"/>
  <c r="P247" i="17"/>
  <c r="N247" i="17"/>
  <c r="O247" i="17"/>
  <c r="Q247" i="17"/>
  <c r="BB248" i="17"/>
  <c r="G249" i="17"/>
  <c r="H249" i="17"/>
  <c r="AS248" i="17"/>
  <c r="AS249" i="17" s="1"/>
  <c r="BD249" i="17" l="1"/>
  <c r="BI247" i="17"/>
  <c r="BJ247" i="17"/>
  <c r="BL247" i="17" s="1"/>
  <c r="R248" i="17"/>
  <c r="S248" i="17"/>
  <c r="AZ249" i="17"/>
  <c r="BF249" i="17"/>
  <c r="BH249" i="17"/>
  <c r="BG249" i="17"/>
  <c r="BE249" i="17"/>
  <c r="X249" i="17"/>
  <c r="Y249" i="17"/>
  <c r="Z249" i="17"/>
  <c r="W249" i="17"/>
  <c r="AN249" i="17"/>
  <c r="AO249" i="17"/>
  <c r="AM249" i="17"/>
  <c r="AB250" i="17"/>
  <c r="AD250" i="17"/>
  <c r="AC250" i="17"/>
  <c r="AE250" i="17"/>
  <c r="I251" i="17"/>
  <c r="J251" i="17"/>
  <c r="K251" i="17"/>
  <c r="L251" i="17"/>
  <c r="BC249" i="17"/>
  <c r="Q248" i="17"/>
  <c r="O248" i="17"/>
  <c r="N248" i="17"/>
  <c r="P248" i="17"/>
  <c r="AW249" i="17"/>
  <c r="AP249" i="17"/>
  <c r="AP250" i="17" s="1"/>
  <c r="AY249" i="17"/>
  <c r="AU249" i="17"/>
  <c r="BA249" i="17"/>
  <c r="AX249" i="17"/>
  <c r="G250" i="17"/>
  <c r="H250" i="17"/>
  <c r="AI249" i="17"/>
  <c r="AK249" i="17"/>
  <c r="AJ249" i="17"/>
  <c r="AL249" i="17"/>
  <c r="AV249" i="17"/>
  <c r="AT249" i="17"/>
  <c r="BB249" i="17"/>
  <c r="U248" i="17"/>
  <c r="V248" i="17"/>
  <c r="AR249" i="17"/>
  <c r="BB250" i="17" l="1"/>
  <c r="BA250" i="17"/>
  <c r="AT250" i="17"/>
  <c r="AQ250" i="17"/>
  <c r="AX250" i="17"/>
  <c r="AS250" i="17"/>
  <c r="AV250" i="17"/>
  <c r="AU250" i="17"/>
  <c r="BE250" i="17"/>
  <c r="J252" i="17"/>
  <c r="K252" i="17"/>
  <c r="I252" i="17"/>
  <c r="L252" i="17"/>
  <c r="AB251" i="17"/>
  <c r="AD251" i="17"/>
  <c r="AC251" i="17"/>
  <c r="AE251" i="17"/>
  <c r="BG250" i="17"/>
  <c r="BD250" i="17"/>
  <c r="BH250" i="17"/>
  <c r="AY250" i="17"/>
  <c r="BF250" i="17"/>
  <c r="AZ250" i="17"/>
  <c r="AI250" i="17"/>
  <c r="AJ250" i="17"/>
  <c r="AK250" i="17"/>
  <c r="AL250" i="17"/>
  <c r="AR250" i="17"/>
  <c r="BJ248" i="17"/>
  <c r="BL248" i="17" s="1"/>
  <c r="BI248" i="17"/>
  <c r="R249" i="17"/>
  <c r="S249" i="17"/>
  <c r="AW250" i="17"/>
  <c r="BB251" i="17" s="1"/>
  <c r="G251" i="17"/>
  <c r="H251" i="17"/>
  <c r="AM250" i="17"/>
  <c r="AO250" i="17"/>
  <c r="AN250" i="17"/>
  <c r="W250" i="17"/>
  <c r="X250" i="17"/>
  <c r="Z250" i="17"/>
  <c r="Y250" i="17"/>
  <c r="U249" i="17"/>
  <c r="V249" i="17"/>
  <c r="P249" i="17"/>
  <c r="O249" i="17"/>
  <c r="N249" i="17"/>
  <c r="Q249" i="17"/>
  <c r="BC250" i="17"/>
  <c r="AS251" i="17" l="1"/>
  <c r="BC251" i="17"/>
  <c r="AR251" i="17"/>
  <c r="AX251" i="17"/>
  <c r="AY251" i="17"/>
  <c r="BG251" i="17"/>
  <c r="AJ251" i="17"/>
  <c r="AI251" i="17"/>
  <c r="AK251" i="17"/>
  <c r="AL251" i="17"/>
  <c r="AC252" i="17"/>
  <c r="AB252" i="17"/>
  <c r="AD252" i="17"/>
  <c r="AE252" i="17"/>
  <c r="O250" i="17"/>
  <c r="N250" i="17"/>
  <c r="Q250" i="17"/>
  <c r="P250" i="17"/>
  <c r="AN251" i="17"/>
  <c r="AO251" i="17"/>
  <c r="AM251" i="17"/>
  <c r="G252" i="17"/>
  <c r="H252" i="17"/>
  <c r="U250" i="17"/>
  <c r="V250" i="17"/>
  <c r="AT251" i="17"/>
  <c r="BI249" i="17"/>
  <c r="BJ249" i="17"/>
  <c r="BL249" i="17" s="1"/>
  <c r="AZ251" i="17"/>
  <c r="AW251" i="17"/>
  <c r="AP251" i="17"/>
  <c r="AQ251" i="17"/>
  <c r="BA251" i="17"/>
  <c r="R250" i="17"/>
  <c r="S250" i="17"/>
  <c r="BF251" i="17"/>
  <c r="BE251" i="17"/>
  <c r="Y251" i="17"/>
  <c r="X251" i="17"/>
  <c r="Z251" i="17"/>
  <c r="W251" i="17"/>
  <c r="BH251" i="17"/>
  <c r="AU251" i="17"/>
  <c r="BD251" i="17"/>
  <c r="BD252" i="17" s="1"/>
  <c r="AV251" i="17"/>
  <c r="AV252" i="17" s="1"/>
  <c r="AP252" i="17" l="1"/>
  <c r="BF252" i="17"/>
  <c r="AU252" i="17"/>
  <c r="BA252" i="17"/>
  <c r="AX252" i="17"/>
  <c r="BH252" i="17"/>
  <c r="AQ252" i="17"/>
  <c r="AR252" i="17"/>
  <c r="U251" i="17"/>
  <c r="V251" i="17"/>
  <c r="AW252" i="17"/>
  <c r="BC252" i="17"/>
  <c r="AS252" i="17"/>
  <c r="BB252" i="17"/>
  <c r="W252" i="17"/>
  <c r="Z252" i="17"/>
  <c r="Y252" i="17"/>
  <c r="X252" i="17"/>
  <c r="AZ252" i="17"/>
  <c r="AN252" i="17"/>
  <c r="AO252" i="17"/>
  <c r="AM252" i="17"/>
  <c r="AI252" i="17"/>
  <c r="AK252" i="17"/>
  <c r="AJ252" i="17"/>
  <c r="AL252" i="17"/>
  <c r="BE252" i="17"/>
  <c r="AY252" i="17"/>
  <c r="AT252" i="17"/>
  <c r="O251" i="17"/>
  <c r="N251" i="17"/>
  <c r="Q251" i="17"/>
  <c r="P251" i="17"/>
  <c r="R251" i="17"/>
  <c r="S251" i="17"/>
  <c r="BJ250" i="17"/>
  <c r="BL250" i="17" s="1"/>
  <c r="BI250" i="17"/>
  <c r="BG252" i="17"/>
  <c r="R252" i="17" l="1"/>
  <c r="S252" i="17"/>
  <c r="P252" i="17"/>
  <c r="O252" i="17"/>
  <c r="N252" i="17"/>
  <c r="Q252" i="17"/>
  <c r="U252" i="17"/>
  <c r="V252" i="17"/>
  <c r="BI251" i="17"/>
  <c r="BJ251" i="17"/>
  <c r="BL251" i="17" s="1"/>
  <c r="BI252" i="17" l="1"/>
  <c r="BJ252" i="17"/>
  <c r="BL252" i="17" s="1"/>
</calcChain>
</file>

<file path=xl/sharedStrings.xml><?xml version="1.0" encoding="utf-8"?>
<sst xmlns="http://schemas.openxmlformats.org/spreadsheetml/2006/main" count="17429" uniqueCount="3576">
  <si>
    <r>
      <rPr>
        <b/>
        <sz val="20"/>
        <color rgb="FF000000"/>
        <rFont val="宋体"/>
        <family val="3"/>
        <charset val="134"/>
      </rPr>
      <t>MSR0983 - Band Combinations</t>
    </r>
  </si>
  <si>
    <r>
      <rPr>
        <sz val="11"/>
        <color rgb="FF000000"/>
        <rFont val="宋体"/>
        <family val="3"/>
        <charset val="134"/>
      </rPr>
      <t>Note: band and feature enablement should refer to the latest version of MSR0295 pre-configuration requirements</t>
    </r>
  </si>
  <si>
    <r>
      <rPr>
        <b/>
        <sz val="11"/>
        <color rgb="FFFF0000"/>
        <rFont val="宋体"/>
        <family val="3"/>
        <charset val="134"/>
      </rPr>
      <t>The green cells on this sheet, as well as any other relevant sheets through this workbook are to be completed/updated by the vendor</t>
    </r>
  </si>
  <si>
    <r>
      <rPr>
        <b/>
        <sz val="11"/>
        <color rgb="FFFFFFFF"/>
        <rFont val="宋体"/>
        <family val="3"/>
        <charset val="134"/>
      </rPr>
      <t>Device Details</t>
    </r>
  </si>
  <si>
    <r>
      <rPr>
        <b/>
        <sz val="11"/>
        <color rgb="FFFFFFFF"/>
        <rFont val="宋体"/>
        <family val="3"/>
        <charset val="134"/>
      </rPr>
      <t>Vendor Response</t>
    </r>
  </si>
  <si>
    <r>
      <rPr>
        <b/>
        <sz val="11"/>
        <color rgb="FF000000"/>
        <rFont val="宋体"/>
        <family val="3"/>
        <charset val="134"/>
      </rPr>
      <t>Vendor name</t>
    </r>
  </si>
  <si>
    <t/>
  </si>
  <si>
    <r>
      <rPr>
        <b/>
        <sz val="11"/>
        <color rgb="FF000000"/>
        <rFont val="宋体"/>
        <family val="3"/>
        <charset val="134"/>
      </rPr>
      <t>Device Model</t>
    </r>
  </si>
  <si>
    <r>
      <rPr>
        <b/>
        <sz val="16"/>
        <color rgb="FF000000"/>
        <rFont val="宋体"/>
        <family val="3"/>
        <charset val="134"/>
      </rPr>
      <t>Feature Support</t>
    </r>
  </si>
  <si>
    <r>
      <rPr>
        <b/>
        <sz val="11"/>
        <color rgb="FFFFFFFF"/>
        <rFont val="宋体"/>
        <family val="3"/>
        <charset val="134"/>
      </rPr>
      <t>Technology</t>
    </r>
  </si>
  <si>
    <r>
      <rPr>
        <b/>
        <sz val="11"/>
        <color rgb="FF000000"/>
        <rFont val="宋体"/>
        <family val="3"/>
        <charset val="134"/>
      </rPr>
      <t>LTE CA</t>
    </r>
  </si>
  <si>
    <r>
      <rPr>
        <b/>
        <sz val="11"/>
        <color rgb="FF000000"/>
        <rFont val="宋体"/>
        <family val="3"/>
        <charset val="134"/>
      </rPr>
      <t>EN-DC</t>
    </r>
  </si>
  <si>
    <r>
      <rPr>
        <b/>
        <sz val="11"/>
        <color rgb="FF000000"/>
        <rFont val="宋体"/>
        <family val="3"/>
        <charset val="134"/>
      </rPr>
      <t>EN-DC with NR CA</t>
    </r>
  </si>
  <si>
    <r>
      <rPr>
        <b/>
        <sz val="11"/>
        <color rgb="FF000000"/>
        <rFont val="宋体"/>
        <family val="3"/>
        <charset val="134"/>
      </rPr>
      <t>EN-DC with mmW</t>
    </r>
  </si>
  <si>
    <r>
      <rPr>
        <b/>
        <sz val="11"/>
        <color rgb="FF000000"/>
        <rFont val="宋体"/>
        <family val="3"/>
        <charset val="134"/>
      </rPr>
      <t>SA CA</t>
    </r>
  </si>
  <si>
    <r>
      <rPr>
        <b/>
        <sz val="11"/>
        <color rgb="FF000000"/>
        <rFont val="宋体"/>
        <family val="3"/>
        <charset val="134"/>
      </rPr>
      <t>SA CA with mmW</t>
    </r>
  </si>
  <si>
    <r>
      <rPr>
        <b/>
        <sz val="11"/>
        <color rgb="FF000000"/>
        <rFont val="宋体"/>
        <family val="3"/>
        <charset val="134"/>
      </rPr>
      <t>Power Class 2 on n1</t>
    </r>
  </si>
  <si>
    <r>
      <rPr>
        <b/>
        <sz val="11"/>
        <color rgb="FF000000"/>
        <rFont val="宋体"/>
        <family val="3"/>
        <charset val="134"/>
      </rPr>
      <t>Power Class 2 on n3</t>
    </r>
  </si>
  <si>
    <r>
      <rPr>
        <b/>
        <sz val="11"/>
        <color rgb="FF000000"/>
        <rFont val="宋体"/>
        <family val="3"/>
        <charset val="134"/>
      </rPr>
      <t>Power Class 2 on n7</t>
    </r>
  </si>
  <si>
    <r>
      <rPr>
        <b/>
        <sz val="11"/>
        <color rgb="FF000000"/>
        <rFont val="宋体"/>
        <family val="3"/>
        <charset val="134"/>
      </rPr>
      <t>Power Class 2 on n78</t>
    </r>
  </si>
  <si>
    <r>
      <rPr>
        <b/>
        <sz val="11"/>
        <color rgb="FF000000"/>
        <rFont val="宋体"/>
        <family val="3"/>
        <charset val="134"/>
      </rPr>
      <t>Power Class 2 on n78(2A)</t>
    </r>
  </si>
  <si>
    <r>
      <rPr>
        <b/>
        <sz val="11"/>
        <color rgb="FF000000"/>
        <rFont val="宋体"/>
        <family val="3"/>
        <charset val="134"/>
      </rPr>
      <t>Power Class 2 on n78C</t>
    </r>
  </si>
  <si>
    <r>
      <rPr>
        <b/>
        <sz val="11"/>
        <color rgb="FF000000"/>
        <rFont val="宋体"/>
        <family val="3"/>
        <charset val="134"/>
      </rPr>
      <t>Power Class 1.5 on n78</t>
    </r>
  </si>
  <si>
    <r>
      <rPr>
        <b/>
        <sz val="11"/>
        <color rgb="FF000000"/>
        <rFont val="宋体"/>
        <family val="3"/>
        <charset val="134"/>
      </rPr>
      <t>Power Class 1 on n7</t>
    </r>
  </si>
  <si>
    <r>
      <rPr>
        <b/>
        <sz val="11"/>
        <color rgb="FF000000"/>
        <rFont val="宋体"/>
        <family val="3"/>
        <charset val="134"/>
      </rPr>
      <t>Power Class 1 on n78</t>
    </r>
  </si>
  <si>
    <r>
      <rPr>
        <b/>
        <sz val="16"/>
        <color rgb="FF000000"/>
        <rFont val="宋体"/>
        <family val="3"/>
        <charset val="134"/>
      </rPr>
      <t>LTE Carrier Aggregation Band Combinations</t>
    </r>
  </si>
  <si>
    <r>
      <rPr>
        <b/>
        <sz val="11"/>
        <color rgb="FFFFFFFF"/>
        <rFont val="宋体"/>
        <family val="3"/>
        <charset val="134"/>
      </rPr>
      <t>LTE CC</t>
    </r>
  </si>
  <si>
    <r>
      <rPr>
        <b/>
        <sz val="11"/>
        <color rgb="FF000000"/>
        <rFont val="宋体"/>
        <family val="3"/>
        <charset val="134"/>
      </rPr>
      <t>Max LTE#CC</t>
    </r>
  </si>
  <si>
    <r>
      <rPr>
        <b/>
        <sz val="11"/>
        <color rgb="FF000000"/>
        <rFont val="宋体"/>
        <family val="3"/>
        <charset val="134"/>
      </rPr>
      <t>LTE DL Cat</t>
    </r>
  </si>
  <si>
    <r>
      <rPr>
        <b/>
        <sz val="11"/>
        <color rgb="FF000000"/>
        <rFont val="宋体"/>
        <family val="3"/>
        <charset val="134"/>
      </rPr>
      <t>LTE UL Cat</t>
    </r>
  </si>
  <si>
    <r>
      <rPr>
        <b/>
        <sz val="11"/>
        <color rgb="FF000000"/>
        <rFont val="宋体"/>
        <family val="3"/>
        <charset val="134"/>
      </rPr>
      <t>Max LTE#SS</t>
    </r>
  </si>
  <si>
    <r>
      <rPr>
        <b/>
        <sz val="16"/>
        <color rgb="FF000000"/>
        <rFont val="宋体"/>
        <family val="3"/>
        <charset val="134"/>
      </rPr>
      <t>LTE Uplink Support</t>
    </r>
  </si>
  <si>
    <r>
      <rPr>
        <b/>
        <sz val="11"/>
        <color rgb="FFFFFFFF"/>
        <rFont val="宋体"/>
        <family val="3"/>
        <charset val="134"/>
      </rPr>
      <t>Uplink Combo</t>
    </r>
  </si>
  <si>
    <r>
      <rPr>
        <b/>
        <sz val="11"/>
        <color rgb="FFFFFFFF"/>
        <rFont val="宋体"/>
        <family val="3"/>
        <charset val="134"/>
      </rPr>
      <t>Vendor Comments (Exception Cases eg Max carriers limit)</t>
    </r>
  </si>
  <si>
    <r>
      <rPr>
        <b/>
        <sz val="11"/>
        <color rgb="FF000000"/>
        <rFont val="宋体"/>
        <family val="3"/>
        <charset val="134"/>
      </rPr>
      <t>CA_3C</t>
    </r>
  </si>
  <si>
    <r>
      <rPr>
        <b/>
        <sz val="11"/>
        <color rgb="FF000000"/>
        <rFont val="宋体"/>
        <family val="3"/>
        <charset val="134"/>
      </rPr>
      <t>CA_7C</t>
    </r>
  </si>
  <si>
    <r>
      <rPr>
        <b/>
        <sz val="11"/>
        <color rgb="FF000000"/>
        <rFont val="宋体"/>
        <family val="3"/>
        <charset val="134"/>
      </rPr>
      <t>CA_1A-3A</t>
    </r>
  </si>
  <si>
    <r>
      <rPr>
        <b/>
        <sz val="11"/>
        <color rgb="FF000000"/>
        <rFont val="宋体"/>
        <family val="3"/>
        <charset val="134"/>
      </rPr>
      <t>CA_1A-7A</t>
    </r>
  </si>
  <si>
    <r>
      <rPr>
        <b/>
        <sz val="11"/>
        <color rgb="FF000000"/>
        <rFont val="宋体"/>
        <family val="3"/>
        <charset val="134"/>
      </rPr>
      <t>CA_1A-26A</t>
    </r>
  </si>
  <si>
    <r>
      <rPr>
        <b/>
        <sz val="11"/>
        <color rgb="FF000000"/>
        <rFont val="宋体"/>
        <family val="3"/>
        <charset val="134"/>
      </rPr>
      <t>CA_1A-28A</t>
    </r>
  </si>
  <si>
    <r>
      <rPr>
        <b/>
        <sz val="11"/>
        <color rgb="FF000000"/>
        <rFont val="宋体"/>
        <family val="3"/>
        <charset val="134"/>
      </rPr>
      <t>CA_3A-7A</t>
    </r>
  </si>
  <si>
    <r>
      <rPr>
        <b/>
        <sz val="11"/>
        <color rgb="FF000000"/>
        <rFont val="宋体"/>
        <family val="3"/>
        <charset val="134"/>
      </rPr>
      <t>CA_3A-26A</t>
    </r>
  </si>
  <si>
    <r>
      <rPr>
        <b/>
        <sz val="11"/>
        <color rgb="FF000000"/>
        <rFont val="宋体"/>
        <family val="3"/>
        <charset val="134"/>
      </rPr>
      <t>CA_3A-28A</t>
    </r>
  </si>
  <si>
    <r>
      <rPr>
        <b/>
        <sz val="11"/>
        <color rgb="FF000000"/>
        <rFont val="宋体"/>
        <family val="3"/>
        <charset val="134"/>
      </rPr>
      <t>CA_7A-26A</t>
    </r>
  </si>
  <si>
    <r>
      <rPr>
        <b/>
        <sz val="11"/>
        <color rgb="FF000000"/>
        <rFont val="宋体"/>
        <family val="3"/>
        <charset val="134"/>
      </rPr>
      <t>CA_7A-28A</t>
    </r>
  </si>
  <si>
    <r>
      <rPr>
        <b/>
        <sz val="16"/>
        <color rgb="FF000000"/>
        <rFont val="宋体"/>
        <family val="3"/>
        <charset val="134"/>
      </rPr>
      <t>EN-DC Band Combinations</t>
    </r>
  </si>
  <si>
    <r>
      <rPr>
        <b/>
        <sz val="11"/>
        <color rgb="FFFFFFFF"/>
        <rFont val="宋体"/>
        <family val="3"/>
        <charset val="134"/>
      </rPr>
      <t>NR Bands</t>
    </r>
  </si>
  <si>
    <r>
      <rPr>
        <b/>
        <sz val="11"/>
        <color rgb="FFFFFFFF"/>
        <rFont val="宋体"/>
        <family val="3"/>
        <charset val="134"/>
      </rPr>
      <t>Priority</t>
    </r>
  </si>
  <si>
    <r>
      <rPr>
        <b/>
        <sz val="11"/>
        <color rgb="FFFFFFFF"/>
        <rFont val="宋体"/>
        <family val="3"/>
        <charset val="134"/>
      </rPr>
      <t>Supported</t>
    </r>
  </si>
  <si>
    <r>
      <rPr>
        <b/>
        <sz val="11"/>
        <color rgb="FFFFFFFF"/>
        <rFont val="宋体"/>
        <family val="3"/>
        <charset val="134"/>
      </rPr>
      <t>Max LTE Layers (in EN-DC)</t>
    </r>
  </si>
  <si>
    <r>
      <rPr>
        <b/>
        <sz val="11"/>
        <color rgb="FFFFFFFF"/>
        <rFont val="宋体"/>
        <family val="3"/>
        <charset val="134"/>
      </rPr>
      <t>Pcell For All LTE Bands</t>
    </r>
  </si>
  <si>
    <r>
      <rPr>
        <b/>
        <sz val="11"/>
        <color rgb="FFFFFFFF"/>
        <rFont val="宋体"/>
        <family val="3"/>
        <charset val="134"/>
      </rPr>
      <t>Scell For All LTE Bands</t>
    </r>
  </si>
  <si>
    <r>
      <rPr>
        <b/>
        <sz val="11"/>
        <color rgb="FFFFFFFF"/>
        <rFont val="宋体"/>
        <family val="3"/>
        <charset val="134"/>
      </rPr>
      <t>Known Limitations</t>
    </r>
  </si>
  <si>
    <r>
      <rPr>
        <b/>
        <sz val="11"/>
        <color rgb="FF000000"/>
        <rFont val="宋体"/>
        <family val="3"/>
        <charset val="134"/>
      </rPr>
      <t>Total Combos Requirements</t>
    </r>
  </si>
  <si>
    <r>
      <rPr>
        <b/>
        <sz val="11"/>
        <color rgb="FF000000"/>
        <rFont val="宋体"/>
        <family val="3"/>
        <charset val="134"/>
      </rPr>
      <t>Applicable Combos</t>
    </r>
  </si>
  <si>
    <r>
      <rPr>
        <b/>
        <sz val="11"/>
        <color rgb="FF000000"/>
        <rFont val="宋体"/>
        <family val="3"/>
        <charset val="134"/>
      </rPr>
      <t>Supported Combos</t>
    </r>
  </si>
  <si>
    <r>
      <rPr>
        <b/>
        <sz val="11"/>
        <color rgb="FF000000"/>
        <rFont val="宋体"/>
        <family val="3"/>
        <charset val="134"/>
      </rPr>
      <t>Combo Support Ratio (%)</t>
    </r>
  </si>
  <si>
    <r>
      <rPr>
        <b/>
        <sz val="11"/>
        <color rgb="FF000000"/>
        <rFont val="宋体"/>
        <family val="3"/>
        <charset val="134"/>
      </rPr>
      <t>Not Responded</t>
    </r>
  </si>
  <si>
    <r>
      <rPr>
        <b/>
        <sz val="11"/>
        <color rgb="FF000000"/>
        <rFont val="宋体"/>
        <family val="3"/>
        <charset val="134"/>
      </rPr>
      <t>Conflict Responses</t>
    </r>
  </si>
  <si>
    <r>
      <rPr>
        <b/>
        <sz val="11"/>
        <color rgb="FF000000"/>
        <rFont val="宋体"/>
        <family val="3"/>
        <charset val="134"/>
      </rPr>
      <t>n78</t>
    </r>
  </si>
  <si>
    <r>
      <rPr>
        <sz val="11"/>
        <color rgb="FF000000"/>
        <rFont val="宋体"/>
        <family val="3"/>
        <charset val="134"/>
      </rPr>
      <t>P</t>
    </r>
  </si>
  <si>
    <r>
      <rPr>
        <b/>
        <sz val="11"/>
        <color rgb="FF000000"/>
        <rFont val="宋体"/>
        <family val="3"/>
        <charset val="134"/>
      </rPr>
      <t>n5</t>
    </r>
  </si>
  <si>
    <r>
      <rPr>
        <sz val="11"/>
        <color rgb="FF000000"/>
        <rFont val="宋体"/>
        <family val="3"/>
        <charset val="134"/>
      </rPr>
      <t>M</t>
    </r>
  </si>
  <si>
    <r>
      <rPr>
        <b/>
        <sz val="11"/>
        <color rgb="FF000000"/>
        <rFont val="宋体"/>
        <family val="3"/>
        <charset val="134"/>
      </rPr>
      <t>n26</t>
    </r>
  </si>
  <si>
    <r>
      <rPr>
        <b/>
        <sz val="11"/>
        <color rgb="FF000000"/>
        <rFont val="宋体"/>
        <family val="3"/>
        <charset val="134"/>
      </rPr>
      <t>n7</t>
    </r>
  </si>
  <si>
    <r>
      <rPr>
        <b/>
        <sz val="11"/>
        <color rgb="FF000000"/>
        <rFont val="宋体"/>
        <family val="3"/>
        <charset val="134"/>
      </rPr>
      <t>n258</t>
    </r>
  </si>
  <si>
    <r>
      <rPr>
        <sz val="11"/>
        <color rgb="FF000000"/>
        <rFont val="宋体"/>
        <family val="3"/>
        <charset val="134"/>
      </rPr>
      <t>HD</t>
    </r>
  </si>
  <si>
    <r>
      <rPr>
        <b/>
        <sz val="16"/>
        <color rgb="FF000000"/>
        <rFont val="宋体"/>
        <family val="3"/>
        <charset val="134"/>
      </rPr>
      <t>EN-DC with NR CA Band Combinations</t>
    </r>
  </si>
  <si>
    <r>
      <rPr>
        <b/>
        <sz val="11"/>
        <color rgb="FFFFFFFF"/>
        <rFont val="宋体"/>
        <family val="3"/>
        <charset val="134"/>
      </rPr>
      <t>NR CA</t>
    </r>
  </si>
  <si>
    <r>
      <rPr>
        <b/>
        <sz val="11"/>
        <color rgb="FF000000"/>
        <rFont val="宋体"/>
        <family val="3"/>
        <charset val="134"/>
      </rPr>
      <t>n5-n78</t>
    </r>
  </si>
  <si>
    <r>
      <rPr>
        <b/>
        <sz val="11"/>
        <color rgb="FF000000"/>
        <rFont val="宋体"/>
        <family val="3"/>
        <charset val="134"/>
      </rPr>
      <t>n26-n78</t>
    </r>
  </si>
  <si>
    <r>
      <rPr>
        <b/>
        <sz val="11"/>
        <color rgb="FF000000"/>
        <rFont val="宋体"/>
        <family val="3"/>
        <charset val="134"/>
      </rPr>
      <t>n7-n78</t>
    </r>
  </si>
  <si>
    <r>
      <rPr>
        <b/>
        <sz val="11"/>
        <color rgb="FF000000"/>
        <rFont val="宋体"/>
        <family val="3"/>
        <charset val="134"/>
      </rPr>
      <t>n78-n258</t>
    </r>
  </si>
  <si>
    <r>
      <rPr>
        <b/>
        <sz val="16"/>
        <color rgb="FF000000"/>
        <rFont val="宋体"/>
        <family val="3"/>
        <charset val="134"/>
      </rPr>
      <t>Standalone Band Combinations</t>
    </r>
  </si>
  <si>
    <r>
      <rPr>
        <b/>
        <sz val="11"/>
        <color rgb="FFFFFFFF"/>
        <rFont val="宋体"/>
        <family val="3"/>
        <charset val="134"/>
      </rPr>
      <t>Enabled</t>
    </r>
  </si>
  <si>
    <r>
      <rPr>
        <b/>
        <sz val="11"/>
        <color rgb="FFFFFFFF"/>
        <rFont val="宋体"/>
        <family val="3"/>
        <charset val="134"/>
      </rPr>
      <t>Band Support</t>
    </r>
  </si>
  <si>
    <r>
      <rPr>
        <b/>
        <sz val="11"/>
        <color rgb="FFFFFFFF"/>
        <rFont val="宋体"/>
        <family val="3"/>
        <charset val="134"/>
      </rPr>
      <t>Is Band Disabled?</t>
    </r>
  </si>
  <si>
    <r>
      <rPr>
        <b/>
        <sz val="11"/>
        <color rgb="FFFFFFFF"/>
        <rFont val="宋体"/>
        <family val="3"/>
        <charset val="134"/>
      </rPr>
      <t>Max DL #CC</t>
    </r>
  </si>
  <si>
    <r>
      <rPr>
        <b/>
        <sz val="11"/>
        <color rgb="FFFFFFFF"/>
        <rFont val="宋体"/>
        <family val="3"/>
        <charset val="134"/>
      </rPr>
      <t>Max UL #CC</t>
    </r>
  </si>
  <si>
    <r>
      <rPr>
        <b/>
        <sz val="11"/>
        <color rgb="FFFFFFFF"/>
        <rFont val="宋体"/>
        <family val="3"/>
        <charset val="134"/>
      </rPr>
      <t>Max Combination of FDD + TDD Layers</t>
    </r>
  </si>
  <si>
    <r>
      <rPr>
        <b/>
        <sz val="11"/>
        <color rgb="FFFFFFFF"/>
        <rFont val="宋体"/>
        <family val="3"/>
        <charset val="134"/>
      </rPr>
      <t>Pcell For All Bands</t>
    </r>
  </si>
  <si>
    <r>
      <rPr>
        <b/>
        <sz val="11"/>
        <color rgb="FFFFFFFF"/>
        <rFont val="宋体"/>
        <family val="3"/>
        <charset val="134"/>
      </rPr>
      <t>Scell For All Bands</t>
    </r>
  </si>
  <si>
    <r>
      <rPr>
        <b/>
        <sz val="11"/>
        <color rgb="FF000000"/>
        <rFont val="宋体"/>
        <family val="3"/>
        <charset val="134"/>
      </rPr>
      <t>FR1</t>
    </r>
  </si>
  <si>
    <r>
      <rPr>
        <b/>
        <sz val="11"/>
        <color rgb="FF000000"/>
        <rFont val="宋体"/>
        <family val="3"/>
        <charset val="134"/>
      </rPr>
      <t>n1</t>
    </r>
  </si>
  <si>
    <r>
      <rPr>
        <b/>
        <sz val="11"/>
        <color rgb="FF000000"/>
        <rFont val="宋体"/>
        <family val="3"/>
        <charset val="134"/>
      </rPr>
      <t>n3</t>
    </r>
  </si>
  <si>
    <r>
      <rPr>
        <b/>
        <sz val="11"/>
        <color rgb="FF000000"/>
        <rFont val="宋体"/>
        <family val="3"/>
        <charset val="134"/>
      </rPr>
      <t>n28</t>
    </r>
  </si>
  <si>
    <r>
      <rPr>
        <b/>
        <sz val="11"/>
        <color rgb="FF000000"/>
        <rFont val="宋体"/>
        <family val="3"/>
        <charset val="134"/>
      </rPr>
      <t>FR2</t>
    </r>
  </si>
  <si>
    <r>
      <rPr>
        <b/>
        <sz val="11"/>
        <color rgb="FF000000"/>
        <rFont val="宋体"/>
        <family val="3"/>
        <charset val="134"/>
      </rPr>
      <t>NR-DC FR1+FR2</t>
    </r>
  </si>
  <si>
    <r>
      <rPr>
        <b/>
        <sz val="11"/>
        <color rgb="FF000000"/>
        <rFont val="宋体"/>
        <family val="3"/>
        <charset val="134"/>
      </rPr>
      <t>NR-CA FR1+FR2</t>
    </r>
  </si>
  <si>
    <r>
      <rPr>
        <sz val="11"/>
        <color rgb="FF000000"/>
        <rFont val="宋体"/>
        <family val="3"/>
        <charset val="134"/>
      </rPr>
      <t>O</t>
    </r>
  </si>
  <si>
    <r>
      <rPr>
        <b/>
        <sz val="16"/>
        <color rgb="FF000000"/>
        <rFont val="宋体"/>
        <family val="3"/>
        <charset val="134"/>
      </rPr>
      <t>FR1 Bandwidths</t>
    </r>
  </si>
  <si>
    <r>
      <rPr>
        <b/>
        <sz val="11"/>
        <color rgb="FFFFFFFF"/>
        <rFont val="宋体"/>
        <family val="3"/>
        <charset val="134"/>
      </rPr>
      <t>Bandwdiths (MHz)</t>
    </r>
  </si>
  <si>
    <r>
      <rPr>
        <b/>
        <sz val="11"/>
        <color rgb="FFFFFFFF"/>
        <rFont val="宋体"/>
        <family val="3"/>
        <charset val="134"/>
      </rPr>
      <t>Support (Y/N)</t>
    </r>
  </si>
  <si>
    <r>
      <rPr>
        <b/>
        <sz val="11"/>
        <color rgb="FFFFFFFF"/>
        <rFont val="宋体"/>
        <family val="3"/>
        <charset val="134"/>
      </rPr>
      <t>Vendor Comments</t>
    </r>
  </si>
  <si>
    <r>
      <rPr>
        <b/>
        <sz val="11"/>
        <color rgb="FF000000"/>
        <rFont val="宋体"/>
        <family val="3"/>
        <charset val="134"/>
      </rPr>
      <t>n1A</t>
    </r>
  </si>
  <si>
    <r>
      <rPr>
        <sz val="11"/>
        <color rgb="FF000000"/>
        <rFont val="宋体"/>
        <family val="3"/>
        <charset val="134"/>
      </rPr>
      <t>5, 10, 15, 20</t>
    </r>
  </si>
  <si>
    <r>
      <rPr>
        <b/>
        <sz val="11"/>
        <color rgb="FF000000"/>
        <rFont val="宋体"/>
        <family val="3"/>
        <charset val="134"/>
      </rPr>
      <t>n3A</t>
    </r>
  </si>
  <si>
    <r>
      <rPr>
        <b/>
        <sz val="11"/>
        <color rgb="FF000000"/>
        <rFont val="宋体"/>
        <family val="3"/>
        <charset val="134"/>
      </rPr>
      <t>n3B</t>
    </r>
  </si>
  <si>
    <r>
      <rPr>
        <sz val="11"/>
        <color rgb="FF000000"/>
        <rFont val="宋体"/>
        <family val="3"/>
        <charset val="134"/>
      </rPr>
      <t>CC1: 5, 10, 15, 20
CC2: 5, 10, 15, 20</t>
    </r>
  </si>
  <si>
    <r>
      <rPr>
        <b/>
        <sz val="11"/>
        <color rgb="FF000000"/>
        <rFont val="宋体"/>
        <family val="3"/>
        <charset val="134"/>
      </rPr>
      <t>n7A</t>
    </r>
  </si>
  <si>
    <r>
      <rPr>
        <sz val="11"/>
        <color rgb="FF000000"/>
        <rFont val="宋体"/>
        <family val="3"/>
        <charset val="134"/>
      </rPr>
      <t>5, 10, 15, 20, 25, 30, 35, 40, 50</t>
    </r>
  </si>
  <si>
    <r>
      <rPr>
        <b/>
        <sz val="11"/>
        <color rgb="FF000000"/>
        <rFont val="宋体"/>
        <family val="3"/>
        <charset val="134"/>
      </rPr>
      <t>n7B</t>
    </r>
  </si>
  <si>
    <r>
      <rPr>
        <sz val="11"/>
        <color rgb="FF000000"/>
        <rFont val="宋体"/>
        <family val="3"/>
        <charset val="134"/>
      </rPr>
      <t>CC1: 5, 10, 15, 20
CC2: 5, 10, 15, 20, 25, 30</t>
    </r>
  </si>
  <si>
    <r>
      <rPr>
        <b/>
        <sz val="11"/>
        <color rgb="FF000000"/>
        <rFont val="宋体"/>
        <family val="3"/>
        <charset val="134"/>
      </rPr>
      <t>n26A</t>
    </r>
  </si>
  <si>
    <r>
      <rPr>
        <sz val="11"/>
        <color rgb="FF000000"/>
        <rFont val="宋体"/>
        <family val="3"/>
        <charset val="134"/>
      </rPr>
      <t>5, 10, 15</t>
    </r>
  </si>
  <si>
    <r>
      <rPr>
        <b/>
        <sz val="11"/>
        <color rgb="FF000000"/>
        <rFont val="宋体"/>
        <family val="3"/>
        <charset val="134"/>
      </rPr>
      <t>n26(2A)</t>
    </r>
  </si>
  <si>
    <r>
      <rPr>
        <sz val="11"/>
        <color rgb="FF000000"/>
        <rFont val="宋体"/>
        <family val="3"/>
        <charset val="134"/>
      </rPr>
      <t>CC1: 5, 10
CC2: 5, 10, 15</t>
    </r>
  </si>
  <si>
    <r>
      <rPr>
        <b/>
        <sz val="11"/>
        <color rgb="FF000000"/>
        <rFont val="宋体"/>
        <family val="3"/>
        <charset val="134"/>
      </rPr>
      <t>n28A</t>
    </r>
  </si>
  <si>
    <r>
      <rPr>
        <b/>
        <sz val="11"/>
        <color rgb="FF000000"/>
        <rFont val="宋体"/>
        <family val="3"/>
        <charset val="134"/>
      </rPr>
      <t>n78A</t>
    </r>
  </si>
  <si>
    <r>
      <rPr>
        <sz val="11"/>
        <color rgb="FF000000"/>
        <rFont val="宋体"/>
        <family val="3"/>
        <charset val="134"/>
      </rPr>
      <t>10, 15, 20, 25, 30, 40, 50, 60, 70, 80, 90, 100</t>
    </r>
  </si>
  <si>
    <r>
      <rPr>
        <b/>
        <sz val="11"/>
        <color rgb="FF000000"/>
        <rFont val="宋体"/>
        <family val="3"/>
        <charset val="134"/>
      </rPr>
      <t>n78(2A)</t>
    </r>
  </si>
  <si>
    <r>
      <rPr>
        <sz val="11"/>
        <color rgb="FF000000"/>
        <rFont val="宋体"/>
        <family val="3"/>
        <charset val="134"/>
      </rPr>
      <t>CC1: 10, 15, 20, 25, 30, 40, 50, 60, 70, 80, 90, 100
CC2: 10, 15, 20, 25, 30, 40, 50, 60, 70, 80, 90, 100</t>
    </r>
  </si>
  <si>
    <r>
      <rPr>
        <b/>
        <sz val="11"/>
        <color rgb="FF000000"/>
        <rFont val="宋体"/>
        <family val="3"/>
        <charset val="134"/>
      </rPr>
      <t>n78C</t>
    </r>
  </si>
  <si>
    <r>
      <rPr>
        <b/>
        <sz val="16"/>
        <color rgb="FF000000"/>
        <rFont val="宋体"/>
        <family val="3"/>
        <charset val="134"/>
      </rPr>
      <t>Other Band Combinations Supported</t>
    </r>
  </si>
  <si>
    <r>
      <rPr>
        <b/>
        <sz val="11"/>
        <color rgb="FFFFFFFF"/>
        <rFont val="宋体"/>
        <family val="3"/>
        <charset val="134"/>
      </rPr>
      <t>Other Supported Band Combinations</t>
    </r>
  </si>
  <si>
    <r>
      <rPr>
        <b/>
        <sz val="11"/>
        <color rgb="FF000000"/>
        <rFont val="宋体"/>
        <family val="3"/>
        <charset val="134"/>
      </rPr>
      <t>SA</t>
    </r>
  </si>
  <si>
    <r>
      <rPr>
        <b/>
        <sz val="11"/>
        <color rgb="FF000000"/>
        <rFont val="宋体"/>
        <family val="3"/>
        <charset val="134"/>
      </rPr>
      <t>User Equipment Requirement</t>
    </r>
  </si>
  <si>
    <r>
      <rPr>
        <b/>
        <sz val="11"/>
        <color rgb="FF000000"/>
        <rFont val="宋体"/>
        <family val="3"/>
        <charset val="134"/>
      </rPr>
      <t>LTE#Bands</t>
    </r>
  </si>
  <si>
    <r>
      <rPr>
        <b/>
        <sz val="11"/>
        <color rgb="FF000000"/>
        <rFont val="宋体"/>
        <family val="3"/>
        <charset val="134"/>
      </rPr>
      <t>LTE#CC</t>
    </r>
  </si>
  <si>
    <r>
      <rPr>
        <b/>
        <sz val="11"/>
        <color rgb="FF000000"/>
        <rFont val="宋体"/>
        <family val="3"/>
        <charset val="134"/>
      </rPr>
      <t>LTE#SS</t>
    </r>
  </si>
  <si>
    <r>
      <rPr>
        <b/>
        <sz val="11"/>
        <color rgb="FF000000"/>
        <rFont val="宋体"/>
        <family val="3"/>
        <charset val="134"/>
      </rPr>
      <t>Input</t>
    </r>
  </si>
  <si>
    <r>
      <rPr>
        <b/>
        <sz val="11"/>
        <color rgb="FF000000"/>
        <rFont val="宋体"/>
        <family val="3"/>
        <charset val="134"/>
      </rPr>
      <t>1A2</t>
    </r>
  </si>
  <si>
    <r>
      <rPr>
        <b/>
        <sz val="11"/>
        <color rgb="FF000000"/>
        <rFont val="宋体"/>
        <family val="3"/>
        <charset val="134"/>
      </rPr>
      <t>1A4</t>
    </r>
  </si>
  <si>
    <r>
      <rPr>
        <b/>
        <sz val="11"/>
        <color rgb="FF000000"/>
        <rFont val="宋体"/>
        <family val="3"/>
        <charset val="134"/>
      </rPr>
      <t>3A2</t>
    </r>
  </si>
  <si>
    <r>
      <rPr>
        <b/>
        <sz val="11"/>
        <color rgb="FF000000"/>
        <rFont val="宋体"/>
        <family val="3"/>
        <charset val="134"/>
      </rPr>
      <t>3A4</t>
    </r>
  </si>
  <si>
    <r>
      <rPr>
        <b/>
        <sz val="11"/>
        <color rgb="FF000000"/>
        <rFont val="宋体"/>
        <family val="3"/>
        <charset val="134"/>
      </rPr>
      <t>3C2</t>
    </r>
  </si>
  <si>
    <r>
      <rPr>
        <b/>
        <sz val="11"/>
        <color rgb="FF000000"/>
        <rFont val="宋体"/>
        <family val="3"/>
        <charset val="134"/>
      </rPr>
      <t>3C4</t>
    </r>
  </si>
  <si>
    <r>
      <rPr>
        <b/>
        <sz val="11"/>
        <color rgb="FF000000"/>
        <rFont val="宋体"/>
        <family val="3"/>
        <charset val="134"/>
      </rPr>
      <t>5A2</t>
    </r>
  </si>
  <si>
    <r>
      <rPr>
        <b/>
        <sz val="11"/>
        <color rgb="FF000000"/>
        <rFont val="宋体"/>
        <family val="3"/>
        <charset val="134"/>
      </rPr>
      <t>7A2</t>
    </r>
  </si>
  <si>
    <r>
      <rPr>
        <b/>
        <sz val="11"/>
        <color rgb="FF000000"/>
        <rFont val="宋体"/>
        <family val="3"/>
        <charset val="134"/>
      </rPr>
      <t>7A4</t>
    </r>
  </si>
  <si>
    <r>
      <rPr>
        <b/>
        <sz val="11"/>
        <color rgb="FF000000"/>
        <rFont val="宋体"/>
        <family val="3"/>
        <charset val="134"/>
      </rPr>
      <t>7C2</t>
    </r>
  </si>
  <si>
    <r>
      <rPr>
        <b/>
        <sz val="11"/>
        <color rgb="FF000000"/>
        <rFont val="宋体"/>
        <family val="3"/>
        <charset val="134"/>
      </rPr>
      <t>7C4</t>
    </r>
  </si>
  <si>
    <r>
      <rPr>
        <b/>
        <sz val="11"/>
        <color rgb="FF000000"/>
        <rFont val="宋体"/>
        <family val="3"/>
        <charset val="134"/>
      </rPr>
      <t>26A2</t>
    </r>
  </si>
  <si>
    <r>
      <rPr>
        <b/>
        <sz val="11"/>
        <color rgb="FF000000"/>
        <rFont val="宋体"/>
        <family val="3"/>
        <charset val="134"/>
      </rPr>
      <t>26(2A)22</t>
    </r>
  </si>
  <si>
    <r>
      <rPr>
        <b/>
        <sz val="11"/>
        <color rgb="FF000000"/>
        <rFont val="宋体"/>
        <family val="3"/>
        <charset val="134"/>
      </rPr>
      <t>28A2</t>
    </r>
  </si>
  <si>
    <r>
      <rPr>
        <b/>
        <sz val="11"/>
        <color rgb="FF000000"/>
        <rFont val="宋体"/>
        <family val="3"/>
        <charset val="134"/>
      </rPr>
      <t>True SUM</t>
    </r>
  </si>
  <si>
    <r>
      <rPr>
        <b/>
        <sz val="11"/>
        <color rgb="FF000000"/>
        <rFont val="宋体"/>
        <family val="3"/>
        <charset val="134"/>
      </rPr>
      <t>Band# Comply</t>
    </r>
  </si>
  <si>
    <r>
      <rPr>
        <b/>
        <sz val="11"/>
        <color rgb="FF000000"/>
        <rFont val="宋体"/>
        <family val="3"/>
        <charset val="134"/>
      </rPr>
      <t>Input Logic</t>
    </r>
  </si>
  <si>
    <r>
      <rPr>
        <b/>
        <sz val="11"/>
        <color rgb="FF000000"/>
        <rFont val="宋体"/>
        <family val="3"/>
        <charset val="134"/>
      </rPr>
      <t>Band/Input Comply</t>
    </r>
  </si>
  <si>
    <r>
      <rPr>
        <b/>
        <sz val="11"/>
        <color rgb="FF000000"/>
        <rFont val="宋体"/>
        <family val="3"/>
        <charset val="134"/>
      </rPr>
      <t>CC# Comply</t>
    </r>
  </si>
  <si>
    <r>
      <rPr>
        <b/>
        <sz val="11"/>
        <color rgb="FF000000"/>
        <rFont val="宋体"/>
        <family val="3"/>
        <charset val="134"/>
      </rPr>
      <t>SS# Comply</t>
    </r>
  </si>
  <si>
    <r>
      <rPr>
        <b/>
        <sz val="11"/>
        <color rgb="FF000000"/>
        <rFont val="宋体"/>
        <family val="3"/>
        <charset val="134"/>
      </rPr>
      <t>CC#/SS# Comply</t>
    </r>
  </si>
  <si>
    <r>
      <rPr>
        <b/>
        <sz val="11"/>
        <color rgb="FF000000"/>
        <rFont val="宋体"/>
        <family val="3"/>
        <charset val="134"/>
      </rPr>
      <t>Support</t>
    </r>
  </si>
  <si>
    <r>
      <rPr>
        <sz val="11"/>
        <color rgb="FF000000"/>
        <rFont val="宋体"/>
        <family val="3"/>
        <charset val="134"/>
      </rPr>
      <t>CA_1A4-3C4-7C4-28A2</t>
    </r>
  </si>
  <si>
    <r>
      <rPr>
        <sz val="11"/>
        <color rgb="FF000000"/>
        <rFont val="宋体"/>
        <family val="3"/>
        <charset val="134"/>
      </rPr>
      <t>CA_1A2-3C4-7C4-28A2</t>
    </r>
  </si>
  <si>
    <r>
      <rPr>
        <sz val="11"/>
        <color rgb="FF000000"/>
        <rFont val="宋体"/>
        <family val="3"/>
        <charset val="134"/>
      </rPr>
      <t>CA_1A4-3C4-7C2-28A2</t>
    </r>
  </si>
  <si>
    <r>
      <rPr>
        <sz val="11"/>
        <color rgb="FF000000"/>
        <rFont val="宋体"/>
        <family val="3"/>
        <charset val="134"/>
      </rPr>
      <t>CA_1A4-3C2-7C4-28A2</t>
    </r>
  </si>
  <si>
    <r>
      <rPr>
        <sz val="11"/>
        <color rgb="FF000000"/>
        <rFont val="宋体"/>
        <family val="3"/>
        <charset val="134"/>
      </rPr>
      <t>CA_1A4-3A4-7C4-28A2</t>
    </r>
  </si>
  <si>
    <r>
      <rPr>
        <sz val="11"/>
        <color rgb="FF000000"/>
        <rFont val="宋体"/>
        <family val="3"/>
        <charset val="134"/>
      </rPr>
      <t>CA_1A4-3C4-7A4-28A2</t>
    </r>
  </si>
  <si>
    <r>
      <rPr>
        <sz val="11"/>
        <color rgb="FF000000"/>
        <rFont val="宋体"/>
        <family val="3"/>
        <charset val="134"/>
      </rPr>
      <t>CA_1A2-3C2-7C4-28A2</t>
    </r>
  </si>
  <si>
    <r>
      <rPr>
        <sz val="11"/>
        <color rgb="FF000000"/>
        <rFont val="宋体"/>
        <family val="3"/>
        <charset val="134"/>
      </rPr>
      <t>CA_1A2-3C4-7C2-28A2</t>
    </r>
  </si>
  <si>
    <r>
      <rPr>
        <sz val="11"/>
        <color rgb="FF000000"/>
        <rFont val="宋体"/>
        <family val="3"/>
        <charset val="134"/>
      </rPr>
      <t>CA_1A2-3A4-7C4-28A2</t>
    </r>
  </si>
  <si>
    <r>
      <rPr>
        <sz val="11"/>
        <color rgb="FF000000"/>
        <rFont val="宋体"/>
        <family val="3"/>
        <charset val="134"/>
      </rPr>
      <t>CA_1A2-3C4-7A4-28A2</t>
    </r>
  </si>
  <si>
    <r>
      <rPr>
        <sz val="11"/>
        <color rgb="FF000000"/>
        <rFont val="宋体"/>
        <family val="3"/>
        <charset val="134"/>
      </rPr>
      <t>CA_1A4-3C2-7C2-28A2</t>
    </r>
  </si>
  <si>
    <r>
      <rPr>
        <sz val="11"/>
        <color rgb="FF000000"/>
        <rFont val="宋体"/>
        <family val="3"/>
        <charset val="134"/>
      </rPr>
      <t>CA_1A2-3A2-7C4-28A2</t>
    </r>
  </si>
  <si>
    <r>
      <rPr>
        <sz val="11"/>
        <color rgb="FF000000"/>
        <rFont val="宋体"/>
        <family val="3"/>
        <charset val="134"/>
      </rPr>
      <t>CA_1A2-3C4-7A2-28A2</t>
    </r>
  </si>
  <si>
    <r>
      <rPr>
        <sz val="11"/>
        <color rgb="FF000000"/>
        <rFont val="宋体"/>
        <family val="3"/>
        <charset val="134"/>
      </rPr>
      <t>CA_1A4-3A4-7A4-28A2</t>
    </r>
  </si>
  <si>
    <r>
      <rPr>
        <sz val="11"/>
        <color rgb="FF000000"/>
        <rFont val="宋体"/>
        <family val="3"/>
        <charset val="134"/>
      </rPr>
      <t>CA_1A2-3C2-7C2-28A2</t>
    </r>
  </si>
  <si>
    <r>
      <rPr>
        <sz val="11"/>
        <color rgb="FF000000"/>
        <rFont val="宋体"/>
        <family val="3"/>
        <charset val="134"/>
      </rPr>
      <t>CA_1A2-3A4-7C2-28A2</t>
    </r>
  </si>
  <si>
    <r>
      <rPr>
        <sz val="11"/>
        <color rgb="FF000000"/>
        <rFont val="宋体"/>
        <family val="3"/>
        <charset val="134"/>
      </rPr>
      <t>CA_1A2-3C2-7A4-28A2</t>
    </r>
  </si>
  <si>
    <r>
      <rPr>
        <sz val="11"/>
        <color rgb="FF000000"/>
        <rFont val="宋体"/>
        <family val="3"/>
        <charset val="134"/>
      </rPr>
      <t>CA_1A2-3A4-7A4-28A2</t>
    </r>
  </si>
  <si>
    <r>
      <rPr>
        <sz val="11"/>
        <color rgb="FF000000"/>
        <rFont val="宋体"/>
        <family val="3"/>
        <charset val="134"/>
      </rPr>
      <t>CA_1A4-3A2-7A4-28A2</t>
    </r>
  </si>
  <si>
    <r>
      <rPr>
        <sz val="11"/>
        <color rgb="FF000000"/>
        <rFont val="宋体"/>
        <family val="3"/>
        <charset val="134"/>
      </rPr>
      <t>CA_1A4-3A4-7A2-28A2</t>
    </r>
  </si>
  <si>
    <r>
      <rPr>
        <sz val="11"/>
        <color rgb="FF000000"/>
        <rFont val="宋体"/>
        <family val="3"/>
        <charset val="134"/>
      </rPr>
      <t>CA_1A2-3A2-7C2-28A2</t>
    </r>
  </si>
  <si>
    <r>
      <rPr>
        <sz val="11"/>
        <color rgb="FF000000"/>
        <rFont val="宋体"/>
        <family val="3"/>
        <charset val="134"/>
      </rPr>
      <t>CA_1A2-3C2-7A2-28A2</t>
    </r>
  </si>
  <si>
    <r>
      <rPr>
        <sz val="11"/>
        <color rgb="FF000000"/>
        <rFont val="宋体"/>
        <family val="3"/>
        <charset val="134"/>
      </rPr>
      <t>CA_1A2-3A4-7A2-28A2</t>
    </r>
  </si>
  <si>
    <r>
      <rPr>
        <sz val="11"/>
        <color rgb="FF000000"/>
        <rFont val="宋体"/>
        <family val="3"/>
        <charset val="134"/>
      </rPr>
      <t>CA_1A2-3A2-7A4-28A2</t>
    </r>
  </si>
  <si>
    <r>
      <rPr>
        <sz val="11"/>
        <color rgb="FF000000"/>
        <rFont val="宋体"/>
        <family val="3"/>
        <charset val="134"/>
      </rPr>
      <t>CA_1A4-3A2-7A2-28A2</t>
    </r>
  </si>
  <si>
    <r>
      <rPr>
        <sz val="11"/>
        <color rgb="FF000000"/>
        <rFont val="宋体"/>
        <family val="3"/>
        <charset val="134"/>
      </rPr>
      <t>CA_1A2-3A2-7A2-28A2</t>
    </r>
  </si>
  <si>
    <r>
      <rPr>
        <sz val="11"/>
        <color rgb="FF000000"/>
        <rFont val="宋体"/>
        <family val="3"/>
        <charset val="134"/>
      </rPr>
      <t>CA_1A4-3C4-7C4</t>
    </r>
  </si>
  <si>
    <r>
      <rPr>
        <sz val="11"/>
        <color rgb="FF000000"/>
        <rFont val="宋体"/>
        <family val="3"/>
        <charset val="134"/>
      </rPr>
      <t>CA_3C4-7C4-28A2</t>
    </r>
  </si>
  <si>
    <r>
      <rPr>
        <sz val="11"/>
        <color rgb="FF000000"/>
        <rFont val="宋体"/>
        <family val="3"/>
        <charset val="134"/>
      </rPr>
      <t>CA_3C4-7C4-26A2</t>
    </r>
  </si>
  <si>
    <r>
      <rPr>
        <sz val="11"/>
        <color rgb="FF000000"/>
        <rFont val="宋体"/>
        <family val="3"/>
        <charset val="134"/>
      </rPr>
      <t>CA_1A2-3C4-7C4</t>
    </r>
  </si>
  <si>
    <r>
      <rPr>
        <sz val="11"/>
        <color rgb="FF000000"/>
        <rFont val="宋体"/>
        <family val="3"/>
        <charset val="134"/>
      </rPr>
      <t>CA_1A4-3C2-7C4</t>
    </r>
  </si>
  <si>
    <r>
      <rPr>
        <sz val="11"/>
        <color rgb="FF000000"/>
        <rFont val="宋体"/>
        <family val="3"/>
        <charset val="134"/>
      </rPr>
      <t>CA_1A4-3C4-7C2</t>
    </r>
  </si>
  <si>
    <r>
      <rPr>
        <sz val="11"/>
        <color rgb="FF000000"/>
        <rFont val="宋体"/>
        <family val="3"/>
        <charset val="134"/>
      </rPr>
      <t>CA_1A4-3A4-7C4</t>
    </r>
  </si>
  <si>
    <r>
      <rPr>
        <sz val="11"/>
        <color rgb="FF000000"/>
        <rFont val="宋体"/>
        <family val="3"/>
        <charset val="134"/>
      </rPr>
      <t>CA_1A4-3C4-7A4</t>
    </r>
  </si>
  <si>
    <r>
      <rPr>
        <sz val="11"/>
        <color rgb="FF000000"/>
        <rFont val="宋体"/>
        <family val="3"/>
        <charset val="134"/>
      </rPr>
      <t>CA_3C4-7C2-28A2</t>
    </r>
  </si>
  <si>
    <r>
      <rPr>
        <sz val="11"/>
        <color rgb="FF000000"/>
        <rFont val="宋体"/>
        <family val="3"/>
        <charset val="134"/>
      </rPr>
      <t>CA_3C2-7C4-28A2</t>
    </r>
  </si>
  <si>
    <r>
      <rPr>
        <sz val="11"/>
        <color rgb="FF000000"/>
        <rFont val="宋体"/>
        <family val="3"/>
        <charset val="134"/>
      </rPr>
      <t>CA_3C4-7C2-26A2</t>
    </r>
  </si>
  <si>
    <r>
      <rPr>
        <sz val="11"/>
        <color rgb="FF000000"/>
        <rFont val="宋体"/>
        <family val="3"/>
        <charset val="134"/>
      </rPr>
      <t>CA_3C2-7C4-26A2</t>
    </r>
  </si>
  <si>
    <r>
      <rPr>
        <sz val="11"/>
        <color rgb="FF000000"/>
        <rFont val="宋体"/>
        <family val="3"/>
        <charset val="134"/>
      </rPr>
      <t>CA_1A2-3C4-7C2</t>
    </r>
  </si>
  <si>
    <r>
      <rPr>
        <sz val="11"/>
        <color rgb="FF000000"/>
        <rFont val="宋体"/>
        <family val="3"/>
        <charset val="134"/>
      </rPr>
      <t>CA_1A2-3C2-7C4</t>
    </r>
  </si>
  <si>
    <r>
      <rPr>
        <sz val="11"/>
        <color rgb="FF000000"/>
        <rFont val="宋体"/>
        <family val="3"/>
        <charset val="134"/>
      </rPr>
      <t>CA_3C4-7A4-28A2</t>
    </r>
  </si>
  <si>
    <r>
      <rPr>
        <sz val="11"/>
        <color rgb="FF000000"/>
        <rFont val="宋体"/>
        <family val="3"/>
        <charset val="134"/>
      </rPr>
      <t>CA_3C4-7A4-26A2</t>
    </r>
  </si>
  <si>
    <r>
      <rPr>
        <sz val="11"/>
        <color rgb="FF000000"/>
        <rFont val="宋体"/>
        <family val="3"/>
        <charset val="134"/>
      </rPr>
      <t>CA_1A4-3C4-28A2</t>
    </r>
  </si>
  <si>
    <r>
      <rPr>
        <sz val="11"/>
        <color rgb="FF000000"/>
        <rFont val="宋体"/>
        <family val="3"/>
        <charset val="134"/>
      </rPr>
      <t>CA_1A4-7C4-28A2</t>
    </r>
  </si>
  <si>
    <r>
      <rPr>
        <sz val="11"/>
        <color rgb="FF000000"/>
        <rFont val="宋体"/>
        <family val="3"/>
        <charset val="134"/>
      </rPr>
      <t>CA_3A4-7C4-28A2</t>
    </r>
  </si>
  <si>
    <r>
      <rPr>
        <sz val="11"/>
        <color rgb="FF000000"/>
        <rFont val="宋体"/>
        <family val="3"/>
        <charset val="134"/>
      </rPr>
      <t>CA_3A4-7C4-26A2</t>
    </r>
  </si>
  <si>
    <r>
      <rPr>
        <sz val="11"/>
        <color rgb="FF000000"/>
        <rFont val="宋体"/>
        <family val="3"/>
        <charset val="134"/>
      </rPr>
      <t>CA_1A2-3A4-7C4</t>
    </r>
  </si>
  <si>
    <r>
      <rPr>
        <sz val="11"/>
        <color rgb="FF000000"/>
        <rFont val="宋体"/>
        <family val="3"/>
        <charset val="134"/>
      </rPr>
      <t>CA_1A2-3C4-7A4</t>
    </r>
  </si>
  <si>
    <r>
      <rPr>
        <sz val="11"/>
        <color rgb="FF000000"/>
        <rFont val="宋体"/>
        <family val="3"/>
        <charset val="134"/>
      </rPr>
      <t>CA_1A4-3A2-7C4</t>
    </r>
  </si>
  <si>
    <r>
      <rPr>
        <sz val="11"/>
        <color rgb="FF000000"/>
        <rFont val="宋体"/>
        <family val="3"/>
        <charset val="134"/>
      </rPr>
      <t>CA_1A4-3C4-7A2</t>
    </r>
  </si>
  <si>
    <r>
      <rPr>
        <sz val="11"/>
        <color rgb="FF000000"/>
        <rFont val="宋体"/>
        <family val="3"/>
        <charset val="134"/>
      </rPr>
      <t>CA_1A4-3C2-7C2</t>
    </r>
  </si>
  <si>
    <r>
      <rPr>
        <sz val="11"/>
        <color rgb="FF000000"/>
        <rFont val="宋体"/>
        <family val="3"/>
        <charset val="134"/>
      </rPr>
      <t>CA_3A2-7C4-28A2</t>
    </r>
  </si>
  <si>
    <r>
      <rPr>
        <sz val="11"/>
        <color rgb="FF000000"/>
        <rFont val="宋体"/>
        <family val="3"/>
        <charset val="134"/>
      </rPr>
      <t>CA_3C4-7A2-28A2</t>
    </r>
  </si>
  <si>
    <r>
      <rPr>
        <sz val="11"/>
        <color rgb="FF000000"/>
        <rFont val="宋体"/>
        <family val="3"/>
        <charset val="134"/>
      </rPr>
      <t>CA_3A2-7C4-26A2</t>
    </r>
  </si>
  <si>
    <r>
      <rPr>
        <sz val="11"/>
        <color rgb="FF000000"/>
        <rFont val="宋体"/>
        <family val="3"/>
        <charset val="134"/>
      </rPr>
      <t>CA_3C4-7A2-26A2</t>
    </r>
  </si>
  <si>
    <r>
      <rPr>
        <sz val="11"/>
        <color rgb="FF000000"/>
        <rFont val="宋体"/>
        <family val="3"/>
        <charset val="134"/>
      </rPr>
      <t>CA_1A2-3C4-28A2</t>
    </r>
  </si>
  <si>
    <r>
      <rPr>
        <sz val="11"/>
        <color rgb="FF000000"/>
        <rFont val="宋体"/>
        <family val="3"/>
        <charset val="134"/>
      </rPr>
      <t>CA_1A2-7C4-28A2</t>
    </r>
  </si>
  <si>
    <r>
      <rPr>
        <sz val="11"/>
        <color rgb="FF000000"/>
        <rFont val="宋体"/>
        <family val="3"/>
        <charset val="134"/>
      </rPr>
      <t>CA_1A4-3A4-7C2</t>
    </r>
  </si>
  <si>
    <r>
      <rPr>
        <sz val="11"/>
        <color rgb="FF000000"/>
        <rFont val="宋体"/>
        <family val="3"/>
        <charset val="134"/>
      </rPr>
      <t>CA_1A4-3C2-7A4</t>
    </r>
  </si>
  <si>
    <r>
      <rPr>
        <sz val="11"/>
        <color rgb="FF000000"/>
        <rFont val="宋体"/>
        <family val="3"/>
        <charset val="134"/>
      </rPr>
      <t>CA_1A2-3A2-7C4</t>
    </r>
  </si>
  <si>
    <r>
      <rPr>
        <sz val="11"/>
        <color rgb="FF000000"/>
        <rFont val="宋体"/>
        <family val="3"/>
        <charset val="134"/>
      </rPr>
      <t>CA_1A2-3C4-7A2</t>
    </r>
  </si>
  <si>
    <r>
      <rPr>
        <sz val="11"/>
        <color rgb="FF000000"/>
        <rFont val="宋体"/>
        <family val="3"/>
        <charset val="134"/>
      </rPr>
      <t>CA_1A4-3A4-7A4</t>
    </r>
  </si>
  <si>
    <r>
      <rPr>
        <sz val="11"/>
        <color rgb="FF000000"/>
        <rFont val="宋体"/>
        <family val="3"/>
        <charset val="134"/>
      </rPr>
      <t>CA_3C2-7C2-28A2</t>
    </r>
  </si>
  <si>
    <r>
      <rPr>
        <sz val="11"/>
        <color rgb="FF000000"/>
        <rFont val="宋体"/>
        <family val="3"/>
        <charset val="134"/>
      </rPr>
      <t>CA_3C2-7C2-26A2</t>
    </r>
  </si>
  <si>
    <r>
      <rPr>
        <sz val="11"/>
        <color rgb="FF000000"/>
        <rFont val="宋体"/>
        <family val="3"/>
        <charset val="134"/>
      </rPr>
      <t>CA_1A2-3C2-7C2</t>
    </r>
  </si>
  <si>
    <r>
      <rPr>
        <sz val="11"/>
        <color rgb="FF000000"/>
        <rFont val="宋体"/>
        <family val="3"/>
        <charset val="134"/>
      </rPr>
      <t>CA_3A4-7C2-28A2</t>
    </r>
  </si>
  <si>
    <r>
      <rPr>
        <sz val="11"/>
        <color rgb="FF000000"/>
        <rFont val="宋体"/>
        <family val="3"/>
        <charset val="134"/>
      </rPr>
      <t>CA_3C2-7A4-28A2</t>
    </r>
  </si>
  <si>
    <r>
      <rPr>
        <sz val="11"/>
        <color rgb="FF000000"/>
        <rFont val="宋体"/>
        <family val="3"/>
        <charset val="134"/>
      </rPr>
      <t>CA_3A4-7C2-26A2</t>
    </r>
  </si>
  <si>
    <r>
      <rPr>
        <sz val="11"/>
        <color rgb="FF000000"/>
        <rFont val="宋体"/>
        <family val="3"/>
        <charset val="134"/>
      </rPr>
      <t>CA_3C2-7A4-26A2</t>
    </r>
  </si>
  <si>
    <r>
      <rPr>
        <sz val="11"/>
        <color rgb="FF000000"/>
        <rFont val="宋体"/>
        <family val="3"/>
        <charset val="134"/>
      </rPr>
      <t>CA_1A4-3C2-28A2</t>
    </r>
  </si>
  <si>
    <r>
      <rPr>
        <sz val="11"/>
        <color rgb="FF000000"/>
        <rFont val="宋体"/>
        <family val="3"/>
        <charset val="134"/>
      </rPr>
      <t>CA_1A4-7C2-28A2</t>
    </r>
  </si>
  <si>
    <r>
      <rPr>
        <sz val="11"/>
        <color rgb="FF000000"/>
        <rFont val="宋体"/>
        <family val="3"/>
        <charset val="134"/>
      </rPr>
      <t>CA_1A4-3A2-7C2</t>
    </r>
  </si>
  <si>
    <r>
      <rPr>
        <sz val="11"/>
        <color rgb="FF000000"/>
        <rFont val="宋体"/>
        <family val="3"/>
        <charset val="134"/>
      </rPr>
      <t>CA_1A4-3C2-7A2</t>
    </r>
  </si>
  <si>
    <r>
      <rPr>
        <sz val="11"/>
        <color rgb="FF000000"/>
        <rFont val="宋体"/>
        <family val="3"/>
        <charset val="134"/>
      </rPr>
      <t>CA_1A2-3C2-7A4</t>
    </r>
  </si>
  <si>
    <r>
      <rPr>
        <sz val="11"/>
        <color rgb="FF000000"/>
        <rFont val="宋体"/>
        <family val="3"/>
        <charset val="134"/>
      </rPr>
      <t>CA_3A4-7A4-28A2</t>
    </r>
  </si>
  <si>
    <r>
      <rPr>
        <sz val="11"/>
        <color rgb="FF000000"/>
        <rFont val="宋体"/>
        <family val="3"/>
        <charset val="134"/>
      </rPr>
      <t>CA_3A4-7A4-26A2</t>
    </r>
  </si>
  <si>
    <r>
      <rPr>
        <sz val="11"/>
        <color rgb="FF000000"/>
        <rFont val="宋体"/>
        <family val="3"/>
        <charset val="134"/>
      </rPr>
      <t>CA_1A4-3A4-28A2</t>
    </r>
  </si>
  <si>
    <r>
      <rPr>
        <sz val="11"/>
        <color rgb="FF000000"/>
        <rFont val="宋体"/>
        <family val="3"/>
        <charset val="134"/>
      </rPr>
      <t>CA_1A4-7A4-28A2</t>
    </r>
  </si>
  <si>
    <r>
      <rPr>
        <sz val="11"/>
        <color rgb="FF000000"/>
        <rFont val="宋体"/>
        <family val="3"/>
        <charset val="134"/>
      </rPr>
      <t>CA_1A2-3A4-7A4</t>
    </r>
  </si>
  <si>
    <r>
      <rPr>
        <sz val="11"/>
        <color rgb="FF000000"/>
        <rFont val="宋体"/>
        <family val="3"/>
        <charset val="134"/>
      </rPr>
      <t>CA_1A4-3A2-7A4</t>
    </r>
  </si>
  <si>
    <r>
      <rPr>
        <sz val="11"/>
        <color rgb="FF000000"/>
        <rFont val="宋体"/>
        <family val="3"/>
        <charset val="134"/>
      </rPr>
      <t>CA_1A4-3A4-7A2</t>
    </r>
  </si>
  <si>
    <r>
      <rPr>
        <sz val="11"/>
        <color rgb="FF000000"/>
        <rFont val="宋体"/>
        <family val="3"/>
        <charset val="134"/>
      </rPr>
      <t>CA_1A2-7C2-28A2</t>
    </r>
  </si>
  <si>
    <r>
      <rPr>
        <sz val="11"/>
        <color rgb="FF000000"/>
        <rFont val="宋体"/>
        <family val="3"/>
        <charset val="134"/>
      </rPr>
      <t>CA_1A2-3A4-7C2</t>
    </r>
  </si>
  <si>
    <r>
      <rPr>
        <sz val="11"/>
        <color rgb="FF000000"/>
        <rFont val="宋体"/>
        <family val="3"/>
        <charset val="134"/>
      </rPr>
      <t>CA_1A2-3C2-28A2</t>
    </r>
  </si>
  <si>
    <r>
      <rPr>
        <sz val="11"/>
        <color rgb="FF000000"/>
        <rFont val="宋体"/>
        <family val="3"/>
        <charset val="134"/>
      </rPr>
      <t>CA_3A2-7C2-28A2</t>
    </r>
  </si>
  <si>
    <r>
      <rPr>
        <sz val="11"/>
        <color rgb="FF000000"/>
        <rFont val="宋体"/>
        <family val="3"/>
        <charset val="134"/>
      </rPr>
      <t>CA_3C2-7A2-28A2</t>
    </r>
  </si>
  <si>
    <r>
      <rPr>
        <sz val="11"/>
        <color rgb="FF000000"/>
        <rFont val="宋体"/>
        <family val="3"/>
        <charset val="134"/>
      </rPr>
      <t>CA_3A2-7C2-26A2</t>
    </r>
  </si>
  <si>
    <r>
      <rPr>
        <sz val="11"/>
        <color rgb="FF000000"/>
        <rFont val="宋体"/>
        <family val="3"/>
        <charset val="134"/>
      </rPr>
      <t>CA_3C2-7A2-26A2</t>
    </r>
  </si>
  <si>
    <r>
      <rPr>
        <sz val="11"/>
        <color rgb="FF000000"/>
        <rFont val="宋体"/>
        <family val="3"/>
        <charset val="134"/>
      </rPr>
      <t>CA_1A2-3A2-7C2</t>
    </r>
  </si>
  <si>
    <r>
      <rPr>
        <sz val="11"/>
        <color rgb="FF000000"/>
        <rFont val="宋体"/>
        <family val="3"/>
        <charset val="134"/>
      </rPr>
      <t>CA_1A2-3C2-7A2</t>
    </r>
  </si>
  <si>
    <r>
      <rPr>
        <sz val="11"/>
        <color rgb="FF000000"/>
        <rFont val="宋体"/>
        <family val="3"/>
        <charset val="134"/>
      </rPr>
      <t>CA_3A4-7A2-28A2</t>
    </r>
  </si>
  <si>
    <r>
      <rPr>
        <sz val="11"/>
        <color rgb="FF000000"/>
        <rFont val="宋体"/>
        <family val="3"/>
        <charset val="134"/>
      </rPr>
      <t>CA_3A4-7A2-26A2</t>
    </r>
  </si>
  <si>
    <r>
      <rPr>
        <sz val="11"/>
        <color rgb="FF000000"/>
        <rFont val="宋体"/>
        <family val="3"/>
        <charset val="134"/>
      </rPr>
      <t>CA_1A4-3A2-28A2</t>
    </r>
  </si>
  <si>
    <r>
      <rPr>
        <sz val="11"/>
        <color rgb="FF000000"/>
        <rFont val="宋体"/>
        <family val="3"/>
        <charset val="134"/>
      </rPr>
      <t>CA_1A2-7A4-28A2</t>
    </r>
  </si>
  <si>
    <r>
      <rPr>
        <sz val="11"/>
        <color rgb="FF000000"/>
        <rFont val="宋体"/>
        <family val="3"/>
        <charset val="134"/>
      </rPr>
      <t>CA_3A2-7A4-28A2</t>
    </r>
  </si>
  <si>
    <r>
      <rPr>
        <sz val="11"/>
        <color rgb="FF000000"/>
        <rFont val="宋体"/>
        <family val="3"/>
        <charset val="134"/>
      </rPr>
      <t>CA_3A2-7A4-26A2</t>
    </r>
  </si>
  <si>
    <r>
      <rPr>
        <sz val="11"/>
        <color rgb="FF000000"/>
        <rFont val="宋体"/>
        <family val="3"/>
        <charset val="134"/>
      </rPr>
      <t>CA_1A2-3A4-28A2</t>
    </r>
  </si>
  <si>
    <r>
      <rPr>
        <sz val="11"/>
        <color rgb="FF000000"/>
        <rFont val="宋体"/>
        <family val="3"/>
        <charset val="134"/>
      </rPr>
      <t>CA_1A4-3A2-7A2</t>
    </r>
  </si>
  <si>
    <r>
      <rPr>
        <sz val="11"/>
        <color rgb="FF000000"/>
        <rFont val="宋体"/>
        <family val="3"/>
        <charset val="134"/>
      </rPr>
      <t>CA_1A2-3A4-7A2</t>
    </r>
  </si>
  <si>
    <r>
      <rPr>
        <sz val="11"/>
        <color rgb="FF000000"/>
        <rFont val="宋体"/>
        <family val="3"/>
        <charset val="134"/>
      </rPr>
      <t>CA_1A2-3A2-7A4</t>
    </r>
  </si>
  <si>
    <r>
      <rPr>
        <sz val="11"/>
        <color rgb="FF000000"/>
        <rFont val="宋体"/>
        <family val="3"/>
        <charset val="134"/>
      </rPr>
      <t>CA_1A2-7A2-28A2</t>
    </r>
  </si>
  <si>
    <r>
      <rPr>
        <sz val="11"/>
        <color rgb="FF000000"/>
        <rFont val="宋体"/>
        <family val="3"/>
        <charset val="134"/>
      </rPr>
      <t>CA_3A2-7A2-28A2</t>
    </r>
  </si>
  <si>
    <r>
      <rPr>
        <sz val="11"/>
        <color rgb="FF000000"/>
        <rFont val="宋体"/>
        <family val="3"/>
        <charset val="134"/>
      </rPr>
      <t>CA_3A2-7A2-26A2</t>
    </r>
  </si>
  <si>
    <r>
      <rPr>
        <sz val="11"/>
        <color rgb="FF000000"/>
        <rFont val="宋体"/>
        <family val="3"/>
        <charset val="134"/>
      </rPr>
      <t>CA_1A2-3A2-28A2</t>
    </r>
  </si>
  <si>
    <r>
      <rPr>
        <sz val="11"/>
        <color rgb="FF000000"/>
        <rFont val="宋体"/>
        <family val="3"/>
        <charset val="134"/>
      </rPr>
      <t>CA_1A2-3A2-7A2</t>
    </r>
  </si>
  <si>
    <r>
      <rPr>
        <sz val="11"/>
        <color rgb="FF000000"/>
        <rFont val="宋体"/>
        <family val="3"/>
        <charset val="134"/>
      </rPr>
      <t>CA_3C4-7C4</t>
    </r>
  </si>
  <si>
    <r>
      <rPr>
        <sz val="11"/>
        <color rgb="FF000000"/>
        <rFont val="宋体"/>
        <family val="3"/>
        <charset val="134"/>
      </rPr>
      <t>CA_3C2-7C4</t>
    </r>
  </si>
  <si>
    <r>
      <rPr>
        <sz val="11"/>
        <color rgb="FF000000"/>
        <rFont val="宋体"/>
        <family val="3"/>
        <charset val="134"/>
      </rPr>
      <t>CA_3C4-7C2</t>
    </r>
  </si>
  <si>
    <r>
      <rPr>
        <sz val="11"/>
        <color rgb="FF000000"/>
        <rFont val="宋体"/>
        <family val="3"/>
        <charset val="134"/>
      </rPr>
      <t>CA_3A4-7C4</t>
    </r>
  </si>
  <si>
    <r>
      <rPr>
        <sz val="11"/>
        <color rgb="FF000000"/>
        <rFont val="宋体"/>
        <family val="3"/>
        <charset val="134"/>
      </rPr>
      <t>CA_3C4-7A4</t>
    </r>
  </si>
  <si>
    <r>
      <rPr>
        <sz val="11"/>
        <color rgb="FF000000"/>
        <rFont val="宋体"/>
        <family val="3"/>
        <charset val="134"/>
      </rPr>
      <t>CA_1A4-7C4</t>
    </r>
  </si>
  <si>
    <r>
      <rPr>
        <sz val="11"/>
        <color rgb="FF000000"/>
        <rFont val="宋体"/>
        <family val="3"/>
        <charset val="134"/>
      </rPr>
      <t>CA_1A4-3C4</t>
    </r>
  </si>
  <si>
    <r>
      <rPr>
        <sz val="11"/>
        <color rgb="FF000000"/>
        <rFont val="宋体"/>
        <family val="3"/>
        <charset val="134"/>
      </rPr>
      <t>CA_3A2-7C4</t>
    </r>
  </si>
  <si>
    <r>
      <rPr>
        <sz val="11"/>
        <color rgb="FF000000"/>
        <rFont val="宋体"/>
        <family val="3"/>
        <charset val="134"/>
      </rPr>
      <t>CA_7C4-28A2</t>
    </r>
  </si>
  <si>
    <r>
      <rPr>
        <sz val="11"/>
        <color rgb="FF000000"/>
        <rFont val="宋体"/>
        <family val="3"/>
        <charset val="134"/>
      </rPr>
      <t>CA_7C4-26A2</t>
    </r>
  </si>
  <si>
    <r>
      <rPr>
        <sz val="11"/>
        <color rgb="FF000000"/>
        <rFont val="宋体"/>
        <family val="3"/>
        <charset val="134"/>
      </rPr>
      <t>CA_3C4-28A2</t>
    </r>
  </si>
  <si>
    <r>
      <rPr>
        <sz val="11"/>
        <color rgb="FF000000"/>
        <rFont val="宋体"/>
        <family val="3"/>
        <charset val="134"/>
      </rPr>
      <t>CA_3C4-26A2</t>
    </r>
  </si>
  <si>
    <r>
      <rPr>
        <sz val="11"/>
        <color rgb="FF000000"/>
        <rFont val="宋体"/>
        <family val="3"/>
        <charset val="134"/>
      </rPr>
      <t>CA_3C2-7A4</t>
    </r>
  </si>
  <si>
    <r>
      <rPr>
        <sz val="11"/>
        <color rgb="FF000000"/>
        <rFont val="宋体"/>
        <family val="3"/>
        <charset val="134"/>
      </rPr>
      <t>CA_1A2-7C4</t>
    </r>
  </si>
  <si>
    <r>
      <rPr>
        <sz val="11"/>
        <color rgb="FF000000"/>
        <rFont val="宋体"/>
        <family val="3"/>
        <charset val="134"/>
      </rPr>
      <t>CA_1A2-3C4</t>
    </r>
  </si>
  <si>
    <r>
      <rPr>
        <sz val="11"/>
        <color rgb="FF000000"/>
        <rFont val="宋体"/>
        <family val="3"/>
        <charset val="134"/>
      </rPr>
      <t>CA_3C2-7C2</t>
    </r>
  </si>
  <si>
    <r>
      <rPr>
        <sz val="11"/>
        <color rgb="FF000000"/>
        <rFont val="宋体"/>
        <family val="3"/>
        <charset val="134"/>
      </rPr>
      <t>CA_3A4-7C2</t>
    </r>
  </si>
  <si>
    <r>
      <rPr>
        <sz val="11"/>
        <color rgb="FF000000"/>
        <rFont val="宋体"/>
        <family val="3"/>
        <charset val="134"/>
      </rPr>
      <t>CA_3C4-7A2</t>
    </r>
  </si>
  <si>
    <r>
      <rPr>
        <sz val="11"/>
        <color rgb="FF000000"/>
        <rFont val="宋体"/>
        <family val="3"/>
        <charset val="134"/>
      </rPr>
      <t>CA_1A4-7C2</t>
    </r>
  </si>
  <si>
    <r>
      <rPr>
        <sz val="11"/>
        <color rgb="FF000000"/>
        <rFont val="宋体"/>
        <family val="3"/>
        <charset val="134"/>
      </rPr>
      <t>CA_1A4-3C2</t>
    </r>
  </si>
  <si>
    <r>
      <rPr>
        <sz val="11"/>
        <color rgb="FF000000"/>
        <rFont val="宋体"/>
        <family val="3"/>
        <charset val="134"/>
      </rPr>
      <t>CA_3A4-7A4</t>
    </r>
  </si>
  <si>
    <r>
      <rPr>
        <sz val="11"/>
        <color rgb="FF000000"/>
        <rFont val="宋体"/>
        <family val="3"/>
        <charset val="134"/>
      </rPr>
      <t>CA_1A4-3A4</t>
    </r>
  </si>
  <si>
    <r>
      <rPr>
        <sz val="11"/>
        <color rgb="FF000000"/>
        <rFont val="宋体"/>
        <family val="3"/>
        <charset val="134"/>
      </rPr>
      <t>CA_1A4-7A4</t>
    </r>
  </si>
  <si>
    <r>
      <rPr>
        <sz val="11"/>
        <color rgb="FF000000"/>
        <rFont val="宋体"/>
        <family val="3"/>
        <charset val="134"/>
      </rPr>
      <t>CA_3A2-7C2</t>
    </r>
  </si>
  <si>
    <r>
      <rPr>
        <sz val="11"/>
        <color rgb="FF000000"/>
        <rFont val="宋体"/>
        <family val="3"/>
        <charset val="134"/>
      </rPr>
      <t>CA_7C2-28A2</t>
    </r>
  </si>
  <si>
    <r>
      <rPr>
        <sz val="11"/>
        <color rgb="FF000000"/>
        <rFont val="宋体"/>
        <family val="3"/>
        <charset val="134"/>
      </rPr>
      <t>CA_7C2-26A2</t>
    </r>
  </si>
  <si>
    <r>
      <rPr>
        <sz val="11"/>
        <color rgb="FF000000"/>
        <rFont val="宋体"/>
        <family val="3"/>
        <charset val="134"/>
      </rPr>
      <t>CA_3C2-28A2</t>
    </r>
  </si>
  <si>
    <r>
      <rPr>
        <sz val="11"/>
        <color rgb="FF000000"/>
        <rFont val="宋体"/>
        <family val="3"/>
        <charset val="134"/>
      </rPr>
      <t>CA_3C2-26A2</t>
    </r>
  </si>
  <si>
    <r>
      <rPr>
        <sz val="11"/>
        <color rgb="FF000000"/>
        <rFont val="宋体"/>
        <family val="3"/>
        <charset val="134"/>
      </rPr>
      <t>CA_3C2-7A2</t>
    </r>
  </si>
  <si>
    <r>
      <rPr>
        <sz val="11"/>
        <color rgb="FF000000"/>
        <rFont val="宋体"/>
        <family val="3"/>
        <charset val="134"/>
      </rPr>
      <t>CA_1A2-7C2</t>
    </r>
  </si>
  <si>
    <r>
      <rPr>
        <sz val="11"/>
        <color rgb="FF000000"/>
        <rFont val="宋体"/>
        <family val="3"/>
        <charset val="134"/>
      </rPr>
      <t>CA_1A2-3C2</t>
    </r>
  </si>
  <si>
    <r>
      <rPr>
        <sz val="11"/>
        <color rgb="FF000000"/>
        <rFont val="宋体"/>
        <family val="3"/>
        <charset val="134"/>
      </rPr>
      <t>CA_3A4-28A2</t>
    </r>
  </si>
  <si>
    <r>
      <rPr>
        <sz val="11"/>
        <color rgb="FF000000"/>
        <rFont val="宋体"/>
        <family val="3"/>
        <charset val="134"/>
      </rPr>
      <t>CA_3A4-26A2</t>
    </r>
  </si>
  <si>
    <r>
      <rPr>
        <sz val="11"/>
        <color rgb="FF000000"/>
        <rFont val="宋体"/>
        <family val="3"/>
        <charset val="134"/>
      </rPr>
      <t>CA_7A4-28A2</t>
    </r>
  </si>
  <si>
    <r>
      <rPr>
        <sz val="11"/>
        <color rgb="FF000000"/>
        <rFont val="宋体"/>
        <family val="3"/>
        <charset val="134"/>
      </rPr>
      <t>CA_7A4-26A2</t>
    </r>
  </si>
  <si>
    <r>
      <rPr>
        <sz val="11"/>
        <color rgb="FF000000"/>
        <rFont val="宋体"/>
        <family val="3"/>
        <charset val="134"/>
      </rPr>
      <t>CA_1A4-28A2</t>
    </r>
  </si>
  <si>
    <r>
      <rPr>
        <sz val="11"/>
        <color rgb="FF000000"/>
        <rFont val="宋体"/>
        <family val="3"/>
        <charset val="134"/>
      </rPr>
      <t>CA_3A4-7A2</t>
    </r>
  </si>
  <si>
    <r>
      <rPr>
        <sz val="11"/>
        <color rgb="FF000000"/>
        <rFont val="宋体"/>
        <family val="3"/>
        <charset val="134"/>
      </rPr>
      <t>CA_1A4-3A2</t>
    </r>
  </si>
  <si>
    <r>
      <rPr>
        <sz val="11"/>
        <color rgb="FF000000"/>
        <rFont val="宋体"/>
        <family val="3"/>
        <charset val="134"/>
      </rPr>
      <t>CA_1A4-7A2</t>
    </r>
  </si>
  <si>
    <r>
      <rPr>
        <sz val="11"/>
        <color rgb="FF000000"/>
        <rFont val="宋体"/>
        <family val="3"/>
        <charset val="134"/>
      </rPr>
      <t>CA_3A2-7A4</t>
    </r>
  </si>
  <si>
    <r>
      <rPr>
        <sz val="11"/>
        <color rgb="FF000000"/>
        <rFont val="宋体"/>
        <family val="3"/>
        <charset val="134"/>
      </rPr>
      <t>CA_1A2-3A4</t>
    </r>
  </si>
  <si>
    <r>
      <rPr>
        <sz val="11"/>
        <color rgb="FF000000"/>
        <rFont val="宋体"/>
        <family val="3"/>
        <charset val="134"/>
      </rPr>
      <t>CA_1A2-7A4</t>
    </r>
  </si>
  <si>
    <r>
      <rPr>
        <sz val="11"/>
        <color rgb="FF000000"/>
        <rFont val="宋体"/>
        <family val="3"/>
        <charset val="134"/>
      </rPr>
      <t>CA_3A2-28A2</t>
    </r>
  </si>
  <si>
    <r>
      <rPr>
        <sz val="11"/>
        <color rgb="FF000000"/>
        <rFont val="宋体"/>
        <family val="3"/>
        <charset val="134"/>
      </rPr>
      <t>CA_3A2-26A2</t>
    </r>
  </si>
  <si>
    <r>
      <rPr>
        <sz val="11"/>
        <color rgb="FF000000"/>
        <rFont val="宋体"/>
        <family val="3"/>
        <charset val="134"/>
      </rPr>
      <t>CA_7A2-28A2</t>
    </r>
  </si>
  <si>
    <r>
      <rPr>
        <sz val="11"/>
        <color rgb="FF000000"/>
        <rFont val="宋体"/>
        <family val="3"/>
        <charset val="134"/>
      </rPr>
      <t>CA_7A2-26A2</t>
    </r>
  </si>
  <si>
    <r>
      <rPr>
        <sz val="11"/>
        <color rgb="FF000000"/>
        <rFont val="宋体"/>
        <family val="3"/>
        <charset val="134"/>
      </rPr>
      <t>CA_3A2-8A2</t>
    </r>
  </si>
  <si>
    <r>
      <rPr>
        <sz val="11"/>
        <color rgb="FF000000"/>
        <rFont val="宋体"/>
        <family val="3"/>
        <charset val="134"/>
      </rPr>
      <t>CA_1A2-28A2</t>
    </r>
  </si>
  <si>
    <r>
      <rPr>
        <sz val="11"/>
        <color rgb="FF000000"/>
        <rFont val="宋体"/>
        <family val="3"/>
        <charset val="134"/>
      </rPr>
      <t>CA_3A2-7A2</t>
    </r>
  </si>
  <si>
    <r>
      <rPr>
        <sz val="11"/>
        <color rgb="FF000000"/>
        <rFont val="宋体"/>
        <family val="3"/>
        <charset val="134"/>
      </rPr>
      <t>CA_1A2-3A2</t>
    </r>
  </si>
  <si>
    <r>
      <rPr>
        <sz val="11"/>
        <color rgb="FF000000"/>
        <rFont val="宋体"/>
        <family val="3"/>
        <charset val="134"/>
      </rPr>
      <t>CA_1A2-7A2</t>
    </r>
  </si>
  <si>
    <r>
      <rPr>
        <sz val="11"/>
        <color rgb="FF000000"/>
        <rFont val="宋体"/>
        <family val="3"/>
        <charset val="134"/>
      </rPr>
      <t>CA_7C4</t>
    </r>
  </si>
  <si>
    <r>
      <rPr>
        <sz val="11"/>
        <color rgb="FF000000"/>
        <rFont val="宋体"/>
        <family val="3"/>
        <charset val="134"/>
      </rPr>
      <t>CA_3C4</t>
    </r>
  </si>
  <si>
    <r>
      <rPr>
        <sz val="11"/>
        <color rgb="FF000000"/>
        <rFont val="宋体"/>
        <family val="3"/>
        <charset val="134"/>
      </rPr>
      <t>CA_7C2</t>
    </r>
  </si>
  <si>
    <r>
      <rPr>
        <sz val="11"/>
        <color rgb="FF000000"/>
        <rFont val="宋体"/>
        <family val="3"/>
        <charset val="134"/>
      </rPr>
      <t>CA_3C2</t>
    </r>
  </si>
  <si>
    <r>
      <rPr>
        <b/>
        <sz val="20"/>
        <color rgb="FF000000"/>
        <rFont val="宋体"/>
        <family val="3"/>
        <charset val="134"/>
      </rPr>
      <t>Band Combinations - LTE CA</t>
    </r>
  </si>
  <si>
    <r>
      <rPr>
        <b/>
        <sz val="11"/>
        <color rgb="FFFFFFFF"/>
        <rFont val="宋体"/>
        <family val="3"/>
        <charset val="134"/>
      </rPr>
      <t>Intended for information only</t>
    </r>
  </si>
  <si>
    <r>
      <rPr>
        <b/>
        <sz val="11"/>
        <color rgb="FFFFFFFF"/>
        <rFont val="宋体"/>
        <family val="3"/>
        <charset val="134"/>
      </rPr>
      <t>Columns are locked - Content is auto-generated</t>
    </r>
  </si>
  <si>
    <r>
      <rPr>
        <b/>
        <sz val="11"/>
        <color rgb="FF000000"/>
        <rFont val="宋体"/>
        <family val="3"/>
        <charset val="134"/>
      </rPr>
      <t>Item #</t>
    </r>
  </si>
  <si>
    <r>
      <rPr>
        <b/>
        <sz val="11"/>
        <color rgb="FF000000"/>
        <rFont val="宋体"/>
        <family val="3"/>
        <charset val="134"/>
      </rPr>
      <t>Band Combination</t>
    </r>
  </si>
  <si>
    <r>
      <rPr>
        <b/>
        <sz val="11"/>
        <color rgb="FF000000"/>
        <rFont val="宋体"/>
        <family val="3"/>
        <charset val="134"/>
      </rPr>
      <t>Total Layers</t>
    </r>
  </si>
  <si>
    <r>
      <rPr>
        <b/>
        <sz val="11"/>
        <color rgb="FF000000"/>
        <rFont val="宋体"/>
        <family val="3"/>
        <charset val="134"/>
      </rPr>
      <t>Network Status</t>
    </r>
  </si>
  <si>
    <r>
      <rPr>
        <b/>
        <sz val="11"/>
        <color rgb="FF000000"/>
        <rFont val="宋体"/>
        <family val="3"/>
        <charset val="134"/>
      </rPr>
      <t>Priority</t>
    </r>
  </si>
  <si>
    <r>
      <rPr>
        <b/>
        <sz val="11"/>
        <color rgb="FF000000"/>
        <rFont val="宋体"/>
        <family val="3"/>
        <charset val="134"/>
      </rPr>
      <t xml:space="preserve">Telstra Feedback on Input
</t>
    </r>
    <r>
      <rPr>
        <sz val="11"/>
        <color theme="1"/>
        <rFont val="宋体"/>
        <family val="2"/>
        <scheme val="minor"/>
      </rPr>
      <t>Please review Support indicators for each valid combinations carefully as auto values may not necessarily reflect the actual implementation.</t>
    </r>
  </si>
  <si>
    <r>
      <rPr>
        <b/>
        <sz val="11"/>
        <color rgb="FF000000"/>
        <rFont val="宋体"/>
        <family val="3"/>
        <charset val="134"/>
      </rPr>
      <t>Vendor Input</t>
    </r>
  </si>
  <si>
    <r>
      <rPr>
        <b/>
        <sz val="11"/>
        <color rgb="FF000000"/>
        <rFont val="宋体"/>
        <family val="3"/>
        <charset val="134"/>
      </rPr>
      <t>Vendor Comments</t>
    </r>
  </si>
  <si>
    <r>
      <rPr>
        <sz val="11"/>
        <color rgb="FF000000"/>
        <rFont val="宋体"/>
        <family val="3"/>
        <charset val="134"/>
      </rPr>
      <t>LTECA_6_22_273</t>
    </r>
  </si>
  <si>
    <r>
      <rPr>
        <sz val="11"/>
        <color rgb="FF000000"/>
        <rFont val="宋体"/>
        <family val="3"/>
        <charset val="134"/>
      </rPr>
      <t>CA_1A-3C-7C-28A</t>
    </r>
  </si>
  <si>
    <r>
      <rPr>
        <sz val="11"/>
        <color rgb="FF000000"/>
        <rFont val="宋体"/>
        <family val="3"/>
        <charset val="134"/>
      </rPr>
      <t>TBD</t>
    </r>
  </si>
  <si>
    <r>
      <rPr>
        <sz val="11"/>
        <color rgb="FF000000"/>
        <rFont val="宋体"/>
        <family val="3"/>
        <charset val="134"/>
      </rPr>
      <t>LTECA_6_20_272</t>
    </r>
  </si>
  <si>
    <r>
      <rPr>
        <sz val="11"/>
        <color rgb="FF000000"/>
        <rFont val="宋体"/>
        <family val="3"/>
        <charset val="134"/>
      </rPr>
      <t>LTECA_6_18_268</t>
    </r>
  </si>
  <si>
    <r>
      <rPr>
        <sz val="11"/>
        <color rgb="FF000000"/>
        <rFont val="宋体"/>
        <family val="3"/>
        <charset val="134"/>
      </rPr>
      <t>LTECA_6_18_267</t>
    </r>
  </si>
  <si>
    <r>
      <rPr>
        <sz val="11"/>
        <color rgb="FF000000"/>
        <rFont val="宋体"/>
        <family val="3"/>
        <charset val="134"/>
      </rPr>
      <t>LTECA_5_18_266</t>
    </r>
  </si>
  <si>
    <r>
      <rPr>
        <sz val="11"/>
        <color rgb="FF000000"/>
        <rFont val="宋体"/>
        <family val="3"/>
        <charset val="134"/>
      </rPr>
      <t>CA_1A-3A-7C-28A</t>
    </r>
  </si>
  <si>
    <r>
      <rPr>
        <sz val="11"/>
        <color rgb="FF000000"/>
        <rFont val="宋体"/>
        <family val="3"/>
        <charset val="134"/>
      </rPr>
      <t>Available</t>
    </r>
  </si>
  <si>
    <r>
      <rPr>
        <sz val="11"/>
        <color rgb="FF000000"/>
        <rFont val="宋体"/>
        <family val="3"/>
        <charset val="134"/>
      </rPr>
      <t>LTECA_5_18_265</t>
    </r>
  </si>
  <si>
    <r>
      <rPr>
        <sz val="11"/>
        <color rgb="FF000000"/>
        <rFont val="宋体"/>
        <family val="3"/>
        <charset val="134"/>
      </rPr>
      <t>CA_1A-3C-7A-28A</t>
    </r>
  </si>
  <si>
    <r>
      <rPr>
        <sz val="11"/>
        <color rgb="FF000000"/>
        <rFont val="宋体"/>
        <family val="3"/>
        <charset val="134"/>
      </rPr>
      <t>LTECA_6_16_257</t>
    </r>
  </si>
  <si>
    <r>
      <rPr>
        <sz val="11"/>
        <color rgb="FF000000"/>
        <rFont val="宋体"/>
        <family val="3"/>
        <charset val="134"/>
      </rPr>
      <t>LTECA_6_16_256</t>
    </r>
  </si>
  <si>
    <r>
      <rPr>
        <sz val="11"/>
        <color rgb="FF000000"/>
        <rFont val="宋体"/>
        <family val="3"/>
        <charset val="134"/>
      </rPr>
      <t>LTECA_5_16_253</t>
    </r>
  </si>
  <si>
    <r>
      <rPr>
        <sz val="11"/>
        <color rgb="FF000000"/>
        <rFont val="宋体"/>
        <family val="3"/>
        <charset val="134"/>
      </rPr>
      <t>LTECA_5_16_252</t>
    </r>
  </si>
  <si>
    <r>
      <rPr>
        <sz val="11"/>
        <color rgb="FF000000"/>
        <rFont val="宋体"/>
        <family val="3"/>
        <charset val="134"/>
      </rPr>
      <t>LTECA_6_14_233</t>
    </r>
  </si>
  <si>
    <r>
      <rPr>
        <sz val="11"/>
        <color rgb="FF000000"/>
        <rFont val="宋体"/>
        <family val="3"/>
        <charset val="134"/>
      </rPr>
      <t>LTECA_5_14_229</t>
    </r>
  </si>
  <si>
    <r>
      <rPr>
        <sz val="11"/>
        <color rgb="FF000000"/>
        <rFont val="宋体"/>
        <family val="3"/>
        <charset val="134"/>
      </rPr>
      <t>LTECA_5_14_228</t>
    </r>
  </si>
  <si>
    <r>
      <rPr>
        <sz val="11"/>
        <color rgb="FF000000"/>
        <rFont val="宋体"/>
        <family val="3"/>
        <charset val="134"/>
      </rPr>
      <t>LTECA_4_14_214</t>
    </r>
  </si>
  <si>
    <r>
      <rPr>
        <sz val="11"/>
        <color rgb="FF000000"/>
        <rFont val="宋体"/>
        <family val="3"/>
        <charset val="134"/>
      </rPr>
      <t>CA_1A-3A-7A-28A</t>
    </r>
  </si>
  <si>
    <r>
      <rPr>
        <sz val="11"/>
        <color rgb="FF000000"/>
        <rFont val="宋体"/>
        <family val="3"/>
        <charset val="134"/>
      </rPr>
      <t>LTECA_6_12_193</t>
    </r>
  </si>
  <si>
    <r>
      <rPr>
        <sz val="11"/>
        <color rgb="FF000000"/>
        <rFont val="宋体"/>
        <family val="3"/>
        <charset val="134"/>
      </rPr>
      <t>LTECA_5_12_188</t>
    </r>
  </si>
  <si>
    <r>
      <rPr>
        <sz val="11"/>
        <color rgb="FF000000"/>
        <rFont val="宋体"/>
        <family val="3"/>
        <charset val="134"/>
      </rPr>
      <t>LTECA_5_12_187</t>
    </r>
  </si>
  <si>
    <r>
      <rPr>
        <sz val="11"/>
        <color rgb="FF000000"/>
        <rFont val="宋体"/>
        <family val="3"/>
        <charset val="134"/>
      </rPr>
      <t>LTECA_4_12_178</t>
    </r>
  </si>
  <si>
    <r>
      <rPr>
        <sz val="11"/>
        <color rgb="FF000000"/>
        <rFont val="宋体"/>
        <family val="3"/>
        <charset val="134"/>
      </rPr>
      <t>LTECA_4_12_174</t>
    </r>
  </si>
  <si>
    <r>
      <rPr>
        <sz val="11"/>
        <color rgb="FF000000"/>
        <rFont val="宋体"/>
        <family val="3"/>
        <charset val="134"/>
      </rPr>
      <t>LTECA_4_12_171</t>
    </r>
  </si>
  <si>
    <r>
      <rPr>
        <sz val="11"/>
        <color rgb="FF000000"/>
        <rFont val="宋体"/>
        <family val="3"/>
        <charset val="134"/>
      </rPr>
      <t>LTECA_5_10_136</t>
    </r>
  </si>
  <si>
    <r>
      <rPr>
        <sz val="11"/>
        <color rgb="FF000000"/>
        <rFont val="宋体"/>
        <family val="3"/>
        <charset val="134"/>
      </rPr>
      <t>LTECA_5_10_135</t>
    </r>
  </si>
  <si>
    <r>
      <rPr>
        <sz val="11"/>
        <color rgb="FF000000"/>
        <rFont val="宋体"/>
        <family val="3"/>
        <charset val="134"/>
      </rPr>
      <t>LTECA_4_10_125</t>
    </r>
  </si>
  <si>
    <r>
      <rPr>
        <sz val="11"/>
        <color rgb="FF000000"/>
        <rFont val="宋体"/>
        <family val="3"/>
        <charset val="134"/>
      </rPr>
      <t>LTECA_4_10_122</t>
    </r>
  </si>
  <si>
    <r>
      <rPr>
        <sz val="11"/>
        <color rgb="FF000000"/>
        <rFont val="宋体"/>
        <family val="3"/>
        <charset val="134"/>
      </rPr>
      <t>LTECA_4_10_121</t>
    </r>
  </si>
  <si>
    <r>
      <rPr>
        <sz val="11"/>
        <color rgb="FF000000"/>
        <rFont val="宋体"/>
        <family val="3"/>
        <charset val="134"/>
      </rPr>
      <t>LTECA_4_8_81</t>
    </r>
  </si>
  <si>
    <r>
      <rPr>
        <sz val="11"/>
        <color rgb="FF000000"/>
        <rFont val="宋体"/>
        <family val="3"/>
        <charset val="134"/>
      </rPr>
      <t>LTECA_5_20_269</t>
    </r>
  </si>
  <si>
    <r>
      <rPr>
        <sz val="11"/>
        <color rgb="FF000000"/>
        <rFont val="宋体"/>
        <family val="3"/>
        <charset val="134"/>
      </rPr>
      <t>CA_1A-3C-7C</t>
    </r>
  </si>
  <si>
    <r>
      <rPr>
        <sz val="11"/>
        <color rgb="FF000000"/>
        <rFont val="宋体"/>
        <family val="3"/>
        <charset val="134"/>
      </rPr>
      <t>LTECA_5_18_259</t>
    </r>
  </si>
  <si>
    <r>
      <rPr>
        <sz val="11"/>
        <color rgb="FF000000"/>
        <rFont val="宋体"/>
        <family val="3"/>
        <charset val="134"/>
      </rPr>
      <t>CA_3C-7C-28A</t>
    </r>
  </si>
  <si>
    <r>
      <rPr>
        <sz val="11"/>
        <color rgb="FF000000"/>
        <rFont val="宋体"/>
        <family val="3"/>
        <charset val="134"/>
      </rPr>
      <t>LTECA_5_18_274</t>
    </r>
  </si>
  <si>
    <r>
      <rPr>
        <sz val="11"/>
        <color rgb="FF000000"/>
        <rFont val="宋体"/>
        <family val="3"/>
        <charset val="134"/>
      </rPr>
      <t>CA_3C-7C-26A</t>
    </r>
  </si>
  <si>
    <r>
      <rPr>
        <sz val="11"/>
        <color rgb="FF000000"/>
        <rFont val="宋体"/>
        <family val="3"/>
        <charset val="134"/>
      </rPr>
      <t>LTECA_5_18_258</t>
    </r>
  </si>
  <si>
    <r>
      <rPr>
        <sz val="11"/>
        <color rgb="FF000000"/>
        <rFont val="宋体"/>
        <family val="3"/>
        <charset val="134"/>
      </rPr>
      <t>LTECA_5_16_243</t>
    </r>
  </si>
  <si>
    <r>
      <rPr>
        <sz val="11"/>
        <color rgb="FF000000"/>
        <rFont val="宋体"/>
        <family val="3"/>
        <charset val="134"/>
      </rPr>
      <t>LTECA_5_16_242</t>
    </r>
  </si>
  <si>
    <r>
      <rPr>
        <sz val="11"/>
        <color rgb="FF000000"/>
        <rFont val="宋体"/>
        <family val="3"/>
        <charset val="134"/>
      </rPr>
      <t>LTECA_4_16_237</t>
    </r>
  </si>
  <si>
    <r>
      <rPr>
        <sz val="11"/>
        <color rgb="FF000000"/>
        <rFont val="宋体"/>
        <family val="3"/>
        <charset val="134"/>
      </rPr>
      <t>CA_1A-3A-7C</t>
    </r>
  </si>
  <si>
    <r>
      <rPr>
        <sz val="11"/>
        <color rgb="FF000000"/>
        <rFont val="宋体"/>
        <family val="3"/>
        <charset val="134"/>
      </rPr>
      <t>LTECA_4_16_236</t>
    </r>
  </si>
  <si>
    <r>
      <rPr>
        <sz val="11"/>
        <color rgb="FF000000"/>
        <rFont val="宋体"/>
        <family val="3"/>
        <charset val="134"/>
      </rPr>
      <t>CA_1A-3C-7A</t>
    </r>
  </si>
  <si>
    <r>
      <rPr>
        <sz val="11"/>
        <color rgb="FF000000"/>
        <rFont val="宋体"/>
        <family val="3"/>
        <charset val="134"/>
      </rPr>
      <t>LTECA_5_14_219</t>
    </r>
  </si>
  <si>
    <r>
      <rPr>
        <sz val="11"/>
        <color rgb="FF000000"/>
        <rFont val="宋体"/>
        <family val="3"/>
        <charset val="134"/>
      </rPr>
      <t>LTECA_5_14_218</t>
    </r>
  </si>
  <si>
    <r>
      <rPr>
        <sz val="11"/>
        <color rgb="FF000000"/>
        <rFont val="宋体"/>
        <family val="3"/>
        <charset val="134"/>
      </rPr>
      <t>LTECA_5_14_275</t>
    </r>
  </si>
  <si>
    <r>
      <rPr>
        <sz val="11"/>
        <color rgb="FF000000"/>
        <rFont val="宋体"/>
        <family val="3"/>
        <charset val="134"/>
      </rPr>
      <t>LTECA_5_14_276</t>
    </r>
  </si>
  <si>
    <r>
      <rPr>
        <sz val="11"/>
        <color rgb="FF000000"/>
        <rFont val="宋体"/>
        <family val="3"/>
        <charset val="134"/>
      </rPr>
      <t>LTECA_5_14_217</t>
    </r>
  </si>
  <si>
    <r>
      <rPr>
        <sz val="11"/>
        <color rgb="FF000000"/>
        <rFont val="宋体"/>
        <family val="3"/>
        <charset val="134"/>
      </rPr>
      <t>LTECA_5_14_216</t>
    </r>
  </si>
  <si>
    <r>
      <rPr>
        <sz val="11"/>
        <color rgb="FF000000"/>
        <rFont val="宋体"/>
        <family val="3"/>
        <charset val="134"/>
      </rPr>
      <t>LTECA_4_14_204</t>
    </r>
  </si>
  <si>
    <r>
      <rPr>
        <sz val="11"/>
        <color rgb="FF000000"/>
        <rFont val="宋体"/>
        <family val="3"/>
        <charset val="134"/>
      </rPr>
      <t>CA_3C-7A-28A</t>
    </r>
  </si>
  <si>
    <r>
      <rPr>
        <sz val="11"/>
        <color rgb="FF000000"/>
        <rFont val="宋体"/>
        <family val="3"/>
        <charset val="134"/>
      </rPr>
      <t>LTECA_4_14_277</t>
    </r>
  </si>
  <si>
    <r>
      <rPr>
        <sz val="11"/>
        <color rgb="FF000000"/>
        <rFont val="宋体"/>
        <family val="3"/>
        <charset val="134"/>
      </rPr>
      <t>CA_3C-7A-26A</t>
    </r>
  </si>
  <si>
    <r>
      <rPr>
        <sz val="11"/>
        <color rgb="FF000000"/>
        <rFont val="宋体"/>
        <family val="3"/>
        <charset val="134"/>
      </rPr>
      <t>LTECA_4_14_203</t>
    </r>
  </si>
  <si>
    <r>
      <rPr>
        <sz val="11"/>
        <color rgb="FF000000"/>
        <rFont val="宋体"/>
        <family val="3"/>
        <charset val="134"/>
      </rPr>
      <t>CA_1A-3C-28A</t>
    </r>
  </si>
  <si>
    <r>
      <rPr>
        <sz val="11"/>
        <color rgb="FF000000"/>
        <rFont val="宋体"/>
        <family val="3"/>
        <charset val="134"/>
      </rPr>
      <t>LTECA_4_14_202</t>
    </r>
  </si>
  <si>
    <r>
      <rPr>
        <sz val="11"/>
        <color rgb="FF000000"/>
        <rFont val="宋体"/>
        <family val="3"/>
        <charset val="134"/>
      </rPr>
      <t>CA_1A-7C-28A</t>
    </r>
  </si>
  <si>
    <r>
      <rPr>
        <sz val="11"/>
        <color rgb="FF000000"/>
        <rFont val="宋体"/>
        <family val="3"/>
        <charset val="134"/>
      </rPr>
      <t>LTECA_4_14_199</t>
    </r>
  </si>
  <si>
    <r>
      <rPr>
        <sz val="11"/>
        <color rgb="FF000000"/>
        <rFont val="宋体"/>
        <family val="3"/>
        <charset val="134"/>
      </rPr>
      <t>CA_3A-7C-28A</t>
    </r>
  </si>
  <si>
    <r>
      <rPr>
        <sz val="11"/>
        <color rgb="FF000000"/>
        <rFont val="宋体"/>
        <family val="3"/>
        <charset val="134"/>
      </rPr>
      <t>LTECA_4_14_278</t>
    </r>
  </si>
  <si>
    <r>
      <rPr>
        <sz val="11"/>
        <color rgb="FF000000"/>
        <rFont val="宋体"/>
        <family val="3"/>
        <charset val="134"/>
      </rPr>
      <t>CA_3A-7C-26A</t>
    </r>
  </si>
  <si>
    <r>
      <rPr>
        <sz val="11"/>
        <color rgb="FF000000"/>
        <rFont val="宋体"/>
        <family val="3"/>
        <charset val="134"/>
      </rPr>
      <t>LTECA_4_14_198</t>
    </r>
  </si>
  <si>
    <r>
      <rPr>
        <sz val="11"/>
        <color rgb="FF000000"/>
        <rFont val="宋体"/>
        <family val="3"/>
        <charset val="134"/>
      </rPr>
      <t>LTECA_4_14_197</t>
    </r>
  </si>
  <si>
    <r>
      <rPr>
        <sz val="11"/>
        <color rgb="FF000000"/>
        <rFont val="宋体"/>
        <family val="3"/>
        <charset val="134"/>
      </rPr>
      <t>LTECA_4_14_195</t>
    </r>
  </si>
  <si>
    <r>
      <rPr>
        <sz val="11"/>
        <color rgb="FF000000"/>
        <rFont val="宋体"/>
        <family val="3"/>
        <charset val="134"/>
      </rPr>
      <t>LTECA_4_14_194</t>
    </r>
  </si>
  <si>
    <r>
      <rPr>
        <sz val="11"/>
        <color rgb="FF000000"/>
        <rFont val="宋体"/>
        <family val="3"/>
        <charset val="134"/>
      </rPr>
      <t>LTECA_5_12_180</t>
    </r>
  </si>
  <si>
    <r>
      <rPr>
        <sz val="11"/>
        <color rgb="FF000000"/>
        <rFont val="宋体"/>
        <family val="3"/>
        <charset val="134"/>
      </rPr>
      <t>LTECA_4_12_164</t>
    </r>
  </si>
  <si>
    <r>
      <rPr>
        <sz val="11"/>
        <color rgb="FF000000"/>
        <rFont val="宋体"/>
        <family val="3"/>
        <charset val="134"/>
      </rPr>
      <t>LTECA_4_12_163</t>
    </r>
  </si>
  <si>
    <r>
      <rPr>
        <sz val="11"/>
        <color rgb="FF000000"/>
        <rFont val="宋体"/>
        <family val="3"/>
        <charset val="134"/>
      </rPr>
      <t>LTECA_4_12_279</t>
    </r>
  </si>
  <si>
    <r>
      <rPr>
        <sz val="11"/>
        <color rgb="FF000000"/>
        <rFont val="宋体"/>
        <family val="3"/>
        <charset val="134"/>
      </rPr>
      <t>LTECA_4_12_280</t>
    </r>
  </si>
  <si>
    <r>
      <rPr>
        <sz val="11"/>
        <color rgb="FF000000"/>
        <rFont val="宋体"/>
        <family val="3"/>
        <charset val="134"/>
      </rPr>
      <t>LTECA_4_12_162</t>
    </r>
  </si>
  <si>
    <r>
      <rPr>
        <sz val="11"/>
        <color rgb="FF000000"/>
        <rFont val="宋体"/>
        <family val="3"/>
        <charset val="134"/>
      </rPr>
      <t>LTECA_4_12_161</t>
    </r>
  </si>
  <si>
    <r>
      <rPr>
        <sz val="11"/>
        <color rgb="FF000000"/>
        <rFont val="宋体"/>
        <family val="3"/>
        <charset val="134"/>
      </rPr>
      <t>LTECA_4_12_157</t>
    </r>
  </si>
  <si>
    <r>
      <rPr>
        <sz val="11"/>
        <color rgb="FF000000"/>
        <rFont val="宋体"/>
        <family val="3"/>
        <charset val="134"/>
      </rPr>
      <t>LTECA_4_12_156</t>
    </r>
  </si>
  <si>
    <r>
      <rPr>
        <sz val="11"/>
        <color rgb="FF000000"/>
        <rFont val="宋体"/>
        <family val="3"/>
        <charset val="134"/>
      </rPr>
      <t>LTECA_4_12_154</t>
    </r>
  </si>
  <si>
    <r>
      <rPr>
        <sz val="11"/>
        <color rgb="FF000000"/>
        <rFont val="宋体"/>
        <family val="3"/>
        <charset val="134"/>
      </rPr>
      <t>LTECA_4_12_153</t>
    </r>
  </si>
  <si>
    <r>
      <rPr>
        <sz val="11"/>
        <color rgb="FF000000"/>
        <rFont val="宋体"/>
        <family val="3"/>
        <charset val="134"/>
      </rPr>
      <t>LTECA_3_12_146</t>
    </r>
  </si>
  <si>
    <r>
      <rPr>
        <sz val="11"/>
        <color rgb="FF000000"/>
        <rFont val="宋体"/>
        <family val="3"/>
        <charset val="134"/>
      </rPr>
      <t>CA_1A-3A-7A</t>
    </r>
  </si>
  <si>
    <r>
      <rPr>
        <sz val="11"/>
        <color rgb="FF000000"/>
        <rFont val="宋体"/>
        <family val="3"/>
        <charset val="134"/>
      </rPr>
      <t>LTECA_5_10_131</t>
    </r>
  </si>
  <si>
    <r>
      <rPr>
        <sz val="11"/>
        <color rgb="FF000000"/>
        <rFont val="宋体"/>
        <family val="3"/>
        <charset val="134"/>
      </rPr>
      <t>LTECA_5_10_281</t>
    </r>
  </si>
  <si>
    <r>
      <rPr>
        <sz val="11"/>
        <color rgb="FF000000"/>
        <rFont val="宋体"/>
        <family val="3"/>
        <charset val="134"/>
      </rPr>
      <t>LTECA_5_10_130</t>
    </r>
  </si>
  <si>
    <r>
      <rPr>
        <sz val="11"/>
        <color rgb="FF000000"/>
        <rFont val="宋体"/>
        <family val="3"/>
        <charset val="134"/>
      </rPr>
      <t>LTECA_4_10_114</t>
    </r>
  </si>
  <si>
    <r>
      <rPr>
        <sz val="11"/>
        <color rgb="FF000000"/>
        <rFont val="宋体"/>
        <family val="3"/>
        <charset val="134"/>
      </rPr>
      <t>LTECA_4_10_113</t>
    </r>
  </si>
  <si>
    <r>
      <rPr>
        <sz val="11"/>
        <color rgb="FF000000"/>
        <rFont val="宋体"/>
        <family val="3"/>
        <charset val="134"/>
      </rPr>
      <t>LTECA_4_10_282</t>
    </r>
  </si>
  <si>
    <r>
      <rPr>
        <sz val="11"/>
        <color rgb="FF000000"/>
        <rFont val="宋体"/>
        <family val="3"/>
        <charset val="134"/>
      </rPr>
      <t>LTECA_4_10_283</t>
    </r>
  </si>
  <si>
    <r>
      <rPr>
        <sz val="11"/>
        <color rgb="FF000000"/>
        <rFont val="宋体"/>
        <family val="3"/>
        <charset val="134"/>
      </rPr>
      <t>LTECA_4_10_112</t>
    </r>
  </si>
  <si>
    <r>
      <rPr>
        <sz val="11"/>
        <color rgb="FF000000"/>
        <rFont val="宋体"/>
        <family val="3"/>
        <charset val="134"/>
      </rPr>
      <t>LTECA_4_10_111</t>
    </r>
  </si>
  <si>
    <r>
      <rPr>
        <sz val="11"/>
        <color rgb="FF000000"/>
        <rFont val="宋体"/>
        <family val="3"/>
        <charset val="134"/>
      </rPr>
      <t>LTECA_4_10_107</t>
    </r>
  </si>
  <si>
    <r>
      <rPr>
        <sz val="11"/>
        <color rgb="FF000000"/>
        <rFont val="宋体"/>
        <family val="3"/>
        <charset val="134"/>
      </rPr>
      <t>LTECA_4_10_106</t>
    </r>
  </si>
  <si>
    <r>
      <rPr>
        <sz val="11"/>
        <color rgb="FF000000"/>
        <rFont val="宋体"/>
        <family val="3"/>
        <charset val="134"/>
      </rPr>
      <t>LTECA_4_10_105</t>
    </r>
  </si>
  <si>
    <r>
      <rPr>
        <sz val="11"/>
        <color rgb="FF000000"/>
        <rFont val="宋体"/>
        <family val="3"/>
        <charset val="134"/>
      </rPr>
      <t>LTECA_3_10_103</t>
    </r>
  </si>
  <si>
    <r>
      <rPr>
        <sz val="11"/>
        <color rgb="FF000000"/>
        <rFont val="宋体"/>
        <family val="3"/>
        <charset val="134"/>
      </rPr>
      <t>CA_3A-7A-28A</t>
    </r>
  </si>
  <si>
    <r>
      <rPr>
        <sz val="11"/>
        <color rgb="FF000000"/>
        <rFont val="宋体"/>
        <family val="3"/>
        <charset val="134"/>
      </rPr>
      <t>LTECA_3_10_284</t>
    </r>
  </si>
  <si>
    <r>
      <rPr>
        <sz val="11"/>
        <color rgb="FF000000"/>
        <rFont val="宋体"/>
        <family val="3"/>
        <charset val="134"/>
      </rPr>
      <t>CA_3A-7A-26A</t>
    </r>
  </si>
  <si>
    <r>
      <rPr>
        <sz val="11"/>
        <color rgb="FF000000"/>
        <rFont val="宋体"/>
        <family val="3"/>
        <charset val="134"/>
      </rPr>
      <t>LTECA_3_10_102</t>
    </r>
  </si>
  <si>
    <r>
      <rPr>
        <sz val="11"/>
        <color rgb="FF000000"/>
        <rFont val="宋体"/>
        <family val="3"/>
        <charset val="134"/>
      </rPr>
      <t>CA_1A-3A-28A</t>
    </r>
  </si>
  <si>
    <r>
      <rPr>
        <sz val="11"/>
        <color rgb="FF000000"/>
        <rFont val="宋体"/>
        <family val="3"/>
        <charset val="134"/>
      </rPr>
      <t>LTECA_3_10_101</t>
    </r>
  </si>
  <si>
    <r>
      <rPr>
        <sz val="11"/>
        <color rgb="FF000000"/>
        <rFont val="宋体"/>
        <family val="3"/>
        <charset val="134"/>
      </rPr>
      <t>CA_1A-7A-28A</t>
    </r>
  </si>
  <si>
    <r>
      <rPr>
        <sz val="11"/>
        <color rgb="FF000000"/>
        <rFont val="宋体"/>
        <family val="3"/>
        <charset val="134"/>
      </rPr>
      <t>LTECA_3_10_95</t>
    </r>
  </si>
  <si>
    <r>
      <rPr>
        <sz val="11"/>
        <color rgb="FF000000"/>
        <rFont val="宋体"/>
        <family val="3"/>
        <charset val="134"/>
      </rPr>
      <t>LTECA_3_10_91</t>
    </r>
  </si>
  <si>
    <r>
      <rPr>
        <sz val="11"/>
        <color rgb="FF000000"/>
        <rFont val="宋体"/>
        <family val="3"/>
        <charset val="134"/>
      </rPr>
      <t>LTECA_3_10_90</t>
    </r>
  </si>
  <si>
    <r>
      <rPr>
        <sz val="11"/>
        <color rgb="FF000000"/>
        <rFont val="宋体"/>
        <family val="3"/>
        <charset val="134"/>
      </rPr>
      <t>LTECA_4_8_78</t>
    </r>
  </si>
  <si>
    <r>
      <rPr>
        <sz val="11"/>
        <color rgb="FF000000"/>
        <rFont val="宋体"/>
        <family val="3"/>
        <charset val="134"/>
      </rPr>
      <t>LTECA_4_8_77</t>
    </r>
  </si>
  <si>
    <r>
      <rPr>
        <sz val="11"/>
        <color rgb="FF000000"/>
        <rFont val="宋体"/>
        <family val="3"/>
        <charset val="134"/>
      </rPr>
      <t>LTECA_4_8_76</t>
    </r>
  </si>
  <si>
    <r>
      <rPr>
        <sz val="11"/>
        <color rgb="FF000000"/>
        <rFont val="宋体"/>
        <family val="3"/>
        <charset val="134"/>
      </rPr>
      <t>LTECA_4_8_75</t>
    </r>
  </si>
  <si>
    <r>
      <rPr>
        <sz val="11"/>
        <color rgb="FF000000"/>
        <rFont val="宋体"/>
        <family val="3"/>
        <charset val="134"/>
      </rPr>
      <t>LTECA_4_8_74</t>
    </r>
  </si>
  <si>
    <r>
      <rPr>
        <sz val="11"/>
        <color rgb="FF000000"/>
        <rFont val="宋体"/>
        <family val="3"/>
        <charset val="134"/>
      </rPr>
      <t>LTECA_4_8_287</t>
    </r>
  </si>
  <si>
    <r>
      <rPr>
        <sz val="11"/>
        <color rgb="FF000000"/>
        <rFont val="宋体"/>
        <family val="3"/>
        <charset val="134"/>
      </rPr>
      <t>LTECA_4_8_288</t>
    </r>
  </si>
  <si>
    <r>
      <rPr>
        <sz val="11"/>
        <color rgb="FF000000"/>
        <rFont val="宋体"/>
        <family val="3"/>
        <charset val="134"/>
      </rPr>
      <t>LTECA_4_8_70</t>
    </r>
  </si>
  <si>
    <r>
      <rPr>
        <sz val="11"/>
        <color rgb="FF000000"/>
        <rFont val="宋体"/>
        <family val="3"/>
        <charset val="134"/>
      </rPr>
      <t>LTECA_4_8_69</t>
    </r>
  </si>
  <si>
    <r>
      <rPr>
        <sz val="11"/>
        <color rgb="FF000000"/>
        <rFont val="宋体"/>
        <family val="3"/>
        <charset val="134"/>
      </rPr>
      <t>LTECA_3_8_64</t>
    </r>
  </si>
  <si>
    <r>
      <rPr>
        <sz val="11"/>
        <color rgb="FF000000"/>
        <rFont val="宋体"/>
        <family val="3"/>
        <charset val="134"/>
      </rPr>
      <t>LTECA_3_8_289</t>
    </r>
  </si>
  <si>
    <r>
      <rPr>
        <sz val="11"/>
        <color rgb="FF000000"/>
        <rFont val="宋体"/>
        <family val="3"/>
        <charset val="134"/>
      </rPr>
      <t>LTECA_3_8_63</t>
    </r>
  </si>
  <si>
    <r>
      <rPr>
        <sz val="11"/>
        <color rgb="FF000000"/>
        <rFont val="宋体"/>
        <family val="3"/>
        <charset val="134"/>
      </rPr>
      <t>LTECA_3_8_62</t>
    </r>
  </si>
  <si>
    <r>
      <rPr>
        <sz val="11"/>
        <color rgb="FF000000"/>
        <rFont val="宋体"/>
        <family val="3"/>
        <charset val="134"/>
      </rPr>
      <t>LTECA_3_8_60</t>
    </r>
  </si>
  <si>
    <r>
      <rPr>
        <sz val="11"/>
        <color rgb="FF000000"/>
        <rFont val="宋体"/>
        <family val="3"/>
        <charset val="134"/>
      </rPr>
      <t>LTECA_3_8_290</t>
    </r>
  </si>
  <si>
    <r>
      <rPr>
        <sz val="11"/>
        <color rgb="FF000000"/>
        <rFont val="宋体"/>
        <family val="3"/>
        <charset val="134"/>
      </rPr>
      <t>LTECA_3_8_58</t>
    </r>
  </si>
  <si>
    <r>
      <rPr>
        <sz val="11"/>
        <color rgb="FF000000"/>
        <rFont val="宋体"/>
        <family val="3"/>
        <charset val="134"/>
      </rPr>
      <t>LTECA_3_8_51</t>
    </r>
  </si>
  <si>
    <r>
      <rPr>
        <sz val="11"/>
        <color rgb="FF000000"/>
        <rFont val="宋体"/>
        <family val="3"/>
        <charset val="134"/>
      </rPr>
      <t>LTECA_3_8_50</t>
    </r>
  </si>
  <si>
    <r>
      <rPr>
        <sz val="11"/>
        <color rgb="FF000000"/>
        <rFont val="宋体"/>
        <family val="3"/>
        <charset val="134"/>
      </rPr>
      <t>LTECA_3_8_49</t>
    </r>
  </si>
  <si>
    <r>
      <rPr>
        <sz val="11"/>
        <color rgb="FF000000"/>
        <rFont val="宋体"/>
        <family val="3"/>
        <charset val="134"/>
      </rPr>
      <t>LTECA_3_6_36</t>
    </r>
  </si>
  <si>
    <r>
      <rPr>
        <sz val="11"/>
        <color rgb="FF000000"/>
        <rFont val="宋体"/>
        <family val="3"/>
        <charset val="134"/>
      </rPr>
      <t>LTECA_3_6_35</t>
    </r>
  </si>
  <si>
    <r>
      <rPr>
        <sz val="11"/>
        <color rgb="FF000000"/>
        <rFont val="宋体"/>
        <family val="3"/>
        <charset val="134"/>
      </rPr>
      <t>LTECA_3_6_291</t>
    </r>
  </si>
  <si>
    <r>
      <rPr>
        <sz val="11"/>
        <color rgb="FF000000"/>
        <rFont val="宋体"/>
        <family val="3"/>
        <charset val="134"/>
      </rPr>
      <t>LTECA_3_6_33</t>
    </r>
  </si>
  <si>
    <r>
      <rPr>
        <sz val="11"/>
        <color rgb="FF000000"/>
        <rFont val="宋体"/>
        <family val="3"/>
        <charset val="134"/>
      </rPr>
      <t>LTECA_3_6_28</t>
    </r>
  </si>
  <si>
    <r>
      <rPr>
        <sz val="11"/>
        <color rgb="FF000000"/>
        <rFont val="宋体"/>
        <family val="3"/>
        <charset val="134"/>
      </rPr>
      <t>LTECA_4_16_234</t>
    </r>
  </si>
  <si>
    <r>
      <rPr>
        <sz val="11"/>
        <color rgb="FF000000"/>
        <rFont val="宋体"/>
        <family val="3"/>
        <charset val="134"/>
      </rPr>
      <t>CA_3C-7C</t>
    </r>
  </si>
  <si>
    <r>
      <rPr>
        <sz val="11"/>
        <color rgb="FF000000"/>
        <rFont val="宋体"/>
        <family val="3"/>
        <charset val="134"/>
      </rPr>
      <t>LTECA_4_12_152</t>
    </r>
  </si>
  <si>
    <r>
      <rPr>
        <sz val="11"/>
        <color rgb="FF000000"/>
        <rFont val="宋体"/>
        <family val="3"/>
        <charset val="134"/>
      </rPr>
      <t>LTECA_4_12_151</t>
    </r>
  </si>
  <si>
    <r>
      <rPr>
        <sz val="11"/>
        <color rgb="FF000000"/>
        <rFont val="宋体"/>
        <family val="3"/>
        <charset val="134"/>
      </rPr>
      <t>LTECA_3_12_145</t>
    </r>
  </si>
  <si>
    <r>
      <rPr>
        <sz val="11"/>
        <color rgb="FF000000"/>
        <rFont val="宋体"/>
        <family val="3"/>
        <charset val="134"/>
      </rPr>
      <t>CA_3A-7C</t>
    </r>
  </si>
  <si>
    <r>
      <rPr>
        <sz val="11"/>
        <color rgb="FF000000"/>
        <rFont val="宋体"/>
        <family val="3"/>
        <charset val="134"/>
      </rPr>
      <t>LTECA_3_12_144</t>
    </r>
  </si>
  <si>
    <r>
      <rPr>
        <sz val="11"/>
        <color rgb="FF000000"/>
        <rFont val="宋体"/>
        <family val="3"/>
        <charset val="134"/>
      </rPr>
      <t>CA_3C-7A</t>
    </r>
  </si>
  <si>
    <r>
      <rPr>
        <sz val="11"/>
        <color rgb="FF000000"/>
        <rFont val="宋体"/>
        <family val="3"/>
        <charset val="134"/>
      </rPr>
      <t>LTECA_3_12_143</t>
    </r>
  </si>
  <si>
    <r>
      <rPr>
        <sz val="11"/>
        <color rgb="FF000000"/>
        <rFont val="宋体"/>
        <family val="3"/>
        <charset val="134"/>
      </rPr>
      <t>CA_1A-7C</t>
    </r>
  </si>
  <si>
    <r>
      <rPr>
        <sz val="11"/>
        <color rgb="FF000000"/>
        <rFont val="宋体"/>
        <family val="3"/>
        <charset val="134"/>
      </rPr>
      <t>LTECA_3_12_142</t>
    </r>
  </si>
  <si>
    <r>
      <rPr>
        <sz val="11"/>
        <color rgb="FF000000"/>
        <rFont val="宋体"/>
        <family val="3"/>
        <charset val="134"/>
      </rPr>
      <t>CA_1A-3C</t>
    </r>
  </si>
  <si>
    <r>
      <rPr>
        <sz val="11"/>
        <color rgb="FF000000"/>
        <rFont val="宋体"/>
        <family val="3"/>
        <charset val="134"/>
      </rPr>
      <t>LTECA_3_10_96</t>
    </r>
  </si>
  <si>
    <r>
      <rPr>
        <sz val="11"/>
        <color rgb="FF000000"/>
        <rFont val="宋体"/>
        <family val="3"/>
        <charset val="134"/>
      </rPr>
      <t>LTECA_3_10_89</t>
    </r>
  </si>
  <si>
    <r>
      <rPr>
        <sz val="11"/>
        <color rgb="FF000000"/>
        <rFont val="宋体"/>
        <family val="3"/>
        <charset val="134"/>
      </rPr>
      <t>CA_7C-28A</t>
    </r>
  </si>
  <si>
    <r>
      <rPr>
        <sz val="11"/>
        <color rgb="FF000000"/>
        <rFont val="宋体"/>
        <family val="3"/>
        <charset val="134"/>
      </rPr>
      <t>LTECA_3_10_285</t>
    </r>
  </si>
  <si>
    <r>
      <rPr>
        <sz val="11"/>
        <color rgb="FF000000"/>
        <rFont val="宋体"/>
        <family val="3"/>
        <charset val="134"/>
      </rPr>
      <t>CA_7C-26A</t>
    </r>
  </si>
  <si>
    <r>
      <rPr>
        <sz val="11"/>
        <color rgb="FF000000"/>
        <rFont val="宋体"/>
        <family val="3"/>
        <charset val="134"/>
      </rPr>
      <t>LTECA_3_10_88</t>
    </r>
  </si>
  <si>
    <r>
      <rPr>
        <sz val="11"/>
        <color rgb="FF000000"/>
        <rFont val="宋体"/>
        <family val="3"/>
        <charset val="134"/>
      </rPr>
      <t>CA_3C-28A</t>
    </r>
  </si>
  <si>
    <r>
      <rPr>
        <sz val="11"/>
        <color rgb="FF000000"/>
        <rFont val="宋体"/>
        <family val="3"/>
        <charset val="134"/>
      </rPr>
      <t>LTECA_3_10_286</t>
    </r>
  </si>
  <si>
    <r>
      <rPr>
        <sz val="11"/>
        <color rgb="FF000000"/>
        <rFont val="宋体"/>
        <family val="3"/>
        <charset val="134"/>
      </rPr>
      <t>CA_3C-26A</t>
    </r>
  </si>
  <si>
    <r>
      <rPr>
        <sz val="11"/>
        <color rgb="FF000000"/>
        <rFont val="宋体"/>
        <family val="3"/>
        <charset val="134"/>
      </rPr>
      <t>LTECA_3_10_87</t>
    </r>
  </si>
  <si>
    <r>
      <rPr>
        <sz val="11"/>
        <color rgb="FF000000"/>
        <rFont val="宋体"/>
        <family val="3"/>
        <charset val="134"/>
      </rPr>
      <t>LTECA_3_10_86</t>
    </r>
  </si>
  <si>
    <r>
      <rPr>
        <sz val="11"/>
        <color rgb="FF000000"/>
        <rFont val="宋体"/>
        <family val="3"/>
        <charset val="134"/>
      </rPr>
      <t>LTECA_3_10_85</t>
    </r>
  </si>
  <si>
    <r>
      <rPr>
        <sz val="11"/>
        <color rgb="FF000000"/>
        <rFont val="宋体"/>
        <family val="3"/>
        <charset val="134"/>
      </rPr>
      <t>LTECA_4_8_68</t>
    </r>
  </si>
  <si>
    <r>
      <rPr>
        <sz val="11"/>
        <color rgb="FF000000"/>
        <rFont val="宋体"/>
        <family val="3"/>
        <charset val="134"/>
      </rPr>
      <t>LTECA_3_8_59</t>
    </r>
  </si>
  <si>
    <r>
      <rPr>
        <sz val="11"/>
        <color rgb="FF000000"/>
        <rFont val="宋体"/>
        <family val="3"/>
        <charset val="134"/>
      </rPr>
      <t>LTECA_3_8_48</t>
    </r>
  </si>
  <si>
    <r>
      <rPr>
        <sz val="11"/>
        <color rgb="FF000000"/>
        <rFont val="宋体"/>
        <family val="3"/>
        <charset val="134"/>
      </rPr>
      <t>LTECA_3_8_47</t>
    </r>
  </si>
  <si>
    <r>
      <rPr>
        <sz val="11"/>
        <color rgb="FF000000"/>
        <rFont val="宋体"/>
        <family val="3"/>
        <charset val="134"/>
      </rPr>
      <t>LTECA_3_8_46</t>
    </r>
  </si>
  <si>
    <r>
      <rPr>
        <sz val="11"/>
        <color rgb="FF000000"/>
        <rFont val="宋体"/>
        <family val="3"/>
        <charset val="134"/>
      </rPr>
      <t>LTECA_2_8_45</t>
    </r>
  </si>
  <si>
    <r>
      <rPr>
        <sz val="11"/>
        <color rgb="FF000000"/>
        <rFont val="宋体"/>
        <family val="3"/>
        <charset val="134"/>
      </rPr>
      <t>CA_3A-7A</t>
    </r>
  </si>
  <si>
    <r>
      <rPr>
        <sz val="11"/>
        <color rgb="FF000000"/>
        <rFont val="宋体"/>
        <family val="3"/>
        <charset val="134"/>
      </rPr>
      <t>LTECA_2_8_44</t>
    </r>
  </si>
  <si>
    <r>
      <rPr>
        <sz val="11"/>
        <color rgb="FF000000"/>
        <rFont val="宋体"/>
        <family val="3"/>
        <charset val="134"/>
      </rPr>
      <t>CA_1A-3A</t>
    </r>
  </si>
  <si>
    <r>
      <rPr>
        <sz val="11"/>
        <color rgb="FF000000"/>
        <rFont val="宋体"/>
        <family val="3"/>
        <charset val="134"/>
      </rPr>
      <t>LTECA_2_8_43</t>
    </r>
  </si>
  <si>
    <r>
      <rPr>
        <sz val="11"/>
        <color rgb="FF000000"/>
        <rFont val="宋体"/>
        <family val="3"/>
        <charset val="134"/>
      </rPr>
      <t>CA_1A-7A</t>
    </r>
  </si>
  <si>
    <r>
      <rPr>
        <sz val="11"/>
        <color rgb="FF000000"/>
        <rFont val="宋体"/>
        <family val="3"/>
        <charset val="134"/>
      </rPr>
      <t>LTECA_3_6_34</t>
    </r>
  </si>
  <si>
    <r>
      <rPr>
        <sz val="11"/>
        <color rgb="FF000000"/>
        <rFont val="宋体"/>
        <family val="3"/>
        <charset val="134"/>
      </rPr>
      <t>LTECA_3_6_27</t>
    </r>
  </si>
  <si>
    <r>
      <rPr>
        <sz val="11"/>
        <color rgb="FF000000"/>
        <rFont val="宋体"/>
        <family val="3"/>
        <charset val="134"/>
      </rPr>
      <t>LTECA_3_6_292</t>
    </r>
  </si>
  <si>
    <r>
      <rPr>
        <sz val="11"/>
        <color rgb="FF000000"/>
        <rFont val="宋体"/>
        <family val="3"/>
        <charset val="134"/>
      </rPr>
      <t>LTECA_3_6_26</t>
    </r>
  </si>
  <si>
    <r>
      <rPr>
        <sz val="11"/>
        <color rgb="FF000000"/>
        <rFont val="宋体"/>
        <family val="3"/>
        <charset val="134"/>
      </rPr>
      <t>LTECA_3_6_293</t>
    </r>
  </si>
  <si>
    <r>
      <rPr>
        <sz val="11"/>
        <color rgb="FF000000"/>
        <rFont val="宋体"/>
        <family val="3"/>
        <charset val="134"/>
      </rPr>
      <t>LTECA_3_6_25</t>
    </r>
  </si>
  <si>
    <r>
      <rPr>
        <sz val="11"/>
        <color rgb="FF000000"/>
        <rFont val="宋体"/>
        <family val="3"/>
        <charset val="134"/>
      </rPr>
      <t>LTECA_3_6_24</t>
    </r>
  </si>
  <si>
    <r>
      <rPr>
        <sz val="11"/>
        <color rgb="FF000000"/>
        <rFont val="宋体"/>
        <family val="3"/>
        <charset val="134"/>
      </rPr>
      <t>LTECA_3_6_23</t>
    </r>
  </si>
  <si>
    <r>
      <rPr>
        <sz val="11"/>
        <color rgb="FF000000"/>
        <rFont val="宋体"/>
        <family val="3"/>
        <charset val="134"/>
      </rPr>
      <t>LTECA_2_6_22</t>
    </r>
  </si>
  <si>
    <r>
      <rPr>
        <sz val="11"/>
        <color rgb="FF000000"/>
        <rFont val="宋体"/>
        <family val="3"/>
        <charset val="134"/>
      </rPr>
      <t>CA_3A-28A</t>
    </r>
  </si>
  <si>
    <r>
      <rPr>
        <sz val="11"/>
        <color rgb="FF000000"/>
        <rFont val="宋体"/>
        <family val="3"/>
        <charset val="134"/>
      </rPr>
      <t>LTECA_2_6_294</t>
    </r>
  </si>
  <si>
    <r>
      <rPr>
        <sz val="11"/>
        <color rgb="FF000000"/>
        <rFont val="宋体"/>
        <family val="3"/>
        <charset val="134"/>
      </rPr>
      <t>CA_3A-26A</t>
    </r>
  </si>
  <si>
    <r>
      <rPr>
        <sz val="11"/>
        <color rgb="FF000000"/>
        <rFont val="宋体"/>
        <family val="3"/>
        <charset val="134"/>
      </rPr>
      <t>LTECA_2_6_21</t>
    </r>
  </si>
  <si>
    <r>
      <rPr>
        <sz val="11"/>
        <color rgb="FF000000"/>
        <rFont val="宋体"/>
        <family val="3"/>
        <charset val="134"/>
      </rPr>
      <t>CA_7A-28A</t>
    </r>
  </si>
  <si>
    <r>
      <rPr>
        <sz val="11"/>
        <color rgb="FF000000"/>
        <rFont val="宋体"/>
        <family val="3"/>
        <charset val="134"/>
      </rPr>
      <t>LTECA_2_6_295</t>
    </r>
  </si>
  <si>
    <r>
      <rPr>
        <sz val="11"/>
        <color rgb="FF000000"/>
        <rFont val="宋体"/>
        <family val="3"/>
        <charset val="134"/>
      </rPr>
      <t>CA_7A-26A</t>
    </r>
  </si>
  <si>
    <r>
      <rPr>
        <sz val="11"/>
        <color rgb="FF000000"/>
        <rFont val="宋体"/>
        <family val="3"/>
        <charset val="134"/>
      </rPr>
      <t>LTECA_2_6_20</t>
    </r>
  </si>
  <si>
    <r>
      <rPr>
        <sz val="11"/>
        <color rgb="FF000000"/>
        <rFont val="宋体"/>
        <family val="3"/>
        <charset val="134"/>
      </rPr>
      <t>CA_1A-28A</t>
    </r>
  </si>
  <si>
    <r>
      <rPr>
        <sz val="11"/>
        <color rgb="FF000000"/>
        <rFont val="宋体"/>
        <family val="3"/>
        <charset val="134"/>
      </rPr>
      <t>LTECA_2_6_19</t>
    </r>
  </si>
  <si>
    <r>
      <rPr>
        <sz val="11"/>
        <color rgb="FF000000"/>
        <rFont val="宋体"/>
        <family val="3"/>
        <charset val="134"/>
      </rPr>
      <t>LTECA_2_6_18</t>
    </r>
  </si>
  <si>
    <r>
      <rPr>
        <sz val="11"/>
        <color rgb="FF000000"/>
        <rFont val="宋体"/>
        <family val="3"/>
        <charset val="134"/>
      </rPr>
      <t>LTECA_2_6_17</t>
    </r>
  </si>
  <si>
    <r>
      <rPr>
        <sz val="11"/>
        <color rgb="FF000000"/>
        <rFont val="宋体"/>
        <family val="3"/>
        <charset val="134"/>
      </rPr>
      <t>LTECA_2_6_14</t>
    </r>
  </si>
  <si>
    <r>
      <rPr>
        <sz val="11"/>
        <color rgb="FF000000"/>
        <rFont val="宋体"/>
        <family val="3"/>
        <charset val="134"/>
      </rPr>
      <t>LTECA_2_6_13</t>
    </r>
  </si>
  <si>
    <r>
      <rPr>
        <sz val="11"/>
        <color rgb="FF000000"/>
        <rFont val="宋体"/>
        <family val="3"/>
        <charset val="134"/>
      </rPr>
      <t>LTECA_2_6_12</t>
    </r>
  </si>
  <si>
    <r>
      <rPr>
        <sz val="11"/>
        <color rgb="FF000000"/>
        <rFont val="宋体"/>
        <family val="3"/>
        <charset val="134"/>
      </rPr>
      <t>LTECA_2_4_11</t>
    </r>
  </si>
  <si>
    <r>
      <rPr>
        <sz val="11"/>
        <color rgb="FF000000"/>
        <rFont val="宋体"/>
        <family val="3"/>
        <charset val="134"/>
      </rPr>
      <t>LTECA_2_4_296</t>
    </r>
  </si>
  <si>
    <r>
      <rPr>
        <sz val="11"/>
        <color rgb="FF000000"/>
        <rFont val="宋体"/>
        <family val="3"/>
        <charset val="134"/>
      </rPr>
      <t>LTECA_2_4_10</t>
    </r>
  </si>
  <si>
    <r>
      <rPr>
        <sz val="11"/>
        <color rgb="FF000000"/>
        <rFont val="宋体"/>
        <family val="3"/>
        <charset val="134"/>
      </rPr>
      <t>LTECA_2_4_297</t>
    </r>
  </si>
  <si>
    <r>
      <rPr>
        <sz val="11"/>
        <color rgb="FF000000"/>
        <rFont val="宋体"/>
        <family val="3"/>
        <charset val="134"/>
      </rPr>
      <t>LTECA_2_4_9</t>
    </r>
  </si>
  <si>
    <r>
      <rPr>
        <sz val="11"/>
        <color rgb="FF000000"/>
        <rFont val="宋体"/>
        <family val="3"/>
        <charset val="134"/>
      </rPr>
      <t>CA_3A-8A</t>
    </r>
  </si>
  <si>
    <r>
      <rPr>
        <sz val="11"/>
        <color rgb="FF000000"/>
        <rFont val="宋体"/>
        <family val="3"/>
        <charset val="134"/>
      </rPr>
      <t>LTECA_2_4_8</t>
    </r>
  </si>
  <si>
    <r>
      <rPr>
        <sz val="11"/>
        <color rgb="FF000000"/>
        <rFont val="宋体"/>
        <family val="3"/>
        <charset val="134"/>
      </rPr>
      <t>LTECA_2_4_5</t>
    </r>
  </si>
  <si>
    <r>
      <rPr>
        <sz val="11"/>
        <color rgb="FF000000"/>
        <rFont val="宋体"/>
        <family val="3"/>
        <charset val="134"/>
      </rPr>
      <t>LTECA_2_4_4</t>
    </r>
  </si>
  <si>
    <r>
      <rPr>
        <sz val="11"/>
        <color rgb="FF000000"/>
        <rFont val="宋体"/>
        <family val="3"/>
        <charset val="134"/>
      </rPr>
      <t>LTECA_2_4_3</t>
    </r>
  </si>
  <si>
    <r>
      <rPr>
        <sz val="11"/>
        <color rgb="FF000000"/>
        <rFont val="宋体"/>
        <family val="3"/>
        <charset val="134"/>
      </rPr>
      <t>LTECA_2_8_40</t>
    </r>
  </si>
  <si>
    <r>
      <rPr>
        <sz val="11"/>
        <color rgb="FF000000"/>
        <rFont val="宋体"/>
        <family val="3"/>
        <charset val="134"/>
      </rPr>
      <t>CA_7C</t>
    </r>
  </si>
  <si>
    <r>
      <rPr>
        <sz val="11"/>
        <color rgb="FF000000"/>
        <rFont val="宋体"/>
        <family val="3"/>
        <charset val="134"/>
      </rPr>
      <t>LTECA_2_8_39</t>
    </r>
  </si>
  <si>
    <r>
      <rPr>
        <sz val="11"/>
        <color rgb="FF000000"/>
        <rFont val="宋体"/>
        <family val="3"/>
        <charset val="134"/>
      </rPr>
      <t>CA_3C</t>
    </r>
  </si>
  <si>
    <r>
      <rPr>
        <sz val="11"/>
        <color rgb="FF000000"/>
        <rFont val="宋体"/>
        <family val="3"/>
        <charset val="134"/>
      </rPr>
      <t>LTECA_2_4_2</t>
    </r>
  </si>
  <si>
    <r>
      <rPr>
        <sz val="11"/>
        <color rgb="FF000000"/>
        <rFont val="宋体"/>
        <family val="3"/>
        <charset val="134"/>
      </rPr>
      <t>LTECA_2_4_1</t>
    </r>
  </si>
  <si>
    <r>
      <rPr>
        <b/>
        <sz val="11"/>
        <color rgb="FF000000"/>
        <rFont val="宋体"/>
        <family val="3"/>
        <charset val="134"/>
      </rPr>
      <t>NR#Bands</t>
    </r>
  </si>
  <si>
    <r>
      <rPr>
        <b/>
        <sz val="11"/>
        <color rgb="FF000000"/>
        <rFont val="宋体"/>
        <family val="3"/>
        <charset val="134"/>
      </rPr>
      <t>NR Bands</t>
    </r>
  </si>
  <si>
    <r>
      <rPr>
        <b/>
        <sz val="11"/>
        <color rgb="FF000000"/>
        <rFont val="宋体"/>
        <family val="3"/>
        <charset val="134"/>
      </rPr>
      <t>n5A2</t>
    </r>
  </si>
  <si>
    <r>
      <rPr>
        <b/>
        <sz val="11"/>
        <color rgb="FF000000"/>
        <rFont val="宋体"/>
        <family val="3"/>
        <charset val="134"/>
      </rPr>
      <t>NR Band Support</t>
    </r>
  </si>
  <si>
    <r>
      <rPr>
        <sz val="11"/>
        <color rgb="FF000000"/>
        <rFont val="宋体"/>
        <family val="3"/>
        <charset val="134"/>
      </rPr>
      <t>DC_1A4-3C4-7C4-28A2_n5A2</t>
    </r>
  </si>
  <si>
    <r>
      <rPr>
        <sz val="11"/>
        <color rgb="FF000000"/>
        <rFont val="宋体"/>
        <family val="3"/>
        <charset val="134"/>
      </rPr>
      <t>n5</t>
    </r>
  </si>
  <si>
    <r>
      <rPr>
        <sz val="11"/>
        <color rgb="FF000000"/>
        <rFont val="宋体"/>
        <family val="3"/>
        <charset val="134"/>
      </rPr>
      <t>DC_1A2-3C4-7C4-28A2_n5A2</t>
    </r>
  </si>
  <si>
    <r>
      <rPr>
        <sz val="11"/>
        <color rgb="FF000000"/>
        <rFont val="宋体"/>
        <family val="3"/>
        <charset val="134"/>
      </rPr>
      <t>DC_1A4-3C2-7C4-28A2_n5A2</t>
    </r>
  </si>
  <si>
    <r>
      <rPr>
        <sz val="11"/>
        <color rgb="FF000000"/>
        <rFont val="宋体"/>
        <family val="3"/>
        <charset val="134"/>
      </rPr>
      <t>DC_1A4-3A4-7C4-28A2_n5A2</t>
    </r>
  </si>
  <si>
    <r>
      <rPr>
        <sz val="11"/>
        <color rgb="FF000000"/>
        <rFont val="宋体"/>
        <family val="3"/>
        <charset val="134"/>
      </rPr>
      <t>DC_1A4-3C4-7A4-28A2_n5A2</t>
    </r>
  </si>
  <si>
    <r>
      <rPr>
        <sz val="11"/>
        <color rgb="FF000000"/>
        <rFont val="宋体"/>
        <family val="3"/>
        <charset val="134"/>
      </rPr>
      <t>DC_1A2-3C2-7C4-28A2_n5A2</t>
    </r>
  </si>
  <si>
    <r>
      <rPr>
        <sz val="11"/>
        <color rgb="FF000000"/>
        <rFont val="宋体"/>
        <family val="3"/>
        <charset val="134"/>
      </rPr>
      <t>DC_1A4-3A2-7C4-28A2_n5A2</t>
    </r>
  </si>
  <si>
    <r>
      <rPr>
        <sz val="11"/>
        <color rgb="FF000000"/>
        <rFont val="宋体"/>
        <family val="3"/>
        <charset val="134"/>
      </rPr>
      <t>DC_1A2-3A4-7C4-28A2_n5A2</t>
    </r>
  </si>
  <si>
    <r>
      <rPr>
        <sz val="11"/>
        <color rgb="FF000000"/>
        <rFont val="宋体"/>
        <family val="3"/>
        <charset val="134"/>
      </rPr>
      <t>DC_1A4-3C4-7A2-28A2_n5A2</t>
    </r>
  </si>
  <si>
    <r>
      <rPr>
        <sz val="11"/>
        <color rgb="FF000000"/>
        <rFont val="宋体"/>
        <family val="3"/>
        <charset val="134"/>
      </rPr>
      <t>DC_1A2-3C4-7A4-28A2_n5A2</t>
    </r>
  </si>
  <si>
    <r>
      <rPr>
        <sz val="11"/>
        <color rgb="FF000000"/>
        <rFont val="宋体"/>
        <family val="3"/>
        <charset val="134"/>
      </rPr>
      <t>DC_1A4-3C4-7C2-28A2_n5A2</t>
    </r>
  </si>
  <si>
    <r>
      <rPr>
        <sz val="11"/>
        <color rgb="FF000000"/>
        <rFont val="宋体"/>
        <family val="3"/>
        <charset val="134"/>
      </rPr>
      <t>DC_1A4-3C2-7C2-28A2_n5A2</t>
    </r>
  </si>
  <si>
    <r>
      <rPr>
        <sz val="11"/>
        <color rgb="FF000000"/>
        <rFont val="宋体"/>
        <family val="3"/>
        <charset val="134"/>
      </rPr>
      <t>DC_1A2-3C4-7C2-28A2_n5A2</t>
    </r>
  </si>
  <si>
    <r>
      <rPr>
        <sz val="11"/>
        <color rgb="FF000000"/>
        <rFont val="宋体"/>
        <family val="3"/>
        <charset val="134"/>
      </rPr>
      <t>DC_1A4-3A4-7C2-28A2_n5A2</t>
    </r>
  </si>
  <si>
    <r>
      <rPr>
        <sz val="11"/>
        <color rgb="FF000000"/>
        <rFont val="宋体"/>
        <family val="3"/>
        <charset val="134"/>
      </rPr>
      <t>DC_1A2-3A2-7C4-28A2_n5A2</t>
    </r>
  </si>
  <si>
    <r>
      <rPr>
        <sz val="11"/>
        <color rgb="FF000000"/>
        <rFont val="宋体"/>
        <family val="3"/>
        <charset val="134"/>
      </rPr>
      <t>DC_1A4-3C2-7A4-28A2_n5A2</t>
    </r>
  </si>
  <si>
    <r>
      <rPr>
        <sz val="11"/>
        <color rgb="FF000000"/>
        <rFont val="宋体"/>
        <family val="3"/>
        <charset val="134"/>
      </rPr>
      <t>DC_1A2-3C4-7A2-28A2_n5A2</t>
    </r>
  </si>
  <si>
    <r>
      <rPr>
        <sz val="11"/>
        <color rgb="FF000000"/>
        <rFont val="宋体"/>
        <family val="3"/>
        <charset val="134"/>
      </rPr>
      <t>DC_1A4-3A4-7A4-28A2_n5A2</t>
    </r>
  </si>
  <si>
    <r>
      <rPr>
        <sz val="11"/>
        <color rgb="FF000000"/>
        <rFont val="宋体"/>
        <family val="3"/>
        <charset val="134"/>
      </rPr>
      <t>DC_1A4-3A2-7C2-28A2_n5A2</t>
    </r>
  </si>
  <si>
    <r>
      <rPr>
        <sz val="11"/>
        <color rgb="FF000000"/>
        <rFont val="宋体"/>
        <family val="3"/>
        <charset val="134"/>
      </rPr>
      <t>DC_1A2-3A4-7C2-28A2_n5A2</t>
    </r>
  </si>
  <si>
    <r>
      <rPr>
        <sz val="11"/>
        <color rgb="FF000000"/>
        <rFont val="宋体"/>
        <family val="3"/>
        <charset val="134"/>
      </rPr>
      <t>DC_1A4-3C2-7A2-28A2_n5A2</t>
    </r>
  </si>
  <si>
    <r>
      <rPr>
        <sz val="11"/>
        <color rgb="FF000000"/>
        <rFont val="宋体"/>
        <family val="3"/>
        <charset val="134"/>
      </rPr>
      <t>DC_1A2-3C2-7A4-28A2_n5A2</t>
    </r>
  </si>
  <si>
    <r>
      <rPr>
        <sz val="11"/>
        <color rgb="FF000000"/>
        <rFont val="宋体"/>
        <family val="3"/>
        <charset val="134"/>
      </rPr>
      <t>DC_1A4-3A4-7A2-28A2_n5A2</t>
    </r>
  </si>
  <si>
    <r>
      <rPr>
        <sz val="11"/>
        <color rgb="FF000000"/>
        <rFont val="宋体"/>
        <family val="3"/>
        <charset val="134"/>
      </rPr>
      <t>DC_1A4-3A2-7A4-28A2_n5A2</t>
    </r>
  </si>
  <si>
    <r>
      <rPr>
        <sz val="11"/>
        <color rgb="FF000000"/>
        <rFont val="宋体"/>
        <family val="3"/>
        <charset val="134"/>
      </rPr>
      <t>DC_1A2-3A4-7A4-28A2_n5A2</t>
    </r>
  </si>
  <si>
    <r>
      <rPr>
        <sz val="11"/>
        <color rgb="FF000000"/>
        <rFont val="宋体"/>
        <family val="3"/>
        <charset val="134"/>
      </rPr>
      <t>DC_1A2-3C2-7C2-28A2_n5A2</t>
    </r>
  </si>
  <si>
    <r>
      <rPr>
        <sz val="11"/>
        <color rgb="FF000000"/>
        <rFont val="宋体"/>
        <family val="3"/>
        <charset val="134"/>
      </rPr>
      <t>DC_1A2-3A2-7C2-28A2_n5A2</t>
    </r>
  </si>
  <si>
    <r>
      <rPr>
        <sz val="11"/>
        <color rgb="FF000000"/>
        <rFont val="宋体"/>
        <family val="3"/>
        <charset val="134"/>
      </rPr>
      <t>DC_1A2-3C2-7A2-28A2_n5A2</t>
    </r>
  </si>
  <si>
    <r>
      <rPr>
        <sz val="11"/>
        <color rgb="FF000000"/>
        <rFont val="宋体"/>
        <family val="3"/>
        <charset val="134"/>
      </rPr>
      <t>DC_1A4-3A2-7A2-28A2_n5A2</t>
    </r>
  </si>
  <si>
    <r>
      <rPr>
        <sz val="11"/>
        <color rgb="FF000000"/>
        <rFont val="宋体"/>
        <family val="3"/>
        <charset val="134"/>
      </rPr>
      <t>DC_1A2-3A4-7A2-28A2_n5A2</t>
    </r>
  </si>
  <si>
    <r>
      <rPr>
        <sz val="11"/>
        <color rgb="FF000000"/>
        <rFont val="宋体"/>
        <family val="3"/>
        <charset val="134"/>
      </rPr>
      <t>DC_1A2-3A2-7A4-28A2_n5A2</t>
    </r>
  </si>
  <si>
    <r>
      <rPr>
        <sz val="11"/>
        <color rgb="FF000000"/>
        <rFont val="宋体"/>
        <family val="3"/>
        <charset val="134"/>
      </rPr>
      <t>DC_1A2-3A2-7A2-28A2_n5A2</t>
    </r>
  </si>
  <si>
    <r>
      <rPr>
        <sz val="11"/>
        <color rgb="FF000000"/>
        <rFont val="宋体"/>
        <family val="3"/>
        <charset val="134"/>
      </rPr>
      <t>DC_1A4-3C4-7C4_n5A2</t>
    </r>
  </si>
  <si>
    <r>
      <rPr>
        <sz val="11"/>
        <color rgb="FF000000"/>
        <rFont val="宋体"/>
        <family val="3"/>
        <charset val="134"/>
      </rPr>
      <t>DC_1A2-3C4-7C4_n5A2</t>
    </r>
  </si>
  <si>
    <r>
      <rPr>
        <sz val="11"/>
        <color rgb="FF000000"/>
        <rFont val="宋体"/>
        <family val="3"/>
        <charset val="134"/>
      </rPr>
      <t>DC_3C4-7C4-28A2_n5A2</t>
    </r>
  </si>
  <si>
    <r>
      <rPr>
        <sz val="11"/>
        <color rgb="FF000000"/>
        <rFont val="宋体"/>
        <family val="3"/>
        <charset val="134"/>
      </rPr>
      <t>DC_1A4-3C4-7C2_n5A2</t>
    </r>
  </si>
  <si>
    <r>
      <rPr>
        <sz val="11"/>
        <color rgb="FF000000"/>
        <rFont val="宋体"/>
        <family val="3"/>
        <charset val="134"/>
      </rPr>
      <t>DC_1A4-3C2-7C4_n5A2</t>
    </r>
  </si>
  <si>
    <r>
      <rPr>
        <sz val="11"/>
        <color rgb="FF000000"/>
        <rFont val="宋体"/>
        <family val="3"/>
        <charset val="134"/>
      </rPr>
      <t>DC_1A4-3A4-7C4_n5A2</t>
    </r>
  </si>
  <si>
    <r>
      <rPr>
        <sz val="11"/>
        <color rgb="FF000000"/>
        <rFont val="宋体"/>
        <family val="3"/>
        <charset val="134"/>
      </rPr>
      <t>DC_1A4-3C4-7A4_n5A2</t>
    </r>
  </si>
  <si>
    <r>
      <rPr>
        <sz val="11"/>
        <color rgb="FF000000"/>
        <rFont val="宋体"/>
        <family val="3"/>
        <charset val="134"/>
      </rPr>
      <t>DC_1A2-3C4-7C2_n5A2</t>
    </r>
  </si>
  <si>
    <r>
      <rPr>
        <sz val="11"/>
        <color rgb="FF000000"/>
        <rFont val="宋体"/>
        <family val="3"/>
        <charset val="134"/>
      </rPr>
      <t>DC_1A2-3C2-7C4_n5A2</t>
    </r>
  </si>
  <si>
    <r>
      <rPr>
        <sz val="11"/>
        <color rgb="FF000000"/>
        <rFont val="宋体"/>
        <family val="3"/>
        <charset val="134"/>
      </rPr>
      <t>DC_3C4-7C2-28A2_n5A2</t>
    </r>
  </si>
  <si>
    <r>
      <rPr>
        <sz val="11"/>
        <color rgb="FF000000"/>
        <rFont val="宋体"/>
        <family val="3"/>
        <charset val="134"/>
      </rPr>
      <t>DC_3C2-7C4-28A2_n5A2</t>
    </r>
  </si>
  <si>
    <r>
      <rPr>
        <sz val="11"/>
        <color rgb="FF000000"/>
        <rFont val="宋体"/>
        <family val="3"/>
        <charset val="134"/>
      </rPr>
      <t>DC_1A4-3A2-7C4_n5A2</t>
    </r>
  </si>
  <si>
    <r>
      <rPr>
        <sz val="11"/>
        <color rgb="FF000000"/>
        <rFont val="宋体"/>
        <family val="3"/>
        <charset val="134"/>
      </rPr>
      <t>DC_1A2-3A4-7C4_n5A2</t>
    </r>
  </si>
  <si>
    <r>
      <rPr>
        <sz val="11"/>
        <color rgb="FF000000"/>
        <rFont val="宋体"/>
        <family val="3"/>
        <charset val="134"/>
      </rPr>
      <t>DC_1A4-3C4-7A2_n5A2</t>
    </r>
  </si>
  <si>
    <r>
      <rPr>
        <sz val="11"/>
        <color rgb="FF000000"/>
        <rFont val="宋体"/>
        <family val="3"/>
        <charset val="134"/>
      </rPr>
      <t>DC_1A4-7C4-28A2_n5A2</t>
    </r>
  </si>
  <si>
    <r>
      <rPr>
        <sz val="11"/>
        <color rgb="FF000000"/>
        <rFont val="宋体"/>
        <family val="3"/>
        <charset val="134"/>
      </rPr>
      <t>DC_3A4-7C4-28A2_n5A2</t>
    </r>
  </si>
  <si>
    <r>
      <rPr>
        <sz val="11"/>
        <color rgb="FF000000"/>
        <rFont val="宋体"/>
        <family val="3"/>
        <charset val="134"/>
      </rPr>
      <t>DC_3C4-7A4-28A2_n5A2</t>
    </r>
  </si>
  <si>
    <r>
      <rPr>
        <sz val="11"/>
        <color rgb="FF000000"/>
        <rFont val="宋体"/>
        <family val="3"/>
        <charset val="134"/>
      </rPr>
      <t>DC_1A4-3C2-7C2_n5A2</t>
    </r>
  </si>
  <si>
    <r>
      <rPr>
        <sz val="11"/>
        <color rgb="FF000000"/>
        <rFont val="宋体"/>
        <family val="3"/>
        <charset val="134"/>
      </rPr>
      <t>DC_1A4-3A4-7C2_n5A2</t>
    </r>
  </si>
  <si>
    <r>
      <rPr>
        <sz val="11"/>
        <color rgb="FF000000"/>
        <rFont val="宋体"/>
        <family val="3"/>
        <charset val="134"/>
      </rPr>
      <t>DC_1A2-3A2-7C4_n5A2</t>
    </r>
  </si>
  <si>
    <r>
      <rPr>
        <sz val="11"/>
        <color rgb="FF000000"/>
        <rFont val="宋体"/>
        <family val="3"/>
        <charset val="134"/>
      </rPr>
      <t>DC_1A4-3C2-7A4_n5A2</t>
    </r>
  </si>
  <si>
    <r>
      <rPr>
        <sz val="11"/>
        <color rgb="FF000000"/>
        <rFont val="宋体"/>
        <family val="3"/>
        <charset val="134"/>
      </rPr>
      <t>DC_1A2-3C4-7A4_n5A2</t>
    </r>
  </si>
  <si>
    <r>
      <rPr>
        <sz val="11"/>
        <color rgb="FF000000"/>
        <rFont val="宋体"/>
        <family val="3"/>
        <charset val="134"/>
      </rPr>
      <t>DC_1A2-3C4-7A2_n5A2</t>
    </r>
  </si>
  <si>
    <r>
      <rPr>
        <sz val="11"/>
        <color rgb="FF000000"/>
        <rFont val="宋体"/>
        <family val="3"/>
        <charset val="134"/>
      </rPr>
      <t>DC_1A2-7C4-28A2_n5A2</t>
    </r>
  </si>
  <si>
    <r>
      <rPr>
        <sz val="11"/>
        <color rgb="FF000000"/>
        <rFont val="宋体"/>
        <family val="3"/>
        <charset val="134"/>
      </rPr>
      <t>DC_3A2-7C4-28A2_n5A2</t>
    </r>
  </si>
  <si>
    <r>
      <rPr>
        <sz val="11"/>
        <color rgb="FF000000"/>
        <rFont val="宋体"/>
        <family val="3"/>
        <charset val="134"/>
      </rPr>
      <t>DC_3C4-7A2-28A2_n5A2</t>
    </r>
  </si>
  <si>
    <r>
      <rPr>
        <sz val="11"/>
        <color rgb="FF000000"/>
        <rFont val="宋体"/>
        <family val="3"/>
        <charset val="134"/>
      </rPr>
      <t>DC_1A4-3A4-7A4_n5A2</t>
    </r>
  </si>
  <si>
    <r>
      <rPr>
        <sz val="11"/>
        <color rgb="FF000000"/>
        <rFont val="宋体"/>
        <family val="3"/>
        <charset val="134"/>
      </rPr>
      <t>DC_1A2-3C2-7C2_n5A2</t>
    </r>
  </si>
  <si>
    <r>
      <rPr>
        <sz val="11"/>
        <color rgb="FF000000"/>
        <rFont val="宋体"/>
        <family val="3"/>
        <charset val="134"/>
      </rPr>
      <t>DC_3C2-7C2-28A2_n5A2</t>
    </r>
  </si>
  <si>
    <r>
      <rPr>
        <sz val="11"/>
        <color rgb="FF000000"/>
        <rFont val="宋体"/>
        <family val="3"/>
        <charset val="134"/>
      </rPr>
      <t>DC_1A4-3A2-7C2_n5A2</t>
    </r>
  </si>
  <si>
    <r>
      <rPr>
        <sz val="11"/>
        <color rgb="FF000000"/>
        <rFont val="宋体"/>
        <family val="3"/>
        <charset val="134"/>
      </rPr>
      <t>DC_1A2-3A4-7C2_n5A2</t>
    </r>
  </si>
  <si>
    <r>
      <rPr>
        <sz val="11"/>
        <color rgb="FF000000"/>
        <rFont val="宋体"/>
        <family val="3"/>
        <charset val="134"/>
      </rPr>
      <t>DC_1A4-3C2-7A2_n5A2</t>
    </r>
  </si>
  <si>
    <r>
      <rPr>
        <sz val="11"/>
        <color rgb="FF000000"/>
        <rFont val="宋体"/>
        <family val="3"/>
        <charset val="134"/>
      </rPr>
      <t>DC_1A2-3C2-7A4_n5A2</t>
    </r>
  </si>
  <si>
    <r>
      <rPr>
        <sz val="11"/>
        <color rgb="FF000000"/>
        <rFont val="宋体"/>
        <family val="3"/>
        <charset val="134"/>
      </rPr>
      <t>DC_1A4-7C2-28A2_n5A2</t>
    </r>
  </si>
  <si>
    <r>
      <rPr>
        <sz val="11"/>
        <color rgb="FF000000"/>
        <rFont val="宋体"/>
        <family val="3"/>
        <charset val="134"/>
      </rPr>
      <t>DC_3A4-7C2-28A2_n5A2</t>
    </r>
  </si>
  <si>
    <r>
      <rPr>
        <sz val="11"/>
        <color rgb="FF000000"/>
        <rFont val="宋体"/>
        <family val="3"/>
        <charset val="134"/>
      </rPr>
      <t>DC_3C2-7A4-28A2_n5A2</t>
    </r>
  </si>
  <si>
    <r>
      <rPr>
        <sz val="11"/>
        <color rgb="FF000000"/>
        <rFont val="宋体"/>
        <family val="3"/>
        <charset val="134"/>
      </rPr>
      <t>DC_1A4-3A4-28A2_n5A2</t>
    </r>
  </si>
  <si>
    <r>
      <rPr>
        <sz val="11"/>
        <color rgb="FF000000"/>
        <rFont val="宋体"/>
        <family val="3"/>
        <charset val="134"/>
      </rPr>
      <t>DC_1A4-3A4-7A2_n5A2</t>
    </r>
  </si>
  <si>
    <r>
      <rPr>
        <sz val="11"/>
        <color rgb="FF000000"/>
        <rFont val="宋体"/>
        <family val="3"/>
        <charset val="134"/>
      </rPr>
      <t>DC_1A4-3A2-7A4_n5A2</t>
    </r>
  </si>
  <si>
    <r>
      <rPr>
        <sz val="11"/>
        <color rgb="FF000000"/>
        <rFont val="宋体"/>
        <family val="3"/>
        <charset val="134"/>
      </rPr>
      <t>DC_1A2-3A4-7A4_n5A2</t>
    </r>
  </si>
  <si>
    <r>
      <rPr>
        <sz val="11"/>
        <color rgb="FF000000"/>
        <rFont val="宋体"/>
        <family val="3"/>
        <charset val="134"/>
      </rPr>
      <t>DC_3A4-7A4-28A2_n5A2</t>
    </r>
  </si>
  <si>
    <r>
      <rPr>
        <sz val="11"/>
        <color rgb="FF000000"/>
        <rFont val="宋体"/>
        <family val="3"/>
        <charset val="134"/>
      </rPr>
      <t>DC_1A2-3A2-7C2_n5A2</t>
    </r>
  </si>
  <si>
    <r>
      <rPr>
        <sz val="11"/>
        <color rgb="FF000000"/>
        <rFont val="宋体"/>
        <family val="3"/>
        <charset val="134"/>
      </rPr>
      <t>DC_1A2-3C2-7A2_n5A2</t>
    </r>
  </si>
  <si>
    <r>
      <rPr>
        <sz val="11"/>
        <color rgb="FF000000"/>
        <rFont val="宋体"/>
        <family val="3"/>
        <charset val="134"/>
      </rPr>
      <t>DC_1A2-7C2-28A2_n5A2</t>
    </r>
  </si>
  <si>
    <r>
      <rPr>
        <sz val="11"/>
        <color rgb="FF000000"/>
        <rFont val="宋体"/>
        <family val="3"/>
        <charset val="134"/>
      </rPr>
      <t>DC_3A2-7C2-28A2_n5A2</t>
    </r>
  </si>
  <si>
    <r>
      <rPr>
        <sz val="11"/>
        <color rgb="FF000000"/>
        <rFont val="宋体"/>
        <family val="3"/>
        <charset val="134"/>
      </rPr>
      <t>DC_3C2-7A2-28A2_n5A2</t>
    </r>
  </si>
  <si>
    <r>
      <rPr>
        <sz val="11"/>
        <color rgb="FF000000"/>
        <rFont val="宋体"/>
        <family val="3"/>
        <charset val="134"/>
      </rPr>
      <t>DC_1A4-3A2-28A2_n5A2</t>
    </r>
  </si>
  <si>
    <r>
      <rPr>
        <sz val="11"/>
        <color rgb="FF000000"/>
        <rFont val="宋体"/>
        <family val="3"/>
        <charset val="134"/>
      </rPr>
      <t>DC_1A2-3A4-28A2_n5A2</t>
    </r>
  </si>
  <si>
    <r>
      <rPr>
        <sz val="11"/>
        <color rgb="FF000000"/>
        <rFont val="宋体"/>
        <family val="3"/>
        <charset val="134"/>
      </rPr>
      <t>DC_1A4-3A2-7A2_n5A2</t>
    </r>
  </si>
  <si>
    <r>
      <rPr>
        <sz val="11"/>
        <color rgb="FF000000"/>
        <rFont val="宋体"/>
        <family val="3"/>
        <charset val="134"/>
      </rPr>
      <t>DC_1A2-3A4-7A2_n5A2</t>
    </r>
  </si>
  <si>
    <r>
      <rPr>
        <sz val="11"/>
        <color rgb="FF000000"/>
        <rFont val="宋体"/>
        <family val="3"/>
        <charset val="134"/>
      </rPr>
      <t>DC_1A2-3A2-7A4_n5A2</t>
    </r>
  </si>
  <si>
    <r>
      <rPr>
        <sz val="11"/>
        <color rgb="FF000000"/>
        <rFont val="宋体"/>
        <family val="3"/>
        <charset val="134"/>
      </rPr>
      <t>DC_3A4-7A2-28A2_n5A2</t>
    </r>
  </si>
  <si>
    <r>
      <rPr>
        <sz val="11"/>
        <color rgb="FF000000"/>
        <rFont val="宋体"/>
        <family val="3"/>
        <charset val="134"/>
      </rPr>
      <t>DC_3A2-7A4-28A2_n5A2</t>
    </r>
  </si>
  <si>
    <r>
      <rPr>
        <sz val="11"/>
        <color rgb="FF000000"/>
        <rFont val="宋体"/>
        <family val="3"/>
        <charset val="134"/>
      </rPr>
      <t>DC_1A2-3A2-28A2_n5A2</t>
    </r>
  </si>
  <si>
    <r>
      <rPr>
        <sz val="11"/>
        <color rgb="FF000000"/>
        <rFont val="宋体"/>
        <family val="3"/>
        <charset val="134"/>
      </rPr>
      <t>DC_1A2-3A2-7A2_n5A2</t>
    </r>
  </si>
  <si>
    <r>
      <rPr>
        <sz val="11"/>
        <color rgb="FF000000"/>
        <rFont val="宋体"/>
        <family val="3"/>
        <charset val="134"/>
      </rPr>
      <t>DC_3A2-7A2-28A2_n5A2</t>
    </r>
  </si>
  <si>
    <r>
      <rPr>
        <sz val="11"/>
        <color rgb="FF000000"/>
        <rFont val="宋体"/>
        <family val="3"/>
        <charset val="134"/>
      </rPr>
      <t>DC_3C4-7C4_n5A2</t>
    </r>
  </si>
  <si>
    <r>
      <rPr>
        <sz val="11"/>
        <color rgb="FF000000"/>
        <rFont val="宋体"/>
        <family val="3"/>
        <charset val="134"/>
      </rPr>
      <t>DC_3C4-7C2_n5A2</t>
    </r>
  </si>
  <si>
    <r>
      <rPr>
        <sz val="11"/>
        <color rgb="FF000000"/>
        <rFont val="宋体"/>
        <family val="3"/>
        <charset val="134"/>
      </rPr>
      <t>DC_3C2-7C4_n5A2</t>
    </r>
  </si>
  <si>
    <r>
      <rPr>
        <sz val="11"/>
        <color rgb="FF000000"/>
        <rFont val="宋体"/>
        <family val="3"/>
        <charset val="134"/>
      </rPr>
      <t>DC_1A4-3C4_n5A2</t>
    </r>
  </si>
  <si>
    <r>
      <rPr>
        <sz val="11"/>
        <color rgb="FF000000"/>
        <rFont val="宋体"/>
        <family val="3"/>
        <charset val="134"/>
      </rPr>
      <t>DC_1A4-7C4_n5A2</t>
    </r>
  </si>
  <si>
    <r>
      <rPr>
        <sz val="11"/>
        <color rgb="FF000000"/>
        <rFont val="宋体"/>
        <family val="3"/>
        <charset val="134"/>
      </rPr>
      <t>DC_3A4-7C4_n5A2</t>
    </r>
  </si>
  <si>
    <r>
      <rPr>
        <sz val="11"/>
        <color rgb="FF000000"/>
        <rFont val="宋体"/>
        <family val="3"/>
        <charset val="134"/>
      </rPr>
      <t>DC_3C4-7A4_n5A2</t>
    </r>
  </si>
  <si>
    <r>
      <rPr>
        <sz val="11"/>
        <color rgb="FF000000"/>
        <rFont val="宋体"/>
        <family val="3"/>
        <charset val="134"/>
      </rPr>
      <t>DC_1A2-3C4_n5A2</t>
    </r>
  </si>
  <si>
    <r>
      <rPr>
        <sz val="11"/>
        <color rgb="FF000000"/>
        <rFont val="宋体"/>
        <family val="3"/>
        <charset val="134"/>
      </rPr>
      <t>DC_1A2-7C4_n5A2</t>
    </r>
  </si>
  <si>
    <r>
      <rPr>
        <sz val="11"/>
        <color rgb="FF000000"/>
        <rFont val="宋体"/>
        <family val="3"/>
        <charset val="134"/>
      </rPr>
      <t>DC_3C4-28A2_n5A2</t>
    </r>
  </si>
  <si>
    <r>
      <rPr>
        <sz val="11"/>
        <color rgb="FF000000"/>
        <rFont val="宋体"/>
        <family val="3"/>
        <charset val="134"/>
      </rPr>
      <t>DC_7C4-28A2_n5A2</t>
    </r>
  </si>
  <si>
    <r>
      <rPr>
        <sz val="11"/>
        <color rgb="FF000000"/>
        <rFont val="宋体"/>
        <family val="3"/>
        <charset val="134"/>
      </rPr>
      <t>DC_3C2-7C2_n5A2</t>
    </r>
  </si>
  <si>
    <r>
      <rPr>
        <sz val="11"/>
        <color rgb="FF000000"/>
        <rFont val="宋体"/>
        <family val="3"/>
        <charset val="134"/>
      </rPr>
      <t>DC_1A4-3C2_n5A2</t>
    </r>
  </si>
  <si>
    <r>
      <rPr>
        <sz val="11"/>
        <color rgb="FF000000"/>
        <rFont val="宋体"/>
        <family val="3"/>
        <charset val="134"/>
      </rPr>
      <t>DC_1A4-7C2_n5A2</t>
    </r>
  </si>
  <si>
    <r>
      <rPr>
        <sz val="11"/>
        <color rgb="FF000000"/>
        <rFont val="宋体"/>
        <family val="3"/>
        <charset val="134"/>
      </rPr>
      <t>DC_3A4-7C2_n5A2</t>
    </r>
  </si>
  <si>
    <r>
      <rPr>
        <sz val="11"/>
        <color rgb="FF000000"/>
        <rFont val="宋体"/>
        <family val="3"/>
        <charset val="134"/>
      </rPr>
      <t>DC_3A2-7C4_n5A2</t>
    </r>
  </si>
  <si>
    <r>
      <rPr>
        <sz val="11"/>
        <color rgb="FF000000"/>
        <rFont val="宋体"/>
        <family val="3"/>
        <charset val="134"/>
      </rPr>
      <t>DC_3C4-7A2_n5A2</t>
    </r>
  </si>
  <si>
    <r>
      <rPr>
        <sz val="11"/>
        <color rgb="FF000000"/>
        <rFont val="宋体"/>
        <family val="3"/>
        <charset val="134"/>
      </rPr>
      <t>DC_3C2-7A4_n5A2</t>
    </r>
  </si>
  <si>
    <r>
      <rPr>
        <sz val="11"/>
        <color rgb="FF000000"/>
        <rFont val="宋体"/>
        <family val="3"/>
        <charset val="134"/>
      </rPr>
      <t>DC_1A4-3A4_n5A2</t>
    </r>
  </si>
  <si>
    <r>
      <rPr>
        <sz val="11"/>
        <color rgb="FF000000"/>
        <rFont val="宋体"/>
        <family val="3"/>
        <charset val="134"/>
      </rPr>
      <t>DC_1A4-7A4_n5A2</t>
    </r>
  </si>
  <si>
    <r>
      <rPr>
        <sz val="11"/>
        <color rgb="FF000000"/>
        <rFont val="宋体"/>
        <family val="3"/>
        <charset val="134"/>
      </rPr>
      <t>DC_3A4-7A4_n5A2</t>
    </r>
  </si>
  <si>
    <r>
      <rPr>
        <sz val="11"/>
        <color rgb="FF000000"/>
        <rFont val="宋体"/>
        <family val="3"/>
        <charset val="134"/>
      </rPr>
      <t>DC_1A2-3C2_n5A2</t>
    </r>
  </si>
  <si>
    <r>
      <rPr>
        <sz val="11"/>
        <color rgb="FF000000"/>
        <rFont val="宋体"/>
        <family val="3"/>
        <charset val="134"/>
      </rPr>
      <t>DC_1A2-7C2_n5A2</t>
    </r>
  </si>
  <si>
    <r>
      <rPr>
        <sz val="11"/>
        <color rgb="FF000000"/>
        <rFont val="宋体"/>
        <family val="3"/>
        <charset val="134"/>
      </rPr>
      <t>DC_3A2-7C2_n5A2</t>
    </r>
  </si>
  <si>
    <r>
      <rPr>
        <sz val="11"/>
        <color rgb="FF000000"/>
        <rFont val="宋体"/>
        <family val="3"/>
        <charset val="134"/>
      </rPr>
      <t>DC_3C2-28A2_n5A2</t>
    </r>
  </si>
  <si>
    <r>
      <rPr>
        <sz val="11"/>
        <color rgb="FF000000"/>
        <rFont val="宋体"/>
        <family val="3"/>
        <charset val="134"/>
      </rPr>
      <t>DC_3C2-7A2_n5A2</t>
    </r>
  </si>
  <si>
    <r>
      <rPr>
        <sz val="11"/>
        <color rgb="FF000000"/>
        <rFont val="宋体"/>
        <family val="3"/>
        <charset val="134"/>
      </rPr>
      <t>DC_7C2-28A2_n5A2</t>
    </r>
  </si>
  <si>
    <r>
      <rPr>
        <sz val="11"/>
        <color rgb="FF000000"/>
        <rFont val="宋体"/>
        <family val="3"/>
        <charset val="134"/>
      </rPr>
      <t>DC_1A4-28A2_n5A2</t>
    </r>
  </si>
  <si>
    <r>
      <rPr>
        <sz val="11"/>
        <color rgb="FF000000"/>
        <rFont val="宋体"/>
        <family val="3"/>
        <charset val="134"/>
      </rPr>
      <t>DC_1A4-3A2_n5A2</t>
    </r>
  </si>
  <si>
    <r>
      <rPr>
        <sz val="11"/>
        <color rgb="FF000000"/>
        <rFont val="宋体"/>
        <family val="3"/>
        <charset val="134"/>
      </rPr>
      <t>DC_1A2-3A4_n5A2</t>
    </r>
  </si>
  <si>
    <r>
      <rPr>
        <sz val="11"/>
        <color rgb="FF000000"/>
        <rFont val="宋体"/>
        <family val="3"/>
        <charset val="134"/>
      </rPr>
      <t>DC_1A4-7A2_n5A2</t>
    </r>
  </si>
  <si>
    <r>
      <rPr>
        <sz val="11"/>
        <color rgb="FF000000"/>
        <rFont val="宋体"/>
        <family val="3"/>
        <charset val="134"/>
      </rPr>
      <t>DC_1A2-7A4_n5A2</t>
    </r>
  </si>
  <si>
    <r>
      <rPr>
        <sz val="11"/>
        <color rgb="FF000000"/>
        <rFont val="宋体"/>
        <family val="3"/>
        <charset val="134"/>
      </rPr>
      <t>DC_3A4-28A2_n5A2</t>
    </r>
  </si>
  <si>
    <r>
      <rPr>
        <sz val="11"/>
        <color rgb="FF000000"/>
        <rFont val="宋体"/>
        <family val="3"/>
        <charset val="134"/>
      </rPr>
      <t>DC_3A4-7A2_n5A2</t>
    </r>
  </si>
  <si>
    <r>
      <rPr>
        <sz val="11"/>
        <color rgb="FF000000"/>
        <rFont val="宋体"/>
        <family val="3"/>
        <charset val="134"/>
      </rPr>
      <t>DC_3A2-7A4_n5A2</t>
    </r>
  </si>
  <si>
    <r>
      <rPr>
        <sz val="11"/>
        <color rgb="FF000000"/>
        <rFont val="宋体"/>
        <family val="3"/>
        <charset val="134"/>
      </rPr>
      <t>DC_7A4-28A2_n5A2</t>
    </r>
  </si>
  <si>
    <r>
      <rPr>
        <sz val="11"/>
        <color rgb="FF000000"/>
        <rFont val="宋体"/>
        <family val="3"/>
        <charset val="134"/>
      </rPr>
      <t>DC_1A2-28A2_n5A2</t>
    </r>
  </si>
  <si>
    <r>
      <rPr>
        <sz val="11"/>
        <color rgb="FF000000"/>
        <rFont val="宋体"/>
        <family val="3"/>
        <charset val="134"/>
      </rPr>
      <t>DC_1A2-3A2_n5A2</t>
    </r>
  </si>
  <si>
    <r>
      <rPr>
        <sz val="11"/>
        <color rgb="FF000000"/>
        <rFont val="宋体"/>
        <family val="3"/>
        <charset val="134"/>
      </rPr>
      <t>DC_1A2-7A2_n5A2</t>
    </r>
  </si>
  <si>
    <r>
      <rPr>
        <sz val="11"/>
        <color rgb="FF000000"/>
        <rFont val="宋体"/>
        <family val="3"/>
        <charset val="134"/>
      </rPr>
      <t>DC_3A2-28A2_n5A2</t>
    </r>
  </si>
  <si>
    <r>
      <rPr>
        <sz val="11"/>
        <color rgb="FF000000"/>
        <rFont val="宋体"/>
        <family val="3"/>
        <charset val="134"/>
      </rPr>
      <t>DC_3A2-7A2_n5A2</t>
    </r>
  </si>
  <si>
    <r>
      <rPr>
        <sz val="11"/>
        <color rgb="FF000000"/>
        <rFont val="宋体"/>
        <family val="3"/>
        <charset val="134"/>
      </rPr>
      <t>DC_7A2-28A2_n5A2</t>
    </r>
  </si>
  <si>
    <r>
      <rPr>
        <sz val="11"/>
        <color rgb="FF000000"/>
        <rFont val="宋体"/>
        <family val="3"/>
        <charset val="134"/>
      </rPr>
      <t>DC_3C4_n5A2</t>
    </r>
  </si>
  <si>
    <r>
      <rPr>
        <sz val="11"/>
        <color rgb="FF000000"/>
        <rFont val="宋体"/>
        <family val="3"/>
        <charset val="134"/>
      </rPr>
      <t>DC_7C4_n5A2</t>
    </r>
  </si>
  <si>
    <r>
      <rPr>
        <sz val="11"/>
        <color rgb="FF000000"/>
        <rFont val="宋体"/>
        <family val="3"/>
        <charset val="134"/>
      </rPr>
      <t>DC_3C2_n5A2</t>
    </r>
  </si>
  <si>
    <r>
      <rPr>
        <sz val="11"/>
        <color rgb="FF000000"/>
        <rFont val="宋体"/>
        <family val="3"/>
        <charset val="134"/>
      </rPr>
      <t>DC_7C2_n5A2</t>
    </r>
  </si>
  <si>
    <r>
      <rPr>
        <sz val="11"/>
        <color rgb="FF000000"/>
        <rFont val="宋体"/>
        <family val="3"/>
        <charset val="134"/>
      </rPr>
      <t>DC_1A4_n5A2</t>
    </r>
  </si>
  <si>
    <r>
      <rPr>
        <sz val="11"/>
        <color rgb="FF000000"/>
        <rFont val="宋体"/>
        <family val="3"/>
        <charset val="134"/>
      </rPr>
      <t>DC_3A4_n5A2</t>
    </r>
  </si>
  <si>
    <r>
      <rPr>
        <sz val="11"/>
        <color rgb="FF000000"/>
        <rFont val="宋体"/>
        <family val="3"/>
        <charset val="134"/>
      </rPr>
      <t>DC_7A4_n5A2</t>
    </r>
  </si>
  <si>
    <r>
      <rPr>
        <sz val="11"/>
        <color rgb="FF000000"/>
        <rFont val="宋体"/>
        <family val="3"/>
        <charset val="134"/>
      </rPr>
      <t>DC_1A2_n5A2</t>
    </r>
  </si>
  <si>
    <r>
      <rPr>
        <sz val="11"/>
        <color rgb="FF000000"/>
        <rFont val="宋体"/>
        <family val="3"/>
        <charset val="134"/>
      </rPr>
      <t>DC_28A2_n5A2</t>
    </r>
  </si>
  <si>
    <r>
      <rPr>
        <sz val="11"/>
        <color rgb="FF000000"/>
        <rFont val="宋体"/>
        <family val="3"/>
        <charset val="134"/>
      </rPr>
      <t>DC_3A2_n5A2</t>
    </r>
  </si>
  <si>
    <r>
      <rPr>
        <sz val="11"/>
        <color rgb="FF000000"/>
        <rFont val="宋体"/>
        <family val="3"/>
        <charset val="134"/>
      </rPr>
      <t>DC_7A2_n5A2</t>
    </r>
  </si>
  <si>
    <r>
      <rPr>
        <b/>
        <sz val="20"/>
        <color rgb="FF000000"/>
        <rFont val="宋体"/>
        <family val="3"/>
        <charset val="134"/>
      </rPr>
      <t>Band Combinations - ENDC-n5</t>
    </r>
  </si>
  <si>
    <r>
      <rPr>
        <b/>
        <sz val="11"/>
        <color rgb="FF000000"/>
        <rFont val="宋体"/>
        <family val="3"/>
        <charset val="134"/>
      </rPr>
      <t>LTE Bands</t>
    </r>
  </si>
  <si>
    <r>
      <rPr>
        <b/>
        <sz val="11"/>
        <color rgb="FF000000"/>
        <rFont val="宋体"/>
        <family val="3"/>
        <charset val="134"/>
      </rPr>
      <t>LTE Layers</t>
    </r>
  </si>
  <si>
    <r>
      <rPr>
        <b/>
        <sz val="11"/>
        <color rgb="FF000000"/>
        <rFont val="宋体"/>
        <family val="3"/>
        <charset val="134"/>
      </rPr>
      <t>FR1 Layers</t>
    </r>
  </si>
  <si>
    <r>
      <rPr>
        <b/>
        <sz val="11"/>
        <color rgb="FF000000"/>
        <rFont val="宋体"/>
        <family val="3"/>
        <charset val="134"/>
      </rPr>
      <t>Max Bandwidth Per Carrier (MHz)</t>
    </r>
  </si>
  <si>
    <r>
      <rPr>
        <sz val="11"/>
        <color rgb="FF000000"/>
        <rFont val="宋体"/>
        <family val="3"/>
        <charset val="134"/>
      </rPr>
      <t>ENDC_n5_22_141</t>
    </r>
  </si>
  <si>
    <r>
      <rPr>
        <sz val="11"/>
        <color rgb="FF000000"/>
        <rFont val="宋体"/>
        <family val="3"/>
        <charset val="134"/>
      </rPr>
      <t>DC_1A-3C-7C-28A_n5A</t>
    </r>
  </si>
  <si>
    <r>
      <rPr>
        <sz val="11"/>
        <color rgb="FF000000"/>
        <rFont val="宋体"/>
        <family val="3"/>
        <charset val="134"/>
      </rPr>
      <t>1A-3C-7C-28A</t>
    </r>
  </si>
  <si>
    <t>20</t>
  </si>
  <si>
    <r>
      <rPr>
        <sz val="11"/>
        <color rgb="FF000000"/>
        <rFont val="宋体"/>
        <family val="3"/>
        <charset val="134"/>
      </rPr>
      <t>ENDC_n5_20_140</t>
    </r>
  </si>
  <si>
    <r>
      <rPr>
        <sz val="11"/>
        <color rgb="FF000000"/>
        <rFont val="宋体"/>
        <family val="3"/>
        <charset val="134"/>
      </rPr>
      <t>ENDC_n5_18_138</t>
    </r>
  </si>
  <si>
    <r>
      <rPr>
        <sz val="11"/>
        <color rgb="FF000000"/>
        <rFont val="宋体"/>
        <family val="3"/>
        <charset val="134"/>
      </rPr>
      <t>ENDC_n5_18_137</t>
    </r>
  </si>
  <si>
    <r>
      <rPr>
        <sz val="11"/>
        <color rgb="FF000000"/>
        <rFont val="宋体"/>
        <family val="3"/>
        <charset val="134"/>
      </rPr>
      <t>DC_1A-3A-7C-28A_n5A</t>
    </r>
  </si>
  <si>
    <r>
      <rPr>
        <sz val="11"/>
        <color rgb="FF000000"/>
        <rFont val="宋体"/>
        <family val="3"/>
        <charset val="134"/>
      </rPr>
      <t>1A-3A-7C-28A</t>
    </r>
  </si>
  <si>
    <r>
      <rPr>
        <sz val="11"/>
        <color rgb="FF000000"/>
        <rFont val="宋体"/>
        <family val="3"/>
        <charset val="134"/>
      </rPr>
      <t>ENDC_n5_18_136</t>
    </r>
  </si>
  <si>
    <r>
      <rPr>
        <sz val="11"/>
        <color rgb="FF000000"/>
        <rFont val="宋体"/>
        <family val="3"/>
        <charset val="134"/>
      </rPr>
      <t>DC_1A-3C-7A-28A_n5A</t>
    </r>
  </si>
  <si>
    <r>
      <rPr>
        <sz val="11"/>
        <color rgb="FF000000"/>
        <rFont val="宋体"/>
        <family val="3"/>
        <charset val="134"/>
      </rPr>
      <t>1A-3C-7A-28A</t>
    </r>
  </si>
  <si>
    <r>
      <rPr>
        <sz val="11"/>
        <color rgb="FF000000"/>
        <rFont val="宋体"/>
        <family val="3"/>
        <charset val="134"/>
      </rPr>
      <t>ENDC_n5_12_106</t>
    </r>
  </si>
  <si>
    <r>
      <rPr>
        <sz val="11"/>
        <color rgb="FF000000"/>
        <rFont val="宋体"/>
        <family val="3"/>
        <charset val="134"/>
      </rPr>
      <t>ENDC_n5_16_133</t>
    </r>
  </si>
  <si>
    <r>
      <rPr>
        <sz val="11"/>
        <color rgb="FF000000"/>
        <rFont val="宋体"/>
        <family val="3"/>
        <charset val="134"/>
      </rPr>
      <t>ENDC_n5_16_132</t>
    </r>
  </si>
  <si>
    <r>
      <rPr>
        <sz val="11"/>
        <color rgb="FF000000"/>
        <rFont val="宋体"/>
        <family val="3"/>
        <charset val="134"/>
      </rPr>
      <t>ENDC_n5_16_131</t>
    </r>
  </si>
  <si>
    <r>
      <rPr>
        <sz val="11"/>
        <color rgb="FF000000"/>
        <rFont val="宋体"/>
        <family val="3"/>
        <charset val="134"/>
      </rPr>
      <t>ENDC_n5_16_130</t>
    </r>
  </si>
  <si>
    <r>
      <rPr>
        <sz val="11"/>
        <color rgb="FF000000"/>
        <rFont val="宋体"/>
        <family val="3"/>
        <charset val="134"/>
      </rPr>
      <t>ENDC_n5_14_124</t>
    </r>
  </si>
  <si>
    <r>
      <rPr>
        <sz val="11"/>
        <color rgb="FF000000"/>
        <rFont val="宋体"/>
        <family val="3"/>
        <charset val="134"/>
      </rPr>
      <t>ENDC_n5_14_123</t>
    </r>
  </si>
  <si>
    <r>
      <rPr>
        <sz val="11"/>
        <color rgb="FF000000"/>
        <rFont val="宋体"/>
        <family val="3"/>
        <charset val="134"/>
      </rPr>
      <t>ENDC_n5_14_122</t>
    </r>
  </si>
  <si>
    <r>
      <rPr>
        <sz val="11"/>
        <color rgb="FF000000"/>
        <rFont val="宋体"/>
        <family val="3"/>
        <charset val="134"/>
      </rPr>
      <t>ENDC_n5_14_121</t>
    </r>
  </si>
  <si>
    <r>
      <rPr>
        <sz val="11"/>
        <color rgb="FF000000"/>
        <rFont val="宋体"/>
        <family val="3"/>
        <charset val="134"/>
      </rPr>
      <t>ENDC_n5_14_120</t>
    </r>
  </si>
  <si>
    <r>
      <rPr>
        <sz val="11"/>
        <color rgb="FF000000"/>
        <rFont val="宋体"/>
        <family val="3"/>
        <charset val="134"/>
      </rPr>
      <t>ENDC_n5_14_119</t>
    </r>
  </si>
  <si>
    <r>
      <rPr>
        <sz val="11"/>
        <color rgb="FF000000"/>
        <rFont val="宋体"/>
        <family val="3"/>
        <charset val="134"/>
      </rPr>
      <t>ENDC_n5_14_118</t>
    </r>
  </si>
  <si>
    <r>
      <rPr>
        <sz val="11"/>
        <color rgb="FF000000"/>
        <rFont val="宋体"/>
        <family val="3"/>
        <charset val="134"/>
      </rPr>
      <t>ENDC_n5_14_113</t>
    </r>
  </si>
  <si>
    <r>
      <rPr>
        <sz val="11"/>
        <color rgb="FF000000"/>
        <rFont val="宋体"/>
        <family val="3"/>
        <charset val="134"/>
      </rPr>
      <t>DC_1A-3A-7A-28A_n5A</t>
    </r>
  </si>
  <si>
    <r>
      <rPr>
        <sz val="11"/>
        <color rgb="FF000000"/>
        <rFont val="宋体"/>
        <family val="3"/>
        <charset val="134"/>
      </rPr>
      <t>1A-3A-7A-28A</t>
    </r>
  </si>
  <si>
    <r>
      <rPr>
        <sz val="11"/>
        <color rgb="FF000000"/>
        <rFont val="宋体"/>
        <family val="3"/>
        <charset val="134"/>
      </rPr>
      <t>ENDC_n5_12_105</t>
    </r>
  </si>
  <si>
    <r>
      <rPr>
        <sz val="11"/>
        <color rgb="FF000000"/>
        <rFont val="宋体"/>
        <family val="3"/>
        <charset val="134"/>
      </rPr>
      <t>ENDC_n5_12_104</t>
    </r>
  </si>
  <si>
    <r>
      <rPr>
        <sz val="11"/>
        <color rgb="FF000000"/>
        <rFont val="宋体"/>
        <family val="3"/>
        <charset val="134"/>
      </rPr>
      <t>ENDC_n5_12_103</t>
    </r>
  </si>
  <si>
    <r>
      <rPr>
        <sz val="11"/>
        <color rgb="FF000000"/>
        <rFont val="宋体"/>
        <family val="3"/>
        <charset val="134"/>
      </rPr>
      <t>ENDC_n5_12_102</t>
    </r>
  </si>
  <si>
    <r>
      <rPr>
        <sz val="11"/>
        <color rgb="FF000000"/>
        <rFont val="宋体"/>
        <family val="3"/>
        <charset val="134"/>
      </rPr>
      <t>ENDC_n5_12_100</t>
    </r>
  </si>
  <si>
    <r>
      <rPr>
        <sz val="11"/>
        <color rgb="FF000000"/>
        <rFont val="宋体"/>
        <family val="3"/>
        <charset val="134"/>
      </rPr>
      <t>ENDC_n5_12_99</t>
    </r>
  </si>
  <si>
    <r>
      <rPr>
        <sz val="11"/>
        <color rgb="FF000000"/>
        <rFont val="宋体"/>
        <family val="3"/>
        <charset val="134"/>
      </rPr>
      <t>ENDC_n5_12_98</t>
    </r>
  </si>
  <si>
    <r>
      <rPr>
        <sz val="11"/>
        <color rgb="FF000000"/>
        <rFont val="宋体"/>
        <family val="3"/>
        <charset val="134"/>
      </rPr>
      <t>ENDC_n5_10_82</t>
    </r>
  </si>
  <si>
    <r>
      <rPr>
        <sz val="11"/>
        <color rgb="FF000000"/>
        <rFont val="宋体"/>
        <family val="3"/>
        <charset val="134"/>
      </rPr>
      <t>ENDC_n5_10_81</t>
    </r>
  </si>
  <si>
    <r>
      <rPr>
        <sz val="11"/>
        <color rgb="FF000000"/>
        <rFont val="宋体"/>
        <family val="3"/>
        <charset val="134"/>
      </rPr>
      <t>ENDC_n5_10_80</t>
    </r>
  </si>
  <si>
    <r>
      <rPr>
        <sz val="11"/>
        <color rgb="FF000000"/>
        <rFont val="宋体"/>
        <family val="3"/>
        <charset val="134"/>
      </rPr>
      <t>ENDC_n5_10_77</t>
    </r>
  </si>
  <si>
    <r>
      <rPr>
        <sz val="11"/>
        <color rgb="FF000000"/>
        <rFont val="宋体"/>
        <family val="3"/>
        <charset val="134"/>
      </rPr>
      <t>ENDC_n5_10_76</t>
    </r>
  </si>
  <si>
    <r>
      <rPr>
        <sz val="11"/>
        <color rgb="FF000000"/>
        <rFont val="宋体"/>
        <family val="3"/>
        <charset val="134"/>
      </rPr>
      <t>ENDC_n5_10_75</t>
    </r>
  </si>
  <si>
    <r>
      <rPr>
        <sz val="11"/>
        <color rgb="FF000000"/>
        <rFont val="宋体"/>
        <family val="3"/>
        <charset val="134"/>
      </rPr>
      <t>ENDC_n5_8_58</t>
    </r>
  </si>
  <si>
    <r>
      <rPr>
        <sz val="11"/>
        <color rgb="FF000000"/>
        <rFont val="宋体"/>
        <family val="3"/>
        <charset val="134"/>
      </rPr>
      <t>ENDC_n5_20_139</t>
    </r>
  </si>
  <si>
    <r>
      <rPr>
        <sz val="11"/>
        <color rgb="FF000000"/>
        <rFont val="宋体"/>
        <family val="3"/>
        <charset val="134"/>
      </rPr>
      <t>DC_1A-3C-7C_n5A</t>
    </r>
  </si>
  <si>
    <r>
      <rPr>
        <sz val="11"/>
        <color rgb="FF000000"/>
        <rFont val="宋体"/>
        <family val="3"/>
        <charset val="134"/>
      </rPr>
      <t>1A-3C-7C</t>
    </r>
  </si>
  <si>
    <r>
      <rPr>
        <sz val="11"/>
        <color rgb="FF000000"/>
        <rFont val="宋体"/>
        <family val="3"/>
        <charset val="134"/>
      </rPr>
      <t>ENDC_n5_18_135</t>
    </r>
  </si>
  <si>
    <r>
      <rPr>
        <sz val="11"/>
        <color rgb="FF000000"/>
        <rFont val="宋体"/>
        <family val="3"/>
        <charset val="134"/>
      </rPr>
      <t>ENDC_n5_18_134</t>
    </r>
  </si>
  <si>
    <r>
      <rPr>
        <sz val="11"/>
        <color rgb="FF000000"/>
        <rFont val="宋体"/>
        <family val="3"/>
        <charset val="134"/>
      </rPr>
      <t>DC_3C-7C-28A_n5A</t>
    </r>
  </si>
  <si>
    <r>
      <rPr>
        <sz val="11"/>
        <color rgb="FF000000"/>
        <rFont val="宋体"/>
        <family val="3"/>
        <charset val="134"/>
      </rPr>
      <t>3C-7C-28A</t>
    </r>
  </si>
  <si>
    <r>
      <rPr>
        <sz val="11"/>
        <color rgb="FF000000"/>
        <rFont val="宋体"/>
        <family val="3"/>
        <charset val="134"/>
      </rPr>
      <t>ENDC_n5_16_129</t>
    </r>
  </si>
  <si>
    <r>
      <rPr>
        <sz val="11"/>
        <color rgb="FF000000"/>
        <rFont val="宋体"/>
        <family val="3"/>
        <charset val="134"/>
      </rPr>
      <t>ENDC_n5_16_128</t>
    </r>
  </si>
  <si>
    <r>
      <rPr>
        <sz val="11"/>
        <color rgb="FF000000"/>
        <rFont val="宋体"/>
        <family val="3"/>
        <charset val="134"/>
      </rPr>
      <t>ENDC_n5_16_127</t>
    </r>
  </si>
  <si>
    <r>
      <rPr>
        <sz val="11"/>
        <color rgb="FF000000"/>
        <rFont val="宋体"/>
        <family val="3"/>
        <charset val="134"/>
      </rPr>
      <t>DC_1A-3A-7C_n5A</t>
    </r>
  </si>
  <si>
    <r>
      <rPr>
        <sz val="11"/>
        <color rgb="FF000000"/>
        <rFont val="宋体"/>
        <family val="3"/>
        <charset val="134"/>
      </rPr>
      <t>1A-3A-7C</t>
    </r>
  </si>
  <si>
    <r>
      <rPr>
        <sz val="11"/>
        <color rgb="FF000000"/>
        <rFont val="宋体"/>
        <family val="3"/>
        <charset val="134"/>
      </rPr>
      <t>ENDC_n5_16_126</t>
    </r>
  </si>
  <si>
    <r>
      <rPr>
        <sz val="11"/>
        <color rgb="FF000000"/>
        <rFont val="宋体"/>
        <family val="3"/>
        <charset val="134"/>
      </rPr>
      <t>DC_1A-3C-7A_n5A</t>
    </r>
  </si>
  <si>
    <r>
      <rPr>
        <sz val="11"/>
        <color rgb="FF000000"/>
        <rFont val="宋体"/>
        <family val="3"/>
        <charset val="134"/>
      </rPr>
      <t>1A-3C-7A</t>
    </r>
  </si>
  <si>
    <r>
      <rPr>
        <sz val="11"/>
        <color rgb="FF000000"/>
        <rFont val="宋体"/>
        <family val="3"/>
        <charset val="134"/>
      </rPr>
      <t>ENDC_n5_14_117</t>
    </r>
  </si>
  <si>
    <r>
      <rPr>
        <sz val="11"/>
        <color rgb="FF000000"/>
        <rFont val="宋体"/>
        <family val="3"/>
        <charset val="134"/>
      </rPr>
      <t>ENDC_n5_14_116</t>
    </r>
  </si>
  <si>
    <r>
      <rPr>
        <sz val="11"/>
        <color rgb="FF000000"/>
        <rFont val="宋体"/>
        <family val="3"/>
        <charset val="134"/>
      </rPr>
      <t>ENDC_n5_14_115</t>
    </r>
  </si>
  <si>
    <r>
      <rPr>
        <sz val="11"/>
        <color rgb="FF000000"/>
        <rFont val="宋体"/>
        <family val="3"/>
        <charset val="134"/>
      </rPr>
      <t>ENDC_n5_14_114</t>
    </r>
  </si>
  <si>
    <r>
      <rPr>
        <sz val="11"/>
        <color rgb="FF000000"/>
        <rFont val="宋体"/>
        <family val="3"/>
        <charset val="134"/>
      </rPr>
      <t>ENDC_n5_14_112</t>
    </r>
  </si>
  <si>
    <r>
      <rPr>
        <sz val="11"/>
        <color rgb="FF000000"/>
        <rFont val="宋体"/>
        <family val="3"/>
        <charset val="134"/>
      </rPr>
      <t>ENDC_n5_14_111</t>
    </r>
  </si>
  <si>
    <r>
      <rPr>
        <sz val="11"/>
        <color rgb="FF000000"/>
        <rFont val="宋体"/>
        <family val="3"/>
        <charset val="134"/>
      </rPr>
      <t>ENDC_n5_14_110</t>
    </r>
  </si>
  <si>
    <r>
      <rPr>
        <sz val="11"/>
        <color rgb="FF000000"/>
        <rFont val="宋体"/>
        <family val="3"/>
        <charset val="134"/>
      </rPr>
      <t>ENDC_n5_14_109</t>
    </r>
  </si>
  <si>
    <r>
      <rPr>
        <sz val="11"/>
        <color rgb="FF000000"/>
        <rFont val="宋体"/>
        <family val="3"/>
        <charset val="134"/>
      </rPr>
      <t>DC_1A-7C-28A_n5A</t>
    </r>
  </si>
  <si>
    <r>
      <rPr>
        <sz val="11"/>
        <color rgb="FF000000"/>
        <rFont val="宋体"/>
        <family val="3"/>
        <charset val="134"/>
      </rPr>
      <t>1A-7C-28A</t>
    </r>
  </si>
  <si>
    <r>
      <rPr>
        <sz val="11"/>
        <color rgb="FF000000"/>
        <rFont val="宋体"/>
        <family val="3"/>
        <charset val="134"/>
      </rPr>
      <t>ENDC_n5_14_108</t>
    </r>
  </si>
  <si>
    <r>
      <rPr>
        <sz val="11"/>
        <color rgb="FF000000"/>
        <rFont val="宋体"/>
        <family val="3"/>
        <charset val="134"/>
      </rPr>
      <t>DC_3A-7C-28A_n5A</t>
    </r>
  </si>
  <si>
    <r>
      <rPr>
        <sz val="11"/>
        <color rgb="FF000000"/>
        <rFont val="宋体"/>
        <family val="3"/>
        <charset val="134"/>
      </rPr>
      <t>3A-7C-28A</t>
    </r>
  </si>
  <si>
    <r>
      <rPr>
        <sz val="11"/>
        <color rgb="FF000000"/>
        <rFont val="宋体"/>
        <family val="3"/>
        <charset val="134"/>
      </rPr>
      <t>ENDC_n5_14_107</t>
    </r>
  </si>
  <si>
    <r>
      <rPr>
        <sz val="11"/>
        <color rgb="FF000000"/>
        <rFont val="宋体"/>
        <family val="3"/>
        <charset val="134"/>
      </rPr>
      <t>DC_3C-7A-28A_n5A</t>
    </r>
  </si>
  <si>
    <r>
      <rPr>
        <sz val="11"/>
        <color rgb="FF000000"/>
        <rFont val="宋体"/>
        <family val="3"/>
        <charset val="134"/>
      </rPr>
      <t>3C-7A-28A</t>
    </r>
  </si>
  <si>
    <r>
      <rPr>
        <sz val="11"/>
        <color rgb="FF000000"/>
        <rFont val="宋体"/>
        <family val="3"/>
        <charset val="134"/>
      </rPr>
      <t>ENDC_n5_12_101</t>
    </r>
  </si>
  <si>
    <r>
      <rPr>
        <sz val="11"/>
        <color rgb="FF000000"/>
        <rFont val="宋体"/>
        <family val="3"/>
        <charset val="134"/>
      </rPr>
      <t>ENDC_n5_12_97</t>
    </r>
  </si>
  <si>
    <r>
      <rPr>
        <sz val="11"/>
        <color rgb="FF000000"/>
        <rFont val="宋体"/>
        <family val="3"/>
        <charset val="134"/>
      </rPr>
      <t>ENDC_n5_12_96</t>
    </r>
  </si>
  <si>
    <r>
      <rPr>
        <sz val="11"/>
        <color rgb="FF000000"/>
        <rFont val="宋体"/>
        <family val="3"/>
        <charset val="134"/>
      </rPr>
      <t>ENDC_n5_12_95</t>
    </r>
  </si>
  <si>
    <r>
      <rPr>
        <sz val="11"/>
        <color rgb="FF000000"/>
        <rFont val="宋体"/>
        <family val="3"/>
        <charset val="134"/>
      </rPr>
      <t>ENDC_n5_12_94</t>
    </r>
  </si>
  <si>
    <r>
      <rPr>
        <sz val="11"/>
        <color rgb="FF000000"/>
        <rFont val="宋体"/>
        <family val="3"/>
        <charset val="134"/>
      </rPr>
      <t>ENDC_n5_12_93</t>
    </r>
  </si>
  <si>
    <r>
      <rPr>
        <sz val="11"/>
        <color rgb="FF000000"/>
        <rFont val="宋体"/>
        <family val="3"/>
        <charset val="134"/>
      </rPr>
      <t>ENDC_n5_12_92</t>
    </r>
  </si>
  <si>
    <r>
      <rPr>
        <sz val="11"/>
        <color rgb="FF000000"/>
        <rFont val="宋体"/>
        <family val="3"/>
        <charset val="134"/>
      </rPr>
      <t>ENDC_n5_12_91</t>
    </r>
  </si>
  <si>
    <r>
      <rPr>
        <sz val="11"/>
        <color rgb="FF000000"/>
        <rFont val="宋体"/>
        <family val="3"/>
        <charset val="134"/>
      </rPr>
      <t>ENDC_n5_12_90</t>
    </r>
  </si>
  <si>
    <r>
      <rPr>
        <sz val="11"/>
        <color rgb="FF000000"/>
        <rFont val="宋体"/>
        <family val="3"/>
        <charset val="134"/>
      </rPr>
      <t>ENDC_n5_12_87</t>
    </r>
  </si>
  <si>
    <r>
      <rPr>
        <sz val="11"/>
        <color rgb="FF000000"/>
        <rFont val="宋体"/>
        <family val="3"/>
        <charset val="134"/>
      </rPr>
      <t>DC_1A-3A-7A_n5A</t>
    </r>
  </si>
  <si>
    <r>
      <rPr>
        <sz val="11"/>
        <color rgb="FF000000"/>
        <rFont val="宋体"/>
        <family val="3"/>
        <charset val="134"/>
      </rPr>
      <t>1A-3A-7A</t>
    </r>
  </si>
  <si>
    <r>
      <rPr>
        <sz val="11"/>
        <color rgb="FF000000"/>
        <rFont val="宋体"/>
        <family val="3"/>
        <charset val="134"/>
      </rPr>
      <t>ENDC_n5_10_79</t>
    </r>
  </si>
  <si>
    <r>
      <rPr>
        <sz val="11"/>
        <color rgb="FF000000"/>
        <rFont val="宋体"/>
        <family val="3"/>
        <charset val="134"/>
      </rPr>
      <t>ENDC_n5_10_78</t>
    </r>
  </si>
  <si>
    <r>
      <rPr>
        <sz val="11"/>
        <color rgb="FF000000"/>
        <rFont val="宋体"/>
        <family val="3"/>
        <charset val="134"/>
      </rPr>
      <t>ENDC_n5_10_74</t>
    </r>
  </si>
  <si>
    <r>
      <rPr>
        <sz val="11"/>
        <color rgb="FF000000"/>
        <rFont val="宋体"/>
        <family val="3"/>
        <charset val="134"/>
      </rPr>
      <t>ENDC_n5_10_73</t>
    </r>
  </si>
  <si>
    <r>
      <rPr>
        <sz val="11"/>
        <color rgb="FF000000"/>
        <rFont val="宋体"/>
        <family val="3"/>
        <charset val="134"/>
      </rPr>
      <t>ENDC_n5_10_72</t>
    </r>
  </si>
  <si>
    <r>
      <rPr>
        <sz val="11"/>
        <color rgb="FF000000"/>
        <rFont val="宋体"/>
        <family val="3"/>
        <charset val="134"/>
      </rPr>
      <t>ENDC_n5_10_71</t>
    </r>
  </si>
  <si>
    <r>
      <rPr>
        <sz val="11"/>
        <color rgb="FF000000"/>
        <rFont val="宋体"/>
        <family val="3"/>
        <charset val="134"/>
      </rPr>
      <t>ENDC_n5_10_70</t>
    </r>
  </si>
  <si>
    <r>
      <rPr>
        <sz val="11"/>
        <color rgb="FF000000"/>
        <rFont val="宋体"/>
        <family val="3"/>
        <charset val="134"/>
      </rPr>
      <t>ENDC_n5_10_69</t>
    </r>
  </si>
  <si>
    <r>
      <rPr>
        <sz val="11"/>
        <color rgb="FF000000"/>
        <rFont val="宋体"/>
        <family val="3"/>
        <charset val="134"/>
      </rPr>
      <t>ENDC_n5_10_68</t>
    </r>
  </si>
  <si>
    <r>
      <rPr>
        <sz val="11"/>
        <color rgb="FF000000"/>
        <rFont val="宋体"/>
        <family val="3"/>
        <charset val="134"/>
      </rPr>
      <t>ENDC_n5_10_67</t>
    </r>
  </si>
  <si>
    <r>
      <rPr>
        <sz val="11"/>
        <color rgb="FF000000"/>
        <rFont val="宋体"/>
        <family val="3"/>
        <charset val="134"/>
      </rPr>
      <t>DC_1A-3A-28A_n5A</t>
    </r>
  </si>
  <si>
    <r>
      <rPr>
        <sz val="11"/>
        <color rgb="FF000000"/>
        <rFont val="宋体"/>
        <family val="3"/>
        <charset val="134"/>
      </rPr>
      <t>1A-3A-28A</t>
    </r>
  </si>
  <si>
    <r>
      <rPr>
        <sz val="11"/>
        <color rgb="FF000000"/>
        <rFont val="宋体"/>
        <family val="3"/>
        <charset val="134"/>
      </rPr>
      <t>ENDC_n5_10_66</t>
    </r>
  </si>
  <si>
    <r>
      <rPr>
        <sz val="11"/>
        <color rgb="FF000000"/>
        <rFont val="宋体"/>
        <family val="3"/>
        <charset val="134"/>
      </rPr>
      <t>ENDC_n5_10_65</t>
    </r>
  </si>
  <si>
    <r>
      <rPr>
        <sz val="11"/>
        <color rgb="FF000000"/>
        <rFont val="宋体"/>
        <family val="3"/>
        <charset val="134"/>
      </rPr>
      <t>ENDC_n5_10_64</t>
    </r>
  </si>
  <si>
    <r>
      <rPr>
        <sz val="11"/>
        <color rgb="FF000000"/>
        <rFont val="宋体"/>
        <family val="3"/>
        <charset val="134"/>
      </rPr>
      <t>ENDC_n5_10_63</t>
    </r>
  </si>
  <si>
    <r>
      <rPr>
        <sz val="11"/>
        <color rgb="FF000000"/>
        <rFont val="宋体"/>
        <family val="3"/>
        <charset val="134"/>
      </rPr>
      <t>DC_3A-7A-28A_n5A</t>
    </r>
  </si>
  <si>
    <r>
      <rPr>
        <sz val="11"/>
        <color rgb="FF000000"/>
        <rFont val="宋体"/>
        <family val="3"/>
        <charset val="134"/>
      </rPr>
      <t>3A-7A-28A</t>
    </r>
  </si>
  <si>
    <r>
      <rPr>
        <sz val="11"/>
        <color rgb="FF000000"/>
        <rFont val="宋体"/>
        <family val="3"/>
        <charset val="134"/>
      </rPr>
      <t>ENDC_n5_8_57</t>
    </r>
  </si>
  <si>
    <r>
      <rPr>
        <sz val="11"/>
        <color rgb="FF000000"/>
        <rFont val="宋体"/>
        <family val="3"/>
        <charset val="134"/>
      </rPr>
      <t>ENDC_n5_8_56</t>
    </r>
  </si>
  <si>
    <r>
      <rPr>
        <sz val="11"/>
        <color rgb="FF000000"/>
        <rFont val="宋体"/>
        <family val="3"/>
        <charset val="134"/>
      </rPr>
      <t>ENDC_n5_8_55</t>
    </r>
  </si>
  <si>
    <r>
      <rPr>
        <sz val="11"/>
        <color rgb="FF000000"/>
        <rFont val="宋体"/>
        <family val="3"/>
        <charset val="134"/>
      </rPr>
      <t>ENDC_n5_8_54</t>
    </r>
  </si>
  <si>
    <r>
      <rPr>
        <sz val="11"/>
        <color rgb="FF000000"/>
        <rFont val="宋体"/>
        <family val="3"/>
        <charset val="134"/>
      </rPr>
      <t>ENDC_n5_8_53</t>
    </r>
  </si>
  <si>
    <r>
      <rPr>
        <sz val="11"/>
        <color rgb="FF000000"/>
        <rFont val="宋体"/>
        <family val="3"/>
        <charset val="134"/>
      </rPr>
      <t>ENDC_n5_8_51</t>
    </r>
  </si>
  <si>
    <r>
      <rPr>
        <sz val="11"/>
        <color rgb="FF000000"/>
        <rFont val="宋体"/>
        <family val="3"/>
        <charset val="134"/>
      </rPr>
      <t>ENDC_n5_8_50</t>
    </r>
  </si>
  <si>
    <r>
      <rPr>
        <sz val="11"/>
        <color rgb="FF000000"/>
        <rFont val="宋体"/>
        <family val="3"/>
        <charset val="134"/>
      </rPr>
      <t>ENDC_n5_8_49</t>
    </r>
  </si>
  <si>
    <r>
      <rPr>
        <sz val="11"/>
        <color rgb="FF000000"/>
        <rFont val="宋体"/>
        <family val="3"/>
        <charset val="134"/>
      </rPr>
      <t>ENDC_n5_8_48</t>
    </r>
  </si>
  <si>
    <r>
      <rPr>
        <sz val="11"/>
        <color rgb="FF000000"/>
        <rFont val="宋体"/>
        <family val="3"/>
        <charset val="134"/>
      </rPr>
      <t>ENDC_n5_8_47</t>
    </r>
  </si>
  <si>
    <r>
      <rPr>
        <sz val="11"/>
        <color rgb="FF000000"/>
        <rFont val="宋体"/>
        <family val="3"/>
        <charset val="134"/>
      </rPr>
      <t>ENDC_n5_8_46</t>
    </r>
  </si>
  <si>
    <r>
      <rPr>
        <sz val="11"/>
        <color rgb="FF000000"/>
        <rFont val="宋体"/>
        <family val="3"/>
        <charset val="134"/>
      </rPr>
      <t>ENDC_n5_8_45</t>
    </r>
  </si>
  <si>
    <r>
      <rPr>
        <sz val="11"/>
        <color rgb="FF000000"/>
        <rFont val="宋体"/>
        <family val="3"/>
        <charset val="134"/>
      </rPr>
      <t>ENDC_n5_6_33</t>
    </r>
  </si>
  <si>
    <r>
      <rPr>
        <sz val="11"/>
        <color rgb="FF000000"/>
        <rFont val="宋体"/>
        <family val="3"/>
        <charset val="134"/>
      </rPr>
      <t>ENDC_n5_6_32</t>
    </r>
  </si>
  <si>
    <r>
      <rPr>
        <sz val="11"/>
        <color rgb="FF000000"/>
        <rFont val="宋体"/>
        <family val="3"/>
        <charset val="134"/>
      </rPr>
      <t>ENDC_n5_6_31</t>
    </r>
  </si>
  <si>
    <r>
      <rPr>
        <sz val="11"/>
        <color rgb="FF000000"/>
        <rFont val="宋体"/>
        <family val="3"/>
        <charset val="134"/>
      </rPr>
      <t>ENDC_n5_16_125</t>
    </r>
  </si>
  <si>
    <r>
      <rPr>
        <sz val="11"/>
        <color rgb="FF000000"/>
        <rFont val="宋体"/>
        <family val="3"/>
        <charset val="134"/>
      </rPr>
      <t>DC_3C-7C_n5A</t>
    </r>
  </si>
  <si>
    <r>
      <rPr>
        <sz val="11"/>
        <color rgb="FF000000"/>
        <rFont val="宋体"/>
        <family val="3"/>
        <charset val="134"/>
      </rPr>
      <t>3C-7C</t>
    </r>
  </si>
  <si>
    <r>
      <rPr>
        <sz val="11"/>
        <color rgb="FF000000"/>
        <rFont val="宋体"/>
        <family val="3"/>
        <charset val="134"/>
      </rPr>
      <t>ENDC_n5_12_89</t>
    </r>
  </si>
  <si>
    <r>
      <rPr>
        <sz val="11"/>
        <color rgb="FF000000"/>
        <rFont val="宋体"/>
        <family val="3"/>
        <charset val="134"/>
      </rPr>
      <t>ENDC_n5_12_88</t>
    </r>
  </si>
  <si>
    <r>
      <rPr>
        <sz val="11"/>
        <color rgb="FF000000"/>
        <rFont val="宋体"/>
        <family val="3"/>
        <charset val="134"/>
      </rPr>
      <t>ENDC_n5_12_86</t>
    </r>
  </si>
  <si>
    <r>
      <rPr>
        <sz val="11"/>
        <color rgb="FF000000"/>
        <rFont val="宋体"/>
        <family val="3"/>
        <charset val="134"/>
      </rPr>
      <t>DC_1A-3C_n5A</t>
    </r>
  </si>
  <si>
    <r>
      <rPr>
        <sz val="11"/>
        <color rgb="FF000000"/>
        <rFont val="宋体"/>
        <family val="3"/>
        <charset val="134"/>
      </rPr>
      <t>1A-3C</t>
    </r>
  </si>
  <si>
    <r>
      <rPr>
        <sz val="11"/>
        <color rgb="FF000000"/>
        <rFont val="宋体"/>
        <family val="3"/>
        <charset val="134"/>
      </rPr>
      <t>ENDC_n5_12_85</t>
    </r>
  </si>
  <si>
    <r>
      <rPr>
        <sz val="11"/>
        <color rgb="FF000000"/>
        <rFont val="宋体"/>
        <family val="3"/>
        <charset val="134"/>
      </rPr>
      <t>DC_1A-7C_n5A</t>
    </r>
  </si>
  <si>
    <r>
      <rPr>
        <sz val="11"/>
        <color rgb="FF000000"/>
        <rFont val="宋体"/>
        <family val="3"/>
        <charset val="134"/>
      </rPr>
      <t>1A-7C</t>
    </r>
  </si>
  <si>
    <r>
      <rPr>
        <sz val="11"/>
        <color rgb="FF000000"/>
        <rFont val="宋体"/>
        <family val="3"/>
        <charset val="134"/>
      </rPr>
      <t>ENDC_n5_12_84</t>
    </r>
  </si>
  <si>
    <r>
      <rPr>
        <sz val="11"/>
        <color rgb="FF000000"/>
        <rFont val="宋体"/>
        <family val="3"/>
        <charset val="134"/>
      </rPr>
      <t>DC_3A-7C_n5A</t>
    </r>
  </si>
  <si>
    <r>
      <rPr>
        <sz val="11"/>
        <color rgb="FF000000"/>
        <rFont val="宋体"/>
        <family val="3"/>
        <charset val="134"/>
      </rPr>
      <t>3A-7C</t>
    </r>
  </si>
  <si>
    <r>
      <rPr>
        <sz val="11"/>
        <color rgb="FF000000"/>
        <rFont val="宋体"/>
        <family val="3"/>
        <charset val="134"/>
      </rPr>
      <t>ENDC_n5_12_83</t>
    </r>
  </si>
  <si>
    <r>
      <rPr>
        <sz val="11"/>
        <color rgb="FF000000"/>
        <rFont val="宋体"/>
        <family val="3"/>
        <charset val="134"/>
      </rPr>
      <t>DC_3C-7A_n5A</t>
    </r>
  </si>
  <si>
    <r>
      <rPr>
        <sz val="11"/>
        <color rgb="FF000000"/>
        <rFont val="宋体"/>
        <family val="3"/>
        <charset val="134"/>
      </rPr>
      <t>3C-7A</t>
    </r>
  </si>
  <si>
    <r>
      <rPr>
        <sz val="11"/>
        <color rgb="FF000000"/>
        <rFont val="宋体"/>
        <family val="3"/>
        <charset val="134"/>
      </rPr>
      <t>ENDC_n5_10_62</t>
    </r>
  </si>
  <si>
    <r>
      <rPr>
        <sz val="11"/>
        <color rgb="FF000000"/>
        <rFont val="宋体"/>
        <family val="3"/>
        <charset val="134"/>
      </rPr>
      <t>ENDC_n5_10_61</t>
    </r>
  </si>
  <si>
    <r>
      <rPr>
        <sz val="11"/>
        <color rgb="FF000000"/>
        <rFont val="宋体"/>
        <family val="3"/>
        <charset val="134"/>
      </rPr>
      <t>ENDC_n5_10_60</t>
    </r>
  </si>
  <si>
    <r>
      <rPr>
        <sz val="11"/>
        <color rgb="FF000000"/>
        <rFont val="宋体"/>
        <family val="3"/>
        <charset val="134"/>
      </rPr>
      <t>DC_3C-28A_n5A</t>
    </r>
  </si>
  <si>
    <r>
      <rPr>
        <sz val="11"/>
        <color rgb="FF000000"/>
        <rFont val="宋体"/>
        <family val="3"/>
        <charset val="134"/>
      </rPr>
      <t>3C-28A</t>
    </r>
  </si>
  <si>
    <r>
      <rPr>
        <sz val="11"/>
        <color rgb="FF000000"/>
        <rFont val="宋体"/>
        <family val="3"/>
        <charset val="134"/>
      </rPr>
      <t>ENDC_n5_10_59</t>
    </r>
  </si>
  <si>
    <r>
      <rPr>
        <sz val="11"/>
        <color rgb="FF000000"/>
        <rFont val="宋体"/>
        <family val="3"/>
        <charset val="134"/>
      </rPr>
      <t>DC_7C-28A_n5A</t>
    </r>
  </si>
  <si>
    <r>
      <rPr>
        <sz val="11"/>
        <color rgb="FF000000"/>
        <rFont val="宋体"/>
        <family val="3"/>
        <charset val="134"/>
      </rPr>
      <t>7C-28A</t>
    </r>
  </si>
  <si>
    <r>
      <rPr>
        <sz val="11"/>
        <color rgb="FF000000"/>
        <rFont val="宋体"/>
        <family val="3"/>
        <charset val="134"/>
      </rPr>
      <t>ENDC_n5_8_52</t>
    </r>
  </si>
  <si>
    <r>
      <rPr>
        <sz val="11"/>
        <color rgb="FF000000"/>
        <rFont val="宋体"/>
        <family val="3"/>
        <charset val="134"/>
      </rPr>
      <t>ENDC_n5_8_44</t>
    </r>
  </si>
  <si>
    <r>
      <rPr>
        <sz val="11"/>
        <color rgb="FF000000"/>
        <rFont val="宋体"/>
        <family val="3"/>
        <charset val="134"/>
      </rPr>
      <t>ENDC_n5_8_43</t>
    </r>
  </si>
  <si>
    <r>
      <rPr>
        <sz val="11"/>
        <color rgb="FF000000"/>
        <rFont val="宋体"/>
        <family val="3"/>
        <charset val="134"/>
      </rPr>
      <t>ENDC_n5_8_42</t>
    </r>
  </si>
  <si>
    <r>
      <rPr>
        <sz val="11"/>
        <color rgb="FF000000"/>
        <rFont val="宋体"/>
        <family val="3"/>
        <charset val="134"/>
      </rPr>
      <t>ENDC_n5_8_41</t>
    </r>
  </si>
  <si>
    <r>
      <rPr>
        <sz val="11"/>
        <color rgb="FF000000"/>
        <rFont val="宋体"/>
        <family val="3"/>
        <charset val="134"/>
      </rPr>
      <t>ENDC_n5_8_40</t>
    </r>
  </si>
  <si>
    <r>
      <rPr>
        <sz val="11"/>
        <color rgb="FF000000"/>
        <rFont val="宋体"/>
        <family val="3"/>
        <charset val="134"/>
      </rPr>
      <t>ENDC_n5_8_39</t>
    </r>
  </si>
  <si>
    <r>
      <rPr>
        <sz val="11"/>
        <color rgb="FF000000"/>
        <rFont val="宋体"/>
        <family val="3"/>
        <charset val="134"/>
      </rPr>
      <t>ENDC_n5_8_38</t>
    </r>
  </si>
  <si>
    <r>
      <rPr>
        <sz val="11"/>
        <color rgb="FF000000"/>
        <rFont val="宋体"/>
        <family val="3"/>
        <charset val="134"/>
      </rPr>
      <t>DC_1A-3A_n5A</t>
    </r>
  </si>
  <si>
    <r>
      <rPr>
        <sz val="11"/>
        <color rgb="FF000000"/>
        <rFont val="宋体"/>
        <family val="3"/>
        <charset val="134"/>
      </rPr>
      <t>1A-3A</t>
    </r>
  </si>
  <si>
    <r>
      <rPr>
        <sz val="11"/>
        <color rgb="FF000000"/>
        <rFont val="宋体"/>
        <family val="3"/>
        <charset val="134"/>
      </rPr>
      <t>ENDC_n5_8_37</t>
    </r>
  </si>
  <si>
    <r>
      <rPr>
        <sz val="11"/>
        <color rgb="FF000000"/>
        <rFont val="宋体"/>
        <family val="3"/>
        <charset val="134"/>
      </rPr>
      <t>DC_1A-7A_n5A</t>
    </r>
  </si>
  <si>
    <r>
      <rPr>
        <sz val="11"/>
        <color rgb="FF000000"/>
        <rFont val="宋体"/>
        <family val="3"/>
        <charset val="134"/>
      </rPr>
      <t>1A-7A</t>
    </r>
  </si>
  <si>
    <r>
      <rPr>
        <sz val="11"/>
        <color rgb="FF000000"/>
        <rFont val="宋体"/>
        <family val="3"/>
        <charset val="134"/>
      </rPr>
      <t>ENDC_n5_8_36</t>
    </r>
  </si>
  <si>
    <r>
      <rPr>
        <sz val="11"/>
        <color rgb="FF000000"/>
        <rFont val="宋体"/>
        <family val="3"/>
        <charset val="134"/>
      </rPr>
      <t>DC_3A-7A_n5A</t>
    </r>
  </si>
  <si>
    <r>
      <rPr>
        <sz val="11"/>
        <color rgb="FF000000"/>
        <rFont val="宋体"/>
        <family val="3"/>
        <charset val="134"/>
      </rPr>
      <t>3A-7A</t>
    </r>
  </si>
  <si>
    <r>
      <rPr>
        <sz val="11"/>
        <color rgb="FF000000"/>
        <rFont val="宋体"/>
        <family val="3"/>
        <charset val="134"/>
      </rPr>
      <t>ENDC_n5_6_30</t>
    </r>
  </si>
  <si>
    <r>
      <rPr>
        <sz val="11"/>
        <color rgb="FF000000"/>
        <rFont val="宋体"/>
        <family val="3"/>
        <charset val="134"/>
      </rPr>
      <t>ENDC_n5_6_29</t>
    </r>
  </si>
  <si>
    <r>
      <rPr>
        <sz val="11"/>
        <color rgb="FF000000"/>
        <rFont val="宋体"/>
        <family val="3"/>
        <charset val="134"/>
      </rPr>
      <t>ENDC_n5_6_28</t>
    </r>
  </si>
  <si>
    <r>
      <rPr>
        <sz val="11"/>
        <color rgb="FF000000"/>
        <rFont val="宋体"/>
        <family val="3"/>
        <charset val="134"/>
      </rPr>
      <t>ENDC_n5_6_27</t>
    </r>
  </si>
  <si>
    <r>
      <rPr>
        <sz val="11"/>
        <color rgb="FF000000"/>
        <rFont val="宋体"/>
        <family val="3"/>
        <charset val="134"/>
      </rPr>
      <t>ENDC_n5_6_26</t>
    </r>
  </si>
  <si>
    <r>
      <rPr>
        <sz val="11"/>
        <color rgb="FF000000"/>
        <rFont val="宋体"/>
        <family val="3"/>
        <charset val="134"/>
      </rPr>
      <t>ENDC_n5_6_25</t>
    </r>
  </si>
  <si>
    <r>
      <rPr>
        <sz val="11"/>
        <color rgb="FF000000"/>
        <rFont val="宋体"/>
        <family val="3"/>
        <charset val="134"/>
      </rPr>
      <t>ENDC_n5_6_24</t>
    </r>
  </si>
  <si>
    <r>
      <rPr>
        <sz val="11"/>
        <color rgb="FF000000"/>
        <rFont val="宋体"/>
        <family val="3"/>
        <charset val="134"/>
      </rPr>
      <t>DC_1A-28A_n5A</t>
    </r>
  </si>
  <si>
    <r>
      <rPr>
        <sz val="11"/>
        <color rgb="FF000000"/>
        <rFont val="宋体"/>
        <family val="3"/>
        <charset val="134"/>
      </rPr>
      <t>1A-28A</t>
    </r>
  </si>
  <si>
    <r>
      <rPr>
        <sz val="11"/>
        <color rgb="FF000000"/>
        <rFont val="宋体"/>
        <family val="3"/>
        <charset val="134"/>
      </rPr>
      <t>ENDC_n5_6_23</t>
    </r>
  </si>
  <si>
    <r>
      <rPr>
        <sz val="11"/>
        <color rgb="FF000000"/>
        <rFont val="宋体"/>
        <family val="3"/>
        <charset val="134"/>
      </rPr>
      <t>ENDC_n5_6_22</t>
    </r>
  </si>
  <si>
    <r>
      <rPr>
        <sz val="11"/>
        <color rgb="FF000000"/>
        <rFont val="宋体"/>
        <family val="3"/>
        <charset val="134"/>
      </rPr>
      <t>ENDC_n5_6_21</t>
    </r>
  </si>
  <si>
    <r>
      <rPr>
        <sz val="11"/>
        <color rgb="FF000000"/>
        <rFont val="宋体"/>
        <family val="3"/>
        <charset val="134"/>
      </rPr>
      <t>ENDC_n5_6_20</t>
    </r>
  </si>
  <si>
    <r>
      <rPr>
        <sz val="11"/>
        <color rgb="FF000000"/>
        <rFont val="宋体"/>
        <family val="3"/>
        <charset val="134"/>
      </rPr>
      <t>ENDC_n5_6_19</t>
    </r>
  </si>
  <si>
    <r>
      <rPr>
        <sz val="11"/>
        <color rgb="FF000000"/>
        <rFont val="宋体"/>
        <family val="3"/>
        <charset val="134"/>
      </rPr>
      <t>DC_3A-28A_n5A</t>
    </r>
  </si>
  <si>
    <r>
      <rPr>
        <sz val="11"/>
        <color rgb="FF000000"/>
        <rFont val="宋体"/>
        <family val="3"/>
        <charset val="134"/>
      </rPr>
      <t>3A-28A</t>
    </r>
  </si>
  <si>
    <r>
      <rPr>
        <sz val="11"/>
        <color rgb="FF000000"/>
        <rFont val="宋体"/>
        <family val="3"/>
        <charset val="134"/>
      </rPr>
      <t>ENDC_n5_6_18</t>
    </r>
  </si>
  <si>
    <r>
      <rPr>
        <sz val="11"/>
        <color rgb="FF000000"/>
        <rFont val="宋体"/>
        <family val="3"/>
        <charset val="134"/>
      </rPr>
      <t>ENDC_n5_6_17</t>
    </r>
  </si>
  <si>
    <r>
      <rPr>
        <sz val="11"/>
        <color rgb="FF000000"/>
        <rFont val="宋体"/>
        <family val="3"/>
        <charset val="134"/>
      </rPr>
      <t>ENDC_n5_6_16</t>
    </r>
  </si>
  <si>
    <r>
      <rPr>
        <sz val="11"/>
        <color rgb="FF000000"/>
        <rFont val="宋体"/>
        <family val="3"/>
        <charset val="134"/>
      </rPr>
      <t>DC_7A-28A_n5A</t>
    </r>
  </si>
  <si>
    <r>
      <rPr>
        <sz val="11"/>
        <color rgb="FF000000"/>
        <rFont val="宋体"/>
        <family val="3"/>
        <charset val="134"/>
      </rPr>
      <t>7A-28A</t>
    </r>
  </si>
  <si>
    <r>
      <rPr>
        <sz val="11"/>
        <color rgb="FF000000"/>
        <rFont val="宋体"/>
        <family val="3"/>
        <charset val="134"/>
      </rPr>
      <t>ENDC_n5_4_15</t>
    </r>
  </si>
  <si>
    <r>
      <rPr>
        <sz val="11"/>
        <color rgb="FF000000"/>
        <rFont val="宋体"/>
        <family val="3"/>
        <charset val="134"/>
      </rPr>
      <t>ENDC_n5_4_14</t>
    </r>
  </si>
  <si>
    <r>
      <rPr>
        <sz val="11"/>
        <color rgb="FF000000"/>
        <rFont val="宋体"/>
        <family val="3"/>
        <charset val="134"/>
      </rPr>
      <t>ENDC_n5_4_13</t>
    </r>
  </si>
  <si>
    <r>
      <rPr>
        <sz val="11"/>
        <color rgb="FF000000"/>
        <rFont val="宋体"/>
        <family val="3"/>
        <charset val="134"/>
      </rPr>
      <t>ENDC_n5_4_12</t>
    </r>
  </si>
  <si>
    <r>
      <rPr>
        <sz val="11"/>
        <color rgb="FF000000"/>
        <rFont val="宋体"/>
        <family val="3"/>
        <charset val="134"/>
      </rPr>
      <t>ENDC_n5_4_11</t>
    </r>
  </si>
  <si>
    <r>
      <rPr>
        <sz val="11"/>
        <color rgb="FF000000"/>
        <rFont val="宋体"/>
        <family val="3"/>
        <charset val="134"/>
      </rPr>
      <t>ENDC_n5_4_10</t>
    </r>
  </si>
  <si>
    <r>
      <rPr>
        <sz val="11"/>
        <color rgb="FF000000"/>
        <rFont val="宋体"/>
        <family val="3"/>
        <charset val="134"/>
      </rPr>
      <t>ENDC_n5_8_35</t>
    </r>
  </si>
  <si>
    <r>
      <rPr>
        <sz val="11"/>
        <color rgb="FF000000"/>
        <rFont val="宋体"/>
        <family val="3"/>
        <charset val="134"/>
      </rPr>
      <t>DC_3C_n5A</t>
    </r>
  </si>
  <si>
    <r>
      <rPr>
        <sz val="11"/>
        <color rgb="FF000000"/>
        <rFont val="宋体"/>
        <family val="3"/>
        <charset val="134"/>
      </rPr>
      <t>3C</t>
    </r>
  </si>
  <si>
    <r>
      <rPr>
        <sz val="11"/>
        <color rgb="FF000000"/>
        <rFont val="宋体"/>
        <family val="3"/>
        <charset val="134"/>
      </rPr>
      <t>ENDC_n5_8_34</t>
    </r>
  </si>
  <si>
    <r>
      <rPr>
        <sz val="11"/>
        <color rgb="FF000000"/>
        <rFont val="宋体"/>
        <family val="3"/>
        <charset val="134"/>
      </rPr>
      <t>DC_7C_n5A</t>
    </r>
  </si>
  <si>
    <r>
      <rPr>
        <sz val="11"/>
        <color rgb="FF000000"/>
        <rFont val="宋体"/>
        <family val="3"/>
        <charset val="134"/>
      </rPr>
      <t>7C</t>
    </r>
  </si>
  <si>
    <r>
      <rPr>
        <sz val="11"/>
        <color rgb="FF000000"/>
        <rFont val="宋体"/>
        <family val="3"/>
        <charset val="134"/>
      </rPr>
      <t>ENDC_n5_4_9</t>
    </r>
  </si>
  <si>
    <r>
      <rPr>
        <sz val="11"/>
        <color rgb="FF000000"/>
        <rFont val="宋体"/>
        <family val="3"/>
        <charset val="134"/>
      </rPr>
      <t>ENDC_n5_4_8</t>
    </r>
  </si>
  <si>
    <r>
      <rPr>
        <sz val="11"/>
        <color rgb="FF000000"/>
        <rFont val="宋体"/>
        <family val="3"/>
        <charset val="134"/>
      </rPr>
      <t>ENDC_n5_4_7</t>
    </r>
  </si>
  <si>
    <r>
      <rPr>
        <sz val="11"/>
        <color rgb="FF000000"/>
        <rFont val="宋体"/>
        <family val="3"/>
        <charset val="134"/>
      </rPr>
      <t>DC_1A_n5A</t>
    </r>
  </si>
  <si>
    <r>
      <rPr>
        <sz val="11"/>
        <color rgb="FF000000"/>
        <rFont val="宋体"/>
        <family val="3"/>
        <charset val="134"/>
      </rPr>
      <t>1A</t>
    </r>
  </si>
  <si>
    <r>
      <rPr>
        <sz val="11"/>
        <color rgb="FF000000"/>
        <rFont val="宋体"/>
        <family val="3"/>
        <charset val="134"/>
      </rPr>
      <t>ENDC_n5_4_6</t>
    </r>
  </si>
  <si>
    <r>
      <rPr>
        <sz val="11"/>
        <color rgb="FF000000"/>
        <rFont val="宋体"/>
        <family val="3"/>
        <charset val="134"/>
      </rPr>
      <t>DC_3A_n5A</t>
    </r>
  </si>
  <si>
    <r>
      <rPr>
        <sz val="11"/>
        <color rgb="FF000000"/>
        <rFont val="宋体"/>
        <family val="3"/>
        <charset val="134"/>
      </rPr>
      <t>3A</t>
    </r>
  </si>
  <si>
    <r>
      <rPr>
        <sz val="11"/>
        <color rgb="FF000000"/>
        <rFont val="宋体"/>
        <family val="3"/>
        <charset val="134"/>
      </rPr>
      <t>ENDC_n5_4_5</t>
    </r>
  </si>
  <si>
    <r>
      <rPr>
        <sz val="11"/>
        <color rgb="FF000000"/>
        <rFont val="宋体"/>
        <family val="3"/>
        <charset val="134"/>
      </rPr>
      <t>DC_7A_n5A</t>
    </r>
  </si>
  <si>
    <r>
      <rPr>
        <sz val="11"/>
        <color rgb="FF000000"/>
        <rFont val="宋体"/>
        <family val="3"/>
        <charset val="134"/>
      </rPr>
      <t>7A</t>
    </r>
  </si>
  <si>
    <r>
      <rPr>
        <sz val="11"/>
        <color rgb="FF000000"/>
        <rFont val="宋体"/>
        <family val="3"/>
        <charset val="134"/>
      </rPr>
      <t>ENDC_n5_2_4</t>
    </r>
  </si>
  <si>
    <r>
      <rPr>
        <sz val="11"/>
        <color rgb="FF000000"/>
        <rFont val="宋体"/>
        <family val="3"/>
        <charset val="134"/>
      </rPr>
      <t>ENDC_n5_2_3</t>
    </r>
  </si>
  <si>
    <r>
      <rPr>
        <sz val="11"/>
        <color rgb="FF000000"/>
        <rFont val="宋体"/>
        <family val="3"/>
        <charset val="134"/>
      </rPr>
      <t>DC_28A_n5A</t>
    </r>
  </si>
  <si>
    <r>
      <rPr>
        <sz val="11"/>
        <color rgb="FF000000"/>
        <rFont val="宋体"/>
        <family val="3"/>
        <charset val="134"/>
      </rPr>
      <t>28A</t>
    </r>
  </si>
  <si>
    <r>
      <rPr>
        <sz val="11"/>
        <color rgb="FF000000"/>
        <rFont val="宋体"/>
        <family val="3"/>
        <charset val="134"/>
      </rPr>
      <t>ENDC_n5_2_2</t>
    </r>
  </si>
  <si>
    <r>
      <rPr>
        <sz val="11"/>
        <color rgb="FF000000"/>
        <rFont val="宋体"/>
        <family val="3"/>
        <charset val="134"/>
      </rPr>
      <t>ENDC_n5_2_1</t>
    </r>
  </si>
  <si>
    <r>
      <rPr>
        <b/>
        <sz val="11"/>
        <color rgb="FF000000"/>
        <rFont val="宋体"/>
        <family val="3"/>
        <charset val="134"/>
      </rPr>
      <t>n26A2</t>
    </r>
  </si>
  <si>
    <r>
      <rPr>
        <b/>
        <sz val="11"/>
        <color rgb="FF000000"/>
        <rFont val="宋体"/>
        <family val="3"/>
        <charset val="134"/>
      </rPr>
      <t>n26(2A)22</t>
    </r>
  </si>
  <si>
    <r>
      <rPr>
        <sz val="11"/>
        <color rgb="FF000000"/>
        <rFont val="宋体"/>
        <family val="3"/>
        <charset val="134"/>
      </rPr>
      <t>DC_1A4-3C4-7C4_n26A2</t>
    </r>
  </si>
  <si>
    <r>
      <rPr>
        <sz val="11"/>
        <color rgb="FF000000"/>
        <rFont val="宋体"/>
        <family val="3"/>
        <charset val="134"/>
      </rPr>
      <t>n26</t>
    </r>
  </si>
  <si>
    <r>
      <rPr>
        <sz val="11"/>
        <color rgb="FF000000"/>
        <rFont val="宋体"/>
        <family val="3"/>
        <charset val="134"/>
      </rPr>
      <t>DC_1A2-3C4-7C4_n26A2</t>
    </r>
  </si>
  <si>
    <r>
      <rPr>
        <sz val="11"/>
        <color rgb="FF000000"/>
        <rFont val="宋体"/>
        <family val="3"/>
        <charset val="134"/>
      </rPr>
      <t>DC_1A4-3C4-7C2_n26A2</t>
    </r>
  </si>
  <si>
    <r>
      <rPr>
        <sz val="11"/>
        <color rgb="FF000000"/>
        <rFont val="宋体"/>
        <family val="3"/>
        <charset val="134"/>
      </rPr>
      <t>DC_1A4-3C2-7C4_n26A2</t>
    </r>
  </si>
  <si>
    <r>
      <rPr>
        <sz val="11"/>
        <color rgb="FF000000"/>
        <rFont val="宋体"/>
        <family val="3"/>
        <charset val="134"/>
      </rPr>
      <t>DC_1A4-3A4-7C4_n26A2</t>
    </r>
  </si>
  <si>
    <r>
      <rPr>
        <sz val="11"/>
        <color rgb="FF000000"/>
        <rFont val="宋体"/>
        <family val="3"/>
        <charset val="134"/>
      </rPr>
      <t>DC_1A4-3C4-7A4_n26A2</t>
    </r>
  </si>
  <si>
    <r>
      <rPr>
        <sz val="11"/>
        <color rgb="FF000000"/>
        <rFont val="宋体"/>
        <family val="3"/>
        <charset val="134"/>
      </rPr>
      <t>DC_1A2-3C4-7C2_n26A2</t>
    </r>
  </si>
  <si>
    <r>
      <rPr>
        <sz val="11"/>
        <color rgb="FF000000"/>
        <rFont val="宋体"/>
        <family val="3"/>
        <charset val="134"/>
      </rPr>
      <t>DC_1A2-3C2-7C4_n26A2</t>
    </r>
  </si>
  <si>
    <r>
      <rPr>
        <sz val="11"/>
        <color rgb="FF000000"/>
        <rFont val="宋体"/>
        <family val="3"/>
        <charset val="134"/>
      </rPr>
      <t>DC_1A4-3A2-7C4_n26A2</t>
    </r>
  </si>
  <si>
    <r>
      <rPr>
        <sz val="11"/>
        <color rgb="FF000000"/>
        <rFont val="宋体"/>
        <family val="3"/>
        <charset val="134"/>
      </rPr>
      <t>DC_1A2-3A4-7C4_n26A2</t>
    </r>
  </si>
  <si>
    <r>
      <rPr>
        <sz val="11"/>
        <color rgb="FF000000"/>
        <rFont val="宋体"/>
        <family val="3"/>
        <charset val="134"/>
      </rPr>
      <t>DC_1A4-3C4-7A2_n26A2</t>
    </r>
  </si>
  <si>
    <r>
      <rPr>
        <sz val="11"/>
        <color rgb="FF000000"/>
        <rFont val="宋体"/>
        <family val="3"/>
        <charset val="134"/>
      </rPr>
      <t>DC_1A4-3C2-7C2_n26A2</t>
    </r>
  </si>
  <si>
    <r>
      <rPr>
        <sz val="11"/>
        <color rgb="FF000000"/>
        <rFont val="宋体"/>
        <family val="3"/>
        <charset val="134"/>
      </rPr>
      <t>DC_1A4-3A4-7C2_n26A2</t>
    </r>
  </si>
  <si>
    <r>
      <rPr>
        <sz val="11"/>
        <color rgb="FF000000"/>
        <rFont val="宋体"/>
        <family val="3"/>
        <charset val="134"/>
      </rPr>
      <t>DC_1A2-3A2-7C4_n26A2</t>
    </r>
  </si>
  <si>
    <r>
      <rPr>
        <sz val="11"/>
        <color rgb="FF000000"/>
        <rFont val="宋体"/>
        <family val="3"/>
        <charset val="134"/>
      </rPr>
      <t>DC_1A4-3C2-7A4_n26A2</t>
    </r>
  </si>
  <si>
    <r>
      <rPr>
        <sz val="11"/>
        <color rgb="FF000000"/>
        <rFont val="宋体"/>
        <family val="3"/>
        <charset val="134"/>
      </rPr>
      <t>DC_1A2-3C4-7A4_n26A2</t>
    </r>
  </si>
  <si>
    <r>
      <rPr>
        <sz val="11"/>
        <color rgb="FF000000"/>
        <rFont val="宋体"/>
        <family val="3"/>
        <charset val="134"/>
      </rPr>
      <t>DC_1A2-3C4-7A2_n26A2</t>
    </r>
  </si>
  <si>
    <r>
      <rPr>
        <sz val="11"/>
        <color rgb="FF000000"/>
        <rFont val="宋体"/>
        <family val="3"/>
        <charset val="134"/>
      </rPr>
      <t>DC_1A4-3A4-7A4_n26A2</t>
    </r>
  </si>
  <si>
    <r>
      <rPr>
        <sz val="11"/>
        <color rgb="FF000000"/>
        <rFont val="宋体"/>
        <family val="3"/>
        <charset val="134"/>
      </rPr>
      <t>DC_1A2-3C2-7C2_n26A2</t>
    </r>
  </si>
  <si>
    <r>
      <rPr>
        <sz val="11"/>
        <color rgb="FF000000"/>
        <rFont val="宋体"/>
        <family val="3"/>
        <charset val="134"/>
      </rPr>
      <t>DC_1A4-3A2-7C2_n26A2</t>
    </r>
  </si>
  <si>
    <r>
      <rPr>
        <sz val="11"/>
        <color rgb="FF000000"/>
        <rFont val="宋体"/>
        <family val="3"/>
        <charset val="134"/>
      </rPr>
      <t>DC_1A2-3A4-7C2_n26A2</t>
    </r>
  </si>
  <si>
    <r>
      <rPr>
        <sz val="11"/>
        <color rgb="FF000000"/>
        <rFont val="宋体"/>
        <family val="3"/>
        <charset val="134"/>
      </rPr>
      <t>DC_1A4-3C2-7A2_n26A2</t>
    </r>
  </si>
  <si>
    <r>
      <rPr>
        <sz val="11"/>
        <color rgb="FF000000"/>
        <rFont val="宋体"/>
        <family val="3"/>
        <charset val="134"/>
      </rPr>
      <t>DC_1A2-3C2-7A4_n26A2</t>
    </r>
  </si>
  <si>
    <r>
      <rPr>
        <sz val="11"/>
        <color rgb="FF000000"/>
        <rFont val="宋体"/>
        <family val="3"/>
        <charset val="134"/>
      </rPr>
      <t>DC_1A4-3A4-7A2_n26A2</t>
    </r>
  </si>
  <si>
    <r>
      <rPr>
        <sz val="11"/>
        <color rgb="FF000000"/>
        <rFont val="宋体"/>
        <family val="3"/>
        <charset val="134"/>
      </rPr>
      <t>DC_1A4-3A2-7A4_n26A2</t>
    </r>
  </si>
  <si>
    <r>
      <rPr>
        <sz val="11"/>
        <color rgb="FF000000"/>
        <rFont val="宋体"/>
        <family val="3"/>
        <charset val="134"/>
      </rPr>
      <t>DC_1A2-3A4-7A4_n26A2</t>
    </r>
  </si>
  <si>
    <r>
      <rPr>
        <sz val="11"/>
        <color rgb="FF000000"/>
        <rFont val="宋体"/>
        <family val="3"/>
        <charset val="134"/>
      </rPr>
      <t>DC_1A2-3A2-7C2_n26A2</t>
    </r>
  </si>
  <si>
    <r>
      <rPr>
        <sz val="11"/>
        <color rgb="FF000000"/>
        <rFont val="宋体"/>
        <family val="3"/>
        <charset val="134"/>
      </rPr>
      <t>DC_1A2-3C2-7A2_n26A2</t>
    </r>
  </si>
  <si>
    <r>
      <rPr>
        <sz val="11"/>
        <color rgb="FF000000"/>
        <rFont val="宋体"/>
        <family val="3"/>
        <charset val="134"/>
      </rPr>
      <t>DC_1A4-3A2-7A2_n26A2</t>
    </r>
  </si>
  <si>
    <r>
      <rPr>
        <sz val="11"/>
        <color rgb="FF000000"/>
        <rFont val="宋体"/>
        <family val="3"/>
        <charset val="134"/>
      </rPr>
      <t>DC_1A2-3A4-7A2_n26A2</t>
    </r>
  </si>
  <si>
    <r>
      <rPr>
        <sz val="11"/>
        <color rgb="FF000000"/>
        <rFont val="宋体"/>
        <family val="3"/>
        <charset val="134"/>
      </rPr>
      <t>DC_1A2-3A2-7A4_n26A2</t>
    </r>
  </si>
  <si>
    <r>
      <rPr>
        <sz val="11"/>
        <color rgb="FF000000"/>
        <rFont val="宋体"/>
        <family val="3"/>
        <charset val="134"/>
      </rPr>
      <t>DC_1A2-3A2-7A2_n26A2</t>
    </r>
  </si>
  <si>
    <r>
      <rPr>
        <sz val="11"/>
        <color rgb="FF000000"/>
        <rFont val="宋体"/>
        <family val="3"/>
        <charset val="134"/>
      </rPr>
      <t>DC_3C4-7C4_n26A2</t>
    </r>
  </si>
  <si>
    <r>
      <rPr>
        <sz val="11"/>
        <color rgb="FF000000"/>
        <rFont val="宋体"/>
        <family val="3"/>
        <charset val="134"/>
      </rPr>
      <t>DC_3C4-7C2_n26A2</t>
    </r>
  </si>
  <si>
    <r>
      <rPr>
        <sz val="11"/>
        <color rgb="FF000000"/>
        <rFont val="宋体"/>
        <family val="3"/>
        <charset val="134"/>
      </rPr>
      <t>DC_3C2-7C4_n26A2</t>
    </r>
  </si>
  <si>
    <r>
      <rPr>
        <sz val="11"/>
        <color rgb="FF000000"/>
        <rFont val="宋体"/>
        <family val="3"/>
        <charset val="134"/>
      </rPr>
      <t>DC_1A4-3C4_n26A2</t>
    </r>
  </si>
  <si>
    <r>
      <rPr>
        <sz val="11"/>
        <color rgb="FF000000"/>
        <rFont val="宋体"/>
        <family val="3"/>
        <charset val="134"/>
      </rPr>
      <t>DC_1A4-7C4_n26A2</t>
    </r>
  </si>
  <si>
    <r>
      <rPr>
        <sz val="11"/>
        <color rgb="FF000000"/>
        <rFont val="宋体"/>
        <family val="3"/>
        <charset val="134"/>
      </rPr>
      <t>DC_3A4-7C4_n26A2</t>
    </r>
  </si>
  <si>
    <r>
      <rPr>
        <sz val="11"/>
        <color rgb="FF000000"/>
        <rFont val="宋体"/>
        <family val="3"/>
        <charset val="134"/>
      </rPr>
      <t>DC_3C4-7A4_n26A2</t>
    </r>
  </si>
  <si>
    <r>
      <rPr>
        <sz val="11"/>
        <color rgb="FF000000"/>
        <rFont val="宋体"/>
        <family val="3"/>
        <charset val="134"/>
      </rPr>
      <t>DC_1A2-3C4_n26A2</t>
    </r>
  </si>
  <si>
    <r>
      <rPr>
        <sz val="11"/>
        <color rgb="FF000000"/>
        <rFont val="宋体"/>
        <family val="3"/>
        <charset val="134"/>
      </rPr>
      <t>DC_1A2-7C4_n26A2</t>
    </r>
  </si>
  <si>
    <r>
      <rPr>
        <sz val="11"/>
        <color rgb="FF000000"/>
        <rFont val="宋体"/>
        <family val="3"/>
        <charset val="134"/>
      </rPr>
      <t>DC_3C2-7C2_n26A2</t>
    </r>
  </si>
  <si>
    <r>
      <rPr>
        <sz val="11"/>
        <color rgb="FF000000"/>
        <rFont val="宋体"/>
        <family val="3"/>
        <charset val="134"/>
      </rPr>
      <t>DC_1A4-3C2_n26A2</t>
    </r>
  </si>
  <si>
    <r>
      <rPr>
        <sz val="11"/>
        <color rgb="FF000000"/>
        <rFont val="宋体"/>
        <family val="3"/>
        <charset val="134"/>
      </rPr>
      <t>DC_1A4-7C2_n26A2</t>
    </r>
  </si>
  <si>
    <r>
      <rPr>
        <sz val="11"/>
        <color rgb="FF000000"/>
        <rFont val="宋体"/>
        <family val="3"/>
        <charset val="134"/>
      </rPr>
      <t>DC_3A4-7C2_n26A2</t>
    </r>
  </si>
  <si>
    <r>
      <rPr>
        <sz val="11"/>
        <color rgb="FF000000"/>
        <rFont val="宋体"/>
        <family val="3"/>
        <charset val="134"/>
      </rPr>
      <t>DC_3A2-7C4_n26A2</t>
    </r>
  </si>
  <si>
    <r>
      <rPr>
        <sz val="11"/>
        <color rgb="FF000000"/>
        <rFont val="宋体"/>
        <family val="3"/>
        <charset val="134"/>
      </rPr>
      <t>DC_3C4-7A2_n26A2</t>
    </r>
  </si>
  <si>
    <r>
      <rPr>
        <sz val="11"/>
        <color rgb="FF000000"/>
        <rFont val="宋体"/>
        <family val="3"/>
        <charset val="134"/>
      </rPr>
      <t>DC_3C2-7A4_n26A2</t>
    </r>
  </si>
  <si>
    <r>
      <rPr>
        <sz val="11"/>
        <color rgb="FF000000"/>
        <rFont val="宋体"/>
        <family val="3"/>
        <charset val="134"/>
      </rPr>
      <t>DC_1A4-3A4_n26A2</t>
    </r>
  </si>
  <si>
    <r>
      <rPr>
        <sz val="11"/>
        <color rgb="FF000000"/>
        <rFont val="宋体"/>
        <family val="3"/>
        <charset val="134"/>
      </rPr>
      <t>DC_1A4-7A4_n26A2</t>
    </r>
  </si>
  <si>
    <r>
      <rPr>
        <sz val="11"/>
        <color rgb="FF000000"/>
        <rFont val="宋体"/>
        <family val="3"/>
        <charset val="134"/>
      </rPr>
      <t>DC_3A4-7A4_n26A2</t>
    </r>
  </si>
  <si>
    <r>
      <rPr>
        <sz val="11"/>
        <color rgb="FF000000"/>
        <rFont val="宋体"/>
        <family val="3"/>
        <charset val="134"/>
      </rPr>
      <t>DC_1A2-3C2_n26A2</t>
    </r>
  </si>
  <si>
    <r>
      <rPr>
        <sz val="11"/>
        <color rgb="FF000000"/>
        <rFont val="宋体"/>
        <family val="3"/>
        <charset val="134"/>
      </rPr>
      <t>DC_1A2-7C2_n26A2</t>
    </r>
  </si>
  <si>
    <r>
      <rPr>
        <sz val="11"/>
        <color rgb="FF000000"/>
        <rFont val="宋体"/>
        <family val="3"/>
        <charset val="134"/>
      </rPr>
      <t>DC_3A2-7C2_n26A2</t>
    </r>
  </si>
  <si>
    <r>
      <rPr>
        <sz val="11"/>
        <color rgb="FF000000"/>
        <rFont val="宋体"/>
        <family val="3"/>
        <charset val="134"/>
      </rPr>
      <t>DC_3C2-7A2_n26A2</t>
    </r>
  </si>
  <si>
    <r>
      <rPr>
        <sz val="11"/>
        <color rgb="FF000000"/>
        <rFont val="宋体"/>
        <family val="3"/>
        <charset val="134"/>
      </rPr>
      <t>DC_1A4-3A2_n26A2</t>
    </r>
  </si>
  <si>
    <r>
      <rPr>
        <sz val="11"/>
        <color rgb="FF000000"/>
        <rFont val="宋体"/>
        <family val="3"/>
        <charset val="134"/>
      </rPr>
      <t>DC_1A2-3A4_n26A2</t>
    </r>
  </si>
  <si>
    <r>
      <rPr>
        <sz val="11"/>
        <color rgb="FF000000"/>
        <rFont val="宋体"/>
        <family val="3"/>
        <charset val="134"/>
      </rPr>
      <t>DC_1A4-7A2_n26A2</t>
    </r>
  </si>
  <si>
    <r>
      <rPr>
        <sz val="11"/>
        <color rgb="FF000000"/>
        <rFont val="宋体"/>
        <family val="3"/>
        <charset val="134"/>
      </rPr>
      <t>DC_1A2-7A4_n26A2</t>
    </r>
  </si>
  <si>
    <r>
      <rPr>
        <sz val="11"/>
        <color rgb="FF000000"/>
        <rFont val="宋体"/>
        <family val="3"/>
        <charset val="134"/>
      </rPr>
      <t>DC_3A4-7A2_n26A2</t>
    </r>
  </si>
  <si>
    <r>
      <rPr>
        <sz val="11"/>
        <color rgb="FF000000"/>
        <rFont val="宋体"/>
        <family val="3"/>
        <charset val="134"/>
      </rPr>
      <t>DC_3A2-7A4_n26A2</t>
    </r>
  </si>
  <si>
    <r>
      <rPr>
        <sz val="11"/>
        <color rgb="FF000000"/>
        <rFont val="宋体"/>
        <family val="3"/>
        <charset val="134"/>
      </rPr>
      <t>DC_1A2-3A2_n26A2</t>
    </r>
  </si>
  <si>
    <r>
      <rPr>
        <sz val="11"/>
        <color rgb="FF000000"/>
        <rFont val="宋体"/>
        <family val="3"/>
        <charset val="134"/>
      </rPr>
      <t>DC_1A2-7A2_n26A2</t>
    </r>
  </si>
  <si>
    <r>
      <rPr>
        <sz val="11"/>
        <color rgb="FF000000"/>
        <rFont val="宋体"/>
        <family val="3"/>
        <charset val="134"/>
      </rPr>
      <t>DC_3A2-7A2_n26A2</t>
    </r>
  </si>
  <si>
    <r>
      <rPr>
        <sz val="11"/>
        <color rgb="FF000000"/>
        <rFont val="宋体"/>
        <family val="3"/>
        <charset val="134"/>
      </rPr>
      <t>DC_3C4_n26A2</t>
    </r>
  </si>
  <si>
    <r>
      <rPr>
        <sz val="11"/>
        <color rgb="FF000000"/>
        <rFont val="宋体"/>
        <family val="3"/>
        <charset val="134"/>
      </rPr>
      <t>DC_7C4_n26A2</t>
    </r>
  </si>
  <si>
    <r>
      <rPr>
        <sz val="11"/>
        <color rgb="FF000000"/>
        <rFont val="宋体"/>
        <family val="3"/>
        <charset val="134"/>
      </rPr>
      <t>DC_3C2_n26A2</t>
    </r>
  </si>
  <si>
    <r>
      <rPr>
        <sz val="11"/>
        <color rgb="FF000000"/>
        <rFont val="宋体"/>
        <family val="3"/>
        <charset val="134"/>
      </rPr>
      <t>DC_7C2_n26A2</t>
    </r>
  </si>
  <si>
    <r>
      <rPr>
        <sz val="11"/>
        <color rgb="FF000000"/>
        <rFont val="宋体"/>
        <family val="3"/>
        <charset val="134"/>
      </rPr>
      <t>DC_1A4_n26A2</t>
    </r>
  </si>
  <si>
    <r>
      <rPr>
        <sz val="11"/>
        <color rgb="FF000000"/>
        <rFont val="宋体"/>
        <family val="3"/>
        <charset val="134"/>
      </rPr>
      <t>DC_3A4_n26A2</t>
    </r>
  </si>
  <si>
    <r>
      <rPr>
        <sz val="11"/>
        <color rgb="FF000000"/>
        <rFont val="宋体"/>
        <family val="3"/>
        <charset val="134"/>
      </rPr>
      <t>DC_7A4_n26A2</t>
    </r>
  </si>
  <si>
    <r>
      <rPr>
        <sz val="11"/>
        <color rgb="FF000000"/>
        <rFont val="宋体"/>
        <family val="3"/>
        <charset val="134"/>
      </rPr>
      <t>DC_1A2_n26A2</t>
    </r>
  </si>
  <si>
    <r>
      <rPr>
        <sz val="11"/>
        <color rgb="FF000000"/>
        <rFont val="宋体"/>
        <family val="3"/>
        <charset val="134"/>
      </rPr>
      <t>DC_3A2_n26A2</t>
    </r>
  </si>
  <si>
    <r>
      <rPr>
        <sz val="11"/>
        <color rgb="FF000000"/>
        <rFont val="宋体"/>
        <family val="3"/>
        <charset val="134"/>
      </rPr>
      <t>DC_7A2_n26A2</t>
    </r>
  </si>
  <si>
    <r>
      <rPr>
        <b/>
        <sz val="20"/>
        <color rgb="FF000000"/>
        <rFont val="宋体"/>
        <family val="3"/>
        <charset val="134"/>
      </rPr>
      <t>Band Combinations - ENDC-n26</t>
    </r>
  </si>
  <si>
    <r>
      <rPr>
        <sz val="11"/>
        <color rgb="FF000000"/>
        <rFont val="宋体"/>
        <family val="3"/>
        <charset val="134"/>
      </rPr>
      <t>ENDC_n26_20_139</t>
    </r>
  </si>
  <si>
    <r>
      <rPr>
        <sz val="11"/>
        <color rgb="FF000000"/>
        <rFont val="宋体"/>
        <family val="3"/>
        <charset val="134"/>
      </rPr>
      <t>DC_1A-3C-7C_n26A</t>
    </r>
  </si>
  <si>
    <r>
      <rPr>
        <sz val="11"/>
        <color rgb="FF000000"/>
        <rFont val="宋体"/>
        <family val="3"/>
        <charset val="134"/>
      </rPr>
      <t>ENDC_n26_18_135</t>
    </r>
  </si>
  <si>
    <r>
      <rPr>
        <sz val="11"/>
        <color rgb="FF000000"/>
        <rFont val="宋体"/>
        <family val="3"/>
        <charset val="134"/>
      </rPr>
      <t>ENDC_n26_16_129</t>
    </r>
  </si>
  <si>
    <r>
      <rPr>
        <sz val="11"/>
        <color rgb="FF000000"/>
        <rFont val="宋体"/>
        <family val="3"/>
        <charset val="134"/>
      </rPr>
      <t>ENDC_n26_16_128</t>
    </r>
  </si>
  <si>
    <r>
      <rPr>
        <sz val="11"/>
        <color rgb="FF000000"/>
        <rFont val="宋体"/>
        <family val="3"/>
        <charset val="134"/>
      </rPr>
      <t>ENDC_n26_16_127</t>
    </r>
  </si>
  <si>
    <r>
      <rPr>
        <sz val="11"/>
        <color rgb="FF000000"/>
        <rFont val="宋体"/>
        <family val="3"/>
        <charset val="134"/>
      </rPr>
      <t>DC_1A-3A-7C_n26A</t>
    </r>
  </si>
  <si>
    <r>
      <rPr>
        <sz val="11"/>
        <color rgb="FF000000"/>
        <rFont val="宋体"/>
        <family val="3"/>
        <charset val="134"/>
      </rPr>
      <t>ENDC_n26_16_126</t>
    </r>
  </si>
  <si>
    <r>
      <rPr>
        <sz val="11"/>
        <color rgb="FF000000"/>
        <rFont val="宋体"/>
        <family val="3"/>
        <charset val="134"/>
      </rPr>
      <t>DC_1A-3C-7A_n26A</t>
    </r>
  </si>
  <si>
    <r>
      <rPr>
        <sz val="11"/>
        <color rgb="FF000000"/>
        <rFont val="宋体"/>
        <family val="3"/>
        <charset val="134"/>
      </rPr>
      <t>ENDC_n26_14_117</t>
    </r>
  </si>
  <si>
    <r>
      <rPr>
        <sz val="11"/>
        <color rgb="FF000000"/>
        <rFont val="宋体"/>
        <family val="3"/>
        <charset val="134"/>
      </rPr>
      <t>ENDC_n26_14_116</t>
    </r>
  </si>
  <si>
    <r>
      <rPr>
        <sz val="11"/>
        <color rgb="FF000000"/>
        <rFont val="宋体"/>
        <family val="3"/>
        <charset val="134"/>
      </rPr>
      <t>ENDC_n26_14_112</t>
    </r>
  </si>
  <si>
    <r>
      <rPr>
        <sz val="11"/>
        <color rgb="FF000000"/>
        <rFont val="宋体"/>
        <family val="3"/>
        <charset val="134"/>
      </rPr>
      <t>ENDC_n26_14_111</t>
    </r>
  </si>
  <si>
    <r>
      <rPr>
        <sz val="11"/>
        <color rgb="FF000000"/>
        <rFont val="宋体"/>
        <family val="3"/>
        <charset val="134"/>
      </rPr>
      <t>ENDC_n26_14_110</t>
    </r>
  </si>
  <si>
    <r>
      <rPr>
        <sz val="11"/>
        <color rgb="FF000000"/>
        <rFont val="宋体"/>
        <family val="3"/>
        <charset val="134"/>
      </rPr>
      <t>ENDC_n26_12_101</t>
    </r>
  </si>
  <si>
    <r>
      <rPr>
        <sz val="11"/>
        <color rgb="FF000000"/>
        <rFont val="宋体"/>
        <family val="3"/>
        <charset val="134"/>
      </rPr>
      <t>ENDC_n26_12_97</t>
    </r>
  </si>
  <si>
    <r>
      <rPr>
        <sz val="11"/>
        <color rgb="FF000000"/>
        <rFont val="宋体"/>
        <family val="3"/>
        <charset val="134"/>
      </rPr>
      <t>ENDC_n26_12_96</t>
    </r>
  </si>
  <si>
    <r>
      <rPr>
        <sz val="11"/>
        <color rgb="FF000000"/>
        <rFont val="宋体"/>
        <family val="3"/>
        <charset val="134"/>
      </rPr>
      <t>ENDC_n26_12_95</t>
    </r>
  </si>
  <si>
    <r>
      <rPr>
        <sz val="11"/>
        <color rgb="FF000000"/>
        <rFont val="宋体"/>
        <family val="3"/>
        <charset val="134"/>
      </rPr>
      <t>ENDC_n26_12_94</t>
    </r>
  </si>
  <si>
    <r>
      <rPr>
        <sz val="11"/>
        <color rgb="FF000000"/>
        <rFont val="宋体"/>
        <family val="3"/>
        <charset val="134"/>
      </rPr>
      <t>ENDC_n26_12_93</t>
    </r>
  </si>
  <si>
    <r>
      <rPr>
        <sz val="11"/>
        <color rgb="FF000000"/>
        <rFont val="宋体"/>
        <family val="3"/>
        <charset val="134"/>
      </rPr>
      <t>ENDC_n26_12_87</t>
    </r>
  </si>
  <si>
    <r>
      <rPr>
        <sz val="11"/>
        <color rgb="FF000000"/>
        <rFont val="宋体"/>
        <family val="3"/>
        <charset val="134"/>
      </rPr>
      <t>DC_1A-3A-7A_n26A</t>
    </r>
  </si>
  <si>
    <r>
      <rPr>
        <sz val="11"/>
        <color rgb="FF000000"/>
        <rFont val="宋体"/>
        <family val="3"/>
        <charset val="134"/>
      </rPr>
      <t>ENDC_n26_10_79</t>
    </r>
  </si>
  <si>
    <r>
      <rPr>
        <sz val="11"/>
        <color rgb="FF000000"/>
        <rFont val="宋体"/>
        <family val="3"/>
        <charset val="134"/>
      </rPr>
      <t>ENDC_n26_10_74</t>
    </r>
  </si>
  <si>
    <r>
      <rPr>
        <sz val="11"/>
        <color rgb="FF000000"/>
        <rFont val="宋体"/>
        <family val="3"/>
        <charset val="134"/>
      </rPr>
      <t>ENDC_n26_10_73</t>
    </r>
  </si>
  <si>
    <r>
      <rPr>
        <sz val="11"/>
        <color rgb="FF000000"/>
        <rFont val="宋体"/>
        <family val="3"/>
        <charset val="134"/>
      </rPr>
      <t>ENDC_n26_10_72</t>
    </r>
  </si>
  <si>
    <r>
      <rPr>
        <sz val="11"/>
        <color rgb="FF000000"/>
        <rFont val="宋体"/>
        <family val="3"/>
        <charset val="134"/>
      </rPr>
      <t>ENDC_n26_10_71</t>
    </r>
  </si>
  <si>
    <r>
      <rPr>
        <sz val="11"/>
        <color rgb="FF000000"/>
        <rFont val="宋体"/>
        <family val="3"/>
        <charset val="134"/>
      </rPr>
      <t>ENDC_n26_10_66</t>
    </r>
  </si>
  <si>
    <r>
      <rPr>
        <sz val="11"/>
        <color rgb="FF000000"/>
        <rFont val="宋体"/>
        <family val="3"/>
        <charset val="134"/>
      </rPr>
      <t>ENDC_n26_10_65</t>
    </r>
  </si>
  <si>
    <r>
      <rPr>
        <sz val="11"/>
        <color rgb="FF000000"/>
        <rFont val="宋体"/>
        <family val="3"/>
        <charset val="134"/>
      </rPr>
      <t>ENDC_n26_10_64</t>
    </r>
  </si>
  <si>
    <r>
      <rPr>
        <sz val="11"/>
        <color rgb="FF000000"/>
        <rFont val="宋体"/>
        <family val="3"/>
        <charset val="134"/>
      </rPr>
      <t>ENDC_n26_8_57</t>
    </r>
  </si>
  <si>
    <r>
      <rPr>
        <sz val="11"/>
        <color rgb="FF000000"/>
        <rFont val="宋体"/>
        <family val="3"/>
        <charset val="134"/>
      </rPr>
      <t>ENDC_n26_8_56</t>
    </r>
  </si>
  <si>
    <r>
      <rPr>
        <sz val="11"/>
        <color rgb="FF000000"/>
        <rFont val="宋体"/>
        <family val="3"/>
        <charset val="134"/>
      </rPr>
      <t>ENDC_n26_8_49</t>
    </r>
  </si>
  <si>
    <r>
      <rPr>
        <sz val="11"/>
        <color rgb="FF000000"/>
        <rFont val="宋体"/>
        <family val="3"/>
        <charset val="134"/>
      </rPr>
      <t>ENDC_n26_8_48</t>
    </r>
  </si>
  <si>
    <r>
      <rPr>
        <sz val="11"/>
        <color rgb="FF000000"/>
        <rFont val="宋体"/>
        <family val="3"/>
        <charset val="134"/>
      </rPr>
      <t>ENDC_n26_8_47</t>
    </r>
  </si>
  <si>
    <r>
      <rPr>
        <sz val="11"/>
        <color rgb="FF000000"/>
        <rFont val="宋体"/>
        <family val="3"/>
        <charset val="134"/>
      </rPr>
      <t>ENDC_n26_6_32</t>
    </r>
  </si>
  <si>
    <r>
      <rPr>
        <sz val="11"/>
        <color rgb="FF000000"/>
        <rFont val="宋体"/>
        <family val="3"/>
        <charset val="134"/>
      </rPr>
      <t>ENDC_n26_16_125</t>
    </r>
  </si>
  <si>
    <r>
      <rPr>
        <sz val="11"/>
        <color rgb="FF000000"/>
        <rFont val="宋体"/>
        <family val="3"/>
        <charset val="134"/>
      </rPr>
      <t>DC_3C-7C_n26A</t>
    </r>
  </si>
  <si>
    <r>
      <rPr>
        <sz val="11"/>
        <color rgb="FF000000"/>
        <rFont val="宋体"/>
        <family val="3"/>
        <charset val="134"/>
      </rPr>
      <t>ENDC_n26_12_89</t>
    </r>
  </si>
  <si>
    <r>
      <rPr>
        <sz val="11"/>
        <color rgb="FF000000"/>
        <rFont val="宋体"/>
        <family val="3"/>
        <charset val="134"/>
      </rPr>
      <t>ENDC_n26_12_88</t>
    </r>
  </si>
  <si>
    <r>
      <rPr>
        <sz val="11"/>
        <color rgb="FF000000"/>
        <rFont val="宋体"/>
        <family val="3"/>
        <charset val="134"/>
      </rPr>
      <t>ENDC_n26_12_86</t>
    </r>
  </si>
  <si>
    <r>
      <rPr>
        <sz val="11"/>
        <color rgb="FF000000"/>
        <rFont val="宋体"/>
        <family val="3"/>
        <charset val="134"/>
      </rPr>
      <t>DC_1A-3C_n26A</t>
    </r>
  </si>
  <si>
    <r>
      <rPr>
        <sz val="11"/>
        <color rgb="FF000000"/>
        <rFont val="宋体"/>
        <family val="3"/>
        <charset val="134"/>
      </rPr>
      <t>ENDC_n26_12_85</t>
    </r>
  </si>
  <si>
    <r>
      <rPr>
        <sz val="11"/>
        <color rgb="FF000000"/>
        <rFont val="宋体"/>
        <family val="3"/>
        <charset val="134"/>
      </rPr>
      <t>DC_1A-7C_n26A</t>
    </r>
  </si>
  <si>
    <r>
      <rPr>
        <sz val="11"/>
        <color rgb="FF000000"/>
        <rFont val="宋体"/>
        <family val="3"/>
        <charset val="134"/>
      </rPr>
      <t>ENDC_n26_12_84</t>
    </r>
  </si>
  <si>
    <r>
      <rPr>
        <sz val="11"/>
        <color rgb="FF000000"/>
        <rFont val="宋体"/>
        <family val="3"/>
        <charset val="134"/>
      </rPr>
      <t>DC_3A-7C_n26A</t>
    </r>
  </si>
  <si>
    <r>
      <rPr>
        <sz val="11"/>
        <color rgb="FF000000"/>
        <rFont val="宋体"/>
        <family val="3"/>
        <charset val="134"/>
      </rPr>
      <t>ENDC_n26_12_83</t>
    </r>
  </si>
  <si>
    <r>
      <rPr>
        <sz val="11"/>
        <color rgb="FF000000"/>
        <rFont val="宋体"/>
        <family val="3"/>
        <charset val="134"/>
      </rPr>
      <t>DC_3C-7A_n26A</t>
    </r>
  </si>
  <si>
    <r>
      <rPr>
        <sz val="11"/>
        <color rgb="FF000000"/>
        <rFont val="宋体"/>
        <family val="3"/>
        <charset val="134"/>
      </rPr>
      <t>ENDC_n26_10_62</t>
    </r>
  </si>
  <si>
    <r>
      <rPr>
        <sz val="11"/>
        <color rgb="FF000000"/>
        <rFont val="宋体"/>
        <family val="3"/>
        <charset val="134"/>
      </rPr>
      <t>ENDC_n26_10_61</t>
    </r>
  </si>
  <si>
    <r>
      <rPr>
        <sz val="11"/>
        <color rgb="FF000000"/>
        <rFont val="宋体"/>
        <family val="3"/>
        <charset val="134"/>
      </rPr>
      <t>ENDC_n26_8_52</t>
    </r>
  </si>
  <si>
    <r>
      <rPr>
        <sz val="11"/>
        <color rgb="FF000000"/>
        <rFont val="宋体"/>
        <family val="3"/>
        <charset val="134"/>
      </rPr>
      <t>ENDC_n26_8_44</t>
    </r>
  </si>
  <si>
    <r>
      <rPr>
        <sz val="11"/>
        <color rgb="FF000000"/>
        <rFont val="宋体"/>
        <family val="3"/>
        <charset val="134"/>
      </rPr>
      <t>ENDC_n26_8_43</t>
    </r>
  </si>
  <si>
    <r>
      <rPr>
        <sz val="11"/>
        <color rgb="FF000000"/>
        <rFont val="宋体"/>
        <family val="3"/>
        <charset val="134"/>
      </rPr>
      <t>ENDC_n26_8_42</t>
    </r>
  </si>
  <si>
    <r>
      <rPr>
        <sz val="11"/>
        <color rgb="FF000000"/>
        <rFont val="宋体"/>
        <family val="3"/>
        <charset val="134"/>
      </rPr>
      <t>ENDC_n26_8_41</t>
    </r>
  </si>
  <si>
    <r>
      <rPr>
        <sz val="11"/>
        <color rgb="FF000000"/>
        <rFont val="宋体"/>
        <family val="3"/>
        <charset val="134"/>
      </rPr>
      <t>ENDC_n26_8_40</t>
    </r>
  </si>
  <si>
    <r>
      <rPr>
        <sz val="11"/>
        <color rgb="FF000000"/>
        <rFont val="宋体"/>
        <family val="3"/>
        <charset val="134"/>
      </rPr>
      <t>ENDC_n26_8_39</t>
    </r>
  </si>
  <si>
    <r>
      <rPr>
        <sz val="11"/>
        <color rgb="FF000000"/>
        <rFont val="宋体"/>
        <family val="3"/>
        <charset val="134"/>
      </rPr>
      <t>ENDC_n26_8_38</t>
    </r>
  </si>
  <si>
    <r>
      <rPr>
        <sz val="11"/>
        <color rgb="FF000000"/>
        <rFont val="宋体"/>
        <family val="3"/>
        <charset val="134"/>
      </rPr>
      <t>DC_1A-3A_n26A</t>
    </r>
  </si>
  <si>
    <r>
      <rPr>
        <sz val="11"/>
        <color rgb="FF000000"/>
        <rFont val="宋体"/>
        <family val="3"/>
        <charset val="134"/>
      </rPr>
      <t>ENDC_n26_8_37</t>
    </r>
  </si>
  <si>
    <r>
      <rPr>
        <sz val="11"/>
        <color rgb="FF000000"/>
        <rFont val="宋体"/>
        <family val="3"/>
        <charset val="134"/>
      </rPr>
      <t>DC_1A-7A_n26A</t>
    </r>
  </si>
  <si>
    <r>
      <rPr>
        <sz val="11"/>
        <color rgb="FF000000"/>
        <rFont val="宋体"/>
        <family val="3"/>
        <charset val="134"/>
      </rPr>
      <t>ENDC_n26_8_36</t>
    </r>
  </si>
  <si>
    <r>
      <rPr>
        <sz val="11"/>
        <color rgb="FF000000"/>
        <rFont val="宋体"/>
        <family val="3"/>
        <charset val="134"/>
      </rPr>
      <t>DC_3A-7A_n26A</t>
    </r>
  </si>
  <si>
    <r>
      <rPr>
        <sz val="11"/>
        <color rgb="FF000000"/>
        <rFont val="宋体"/>
        <family val="3"/>
        <charset val="134"/>
      </rPr>
      <t>ENDC_n26_6_30</t>
    </r>
  </si>
  <si>
    <r>
      <rPr>
        <sz val="11"/>
        <color rgb="FF000000"/>
        <rFont val="宋体"/>
        <family val="3"/>
        <charset val="134"/>
      </rPr>
      <t>ENDC_n26_6_29</t>
    </r>
  </si>
  <si>
    <r>
      <rPr>
        <sz val="11"/>
        <color rgb="FF000000"/>
        <rFont val="宋体"/>
        <family val="3"/>
        <charset val="134"/>
      </rPr>
      <t>ENDC_n26_6_28</t>
    </r>
  </si>
  <si>
    <r>
      <rPr>
        <sz val="11"/>
        <color rgb="FF000000"/>
        <rFont val="宋体"/>
        <family val="3"/>
        <charset val="134"/>
      </rPr>
      <t>ENDC_n26_6_26</t>
    </r>
  </si>
  <si>
    <r>
      <rPr>
        <sz val="11"/>
        <color rgb="FF000000"/>
        <rFont val="宋体"/>
        <family val="3"/>
        <charset val="134"/>
      </rPr>
      <t>ENDC_n26_6_23</t>
    </r>
  </si>
  <si>
    <r>
      <rPr>
        <sz val="11"/>
        <color rgb="FF000000"/>
        <rFont val="宋体"/>
        <family val="3"/>
        <charset val="134"/>
      </rPr>
      <t>ENDC_n26_6_22</t>
    </r>
  </si>
  <si>
    <r>
      <rPr>
        <sz val="11"/>
        <color rgb="FF000000"/>
        <rFont val="宋体"/>
        <family val="3"/>
        <charset val="134"/>
      </rPr>
      <t>ENDC_n26_6_21</t>
    </r>
  </si>
  <si>
    <r>
      <rPr>
        <sz val="11"/>
        <color rgb="FF000000"/>
        <rFont val="宋体"/>
        <family val="3"/>
        <charset val="134"/>
      </rPr>
      <t>ENDC_n26_6_20</t>
    </r>
  </si>
  <si>
    <r>
      <rPr>
        <sz val="11"/>
        <color rgb="FF000000"/>
        <rFont val="宋体"/>
        <family val="3"/>
        <charset val="134"/>
      </rPr>
      <t>ENDC_n26_6_18</t>
    </r>
  </si>
  <si>
    <r>
      <rPr>
        <sz val="11"/>
        <color rgb="FF000000"/>
        <rFont val="宋体"/>
        <family val="3"/>
        <charset val="134"/>
      </rPr>
      <t>ENDC_n26_6_17</t>
    </r>
  </si>
  <si>
    <r>
      <rPr>
        <sz val="11"/>
        <color rgb="FF000000"/>
        <rFont val="宋体"/>
        <family val="3"/>
        <charset val="134"/>
      </rPr>
      <t>ENDC_n26_4_14</t>
    </r>
  </si>
  <si>
    <r>
      <rPr>
        <sz val="11"/>
        <color rgb="FF000000"/>
        <rFont val="宋体"/>
        <family val="3"/>
        <charset val="134"/>
      </rPr>
      <t>ENDC_n26_4_13</t>
    </r>
  </si>
  <si>
    <r>
      <rPr>
        <sz val="11"/>
        <color rgb="FF000000"/>
        <rFont val="宋体"/>
        <family val="3"/>
        <charset val="134"/>
      </rPr>
      <t>ENDC_n26_4_11</t>
    </r>
  </si>
  <si>
    <r>
      <rPr>
        <sz val="11"/>
        <color rgb="FF000000"/>
        <rFont val="宋体"/>
        <family val="3"/>
        <charset val="134"/>
      </rPr>
      <t>ENDC_n26_8_35</t>
    </r>
  </si>
  <si>
    <r>
      <rPr>
        <sz val="11"/>
        <color rgb="FF000000"/>
        <rFont val="宋体"/>
        <family val="3"/>
        <charset val="134"/>
      </rPr>
      <t>DC_3C_n26A</t>
    </r>
  </si>
  <si>
    <r>
      <rPr>
        <sz val="11"/>
        <color rgb="FF000000"/>
        <rFont val="宋体"/>
        <family val="3"/>
        <charset val="134"/>
      </rPr>
      <t>ENDC_n26_8_34</t>
    </r>
  </si>
  <si>
    <r>
      <rPr>
        <sz val="11"/>
        <color rgb="FF000000"/>
        <rFont val="宋体"/>
        <family val="3"/>
        <charset val="134"/>
      </rPr>
      <t>DC_7C_n26A</t>
    </r>
  </si>
  <si>
    <r>
      <rPr>
        <sz val="11"/>
        <color rgb="FF000000"/>
        <rFont val="宋体"/>
        <family val="3"/>
        <charset val="134"/>
      </rPr>
      <t>ENDC_n26_4_9</t>
    </r>
  </si>
  <si>
    <r>
      <rPr>
        <sz val="11"/>
        <color rgb="FF000000"/>
        <rFont val="宋体"/>
        <family val="3"/>
        <charset val="134"/>
      </rPr>
      <t>ENDC_n26_4_8</t>
    </r>
  </si>
  <si>
    <r>
      <rPr>
        <sz val="11"/>
        <color rgb="FF000000"/>
        <rFont val="宋体"/>
        <family val="3"/>
        <charset val="134"/>
      </rPr>
      <t>ENDC_n26_4_7</t>
    </r>
  </si>
  <si>
    <r>
      <rPr>
        <sz val="11"/>
        <color rgb="FF000000"/>
        <rFont val="宋体"/>
        <family val="3"/>
        <charset val="134"/>
      </rPr>
      <t>DC_1A_n26A</t>
    </r>
  </si>
  <si>
    <r>
      <rPr>
        <sz val="11"/>
        <color rgb="FF000000"/>
        <rFont val="宋体"/>
        <family val="3"/>
        <charset val="134"/>
      </rPr>
      <t>ENDC_n26_4_6</t>
    </r>
  </si>
  <si>
    <r>
      <rPr>
        <sz val="11"/>
        <color rgb="FF000000"/>
        <rFont val="宋体"/>
        <family val="3"/>
        <charset val="134"/>
      </rPr>
      <t>DC_3A_n26A</t>
    </r>
  </si>
  <si>
    <r>
      <rPr>
        <sz val="11"/>
        <color rgb="FF000000"/>
        <rFont val="宋体"/>
        <family val="3"/>
        <charset val="134"/>
      </rPr>
      <t>ENDC_n26_4_5</t>
    </r>
  </si>
  <si>
    <r>
      <rPr>
        <sz val="11"/>
        <color rgb="FF000000"/>
        <rFont val="宋体"/>
        <family val="3"/>
        <charset val="134"/>
      </rPr>
      <t>DC_7A_n26A</t>
    </r>
  </si>
  <si>
    <r>
      <rPr>
        <sz val="11"/>
        <color rgb="FF000000"/>
        <rFont val="宋体"/>
        <family val="3"/>
        <charset val="134"/>
      </rPr>
      <t>ENDC_n26_2_4</t>
    </r>
  </si>
  <si>
    <r>
      <rPr>
        <sz val="11"/>
        <color rgb="FF000000"/>
        <rFont val="宋体"/>
        <family val="3"/>
        <charset val="134"/>
      </rPr>
      <t>ENDC_n26_2_2</t>
    </r>
  </si>
  <si>
    <r>
      <rPr>
        <sz val="11"/>
        <color rgb="FF000000"/>
        <rFont val="宋体"/>
        <family val="3"/>
        <charset val="134"/>
      </rPr>
      <t>ENDC_n26_2_1</t>
    </r>
  </si>
  <si>
    <r>
      <rPr>
        <b/>
        <sz val="11"/>
        <color rgb="FF000000"/>
        <rFont val="宋体"/>
        <family val="3"/>
        <charset val="134"/>
      </rPr>
      <t>UE Requirement (Expanded)</t>
    </r>
  </si>
  <si>
    <r>
      <rPr>
        <b/>
        <sz val="11"/>
        <color rgb="FF000000"/>
        <rFont val="宋体"/>
        <family val="3"/>
        <charset val="134"/>
      </rPr>
      <t>n7A2</t>
    </r>
  </si>
  <si>
    <r>
      <rPr>
        <b/>
        <sz val="11"/>
        <color rgb="FF000000"/>
        <rFont val="宋体"/>
        <family val="3"/>
        <charset val="134"/>
      </rPr>
      <t>n7A4</t>
    </r>
  </si>
  <si>
    <r>
      <rPr>
        <b/>
        <sz val="11"/>
        <color rgb="FF000000"/>
        <rFont val="宋体"/>
        <family val="3"/>
        <charset val="134"/>
      </rPr>
      <t>n7B2</t>
    </r>
  </si>
  <si>
    <r>
      <rPr>
        <b/>
        <sz val="11"/>
        <color rgb="FF000000"/>
        <rFont val="宋体"/>
        <family val="3"/>
        <charset val="134"/>
      </rPr>
      <t>n7B4</t>
    </r>
  </si>
  <si>
    <r>
      <rPr>
        <sz val="11"/>
        <color rgb="FF000000"/>
        <rFont val="宋体"/>
        <family val="3"/>
        <charset val="134"/>
      </rPr>
      <t>DC_1A4-3C4-28A2-(n)7AA44</t>
    </r>
  </si>
  <si>
    <r>
      <rPr>
        <sz val="11"/>
        <color rgb="FF000000"/>
        <rFont val="宋体"/>
        <family val="3"/>
        <charset val="134"/>
      </rPr>
      <t>DC_1A4-3C4-28A2-7A4_n7A4</t>
    </r>
  </si>
  <si>
    <r>
      <rPr>
        <sz val="11"/>
        <color rgb="FF000000"/>
        <rFont val="宋体"/>
        <family val="3"/>
        <charset val="134"/>
      </rPr>
      <t>n7</t>
    </r>
  </si>
  <si>
    <r>
      <rPr>
        <sz val="11"/>
        <color rgb="FF000000"/>
        <rFont val="宋体"/>
        <family val="3"/>
        <charset val="134"/>
      </rPr>
      <t>DC_1A4-3C4-28A2-(n)7AA24</t>
    </r>
  </si>
  <si>
    <r>
      <rPr>
        <sz val="11"/>
        <color rgb="FF000000"/>
        <rFont val="宋体"/>
        <family val="3"/>
        <charset val="134"/>
      </rPr>
      <t>DC_1A4-3C4-28A2-7A2_n7A4</t>
    </r>
  </si>
  <si>
    <r>
      <rPr>
        <sz val="11"/>
        <color rgb="FF000000"/>
        <rFont val="宋体"/>
        <family val="3"/>
        <charset val="134"/>
      </rPr>
      <t>DC_1A2-3C4-28A2-(n)7AA44</t>
    </r>
  </si>
  <si>
    <r>
      <rPr>
        <sz val="11"/>
        <color rgb="FF000000"/>
        <rFont val="宋体"/>
        <family val="3"/>
        <charset val="134"/>
      </rPr>
      <t>DC_1A2-3C4-28A2-7A4_n7A4</t>
    </r>
  </si>
  <si>
    <r>
      <rPr>
        <sz val="11"/>
        <color rgb="FF000000"/>
        <rFont val="宋体"/>
        <family val="3"/>
        <charset val="134"/>
      </rPr>
      <t>DC_1A4-3C2-28A2-(n)7AA44</t>
    </r>
  </si>
  <si>
    <r>
      <rPr>
        <sz val="11"/>
        <color rgb="FF000000"/>
        <rFont val="宋体"/>
        <family val="3"/>
        <charset val="134"/>
      </rPr>
      <t>DC_1A4-3C2-28A2-7A4_n7A4</t>
    </r>
  </si>
  <si>
    <r>
      <rPr>
        <sz val="11"/>
        <color rgb="FF000000"/>
        <rFont val="宋体"/>
        <family val="3"/>
        <charset val="134"/>
      </rPr>
      <t>DC_1A2-3C4-28A2-(n)7AA24</t>
    </r>
  </si>
  <si>
    <r>
      <rPr>
        <sz val="11"/>
        <color rgb="FF000000"/>
        <rFont val="宋体"/>
        <family val="3"/>
        <charset val="134"/>
      </rPr>
      <t>DC_1A2-3C4-28A2-7A2_n7A4</t>
    </r>
  </si>
  <si>
    <r>
      <rPr>
        <sz val="11"/>
        <color rgb="FF000000"/>
        <rFont val="宋体"/>
        <family val="3"/>
        <charset val="134"/>
      </rPr>
      <t>DC_1A4-3A4-28A2-(n)7AA44</t>
    </r>
  </si>
  <si>
    <r>
      <rPr>
        <sz val="11"/>
        <color rgb="FF000000"/>
        <rFont val="宋体"/>
        <family val="3"/>
        <charset val="134"/>
      </rPr>
      <t>DC_1A4-3A4-28A2-7A4_n7A4</t>
    </r>
  </si>
  <si>
    <r>
      <rPr>
        <sz val="11"/>
        <color rgb="FF000000"/>
        <rFont val="宋体"/>
        <family val="3"/>
        <charset val="134"/>
      </rPr>
      <t>DC_1A4-3C2-28A2-(n)7AA24</t>
    </r>
  </si>
  <si>
    <r>
      <rPr>
        <sz val="11"/>
        <color rgb="FF000000"/>
        <rFont val="宋体"/>
        <family val="3"/>
        <charset val="134"/>
      </rPr>
      <t>DC_1A4-3C2-28A2-7A2_n7A4</t>
    </r>
  </si>
  <si>
    <r>
      <rPr>
        <sz val="11"/>
        <color rgb="FF000000"/>
        <rFont val="宋体"/>
        <family val="3"/>
        <charset val="134"/>
      </rPr>
      <t>DC_1A2-3C2-28A2-(n)7AA44</t>
    </r>
  </si>
  <si>
    <r>
      <rPr>
        <sz val="11"/>
        <color rgb="FF000000"/>
        <rFont val="宋体"/>
        <family val="3"/>
        <charset val="134"/>
      </rPr>
      <t>DC_1A2-3C2-28A2-7A4_n7A4</t>
    </r>
  </si>
  <si>
    <r>
      <rPr>
        <sz val="11"/>
        <color rgb="FF000000"/>
        <rFont val="宋体"/>
        <family val="3"/>
        <charset val="134"/>
      </rPr>
      <t>DC_1A4-3A4-28A2-(n)7AA24</t>
    </r>
  </si>
  <si>
    <r>
      <rPr>
        <sz val="11"/>
        <color rgb="FF000000"/>
        <rFont val="宋体"/>
        <family val="3"/>
        <charset val="134"/>
      </rPr>
      <t>DC_1A4-3A4-28A2-7A2_n7A4</t>
    </r>
  </si>
  <si>
    <r>
      <rPr>
        <sz val="11"/>
        <color rgb="FF000000"/>
        <rFont val="宋体"/>
        <family val="3"/>
        <charset val="134"/>
      </rPr>
      <t>DC_1A4-3A2-28A2-(n)7AA44</t>
    </r>
  </si>
  <si>
    <r>
      <rPr>
        <sz val="11"/>
        <color rgb="FF000000"/>
        <rFont val="宋体"/>
        <family val="3"/>
        <charset val="134"/>
      </rPr>
      <t>DC_1A4-3A2-28A2-7A4_n7A4</t>
    </r>
  </si>
  <si>
    <r>
      <rPr>
        <sz val="11"/>
        <color rgb="FF000000"/>
        <rFont val="宋体"/>
        <family val="3"/>
        <charset val="134"/>
      </rPr>
      <t>DC_1A2-3A4-28A2-(n)7AA44</t>
    </r>
  </si>
  <si>
    <r>
      <rPr>
        <sz val="11"/>
        <color rgb="FF000000"/>
        <rFont val="宋体"/>
        <family val="3"/>
        <charset val="134"/>
      </rPr>
      <t>DC_1A2-3A4-28A2-7A4_n7A4</t>
    </r>
  </si>
  <si>
    <r>
      <rPr>
        <sz val="11"/>
        <color rgb="FF000000"/>
        <rFont val="宋体"/>
        <family val="3"/>
        <charset val="134"/>
      </rPr>
      <t>DC_1A2-3C2-28A2-(n)7AA24</t>
    </r>
  </si>
  <si>
    <r>
      <rPr>
        <sz val="11"/>
        <color rgb="FF000000"/>
        <rFont val="宋体"/>
        <family val="3"/>
        <charset val="134"/>
      </rPr>
      <t>DC_1A2-3C2-28A2-7A2_n7A4</t>
    </r>
  </si>
  <si>
    <r>
      <rPr>
        <sz val="11"/>
        <color rgb="FF000000"/>
        <rFont val="宋体"/>
        <family val="3"/>
        <charset val="134"/>
      </rPr>
      <t>DC_1A4-3A2--28A2-(n)7AA24</t>
    </r>
  </si>
  <si>
    <r>
      <rPr>
        <sz val="11"/>
        <color rgb="FF000000"/>
        <rFont val="宋体"/>
        <family val="3"/>
        <charset val="134"/>
      </rPr>
      <t>DC_1A4-3A2--28A2-7A2_n7A4</t>
    </r>
  </si>
  <si>
    <r>
      <rPr>
        <sz val="11"/>
        <color rgb="FF000000"/>
        <rFont val="宋体"/>
        <family val="3"/>
        <charset val="134"/>
      </rPr>
      <t>DC_1A2-3A4-28A2-(n)7AA24</t>
    </r>
  </si>
  <si>
    <r>
      <rPr>
        <sz val="11"/>
        <color rgb="FF000000"/>
        <rFont val="宋体"/>
        <family val="3"/>
        <charset val="134"/>
      </rPr>
      <t>DC_1A2-3A4-28A2-7A2_n7A4</t>
    </r>
  </si>
  <si>
    <r>
      <rPr>
        <sz val="11"/>
        <color rgb="FF000000"/>
        <rFont val="宋体"/>
        <family val="3"/>
        <charset val="134"/>
      </rPr>
      <t>DC_1A2-3A2-28A2-(n)7AA44</t>
    </r>
  </si>
  <si>
    <r>
      <rPr>
        <sz val="11"/>
        <color rgb="FF000000"/>
        <rFont val="宋体"/>
        <family val="3"/>
        <charset val="134"/>
      </rPr>
      <t>DC_1A2-3A2-28A2-7A4_n7A4</t>
    </r>
  </si>
  <si>
    <r>
      <rPr>
        <sz val="11"/>
        <color rgb="FF000000"/>
        <rFont val="宋体"/>
        <family val="3"/>
        <charset val="134"/>
      </rPr>
      <t>DC_1A2-3A2-28A2-(n)7AA24</t>
    </r>
  </si>
  <si>
    <r>
      <rPr>
        <sz val="11"/>
        <color rgb="FF000000"/>
        <rFont val="宋体"/>
        <family val="3"/>
        <charset val="134"/>
      </rPr>
      <t>DC_1A2-3A2-28A2-7A2_n7A4</t>
    </r>
  </si>
  <si>
    <r>
      <rPr>
        <sz val="11"/>
        <color rgb="FF000000"/>
        <rFont val="宋体"/>
        <family val="3"/>
        <charset val="134"/>
      </rPr>
      <t>DC_1A4-3C4-28A2_n7B4</t>
    </r>
  </si>
  <si>
    <r>
      <rPr>
        <sz val="11"/>
        <color rgb="FF000000"/>
        <rFont val="宋体"/>
        <family val="3"/>
        <charset val="134"/>
      </rPr>
      <t>DC_1A4-3C4-28A2-n7B4</t>
    </r>
  </si>
  <si>
    <r>
      <rPr>
        <sz val="11"/>
        <color rgb="FF000000"/>
        <rFont val="宋体"/>
        <family val="3"/>
        <charset val="134"/>
      </rPr>
      <t>DC_1A2-3C4-28A2_n7B4</t>
    </r>
  </si>
  <si>
    <r>
      <rPr>
        <sz val="11"/>
        <color rgb="FF000000"/>
        <rFont val="宋体"/>
        <family val="3"/>
        <charset val="134"/>
      </rPr>
      <t>DC_1A2-3C4-28A2-n7B4</t>
    </r>
  </si>
  <si>
    <r>
      <rPr>
        <sz val="11"/>
        <color rgb="FF000000"/>
        <rFont val="宋体"/>
        <family val="3"/>
        <charset val="134"/>
      </rPr>
      <t>DC_1A4-3C4-(n)7AA44</t>
    </r>
  </si>
  <si>
    <r>
      <rPr>
        <sz val="11"/>
        <color rgb="FF000000"/>
        <rFont val="宋体"/>
        <family val="3"/>
        <charset val="134"/>
      </rPr>
      <t>DC_1A4-3C4-7A4_n7A4</t>
    </r>
  </si>
  <si>
    <r>
      <rPr>
        <sz val="11"/>
        <color rgb="FF000000"/>
        <rFont val="宋体"/>
        <family val="3"/>
        <charset val="134"/>
      </rPr>
      <t>DC_1A4-3C2-28A2_n7B4</t>
    </r>
  </si>
  <si>
    <r>
      <rPr>
        <sz val="11"/>
        <color rgb="FF000000"/>
        <rFont val="宋体"/>
        <family val="3"/>
        <charset val="134"/>
      </rPr>
      <t>DC_1A4-3C2-28A2-n7B4</t>
    </r>
  </si>
  <si>
    <r>
      <rPr>
        <sz val="11"/>
        <color rgb="FF000000"/>
        <rFont val="宋体"/>
        <family val="3"/>
        <charset val="134"/>
      </rPr>
      <t>DC_1A4-3C4-(n)7AA24</t>
    </r>
  </si>
  <si>
    <r>
      <rPr>
        <sz val="11"/>
        <color rgb="FF000000"/>
        <rFont val="宋体"/>
        <family val="3"/>
        <charset val="134"/>
      </rPr>
      <t>DC_1A4-3C4-7A2_n7A4</t>
    </r>
  </si>
  <si>
    <r>
      <rPr>
        <sz val="11"/>
        <color rgb="FF000000"/>
        <rFont val="宋体"/>
        <family val="3"/>
        <charset val="134"/>
      </rPr>
      <t>DC_1A2-3C4-(n)7AA44</t>
    </r>
  </si>
  <si>
    <r>
      <rPr>
        <sz val="11"/>
        <color rgb="FF000000"/>
        <rFont val="宋体"/>
        <family val="3"/>
        <charset val="134"/>
      </rPr>
      <t>DC_1A2-3C4-7A4_n7A4</t>
    </r>
  </si>
  <si>
    <r>
      <rPr>
        <sz val="11"/>
        <color rgb="FF000000"/>
        <rFont val="宋体"/>
        <family val="3"/>
        <charset val="134"/>
      </rPr>
      <t>DC_3C4-28A2-(n)7AA44</t>
    </r>
  </si>
  <si>
    <r>
      <rPr>
        <sz val="11"/>
        <color rgb="FF000000"/>
        <rFont val="宋体"/>
        <family val="3"/>
        <charset val="134"/>
      </rPr>
      <t>DC_3C4-28A2-7A4_n7A4</t>
    </r>
  </si>
  <si>
    <r>
      <rPr>
        <sz val="11"/>
        <color rgb="FF000000"/>
        <rFont val="宋体"/>
        <family val="3"/>
        <charset val="134"/>
      </rPr>
      <t>DC_1A4-3A4-28A2_n7B4</t>
    </r>
  </si>
  <si>
    <r>
      <rPr>
        <sz val="11"/>
        <color rgb="FF000000"/>
        <rFont val="宋体"/>
        <family val="3"/>
        <charset val="134"/>
      </rPr>
      <t>DC_1A4-3A4-28A2-n7B4</t>
    </r>
  </si>
  <si>
    <r>
      <rPr>
        <sz val="11"/>
        <color rgb="FF000000"/>
        <rFont val="宋体"/>
        <family val="3"/>
        <charset val="134"/>
      </rPr>
      <t>DC_1A2-3C2-28A2_n7B4</t>
    </r>
  </si>
  <si>
    <r>
      <rPr>
        <sz val="11"/>
        <color rgb="FF000000"/>
        <rFont val="宋体"/>
        <family val="3"/>
        <charset val="134"/>
      </rPr>
      <t>DC_1A2-3C2-28A2-n7B4</t>
    </r>
  </si>
  <si>
    <r>
      <rPr>
        <sz val="11"/>
        <color rgb="FF000000"/>
        <rFont val="宋体"/>
        <family val="3"/>
        <charset val="134"/>
      </rPr>
      <t>DC_1A4-3C2-(n)7AA44</t>
    </r>
  </si>
  <si>
    <r>
      <rPr>
        <sz val="11"/>
        <color rgb="FF000000"/>
        <rFont val="宋体"/>
        <family val="3"/>
        <charset val="134"/>
      </rPr>
      <t>DC_1A4-3C2-7A4_n7A4</t>
    </r>
  </si>
  <si>
    <r>
      <rPr>
        <sz val="11"/>
        <color rgb="FF000000"/>
        <rFont val="宋体"/>
        <family val="3"/>
        <charset val="134"/>
      </rPr>
      <t>DC_1A2-3C4-(n)7AA24</t>
    </r>
  </si>
  <si>
    <r>
      <rPr>
        <sz val="11"/>
        <color rgb="FF000000"/>
        <rFont val="宋体"/>
        <family val="3"/>
        <charset val="134"/>
      </rPr>
      <t>DC_1A2-3C4-7A2_n7A4</t>
    </r>
  </si>
  <si>
    <r>
      <rPr>
        <sz val="11"/>
        <color rgb="FF000000"/>
        <rFont val="宋体"/>
        <family val="3"/>
        <charset val="134"/>
      </rPr>
      <t>DC_1A4-3C4-28A2_n7A4</t>
    </r>
  </si>
  <si>
    <r>
      <rPr>
        <sz val="11"/>
        <color rgb="FF000000"/>
        <rFont val="宋体"/>
        <family val="3"/>
        <charset val="134"/>
      </rPr>
      <t>DC_1A4-3C4-28A2-n7A4</t>
    </r>
  </si>
  <si>
    <r>
      <rPr>
        <sz val="11"/>
        <color rgb="FF000000"/>
        <rFont val="宋体"/>
        <family val="3"/>
        <charset val="134"/>
      </rPr>
      <t>DC_1A2-3C4-28A2_n7A4</t>
    </r>
  </si>
  <si>
    <r>
      <rPr>
        <sz val="11"/>
        <color rgb="FF000000"/>
        <rFont val="宋体"/>
        <family val="3"/>
        <charset val="134"/>
      </rPr>
      <t>DC_1A2-3C4-28A2-n7A4</t>
    </r>
  </si>
  <si>
    <r>
      <rPr>
        <sz val="11"/>
        <color rgb="FF000000"/>
        <rFont val="宋体"/>
        <family val="3"/>
        <charset val="134"/>
      </rPr>
      <t>DC_3C4-28A2-(n)7AA24</t>
    </r>
  </si>
  <si>
    <r>
      <rPr>
        <sz val="11"/>
        <color rgb="FF000000"/>
        <rFont val="宋体"/>
        <family val="3"/>
        <charset val="134"/>
      </rPr>
      <t>DC_3C4-28A2-7A2_n7A4</t>
    </r>
  </si>
  <si>
    <r>
      <rPr>
        <sz val="11"/>
        <color rgb="FF000000"/>
        <rFont val="宋体"/>
        <family val="3"/>
        <charset val="134"/>
      </rPr>
      <t>DC_1A4-3A2-28A2_n7B4</t>
    </r>
  </si>
  <si>
    <r>
      <rPr>
        <sz val="11"/>
        <color rgb="FF000000"/>
        <rFont val="宋体"/>
        <family val="3"/>
        <charset val="134"/>
      </rPr>
      <t>DC_1A4-3A2-28A2-n7B4</t>
    </r>
  </si>
  <si>
    <r>
      <rPr>
        <sz val="11"/>
        <color rgb="FF000000"/>
        <rFont val="宋体"/>
        <family val="3"/>
        <charset val="134"/>
      </rPr>
      <t>DC_1A2-3A4-28A2_n7B4</t>
    </r>
  </si>
  <si>
    <r>
      <rPr>
        <sz val="11"/>
        <color rgb="FF000000"/>
        <rFont val="宋体"/>
        <family val="3"/>
        <charset val="134"/>
      </rPr>
      <t>DC_1A2-3A4-28A2-n7B4</t>
    </r>
  </si>
  <si>
    <r>
      <rPr>
        <sz val="11"/>
        <color rgb="FF000000"/>
        <rFont val="宋体"/>
        <family val="3"/>
        <charset val="134"/>
      </rPr>
      <t>DC_1A4-3C2-(n)7AA24</t>
    </r>
  </si>
  <si>
    <r>
      <rPr>
        <sz val="11"/>
        <color rgb="FF000000"/>
        <rFont val="宋体"/>
        <family val="3"/>
        <charset val="134"/>
      </rPr>
      <t>DC_1A4-3C2-7A2_n7A4</t>
    </r>
  </si>
  <si>
    <r>
      <rPr>
        <sz val="11"/>
        <color rgb="FF000000"/>
        <rFont val="宋体"/>
        <family val="3"/>
        <charset val="134"/>
      </rPr>
      <t>DC_1A2-3C2-(n)7AA44</t>
    </r>
  </si>
  <si>
    <r>
      <rPr>
        <sz val="11"/>
        <color rgb="FF000000"/>
        <rFont val="宋体"/>
        <family val="3"/>
        <charset val="134"/>
      </rPr>
      <t>DC_1A2-3C2-7A4_n7A4</t>
    </r>
  </si>
  <si>
    <r>
      <rPr>
        <sz val="11"/>
        <color rgb="FF000000"/>
        <rFont val="宋体"/>
        <family val="3"/>
        <charset val="134"/>
      </rPr>
      <t>DC_1A4-3C2-28A2_n7A4</t>
    </r>
  </si>
  <si>
    <r>
      <rPr>
        <sz val="11"/>
        <color rgb="FF000000"/>
        <rFont val="宋体"/>
        <family val="3"/>
        <charset val="134"/>
      </rPr>
      <t>DC_1A4-3C2-28A2-n7A4</t>
    </r>
  </si>
  <si>
    <r>
      <rPr>
        <sz val="11"/>
        <color rgb="FF000000"/>
        <rFont val="宋体"/>
        <family val="3"/>
        <charset val="134"/>
      </rPr>
      <t>DC_3C2-28A2-(n)7AA44</t>
    </r>
  </si>
  <si>
    <r>
      <rPr>
        <sz val="11"/>
        <color rgb="FF000000"/>
        <rFont val="宋体"/>
        <family val="3"/>
        <charset val="134"/>
      </rPr>
      <t>DC_3C2-28A2-7A4_n7A4</t>
    </r>
  </si>
  <si>
    <r>
      <rPr>
        <sz val="11"/>
        <color rgb="FF000000"/>
        <rFont val="宋体"/>
        <family val="3"/>
        <charset val="134"/>
      </rPr>
      <t>DC_1A2-3A2-28A2_n7B4</t>
    </r>
  </si>
  <si>
    <r>
      <rPr>
        <sz val="11"/>
        <color rgb="FF000000"/>
        <rFont val="宋体"/>
        <family val="3"/>
        <charset val="134"/>
      </rPr>
      <t>DC_1A2-3A2-28A2-n7B4</t>
    </r>
  </si>
  <si>
    <r>
      <rPr>
        <sz val="11"/>
        <color rgb="FF000000"/>
        <rFont val="宋体"/>
        <family val="3"/>
        <charset val="134"/>
      </rPr>
      <t>DC_1A4-3A4-28A2_n7A4</t>
    </r>
  </si>
  <si>
    <r>
      <rPr>
        <sz val="11"/>
        <color rgb="FF000000"/>
        <rFont val="宋体"/>
        <family val="3"/>
        <charset val="134"/>
      </rPr>
      <t>DC_1A4-3A4-28A2-n7A4</t>
    </r>
  </si>
  <si>
    <r>
      <rPr>
        <sz val="11"/>
        <color rgb="FF000000"/>
        <rFont val="宋体"/>
        <family val="3"/>
        <charset val="134"/>
      </rPr>
      <t>DC_1A4-28A2-(n)7AA44</t>
    </r>
  </si>
  <si>
    <r>
      <rPr>
        <sz val="11"/>
        <color rgb="FF000000"/>
        <rFont val="宋体"/>
        <family val="3"/>
        <charset val="134"/>
      </rPr>
      <t>DC_1A4-28A2-7A4_n7A4</t>
    </r>
  </si>
  <si>
    <r>
      <rPr>
        <sz val="11"/>
        <color rgb="FF000000"/>
        <rFont val="宋体"/>
        <family val="3"/>
        <charset val="134"/>
      </rPr>
      <t>DC_1A2-3C2-(n)7AA24</t>
    </r>
  </si>
  <si>
    <r>
      <rPr>
        <sz val="11"/>
        <color rgb="FF000000"/>
        <rFont val="宋体"/>
        <family val="3"/>
        <charset val="134"/>
      </rPr>
      <t>DC_1A2-3C2-7A2_n7A4</t>
    </r>
  </si>
  <si>
    <r>
      <rPr>
        <sz val="11"/>
        <color rgb="FF000000"/>
        <rFont val="宋体"/>
        <family val="3"/>
        <charset val="134"/>
      </rPr>
      <t>DC_1A2-3C2-28A2_n7A4</t>
    </r>
  </si>
  <si>
    <r>
      <rPr>
        <sz val="11"/>
        <color rgb="FF000000"/>
        <rFont val="宋体"/>
        <family val="3"/>
        <charset val="134"/>
      </rPr>
      <t>DC_1A2-3C2-28A2-n7A4</t>
    </r>
  </si>
  <si>
    <r>
      <rPr>
        <sz val="11"/>
        <color rgb="FF000000"/>
        <rFont val="宋体"/>
        <family val="3"/>
        <charset val="134"/>
      </rPr>
      <t>DC_3C2-28A2-(n)7AA24</t>
    </r>
  </si>
  <si>
    <r>
      <rPr>
        <sz val="11"/>
        <color rgb="FF000000"/>
        <rFont val="宋体"/>
        <family val="3"/>
        <charset val="134"/>
      </rPr>
      <t>DC_3C2-28A2-7A2_n7A4</t>
    </r>
  </si>
  <si>
    <r>
      <rPr>
        <sz val="11"/>
        <color rgb="FF000000"/>
        <rFont val="宋体"/>
        <family val="3"/>
        <charset val="134"/>
      </rPr>
      <t>DC_1A4-3A2-28A2_n7A4</t>
    </r>
  </si>
  <si>
    <r>
      <rPr>
        <sz val="11"/>
        <color rgb="FF000000"/>
        <rFont val="宋体"/>
        <family val="3"/>
        <charset val="134"/>
      </rPr>
      <t>DC_1A4-3A2-28A2-n7A4</t>
    </r>
  </si>
  <si>
    <r>
      <rPr>
        <sz val="11"/>
        <color rgb="FF000000"/>
        <rFont val="宋体"/>
        <family val="3"/>
        <charset val="134"/>
      </rPr>
      <t>DC_1A2-3A4-28A2_n7A4</t>
    </r>
  </si>
  <si>
    <r>
      <rPr>
        <sz val="11"/>
        <color rgb="FF000000"/>
        <rFont val="宋体"/>
        <family val="3"/>
        <charset val="134"/>
      </rPr>
      <t>DC_1A2-3A4-28A2-n7A4</t>
    </r>
  </si>
  <si>
    <r>
      <rPr>
        <sz val="11"/>
        <color rgb="FF000000"/>
        <rFont val="宋体"/>
        <family val="3"/>
        <charset val="134"/>
      </rPr>
      <t>DC_1A4-28A2-(n)7AA24</t>
    </r>
  </si>
  <si>
    <r>
      <rPr>
        <sz val="11"/>
        <color rgb="FF000000"/>
        <rFont val="宋体"/>
        <family val="3"/>
        <charset val="134"/>
      </rPr>
      <t>DC_1A4-28A2-7A2_n7A4</t>
    </r>
  </si>
  <si>
    <r>
      <rPr>
        <sz val="11"/>
        <color rgb="FF000000"/>
        <rFont val="宋体"/>
        <family val="3"/>
        <charset val="134"/>
      </rPr>
      <t>DC_1A2-28A2-(n)7AA44</t>
    </r>
  </si>
  <si>
    <r>
      <rPr>
        <sz val="11"/>
        <color rgb="FF000000"/>
        <rFont val="宋体"/>
        <family val="3"/>
        <charset val="134"/>
      </rPr>
      <t>DC_1A2-28A2-7A4_n7A4</t>
    </r>
  </si>
  <si>
    <r>
      <rPr>
        <sz val="11"/>
        <color rgb="FF000000"/>
        <rFont val="宋体"/>
        <family val="3"/>
        <charset val="134"/>
      </rPr>
      <t>DC_3A4-28A2-(n)7AA44</t>
    </r>
  </si>
  <si>
    <r>
      <rPr>
        <sz val="11"/>
        <color rgb="FF000000"/>
        <rFont val="宋体"/>
        <family val="3"/>
        <charset val="134"/>
      </rPr>
      <t>DC_3A4-28A2-7A4_n7A4</t>
    </r>
  </si>
  <si>
    <r>
      <rPr>
        <sz val="11"/>
        <color rgb="FF000000"/>
        <rFont val="宋体"/>
        <family val="3"/>
        <charset val="134"/>
      </rPr>
      <t>DC_3A4-28A2-(n)7AA24</t>
    </r>
  </si>
  <si>
    <r>
      <rPr>
        <sz val="11"/>
        <color rgb="FF000000"/>
        <rFont val="宋体"/>
        <family val="3"/>
        <charset val="134"/>
      </rPr>
      <t>DC_3A4-28A2-7A2_n7A4</t>
    </r>
  </si>
  <si>
    <r>
      <rPr>
        <sz val="11"/>
        <color rgb="FF000000"/>
        <rFont val="宋体"/>
        <family val="3"/>
        <charset val="134"/>
      </rPr>
      <t>DC_1A2-3A2-28A2_n7A4</t>
    </r>
  </si>
  <si>
    <r>
      <rPr>
        <sz val="11"/>
        <color rgb="FF000000"/>
        <rFont val="宋体"/>
        <family val="3"/>
        <charset val="134"/>
      </rPr>
      <t>DC_1A2-3A2-28A2-n7A4</t>
    </r>
  </si>
  <si>
    <r>
      <rPr>
        <sz val="11"/>
        <color rgb="FF000000"/>
        <rFont val="宋体"/>
        <family val="3"/>
        <charset val="134"/>
      </rPr>
      <t>DC_1A2-28A2-(n)7AA24</t>
    </r>
  </si>
  <si>
    <r>
      <rPr>
        <sz val="11"/>
        <color rgb="FF000000"/>
        <rFont val="宋体"/>
        <family val="3"/>
        <charset val="134"/>
      </rPr>
      <t>DC_1A2-28A2-7A2_n7A4</t>
    </r>
  </si>
  <si>
    <r>
      <rPr>
        <sz val="11"/>
        <color rgb="FF000000"/>
        <rFont val="宋体"/>
        <family val="3"/>
        <charset val="134"/>
      </rPr>
      <t>DC_3A2-28A2-(n)7AA44</t>
    </r>
  </si>
  <si>
    <r>
      <rPr>
        <sz val="11"/>
        <color rgb="FF000000"/>
        <rFont val="宋体"/>
        <family val="3"/>
        <charset val="134"/>
      </rPr>
      <t>DC_3A2-28A2-7A4_n7A4</t>
    </r>
  </si>
  <si>
    <r>
      <rPr>
        <sz val="11"/>
        <color rgb="FF000000"/>
        <rFont val="宋体"/>
        <family val="3"/>
        <charset val="134"/>
      </rPr>
      <t>DC_3A2-28A2-(n)7AA24</t>
    </r>
  </si>
  <si>
    <r>
      <rPr>
        <sz val="11"/>
        <color rgb="FF000000"/>
        <rFont val="宋体"/>
        <family val="3"/>
        <charset val="134"/>
      </rPr>
      <t>DC_3A2-28A2-7A2_n7A4</t>
    </r>
  </si>
  <si>
    <r>
      <rPr>
        <sz val="11"/>
        <color rgb="FF000000"/>
        <rFont val="宋体"/>
        <family val="3"/>
        <charset val="134"/>
      </rPr>
      <t>DC_1A4-3C4_n7B4</t>
    </r>
  </si>
  <si>
    <r>
      <rPr>
        <sz val="11"/>
        <color rgb="FF000000"/>
        <rFont val="宋体"/>
        <family val="3"/>
        <charset val="134"/>
      </rPr>
      <t>DC_1A4-3C4-n7B4</t>
    </r>
  </si>
  <si>
    <r>
      <rPr>
        <sz val="11"/>
        <color rgb="FF000000"/>
        <rFont val="宋体"/>
        <family val="3"/>
        <charset val="134"/>
      </rPr>
      <t>DC_3C4-28A2_n7B4</t>
    </r>
  </si>
  <si>
    <r>
      <rPr>
        <sz val="11"/>
        <color rgb="FF000000"/>
        <rFont val="宋体"/>
        <family val="3"/>
        <charset val="134"/>
      </rPr>
      <t>DC_3C4-28A2-n7B4</t>
    </r>
  </si>
  <si>
    <r>
      <rPr>
        <sz val="11"/>
        <color rgb="FF000000"/>
        <rFont val="宋体"/>
        <family val="3"/>
        <charset val="134"/>
      </rPr>
      <t>DC_1A2-3C4_n7B4</t>
    </r>
  </si>
  <si>
    <r>
      <rPr>
        <sz val="11"/>
        <color rgb="FF000000"/>
        <rFont val="宋体"/>
        <family val="3"/>
        <charset val="134"/>
      </rPr>
      <t>DC_1A2-3C4-n7B4</t>
    </r>
  </si>
  <si>
    <r>
      <rPr>
        <sz val="11"/>
        <color rgb="FF000000"/>
        <rFont val="宋体"/>
        <family val="3"/>
        <charset val="134"/>
      </rPr>
      <t>DC_1A4-3C2_n7B4</t>
    </r>
  </si>
  <si>
    <r>
      <rPr>
        <sz val="11"/>
        <color rgb="FF000000"/>
        <rFont val="宋体"/>
        <family val="3"/>
        <charset val="134"/>
      </rPr>
      <t>DC_1A4-3C2-n7B4</t>
    </r>
  </si>
  <si>
    <r>
      <rPr>
        <sz val="11"/>
        <color rgb="FF000000"/>
        <rFont val="宋体"/>
        <family val="3"/>
        <charset val="134"/>
      </rPr>
      <t>DC_1A4-3C4_n7A4</t>
    </r>
  </si>
  <si>
    <r>
      <rPr>
        <sz val="11"/>
        <color rgb="FF000000"/>
        <rFont val="宋体"/>
        <family val="3"/>
        <charset val="134"/>
      </rPr>
      <t>DC_1A4-3C4-n7A4</t>
    </r>
  </si>
  <si>
    <r>
      <rPr>
        <sz val="11"/>
        <color rgb="FF000000"/>
        <rFont val="宋体"/>
        <family val="3"/>
        <charset val="134"/>
      </rPr>
      <t>DC_3C4-(n)7AA44</t>
    </r>
  </si>
  <si>
    <r>
      <rPr>
        <sz val="11"/>
        <color rgb="FF000000"/>
        <rFont val="宋体"/>
        <family val="3"/>
        <charset val="134"/>
      </rPr>
      <t>DC_3C4-7A4_n7A4</t>
    </r>
  </si>
  <si>
    <r>
      <rPr>
        <sz val="11"/>
        <color rgb="FF000000"/>
        <rFont val="宋体"/>
        <family val="3"/>
        <charset val="134"/>
      </rPr>
      <t>DC_1A4-3A4_n7B4</t>
    </r>
  </si>
  <si>
    <r>
      <rPr>
        <sz val="11"/>
        <color rgb="FF000000"/>
        <rFont val="宋体"/>
        <family val="3"/>
        <charset val="134"/>
      </rPr>
      <t>DC_1A4-3A4-n7B4</t>
    </r>
  </si>
  <si>
    <r>
      <rPr>
        <sz val="11"/>
        <color rgb="FF000000"/>
        <rFont val="宋体"/>
        <family val="3"/>
        <charset val="134"/>
      </rPr>
      <t>DC_3C2-28A2_n7B4</t>
    </r>
  </si>
  <si>
    <r>
      <rPr>
        <sz val="11"/>
        <color rgb="FF000000"/>
        <rFont val="宋体"/>
        <family val="3"/>
        <charset val="134"/>
      </rPr>
      <t>DC_3C2-28A2-n7B4</t>
    </r>
  </si>
  <si>
    <r>
      <rPr>
        <sz val="11"/>
        <color rgb="FF000000"/>
        <rFont val="宋体"/>
        <family val="3"/>
        <charset val="134"/>
      </rPr>
      <t>DC_1A2-3C2_n7B4</t>
    </r>
  </si>
  <si>
    <r>
      <rPr>
        <sz val="11"/>
        <color rgb="FF000000"/>
        <rFont val="宋体"/>
        <family val="3"/>
        <charset val="134"/>
      </rPr>
      <t>DC_1A2-3C2-n7B4</t>
    </r>
  </si>
  <si>
    <r>
      <rPr>
        <sz val="11"/>
        <color rgb="FF000000"/>
        <rFont val="宋体"/>
        <family val="3"/>
        <charset val="134"/>
      </rPr>
      <t>DC_1A2-3C4_n7A4</t>
    </r>
  </si>
  <si>
    <r>
      <rPr>
        <sz val="11"/>
        <color rgb="FF000000"/>
        <rFont val="宋体"/>
        <family val="3"/>
        <charset val="134"/>
      </rPr>
      <t>DC_1A2-3C4-n7A4</t>
    </r>
  </si>
  <si>
    <r>
      <rPr>
        <sz val="11"/>
        <color rgb="FF000000"/>
        <rFont val="宋体"/>
        <family val="3"/>
        <charset val="134"/>
      </rPr>
      <t>DC_3C4-(n)7AA24</t>
    </r>
  </si>
  <si>
    <r>
      <rPr>
        <sz val="11"/>
        <color rgb="FF000000"/>
        <rFont val="宋体"/>
        <family val="3"/>
        <charset val="134"/>
      </rPr>
      <t>DC_3C4-7A2_n7A4</t>
    </r>
  </si>
  <si>
    <r>
      <rPr>
        <sz val="11"/>
        <color rgb="FF000000"/>
        <rFont val="宋体"/>
        <family val="3"/>
        <charset val="134"/>
      </rPr>
      <t>DC_3A4-28A2_n7B4</t>
    </r>
  </si>
  <si>
    <r>
      <rPr>
        <sz val="11"/>
        <color rgb="FF000000"/>
        <rFont val="宋体"/>
        <family val="3"/>
        <charset val="134"/>
      </rPr>
      <t>DC_3A4-28A2-n7B4</t>
    </r>
  </si>
  <si>
    <r>
      <rPr>
        <sz val="11"/>
        <color rgb="FF000000"/>
        <rFont val="宋体"/>
        <family val="3"/>
        <charset val="134"/>
      </rPr>
      <t>DC_1A4-3A2_n7B4</t>
    </r>
  </si>
  <si>
    <r>
      <rPr>
        <sz val="11"/>
        <color rgb="FF000000"/>
        <rFont val="宋体"/>
        <family val="3"/>
        <charset val="134"/>
      </rPr>
      <t>DC_1A4-3A2-n7B4</t>
    </r>
  </si>
  <si>
    <r>
      <rPr>
        <sz val="11"/>
        <color rgb="FF000000"/>
        <rFont val="宋体"/>
        <family val="3"/>
        <charset val="134"/>
      </rPr>
      <t>DC_1A2-3A4_n7B4</t>
    </r>
  </si>
  <si>
    <r>
      <rPr>
        <sz val="11"/>
        <color rgb="FF000000"/>
        <rFont val="宋体"/>
        <family val="3"/>
        <charset val="134"/>
      </rPr>
      <t>DC_1A2-3A4-n7B4</t>
    </r>
  </si>
  <si>
    <r>
      <rPr>
        <sz val="11"/>
        <color rgb="FF000000"/>
        <rFont val="宋体"/>
        <family val="3"/>
        <charset val="134"/>
      </rPr>
      <t>DC_1A4-28A2_n7B4</t>
    </r>
  </si>
  <si>
    <r>
      <rPr>
        <sz val="11"/>
        <color rgb="FF000000"/>
        <rFont val="宋体"/>
        <family val="3"/>
        <charset val="134"/>
      </rPr>
      <t>DC_1A4-28A2-n7B4</t>
    </r>
  </si>
  <si>
    <r>
      <rPr>
        <sz val="11"/>
        <color rgb="FF000000"/>
        <rFont val="宋体"/>
        <family val="3"/>
        <charset val="134"/>
      </rPr>
      <t>DC_1A4-3C2_n7A4</t>
    </r>
  </si>
  <si>
    <r>
      <rPr>
        <sz val="11"/>
        <color rgb="FF000000"/>
        <rFont val="宋体"/>
        <family val="3"/>
        <charset val="134"/>
      </rPr>
      <t>DC_1A4-3C2-n7A4</t>
    </r>
  </si>
  <si>
    <r>
      <rPr>
        <sz val="11"/>
        <color rgb="FF000000"/>
        <rFont val="宋体"/>
        <family val="3"/>
        <charset val="134"/>
      </rPr>
      <t>DC_3C2-(n)7AA44</t>
    </r>
  </si>
  <si>
    <r>
      <rPr>
        <sz val="11"/>
        <color rgb="FF000000"/>
        <rFont val="宋体"/>
        <family val="3"/>
        <charset val="134"/>
      </rPr>
      <t>DC_3C2-7A4_n7A4</t>
    </r>
  </si>
  <si>
    <r>
      <rPr>
        <sz val="11"/>
        <color rgb="FF000000"/>
        <rFont val="宋体"/>
        <family val="3"/>
        <charset val="134"/>
      </rPr>
      <t>DC_3A2-28A2_n7B4</t>
    </r>
  </si>
  <si>
    <r>
      <rPr>
        <sz val="11"/>
        <color rgb="FF000000"/>
        <rFont val="宋体"/>
        <family val="3"/>
        <charset val="134"/>
      </rPr>
      <t>DC_3A2-28A2-n7B4</t>
    </r>
  </si>
  <si>
    <r>
      <rPr>
        <sz val="11"/>
        <color rgb="FF000000"/>
        <rFont val="宋体"/>
        <family val="3"/>
        <charset val="134"/>
      </rPr>
      <t>DC_1A2-3A2_n7B4</t>
    </r>
  </si>
  <si>
    <r>
      <rPr>
        <sz val="11"/>
        <color rgb="FF000000"/>
        <rFont val="宋体"/>
        <family val="3"/>
        <charset val="134"/>
      </rPr>
      <t>DC_1A2-3A2-n7B4</t>
    </r>
  </si>
  <si>
    <r>
      <rPr>
        <sz val="11"/>
        <color rgb="FF000000"/>
        <rFont val="宋体"/>
        <family val="3"/>
        <charset val="134"/>
      </rPr>
      <t>DC_1A2-28A2_n7B4</t>
    </r>
  </si>
  <si>
    <r>
      <rPr>
        <sz val="11"/>
        <color rgb="FF000000"/>
        <rFont val="宋体"/>
        <family val="3"/>
        <charset val="134"/>
      </rPr>
      <t>DC_1A2-28A2-n7B4</t>
    </r>
  </si>
  <si>
    <r>
      <rPr>
        <sz val="11"/>
        <color rgb="FF000000"/>
        <rFont val="宋体"/>
        <family val="3"/>
        <charset val="134"/>
      </rPr>
      <t>DC_1A4-3A4_n7A4</t>
    </r>
  </si>
  <si>
    <r>
      <rPr>
        <sz val="11"/>
        <color rgb="FF000000"/>
        <rFont val="宋体"/>
        <family val="3"/>
        <charset val="134"/>
      </rPr>
      <t>DC_1A4-3A4-n7A4</t>
    </r>
  </si>
  <si>
    <r>
      <rPr>
        <sz val="11"/>
        <color rgb="FF000000"/>
        <rFont val="宋体"/>
        <family val="3"/>
        <charset val="134"/>
      </rPr>
      <t>DC_1A4-(n)7AA44</t>
    </r>
  </si>
  <si>
    <r>
      <rPr>
        <sz val="11"/>
        <color rgb="FF000000"/>
        <rFont val="宋体"/>
        <family val="3"/>
        <charset val="134"/>
      </rPr>
      <t>DC_1A4-7A4_n7A4</t>
    </r>
  </si>
  <si>
    <r>
      <rPr>
        <sz val="11"/>
        <color rgb="FF000000"/>
        <rFont val="宋体"/>
        <family val="3"/>
        <charset val="134"/>
      </rPr>
      <t>DC_3A4-(n)7AA44</t>
    </r>
  </si>
  <si>
    <r>
      <rPr>
        <sz val="11"/>
        <color rgb="FF000000"/>
        <rFont val="宋体"/>
        <family val="3"/>
        <charset val="134"/>
      </rPr>
      <t>DC_3A4-7A4_n7A4</t>
    </r>
  </si>
  <si>
    <r>
      <rPr>
        <sz val="11"/>
        <color rgb="FF000000"/>
        <rFont val="宋体"/>
        <family val="3"/>
        <charset val="134"/>
      </rPr>
      <t>DC_1A2-3C2_n7A4</t>
    </r>
  </si>
  <si>
    <r>
      <rPr>
        <sz val="11"/>
        <color rgb="FF000000"/>
        <rFont val="宋体"/>
        <family val="3"/>
        <charset val="134"/>
      </rPr>
      <t>DC_1A2-3C2-n7A4</t>
    </r>
  </si>
  <si>
    <r>
      <rPr>
        <sz val="11"/>
        <color rgb="FF000000"/>
        <rFont val="宋体"/>
        <family val="3"/>
        <charset val="134"/>
      </rPr>
      <t>DC_3C2-(n)7AA24</t>
    </r>
  </si>
  <si>
    <r>
      <rPr>
        <sz val="11"/>
        <color rgb="FF000000"/>
        <rFont val="宋体"/>
        <family val="3"/>
        <charset val="134"/>
      </rPr>
      <t>DC_3C2-7A2_n7A4</t>
    </r>
  </si>
  <si>
    <r>
      <rPr>
        <sz val="11"/>
        <color rgb="FF000000"/>
        <rFont val="宋体"/>
        <family val="3"/>
        <charset val="134"/>
      </rPr>
      <t>DC_1A4-3A2_n7A4</t>
    </r>
  </si>
  <si>
    <r>
      <rPr>
        <sz val="11"/>
        <color rgb="FF000000"/>
        <rFont val="宋体"/>
        <family val="3"/>
        <charset val="134"/>
      </rPr>
      <t>DC_1A4-3A2-n7A4</t>
    </r>
  </si>
  <si>
    <r>
      <rPr>
        <sz val="11"/>
        <color rgb="FF000000"/>
        <rFont val="宋体"/>
        <family val="3"/>
        <charset val="134"/>
      </rPr>
      <t>DC_1A2-3A4_n7A4</t>
    </r>
  </si>
  <si>
    <r>
      <rPr>
        <sz val="11"/>
        <color rgb="FF000000"/>
        <rFont val="宋体"/>
        <family val="3"/>
        <charset val="134"/>
      </rPr>
      <t>DC_1A2-3A4-n7A4</t>
    </r>
  </si>
  <si>
    <r>
      <rPr>
        <sz val="11"/>
        <color rgb="FF000000"/>
        <rFont val="宋体"/>
        <family val="3"/>
        <charset val="134"/>
      </rPr>
      <t>DC_1A4-(n)7AA24</t>
    </r>
  </si>
  <si>
    <r>
      <rPr>
        <sz val="11"/>
        <color rgb="FF000000"/>
        <rFont val="宋体"/>
        <family val="3"/>
        <charset val="134"/>
      </rPr>
      <t>DC_1A4-7A2_n7A4</t>
    </r>
  </si>
  <si>
    <r>
      <rPr>
        <sz val="11"/>
        <color rgb="FF000000"/>
        <rFont val="宋体"/>
        <family val="3"/>
        <charset val="134"/>
      </rPr>
      <t>DC_1A2-(n)7AA44</t>
    </r>
  </si>
  <si>
    <r>
      <rPr>
        <sz val="11"/>
        <color rgb="FF000000"/>
        <rFont val="宋体"/>
        <family val="3"/>
        <charset val="134"/>
      </rPr>
      <t>DC_1A2-7A4_n7A4</t>
    </r>
  </si>
  <si>
    <r>
      <rPr>
        <sz val="11"/>
        <color rgb="FF000000"/>
        <rFont val="宋体"/>
        <family val="3"/>
        <charset val="134"/>
      </rPr>
      <t>DC_1A4-28A2_n7A4</t>
    </r>
  </si>
  <si>
    <r>
      <rPr>
        <sz val="11"/>
        <color rgb="FF000000"/>
        <rFont val="宋体"/>
        <family val="3"/>
        <charset val="134"/>
      </rPr>
      <t>DC_1A4-28A2-n7A4</t>
    </r>
  </si>
  <si>
    <r>
      <rPr>
        <sz val="11"/>
        <color rgb="FF000000"/>
        <rFont val="宋体"/>
        <family val="3"/>
        <charset val="134"/>
      </rPr>
      <t>DC_3A4-(n)7AA24</t>
    </r>
  </si>
  <si>
    <r>
      <rPr>
        <sz val="11"/>
        <color rgb="FF000000"/>
        <rFont val="宋体"/>
        <family val="3"/>
        <charset val="134"/>
      </rPr>
      <t>DC_3A4-7A2_n7A4</t>
    </r>
  </si>
  <si>
    <r>
      <rPr>
        <sz val="11"/>
        <color rgb="FF000000"/>
        <rFont val="宋体"/>
        <family val="3"/>
        <charset val="134"/>
      </rPr>
      <t>DC_3A2-(n)7AA44</t>
    </r>
  </si>
  <si>
    <r>
      <rPr>
        <sz val="11"/>
        <color rgb="FF000000"/>
        <rFont val="宋体"/>
        <family val="3"/>
        <charset val="134"/>
      </rPr>
      <t>DC_3A2-7A4_n7A4</t>
    </r>
  </si>
  <si>
    <r>
      <rPr>
        <sz val="11"/>
        <color rgb="FF000000"/>
        <rFont val="宋体"/>
        <family val="3"/>
        <charset val="134"/>
      </rPr>
      <t>DC_3A4-28A2_n7A4</t>
    </r>
  </si>
  <si>
    <r>
      <rPr>
        <sz val="11"/>
        <color rgb="FF000000"/>
        <rFont val="宋体"/>
        <family val="3"/>
        <charset val="134"/>
      </rPr>
      <t>DC_3A4-28A2-n7A4</t>
    </r>
  </si>
  <si>
    <r>
      <rPr>
        <sz val="11"/>
        <color rgb="FF000000"/>
        <rFont val="宋体"/>
        <family val="3"/>
        <charset val="134"/>
      </rPr>
      <t>DC_28A2-(n)7AA44</t>
    </r>
  </si>
  <si>
    <r>
      <rPr>
        <sz val="11"/>
        <color rgb="FF000000"/>
        <rFont val="宋体"/>
        <family val="3"/>
        <charset val="134"/>
      </rPr>
      <t>DC_28A2-7A4_n7A4</t>
    </r>
  </si>
  <si>
    <r>
      <rPr>
        <sz val="11"/>
        <color rgb="FF000000"/>
        <rFont val="宋体"/>
        <family val="3"/>
        <charset val="134"/>
      </rPr>
      <t>DC_1A2-3A2_n7A4</t>
    </r>
  </si>
  <si>
    <r>
      <rPr>
        <sz val="11"/>
        <color rgb="FF000000"/>
        <rFont val="宋体"/>
        <family val="3"/>
        <charset val="134"/>
      </rPr>
      <t>DC_1A2-3A2-n7A4</t>
    </r>
  </si>
  <si>
    <r>
      <rPr>
        <sz val="11"/>
        <color rgb="FF000000"/>
        <rFont val="宋体"/>
        <family val="3"/>
        <charset val="134"/>
      </rPr>
      <t>DC_1A2-(n)7AA24</t>
    </r>
  </si>
  <si>
    <r>
      <rPr>
        <sz val="11"/>
        <color rgb="FF000000"/>
        <rFont val="宋体"/>
        <family val="3"/>
        <charset val="134"/>
      </rPr>
      <t>DC_1A2-7A2_n7A4</t>
    </r>
  </si>
  <si>
    <r>
      <rPr>
        <sz val="11"/>
        <color rgb="FF000000"/>
        <rFont val="宋体"/>
        <family val="3"/>
        <charset val="134"/>
      </rPr>
      <t>DC_1A2-28A2_n7A4</t>
    </r>
  </si>
  <si>
    <r>
      <rPr>
        <sz val="11"/>
        <color rgb="FF000000"/>
        <rFont val="宋体"/>
        <family val="3"/>
        <charset val="134"/>
      </rPr>
      <t>DC_1A2-28A2-n7A4</t>
    </r>
  </si>
  <si>
    <r>
      <rPr>
        <sz val="11"/>
        <color rgb="FF000000"/>
        <rFont val="宋体"/>
        <family val="3"/>
        <charset val="134"/>
      </rPr>
      <t>DC_3A2-(n)7AA24</t>
    </r>
  </si>
  <si>
    <r>
      <rPr>
        <sz val="11"/>
        <color rgb="FF000000"/>
        <rFont val="宋体"/>
        <family val="3"/>
        <charset val="134"/>
      </rPr>
      <t>DC_3A2-7A2_n7A4</t>
    </r>
  </si>
  <si>
    <r>
      <rPr>
        <sz val="11"/>
        <color rgb="FF000000"/>
        <rFont val="宋体"/>
        <family val="3"/>
        <charset val="134"/>
      </rPr>
      <t>DC_3A2-28A2_n7A4</t>
    </r>
  </si>
  <si>
    <r>
      <rPr>
        <sz val="11"/>
        <color rgb="FF000000"/>
        <rFont val="宋体"/>
        <family val="3"/>
        <charset val="134"/>
      </rPr>
      <t>DC_3A2-28A2-n7A4</t>
    </r>
  </si>
  <si>
    <r>
      <rPr>
        <sz val="11"/>
        <color rgb="FF000000"/>
        <rFont val="宋体"/>
        <family val="3"/>
        <charset val="134"/>
      </rPr>
      <t>DC_28A2-(n)7AA24</t>
    </r>
  </si>
  <si>
    <r>
      <rPr>
        <sz val="11"/>
        <color rgb="FF000000"/>
        <rFont val="宋体"/>
        <family val="3"/>
        <charset val="134"/>
      </rPr>
      <t>DC_28A2-7A2_n7A4</t>
    </r>
  </si>
  <si>
    <r>
      <rPr>
        <sz val="11"/>
        <color rgb="FF000000"/>
        <rFont val="宋体"/>
        <family val="3"/>
        <charset val="134"/>
      </rPr>
      <t>DC_3C4_n7B4</t>
    </r>
  </si>
  <si>
    <r>
      <rPr>
        <sz val="11"/>
        <color rgb="FF000000"/>
        <rFont val="宋体"/>
        <family val="3"/>
        <charset val="134"/>
      </rPr>
      <t>DC_3C4-n7B4</t>
    </r>
  </si>
  <si>
    <r>
      <rPr>
        <sz val="11"/>
        <color rgb="FF000000"/>
        <rFont val="宋体"/>
        <family val="3"/>
        <charset val="134"/>
      </rPr>
      <t>DC_3C2_n7B4</t>
    </r>
  </si>
  <si>
    <r>
      <rPr>
        <sz val="11"/>
        <color rgb="FF000000"/>
        <rFont val="宋体"/>
        <family val="3"/>
        <charset val="134"/>
      </rPr>
      <t>DC_3C2-n7B4</t>
    </r>
  </si>
  <si>
    <r>
      <rPr>
        <sz val="11"/>
        <color rgb="FF000000"/>
        <rFont val="宋体"/>
        <family val="3"/>
        <charset val="134"/>
      </rPr>
      <t>DC_3C4_n7A4</t>
    </r>
  </si>
  <si>
    <r>
      <rPr>
        <sz val="11"/>
        <color rgb="FF000000"/>
        <rFont val="宋体"/>
        <family val="3"/>
        <charset val="134"/>
      </rPr>
      <t>DC_3C4-n7A4</t>
    </r>
  </si>
  <si>
    <r>
      <rPr>
        <sz val="11"/>
        <color rgb="FF000000"/>
        <rFont val="宋体"/>
        <family val="3"/>
        <charset val="134"/>
      </rPr>
      <t>DC_1A4_n7B4</t>
    </r>
  </si>
  <si>
    <r>
      <rPr>
        <sz val="11"/>
        <color rgb="FF000000"/>
        <rFont val="宋体"/>
        <family val="3"/>
        <charset val="134"/>
      </rPr>
      <t>DC_1A4-n7B4</t>
    </r>
  </si>
  <si>
    <r>
      <rPr>
        <sz val="11"/>
        <color rgb="FF000000"/>
        <rFont val="宋体"/>
        <family val="3"/>
        <charset val="134"/>
      </rPr>
      <t>DC_3A4_n7B4</t>
    </r>
  </si>
  <si>
    <r>
      <rPr>
        <sz val="11"/>
        <color rgb="FF000000"/>
        <rFont val="宋体"/>
        <family val="3"/>
        <charset val="134"/>
      </rPr>
      <t>DC_3A4-n7B4</t>
    </r>
  </si>
  <si>
    <r>
      <rPr>
        <sz val="11"/>
        <color rgb="FF000000"/>
        <rFont val="宋体"/>
        <family val="3"/>
        <charset val="134"/>
      </rPr>
      <t>DC_1A2_n7B4</t>
    </r>
  </si>
  <si>
    <r>
      <rPr>
        <sz val="11"/>
        <color rgb="FF000000"/>
        <rFont val="宋体"/>
        <family val="3"/>
        <charset val="134"/>
      </rPr>
      <t>DC_1A2-n7B4</t>
    </r>
  </si>
  <si>
    <r>
      <rPr>
        <sz val="11"/>
        <color rgb="FF000000"/>
        <rFont val="宋体"/>
        <family val="3"/>
        <charset val="134"/>
      </rPr>
      <t>DC_3A2_n7B4</t>
    </r>
  </si>
  <si>
    <r>
      <rPr>
        <sz val="11"/>
        <color rgb="FF000000"/>
        <rFont val="宋体"/>
        <family val="3"/>
        <charset val="134"/>
      </rPr>
      <t>DC_3A2-n7B4</t>
    </r>
  </si>
  <si>
    <r>
      <rPr>
        <sz val="11"/>
        <color rgb="FF000000"/>
        <rFont val="宋体"/>
        <family val="3"/>
        <charset val="134"/>
      </rPr>
      <t>DC_28A2_n7B4</t>
    </r>
  </si>
  <si>
    <r>
      <rPr>
        <sz val="11"/>
        <color rgb="FF000000"/>
        <rFont val="宋体"/>
        <family val="3"/>
        <charset val="134"/>
      </rPr>
      <t>DC_28A2-n7B4</t>
    </r>
  </si>
  <si>
    <r>
      <rPr>
        <sz val="11"/>
        <color rgb="FF000000"/>
        <rFont val="宋体"/>
        <family val="3"/>
        <charset val="134"/>
      </rPr>
      <t>DC_3C2_n7A4</t>
    </r>
  </si>
  <si>
    <r>
      <rPr>
        <sz val="11"/>
        <color rgb="FF000000"/>
        <rFont val="宋体"/>
        <family val="3"/>
        <charset val="134"/>
      </rPr>
      <t>DC_3C2-n7A4</t>
    </r>
  </si>
  <si>
    <r>
      <rPr>
        <sz val="11"/>
        <color rgb="FF000000"/>
        <rFont val="宋体"/>
        <family val="3"/>
        <charset val="134"/>
      </rPr>
      <t>DC-(n)7AA44</t>
    </r>
  </si>
  <si>
    <r>
      <rPr>
        <sz val="11"/>
        <color rgb="FF000000"/>
        <rFont val="宋体"/>
        <family val="3"/>
        <charset val="134"/>
      </rPr>
      <t>7A4_n7A4</t>
    </r>
  </si>
  <si>
    <r>
      <rPr>
        <sz val="11"/>
        <color rgb="FF000000"/>
        <rFont val="宋体"/>
        <family val="3"/>
        <charset val="134"/>
      </rPr>
      <t>DC_1A4_n7A4</t>
    </r>
  </si>
  <si>
    <r>
      <rPr>
        <sz val="11"/>
        <color rgb="FF000000"/>
        <rFont val="宋体"/>
        <family val="3"/>
        <charset val="134"/>
      </rPr>
      <t>DC_1A4-n7A4</t>
    </r>
  </si>
  <si>
    <r>
      <rPr>
        <sz val="11"/>
        <color rgb="FF000000"/>
        <rFont val="宋体"/>
        <family val="3"/>
        <charset val="134"/>
      </rPr>
      <t>DC_3A4_n7A4</t>
    </r>
  </si>
  <si>
    <r>
      <rPr>
        <sz val="11"/>
        <color rgb="FF000000"/>
        <rFont val="宋体"/>
        <family val="3"/>
        <charset val="134"/>
      </rPr>
      <t>DC_3A4-n7A4</t>
    </r>
  </si>
  <si>
    <r>
      <rPr>
        <sz val="11"/>
        <color rgb="FF000000"/>
        <rFont val="宋体"/>
        <family val="3"/>
        <charset val="134"/>
      </rPr>
      <t>DC-(n)7AA24</t>
    </r>
  </si>
  <si>
    <r>
      <rPr>
        <sz val="11"/>
        <color rgb="FF000000"/>
        <rFont val="宋体"/>
        <family val="3"/>
        <charset val="134"/>
      </rPr>
      <t>7A2_n7A4</t>
    </r>
  </si>
  <si>
    <r>
      <rPr>
        <sz val="11"/>
        <color rgb="FF000000"/>
        <rFont val="宋体"/>
        <family val="3"/>
        <charset val="134"/>
      </rPr>
      <t>DC_28A2_n7A4</t>
    </r>
  </si>
  <si>
    <r>
      <rPr>
        <sz val="11"/>
        <color rgb="FF000000"/>
        <rFont val="宋体"/>
        <family val="3"/>
        <charset val="134"/>
      </rPr>
      <t>DC_28A2-n7A4</t>
    </r>
  </si>
  <si>
    <r>
      <rPr>
        <sz val="11"/>
        <color rgb="FF000000"/>
        <rFont val="宋体"/>
        <family val="3"/>
        <charset val="134"/>
      </rPr>
      <t>DC_1A2_n7A4</t>
    </r>
  </si>
  <si>
    <r>
      <rPr>
        <sz val="11"/>
        <color rgb="FF000000"/>
        <rFont val="宋体"/>
        <family val="3"/>
        <charset val="134"/>
      </rPr>
      <t>DC_1A2-n7A4</t>
    </r>
  </si>
  <si>
    <r>
      <rPr>
        <sz val="11"/>
        <color rgb="FF000000"/>
        <rFont val="宋体"/>
        <family val="3"/>
        <charset val="134"/>
      </rPr>
      <t>DC_3A2_n7A4</t>
    </r>
  </si>
  <si>
    <r>
      <rPr>
        <sz val="11"/>
        <color rgb="FF000000"/>
        <rFont val="宋体"/>
        <family val="3"/>
        <charset val="134"/>
      </rPr>
      <t>DC_3A2-n7A4</t>
    </r>
  </si>
  <si>
    <r>
      <rPr>
        <b/>
        <sz val="20"/>
        <color rgb="FF000000"/>
        <rFont val="宋体"/>
        <family val="3"/>
        <charset val="134"/>
      </rPr>
      <t>Band Combinations - ENDC-n7</t>
    </r>
  </si>
  <si>
    <r>
      <rPr>
        <sz val="11"/>
        <color rgb="FF000000"/>
        <rFont val="宋体"/>
        <family val="3"/>
        <charset val="134"/>
      </rPr>
      <t>ENDC_n7_18_108</t>
    </r>
  </si>
  <si>
    <r>
      <rPr>
        <sz val="11"/>
        <color rgb="FF000000"/>
        <rFont val="宋体"/>
        <family val="3"/>
        <charset val="134"/>
      </rPr>
      <t>DC_1A-3C-28A-(n)7AA</t>
    </r>
  </si>
  <si>
    <r>
      <rPr>
        <sz val="11"/>
        <color rgb="FF000000"/>
        <rFont val="宋体"/>
        <family val="3"/>
        <charset val="134"/>
      </rPr>
      <t>ENDC_n7_16_107</t>
    </r>
  </si>
  <si>
    <r>
      <rPr>
        <sz val="11"/>
        <color rgb="FF000000"/>
        <rFont val="宋体"/>
        <family val="3"/>
        <charset val="134"/>
      </rPr>
      <t>ENDC_n7_16_106</t>
    </r>
  </si>
  <si>
    <r>
      <rPr>
        <sz val="11"/>
        <color rgb="FF000000"/>
        <rFont val="宋体"/>
        <family val="3"/>
        <charset val="134"/>
      </rPr>
      <t>ENDC_n7_14_104</t>
    </r>
  </si>
  <si>
    <r>
      <rPr>
        <sz val="11"/>
        <color rgb="FF000000"/>
        <rFont val="宋体"/>
        <family val="3"/>
        <charset val="134"/>
      </rPr>
      <t>ENDC_n7_14_103</t>
    </r>
  </si>
  <si>
    <r>
      <rPr>
        <sz val="11"/>
        <color rgb="FF000000"/>
        <rFont val="宋体"/>
        <family val="3"/>
        <charset val="134"/>
      </rPr>
      <t>ENDC_n7_14_102</t>
    </r>
  </si>
  <si>
    <r>
      <rPr>
        <sz val="11"/>
        <color rgb="FF000000"/>
        <rFont val="宋体"/>
        <family val="3"/>
        <charset val="134"/>
      </rPr>
      <t>DC_1A-3A-28A-(n)7AA</t>
    </r>
  </si>
  <si>
    <r>
      <rPr>
        <sz val="11"/>
        <color rgb="FF000000"/>
        <rFont val="宋体"/>
        <family val="3"/>
        <charset val="134"/>
      </rPr>
      <t>ENDC_n7_12_97</t>
    </r>
  </si>
  <si>
    <r>
      <rPr>
        <sz val="11"/>
        <color rgb="FF000000"/>
        <rFont val="宋体"/>
        <family val="3"/>
        <charset val="134"/>
      </rPr>
      <t>ENDC_n7_12_96</t>
    </r>
  </si>
  <si>
    <r>
      <rPr>
        <sz val="11"/>
        <color rgb="FF000000"/>
        <rFont val="宋体"/>
        <family val="3"/>
        <charset val="134"/>
      </rPr>
      <t>ENDC_n7_12_95</t>
    </r>
  </si>
  <si>
    <r>
      <rPr>
        <sz val="11"/>
        <color rgb="FF000000"/>
        <rFont val="宋体"/>
        <family val="3"/>
        <charset val="134"/>
      </rPr>
      <t>ENDC_n7_12_94</t>
    </r>
  </si>
  <si>
    <r>
      <rPr>
        <sz val="11"/>
        <color rgb="FF000000"/>
        <rFont val="宋体"/>
        <family val="3"/>
        <charset val="134"/>
      </rPr>
      <t>ENDC_n7_12_93</t>
    </r>
  </si>
  <si>
    <r>
      <rPr>
        <sz val="11"/>
        <color rgb="FF000000"/>
        <rFont val="宋体"/>
        <family val="3"/>
        <charset val="134"/>
      </rPr>
      <t>ENDC_n7_10_83</t>
    </r>
  </si>
  <si>
    <r>
      <rPr>
        <sz val="11"/>
        <color rgb="FF000000"/>
        <rFont val="宋体"/>
        <family val="3"/>
        <charset val="134"/>
      </rPr>
      <t>ENDC_n7_10_82</t>
    </r>
  </si>
  <si>
    <r>
      <rPr>
        <sz val="11"/>
        <color rgb="FF000000"/>
        <rFont val="宋体"/>
        <family val="3"/>
        <charset val="134"/>
      </rPr>
      <t>ENDC_n7_10_81</t>
    </r>
  </si>
  <si>
    <r>
      <rPr>
        <sz val="11"/>
        <color rgb="FF000000"/>
        <rFont val="宋体"/>
        <family val="3"/>
        <charset val="134"/>
      </rPr>
      <t>ENDC_n7_10_80</t>
    </r>
  </si>
  <si>
    <r>
      <rPr>
        <sz val="11"/>
        <color rgb="FF000000"/>
        <rFont val="宋体"/>
        <family val="3"/>
        <charset val="134"/>
      </rPr>
      <t>ENDC_n7_8_67</t>
    </r>
  </si>
  <si>
    <r>
      <rPr>
        <sz val="11"/>
        <color rgb="FF000000"/>
        <rFont val="宋体"/>
        <family val="3"/>
        <charset val="134"/>
      </rPr>
      <t>ENDC_n7_14_98</t>
    </r>
  </si>
  <si>
    <r>
      <rPr>
        <sz val="11"/>
        <color rgb="FF000000"/>
        <rFont val="宋体"/>
        <family val="3"/>
        <charset val="134"/>
      </rPr>
      <t>DC_1A-3C-28A_n7B</t>
    </r>
  </si>
  <si>
    <r>
      <rPr>
        <sz val="11"/>
        <color rgb="FF000000"/>
        <rFont val="宋体"/>
        <family val="3"/>
        <charset val="134"/>
      </rPr>
      <t>1A-3C-28A</t>
    </r>
  </si>
  <si>
    <r>
      <rPr>
        <sz val="11"/>
        <color rgb="FF000000"/>
        <rFont val="宋体"/>
        <family val="3"/>
        <charset val="134"/>
      </rPr>
      <t>ENDC_n7_12_85</t>
    </r>
  </si>
  <si>
    <r>
      <rPr>
        <sz val="11"/>
        <color rgb="FF000000"/>
        <rFont val="宋体"/>
        <family val="3"/>
        <charset val="134"/>
      </rPr>
      <t>ENDC_n7_16_105</t>
    </r>
  </si>
  <si>
    <r>
      <rPr>
        <sz val="11"/>
        <color rgb="FF000000"/>
        <rFont val="宋体"/>
        <family val="3"/>
        <charset val="134"/>
      </rPr>
      <t>DC_1A-3C-(n)7AA</t>
    </r>
  </si>
  <si>
    <r>
      <rPr>
        <sz val="11"/>
        <color rgb="FF000000"/>
        <rFont val="宋体"/>
        <family val="3"/>
        <charset val="134"/>
      </rPr>
      <t>ENDC_n7_10_71</t>
    </r>
  </si>
  <si>
    <r>
      <rPr>
        <sz val="11"/>
        <color rgb="FF000000"/>
        <rFont val="宋体"/>
        <family val="3"/>
        <charset val="134"/>
      </rPr>
      <t>ENDC_n7_14_101</t>
    </r>
  </si>
  <si>
    <r>
      <rPr>
        <sz val="11"/>
        <color rgb="FF000000"/>
        <rFont val="宋体"/>
        <family val="3"/>
        <charset val="134"/>
      </rPr>
      <t>ENDC_n7_14_100</t>
    </r>
  </si>
  <si>
    <r>
      <rPr>
        <sz val="11"/>
        <color rgb="FF000000"/>
        <rFont val="宋体"/>
        <family val="3"/>
        <charset val="134"/>
      </rPr>
      <t>ENDC_n7_14_99</t>
    </r>
  </si>
  <si>
    <r>
      <rPr>
        <sz val="11"/>
        <color rgb="FF000000"/>
        <rFont val="宋体"/>
        <family val="3"/>
        <charset val="134"/>
      </rPr>
      <t>DC_3C-28A-(n)7AA</t>
    </r>
  </si>
  <si>
    <r>
      <rPr>
        <sz val="11"/>
        <color rgb="FF000000"/>
        <rFont val="宋体"/>
        <family val="3"/>
        <charset val="134"/>
      </rPr>
      <t>ENDC_n7_10_70</t>
    </r>
  </si>
  <si>
    <r>
      <rPr>
        <sz val="11"/>
        <color rgb="FF000000"/>
        <rFont val="宋体"/>
        <family val="3"/>
        <charset val="134"/>
      </rPr>
      <t>DC_1A-3A-28A_n7B</t>
    </r>
  </si>
  <si>
    <r>
      <rPr>
        <sz val="11"/>
        <color rgb="FF000000"/>
        <rFont val="宋体"/>
        <family val="3"/>
        <charset val="134"/>
      </rPr>
      <t>ENDC_n7_8_51</t>
    </r>
  </si>
  <si>
    <r>
      <rPr>
        <sz val="11"/>
        <color rgb="FF000000"/>
        <rFont val="宋体"/>
        <family val="3"/>
        <charset val="134"/>
      </rPr>
      <t>ENDC_n7_12_92</t>
    </r>
  </si>
  <si>
    <r>
      <rPr>
        <sz val="11"/>
        <color rgb="FF000000"/>
        <rFont val="宋体"/>
        <family val="3"/>
        <charset val="134"/>
      </rPr>
      <t>ENDC_n7_12_91</t>
    </r>
  </si>
  <si>
    <r>
      <rPr>
        <sz val="11"/>
        <color rgb="FF000000"/>
        <rFont val="宋体"/>
        <family val="3"/>
        <charset val="134"/>
      </rPr>
      <t>ENDC_n7_12_90</t>
    </r>
  </si>
  <si>
    <r>
      <rPr>
        <sz val="11"/>
        <color rgb="FF000000"/>
        <rFont val="宋体"/>
        <family val="3"/>
        <charset val="134"/>
      </rPr>
      <t>DC_1A-3C-28A_n7A</t>
    </r>
  </si>
  <si>
    <r>
      <rPr>
        <sz val="11"/>
        <color rgb="FF000000"/>
        <rFont val="宋体"/>
        <family val="3"/>
        <charset val="134"/>
      </rPr>
      <t>ENDC_n7_12_89</t>
    </r>
  </si>
  <si>
    <r>
      <rPr>
        <sz val="11"/>
        <color rgb="FF000000"/>
        <rFont val="宋体"/>
        <family val="3"/>
        <charset val="134"/>
      </rPr>
      <t>ENDC_n7_12_88</t>
    </r>
  </si>
  <si>
    <r>
      <rPr>
        <sz val="11"/>
        <color rgb="FF000000"/>
        <rFont val="宋体"/>
        <family val="3"/>
        <charset val="134"/>
      </rPr>
      <t>ENDC_n7_8_50</t>
    </r>
  </si>
  <si>
    <r>
      <rPr>
        <sz val="11"/>
        <color rgb="FF000000"/>
        <rFont val="宋体"/>
        <family val="3"/>
        <charset val="134"/>
      </rPr>
      <t>ENDC_n7_8_49</t>
    </r>
  </si>
  <si>
    <r>
      <rPr>
        <sz val="11"/>
        <color rgb="FF000000"/>
        <rFont val="宋体"/>
        <family val="3"/>
        <charset val="134"/>
      </rPr>
      <t>ENDC_n7_10_79</t>
    </r>
  </si>
  <si>
    <r>
      <rPr>
        <sz val="11"/>
        <color rgb="FF000000"/>
        <rFont val="宋体"/>
        <family val="3"/>
        <charset val="134"/>
      </rPr>
      <t>ENDC_n7_10_78</t>
    </r>
  </si>
  <si>
    <r>
      <rPr>
        <sz val="11"/>
        <color rgb="FF000000"/>
        <rFont val="宋体"/>
        <family val="3"/>
        <charset val="134"/>
      </rPr>
      <t>ENDC_n7_10_77</t>
    </r>
  </si>
  <si>
    <r>
      <rPr>
        <sz val="11"/>
        <color rgb="FF000000"/>
        <rFont val="宋体"/>
        <family val="3"/>
        <charset val="134"/>
      </rPr>
      <t>ENDC_n7_10_76</t>
    </r>
  </si>
  <si>
    <r>
      <rPr>
        <sz val="11"/>
        <color rgb="FF000000"/>
        <rFont val="宋体"/>
        <family val="3"/>
        <charset val="134"/>
      </rPr>
      <t>ENDC_n7_6_30</t>
    </r>
  </si>
  <si>
    <r>
      <rPr>
        <sz val="11"/>
        <color rgb="FF000000"/>
        <rFont val="宋体"/>
        <family val="3"/>
        <charset val="134"/>
      </rPr>
      <t>ENDC_n7_10_75</t>
    </r>
  </si>
  <si>
    <r>
      <rPr>
        <sz val="11"/>
        <color rgb="FF000000"/>
        <rFont val="宋体"/>
        <family val="3"/>
        <charset val="134"/>
      </rPr>
      <t>DC_1A-3A-28A_n7A</t>
    </r>
  </si>
  <si>
    <r>
      <rPr>
        <sz val="11"/>
        <color rgb="FF000000"/>
        <rFont val="宋体"/>
        <family val="3"/>
        <charset val="134"/>
      </rPr>
      <t>ENDC_n7_10_74</t>
    </r>
  </si>
  <si>
    <r>
      <rPr>
        <sz val="11"/>
        <color rgb="FF000000"/>
        <rFont val="宋体"/>
        <family val="3"/>
        <charset val="134"/>
      </rPr>
      <t>DC_1A-28A-(n)7AA</t>
    </r>
  </si>
  <si>
    <r>
      <rPr>
        <sz val="11"/>
        <color rgb="FF000000"/>
        <rFont val="宋体"/>
        <family val="3"/>
        <charset val="134"/>
      </rPr>
      <t>1A-7A-28A</t>
    </r>
  </si>
  <si>
    <r>
      <rPr>
        <sz val="11"/>
        <color rgb="FF000000"/>
        <rFont val="宋体"/>
        <family val="3"/>
        <charset val="134"/>
      </rPr>
      <t>ENDC_n7_8_66</t>
    </r>
  </si>
  <si>
    <r>
      <rPr>
        <sz val="11"/>
        <color rgb="FF000000"/>
        <rFont val="宋体"/>
        <family val="3"/>
        <charset val="134"/>
      </rPr>
      <t>ENDC_n7_8_65</t>
    </r>
  </si>
  <si>
    <r>
      <rPr>
        <sz val="11"/>
        <color rgb="FF000000"/>
        <rFont val="宋体"/>
        <family val="3"/>
        <charset val="134"/>
      </rPr>
      <t>ENDC_n7_8_64</t>
    </r>
  </si>
  <si>
    <r>
      <rPr>
        <sz val="11"/>
        <color rgb="FF000000"/>
        <rFont val="宋体"/>
        <family val="3"/>
        <charset val="134"/>
      </rPr>
      <t>ENDC_n7_8_63</t>
    </r>
  </si>
  <si>
    <r>
      <rPr>
        <sz val="11"/>
        <color rgb="FF000000"/>
        <rFont val="宋体"/>
        <family val="3"/>
        <charset val="134"/>
      </rPr>
      <t>ENDC_n7_8_62</t>
    </r>
  </si>
  <si>
    <r>
      <rPr>
        <sz val="11"/>
        <color rgb="FF000000"/>
        <rFont val="宋体"/>
        <family val="3"/>
        <charset val="134"/>
      </rPr>
      <t>ENDC_n7_8_61</t>
    </r>
  </si>
  <si>
    <r>
      <rPr>
        <sz val="11"/>
        <color rgb="FF000000"/>
        <rFont val="宋体"/>
        <family val="3"/>
        <charset val="134"/>
      </rPr>
      <t>ENDC_n7_8_60</t>
    </r>
  </si>
  <si>
    <r>
      <rPr>
        <sz val="11"/>
        <color rgb="FF000000"/>
        <rFont val="宋体"/>
        <family val="3"/>
        <charset val="134"/>
      </rPr>
      <t>ENDC_n7_8_59</t>
    </r>
  </si>
  <si>
    <r>
      <rPr>
        <sz val="11"/>
        <color rgb="FF000000"/>
        <rFont val="宋体"/>
        <family val="3"/>
        <charset val="134"/>
      </rPr>
      <t>DC_3A-28A-(n)7AA</t>
    </r>
  </si>
  <si>
    <r>
      <rPr>
        <sz val="11"/>
        <color rgb="FF000000"/>
        <rFont val="宋体"/>
        <family val="3"/>
        <charset val="134"/>
      </rPr>
      <t>ENDC_n7_8_58</t>
    </r>
  </si>
  <si>
    <r>
      <rPr>
        <sz val="11"/>
        <color rgb="FF000000"/>
        <rFont val="宋体"/>
        <family val="3"/>
        <charset val="134"/>
      </rPr>
      <t>ENDC_n7_6_45</t>
    </r>
  </si>
  <si>
    <r>
      <rPr>
        <sz val="11"/>
        <color rgb="FF000000"/>
        <rFont val="宋体"/>
        <family val="3"/>
        <charset val="134"/>
      </rPr>
      <t>ENDC_n7_6_44</t>
    </r>
  </si>
  <si>
    <r>
      <rPr>
        <sz val="11"/>
        <color rgb="FF000000"/>
        <rFont val="宋体"/>
        <family val="3"/>
        <charset val="134"/>
      </rPr>
      <t>ENDC_n7_6_43</t>
    </r>
  </si>
  <si>
    <r>
      <rPr>
        <sz val="11"/>
        <color rgb="FF000000"/>
        <rFont val="宋体"/>
        <family val="3"/>
        <charset val="134"/>
      </rPr>
      <t>ENDC_n7_6_42</t>
    </r>
  </si>
  <si>
    <r>
      <rPr>
        <sz val="11"/>
        <color rgb="FF000000"/>
        <rFont val="宋体"/>
        <family val="3"/>
        <charset val="134"/>
      </rPr>
      <t>ENDC_n7_12_84</t>
    </r>
  </si>
  <si>
    <r>
      <rPr>
        <sz val="11"/>
        <color rgb="FF000000"/>
        <rFont val="宋体"/>
        <family val="3"/>
        <charset val="134"/>
      </rPr>
      <t>DC_1A-3C_n7B</t>
    </r>
  </si>
  <si>
    <r>
      <rPr>
        <sz val="11"/>
        <color rgb="FF000000"/>
        <rFont val="宋体"/>
        <family val="3"/>
        <charset val="134"/>
      </rPr>
      <t>ENDC_n7_10_69</t>
    </r>
  </si>
  <si>
    <r>
      <rPr>
        <sz val="11"/>
        <color rgb="FF000000"/>
        <rFont val="宋体"/>
        <family val="3"/>
        <charset val="134"/>
      </rPr>
      <t>DC_3C-28A_n7B</t>
    </r>
  </si>
  <si>
    <r>
      <rPr>
        <sz val="11"/>
        <color rgb="FF000000"/>
        <rFont val="宋体"/>
        <family val="3"/>
        <charset val="134"/>
      </rPr>
      <t>ENDC_n7_10_68</t>
    </r>
  </si>
  <si>
    <r>
      <rPr>
        <sz val="11"/>
        <color rgb="FF000000"/>
        <rFont val="宋体"/>
        <family val="3"/>
        <charset val="134"/>
      </rPr>
      <t>ENDC_n7_8_48</t>
    </r>
  </si>
  <si>
    <r>
      <rPr>
        <sz val="11"/>
        <color rgb="FF000000"/>
        <rFont val="宋体"/>
        <family val="3"/>
        <charset val="134"/>
      </rPr>
      <t>ENDC_n7_12_87</t>
    </r>
  </si>
  <si>
    <r>
      <rPr>
        <sz val="11"/>
        <color rgb="FF000000"/>
        <rFont val="宋体"/>
        <family val="3"/>
        <charset val="134"/>
      </rPr>
      <t>DC_1A-3C_n7A</t>
    </r>
  </si>
  <si>
    <r>
      <rPr>
        <sz val="11"/>
        <color rgb="FF000000"/>
        <rFont val="宋体"/>
        <family val="3"/>
        <charset val="134"/>
      </rPr>
      <t>ENDC_n7_12_86</t>
    </r>
  </si>
  <si>
    <r>
      <rPr>
        <sz val="11"/>
        <color rgb="FF000000"/>
        <rFont val="宋体"/>
        <family val="3"/>
        <charset val="134"/>
      </rPr>
      <t>DC_3C-(n)7AA</t>
    </r>
  </si>
  <si>
    <r>
      <rPr>
        <sz val="11"/>
        <color rgb="FF000000"/>
        <rFont val="宋体"/>
        <family val="3"/>
        <charset val="134"/>
      </rPr>
      <t>ENDC_n7_8_47</t>
    </r>
  </si>
  <si>
    <r>
      <rPr>
        <sz val="11"/>
        <color rgb="FF000000"/>
        <rFont val="宋体"/>
        <family val="3"/>
        <charset val="134"/>
      </rPr>
      <t>DC_1A-3A_n7B</t>
    </r>
  </si>
  <si>
    <r>
      <rPr>
        <sz val="11"/>
        <color rgb="FF000000"/>
        <rFont val="宋体"/>
        <family val="3"/>
        <charset val="134"/>
      </rPr>
      <t>ENDC_n7_6_29</t>
    </r>
  </si>
  <si>
    <r>
      <rPr>
        <sz val="11"/>
        <color rgb="FF000000"/>
        <rFont val="宋体"/>
        <family val="3"/>
        <charset val="134"/>
      </rPr>
      <t>ENDC_n7_6_28</t>
    </r>
  </si>
  <si>
    <r>
      <rPr>
        <sz val="11"/>
        <color rgb="FF000000"/>
        <rFont val="宋体"/>
        <family val="3"/>
        <charset val="134"/>
      </rPr>
      <t>ENDC_n7_10_73</t>
    </r>
  </si>
  <si>
    <r>
      <rPr>
        <sz val="11"/>
        <color rgb="FF000000"/>
        <rFont val="宋体"/>
        <family val="3"/>
        <charset val="134"/>
      </rPr>
      <t>ENDC_n7_10_72</t>
    </r>
  </si>
  <si>
    <r>
      <rPr>
        <sz val="11"/>
        <color rgb="FF000000"/>
        <rFont val="宋体"/>
        <family val="3"/>
        <charset val="134"/>
      </rPr>
      <t>ENDC_n7_6_27</t>
    </r>
  </si>
  <si>
    <r>
      <rPr>
        <sz val="11"/>
        <color rgb="FF000000"/>
        <rFont val="宋体"/>
        <family val="3"/>
        <charset val="134"/>
      </rPr>
      <t>DC_3A-28A_n7B</t>
    </r>
  </si>
  <si>
    <r>
      <rPr>
        <sz val="11"/>
        <color rgb="FF000000"/>
        <rFont val="宋体"/>
        <family val="3"/>
        <charset val="134"/>
      </rPr>
      <t>ENDC_n7_6_26</t>
    </r>
  </si>
  <si>
    <r>
      <rPr>
        <sz val="11"/>
        <color rgb="FF000000"/>
        <rFont val="宋体"/>
        <family val="3"/>
        <charset val="134"/>
      </rPr>
      <t>ENDC_n7_6_25</t>
    </r>
  </si>
  <si>
    <r>
      <rPr>
        <sz val="11"/>
        <color rgb="FF000000"/>
        <rFont val="宋体"/>
        <family val="3"/>
        <charset val="134"/>
      </rPr>
      <t>ENDC_n7_6_24</t>
    </r>
  </si>
  <si>
    <r>
      <rPr>
        <sz val="11"/>
        <color rgb="FF000000"/>
        <rFont val="宋体"/>
        <family val="3"/>
        <charset val="134"/>
      </rPr>
      <t>DC_1A-28A_n7B</t>
    </r>
  </si>
  <si>
    <r>
      <rPr>
        <sz val="11"/>
        <color rgb="FF000000"/>
        <rFont val="宋体"/>
        <family val="3"/>
        <charset val="134"/>
      </rPr>
      <t>ENDC_n7_8_57</t>
    </r>
  </si>
  <si>
    <r>
      <rPr>
        <sz val="11"/>
        <color rgb="FF000000"/>
        <rFont val="宋体"/>
        <family val="3"/>
        <charset val="134"/>
      </rPr>
      <t>ENDC_n7_8_56</t>
    </r>
  </si>
  <si>
    <r>
      <rPr>
        <sz val="11"/>
        <color rgb="FF000000"/>
        <rFont val="宋体"/>
        <family val="3"/>
        <charset val="134"/>
      </rPr>
      <t>ENDC_n7_4_13</t>
    </r>
  </si>
  <si>
    <r>
      <rPr>
        <sz val="11"/>
        <color rgb="FF000000"/>
        <rFont val="宋体"/>
        <family val="3"/>
        <charset val="134"/>
      </rPr>
      <t>ENDC_n7_4_12</t>
    </r>
  </si>
  <si>
    <r>
      <rPr>
        <sz val="11"/>
        <color rgb="FF000000"/>
        <rFont val="宋体"/>
        <family val="3"/>
        <charset val="134"/>
      </rPr>
      <t>ENDC_n7_4_11</t>
    </r>
  </si>
  <si>
    <r>
      <rPr>
        <sz val="11"/>
        <color rgb="FF000000"/>
        <rFont val="宋体"/>
        <family val="3"/>
        <charset val="134"/>
      </rPr>
      <t>ENDC_n7_8_55</t>
    </r>
  </si>
  <si>
    <r>
      <rPr>
        <sz val="11"/>
        <color rgb="FF000000"/>
        <rFont val="宋体"/>
        <family val="3"/>
        <charset val="134"/>
      </rPr>
      <t>DC_1A-3A_n7A</t>
    </r>
  </si>
  <si>
    <r>
      <rPr>
        <sz val="11"/>
        <color rgb="FF000000"/>
        <rFont val="宋体"/>
        <family val="3"/>
        <charset val="134"/>
      </rPr>
      <t>ENDC_n7_8_54</t>
    </r>
  </si>
  <si>
    <r>
      <rPr>
        <sz val="11"/>
        <color rgb="FF000000"/>
        <rFont val="宋体"/>
        <family val="3"/>
        <charset val="134"/>
      </rPr>
      <t>DC_1A-(n)7AA</t>
    </r>
  </si>
  <si>
    <r>
      <rPr>
        <sz val="11"/>
        <color rgb="FF000000"/>
        <rFont val="宋体"/>
        <family val="3"/>
        <charset val="134"/>
      </rPr>
      <t>ENDC_n7_8_53</t>
    </r>
  </si>
  <si>
    <r>
      <rPr>
        <sz val="11"/>
        <color rgb="FF000000"/>
        <rFont val="宋体"/>
        <family val="3"/>
        <charset val="134"/>
      </rPr>
      <t>DC_3A-(n)7AA</t>
    </r>
  </si>
  <si>
    <r>
      <rPr>
        <sz val="11"/>
        <color rgb="FF000000"/>
        <rFont val="宋体"/>
        <family val="3"/>
        <charset val="134"/>
      </rPr>
      <t>ENDC_n7_6_41</t>
    </r>
  </si>
  <si>
    <r>
      <rPr>
        <sz val="11"/>
        <color rgb="FF000000"/>
        <rFont val="宋体"/>
        <family val="3"/>
        <charset val="134"/>
      </rPr>
      <t>ENDC_n7_6_40</t>
    </r>
  </si>
  <si>
    <r>
      <rPr>
        <sz val="11"/>
        <color rgb="FF000000"/>
        <rFont val="宋体"/>
        <family val="3"/>
        <charset val="134"/>
      </rPr>
      <t>ENDC_n7_6_39</t>
    </r>
  </si>
  <si>
    <r>
      <rPr>
        <sz val="11"/>
        <color rgb="FF000000"/>
        <rFont val="宋体"/>
        <family val="3"/>
        <charset val="134"/>
      </rPr>
      <t>ENDC_n7_6_38</t>
    </r>
  </si>
  <si>
    <r>
      <rPr>
        <sz val="11"/>
        <color rgb="FF000000"/>
        <rFont val="宋体"/>
        <family val="3"/>
        <charset val="134"/>
      </rPr>
      <t>ENDC_n7_6_37</t>
    </r>
  </si>
  <si>
    <r>
      <rPr>
        <sz val="11"/>
        <color rgb="FF000000"/>
        <rFont val="宋体"/>
        <family val="3"/>
        <charset val="134"/>
      </rPr>
      <t>ENDC_n7_6_36</t>
    </r>
  </si>
  <si>
    <r>
      <rPr>
        <sz val="11"/>
        <color rgb="FF000000"/>
        <rFont val="宋体"/>
        <family val="3"/>
        <charset val="134"/>
      </rPr>
      <t>ENDC_n7_6_35</t>
    </r>
  </si>
  <si>
    <r>
      <rPr>
        <sz val="11"/>
        <color rgb="FF000000"/>
        <rFont val="宋体"/>
        <family val="3"/>
        <charset val="134"/>
      </rPr>
      <t>DC_1A-28A_n7A</t>
    </r>
  </si>
  <si>
    <r>
      <rPr>
        <sz val="11"/>
        <color rgb="FF000000"/>
        <rFont val="宋体"/>
        <family val="3"/>
        <charset val="134"/>
      </rPr>
      <t>ENDC_n7_6_34</t>
    </r>
  </si>
  <si>
    <r>
      <rPr>
        <sz val="11"/>
        <color rgb="FF000000"/>
        <rFont val="宋体"/>
        <family val="3"/>
        <charset val="134"/>
      </rPr>
      <t>ENDC_n7_6_33</t>
    </r>
  </si>
  <si>
    <r>
      <rPr>
        <sz val="11"/>
        <color rgb="FF000000"/>
        <rFont val="宋体"/>
        <family val="3"/>
        <charset val="134"/>
      </rPr>
      <t>ENDC_n7_6_32</t>
    </r>
  </si>
  <si>
    <r>
      <rPr>
        <sz val="11"/>
        <color rgb="FF000000"/>
        <rFont val="宋体"/>
        <family val="3"/>
        <charset val="134"/>
      </rPr>
      <t>DC_3A-28A_n7A</t>
    </r>
  </si>
  <si>
    <r>
      <rPr>
        <sz val="11"/>
        <color rgb="FF000000"/>
        <rFont val="宋体"/>
        <family val="3"/>
        <charset val="134"/>
      </rPr>
      <t>ENDC_n7_6_31</t>
    </r>
  </si>
  <si>
    <r>
      <rPr>
        <sz val="11"/>
        <color rgb="FF000000"/>
        <rFont val="宋体"/>
        <family val="3"/>
        <charset val="134"/>
      </rPr>
      <t>DC_28A-(n)7AA</t>
    </r>
  </si>
  <si>
    <r>
      <rPr>
        <sz val="11"/>
        <color rgb="FF000000"/>
        <rFont val="宋体"/>
        <family val="3"/>
        <charset val="134"/>
      </rPr>
      <t>ENDC_n7_4_23</t>
    </r>
  </si>
  <si>
    <r>
      <rPr>
        <sz val="11"/>
        <color rgb="FF000000"/>
        <rFont val="宋体"/>
        <family val="3"/>
        <charset val="134"/>
      </rPr>
      <t>ENDC_n7_4_22</t>
    </r>
  </si>
  <si>
    <r>
      <rPr>
        <sz val="11"/>
        <color rgb="FF000000"/>
        <rFont val="宋体"/>
        <family val="3"/>
        <charset val="134"/>
      </rPr>
      <t>ENDC_n7_4_21</t>
    </r>
  </si>
  <si>
    <r>
      <rPr>
        <sz val="11"/>
        <color rgb="FF000000"/>
        <rFont val="宋体"/>
        <family val="3"/>
        <charset val="134"/>
      </rPr>
      <t>ENDC_n7_4_20</t>
    </r>
  </si>
  <si>
    <r>
      <rPr>
        <sz val="11"/>
        <color rgb="FF000000"/>
        <rFont val="宋体"/>
        <family val="3"/>
        <charset val="134"/>
      </rPr>
      <t>ENDC_n7_4_19</t>
    </r>
  </si>
  <si>
    <r>
      <rPr>
        <sz val="11"/>
        <color rgb="FF000000"/>
        <rFont val="宋体"/>
        <family val="3"/>
        <charset val="134"/>
      </rPr>
      <t>ENDC_n7_4_18</t>
    </r>
  </si>
  <si>
    <r>
      <rPr>
        <sz val="11"/>
        <color rgb="FF000000"/>
        <rFont val="宋体"/>
        <family val="3"/>
        <charset val="134"/>
      </rPr>
      <t>ENDC_n7_8_46</t>
    </r>
  </si>
  <si>
    <r>
      <rPr>
        <sz val="11"/>
        <color rgb="FF000000"/>
        <rFont val="宋体"/>
        <family val="3"/>
        <charset val="134"/>
      </rPr>
      <t>DC_3C_n7B</t>
    </r>
  </si>
  <si>
    <r>
      <rPr>
        <sz val="11"/>
        <color rgb="FF000000"/>
        <rFont val="宋体"/>
        <family val="3"/>
        <charset val="134"/>
      </rPr>
      <t>ENDC_n7_4_10</t>
    </r>
  </si>
  <si>
    <r>
      <rPr>
        <sz val="11"/>
        <color rgb="FF000000"/>
        <rFont val="宋体"/>
        <family val="3"/>
        <charset val="134"/>
      </rPr>
      <t>ENDC_n7_8_52</t>
    </r>
  </si>
  <si>
    <r>
      <rPr>
        <sz val="11"/>
        <color rgb="FF000000"/>
        <rFont val="宋体"/>
        <family val="3"/>
        <charset val="134"/>
      </rPr>
      <t>DC_3C_n7A</t>
    </r>
  </si>
  <si>
    <r>
      <rPr>
        <sz val="11"/>
        <color rgb="FF000000"/>
        <rFont val="宋体"/>
        <family val="3"/>
        <charset val="134"/>
      </rPr>
      <t>ENDC_n7_4_9</t>
    </r>
  </si>
  <si>
    <r>
      <rPr>
        <sz val="11"/>
        <color rgb="FF000000"/>
        <rFont val="宋体"/>
        <family val="3"/>
        <charset val="134"/>
      </rPr>
      <t>DC_1A_n7B</t>
    </r>
  </si>
  <si>
    <r>
      <rPr>
        <sz val="11"/>
        <color rgb="FF000000"/>
        <rFont val="宋体"/>
        <family val="3"/>
        <charset val="134"/>
      </rPr>
      <t>ENDC_n7_4_8</t>
    </r>
  </si>
  <si>
    <r>
      <rPr>
        <sz val="11"/>
        <color rgb="FF000000"/>
        <rFont val="宋体"/>
        <family val="3"/>
        <charset val="134"/>
      </rPr>
      <t>DC_3A_n7B</t>
    </r>
  </si>
  <si>
    <r>
      <rPr>
        <sz val="11"/>
        <color rgb="FF000000"/>
        <rFont val="宋体"/>
        <family val="3"/>
        <charset val="134"/>
      </rPr>
      <t>ENDC_n7_2_3</t>
    </r>
  </si>
  <si>
    <r>
      <rPr>
        <sz val="11"/>
        <color rgb="FF000000"/>
        <rFont val="宋体"/>
        <family val="3"/>
        <charset val="134"/>
      </rPr>
      <t>ENDC_n7_2_2</t>
    </r>
  </si>
  <si>
    <r>
      <rPr>
        <sz val="11"/>
        <color rgb="FF000000"/>
        <rFont val="宋体"/>
        <family val="3"/>
        <charset val="134"/>
      </rPr>
      <t>ENDC_n7_2_1</t>
    </r>
  </si>
  <si>
    <r>
      <rPr>
        <sz val="11"/>
        <color rgb="FF000000"/>
        <rFont val="宋体"/>
        <family val="3"/>
        <charset val="134"/>
      </rPr>
      <t>DC_28A_n7B</t>
    </r>
  </si>
  <si>
    <r>
      <rPr>
        <sz val="11"/>
        <color rgb="FF000000"/>
        <rFont val="宋体"/>
        <family val="3"/>
        <charset val="134"/>
      </rPr>
      <t>ENDC_n7_4_17</t>
    </r>
  </si>
  <si>
    <r>
      <rPr>
        <sz val="11"/>
        <color rgb="FF000000"/>
        <rFont val="宋体"/>
        <family val="3"/>
        <charset val="134"/>
      </rPr>
      <t>ENDC_n7_4_16</t>
    </r>
  </si>
  <si>
    <r>
      <rPr>
        <sz val="11"/>
        <color rgb="FF000000"/>
        <rFont val="宋体"/>
        <family val="3"/>
        <charset val="134"/>
      </rPr>
      <t>DC-(n)7AA</t>
    </r>
  </si>
  <si>
    <r>
      <rPr>
        <sz val="11"/>
        <color rgb="FF000000"/>
        <rFont val="宋体"/>
        <family val="3"/>
        <charset val="134"/>
      </rPr>
      <t>ENDC_n7_4_15</t>
    </r>
  </si>
  <si>
    <r>
      <rPr>
        <sz val="11"/>
        <color rgb="FF000000"/>
        <rFont val="宋体"/>
        <family val="3"/>
        <charset val="134"/>
      </rPr>
      <t>DC_1A_n7A</t>
    </r>
  </si>
  <si>
    <r>
      <rPr>
        <sz val="11"/>
        <color rgb="FF000000"/>
        <rFont val="宋体"/>
        <family val="3"/>
        <charset val="134"/>
      </rPr>
      <t>ENDC_n7_4_14</t>
    </r>
  </si>
  <si>
    <r>
      <rPr>
        <sz val="11"/>
        <color rgb="FF000000"/>
        <rFont val="宋体"/>
        <family val="3"/>
        <charset val="134"/>
      </rPr>
      <t>DC_3A_n7A</t>
    </r>
  </si>
  <si>
    <r>
      <rPr>
        <sz val="11"/>
        <color rgb="FF000000"/>
        <rFont val="宋体"/>
        <family val="3"/>
        <charset val="134"/>
      </rPr>
      <t>ENDC_n7_2_7</t>
    </r>
  </si>
  <si>
    <r>
      <rPr>
        <sz val="11"/>
        <color rgb="FF000000"/>
        <rFont val="宋体"/>
        <family val="3"/>
        <charset val="134"/>
      </rPr>
      <t>ENDC_n7_2_6</t>
    </r>
  </si>
  <si>
    <r>
      <rPr>
        <sz val="11"/>
        <color rgb="FF000000"/>
        <rFont val="宋体"/>
        <family val="3"/>
        <charset val="134"/>
      </rPr>
      <t>DC_28A_n7A</t>
    </r>
  </si>
  <si>
    <r>
      <rPr>
        <sz val="11"/>
        <color rgb="FF000000"/>
        <rFont val="宋体"/>
        <family val="3"/>
        <charset val="134"/>
      </rPr>
      <t>ENDC_n7_2_5</t>
    </r>
  </si>
  <si>
    <r>
      <rPr>
        <sz val="11"/>
        <color rgb="FF000000"/>
        <rFont val="宋体"/>
        <family val="3"/>
        <charset val="134"/>
      </rPr>
      <t>ENDC_n7_2_4</t>
    </r>
  </si>
  <si>
    <r>
      <rPr>
        <b/>
        <sz val="11"/>
        <color rgb="FF000000"/>
        <rFont val="宋体"/>
        <family val="3"/>
        <charset val="134"/>
      </rPr>
      <t>n78A4</t>
    </r>
  </si>
  <si>
    <r>
      <rPr>
        <b/>
        <sz val="11"/>
        <color rgb="FF000000"/>
        <rFont val="宋体"/>
        <family val="3"/>
        <charset val="134"/>
      </rPr>
      <t>n78C4</t>
    </r>
  </si>
  <si>
    <r>
      <rPr>
        <b/>
        <sz val="11"/>
        <color rgb="FF000000"/>
        <rFont val="宋体"/>
        <family val="3"/>
        <charset val="134"/>
      </rPr>
      <t>n78(2A)44</t>
    </r>
  </si>
  <si>
    <r>
      <rPr>
        <b/>
        <sz val="11"/>
        <color rgb="FF000000"/>
        <rFont val="宋体"/>
        <family val="3"/>
        <charset val="134"/>
      </rPr>
      <t>n78(A-C)444</t>
    </r>
  </si>
  <si>
    <r>
      <rPr>
        <sz val="11"/>
        <color rgb="FF000000"/>
        <rFont val="宋体"/>
        <family val="3"/>
        <charset val="134"/>
      </rPr>
      <t>DC_1A4-3C4-7C4-28A2_n78A4</t>
    </r>
  </si>
  <si>
    <r>
      <rPr>
        <sz val="11"/>
        <color rgb="FF000000"/>
        <rFont val="宋体"/>
        <family val="3"/>
        <charset val="134"/>
      </rPr>
      <t>n78</t>
    </r>
  </si>
  <si>
    <r>
      <rPr>
        <sz val="11"/>
        <color rgb="FF000000"/>
        <rFont val="宋体"/>
        <family val="3"/>
        <charset val="134"/>
      </rPr>
      <t>DC_1A2-3C4-7C4-28A2_n78A4</t>
    </r>
  </si>
  <si>
    <r>
      <rPr>
        <sz val="11"/>
        <color rgb="FF000000"/>
        <rFont val="宋体"/>
        <family val="3"/>
        <charset val="134"/>
      </rPr>
      <t>DC_1A4-3C4-7C2-28A2_n78A4</t>
    </r>
  </si>
  <si>
    <r>
      <rPr>
        <sz val="11"/>
        <color rgb="FF000000"/>
        <rFont val="宋体"/>
        <family val="3"/>
        <charset val="134"/>
      </rPr>
      <t>DC_1A4-3C2-7C4-28A2_n78A4</t>
    </r>
  </si>
  <si>
    <r>
      <rPr>
        <sz val="11"/>
        <color rgb="FF000000"/>
        <rFont val="宋体"/>
        <family val="3"/>
        <charset val="134"/>
      </rPr>
      <t>DC_1A4-3A4-7C4-28A2_n78A4</t>
    </r>
  </si>
  <si>
    <r>
      <rPr>
        <sz val="11"/>
        <color rgb="FF000000"/>
        <rFont val="宋体"/>
        <family val="3"/>
        <charset val="134"/>
      </rPr>
      <t>DC_1A4-3C4-7A4-28A2_n78A4</t>
    </r>
  </si>
  <si>
    <r>
      <rPr>
        <sz val="11"/>
        <color rgb="FF000000"/>
        <rFont val="宋体"/>
        <family val="3"/>
        <charset val="134"/>
      </rPr>
      <t>DC_1A2-3C4-7C2-28A2_n78A4</t>
    </r>
  </si>
  <si>
    <r>
      <rPr>
        <sz val="11"/>
        <color rgb="FF000000"/>
        <rFont val="宋体"/>
        <family val="3"/>
        <charset val="134"/>
      </rPr>
      <t>DC_1A2-3C2-7C4-28A2_n78A4</t>
    </r>
  </si>
  <si>
    <r>
      <rPr>
        <sz val="11"/>
        <color rgb="FF000000"/>
        <rFont val="宋体"/>
        <family val="3"/>
        <charset val="134"/>
      </rPr>
      <t>DC_1A4-3A2-7C4-28A2_n78A4</t>
    </r>
  </si>
  <si>
    <r>
      <rPr>
        <sz val="11"/>
        <color rgb="FF000000"/>
        <rFont val="宋体"/>
        <family val="3"/>
        <charset val="134"/>
      </rPr>
      <t>DC_1A2-3A4-7C4-28A2_n78A4</t>
    </r>
  </si>
  <si>
    <r>
      <rPr>
        <sz val="11"/>
        <color rgb="FF000000"/>
        <rFont val="宋体"/>
        <family val="3"/>
        <charset val="134"/>
      </rPr>
      <t>DC_1A4-3C4-7A2-28A2_n78A4</t>
    </r>
  </si>
  <si>
    <r>
      <rPr>
        <sz val="11"/>
        <color rgb="FF000000"/>
        <rFont val="宋体"/>
        <family val="3"/>
        <charset val="134"/>
      </rPr>
      <t>DC_1A2-3C4-7A4-28A2_n78A4</t>
    </r>
  </si>
  <si>
    <r>
      <rPr>
        <sz val="11"/>
        <color rgb="FF000000"/>
        <rFont val="宋体"/>
        <family val="3"/>
        <charset val="134"/>
      </rPr>
      <t>DC_1A4-3C2-7C2-28A2_n78A4</t>
    </r>
  </si>
  <si>
    <r>
      <rPr>
        <sz val="11"/>
        <color rgb="FF000000"/>
        <rFont val="宋体"/>
        <family val="3"/>
        <charset val="134"/>
      </rPr>
      <t>DC_1A4-3A4-7C2-28A2_n78A4</t>
    </r>
  </si>
  <si>
    <r>
      <rPr>
        <sz val="11"/>
        <color rgb="FF000000"/>
        <rFont val="宋体"/>
        <family val="3"/>
        <charset val="134"/>
      </rPr>
      <t>DC_1A2-3A2-7C4-28A2_n78A4</t>
    </r>
  </si>
  <si>
    <r>
      <rPr>
        <sz val="11"/>
        <color rgb="FF000000"/>
        <rFont val="宋体"/>
        <family val="3"/>
        <charset val="134"/>
      </rPr>
      <t>DC_1A4-3C2-7A4-28A2_n78A4</t>
    </r>
  </si>
  <si>
    <r>
      <rPr>
        <sz val="11"/>
        <color rgb="FF000000"/>
        <rFont val="宋体"/>
        <family val="3"/>
        <charset val="134"/>
      </rPr>
      <t>DC_1A2-3C4-7A2-28A2_n78A4</t>
    </r>
  </si>
  <si>
    <r>
      <rPr>
        <sz val="11"/>
        <color rgb="FF000000"/>
        <rFont val="宋体"/>
        <family val="3"/>
        <charset val="134"/>
      </rPr>
      <t>DC_1A4-3A4-7A4-28A2_n78A4</t>
    </r>
  </si>
  <si>
    <r>
      <rPr>
        <sz val="11"/>
        <color rgb="FF000000"/>
        <rFont val="宋体"/>
        <family val="3"/>
        <charset val="134"/>
      </rPr>
      <t>DC_1A2-3C2-7C2-28A2_n78A4</t>
    </r>
  </si>
  <si>
    <r>
      <rPr>
        <sz val="11"/>
        <color rgb="FF000000"/>
        <rFont val="宋体"/>
        <family val="3"/>
        <charset val="134"/>
      </rPr>
      <t>DC_1A4-3A2-7C2-28A2_n78A4</t>
    </r>
  </si>
  <si>
    <r>
      <rPr>
        <sz val="11"/>
        <color rgb="FF000000"/>
        <rFont val="宋体"/>
        <family val="3"/>
        <charset val="134"/>
      </rPr>
      <t>DC_1A2-3A4-7C2-28A2_n78A4</t>
    </r>
  </si>
  <si>
    <r>
      <rPr>
        <sz val="11"/>
        <color rgb="FF000000"/>
        <rFont val="宋体"/>
        <family val="3"/>
        <charset val="134"/>
      </rPr>
      <t>DC_1A4-3C2-7A2-28A2_n78A4</t>
    </r>
  </si>
  <si>
    <r>
      <rPr>
        <sz val="11"/>
        <color rgb="FF000000"/>
        <rFont val="宋体"/>
        <family val="3"/>
        <charset val="134"/>
      </rPr>
      <t>DC_1A2-3C2-7A4-28A2_n78A4</t>
    </r>
  </si>
  <si>
    <r>
      <rPr>
        <sz val="11"/>
        <color rgb="FF000000"/>
        <rFont val="宋体"/>
        <family val="3"/>
        <charset val="134"/>
      </rPr>
      <t>DC_1A4-3A4-7A2-28A2_n78A4</t>
    </r>
  </si>
  <si>
    <r>
      <rPr>
        <sz val="11"/>
        <color rgb="FF000000"/>
        <rFont val="宋体"/>
        <family val="3"/>
        <charset val="134"/>
      </rPr>
      <t>DC_1A4-3A2-7A4-28A2_n78A4</t>
    </r>
  </si>
  <si>
    <r>
      <rPr>
        <sz val="11"/>
        <color rgb="FF000000"/>
        <rFont val="宋体"/>
        <family val="3"/>
        <charset val="134"/>
      </rPr>
      <t>DC_1A2-3A4-7A4-28A2_n78A4</t>
    </r>
  </si>
  <si>
    <r>
      <rPr>
        <sz val="11"/>
        <color rgb="FF000000"/>
        <rFont val="宋体"/>
        <family val="3"/>
        <charset val="134"/>
      </rPr>
      <t>DC_1A2-3A2-7C2-28A2_n78A4</t>
    </r>
  </si>
  <si>
    <r>
      <rPr>
        <sz val="11"/>
        <color rgb="FF000000"/>
        <rFont val="宋体"/>
        <family val="3"/>
        <charset val="134"/>
      </rPr>
      <t>DC_1A2-3C2-7A2-28A2_n78A4</t>
    </r>
  </si>
  <si>
    <r>
      <rPr>
        <sz val="11"/>
        <color rgb="FF000000"/>
        <rFont val="宋体"/>
        <family val="3"/>
        <charset val="134"/>
      </rPr>
      <t>DC_1A4-3A2-7A2-28A2_n78A4</t>
    </r>
  </si>
  <si>
    <r>
      <rPr>
        <sz val="11"/>
        <color rgb="FF000000"/>
        <rFont val="宋体"/>
        <family val="3"/>
        <charset val="134"/>
      </rPr>
      <t>DC_1A2-3A4-7A2-28A2_n78A4</t>
    </r>
  </si>
  <si>
    <r>
      <rPr>
        <sz val="11"/>
        <color rgb="FF000000"/>
        <rFont val="宋体"/>
        <family val="3"/>
        <charset val="134"/>
      </rPr>
      <t>DC_1A2-3A2-7A4-28A2_n78A4</t>
    </r>
  </si>
  <si>
    <r>
      <rPr>
        <sz val="11"/>
        <color rgb="FF000000"/>
        <rFont val="宋体"/>
        <family val="3"/>
        <charset val="134"/>
      </rPr>
      <t>DC_1A2-3A2-7A2-28A2_n78A4</t>
    </r>
  </si>
  <si>
    <r>
      <rPr>
        <sz val="11"/>
        <color rgb="FF000000"/>
        <rFont val="宋体"/>
        <family val="3"/>
        <charset val="134"/>
      </rPr>
      <t>DC_1A4-3C4-7C4_n78(2A)44</t>
    </r>
  </si>
  <si>
    <r>
      <rPr>
        <sz val="11"/>
        <color rgb="FF000000"/>
        <rFont val="宋体"/>
        <family val="3"/>
        <charset val="134"/>
      </rPr>
      <t>DC_1A2-3C4-7C4_n78(2A)44</t>
    </r>
  </si>
  <si>
    <r>
      <rPr>
        <sz val="11"/>
        <color rgb="FF000000"/>
        <rFont val="宋体"/>
        <family val="3"/>
        <charset val="134"/>
      </rPr>
      <t>DC_1A4-3C2-7C4_n78(2A)44</t>
    </r>
  </si>
  <si>
    <r>
      <rPr>
        <sz val="11"/>
        <color rgb="FF000000"/>
        <rFont val="宋体"/>
        <family val="3"/>
        <charset val="134"/>
      </rPr>
      <t>DC_1A4-3C4-7C2_n78(2A)44</t>
    </r>
  </si>
  <si>
    <r>
      <rPr>
        <sz val="11"/>
        <color rgb="FF000000"/>
        <rFont val="宋体"/>
        <family val="3"/>
        <charset val="134"/>
      </rPr>
      <t>DC_1A4-3C4-7C4_n78A4</t>
    </r>
  </si>
  <si>
    <r>
      <rPr>
        <sz val="11"/>
        <color rgb="FF000000"/>
        <rFont val="宋体"/>
        <family val="3"/>
        <charset val="134"/>
      </rPr>
      <t>DC_1A4-3A4-7C4_n78(2A)44</t>
    </r>
  </si>
  <si>
    <r>
      <rPr>
        <sz val="11"/>
        <color rgb="FF000000"/>
        <rFont val="宋体"/>
        <family val="3"/>
        <charset val="134"/>
      </rPr>
      <t>DC_1A4-3C4-7A4_n78(2A)44</t>
    </r>
  </si>
  <si>
    <r>
      <rPr>
        <sz val="11"/>
        <color rgb="FF000000"/>
        <rFont val="宋体"/>
        <family val="3"/>
        <charset val="134"/>
      </rPr>
      <t>DC_1A2-3C2-7C4_n78(2A)44</t>
    </r>
  </si>
  <si>
    <r>
      <rPr>
        <sz val="11"/>
        <color rgb="FF000000"/>
        <rFont val="宋体"/>
        <family val="3"/>
        <charset val="134"/>
      </rPr>
      <t>DC_1A2-3C4-7C2_n78(2A)44</t>
    </r>
  </si>
  <si>
    <r>
      <rPr>
        <sz val="11"/>
        <color rgb="FF000000"/>
        <rFont val="宋体"/>
        <family val="3"/>
        <charset val="134"/>
      </rPr>
      <t>DC_1A2-3C4-7C4_n78A4</t>
    </r>
  </si>
  <si>
    <r>
      <rPr>
        <sz val="11"/>
        <color rgb="FF000000"/>
        <rFont val="宋体"/>
        <family val="3"/>
        <charset val="134"/>
      </rPr>
      <t>DC_3C4-7C4-28A2_n78A4</t>
    </r>
  </si>
  <si>
    <r>
      <rPr>
        <sz val="11"/>
        <color rgb="FF000000"/>
        <rFont val="宋体"/>
        <family val="3"/>
        <charset val="134"/>
      </rPr>
      <t>DC_1A2-3A4-7C4_n78(2A)44</t>
    </r>
  </si>
  <si>
    <r>
      <rPr>
        <sz val="11"/>
        <color rgb="FF000000"/>
        <rFont val="宋体"/>
        <family val="3"/>
        <charset val="134"/>
      </rPr>
      <t>DC_1A4-3A2-7C4_n78(2A)44</t>
    </r>
  </si>
  <si>
    <r>
      <rPr>
        <sz val="11"/>
        <color rgb="FF000000"/>
        <rFont val="宋体"/>
        <family val="3"/>
        <charset val="134"/>
      </rPr>
      <t>DC_1A2-3C4-7A4_n78(2A)44</t>
    </r>
  </si>
  <si>
    <r>
      <rPr>
        <sz val="11"/>
        <color rgb="FF000000"/>
        <rFont val="宋体"/>
        <family val="3"/>
        <charset val="134"/>
      </rPr>
      <t>DC_1A4-3C4-7A2_n78(2A)44</t>
    </r>
  </si>
  <si>
    <r>
      <rPr>
        <sz val="11"/>
        <color rgb="FF000000"/>
        <rFont val="宋体"/>
        <family val="3"/>
        <charset val="134"/>
      </rPr>
      <t>DC_1A4-3C2-7C2_n78(2A)44</t>
    </r>
  </si>
  <si>
    <r>
      <rPr>
        <sz val="11"/>
        <color rgb="FF000000"/>
        <rFont val="宋体"/>
        <family val="3"/>
        <charset val="134"/>
      </rPr>
      <t>DC_1A4-3C4-7C2_n78A4</t>
    </r>
  </si>
  <si>
    <r>
      <rPr>
        <sz val="11"/>
        <color rgb="FF000000"/>
        <rFont val="宋体"/>
        <family val="3"/>
        <charset val="134"/>
      </rPr>
      <t>DC_1A4-3C2-7C4_n78A4</t>
    </r>
  </si>
  <si>
    <r>
      <rPr>
        <sz val="11"/>
        <color rgb="FF000000"/>
        <rFont val="宋体"/>
        <family val="3"/>
        <charset val="134"/>
      </rPr>
      <t>DC_1A2-3A2-7C4_n78(2A)44</t>
    </r>
  </si>
  <si>
    <r>
      <rPr>
        <sz val="11"/>
        <color rgb="FF000000"/>
        <rFont val="宋体"/>
        <family val="3"/>
        <charset val="134"/>
      </rPr>
      <t>DC_1A4-3A4-7C2_n78(2A)44</t>
    </r>
  </si>
  <si>
    <r>
      <rPr>
        <sz val="11"/>
        <color rgb="FF000000"/>
        <rFont val="宋体"/>
        <family val="3"/>
        <charset val="134"/>
      </rPr>
      <t>DC_1A2-3C4-7A2_n78(2A)44</t>
    </r>
  </si>
  <si>
    <r>
      <rPr>
        <sz val="11"/>
        <color rgb="FF000000"/>
        <rFont val="宋体"/>
        <family val="3"/>
        <charset val="134"/>
      </rPr>
      <t>DC_1A4-3C2-7A4_n78(2A)44</t>
    </r>
  </si>
  <si>
    <r>
      <rPr>
        <sz val="11"/>
        <color rgb="FF000000"/>
        <rFont val="宋体"/>
        <family val="3"/>
        <charset val="134"/>
      </rPr>
      <t>DC_1A4-3C4-7A4_n78A4</t>
    </r>
  </si>
  <si>
    <r>
      <rPr>
        <sz val="11"/>
        <color rgb="FF000000"/>
        <rFont val="宋体"/>
        <family val="3"/>
        <charset val="134"/>
      </rPr>
      <t>DC_1A4-3A4-7C4_n78A4</t>
    </r>
  </si>
  <si>
    <r>
      <rPr>
        <sz val="11"/>
        <color rgb="FF000000"/>
        <rFont val="宋体"/>
        <family val="3"/>
        <charset val="134"/>
      </rPr>
      <t>DC_1A4-3A4-7A4_n78(2A)44</t>
    </r>
  </si>
  <si>
    <r>
      <rPr>
        <sz val="11"/>
        <color rgb="FF000000"/>
        <rFont val="宋体"/>
        <family val="3"/>
        <charset val="134"/>
      </rPr>
      <t>DC_1A2-3C2-7C2_n78(2A)44</t>
    </r>
  </si>
  <si>
    <r>
      <rPr>
        <sz val="11"/>
        <color rgb="FF000000"/>
        <rFont val="宋体"/>
        <family val="3"/>
        <charset val="134"/>
      </rPr>
      <t>DC_1A2-3C4-7C2_n78A4</t>
    </r>
  </si>
  <si>
    <r>
      <rPr>
        <sz val="11"/>
        <color rgb="FF000000"/>
        <rFont val="宋体"/>
        <family val="3"/>
        <charset val="134"/>
      </rPr>
      <t>DC_1A2-3C2-7C4_n78A4</t>
    </r>
  </si>
  <si>
    <r>
      <rPr>
        <sz val="11"/>
        <color rgb="FF000000"/>
        <rFont val="宋体"/>
        <family val="3"/>
        <charset val="134"/>
      </rPr>
      <t>DC_3C2-7C4-28A2_n78A4</t>
    </r>
  </si>
  <si>
    <r>
      <rPr>
        <sz val="11"/>
        <color rgb="FF000000"/>
        <rFont val="宋体"/>
        <family val="3"/>
        <charset val="134"/>
      </rPr>
      <t>DC_1A2-3A4-7C2_n78(2A)44</t>
    </r>
  </si>
  <si>
    <r>
      <rPr>
        <sz val="11"/>
        <color rgb="FF000000"/>
        <rFont val="宋体"/>
        <family val="3"/>
        <charset val="134"/>
      </rPr>
      <t>DC_1A4-3A2-7C2_n78(2A)44</t>
    </r>
  </si>
  <si>
    <r>
      <rPr>
        <sz val="11"/>
        <color rgb="FF000000"/>
        <rFont val="宋体"/>
        <family val="3"/>
        <charset val="134"/>
      </rPr>
      <t>DC_1A2-3C2-7A4_n78(2A)44</t>
    </r>
  </si>
  <si>
    <r>
      <rPr>
        <sz val="11"/>
        <color rgb="FF000000"/>
        <rFont val="宋体"/>
        <family val="3"/>
        <charset val="134"/>
      </rPr>
      <t>DC_1A4-3C2-7A2_n78(2A)44</t>
    </r>
  </si>
  <si>
    <r>
      <rPr>
        <sz val="11"/>
        <color rgb="FF000000"/>
        <rFont val="宋体"/>
        <family val="3"/>
        <charset val="134"/>
      </rPr>
      <t>DC_3A4-7C4-28A2_n78A4</t>
    </r>
  </si>
  <si>
    <r>
      <rPr>
        <sz val="11"/>
        <color rgb="FF000000"/>
        <rFont val="宋体"/>
        <family val="3"/>
        <charset val="134"/>
      </rPr>
      <t>DC_1A4-3C4-7A2_n78A4</t>
    </r>
  </si>
  <si>
    <r>
      <rPr>
        <sz val="11"/>
        <color rgb="FF000000"/>
        <rFont val="宋体"/>
        <family val="3"/>
        <charset val="134"/>
      </rPr>
      <t>DC_1A2-3C4-7A4_n78A4</t>
    </r>
  </si>
  <si>
    <r>
      <rPr>
        <sz val="11"/>
        <color rgb="FF000000"/>
        <rFont val="宋体"/>
        <family val="3"/>
        <charset val="134"/>
      </rPr>
      <t>DC_1A4-3A2-7C4_n78A4</t>
    </r>
  </si>
  <si>
    <r>
      <rPr>
        <sz val="11"/>
        <color rgb="FF000000"/>
        <rFont val="宋体"/>
        <family val="3"/>
        <charset val="134"/>
      </rPr>
      <t>DC_1A2-3A4-7C4_n78A4</t>
    </r>
  </si>
  <si>
    <r>
      <rPr>
        <sz val="11"/>
        <color rgb="FF000000"/>
        <rFont val="宋体"/>
        <family val="3"/>
        <charset val="134"/>
      </rPr>
      <t>DC_3C4-7A4-28A2_n78A</t>
    </r>
  </si>
  <si>
    <r>
      <rPr>
        <sz val="11"/>
        <color rgb="FF000000"/>
        <rFont val="宋体"/>
        <family val="3"/>
        <charset val="134"/>
      </rPr>
      <t>DC_1A4-3C4-28A2_n78A4</t>
    </r>
  </si>
  <si>
    <r>
      <rPr>
        <sz val="11"/>
        <color rgb="FF000000"/>
        <rFont val="宋体"/>
        <family val="3"/>
        <charset val="134"/>
      </rPr>
      <t>DC_1A4-7C4-28A2_n78A4</t>
    </r>
  </si>
  <si>
    <r>
      <rPr>
        <sz val="11"/>
        <color rgb="FF000000"/>
        <rFont val="宋体"/>
        <family val="3"/>
        <charset val="134"/>
      </rPr>
      <t>DC_1A2-3A4-7A4_n78(2A)44</t>
    </r>
  </si>
  <si>
    <r>
      <rPr>
        <sz val="11"/>
        <color rgb="FF000000"/>
        <rFont val="宋体"/>
        <family val="3"/>
        <charset val="134"/>
      </rPr>
      <t>DC_1A4-3A2-7A4_n78(2A)44</t>
    </r>
  </si>
  <si>
    <r>
      <rPr>
        <sz val="11"/>
        <color rgb="FF000000"/>
        <rFont val="宋体"/>
        <family val="3"/>
        <charset val="134"/>
      </rPr>
      <t>DC_1A4-3A4-7A2_n78(2A)44</t>
    </r>
  </si>
  <si>
    <r>
      <rPr>
        <sz val="11"/>
        <color rgb="FF000000"/>
        <rFont val="宋体"/>
        <family val="3"/>
        <charset val="134"/>
      </rPr>
      <t>DC_1A4-3C2-7C2_n78A4</t>
    </r>
  </si>
  <si>
    <r>
      <rPr>
        <sz val="11"/>
        <color rgb="FF000000"/>
        <rFont val="宋体"/>
        <family val="3"/>
        <charset val="134"/>
      </rPr>
      <t>DC_1A2-3A2-7C2_n78(2A)44</t>
    </r>
  </si>
  <si>
    <r>
      <rPr>
        <sz val="11"/>
        <color rgb="FF000000"/>
        <rFont val="宋体"/>
        <family val="3"/>
        <charset val="134"/>
      </rPr>
      <t>DC_1A2-3C2-7A2_n78(2A)44</t>
    </r>
  </si>
  <si>
    <r>
      <rPr>
        <sz val="11"/>
        <color rgb="FF000000"/>
        <rFont val="宋体"/>
        <family val="3"/>
        <charset val="134"/>
      </rPr>
      <t>DC_3A2-7C4-28A2_n78A4</t>
    </r>
  </si>
  <si>
    <r>
      <rPr>
        <sz val="11"/>
        <color rgb="FF000000"/>
        <rFont val="宋体"/>
        <family val="3"/>
        <charset val="134"/>
      </rPr>
      <t>DC_1A4-3C2-7A4_n78A4</t>
    </r>
  </si>
  <si>
    <r>
      <rPr>
        <sz val="11"/>
        <color rgb="FF000000"/>
        <rFont val="宋体"/>
        <family val="3"/>
        <charset val="134"/>
      </rPr>
      <t>DC_1A2-3C4-7A2_n78A4</t>
    </r>
  </si>
  <si>
    <r>
      <rPr>
        <sz val="11"/>
        <color rgb="FF000000"/>
        <rFont val="宋体"/>
        <family val="3"/>
        <charset val="134"/>
      </rPr>
      <t>DC_1A4-3A4-7C2_n78A4</t>
    </r>
  </si>
  <si>
    <r>
      <rPr>
        <sz val="11"/>
        <color rgb="FF000000"/>
        <rFont val="宋体"/>
        <family val="3"/>
        <charset val="134"/>
      </rPr>
      <t>DC_1A2-3A2-7C4_n78A4</t>
    </r>
  </si>
  <si>
    <r>
      <rPr>
        <sz val="11"/>
        <color rgb="FF000000"/>
        <rFont val="宋体"/>
        <family val="3"/>
        <charset val="134"/>
      </rPr>
      <t>DC_3C4-7A2-28A2_n78A</t>
    </r>
  </si>
  <si>
    <r>
      <rPr>
        <sz val="11"/>
        <color rgb="FF000000"/>
        <rFont val="宋体"/>
        <family val="3"/>
        <charset val="134"/>
      </rPr>
      <t>DC_1A2-3C4-28A2_n78A4</t>
    </r>
  </si>
  <si>
    <r>
      <rPr>
        <sz val="11"/>
        <color rgb="FF000000"/>
        <rFont val="宋体"/>
        <family val="3"/>
        <charset val="134"/>
      </rPr>
      <t>DC_1A2-7C4-28A2_n78A4</t>
    </r>
  </si>
  <si>
    <r>
      <rPr>
        <sz val="11"/>
        <color rgb="FF000000"/>
        <rFont val="宋体"/>
        <family val="3"/>
        <charset val="134"/>
      </rPr>
      <t>DC_1A2-3A2-7A4_n78(2A)44</t>
    </r>
  </si>
  <si>
    <r>
      <rPr>
        <sz val="11"/>
        <color rgb="FF000000"/>
        <rFont val="宋体"/>
        <family val="3"/>
        <charset val="134"/>
      </rPr>
      <t>DC_1A2-3A4-7A2_n78(2A)44</t>
    </r>
  </si>
  <si>
    <r>
      <rPr>
        <sz val="11"/>
        <color rgb="FF000000"/>
        <rFont val="宋体"/>
        <family val="3"/>
        <charset val="134"/>
      </rPr>
      <t>DC_1A4-3A2-7A2_n78(2A)44</t>
    </r>
  </si>
  <si>
    <r>
      <rPr>
        <sz val="11"/>
        <color rgb="FF000000"/>
        <rFont val="宋体"/>
        <family val="3"/>
        <charset val="134"/>
      </rPr>
      <t>DC_1A4-3A4-7A4_n78A4</t>
    </r>
  </si>
  <si>
    <r>
      <rPr>
        <sz val="11"/>
        <color rgb="FF000000"/>
        <rFont val="宋体"/>
        <family val="3"/>
        <charset val="134"/>
      </rPr>
      <t>DC_3A4-3A4-7A4_n78A4</t>
    </r>
  </si>
  <si>
    <r>
      <rPr>
        <sz val="11"/>
        <color rgb="FF000000"/>
        <rFont val="宋体"/>
        <family val="3"/>
        <charset val="134"/>
      </rPr>
      <t>DC_1A2-3C2-7C2_n78A4</t>
    </r>
  </si>
  <si>
    <r>
      <rPr>
        <sz val="11"/>
        <color rgb="FF000000"/>
        <rFont val="宋体"/>
        <family val="3"/>
        <charset val="134"/>
      </rPr>
      <t>DC_3C4-7C2-28A2_n78A4</t>
    </r>
  </si>
  <si>
    <r>
      <rPr>
        <sz val="11"/>
        <color rgb="FF000000"/>
        <rFont val="宋体"/>
        <family val="3"/>
        <charset val="134"/>
      </rPr>
      <t>DC_3A4-7C2-28A2_n78A4</t>
    </r>
  </si>
  <si>
    <r>
      <rPr>
        <sz val="11"/>
        <color rgb="FF000000"/>
        <rFont val="宋体"/>
        <family val="3"/>
        <charset val="134"/>
      </rPr>
      <t>DC_1A4-3C2-7A2_n78A4</t>
    </r>
  </si>
  <si>
    <r>
      <rPr>
        <sz val="11"/>
        <color rgb="FF000000"/>
        <rFont val="宋体"/>
        <family val="3"/>
        <charset val="134"/>
      </rPr>
      <t>DC_1A2-3C2-7A4_n78A4</t>
    </r>
  </si>
  <si>
    <r>
      <rPr>
        <sz val="11"/>
        <color rgb="FF000000"/>
        <rFont val="宋体"/>
        <family val="3"/>
        <charset val="134"/>
      </rPr>
      <t>DC_1A4-3A2-7C2_n78A4</t>
    </r>
  </si>
  <si>
    <r>
      <rPr>
        <sz val="11"/>
        <color rgb="FF000000"/>
        <rFont val="宋体"/>
        <family val="3"/>
        <charset val="134"/>
      </rPr>
      <t>DC_1A2-3A4-7C2_n78A4</t>
    </r>
  </si>
  <si>
    <r>
      <rPr>
        <sz val="11"/>
        <color rgb="FF000000"/>
        <rFont val="宋体"/>
        <family val="3"/>
        <charset val="134"/>
      </rPr>
      <t>DC_3C2-7A4-28A2_n78A</t>
    </r>
  </si>
  <si>
    <r>
      <rPr>
        <sz val="11"/>
        <color rgb="FF000000"/>
        <rFont val="宋体"/>
        <family val="3"/>
        <charset val="134"/>
      </rPr>
      <t>DC_1A4-3C2-28A2_n78A4</t>
    </r>
  </si>
  <si>
    <r>
      <rPr>
        <sz val="11"/>
        <color rgb="FF000000"/>
        <rFont val="宋体"/>
        <family val="3"/>
        <charset val="134"/>
      </rPr>
      <t>DC_1A4-7C2-28A2_n78A4</t>
    </r>
  </si>
  <si>
    <r>
      <rPr>
        <sz val="11"/>
        <color rgb="FF000000"/>
        <rFont val="宋体"/>
        <family val="3"/>
        <charset val="134"/>
      </rPr>
      <t>DC_1A2-3A2-7A2_n78(2A)44</t>
    </r>
  </si>
  <si>
    <r>
      <rPr>
        <sz val="11"/>
        <color rgb="FF000000"/>
        <rFont val="宋体"/>
        <family val="3"/>
        <charset val="134"/>
      </rPr>
      <t>DC_3A4-7A4-28A2_n78A4</t>
    </r>
  </si>
  <si>
    <r>
      <rPr>
        <sz val="11"/>
        <color rgb="FF000000"/>
        <rFont val="宋体"/>
        <family val="3"/>
        <charset val="134"/>
      </rPr>
      <t>DC_1A4-3A4-28A2_n78A4</t>
    </r>
  </si>
  <si>
    <r>
      <rPr>
        <sz val="11"/>
        <color rgb="FF000000"/>
        <rFont val="宋体"/>
        <family val="3"/>
        <charset val="134"/>
      </rPr>
      <t>DC_1A4-3A4-7A2_n78A4</t>
    </r>
  </si>
  <si>
    <r>
      <rPr>
        <sz val="11"/>
        <color rgb="FF000000"/>
        <rFont val="宋体"/>
        <family val="3"/>
        <charset val="134"/>
      </rPr>
      <t>DC_1A4-3A2-7A4_n78A4</t>
    </r>
  </si>
  <si>
    <r>
      <rPr>
        <sz val="11"/>
        <color rgb="FF000000"/>
        <rFont val="宋体"/>
        <family val="3"/>
        <charset val="134"/>
      </rPr>
      <t>DC_1A2-3A4-7A4_n78A4</t>
    </r>
  </si>
  <si>
    <r>
      <rPr>
        <sz val="11"/>
        <color rgb="FF000000"/>
        <rFont val="宋体"/>
        <family val="3"/>
        <charset val="134"/>
      </rPr>
      <t>DC_1A4-7A4-28A2_n78A4</t>
    </r>
  </si>
  <si>
    <r>
      <rPr>
        <sz val="11"/>
        <color rgb="FF000000"/>
        <rFont val="宋体"/>
        <family val="3"/>
        <charset val="134"/>
      </rPr>
      <t>DC_3A4-3A4-7A2_n78A4</t>
    </r>
  </si>
  <si>
    <r>
      <rPr>
        <sz val="11"/>
        <color rgb="FF000000"/>
        <rFont val="宋体"/>
        <family val="3"/>
        <charset val="134"/>
      </rPr>
      <t>DC_3A4-3A4-28A2_n78A4</t>
    </r>
  </si>
  <si>
    <r>
      <rPr>
        <sz val="11"/>
        <color rgb="FF000000"/>
        <rFont val="宋体"/>
        <family val="3"/>
        <charset val="134"/>
      </rPr>
      <t>DC_3C2-7C2-28A2_n78A4</t>
    </r>
  </si>
  <si>
    <r>
      <rPr>
        <sz val="11"/>
        <color rgb="FF000000"/>
        <rFont val="宋体"/>
        <family val="3"/>
        <charset val="134"/>
      </rPr>
      <t>DC_3A2-7C2-28A2_n78A4</t>
    </r>
  </si>
  <si>
    <r>
      <rPr>
        <sz val="11"/>
        <color rgb="FF000000"/>
        <rFont val="宋体"/>
        <family val="3"/>
        <charset val="134"/>
      </rPr>
      <t>DC_1A2-3C2-7A2_n78A4</t>
    </r>
  </si>
  <si>
    <r>
      <rPr>
        <sz val="11"/>
        <color rgb="FF000000"/>
        <rFont val="宋体"/>
        <family val="3"/>
        <charset val="134"/>
      </rPr>
      <t>DC_1A2-3A2-7C2_n78A4</t>
    </r>
  </si>
  <si>
    <r>
      <rPr>
        <sz val="11"/>
        <color rgb="FF000000"/>
        <rFont val="宋体"/>
        <family val="3"/>
        <charset val="134"/>
      </rPr>
      <t>DC_1A2-3C2-28A2_n78A4</t>
    </r>
  </si>
  <si>
    <r>
      <rPr>
        <sz val="11"/>
        <color rgb="FF000000"/>
        <rFont val="宋体"/>
        <family val="3"/>
        <charset val="134"/>
      </rPr>
      <t>DC_1A2-7C2-28A2_n78A4</t>
    </r>
  </si>
  <si>
    <r>
      <rPr>
        <sz val="11"/>
        <color rgb="FF000000"/>
        <rFont val="宋体"/>
        <family val="3"/>
        <charset val="134"/>
      </rPr>
      <t>DC_3A4-7A2-28A2_n78A4</t>
    </r>
  </si>
  <si>
    <r>
      <rPr>
        <sz val="11"/>
        <color rgb="FF000000"/>
        <rFont val="宋体"/>
        <family val="3"/>
        <charset val="134"/>
      </rPr>
      <t>DC_3A2-7A4-28A2_n78A4</t>
    </r>
  </si>
  <si>
    <r>
      <rPr>
        <sz val="11"/>
        <color rgb="FF000000"/>
        <rFont val="宋体"/>
        <family val="3"/>
        <charset val="134"/>
      </rPr>
      <t>DC_1A4-3A2-28A2_n78A4</t>
    </r>
  </si>
  <si>
    <r>
      <rPr>
        <sz val="11"/>
        <color rgb="FF000000"/>
        <rFont val="宋体"/>
        <family val="3"/>
        <charset val="134"/>
      </rPr>
      <t>DC_1A2-3A4-28A2_n78A4</t>
    </r>
  </si>
  <si>
    <r>
      <rPr>
        <sz val="11"/>
        <color rgb="FF000000"/>
        <rFont val="宋体"/>
        <family val="3"/>
        <charset val="134"/>
      </rPr>
      <t>DC_1A4-3A2-7A2_n78A4</t>
    </r>
  </si>
  <si>
    <r>
      <rPr>
        <sz val="11"/>
        <color rgb="FF000000"/>
        <rFont val="宋体"/>
        <family val="3"/>
        <charset val="134"/>
      </rPr>
      <t>DC_1A2-3A4-7A2_n78A4</t>
    </r>
  </si>
  <si>
    <r>
      <rPr>
        <sz val="11"/>
        <color rgb="FF000000"/>
        <rFont val="宋体"/>
        <family val="3"/>
        <charset val="134"/>
      </rPr>
      <t>DC_1A2-3A2-7A4_n78A4</t>
    </r>
  </si>
  <si>
    <r>
      <rPr>
        <sz val="11"/>
        <color rgb="FF000000"/>
        <rFont val="宋体"/>
        <family val="3"/>
        <charset val="134"/>
      </rPr>
      <t>DC_1A4-7A2-28A2_n78A4</t>
    </r>
  </si>
  <si>
    <r>
      <rPr>
        <sz val="11"/>
        <color rgb="FF000000"/>
        <rFont val="宋体"/>
        <family val="3"/>
        <charset val="134"/>
      </rPr>
      <t>DC_1A2-7A4-28A2_n78A4</t>
    </r>
  </si>
  <si>
    <r>
      <rPr>
        <sz val="11"/>
        <color rgb="FF000000"/>
        <rFont val="宋体"/>
        <family val="3"/>
        <charset val="134"/>
      </rPr>
      <t>DC_3A2-3A2-7A4_n78A4</t>
    </r>
  </si>
  <si>
    <r>
      <rPr>
        <sz val="11"/>
        <color rgb="FF000000"/>
        <rFont val="宋体"/>
        <family val="3"/>
        <charset val="134"/>
      </rPr>
      <t>DC_3A4-3A2-28A2_n78A4</t>
    </r>
  </si>
  <si>
    <r>
      <rPr>
        <sz val="11"/>
        <color rgb="FF000000"/>
        <rFont val="宋体"/>
        <family val="3"/>
        <charset val="134"/>
      </rPr>
      <t>DC_3C2-7A2-28A2_n78A</t>
    </r>
  </si>
  <si>
    <r>
      <rPr>
        <sz val="11"/>
        <color rgb="FF000000"/>
        <rFont val="宋体"/>
        <family val="3"/>
        <charset val="134"/>
      </rPr>
      <t>DC_3A2-3A2-28A2_n78A4</t>
    </r>
  </si>
  <si>
    <r>
      <rPr>
        <sz val="11"/>
        <color rgb="FF000000"/>
        <rFont val="宋体"/>
        <family val="3"/>
        <charset val="134"/>
      </rPr>
      <t>DC_3A2-7A2-28A2_n78A4</t>
    </r>
  </si>
  <si>
    <r>
      <rPr>
        <sz val="11"/>
        <color rgb="FF000000"/>
        <rFont val="宋体"/>
        <family val="3"/>
        <charset val="134"/>
      </rPr>
      <t>DC_1A2-3A2-28A2_n78A4</t>
    </r>
  </si>
  <si>
    <r>
      <rPr>
        <sz val="11"/>
        <color rgb="FF000000"/>
        <rFont val="宋体"/>
        <family val="3"/>
        <charset val="134"/>
      </rPr>
      <t>DC_1A2-3A2-7A2_n78A4</t>
    </r>
  </si>
  <si>
    <r>
      <rPr>
        <sz val="11"/>
        <color rgb="FF000000"/>
        <rFont val="宋体"/>
        <family val="3"/>
        <charset val="134"/>
      </rPr>
      <t>DC_1A2-7A2-28A2_n78A4</t>
    </r>
  </si>
  <si>
    <r>
      <rPr>
        <sz val="11"/>
        <color rgb="FF000000"/>
        <rFont val="宋体"/>
        <family val="3"/>
        <charset val="134"/>
      </rPr>
      <t>DC_3A2-3A2-7A2_n78A4</t>
    </r>
  </si>
  <si>
    <r>
      <rPr>
        <sz val="11"/>
        <color rgb="FF000000"/>
        <rFont val="宋体"/>
        <family val="3"/>
        <charset val="134"/>
      </rPr>
      <t>DC_3C4-7C4_n78(2A)44</t>
    </r>
  </si>
  <si>
    <r>
      <rPr>
        <sz val="11"/>
        <color rgb="FF000000"/>
        <rFont val="宋体"/>
        <family val="3"/>
        <charset val="134"/>
      </rPr>
      <t>DC_3C2-7C4_n78(2A)44</t>
    </r>
  </si>
  <si>
    <r>
      <rPr>
        <sz val="11"/>
        <color rgb="FF000000"/>
        <rFont val="宋体"/>
        <family val="3"/>
        <charset val="134"/>
      </rPr>
      <t>DC_3C4-7C2_n78(2A)44</t>
    </r>
  </si>
  <si>
    <r>
      <rPr>
        <sz val="11"/>
        <color rgb="FF000000"/>
        <rFont val="宋体"/>
        <family val="3"/>
        <charset val="134"/>
      </rPr>
      <t>DC_3C4-7C4_n78A4</t>
    </r>
  </si>
  <si>
    <r>
      <rPr>
        <sz val="11"/>
        <color rgb="FF000000"/>
        <rFont val="宋体"/>
        <family val="3"/>
        <charset val="134"/>
      </rPr>
      <t>DC_1A4-3C4_n78(2A)44</t>
    </r>
  </si>
  <si>
    <r>
      <rPr>
        <sz val="11"/>
        <color rgb="FF000000"/>
        <rFont val="宋体"/>
        <family val="3"/>
        <charset val="134"/>
      </rPr>
      <t>DC_1A4-7C4_n78(2A)44</t>
    </r>
  </si>
  <si>
    <r>
      <rPr>
        <sz val="11"/>
        <color rgb="FF000000"/>
        <rFont val="宋体"/>
        <family val="3"/>
        <charset val="134"/>
      </rPr>
      <t>DC_3A4-7C4_n78(2A)44</t>
    </r>
  </si>
  <si>
    <r>
      <rPr>
        <sz val="11"/>
        <color rgb="FF000000"/>
        <rFont val="宋体"/>
        <family val="3"/>
        <charset val="134"/>
      </rPr>
      <t>DC_3C4-7A4_n78(2A)44</t>
    </r>
  </si>
  <si>
    <r>
      <rPr>
        <sz val="11"/>
        <color rgb="FF000000"/>
        <rFont val="宋体"/>
        <family val="3"/>
        <charset val="134"/>
      </rPr>
      <t>DC_1A2-3C4_n78(2A)44</t>
    </r>
  </si>
  <si>
    <r>
      <rPr>
        <sz val="11"/>
        <color rgb="FF000000"/>
        <rFont val="宋体"/>
        <family val="3"/>
        <charset val="134"/>
      </rPr>
      <t>DC_1A2-7C4_n78(2A)44</t>
    </r>
  </si>
  <si>
    <r>
      <rPr>
        <sz val="11"/>
        <color rgb="FF000000"/>
        <rFont val="宋体"/>
        <family val="3"/>
        <charset val="134"/>
      </rPr>
      <t>DC_3A2-7C4_n78(2A)44</t>
    </r>
  </si>
  <si>
    <r>
      <rPr>
        <sz val="11"/>
        <color rgb="FF000000"/>
        <rFont val="宋体"/>
        <family val="3"/>
        <charset val="134"/>
      </rPr>
      <t>DC_3C4-7A2_n78(2A)44</t>
    </r>
  </si>
  <si>
    <r>
      <rPr>
        <sz val="11"/>
        <color rgb="FF000000"/>
        <rFont val="宋体"/>
        <family val="3"/>
        <charset val="134"/>
      </rPr>
      <t>DC_3C2-7C2_n78(2A)44</t>
    </r>
  </si>
  <si>
    <r>
      <rPr>
        <sz val="11"/>
        <color rgb="FF000000"/>
        <rFont val="宋体"/>
        <family val="3"/>
        <charset val="134"/>
      </rPr>
      <t>DC_3C4-7C2_n78A4</t>
    </r>
  </si>
  <si>
    <r>
      <rPr>
        <sz val="11"/>
        <color rgb="FF000000"/>
        <rFont val="宋体"/>
        <family val="3"/>
        <charset val="134"/>
      </rPr>
      <t>DC_3C2-7C4_n78A4</t>
    </r>
  </si>
  <si>
    <r>
      <rPr>
        <sz val="11"/>
        <color rgb="FF000000"/>
        <rFont val="宋体"/>
        <family val="3"/>
        <charset val="134"/>
      </rPr>
      <t>DC_1A4-3C2_n78(2A)44</t>
    </r>
  </si>
  <si>
    <r>
      <rPr>
        <sz val="11"/>
        <color rgb="FF000000"/>
        <rFont val="宋体"/>
        <family val="3"/>
        <charset val="134"/>
      </rPr>
      <t>DC_1A4-7C2_n78(2A)44</t>
    </r>
  </si>
  <si>
    <r>
      <rPr>
        <sz val="11"/>
        <color rgb="FF000000"/>
        <rFont val="宋体"/>
        <family val="3"/>
        <charset val="134"/>
      </rPr>
      <t>DC_3A4-7C2_n78(2A)44</t>
    </r>
  </si>
  <si>
    <r>
      <rPr>
        <sz val="11"/>
        <color rgb="FF000000"/>
        <rFont val="宋体"/>
        <family val="3"/>
        <charset val="134"/>
      </rPr>
      <t>DC_3C2-7A4_n78(2A)44</t>
    </r>
  </si>
  <si>
    <r>
      <rPr>
        <sz val="11"/>
        <color rgb="FF000000"/>
        <rFont val="宋体"/>
        <family val="3"/>
        <charset val="134"/>
      </rPr>
      <t>DC_3A4-7C4_n78A4</t>
    </r>
  </si>
  <si>
    <r>
      <rPr>
        <sz val="11"/>
        <color rgb="FF000000"/>
        <rFont val="宋体"/>
        <family val="3"/>
        <charset val="134"/>
      </rPr>
      <t>DC_1A4-3C4_n78A4</t>
    </r>
  </si>
  <si>
    <r>
      <rPr>
        <sz val="11"/>
        <color rgb="FF000000"/>
        <rFont val="宋体"/>
        <family val="3"/>
        <charset val="134"/>
      </rPr>
      <t>DC_3C4-7A4_n78A4</t>
    </r>
  </si>
  <si>
    <r>
      <rPr>
        <sz val="11"/>
        <color rgb="FF000000"/>
        <rFont val="宋体"/>
        <family val="3"/>
        <charset val="134"/>
      </rPr>
      <t>DC_1A4-7C4_n78A4</t>
    </r>
  </si>
  <si>
    <r>
      <rPr>
        <sz val="11"/>
        <color rgb="FF000000"/>
        <rFont val="宋体"/>
        <family val="3"/>
        <charset val="134"/>
      </rPr>
      <t>DC_1A4-3A4_n78(2A)44</t>
    </r>
  </si>
  <si>
    <r>
      <rPr>
        <sz val="11"/>
        <color rgb="FF000000"/>
        <rFont val="宋体"/>
        <family val="3"/>
        <charset val="134"/>
      </rPr>
      <t>DC_1A4-7A4_n78(2A)44</t>
    </r>
  </si>
  <si>
    <r>
      <rPr>
        <sz val="11"/>
        <color rgb="FF000000"/>
        <rFont val="宋体"/>
        <family val="3"/>
        <charset val="134"/>
      </rPr>
      <t>DC_3A4-7A4_n78(2A)44</t>
    </r>
  </si>
  <si>
    <r>
      <rPr>
        <sz val="11"/>
        <color rgb="FF000000"/>
        <rFont val="宋体"/>
        <family val="3"/>
        <charset val="134"/>
      </rPr>
      <t>DC_1A2-3C2_n78(2A)44</t>
    </r>
  </si>
  <si>
    <r>
      <rPr>
        <sz val="11"/>
        <color rgb="FF000000"/>
        <rFont val="宋体"/>
        <family val="3"/>
        <charset val="134"/>
      </rPr>
      <t>DC_1A2-7C2_n78(2A)44</t>
    </r>
  </si>
  <si>
    <r>
      <rPr>
        <sz val="11"/>
        <color rgb="FF000000"/>
        <rFont val="宋体"/>
        <family val="3"/>
        <charset val="134"/>
      </rPr>
      <t>DC_3A2-7C2_n78(2A)44</t>
    </r>
  </si>
  <si>
    <r>
      <rPr>
        <sz val="11"/>
        <color rgb="FF000000"/>
        <rFont val="宋体"/>
        <family val="3"/>
        <charset val="134"/>
      </rPr>
      <t>DC_3C2-7A2_n78(2A)44</t>
    </r>
  </si>
  <si>
    <r>
      <rPr>
        <sz val="11"/>
        <color rgb="FF000000"/>
        <rFont val="宋体"/>
        <family val="3"/>
        <charset val="134"/>
      </rPr>
      <t>DC_7C4-28A2_n78A4</t>
    </r>
  </si>
  <si>
    <r>
      <rPr>
        <sz val="11"/>
        <color rgb="FF000000"/>
        <rFont val="宋体"/>
        <family val="3"/>
        <charset val="134"/>
      </rPr>
      <t>DC_3A2-7C4_n78A4</t>
    </r>
  </si>
  <si>
    <r>
      <rPr>
        <sz val="11"/>
        <color rgb="FF000000"/>
        <rFont val="宋体"/>
        <family val="3"/>
        <charset val="134"/>
      </rPr>
      <t>DC_1A2-3C4_n78A4</t>
    </r>
  </si>
  <si>
    <r>
      <rPr>
        <sz val="11"/>
        <color rgb="FF000000"/>
        <rFont val="宋体"/>
        <family val="3"/>
        <charset val="134"/>
      </rPr>
      <t>DC_3C4-7A2_n78A4</t>
    </r>
  </si>
  <si>
    <r>
      <rPr>
        <sz val="11"/>
        <color rgb="FF000000"/>
        <rFont val="宋体"/>
        <family val="3"/>
        <charset val="134"/>
      </rPr>
      <t>DC_3C4-28A2_n78A4</t>
    </r>
  </si>
  <si>
    <r>
      <rPr>
        <sz val="11"/>
        <color rgb="FF000000"/>
        <rFont val="宋体"/>
        <family val="3"/>
        <charset val="134"/>
      </rPr>
      <t>DC_1A2-7C4_n78A4</t>
    </r>
  </si>
  <si>
    <r>
      <rPr>
        <sz val="11"/>
        <color rgb="FF000000"/>
        <rFont val="宋体"/>
        <family val="3"/>
        <charset val="134"/>
      </rPr>
      <t>DC_1A2-3A4_n78(2A)44</t>
    </r>
  </si>
  <si>
    <r>
      <rPr>
        <sz val="11"/>
        <color rgb="FF000000"/>
        <rFont val="宋体"/>
        <family val="3"/>
        <charset val="134"/>
      </rPr>
      <t>DC_1A4-3A2_n78(2A)44</t>
    </r>
  </si>
  <si>
    <r>
      <rPr>
        <sz val="11"/>
        <color rgb="FF000000"/>
        <rFont val="宋体"/>
        <family val="3"/>
        <charset val="134"/>
      </rPr>
      <t>DC_1A2-7A4_n78(2A)44</t>
    </r>
  </si>
  <si>
    <r>
      <rPr>
        <sz val="11"/>
        <color rgb="FF000000"/>
        <rFont val="宋体"/>
        <family val="3"/>
        <charset val="134"/>
      </rPr>
      <t>DC_1A4-7A2_n78(2A)44</t>
    </r>
  </si>
  <si>
    <r>
      <rPr>
        <sz val="11"/>
        <color rgb="FF000000"/>
        <rFont val="宋体"/>
        <family val="3"/>
        <charset val="134"/>
      </rPr>
      <t>DC_3A2-7A4_n78(2A)44</t>
    </r>
  </si>
  <si>
    <r>
      <rPr>
        <sz val="11"/>
        <color rgb="FF000000"/>
        <rFont val="宋体"/>
        <family val="3"/>
        <charset val="134"/>
      </rPr>
      <t>DC_3A4-7A2_n78(2A)44</t>
    </r>
  </si>
  <si>
    <r>
      <rPr>
        <sz val="11"/>
        <color rgb="FF000000"/>
        <rFont val="宋体"/>
        <family val="3"/>
        <charset val="134"/>
      </rPr>
      <t>DC_3C2-7C2_n78A4</t>
    </r>
  </si>
  <si>
    <r>
      <rPr>
        <sz val="11"/>
        <color rgb="FF000000"/>
        <rFont val="宋体"/>
        <family val="3"/>
        <charset val="134"/>
      </rPr>
      <t>DC_3A4-7C2_n78A4</t>
    </r>
  </si>
  <si>
    <r>
      <rPr>
        <sz val="11"/>
        <color rgb="FF000000"/>
        <rFont val="宋体"/>
        <family val="3"/>
        <charset val="134"/>
      </rPr>
      <t>DC_1A4-3C2_n78A4</t>
    </r>
  </si>
  <si>
    <r>
      <rPr>
        <sz val="11"/>
        <color rgb="FF000000"/>
        <rFont val="宋体"/>
        <family val="3"/>
        <charset val="134"/>
      </rPr>
      <t>DC_3C2-7A4_n78A4</t>
    </r>
  </si>
  <si>
    <r>
      <rPr>
        <sz val="11"/>
        <color rgb="FF000000"/>
        <rFont val="宋体"/>
        <family val="3"/>
        <charset val="134"/>
      </rPr>
      <t>DC_1A4-7C2_n78A4</t>
    </r>
  </si>
  <si>
    <r>
      <rPr>
        <sz val="11"/>
        <color rgb="FF000000"/>
        <rFont val="宋体"/>
        <family val="3"/>
        <charset val="134"/>
      </rPr>
      <t>DC_1A2-3A2_n78(2A)44</t>
    </r>
  </si>
  <si>
    <r>
      <rPr>
        <sz val="11"/>
        <color rgb="FF000000"/>
        <rFont val="宋体"/>
        <family val="3"/>
        <charset val="134"/>
      </rPr>
      <t>DC_1A2-7A2_n78(2A)44</t>
    </r>
  </si>
  <si>
    <r>
      <rPr>
        <sz val="11"/>
        <color rgb="FF000000"/>
        <rFont val="宋体"/>
        <family val="3"/>
        <charset val="134"/>
      </rPr>
      <t>DC_3A2-7A2_n78(2A)44</t>
    </r>
  </si>
  <si>
    <r>
      <rPr>
        <sz val="11"/>
        <color rgb="FF000000"/>
        <rFont val="宋体"/>
        <family val="3"/>
        <charset val="134"/>
      </rPr>
      <t>DC_3A4-3A4_n78A4</t>
    </r>
  </si>
  <si>
    <r>
      <rPr>
        <sz val="11"/>
        <color rgb="FF000000"/>
        <rFont val="宋体"/>
        <family val="3"/>
        <charset val="134"/>
      </rPr>
      <t>DC_3A4-7A4_n78A4</t>
    </r>
  </si>
  <si>
    <r>
      <rPr>
        <sz val="11"/>
        <color rgb="FF000000"/>
        <rFont val="宋体"/>
        <family val="3"/>
        <charset val="134"/>
      </rPr>
      <t>DC_1A4-7A4_n78A4</t>
    </r>
  </si>
  <si>
    <r>
      <rPr>
        <sz val="11"/>
        <color rgb="FF000000"/>
        <rFont val="宋体"/>
        <family val="3"/>
        <charset val="134"/>
      </rPr>
      <t>DC_1A4-3A4_n78A4</t>
    </r>
  </si>
  <si>
    <r>
      <rPr>
        <sz val="11"/>
        <color rgb="FF000000"/>
        <rFont val="宋体"/>
        <family val="3"/>
        <charset val="134"/>
      </rPr>
      <t>DC_7C2-28A2_n78A4</t>
    </r>
  </si>
  <si>
    <r>
      <rPr>
        <sz val="11"/>
        <color rgb="FF000000"/>
        <rFont val="宋体"/>
        <family val="3"/>
        <charset val="134"/>
      </rPr>
      <t>DC_3A2-7C2_n78A4</t>
    </r>
  </si>
  <si>
    <r>
      <rPr>
        <sz val="11"/>
        <color rgb="FF000000"/>
        <rFont val="宋体"/>
        <family val="3"/>
        <charset val="134"/>
      </rPr>
      <t>DC_1A2-3C2_n78A4</t>
    </r>
  </si>
  <si>
    <r>
      <rPr>
        <sz val="11"/>
        <color rgb="FF000000"/>
        <rFont val="宋体"/>
        <family val="3"/>
        <charset val="134"/>
      </rPr>
      <t>DC_3C2-7A2_n78A4</t>
    </r>
  </si>
  <si>
    <r>
      <rPr>
        <sz val="11"/>
        <color rgb="FF000000"/>
        <rFont val="宋体"/>
        <family val="3"/>
        <charset val="134"/>
      </rPr>
      <t>DC_3C2-28A2_n78A4</t>
    </r>
  </si>
  <si>
    <r>
      <rPr>
        <sz val="11"/>
        <color rgb="FF000000"/>
        <rFont val="宋体"/>
        <family val="3"/>
        <charset val="134"/>
      </rPr>
      <t>DC_1A2-7C2_n78A4</t>
    </r>
  </si>
  <si>
    <r>
      <rPr>
        <sz val="11"/>
        <color rgb="FF000000"/>
        <rFont val="宋体"/>
        <family val="3"/>
        <charset val="134"/>
      </rPr>
      <t>DC_3A4-3A2_n78A4</t>
    </r>
  </si>
  <si>
    <r>
      <rPr>
        <sz val="11"/>
        <color rgb="FF000000"/>
        <rFont val="宋体"/>
        <family val="3"/>
        <charset val="134"/>
      </rPr>
      <t>DC_3A4-7A2_n78A4</t>
    </r>
  </si>
  <si>
    <r>
      <rPr>
        <sz val="11"/>
        <color rgb="FF000000"/>
        <rFont val="宋体"/>
        <family val="3"/>
        <charset val="134"/>
      </rPr>
      <t>DC_3A2-7A4_n78A4</t>
    </r>
  </si>
  <si>
    <r>
      <rPr>
        <sz val="11"/>
        <color rgb="FF000000"/>
        <rFont val="宋体"/>
        <family val="3"/>
        <charset val="134"/>
      </rPr>
      <t>DC_3A4-28A2_n78A4</t>
    </r>
  </si>
  <si>
    <r>
      <rPr>
        <sz val="11"/>
        <color rgb="FF000000"/>
        <rFont val="宋体"/>
        <family val="3"/>
        <charset val="134"/>
      </rPr>
      <t>DC_7A4-28A2_n78A4</t>
    </r>
  </si>
  <si>
    <r>
      <rPr>
        <sz val="11"/>
        <color rgb="FF000000"/>
        <rFont val="宋体"/>
        <family val="3"/>
        <charset val="134"/>
      </rPr>
      <t>DC_1A4-7A2_n78A4</t>
    </r>
  </si>
  <si>
    <r>
      <rPr>
        <sz val="11"/>
        <color rgb="FF000000"/>
        <rFont val="宋体"/>
        <family val="3"/>
        <charset val="134"/>
      </rPr>
      <t>DC_1A2-7A4_n78A4</t>
    </r>
  </si>
  <si>
    <r>
      <rPr>
        <sz val="11"/>
        <color rgb="FF000000"/>
        <rFont val="宋体"/>
        <family val="3"/>
        <charset val="134"/>
      </rPr>
      <t>DC_1A4-3A2_n78A4</t>
    </r>
  </si>
  <si>
    <r>
      <rPr>
        <sz val="11"/>
        <color rgb="FF000000"/>
        <rFont val="宋体"/>
        <family val="3"/>
        <charset val="134"/>
      </rPr>
      <t>DC_1A2-3A4_n78A4</t>
    </r>
  </si>
  <si>
    <r>
      <rPr>
        <sz val="11"/>
        <color rgb="FF000000"/>
        <rFont val="宋体"/>
        <family val="3"/>
        <charset val="134"/>
      </rPr>
      <t>DC_1A4-28A2_n78A4</t>
    </r>
  </si>
  <si>
    <r>
      <rPr>
        <sz val="11"/>
        <color rgb="FF000000"/>
        <rFont val="宋体"/>
        <family val="3"/>
        <charset val="134"/>
      </rPr>
      <t>DC_3A2-7A2_n78A4</t>
    </r>
  </si>
  <si>
    <r>
      <rPr>
        <sz val="11"/>
        <color rgb="FF000000"/>
        <rFont val="宋体"/>
        <family val="3"/>
        <charset val="134"/>
      </rPr>
      <t>DC_3A2-28A2_n78A4</t>
    </r>
  </si>
  <si>
    <r>
      <rPr>
        <sz val="11"/>
        <color rgb="FF000000"/>
        <rFont val="宋体"/>
        <family val="3"/>
        <charset val="134"/>
      </rPr>
      <t>DC_7A2-28A2_n78A4</t>
    </r>
  </si>
  <si>
    <r>
      <rPr>
        <sz val="11"/>
        <color rgb="FF000000"/>
        <rFont val="宋体"/>
        <family val="3"/>
        <charset val="134"/>
      </rPr>
      <t>DC_1A2-7A2_n78A4</t>
    </r>
  </si>
  <si>
    <r>
      <rPr>
        <sz val="11"/>
        <color rgb="FF000000"/>
        <rFont val="宋体"/>
        <family val="3"/>
        <charset val="134"/>
      </rPr>
      <t>DC_1A2-3A2_n78A4</t>
    </r>
  </si>
  <si>
    <r>
      <rPr>
        <sz val="11"/>
        <color rgb="FF000000"/>
        <rFont val="宋体"/>
        <family val="3"/>
        <charset val="134"/>
      </rPr>
      <t>DC_1A2-28A2_n78A4</t>
    </r>
  </si>
  <si>
    <r>
      <rPr>
        <sz val="11"/>
        <color rgb="FF000000"/>
        <rFont val="宋体"/>
        <family val="3"/>
        <charset val="134"/>
      </rPr>
      <t>DC_3A2-3A2_n78A4</t>
    </r>
  </si>
  <si>
    <r>
      <rPr>
        <sz val="11"/>
        <color rgb="FF000000"/>
        <rFont val="宋体"/>
        <family val="3"/>
        <charset val="134"/>
      </rPr>
      <t>DC_3C4_n78(2A)44</t>
    </r>
  </si>
  <si>
    <r>
      <rPr>
        <sz val="11"/>
        <color rgb="FF000000"/>
        <rFont val="宋体"/>
        <family val="3"/>
        <charset val="134"/>
      </rPr>
      <t>DC_7C4_n78(2A)44</t>
    </r>
  </si>
  <si>
    <r>
      <rPr>
        <sz val="11"/>
        <color rgb="FF000000"/>
        <rFont val="宋体"/>
        <family val="3"/>
        <charset val="134"/>
      </rPr>
      <t>DC_3C2_n78(2A)44</t>
    </r>
  </si>
  <si>
    <r>
      <rPr>
        <sz val="11"/>
        <color rgb="FF000000"/>
        <rFont val="宋体"/>
        <family val="3"/>
        <charset val="134"/>
      </rPr>
      <t>DC_7C2_n78(2A)44</t>
    </r>
  </si>
  <si>
    <r>
      <rPr>
        <sz val="11"/>
        <color rgb="FF000000"/>
        <rFont val="宋体"/>
        <family val="3"/>
        <charset val="134"/>
      </rPr>
      <t>DC_7C4_n78A4</t>
    </r>
  </si>
  <si>
    <r>
      <rPr>
        <sz val="11"/>
        <color rgb="FF000000"/>
        <rFont val="宋体"/>
        <family val="3"/>
        <charset val="134"/>
      </rPr>
      <t>DC_3C4_n78A4</t>
    </r>
  </si>
  <si>
    <r>
      <rPr>
        <sz val="11"/>
        <color rgb="FF000000"/>
        <rFont val="宋体"/>
        <family val="3"/>
        <charset val="134"/>
      </rPr>
      <t>DC_1A4_n78(2A)44</t>
    </r>
  </si>
  <si>
    <r>
      <rPr>
        <sz val="11"/>
        <color rgb="FF000000"/>
        <rFont val="宋体"/>
        <family val="3"/>
        <charset val="134"/>
      </rPr>
      <t>DC_3A4_n78(2A)44</t>
    </r>
  </si>
  <si>
    <r>
      <rPr>
        <sz val="11"/>
        <color rgb="FF000000"/>
        <rFont val="宋体"/>
        <family val="3"/>
        <charset val="134"/>
      </rPr>
      <t>DC_7A4_n78(2A)44</t>
    </r>
  </si>
  <si>
    <r>
      <rPr>
        <sz val="11"/>
        <color rgb="FF000000"/>
        <rFont val="宋体"/>
        <family val="3"/>
        <charset val="134"/>
      </rPr>
      <t>DC_1A2_n78(2A)44</t>
    </r>
  </si>
  <si>
    <r>
      <rPr>
        <sz val="11"/>
        <color rgb="FF000000"/>
        <rFont val="宋体"/>
        <family val="3"/>
        <charset val="134"/>
      </rPr>
      <t>DC_3A2_n78(2A)44</t>
    </r>
  </si>
  <si>
    <r>
      <rPr>
        <sz val="11"/>
        <color rgb="FF000000"/>
        <rFont val="宋体"/>
        <family val="3"/>
        <charset val="134"/>
      </rPr>
      <t>DC_7A2_n78(2A)44</t>
    </r>
  </si>
  <si>
    <r>
      <rPr>
        <sz val="11"/>
        <color rgb="FF000000"/>
        <rFont val="宋体"/>
        <family val="3"/>
        <charset val="134"/>
      </rPr>
      <t>DC_7C2_n78A4</t>
    </r>
  </si>
  <si>
    <r>
      <rPr>
        <sz val="11"/>
        <color rgb="FF000000"/>
        <rFont val="宋体"/>
        <family val="3"/>
        <charset val="134"/>
      </rPr>
      <t>DC_3C2_n78A4</t>
    </r>
  </si>
  <si>
    <r>
      <rPr>
        <sz val="11"/>
        <color rgb="FF000000"/>
        <rFont val="宋体"/>
        <family val="3"/>
        <charset val="134"/>
      </rPr>
      <t>DC_3A4_n78A4</t>
    </r>
  </si>
  <si>
    <r>
      <rPr>
        <sz val="11"/>
        <color rgb="FF000000"/>
        <rFont val="宋体"/>
        <family val="3"/>
        <charset val="134"/>
      </rPr>
      <t>DC_7A4_n78A4</t>
    </r>
  </si>
  <si>
    <r>
      <rPr>
        <sz val="11"/>
        <color rgb="FF000000"/>
        <rFont val="宋体"/>
        <family val="3"/>
        <charset val="134"/>
      </rPr>
      <t>DC_1A4_n78A4</t>
    </r>
  </si>
  <si>
    <r>
      <rPr>
        <sz val="11"/>
        <color rgb="FF000000"/>
        <rFont val="宋体"/>
        <family val="3"/>
        <charset val="134"/>
      </rPr>
      <t>DC_3A2_n78A4</t>
    </r>
  </si>
  <si>
    <r>
      <rPr>
        <sz val="11"/>
        <color rgb="FF000000"/>
        <rFont val="宋体"/>
        <family val="3"/>
        <charset val="134"/>
      </rPr>
      <t>DC_7A2_n78A4</t>
    </r>
  </si>
  <si>
    <r>
      <rPr>
        <sz val="11"/>
        <color rgb="FF000000"/>
        <rFont val="宋体"/>
        <family val="3"/>
        <charset val="134"/>
      </rPr>
      <t>DC_28A2_n78A4</t>
    </r>
  </si>
  <si>
    <r>
      <rPr>
        <sz val="11"/>
        <color rgb="FF000000"/>
        <rFont val="宋体"/>
        <family val="3"/>
        <charset val="134"/>
      </rPr>
      <t>DC_1A2_n78A4</t>
    </r>
  </si>
  <si>
    <r>
      <rPr>
        <b/>
        <sz val="20"/>
        <color rgb="FF000000"/>
        <rFont val="宋体"/>
        <family val="3"/>
        <charset val="134"/>
      </rPr>
      <t>Band Combinations - ENDC-n78</t>
    </r>
  </si>
  <si>
    <r>
      <rPr>
        <sz val="11"/>
        <color rgb="FF000000"/>
        <rFont val="宋体"/>
        <family val="3"/>
        <charset val="134"/>
      </rPr>
      <t>ENDC_n78_22_160</t>
    </r>
  </si>
  <si>
    <r>
      <rPr>
        <sz val="11"/>
        <color rgb="FF000000"/>
        <rFont val="宋体"/>
        <family val="3"/>
        <charset val="134"/>
      </rPr>
      <t>DC_1A-3C-7C-28A_n78A</t>
    </r>
  </si>
  <si>
    <t>100</t>
  </si>
  <si>
    <r>
      <rPr>
        <sz val="11"/>
        <color rgb="FF000000"/>
        <rFont val="宋体"/>
        <family val="3"/>
        <charset val="134"/>
      </rPr>
      <t>ENDC_n78_20_158</t>
    </r>
  </si>
  <si>
    <r>
      <rPr>
        <sz val="11"/>
        <color rgb="FF000000"/>
        <rFont val="宋体"/>
        <family val="3"/>
        <charset val="134"/>
      </rPr>
      <t>ENDC_n78_18_153</t>
    </r>
  </si>
  <si>
    <r>
      <rPr>
        <sz val="11"/>
        <color rgb="FF000000"/>
        <rFont val="宋体"/>
        <family val="3"/>
        <charset val="134"/>
      </rPr>
      <t>ENDC_n78_18_152</t>
    </r>
  </si>
  <si>
    <r>
      <rPr>
        <sz val="11"/>
        <color rgb="FF000000"/>
        <rFont val="宋体"/>
        <family val="3"/>
        <charset val="134"/>
      </rPr>
      <t>ENDC_n78_18_155</t>
    </r>
  </si>
  <si>
    <r>
      <rPr>
        <sz val="11"/>
        <color rgb="FF000000"/>
        <rFont val="宋体"/>
        <family val="3"/>
        <charset val="134"/>
      </rPr>
      <t>DC_1A-3A-7C-28A_n78A</t>
    </r>
  </si>
  <si>
    <r>
      <rPr>
        <sz val="11"/>
        <color rgb="FF000000"/>
        <rFont val="宋体"/>
        <family val="3"/>
        <charset val="134"/>
      </rPr>
      <t>ENDC_n78_18_154</t>
    </r>
  </si>
  <si>
    <r>
      <rPr>
        <sz val="11"/>
        <color rgb="FF000000"/>
        <rFont val="宋体"/>
        <family val="3"/>
        <charset val="134"/>
      </rPr>
      <t>DC_1A-3C-7A-28A_n78A</t>
    </r>
  </si>
  <si>
    <r>
      <rPr>
        <sz val="11"/>
        <color rgb="FF000000"/>
        <rFont val="宋体"/>
        <family val="3"/>
        <charset val="134"/>
      </rPr>
      <t>ENDC_n78_16_142</t>
    </r>
  </si>
  <si>
    <r>
      <rPr>
        <sz val="11"/>
        <color rgb="FF000000"/>
        <rFont val="宋体"/>
        <family val="3"/>
        <charset val="134"/>
      </rPr>
      <t>ENDC_n78_16_141</t>
    </r>
  </si>
  <si>
    <r>
      <rPr>
        <sz val="11"/>
        <color rgb="FF000000"/>
        <rFont val="宋体"/>
        <family val="3"/>
        <charset val="134"/>
      </rPr>
      <t>ENDC_n78_16_146</t>
    </r>
  </si>
  <si>
    <r>
      <rPr>
        <sz val="11"/>
        <color rgb="FF000000"/>
        <rFont val="宋体"/>
        <family val="3"/>
        <charset val="134"/>
      </rPr>
      <t>ENDC_n78_16_145</t>
    </r>
  </si>
  <si>
    <r>
      <rPr>
        <sz val="11"/>
        <color rgb="FF000000"/>
        <rFont val="宋体"/>
        <family val="3"/>
        <charset val="134"/>
      </rPr>
      <t>ENDC_n78_16_144</t>
    </r>
  </si>
  <si>
    <r>
      <rPr>
        <sz val="11"/>
        <color rgb="FF000000"/>
        <rFont val="宋体"/>
        <family val="3"/>
        <charset val="134"/>
      </rPr>
      <t>ENDC_n78_16_143</t>
    </r>
  </si>
  <si>
    <r>
      <rPr>
        <sz val="11"/>
        <color rgb="FF000000"/>
        <rFont val="宋体"/>
        <family val="3"/>
        <charset val="134"/>
      </rPr>
      <t>ENDC_n78_14_124</t>
    </r>
  </si>
  <si>
    <r>
      <rPr>
        <sz val="11"/>
        <color rgb="FF000000"/>
        <rFont val="宋体"/>
        <family val="3"/>
        <charset val="134"/>
      </rPr>
      <t>ENDC_n78_14_129</t>
    </r>
  </si>
  <si>
    <r>
      <rPr>
        <sz val="11"/>
        <color rgb="FF000000"/>
        <rFont val="宋体"/>
        <family val="3"/>
        <charset val="134"/>
      </rPr>
      <t>ENDC_n78_14_128</t>
    </r>
  </si>
  <si>
    <r>
      <rPr>
        <sz val="11"/>
        <color rgb="FF000000"/>
        <rFont val="宋体"/>
        <family val="3"/>
        <charset val="134"/>
      </rPr>
      <t>ENDC_n78_14_127</t>
    </r>
  </si>
  <si>
    <r>
      <rPr>
        <sz val="11"/>
        <color rgb="FF000000"/>
        <rFont val="宋体"/>
        <family val="3"/>
        <charset val="134"/>
      </rPr>
      <t>ENDC_n78_14_126</t>
    </r>
  </si>
  <si>
    <r>
      <rPr>
        <sz val="11"/>
        <color rgb="FF000000"/>
        <rFont val="宋体"/>
        <family val="3"/>
        <charset val="134"/>
      </rPr>
      <t>ENDC_n78_14_125</t>
    </r>
  </si>
  <si>
    <r>
      <rPr>
        <sz val="11"/>
        <color rgb="FF000000"/>
        <rFont val="宋体"/>
        <family val="3"/>
        <charset val="134"/>
      </rPr>
      <t>DC_1A-3A-7A-28A_n78A</t>
    </r>
  </si>
  <si>
    <r>
      <rPr>
        <sz val="11"/>
        <color rgb="FF000000"/>
        <rFont val="宋体"/>
        <family val="3"/>
        <charset val="134"/>
      </rPr>
      <t>ENDC_n78_12_99</t>
    </r>
  </si>
  <si>
    <r>
      <rPr>
        <sz val="11"/>
        <color rgb="FF000000"/>
        <rFont val="宋体"/>
        <family val="3"/>
        <charset val="134"/>
      </rPr>
      <t>ENDC_n78_12_106</t>
    </r>
  </si>
  <si>
    <r>
      <rPr>
        <sz val="11"/>
        <color rgb="FF000000"/>
        <rFont val="宋体"/>
        <family val="3"/>
        <charset val="134"/>
      </rPr>
      <t>ENDC_n78_12_105</t>
    </r>
  </si>
  <si>
    <r>
      <rPr>
        <sz val="11"/>
        <color rgb="FF000000"/>
        <rFont val="宋体"/>
        <family val="3"/>
        <charset val="134"/>
      </rPr>
      <t>ENDC_n78_12_104</t>
    </r>
  </si>
  <si>
    <r>
      <rPr>
        <sz val="11"/>
        <color rgb="FF000000"/>
        <rFont val="宋体"/>
        <family val="3"/>
        <charset val="134"/>
      </rPr>
      <t>ENDC_n78_12_103</t>
    </r>
  </si>
  <si>
    <r>
      <rPr>
        <sz val="11"/>
        <color rgb="FF000000"/>
        <rFont val="宋体"/>
        <family val="3"/>
        <charset val="134"/>
      </rPr>
      <t>ENDC_n78_12_102</t>
    </r>
  </si>
  <si>
    <r>
      <rPr>
        <sz val="11"/>
        <color rgb="FF000000"/>
        <rFont val="宋体"/>
        <family val="3"/>
        <charset val="134"/>
      </rPr>
      <t>ENDC_n78_12_101</t>
    </r>
  </si>
  <si>
    <r>
      <rPr>
        <sz val="11"/>
        <color rgb="FF000000"/>
        <rFont val="宋体"/>
        <family val="3"/>
        <charset val="134"/>
      </rPr>
      <t>ENDC_n78_12_100</t>
    </r>
  </si>
  <si>
    <r>
      <rPr>
        <sz val="11"/>
        <color rgb="FF000000"/>
        <rFont val="宋体"/>
        <family val="3"/>
        <charset val="134"/>
      </rPr>
      <t>ENDC_n78_10_73</t>
    </r>
  </si>
  <si>
    <r>
      <rPr>
        <sz val="11"/>
        <color rgb="FF000000"/>
        <rFont val="宋体"/>
        <family val="3"/>
        <charset val="134"/>
      </rPr>
      <t>ENDC_n78_10_72</t>
    </r>
  </si>
  <si>
    <r>
      <rPr>
        <sz val="11"/>
        <color rgb="FF000000"/>
        <rFont val="宋体"/>
        <family val="3"/>
        <charset val="134"/>
      </rPr>
      <t>ENDC_n78_10_71</t>
    </r>
  </si>
  <si>
    <r>
      <rPr>
        <sz val="11"/>
        <color rgb="FF000000"/>
        <rFont val="宋体"/>
        <family val="3"/>
        <charset val="134"/>
      </rPr>
      <t>ENDC_n78_10_70</t>
    </r>
  </si>
  <si>
    <r>
      <rPr>
        <sz val="11"/>
        <color rgb="FF000000"/>
        <rFont val="宋体"/>
        <family val="3"/>
        <charset val="134"/>
      </rPr>
      <t>ENDC_n78_10_69</t>
    </r>
  </si>
  <si>
    <r>
      <rPr>
        <sz val="11"/>
        <color rgb="FF000000"/>
        <rFont val="宋体"/>
        <family val="3"/>
        <charset val="134"/>
      </rPr>
      <t>ENDC_n78_8_40</t>
    </r>
  </si>
  <si>
    <r>
      <rPr>
        <sz val="11"/>
        <color rgb="FF000000"/>
        <rFont val="宋体"/>
        <family val="3"/>
        <charset val="134"/>
      </rPr>
      <t>ENDC_n78_20_160</t>
    </r>
  </si>
  <si>
    <r>
      <rPr>
        <sz val="11"/>
        <color rgb="FF000000"/>
        <rFont val="宋体"/>
        <family val="3"/>
        <charset val="134"/>
      </rPr>
      <t>DC_1A-3C-7C_n78(2A)</t>
    </r>
  </si>
  <si>
    <r>
      <rPr>
        <sz val="11"/>
        <color rgb="FF000000"/>
        <rFont val="宋体"/>
        <family val="3"/>
        <charset val="134"/>
      </rPr>
      <t>1A,3C,7C</t>
    </r>
  </si>
  <si>
    <r>
      <rPr>
        <sz val="11"/>
        <color rgb="FF000000"/>
        <rFont val="宋体"/>
        <family val="3"/>
        <charset val="134"/>
      </rPr>
      <t>ENDC_n78_18_158</t>
    </r>
  </si>
  <si>
    <r>
      <rPr>
        <sz val="11"/>
        <color rgb="FF000000"/>
        <rFont val="宋体"/>
        <family val="3"/>
        <charset val="134"/>
      </rPr>
      <t>ENDC_n78_16_155</t>
    </r>
  </si>
  <si>
    <r>
      <rPr>
        <sz val="11"/>
        <color rgb="FF000000"/>
        <rFont val="宋体"/>
        <family val="3"/>
        <charset val="134"/>
      </rPr>
      <t>ENDC_n78_16_156</t>
    </r>
  </si>
  <si>
    <r>
      <rPr>
        <sz val="11"/>
        <color rgb="FF000000"/>
        <rFont val="宋体"/>
        <family val="3"/>
        <charset val="134"/>
      </rPr>
      <t>ENDC_n78_20_159</t>
    </r>
  </si>
  <si>
    <r>
      <rPr>
        <sz val="11"/>
        <color rgb="FF000000"/>
        <rFont val="宋体"/>
        <family val="3"/>
        <charset val="134"/>
      </rPr>
      <t>DC_1A-3C-7C_n78A</t>
    </r>
  </si>
  <si>
    <r>
      <rPr>
        <sz val="11"/>
        <color rgb="FF000000"/>
        <rFont val="宋体"/>
        <family val="3"/>
        <charset val="134"/>
      </rPr>
      <t>ENDC_n78_16_153</t>
    </r>
  </si>
  <si>
    <r>
      <rPr>
        <sz val="11"/>
        <color rgb="FF000000"/>
        <rFont val="宋体"/>
        <family val="3"/>
        <charset val="134"/>
      </rPr>
      <t>DC_1A-3A-7C_n78(2A)</t>
    </r>
  </si>
  <si>
    <r>
      <rPr>
        <sz val="11"/>
        <color rgb="FF000000"/>
        <rFont val="宋体"/>
        <family val="3"/>
        <charset val="134"/>
      </rPr>
      <t>1A,3A,7C</t>
    </r>
  </si>
  <si>
    <r>
      <rPr>
        <sz val="11"/>
        <color rgb="FF000000"/>
        <rFont val="宋体"/>
        <family val="3"/>
        <charset val="134"/>
      </rPr>
      <t>ENDC_n78_16_154</t>
    </r>
  </si>
  <si>
    <r>
      <rPr>
        <sz val="11"/>
        <color rgb="FF000000"/>
        <rFont val="宋体"/>
        <family val="3"/>
        <charset val="134"/>
      </rPr>
      <t>DC_1A-3C-7A_n78(2A)</t>
    </r>
  </si>
  <si>
    <r>
      <rPr>
        <sz val="11"/>
        <color rgb="FF000000"/>
        <rFont val="宋体"/>
        <family val="3"/>
        <charset val="134"/>
      </rPr>
      <t>1A,3C,7A</t>
    </r>
  </si>
  <si>
    <r>
      <rPr>
        <sz val="11"/>
        <color rgb="FF000000"/>
        <rFont val="宋体"/>
        <family val="3"/>
        <charset val="134"/>
      </rPr>
      <t>ENDC_n78_14_145</t>
    </r>
  </si>
  <si>
    <r>
      <rPr>
        <sz val="11"/>
        <color rgb="FF000000"/>
        <rFont val="宋体"/>
        <family val="3"/>
        <charset val="134"/>
      </rPr>
      <t>ENDC_n78_14_146</t>
    </r>
  </si>
  <si>
    <r>
      <rPr>
        <sz val="11"/>
        <color rgb="FF000000"/>
        <rFont val="宋体"/>
        <family val="3"/>
        <charset val="134"/>
      </rPr>
      <t>ENDC_n78_18_157</t>
    </r>
  </si>
  <si>
    <r>
      <rPr>
        <sz val="11"/>
        <color rgb="FF000000"/>
        <rFont val="宋体"/>
        <family val="3"/>
        <charset val="134"/>
      </rPr>
      <t>ENDC_n78_18_156</t>
    </r>
  </si>
  <si>
    <r>
      <rPr>
        <sz val="11"/>
        <color rgb="FF000000"/>
        <rFont val="宋体"/>
        <family val="3"/>
        <charset val="134"/>
      </rPr>
      <t>DC_3C-7C-28A_n78A</t>
    </r>
  </si>
  <si>
    <r>
      <rPr>
        <sz val="11"/>
        <color rgb="FF000000"/>
        <rFont val="宋体"/>
        <family val="3"/>
        <charset val="134"/>
      </rPr>
      <t>ENDC_n78_14_141</t>
    </r>
  </si>
  <si>
    <r>
      <rPr>
        <sz val="11"/>
        <color rgb="FF000000"/>
        <rFont val="宋体"/>
        <family val="3"/>
        <charset val="134"/>
      </rPr>
      <t>ENDC_n78_14_142</t>
    </r>
  </si>
  <si>
    <r>
      <rPr>
        <sz val="11"/>
        <color rgb="FF000000"/>
        <rFont val="宋体"/>
        <family val="3"/>
        <charset val="134"/>
      </rPr>
      <t>ENDC_n78_14_143</t>
    </r>
  </si>
  <si>
    <r>
      <rPr>
        <sz val="11"/>
        <color rgb="FF000000"/>
        <rFont val="宋体"/>
        <family val="3"/>
        <charset val="134"/>
      </rPr>
      <t>ENDC_n78_14_144</t>
    </r>
  </si>
  <si>
    <r>
      <rPr>
        <sz val="11"/>
        <color rgb="FF000000"/>
        <rFont val="宋体"/>
        <family val="3"/>
        <charset val="134"/>
      </rPr>
      <t>ENDC_n78_12_135</t>
    </r>
  </si>
  <si>
    <r>
      <rPr>
        <sz val="11"/>
        <color rgb="FF000000"/>
        <rFont val="宋体"/>
        <family val="3"/>
        <charset val="134"/>
      </rPr>
      <t>ENDC_n78_16_148</t>
    </r>
  </si>
  <si>
    <r>
      <rPr>
        <sz val="11"/>
        <color rgb="FF000000"/>
        <rFont val="宋体"/>
        <family val="3"/>
        <charset val="134"/>
      </rPr>
      <t>ENDC_n78_16_147</t>
    </r>
  </si>
  <si>
    <r>
      <rPr>
        <sz val="11"/>
        <color rgb="FF000000"/>
        <rFont val="宋体"/>
        <family val="3"/>
        <charset val="134"/>
      </rPr>
      <t>ENDC_n78_12_131</t>
    </r>
  </si>
  <si>
    <r>
      <rPr>
        <sz val="11"/>
        <color rgb="FF000000"/>
        <rFont val="宋体"/>
        <family val="3"/>
        <charset val="134"/>
      </rPr>
      <t>ENDC_n78_12_132</t>
    </r>
  </si>
  <si>
    <r>
      <rPr>
        <sz val="11"/>
        <color rgb="FF000000"/>
        <rFont val="宋体"/>
        <family val="3"/>
        <charset val="134"/>
      </rPr>
      <t>ENDC_n78_12_133</t>
    </r>
  </si>
  <si>
    <r>
      <rPr>
        <sz val="11"/>
        <color rgb="FF000000"/>
        <rFont val="宋体"/>
        <family val="3"/>
        <charset val="134"/>
      </rPr>
      <t>ENDC_n78_12_134</t>
    </r>
  </si>
  <si>
    <r>
      <rPr>
        <sz val="11"/>
        <color rgb="FF000000"/>
        <rFont val="宋体"/>
        <family val="3"/>
        <charset val="134"/>
      </rPr>
      <t>ENDC_n78_16_150</t>
    </r>
  </si>
  <si>
    <r>
      <rPr>
        <sz val="11"/>
        <color rgb="FF000000"/>
        <rFont val="宋体"/>
        <family val="3"/>
        <charset val="134"/>
      </rPr>
      <t>DC_1A-3C-7A_n78A</t>
    </r>
  </si>
  <si>
    <r>
      <rPr>
        <sz val="11"/>
        <color rgb="FF000000"/>
        <rFont val="宋体"/>
        <family val="3"/>
        <charset val="134"/>
      </rPr>
      <t>ENDC_n78_16_149</t>
    </r>
  </si>
  <si>
    <r>
      <rPr>
        <sz val="11"/>
        <color rgb="FF000000"/>
        <rFont val="宋体"/>
        <family val="3"/>
        <charset val="134"/>
      </rPr>
      <t>DC_1A-3A-7C_n78A</t>
    </r>
  </si>
  <si>
    <r>
      <rPr>
        <sz val="11"/>
        <color rgb="FF000000"/>
        <rFont val="宋体"/>
        <family val="3"/>
        <charset val="134"/>
      </rPr>
      <t>ENDC_n78_12_130</t>
    </r>
  </si>
  <si>
    <r>
      <rPr>
        <sz val="11"/>
        <color rgb="FF000000"/>
        <rFont val="宋体"/>
        <family val="3"/>
        <charset val="134"/>
      </rPr>
      <t>DC_1A-3A-7A_n78(2A)</t>
    </r>
  </si>
  <si>
    <r>
      <rPr>
        <sz val="11"/>
        <color rgb="FF000000"/>
        <rFont val="宋体"/>
        <family val="3"/>
        <charset val="134"/>
      </rPr>
      <t>1A,3A,7A</t>
    </r>
  </si>
  <si>
    <r>
      <rPr>
        <sz val="11"/>
        <color rgb="FF000000"/>
        <rFont val="宋体"/>
        <family val="3"/>
        <charset val="134"/>
      </rPr>
      <t>ENDC_n78_10_110</t>
    </r>
  </si>
  <si>
    <r>
      <rPr>
        <sz val="11"/>
        <color rgb="FF000000"/>
        <rFont val="宋体"/>
        <family val="3"/>
        <charset val="134"/>
      </rPr>
      <t>ENDC_n78_14_134</t>
    </r>
  </si>
  <si>
    <r>
      <rPr>
        <sz val="11"/>
        <color rgb="FF000000"/>
        <rFont val="宋体"/>
        <family val="3"/>
        <charset val="134"/>
      </rPr>
      <t>ENDC_n78_14_133</t>
    </r>
  </si>
  <si>
    <r>
      <rPr>
        <sz val="11"/>
        <color rgb="FF000000"/>
        <rFont val="宋体"/>
        <family val="3"/>
        <charset val="134"/>
      </rPr>
      <t>ENDC_n78_14_130</t>
    </r>
  </si>
  <si>
    <r>
      <rPr>
        <sz val="11"/>
        <color rgb="FF000000"/>
        <rFont val="宋体"/>
        <family val="3"/>
        <charset val="134"/>
      </rPr>
      <t>ENDC_n78_10_106</t>
    </r>
  </si>
  <si>
    <r>
      <rPr>
        <sz val="11"/>
        <color rgb="FF000000"/>
        <rFont val="宋体"/>
        <family val="3"/>
        <charset val="134"/>
      </rPr>
      <t>ENDC_n78_10_107</t>
    </r>
  </si>
  <si>
    <r>
      <rPr>
        <sz val="11"/>
        <color rgb="FF000000"/>
        <rFont val="宋体"/>
        <family val="3"/>
        <charset val="134"/>
      </rPr>
      <t>ENDC_n78_10_108</t>
    </r>
  </si>
  <si>
    <r>
      <rPr>
        <sz val="11"/>
        <color rgb="FF000000"/>
        <rFont val="宋体"/>
        <family val="3"/>
        <charset val="134"/>
      </rPr>
      <t>ENDC_n78_10_109</t>
    </r>
  </si>
  <si>
    <r>
      <rPr>
        <sz val="11"/>
        <color rgb="FF000000"/>
        <rFont val="宋体"/>
        <family val="3"/>
        <charset val="134"/>
      </rPr>
      <t>ENDC_n78_14_140</t>
    </r>
  </si>
  <si>
    <r>
      <rPr>
        <sz val="11"/>
        <color rgb="FF000000"/>
        <rFont val="宋体"/>
        <family val="3"/>
        <charset val="134"/>
      </rPr>
      <t>DC_3A-7C-28A_n78A</t>
    </r>
  </si>
  <si>
    <r>
      <rPr>
        <sz val="11"/>
        <color rgb="FF000000"/>
        <rFont val="宋体"/>
        <family val="3"/>
        <charset val="134"/>
      </rPr>
      <t>ENDC_n78_14_139</t>
    </r>
  </si>
  <si>
    <r>
      <rPr>
        <sz val="11"/>
        <color rgb="FF000000"/>
        <rFont val="宋体"/>
        <family val="3"/>
        <charset val="134"/>
      </rPr>
      <t>ENDC_n78_14_138</t>
    </r>
  </si>
  <si>
    <r>
      <rPr>
        <sz val="11"/>
        <color rgb="FF000000"/>
        <rFont val="宋体"/>
        <family val="3"/>
        <charset val="134"/>
      </rPr>
      <t>ENDC_n78_14_137</t>
    </r>
  </si>
  <si>
    <r>
      <rPr>
        <sz val="11"/>
        <color rgb="FF000000"/>
        <rFont val="宋体"/>
        <family val="3"/>
        <charset val="134"/>
      </rPr>
      <t>ENDC_n78_14_136</t>
    </r>
  </si>
  <si>
    <r>
      <rPr>
        <sz val="11"/>
        <color rgb="FF000000"/>
        <rFont val="宋体"/>
        <family val="3"/>
        <charset val="134"/>
      </rPr>
      <t>ENDC_n78_14_135</t>
    </r>
  </si>
  <si>
    <r>
      <rPr>
        <sz val="11"/>
        <color rgb="FF000000"/>
        <rFont val="宋体"/>
        <family val="3"/>
        <charset val="134"/>
      </rPr>
      <t>DC_3C-7A-28A_n78A</t>
    </r>
  </si>
  <si>
    <r>
      <rPr>
        <sz val="11"/>
        <color rgb="FF000000"/>
        <rFont val="宋体"/>
        <family val="3"/>
        <charset val="134"/>
      </rPr>
      <t>ENDC_n78_14_132</t>
    </r>
  </si>
  <si>
    <r>
      <rPr>
        <sz val="11"/>
        <color rgb="FF000000"/>
        <rFont val="宋体"/>
        <family val="3"/>
        <charset val="134"/>
      </rPr>
      <t>DC_1A-3C-28A_n78A</t>
    </r>
  </si>
  <si>
    <r>
      <rPr>
        <sz val="11"/>
        <color rgb="FF000000"/>
        <rFont val="宋体"/>
        <family val="3"/>
        <charset val="134"/>
      </rPr>
      <t>ENDC_n78_14_131</t>
    </r>
  </si>
  <si>
    <r>
      <rPr>
        <sz val="11"/>
        <color rgb="FF000000"/>
        <rFont val="宋体"/>
        <family val="3"/>
        <charset val="134"/>
      </rPr>
      <t>DC_1A-7C-28A_n78A</t>
    </r>
  </si>
  <si>
    <r>
      <rPr>
        <sz val="11"/>
        <color rgb="FF000000"/>
        <rFont val="宋体"/>
        <family val="3"/>
        <charset val="134"/>
      </rPr>
      <t>ENDC_n78_10_103</t>
    </r>
  </si>
  <si>
    <r>
      <rPr>
        <sz val="11"/>
        <color rgb="FF000000"/>
        <rFont val="宋体"/>
        <family val="3"/>
        <charset val="134"/>
      </rPr>
      <t>ENDC_n78_10_104</t>
    </r>
  </si>
  <si>
    <r>
      <rPr>
        <sz val="11"/>
        <color rgb="FF000000"/>
        <rFont val="宋体"/>
        <family val="3"/>
        <charset val="134"/>
      </rPr>
      <t>ENDC_n78_10_105</t>
    </r>
  </si>
  <si>
    <r>
      <rPr>
        <sz val="11"/>
        <color rgb="FF000000"/>
        <rFont val="宋体"/>
        <family val="3"/>
        <charset val="134"/>
      </rPr>
      <t>ENDC_n78_12_110</t>
    </r>
  </si>
  <si>
    <r>
      <rPr>
        <sz val="11"/>
        <color rgb="FF000000"/>
        <rFont val="宋体"/>
        <family val="3"/>
        <charset val="134"/>
      </rPr>
      <t>ENDC_n78_8_82</t>
    </r>
  </si>
  <si>
    <r>
      <rPr>
        <sz val="11"/>
        <color rgb="FF000000"/>
        <rFont val="宋体"/>
        <family val="3"/>
        <charset val="134"/>
      </rPr>
      <t>ENDC_n78_8_83</t>
    </r>
  </si>
  <si>
    <r>
      <rPr>
        <sz val="11"/>
        <color rgb="FF000000"/>
        <rFont val="宋体"/>
        <family val="3"/>
        <charset val="134"/>
      </rPr>
      <t>ENDC_n78_12_117</t>
    </r>
  </si>
  <si>
    <r>
      <rPr>
        <sz val="11"/>
        <color rgb="FF000000"/>
        <rFont val="宋体"/>
        <family val="3"/>
        <charset val="134"/>
      </rPr>
      <t>ENDC_n78_12_116</t>
    </r>
  </si>
  <si>
    <r>
      <rPr>
        <sz val="11"/>
        <color rgb="FF000000"/>
        <rFont val="宋体"/>
        <family val="3"/>
        <charset val="134"/>
      </rPr>
      <t>ENDC_n78_12_115</t>
    </r>
  </si>
  <si>
    <r>
      <rPr>
        <sz val="11"/>
        <color rgb="FF000000"/>
        <rFont val="宋体"/>
        <family val="3"/>
        <charset val="134"/>
      </rPr>
      <t>ENDC_n78_12_114</t>
    </r>
  </si>
  <si>
    <r>
      <rPr>
        <sz val="11"/>
        <color rgb="FF000000"/>
        <rFont val="宋体"/>
        <family val="3"/>
        <charset val="134"/>
      </rPr>
      <t>ENDC_n78_12_113</t>
    </r>
  </si>
  <si>
    <r>
      <rPr>
        <sz val="11"/>
        <color rgb="FF000000"/>
        <rFont val="宋体"/>
        <family val="3"/>
        <charset val="134"/>
      </rPr>
      <t>ENDC_n78_12_112</t>
    </r>
  </si>
  <si>
    <r>
      <rPr>
        <sz val="11"/>
        <color rgb="FF000000"/>
        <rFont val="宋体"/>
        <family val="3"/>
        <charset val="134"/>
      </rPr>
      <t>ENDC_n78_12_109</t>
    </r>
  </si>
  <si>
    <r>
      <rPr>
        <sz val="11"/>
        <color rgb="FF000000"/>
        <rFont val="宋体"/>
        <family val="3"/>
        <charset val="134"/>
      </rPr>
      <t>ENDC_n78_12_108</t>
    </r>
  </si>
  <si>
    <r>
      <rPr>
        <sz val="11"/>
        <color rgb="FF000000"/>
        <rFont val="宋体"/>
        <family val="3"/>
        <charset val="134"/>
      </rPr>
      <t>ENDC_n78_8_79</t>
    </r>
  </si>
  <si>
    <r>
      <rPr>
        <sz val="11"/>
        <color rgb="FF000000"/>
        <rFont val="宋体"/>
        <family val="3"/>
        <charset val="134"/>
      </rPr>
      <t>ENDC_n78_8_80</t>
    </r>
  </si>
  <si>
    <r>
      <rPr>
        <sz val="11"/>
        <color rgb="FF000000"/>
        <rFont val="宋体"/>
        <family val="3"/>
        <charset val="134"/>
      </rPr>
      <t>ENDC_n78_8_81</t>
    </r>
  </si>
  <si>
    <r>
      <rPr>
        <sz val="11"/>
        <color rgb="FF000000"/>
        <rFont val="宋体"/>
        <family val="3"/>
        <charset val="134"/>
      </rPr>
      <t>ENDC_n78_12_111</t>
    </r>
  </si>
  <si>
    <r>
      <rPr>
        <sz val="11"/>
        <color rgb="FF000000"/>
        <rFont val="宋体"/>
        <family val="3"/>
        <charset val="134"/>
      </rPr>
      <t>DC_1A-3A-7A_n78A</t>
    </r>
  </si>
  <si>
    <r>
      <rPr>
        <sz val="11"/>
        <color rgb="FF000000"/>
        <rFont val="宋体"/>
        <family val="3"/>
        <charset val="134"/>
      </rPr>
      <t>ENDC_n78_12_107</t>
    </r>
  </si>
  <si>
    <r>
      <rPr>
        <sz val="11"/>
        <color rgb="FF000000"/>
        <rFont val="宋体"/>
        <family val="3"/>
        <charset val="134"/>
      </rPr>
      <t>DC_3A-3A-7A_n78A</t>
    </r>
  </si>
  <si>
    <r>
      <rPr>
        <sz val="11"/>
        <color rgb="FF000000"/>
        <rFont val="宋体"/>
        <family val="3"/>
        <charset val="134"/>
      </rPr>
      <t>3A-3A-7A</t>
    </r>
  </si>
  <si>
    <r>
      <rPr>
        <sz val="11"/>
        <color rgb="FF000000"/>
        <rFont val="宋体"/>
        <family val="3"/>
        <charset val="134"/>
      </rPr>
      <t>ENDC_n78_10_80</t>
    </r>
  </si>
  <si>
    <r>
      <rPr>
        <sz val="11"/>
        <color rgb="FF000000"/>
        <rFont val="宋体"/>
        <family val="3"/>
        <charset val="134"/>
      </rPr>
      <t>ENDC_n78_10_74</t>
    </r>
  </si>
  <si>
    <r>
      <rPr>
        <sz val="11"/>
        <color rgb="FF000000"/>
        <rFont val="宋体"/>
        <family val="3"/>
        <charset val="134"/>
      </rPr>
      <t>ENDC_n78_10_91</t>
    </r>
  </si>
  <si>
    <r>
      <rPr>
        <sz val="11"/>
        <color rgb="FF000000"/>
        <rFont val="宋体"/>
        <family val="3"/>
        <charset val="134"/>
      </rPr>
      <t>ENDC_n78_10_90</t>
    </r>
  </si>
  <si>
    <r>
      <rPr>
        <sz val="11"/>
        <color rgb="FF000000"/>
        <rFont val="宋体"/>
        <family val="3"/>
        <charset val="134"/>
      </rPr>
      <t>ENDC_n78_10_89</t>
    </r>
  </si>
  <si>
    <r>
      <rPr>
        <sz val="11"/>
        <color rgb="FF000000"/>
        <rFont val="宋体"/>
        <family val="3"/>
        <charset val="134"/>
      </rPr>
      <t>ENDC_n78_10_88</t>
    </r>
  </si>
  <si>
    <r>
      <rPr>
        <sz val="11"/>
        <color rgb="FF000000"/>
        <rFont val="宋体"/>
        <family val="3"/>
        <charset val="134"/>
      </rPr>
      <t>ENDC_n78_10_87</t>
    </r>
  </si>
  <si>
    <r>
      <rPr>
        <sz val="11"/>
        <color rgb="FF000000"/>
        <rFont val="宋体"/>
        <family val="3"/>
        <charset val="134"/>
      </rPr>
      <t>ENDC_n78_10_85</t>
    </r>
  </si>
  <si>
    <r>
      <rPr>
        <sz val="11"/>
        <color rgb="FF000000"/>
        <rFont val="宋体"/>
        <family val="3"/>
        <charset val="134"/>
      </rPr>
      <t>ENDC_n78_10_79</t>
    </r>
  </si>
  <si>
    <r>
      <rPr>
        <sz val="11"/>
        <color rgb="FF000000"/>
        <rFont val="宋体"/>
        <family val="3"/>
        <charset val="134"/>
      </rPr>
      <t>ENDC_n78_10_77</t>
    </r>
  </si>
  <si>
    <r>
      <rPr>
        <sz val="11"/>
        <color rgb="FF000000"/>
        <rFont val="宋体"/>
        <family val="3"/>
        <charset val="134"/>
      </rPr>
      <t>ENDC_n78_6_50</t>
    </r>
  </si>
  <si>
    <r>
      <rPr>
        <sz val="11"/>
        <color rgb="FF000000"/>
        <rFont val="宋体"/>
        <family val="3"/>
        <charset val="134"/>
      </rPr>
      <t>ENDC_n78_10_86</t>
    </r>
  </si>
  <si>
    <r>
      <rPr>
        <sz val="11"/>
        <color rgb="FF000000"/>
        <rFont val="宋体"/>
        <family val="3"/>
        <charset val="134"/>
      </rPr>
      <t>DC_3A-7A-28A_n78A</t>
    </r>
  </si>
  <si>
    <r>
      <rPr>
        <sz val="11"/>
        <color rgb="FF000000"/>
        <rFont val="宋体"/>
        <family val="3"/>
        <charset val="134"/>
      </rPr>
      <t>ENDC_n78_10_84</t>
    </r>
  </si>
  <si>
    <r>
      <rPr>
        <sz val="11"/>
        <color rgb="FF000000"/>
        <rFont val="宋体"/>
        <family val="3"/>
        <charset val="134"/>
      </rPr>
      <t>DC_1A-3A-28A_n78A</t>
    </r>
  </si>
  <si>
    <r>
      <rPr>
        <sz val="11"/>
        <color rgb="FF000000"/>
        <rFont val="宋体"/>
        <family val="3"/>
        <charset val="134"/>
      </rPr>
      <t>ENDC_n78_10_83</t>
    </r>
  </si>
  <si>
    <r>
      <rPr>
        <sz val="11"/>
        <color rgb="FF000000"/>
        <rFont val="宋体"/>
        <family val="3"/>
        <charset val="134"/>
      </rPr>
      <t>ENDC_n78_10_82</t>
    </r>
  </si>
  <si>
    <r>
      <rPr>
        <sz val="11"/>
        <color rgb="FF000000"/>
        <rFont val="宋体"/>
        <family val="3"/>
        <charset val="134"/>
      </rPr>
      <t>ENDC_n78_10_81</t>
    </r>
  </si>
  <si>
    <r>
      <rPr>
        <sz val="11"/>
        <color rgb="FF000000"/>
        <rFont val="宋体"/>
        <family val="3"/>
        <charset val="134"/>
      </rPr>
      <t>ENDC_n78_10_78</t>
    </r>
  </si>
  <si>
    <r>
      <rPr>
        <sz val="11"/>
        <color rgb="FF000000"/>
        <rFont val="宋体"/>
        <family val="3"/>
        <charset val="134"/>
      </rPr>
      <t>DC_1A-7A-28A_n78A</t>
    </r>
  </si>
  <si>
    <r>
      <rPr>
        <sz val="11"/>
        <color rgb="FF000000"/>
        <rFont val="宋体"/>
        <family val="3"/>
        <charset val="134"/>
      </rPr>
      <t>ENDC_n78_10_76</t>
    </r>
  </si>
  <si>
    <r>
      <rPr>
        <sz val="11"/>
        <color rgb="FF000000"/>
        <rFont val="宋体"/>
        <family val="3"/>
        <charset val="134"/>
      </rPr>
      <t>ENDC_n78_10_75</t>
    </r>
  </si>
  <si>
    <r>
      <rPr>
        <sz val="11"/>
        <color rgb="FF000000"/>
        <rFont val="宋体"/>
        <family val="3"/>
        <charset val="134"/>
      </rPr>
      <t>DC_3A-3A-28A_n78A</t>
    </r>
  </si>
  <si>
    <r>
      <rPr>
        <sz val="11"/>
        <color rgb="FF000000"/>
        <rFont val="宋体"/>
        <family val="3"/>
        <charset val="134"/>
      </rPr>
      <t>3A-3A-28A</t>
    </r>
  </si>
  <si>
    <r>
      <rPr>
        <sz val="11"/>
        <color rgb="FF000000"/>
        <rFont val="宋体"/>
        <family val="3"/>
        <charset val="134"/>
      </rPr>
      <t>ENDC_n78_8_41</t>
    </r>
  </si>
  <si>
    <r>
      <rPr>
        <sz val="11"/>
        <color rgb="FF000000"/>
        <rFont val="宋体"/>
        <family val="3"/>
        <charset val="134"/>
      </rPr>
      <t>ENDC_n78_8_57</t>
    </r>
  </si>
  <si>
    <r>
      <rPr>
        <sz val="11"/>
        <color rgb="FF000000"/>
        <rFont val="宋体"/>
        <family val="3"/>
        <charset val="134"/>
      </rPr>
      <t>ENDC_n78_8_56</t>
    </r>
  </si>
  <si>
    <r>
      <rPr>
        <sz val="11"/>
        <color rgb="FF000000"/>
        <rFont val="宋体"/>
        <family val="3"/>
        <charset val="134"/>
      </rPr>
      <t>ENDC_n78_8_55</t>
    </r>
  </si>
  <si>
    <r>
      <rPr>
        <sz val="11"/>
        <color rgb="FF000000"/>
        <rFont val="宋体"/>
        <family val="3"/>
        <charset val="134"/>
      </rPr>
      <t>ENDC_n78_8_47</t>
    </r>
  </si>
  <si>
    <r>
      <rPr>
        <sz val="11"/>
        <color rgb="FF000000"/>
        <rFont val="宋体"/>
        <family val="3"/>
        <charset val="134"/>
      </rPr>
      <t>ENDC_n78_8_44</t>
    </r>
  </si>
  <si>
    <r>
      <rPr>
        <sz val="11"/>
        <color rgb="FF000000"/>
        <rFont val="宋体"/>
        <family val="3"/>
        <charset val="134"/>
      </rPr>
      <t>ENDC_n78_8_54</t>
    </r>
  </si>
  <si>
    <r>
      <rPr>
        <sz val="11"/>
        <color rgb="FF000000"/>
        <rFont val="宋体"/>
        <family val="3"/>
        <charset val="134"/>
      </rPr>
      <t>ENDC_n78_8_53</t>
    </r>
  </si>
  <si>
    <r>
      <rPr>
        <sz val="11"/>
        <color rgb="FF000000"/>
        <rFont val="宋体"/>
        <family val="3"/>
        <charset val="134"/>
      </rPr>
      <t>ENDC_n78_8_52</t>
    </r>
  </si>
  <si>
    <r>
      <rPr>
        <sz val="11"/>
        <color rgb="FF000000"/>
        <rFont val="宋体"/>
        <family val="3"/>
        <charset val="134"/>
      </rPr>
      <t>ENDC_n78_8_51</t>
    </r>
  </si>
  <si>
    <r>
      <rPr>
        <sz val="11"/>
        <color rgb="FF000000"/>
        <rFont val="宋体"/>
        <family val="3"/>
        <charset val="134"/>
      </rPr>
      <t>ENDC_n78_8_50</t>
    </r>
  </si>
  <si>
    <r>
      <rPr>
        <sz val="11"/>
        <color rgb="FF000000"/>
        <rFont val="宋体"/>
        <family val="3"/>
        <charset val="134"/>
      </rPr>
      <t>ENDC_n78_8_49</t>
    </r>
  </si>
  <si>
    <r>
      <rPr>
        <sz val="11"/>
        <color rgb="FF000000"/>
        <rFont val="宋体"/>
        <family val="3"/>
        <charset val="134"/>
      </rPr>
      <t>ENDC_n78_8_48</t>
    </r>
  </si>
  <si>
    <r>
      <rPr>
        <sz val="11"/>
        <color rgb="FF000000"/>
        <rFont val="宋体"/>
        <family val="3"/>
        <charset val="134"/>
      </rPr>
      <t>ENDC_n78_8_46</t>
    </r>
  </si>
  <si>
    <r>
      <rPr>
        <sz val="11"/>
        <color rgb="FF000000"/>
        <rFont val="宋体"/>
        <family val="3"/>
        <charset val="134"/>
      </rPr>
      <t>ENDC_n78_8_45</t>
    </r>
  </si>
  <si>
    <r>
      <rPr>
        <sz val="11"/>
        <color rgb="FF000000"/>
        <rFont val="宋体"/>
        <family val="3"/>
        <charset val="134"/>
      </rPr>
      <t>ENDC_n78_8_43</t>
    </r>
  </si>
  <si>
    <r>
      <rPr>
        <sz val="11"/>
        <color rgb="FF000000"/>
        <rFont val="宋体"/>
        <family val="3"/>
        <charset val="134"/>
      </rPr>
      <t>ENDC_n78_8_42</t>
    </r>
  </si>
  <si>
    <r>
      <rPr>
        <sz val="11"/>
        <color rgb="FF000000"/>
        <rFont val="宋体"/>
        <family val="3"/>
        <charset val="134"/>
      </rPr>
      <t>ENDC_n78_6_21</t>
    </r>
  </si>
  <si>
    <r>
      <rPr>
        <sz val="11"/>
        <color rgb="FF000000"/>
        <rFont val="宋体"/>
        <family val="3"/>
        <charset val="134"/>
      </rPr>
      <t>ENDC_n78_6_23</t>
    </r>
  </si>
  <si>
    <r>
      <rPr>
        <sz val="11"/>
        <color rgb="FF000000"/>
        <rFont val="宋体"/>
        <family val="3"/>
        <charset val="134"/>
      </rPr>
      <t>ENDC_n78_6_22</t>
    </r>
  </si>
  <si>
    <r>
      <rPr>
        <sz val="11"/>
        <color rgb="FF000000"/>
        <rFont val="宋体"/>
        <family val="3"/>
        <charset val="134"/>
      </rPr>
      <t>ENDC_n78_6_20</t>
    </r>
  </si>
  <si>
    <r>
      <rPr>
        <sz val="11"/>
        <color rgb="FF000000"/>
        <rFont val="宋体"/>
        <family val="3"/>
        <charset val="134"/>
      </rPr>
      <t>ENDC_n78_6_19</t>
    </r>
  </si>
  <si>
    <r>
      <rPr>
        <sz val="11"/>
        <color rgb="FF000000"/>
        <rFont val="宋体"/>
        <family val="3"/>
        <charset val="134"/>
      </rPr>
      <t>ENDC_n78_6_18</t>
    </r>
  </si>
  <si>
    <r>
      <rPr>
        <sz val="11"/>
        <color rgb="FF000000"/>
        <rFont val="宋体"/>
        <family val="3"/>
        <charset val="134"/>
      </rPr>
      <t>ENDC_n78_6_17</t>
    </r>
  </si>
  <si>
    <r>
      <rPr>
        <sz val="11"/>
        <color rgb="FF000000"/>
        <rFont val="宋体"/>
        <family val="3"/>
        <charset val="134"/>
      </rPr>
      <t>ENDC_n78_16_152</t>
    </r>
  </si>
  <si>
    <r>
      <rPr>
        <sz val="11"/>
        <color rgb="FF000000"/>
        <rFont val="宋体"/>
        <family val="3"/>
        <charset val="134"/>
      </rPr>
      <t>DC_3C-7C_n78(2A)</t>
    </r>
  </si>
  <si>
    <r>
      <rPr>
        <sz val="11"/>
        <color rgb="FF000000"/>
        <rFont val="宋体"/>
        <family val="3"/>
        <charset val="134"/>
      </rPr>
      <t>3C,7C</t>
    </r>
  </si>
  <si>
    <r>
      <rPr>
        <sz val="11"/>
        <color rgb="FF000000"/>
        <rFont val="宋体"/>
        <family val="3"/>
        <charset val="134"/>
      </rPr>
      <t>ENDC_n78_12_128</t>
    </r>
  </si>
  <si>
    <r>
      <rPr>
        <sz val="11"/>
        <color rgb="FF000000"/>
        <rFont val="宋体"/>
        <family val="3"/>
        <charset val="134"/>
      </rPr>
      <t>ENDC_n78_12_129</t>
    </r>
  </si>
  <si>
    <r>
      <rPr>
        <sz val="11"/>
        <color rgb="FF000000"/>
        <rFont val="宋体"/>
        <family val="3"/>
        <charset val="134"/>
      </rPr>
      <t>ENDC_n78_16_151</t>
    </r>
  </si>
  <si>
    <r>
      <rPr>
        <sz val="11"/>
        <color rgb="FF000000"/>
        <rFont val="宋体"/>
        <family val="3"/>
        <charset val="134"/>
      </rPr>
      <t>DC_3C-7C_n78A</t>
    </r>
  </si>
  <si>
    <r>
      <rPr>
        <sz val="11"/>
        <color rgb="FF000000"/>
        <rFont val="宋体"/>
        <family val="3"/>
        <charset val="134"/>
      </rPr>
      <t>ENDC_n78_12_124</t>
    </r>
  </si>
  <si>
    <r>
      <rPr>
        <sz val="11"/>
        <color rgb="FF000000"/>
        <rFont val="宋体"/>
        <family val="3"/>
        <charset val="134"/>
      </rPr>
      <t>DC_1A-3C_n78(2A)</t>
    </r>
  </si>
  <si>
    <r>
      <rPr>
        <sz val="11"/>
        <color rgb="FF000000"/>
        <rFont val="宋体"/>
        <family val="3"/>
        <charset val="134"/>
      </rPr>
      <t>1A,3C</t>
    </r>
  </si>
  <si>
    <r>
      <rPr>
        <sz val="11"/>
        <color rgb="FF000000"/>
        <rFont val="宋体"/>
        <family val="3"/>
        <charset val="134"/>
      </rPr>
      <t>ENDC_n78_12_125</t>
    </r>
  </si>
  <si>
    <r>
      <rPr>
        <sz val="11"/>
        <color rgb="FF000000"/>
        <rFont val="宋体"/>
        <family val="3"/>
        <charset val="134"/>
      </rPr>
      <t>DC_1A-7C_n78(2A)</t>
    </r>
  </si>
  <si>
    <r>
      <rPr>
        <sz val="11"/>
        <color rgb="FF000000"/>
        <rFont val="宋体"/>
        <family val="3"/>
        <charset val="134"/>
      </rPr>
      <t>1A,7C</t>
    </r>
  </si>
  <si>
    <r>
      <rPr>
        <sz val="11"/>
        <color rgb="FF000000"/>
        <rFont val="宋体"/>
        <family val="3"/>
        <charset val="134"/>
      </rPr>
      <t>ENDC_n78_12_126</t>
    </r>
  </si>
  <si>
    <r>
      <rPr>
        <sz val="11"/>
        <color rgb="FF000000"/>
        <rFont val="宋体"/>
        <family val="3"/>
        <charset val="134"/>
      </rPr>
      <t>DC_3A-7C_n78(2A)</t>
    </r>
  </si>
  <si>
    <r>
      <rPr>
        <sz val="11"/>
        <color rgb="FF000000"/>
        <rFont val="宋体"/>
        <family val="3"/>
        <charset val="134"/>
      </rPr>
      <t>3A,7C</t>
    </r>
  </si>
  <si>
    <r>
      <rPr>
        <sz val="11"/>
        <color rgb="FF000000"/>
        <rFont val="宋体"/>
        <family val="3"/>
        <charset val="134"/>
      </rPr>
      <t>ENDC_n78_12_127</t>
    </r>
  </si>
  <si>
    <r>
      <rPr>
        <sz val="11"/>
        <color rgb="FF000000"/>
        <rFont val="宋体"/>
        <family val="3"/>
        <charset val="134"/>
      </rPr>
      <t>DC_3C-7A_n78(2A)</t>
    </r>
  </si>
  <si>
    <r>
      <rPr>
        <sz val="11"/>
        <color rgb="FF000000"/>
        <rFont val="宋体"/>
        <family val="3"/>
        <charset val="134"/>
      </rPr>
      <t>3C,7A</t>
    </r>
  </si>
  <si>
    <r>
      <rPr>
        <sz val="11"/>
        <color rgb="FF000000"/>
        <rFont val="宋体"/>
        <family val="3"/>
        <charset val="134"/>
      </rPr>
      <t>ENDC_n78_10_99</t>
    </r>
  </si>
  <si>
    <r>
      <rPr>
        <sz val="11"/>
        <color rgb="FF000000"/>
        <rFont val="宋体"/>
        <family val="3"/>
        <charset val="134"/>
      </rPr>
      <t>ENDC_n78_10_100</t>
    </r>
  </si>
  <si>
    <r>
      <rPr>
        <sz val="11"/>
        <color rgb="FF000000"/>
        <rFont val="宋体"/>
        <family val="3"/>
        <charset val="134"/>
      </rPr>
      <t>ENDC_n78_10_101</t>
    </r>
  </si>
  <si>
    <r>
      <rPr>
        <sz val="11"/>
        <color rgb="FF000000"/>
        <rFont val="宋体"/>
        <family val="3"/>
        <charset val="134"/>
      </rPr>
      <t>ENDC_n78_10_102</t>
    </r>
  </si>
  <si>
    <r>
      <rPr>
        <sz val="11"/>
        <color rgb="FF000000"/>
        <rFont val="宋体"/>
        <family val="3"/>
        <charset val="134"/>
      </rPr>
      <t>ENDC_n78_8_78</t>
    </r>
  </si>
  <si>
    <r>
      <rPr>
        <sz val="11"/>
        <color rgb="FF000000"/>
        <rFont val="宋体"/>
        <family val="3"/>
        <charset val="134"/>
      </rPr>
      <t>ENDC_n78_12_123</t>
    </r>
  </si>
  <si>
    <r>
      <rPr>
        <sz val="11"/>
        <color rgb="FF000000"/>
        <rFont val="宋体"/>
        <family val="3"/>
        <charset val="134"/>
      </rPr>
      <t>ENDC_n78_12_122</t>
    </r>
  </si>
  <si>
    <r>
      <rPr>
        <sz val="11"/>
        <color rgb="FF000000"/>
        <rFont val="宋体"/>
        <family val="3"/>
        <charset val="134"/>
      </rPr>
      <t>ENDC_n78_8_72</t>
    </r>
  </si>
  <si>
    <r>
      <rPr>
        <sz val="11"/>
        <color rgb="FF000000"/>
        <rFont val="宋体"/>
        <family val="3"/>
        <charset val="134"/>
      </rPr>
      <t>ENDC_n78_8_74</t>
    </r>
  </si>
  <si>
    <r>
      <rPr>
        <sz val="11"/>
        <color rgb="FF000000"/>
        <rFont val="宋体"/>
        <family val="3"/>
        <charset val="134"/>
      </rPr>
      <t>ENDC_n78_8_76</t>
    </r>
  </si>
  <si>
    <r>
      <rPr>
        <sz val="11"/>
        <color rgb="FF000000"/>
        <rFont val="宋体"/>
        <family val="3"/>
        <charset val="134"/>
      </rPr>
      <t>ENDC_n78_8_77</t>
    </r>
  </si>
  <si>
    <r>
      <rPr>
        <sz val="11"/>
        <color rgb="FF000000"/>
        <rFont val="宋体"/>
        <family val="3"/>
        <charset val="134"/>
      </rPr>
      <t>ENDC_n78_12_121</t>
    </r>
  </si>
  <si>
    <r>
      <rPr>
        <sz val="11"/>
        <color rgb="FF000000"/>
        <rFont val="宋体"/>
        <family val="3"/>
        <charset val="134"/>
      </rPr>
      <t>DC_3A-7C_n78A</t>
    </r>
  </si>
  <si>
    <r>
      <rPr>
        <sz val="11"/>
        <color rgb="FF000000"/>
        <rFont val="宋体"/>
        <family val="3"/>
        <charset val="134"/>
      </rPr>
      <t>ENDC_n78_12_120</t>
    </r>
  </si>
  <si>
    <r>
      <rPr>
        <sz val="11"/>
        <color rgb="FF000000"/>
        <rFont val="宋体"/>
        <family val="3"/>
        <charset val="134"/>
      </rPr>
      <t>DC_1A-3C_n78A</t>
    </r>
  </si>
  <si>
    <r>
      <rPr>
        <sz val="11"/>
        <color rgb="FF000000"/>
        <rFont val="宋体"/>
        <family val="3"/>
        <charset val="134"/>
      </rPr>
      <t>ENDC_n78_12_119</t>
    </r>
  </si>
  <si>
    <r>
      <rPr>
        <sz val="11"/>
        <color rgb="FF000000"/>
        <rFont val="宋体"/>
        <family val="3"/>
        <charset val="134"/>
      </rPr>
      <t>DC_3C-7A_n78A</t>
    </r>
  </si>
  <si>
    <r>
      <rPr>
        <sz val="11"/>
        <color rgb="FF000000"/>
        <rFont val="宋体"/>
        <family val="3"/>
        <charset val="134"/>
      </rPr>
      <t>ENDC_n78_12_118</t>
    </r>
  </si>
  <si>
    <r>
      <rPr>
        <sz val="11"/>
        <color rgb="FF000000"/>
        <rFont val="宋体"/>
        <family val="3"/>
        <charset val="134"/>
      </rPr>
      <t>DC_1A-7C_n78A</t>
    </r>
  </si>
  <si>
    <r>
      <rPr>
        <sz val="11"/>
        <color rgb="FF000000"/>
        <rFont val="宋体"/>
        <family val="3"/>
        <charset val="134"/>
      </rPr>
      <t>ENDC_n78_8_71</t>
    </r>
  </si>
  <si>
    <r>
      <rPr>
        <sz val="11"/>
        <color rgb="FF000000"/>
        <rFont val="宋体"/>
        <family val="3"/>
        <charset val="134"/>
      </rPr>
      <t>DC_1A-3A_n78(2A)</t>
    </r>
  </si>
  <si>
    <r>
      <rPr>
        <sz val="11"/>
        <color rgb="FF000000"/>
        <rFont val="宋体"/>
        <family val="3"/>
        <charset val="134"/>
      </rPr>
      <t>1A,3A</t>
    </r>
  </si>
  <si>
    <r>
      <rPr>
        <sz val="11"/>
        <color rgb="FF000000"/>
        <rFont val="宋体"/>
        <family val="3"/>
        <charset val="134"/>
      </rPr>
      <t>ENDC_n78_8_73</t>
    </r>
  </si>
  <si>
    <r>
      <rPr>
        <sz val="11"/>
        <color rgb="FF000000"/>
        <rFont val="宋体"/>
        <family val="3"/>
        <charset val="134"/>
      </rPr>
      <t>DC_1A-7A_n78(2A)</t>
    </r>
  </si>
  <si>
    <r>
      <rPr>
        <sz val="11"/>
        <color rgb="FF000000"/>
        <rFont val="宋体"/>
        <family val="3"/>
        <charset val="134"/>
      </rPr>
      <t>1A,7A</t>
    </r>
  </si>
  <si>
    <r>
      <rPr>
        <sz val="11"/>
        <color rgb="FF000000"/>
        <rFont val="宋体"/>
        <family val="3"/>
        <charset val="134"/>
      </rPr>
      <t>ENDC_n78_8_75</t>
    </r>
  </si>
  <si>
    <r>
      <rPr>
        <sz val="11"/>
        <color rgb="FF000000"/>
        <rFont val="宋体"/>
        <family val="3"/>
        <charset val="134"/>
      </rPr>
      <t>DC_3A-7A_n78(2A)</t>
    </r>
  </si>
  <si>
    <r>
      <rPr>
        <sz val="11"/>
        <color rgb="FF000000"/>
        <rFont val="宋体"/>
        <family val="3"/>
        <charset val="134"/>
      </rPr>
      <t>3A,7A</t>
    </r>
  </si>
  <si>
    <r>
      <rPr>
        <sz val="11"/>
        <color rgb="FF000000"/>
        <rFont val="宋体"/>
        <family val="3"/>
        <charset val="134"/>
      </rPr>
      <t>ENDC_n78_6_42</t>
    </r>
  </si>
  <si>
    <r>
      <rPr>
        <sz val="11"/>
        <color rgb="FF000000"/>
        <rFont val="宋体"/>
        <family val="3"/>
        <charset val="134"/>
      </rPr>
      <t>ENDC_n78_6_45</t>
    </r>
  </si>
  <si>
    <r>
      <rPr>
        <sz val="11"/>
        <color rgb="FF000000"/>
        <rFont val="宋体"/>
        <family val="3"/>
        <charset val="134"/>
      </rPr>
      <t>ENDC_n78_6_48</t>
    </r>
  </si>
  <si>
    <r>
      <rPr>
        <sz val="11"/>
        <color rgb="FF000000"/>
        <rFont val="宋体"/>
        <family val="3"/>
        <charset val="134"/>
      </rPr>
      <t>ENDC_n78_6_49</t>
    </r>
  </si>
  <si>
    <r>
      <rPr>
        <sz val="11"/>
        <color rgb="FF000000"/>
        <rFont val="宋体"/>
        <family val="3"/>
        <charset val="134"/>
      </rPr>
      <t>ENDC_n78_10_98</t>
    </r>
  </si>
  <si>
    <r>
      <rPr>
        <sz val="11"/>
        <color rgb="FF000000"/>
        <rFont val="宋体"/>
        <family val="3"/>
        <charset val="134"/>
      </rPr>
      <t>DC_7C-28A_n78A</t>
    </r>
  </si>
  <si>
    <r>
      <rPr>
        <sz val="11"/>
        <color rgb="FF000000"/>
        <rFont val="宋体"/>
        <family val="3"/>
        <charset val="134"/>
      </rPr>
      <t>ENDC_n78_10_97</t>
    </r>
  </si>
  <si>
    <r>
      <rPr>
        <sz val="11"/>
        <color rgb="FF000000"/>
        <rFont val="宋体"/>
        <family val="3"/>
        <charset val="134"/>
      </rPr>
      <t>ENDC_n78_10_96</t>
    </r>
  </si>
  <si>
    <r>
      <rPr>
        <sz val="11"/>
        <color rgb="FF000000"/>
        <rFont val="宋体"/>
        <family val="3"/>
        <charset val="134"/>
      </rPr>
      <t>ENDC_n78_10_95</t>
    </r>
  </si>
  <si>
    <r>
      <rPr>
        <sz val="11"/>
        <color rgb="FF000000"/>
        <rFont val="宋体"/>
        <family val="3"/>
        <charset val="134"/>
      </rPr>
      <t>ENDC_n78_10_94</t>
    </r>
  </si>
  <si>
    <r>
      <rPr>
        <sz val="11"/>
        <color rgb="FF000000"/>
        <rFont val="宋体"/>
        <family val="3"/>
        <charset val="134"/>
      </rPr>
      <t>DC_3C-28A_n78A</t>
    </r>
  </si>
  <si>
    <r>
      <rPr>
        <sz val="11"/>
        <color rgb="FF000000"/>
        <rFont val="宋体"/>
        <family val="3"/>
        <charset val="134"/>
      </rPr>
      <t>ENDC_n78_10_93</t>
    </r>
  </si>
  <si>
    <r>
      <rPr>
        <sz val="11"/>
        <color rgb="FF000000"/>
        <rFont val="宋体"/>
        <family val="3"/>
        <charset val="134"/>
      </rPr>
      <t>ENDC_n78_6_40</t>
    </r>
  </si>
  <si>
    <r>
      <rPr>
        <sz val="11"/>
        <color rgb="FF000000"/>
        <rFont val="宋体"/>
        <family val="3"/>
        <charset val="134"/>
      </rPr>
      <t>ENDC_n78_6_41</t>
    </r>
  </si>
  <si>
    <r>
      <rPr>
        <sz val="11"/>
        <color rgb="FF000000"/>
        <rFont val="宋体"/>
        <family val="3"/>
        <charset val="134"/>
      </rPr>
      <t>ENDC_n78_6_43</t>
    </r>
  </si>
  <si>
    <r>
      <rPr>
        <sz val="11"/>
        <color rgb="FF000000"/>
        <rFont val="宋体"/>
        <family val="3"/>
        <charset val="134"/>
      </rPr>
      <t>ENDC_n78_6_44</t>
    </r>
  </si>
  <si>
    <r>
      <rPr>
        <sz val="11"/>
        <color rgb="FF000000"/>
        <rFont val="宋体"/>
        <family val="3"/>
        <charset val="134"/>
      </rPr>
      <t>ENDC_n78_6_46</t>
    </r>
  </si>
  <si>
    <r>
      <rPr>
        <sz val="11"/>
        <color rgb="FF000000"/>
        <rFont val="宋体"/>
        <family val="3"/>
        <charset val="134"/>
      </rPr>
      <t>ENDC_n78_6_47</t>
    </r>
  </si>
  <si>
    <r>
      <rPr>
        <sz val="11"/>
        <color rgb="FF000000"/>
        <rFont val="宋体"/>
        <family val="3"/>
        <charset val="134"/>
      </rPr>
      <t>ENDC_n78_8_65</t>
    </r>
  </si>
  <si>
    <r>
      <rPr>
        <sz val="11"/>
        <color rgb="FF000000"/>
        <rFont val="宋体"/>
        <family val="3"/>
        <charset val="134"/>
      </rPr>
      <t>ENDC_n78_8_62</t>
    </r>
  </si>
  <si>
    <r>
      <rPr>
        <sz val="11"/>
        <color rgb="FF000000"/>
        <rFont val="宋体"/>
        <family val="3"/>
        <charset val="134"/>
      </rPr>
      <t>ENDC_n78_8_61</t>
    </r>
  </si>
  <si>
    <r>
      <rPr>
        <sz val="11"/>
        <color rgb="FF000000"/>
        <rFont val="宋体"/>
        <family val="3"/>
        <charset val="134"/>
      </rPr>
      <t>ENDC_n78_8_59</t>
    </r>
  </si>
  <si>
    <r>
      <rPr>
        <sz val="11"/>
        <color rgb="FF000000"/>
        <rFont val="宋体"/>
        <family val="3"/>
        <charset val="134"/>
      </rPr>
      <t>ENDC_n78_8_58</t>
    </r>
  </si>
  <si>
    <r>
      <rPr>
        <sz val="11"/>
        <color rgb="FF000000"/>
        <rFont val="宋体"/>
        <family val="3"/>
        <charset val="134"/>
      </rPr>
      <t>ENDC_n78_4_22</t>
    </r>
  </si>
  <si>
    <r>
      <rPr>
        <sz val="11"/>
        <color rgb="FF000000"/>
        <rFont val="宋体"/>
        <family val="3"/>
        <charset val="134"/>
      </rPr>
      <t>ENDC_n78_4_23</t>
    </r>
  </si>
  <si>
    <r>
      <rPr>
        <sz val="11"/>
        <color rgb="FF000000"/>
        <rFont val="宋体"/>
        <family val="3"/>
        <charset val="134"/>
      </rPr>
      <t>ENDC_n78_4_24</t>
    </r>
  </si>
  <si>
    <r>
      <rPr>
        <sz val="11"/>
        <color rgb="FF000000"/>
        <rFont val="宋体"/>
        <family val="3"/>
        <charset val="134"/>
      </rPr>
      <t>ENDC_n78_8_66</t>
    </r>
  </si>
  <si>
    <r>
      <rPr>
        <sz val="11"/>
        <color rgb="FF000000"/>
        <rFont val="宋体"/>
        <family val="3"/>
        <charset val="134"/>
      </rPr>
      <t>DC_3A-3A_n78A</t>
    </r>
  </si>
  <si>
    <r>
      <rPr>
        <sz val="11"/>
        <color rgb="FF000000"/>
        <rFont val="宋体"/>
        <family val="3"/>
        <charset val="134"/>
      </rPr>
      <t>3A-3A</t>
    </r>
  </si>
  <si>
    <r>
      <rPr>
        <sz val="11"/>
        <color rgb="FF000000"/>
        <rFont val="宋体"/>
        <family val="3"/>
        <charset val="134"/>
      </rPr>
      <t>ENDC_n78_8_64</t>
    </r>
  </si>
  <si>
    <r>
      <rPr>
        <sz val="11"/>
        <color rgb="FF000000"/>
        <rFont val="宋体"/>
        <family val="3"/>
        <charset val="134"/>
      </rPr>
      <t>DC_3A-7A_n78A</t>
    </r>
  </si>
  <si>
    <r>
      <rPr>
        <sz val="11"/>
        <color rgb="FF000000"/>
        <rFont val="宋体"/>
        <family val="3"/>
        <charset val="134"/>
      </rPr>
      <t>ENDC_n78_8_63</t>
    </r>
  </si>
  <si>
    <r>
      <rPr>
        <sz val="11"/>
        <color rgb="FF000000"/>
        <rFont val="宋体"/>
        <family val="3"/>
        <charset val="134"/>
      </rPr>
      <t>DC_1A-7A_n78A</t>
    </r>
  </si>
  <si>
    <r>
      <rPr>
        <sz val="11"/>
        <color rgb="FF000000"/>
        <rFont val="宋体"/>
        <family val="3"/>
        <charset val="134"/>
      </rPr>
      <t>ENDC_n78_8_60</t>
    </r>
  </si>
  <si>
    <r>
      <rPr>
        <sz val="11"/>
        <color rgb="FF000000"/>
        <rFont val="宋体"/>
        <family val="3"/>
        <charset val="134"/>
      </rPr>
      <t>DC_1A-3A_n78A</t>
    </r>
  </si>
  <si>
    <r>
      <rPr>
        <sz val="11"/>
        <color rgb="FF000000"/>
        <rFont val="宋体"/>
        <family val="3"/>
        <charset val="134"/>
      </rPr>
      <t>ENDC_n78_6_32</t>
    </r>
  </si>
  <si>
    <r>
      <rPr>
        <sz val="11"/>
        <color rgb="FF000000"/>
        <rFont val="宋体"/>
        <family val="3"/>
        <charset val="134"/>
      </rPr>
      <t>ENDC_n78_6_31</t>
    </r>
  </si>
  <si>
    <r>
      <rPr>
        <sz val="11"/>
        <color rgb="FF000000"/>
        <rFont val="宋体"/>
        <family val="3"/>
        <charset val="134"/>
      </rPr>
      <t>ENDC_n78_6_30</t>
    </r>
  </si>
  <si>
    <r>
      <rPr>
        <sz val="11"/>
        <color rgb="FF000000"/>
        <rFont val="宋体"/>
        <family val="3"/>
        <charset val="134"/>
      </rPr>
      <t>ENDC_n78_6_27</t>
    </r>
  </si>
  <si>
    <r>
      <rPr>
        <sz val="11"/>
        <color rgb="FF000000"/>
        <rFont val="宋体"/>
        <family val="3"/>
        <charset val="134"/>
      </rPr>
      <t>ENDC_n78_6_25</t>
    </r>
  </si>
  <si>
    <r>
      <rPr>
        <sz val="11"/>
        <color rgb="FF000000"/>
        <rFont val="宋体"/>
        <family val="3"/>
        <charset val="134"/>
      </rPr>
      <t>ENDC_n78_6_24</t>
    </r>
  </si>
  <si>
    <r>
      <rPr>
        <sz val="11"/>
        <color rgb="FF000000"/>
        <rFont val="宋体"/>
        <family val="3"/>
        <charset val="134"/>
      </rPr>
      <t>ENDC_n78_6_39</t>
    </r>
  </si>
  <si>
    <r>
      <rPr>
        <sz val="11"/>
        <color rgb="FF000000"/>
        <rFont val="宋体"/>
        <family val="3"/>
        <charset val="134"/>
      </rPr>
      <t>ENDC_n78_6_38</t>
    </r>
  </si>
  <si>
    <r>
      <rPr>
        <sz val="11"/>
        <color rgb="FF000000"/>
        <rFont val="宋体"/>
        <family val="3"/>
        <charset val="134"/>
      </rPr>
      <t>ENDC_n78_6_37</t>
    </r>
  </si>
  <si>
    <r>
      <rPr>
        <sz val="11"/>
        <color rgb="FF000000"/>
        <rFont val="宋体"/>
        <family val="3"/>
        <charset val="134"/>
      </rPr>
      <t>ENDC_n78_6_36</t>
    </r>
  </si>
  <si>
    <r>
      <rPr>
        <sz val="11"/>
        <color rgb="FF000000"/>
        <rFont val="宋体"/>
        <family val="3"/>
        <charset val="134"/>
      </rPr>
      <t>DC_3A-28A_n78A</t>
    </r>
  </si>
  <si>
    <r>
      <rPr>
        <sz val="11"/>
        <color rgb="FF000000"/>
        <rFont val="宋体"/>
        <family val="3"/>
        <charset val="134"/>
      </rPr>
      <t>ENDC_n78_6_35</t>
    </r>
  </si>
  <si>
    <r>
      <rPr>
        <sz val="11"/>
        <color rgb="FF000000"/>
        <rFont val="宋体"/>
        <family val="3"/>
        <charset val="134"/>
      </rPr>
      <t>DC_7A-28A_n78A</t>
    </r>
  </si>
  <si>
    <r>
      <rPr>
        <sz val="11"/>
        <color rgb="FF000000"/>
        <rFont val="宋体"/>
        <family val="3"/>
        <charset val="134"/>
      </rPr>
      <t>ENDC_n78_6_34</t>
    </r>
  </si>
  <si>
    <r>
      <rPr>
        <sz val="11"/>
        <color rgb="FF000000"/>
        <rFont val="宋体"/>
        <family val="3"/>
        <charset val="134"/>
      </rPr>
      <t>ENDC_n78_6_33</t>
    </r>
  </si>
  <si>
    <r>
      <rPr>
        <sz val="11"/>
        <color rgb="FF000000"/>
        <rFont val="宋体"/>
        <family val="3"/>
        <charset val="134"/>
      </rPr>
      <t>ENDC_n78_6_29</t>
    </r>
  </si>
  <si>
    <r>
      <rPr>
        <sz val="11"/>
        <color rgb="FF000000"/>
        <rFont val="宋体"/>
        <family val="3"/>
        <charset val="134"/>
      </rPr>
      <t>ENDC_n78_6_28</t>
    </r>
  </si>
  <si>
    <r>
      <rPr>
        <sz val="11"/>
        <color rgb="FF000000"/>
        <rFont val="宋体"/>
        <family val="3"/>
        <charset val="134"/>
      </rPr>
      <t>ENDC_n78_6_26</t>
    </r>
  </si>
  <si>
    <r>
      <rPr>
        <sz val="11"/>
        <color rgb="FF000000"/>
        <rFont val="宋体"/>
        <family val="3"/>
        <charset val="134"/>
      </rPr>
      <t>DC_1A-28A_n78A</t>
    </r>
  </si>
  <si>
    <r>
      <rPr>
        <sz val="11"/>
        <color rgb="FF000000"/>
        <rFont val="宋体"/>
        <family val="3"/>
        <charset val="134"/>
      </rPr>
      <t>ENDC_n78_4_11</t>
    </r>
  </si>
  <si>
    <r>
      <rPr>
        <sz val="11"/>
        <color rgb="FF000000"/>
        <rFont val="宋体"/>
        <family val="3"/>
        <charset val="134"/>
      </rPr>
      <t>ENDC_n78_4_10</t>
    </r>
  </si>
  <si>
    <r>
      <rPr>
        <sz val="11"/>
        <color rgb="FF000000"/>
        <rFont val="宋体"/>
        <family val="3"/>
        <charset val="134"/>
      </rPr>
      <t>ENDC_n78_4_9</t>
    </r>
  </si>
  <si>
    <r>
      <rPr>
        <sz val="11"/>
        <color rgb="FF000000"/>
        <rFont val="宋体"/>
        <family val="3"/>
        <charset val="134"/>
      </rPr>
      <t>ENDC_n78_4_8</t>
    </r>
  </si>
  <si>
    <r>
      <rPr>
        <sz val="11"/>
        <color rgb="FF000000"/>
        <rFont val="宋体"/>
        <family val="3"/>
        <charset val="134"/>
      </rPr>
      <t>ENDC_n78_4_7</t>
    </r>
  </si>
  <si>
    <r>
      <rPr>
        <sz val="11"/>
        <color rgb="FF000000"/>
        <rFont val="宋体"/>
        <family val="3"/>
        <charset val="134"/>
      </rPr>
      <t>ENDC_n78_4_6</t>
    </r>
  </si>
  <si>
    <r>
      <rPr>
        <sz val="11"/>
        <color rgb="FF000000"/>
        <rFont val="宋体"/>
        <family val="3"/>
        <charset val="134"/>
      </rPr>
      <t>ENDC_n78_4_5</t>
    </r>
  </si>
  <si>
    <r>
      <rPr>
        <sz val="11"/>
        <color rgb="FF000000"/>
        <rFont val="宋体"/>
        <family val="3"/>
        <charset val="134"/>
      </rPr>
      <t>ENDC_n78_8_69</t>
    </r>
  </si>
  <si>
    <r>
      <rPr>
        <sz val="11"/>
        <color rgb="FF000000"/>
        <rFont val="宋体"/>
        <family val="3"/>
        <charset val="134"/>
      </rPr>
      <t>DC_3C_n78(2A)</t>
    </r>
  </si>
  <si>
    <r>
      <rPr>
        <sz val="11"/>
        <color rgb="FF000000"/>
        <rFont val="宋体"/>
        <family val="3"/>
        <charset val="134"/>
      </rPr>
      <t>ENDC_n78_8_70</t>
    </r>
  </si>
  <si>
    <r>
      <rPr>
        <sz val="11"/>
        <color rgb="FF000000"/>
        <rFont val="宋体"/>
        <family val="3"/>
        <charset val="134"/>
      </rPr>
      <t>DC_7C_n78(2A)</t>
    </r>
  </si>
  <si>
    <r>
      <rPr>
        <sz val="11"/>
        <color rgb="FF000000"/>
        <rFont val="宋体"/>
        <family val="3"/>
        <charset val="134"/>
      </rPr>
      <t>ENDC_n78_4_19</t>
    </r>
  </si>
  <si>
    <r>
      <rPr>
        <sz val="11"/>
        <color rgb="FF000000"/>
        <rFont val="宋体"/>
        <family val="3"/>
        <charset val="134"/>
      </rPr>
      <t>ENDC_n78_4_21</t>
    </r>
  </si>
  <si>
    <r>
      <rPr>
        <sz val="11"/>
        <color rgb="FF000000"/>
        <rFont val="宋体"/>
        <family val="3"/>
        <charset val="134"/>
      </rPr>
      <t>ENDC_n78_8_68</t>
    </r>
  </si>
  <si>
    <r>
      <rPr>
        <sz val="11"/>
        <color rgb="FF000000"/>
        <rFont val="宋体"/>
        <family val="3"/>
        <charset val="134"/>
      </rPr>
      <t>DC_7C_n78A</t>
    </r>
  </si>
  <si>
    <r>
      <rPr>
        <sz val="11"/>
        <color rgb="FF000000"/>
        <rFont val="宋体"/>
        <family val="3"/>
        <charset val="134"/>
      </rPr>
      <t>ENDC_n78_8_67</t>
    </r>
  </si>
  <si>
    <r>
      <rPr>
        <sz val="11"/>
        <color rgb="FF000000"/>
        <rFont val="宋体"/>
        <family val="3"/>
        <charset val="134"/>
      </rPr>
      <t>DC_3C_n78A</t>
    </r>
  </si>
  <si>
    <r>
      <rPr>
        <sz val="11"/>
        <color rgb="FF000000"/>
        <rFont val="宋体"/>
        <family val="3"/>
        <charset val="134"/>
      </rPr>
      <t>ENDC_n78_4_17</t>
    </r>
  </si>
  <si>
    <r>
      <rPr>
        <sz val="11"/>
        <color rgb="FF000000"/>
        <rFont val="宋体"/>
        <family val="3"/>
        <charset val="134"/>
      </rPr>
      <t>DC_1A_n78(2A)</t>
    </r>
  </si>
  <si>
    <r>
      <rPr>
        <sz val="11"/>
        <color rgb="FF000000"/>
        <rFont val="宋体"/>
        <family val="3"/>
        <charset val="134"/>
      </rPr>
      <t>ENDC_n78_4_18</t>
    </r>
  </si>
  <si>
    <r>
      <rPr>
        <sz val="11"/>
        <color rgb="FF000000"/>
        <rFont val="宋体"/>
        <family val="3"/>
        <charset val="134"/>
      </rPr>
      <t>DC_3A_n78(2A)</t>
    </r>
  </si>
  <si>
    <r>
      <rPr>
        <sz val="11"/>
        <color rgb="FF000000"/>
        <rFont val="宋体"/>
        <family val="3"/>
        <charset val="134"/>
      </rPr>
      <t>ENDC_n78_4_20</t>
    </r>
  </si>
  <si>
    <r>
      <rPr>
        <sz val="11"/>
        <color rgb="FF000000"/>
        <rFont val="宋体"/>
        <family val="3"/>
        <charset val="134"/>
      </rPr>
      <t>DC_7A_n78(2A)</t>
    </r>
  </si>
  <si>
    <r>
      <rPr>
        <sz val="11"/>
        <color rgb="FF000000"/>
        <rFont val="宋体"/>
        <family val="3"/>
        <charset val="134"/>
      </rPr>
      <t>ENDC_n78_2_161</t>
    </r>
  </si>
  <si>
    <r>
      <rPr>
        <sz val="11"/>
        <color rgb="FF000000"/>
        <rFont val="宋体"/>
        <family val="3"/>
        <charset val="134"/>
      </rPr>
      <t>ENDC_n78_2_162</t>
    </r>
  </si>
  <si>
    <r>
      <rPr>
        <sz val="11"/>
        <color rgb="FF000000"/>
        <rFont val="宋体"/>
        <family val="3"/>
        <charset val="134"/>
      </rPr>
      <t>ENDC_n78_2_163</t>
    </r>
  </si>
  <si>
    <r>
      <rPr>
        <sz val="11"/>
        <color rgb="FF000000"/>
        <rFont val="宋体"/>
        <family val="3"/>
        <charset val="134"/>
      </rPr>
      <t>ENDC_n78_4_14</t>
    </r>
  </si>
  <si>
    <r>
      <rPr>
        <sz val="11"/>
        <color rgb="FF000000"/>
        <rFont val="宋体"/>
        <family val="3"/>
        <charset val="134"/>
      </rPr>
      <t>ENDC_n78_4_12</t>
    </r>
  </si>
  <si>
    <r>
      <rPr>
        <sz val="11"/>
        <color rgb="FF000000"/>
        <rFont val="宋体"/>
        <family val="3"/>
        <charset val="134"/>
      </rPr>
      <t>ENDC_n78_4_16</t>
    </r>
  </si>
  <si>
    <r>
      <rPr>
        <sz val="11"/>
        <color rgb="FF000000"/>
        <rFont val="宋体"/>
        <family val="3"/>
        <charset val="134"/>
      </rPr>
      <t>DC_3A_n78A</t>
    </r>
  </si>
  <si>
    <r>
      <rPr>
        <sz val="11"/>
        <color rgb="FF000000"/>
        <rFont val="宋体"/>
        <family val="3"/>
        <charset val="134"/>
      </rPr>
      <t>ENDC_n78_4_15</t>
    </r>
  </si>
  <si>
    <r>
      <rPr>
        <sz val="11"/>
        <color rgb="FF000000"/>
        <rFont val="宋体"/>
        <family val="3"/>
        <charset val="134"/>
      </rPr>
      <t>DC_7A_n78A</t>
    </r>
  </si>
  <si>
    <r>
      <rPr>
        <sz val="11"/>
        <color rgb="FF000000"/>
        <rFont val="宋体"/>
        <family val="3"/>
        <charset val="134"/>
      </rPr>
      <t>ENDC_n78_4_13</t>
    </r>
  </si>
  <si>
    <r>
      <rPr>
        <sz val="11"/>
        <color rgb="FF000000"/>
        <rFont val="宋体"/>
        <family val="3"/>
        <charset val="134"/>
      </rPr>
      <t>DC_1A_n78A</t>
    </r>
  </si>
  <si>
    <r>
      <rPr>
        <sz val="11"/>
        <color rgb="FF000000"/>
        <rFont val="宋体"/>
        <family val="3"/>
        <charset val="134"/>
      </rPr>
      <t>ENDC_n78_2_4</t>
    </r>
  </si>
  <si>
    <r>
      <rPr>
        <sz val="11"/>
        <color rgb="FF000000"/>
        <rFont val="宋体"/>
        <family val="3"/>
        <charset val="134"/>
      </rPr>
      <t>ENDC_n78_2_3</t>
    </r>
  </si>
  <si>
    <r>
      <rPr>
        <sz val="11"/>
        <color rgb="FF000000"/>
        <rFont val="宋体"/>
        <family val="3"/>
        <charset val="134"/>
      </rPr>
      <t>ENDC_n78_2_2</t>
    </r>
  </si>
  <si>
    <r>
      <rPr>
        <sz val="11"/>
        <color rgb="FF000000"/>
        <rFont val="宋体"/>
        <family val="3"/>
        <charset val="134"/>
      </rPr>
      <t>DC_28A_n78A</t>
    </r>
  </si>
  <si>
    <r>
      <rPr>
        <sz val="11"/>
        <color rgb="FF000000"/>
        <rFont val="宋体"/>
        <family val="3"/>
        <charset val="134"/>
      </rPr>
      <t>ENDC_n78_2_1</t>
    </r>
  </si>
  <si>
    <r>
      <rPr>
        <b/>
        <sz val="11"/>
        <color rgb="FF000000"/>
        <rFont val="宋体"/>
        <family val="3"/>
        <charset val="134"/>
      </rPr>
      <t>n1A2</t>
    </r>
  </si>
  <si>
    <r>
      <rPr>
        <b/>
        <sz val="11"/>
        <color rgb="FF000000"/>
        <rFont val="宋体"/>
        <family val="3"/>
        <charset val="134"/>
      </rPr>
      <t>n1A4</t>
    </r>
  </si>
  <si>
    <r>
      <rPr>
        <b/>
        <sz val="11"/>
        <color rgb="FF000000"/>
        <rFont val="宋体"/>
        <family val="3"/>
        <charset val="134"/>
      </rPr>
      <t>n3A2</t>
    </r>
  </si>
  <si>
    <r>
      <rPr>
        <b/>
        <sz val="11"/>
        <color rgb="FF000000"/>
        <rFont val="宋体"/>
        <family val="3"/>
        <charset val="134"/>
      </rPr>
      <t>n3A4</t>
    </r>
  </si>
  <si>
    <r>
      <rPr>
        <b/>
        <sz val="11"/>
        <color rgb="FF000000"/>
        <rFont val="宋体"/>
        <family val="3"/>
        <charset val="134"/>
      </rPr>
      <t>n3B2</t>
    </r>
  </si>
  <si>
    <r>
      <rPr>
        <b/>
        <sz val="11"/>
        <color rgb="FF000000"/>
        <rFont val="宋体"/>
        <family val="3"/>
        <charset val="134"/>
      </rPr>
      <t>n3B4</t>
    </r>
  </si>
  <si>
    <r>
      <rPr>
        <b/>
        <sz val="11"/>
        <color rgb="FF000000"/>
        <rFont val="宋体"/>
        <family val="3"/>
        <charset val="134"/>
      </rPr>
      <t>n28A2</t>
    </r>
  </si>
  <si>
    <r>
      <rPr>
        <b/>
        <sz val="11"/>
        <color rgb="FF000000"/>
        <rFont val="宋体"/>
        <family val="3"/>
        <charset val="134"/>
      </rPr>
      <t>n258A2</t>
    </r>
  </si>
  <si>
    <r>
      <rPr>
        <b/>
        <sz val="11"/>
        <color rgb="FF000000"/>
        <rFont val="宋体"/>
        <family val="3"/>
        <charset val="134"/>
      </rPr>
      <t>n258G2</t>
    </r>
  </si>
  <si>
    <r>
      <rPr>
        <b/>
        <sz val="11"/>
        <color rgb="FF000000"/>
        <rFont val="宋体"/>
        <family val="3"/>
        <charset val="134"/>
      </rPr>
      <t>n258I2</t>
    </r>
  </si>
  <si>
    <r>
      <rPr>
        <sz val="11"/>
        <color rgb="FF000000"/>
        <rFont val="宋体"/>
        <family val="3"/>
        <charset val="134"/>
      </rPr>
      <t>DC_7C4_n78A4-n258M2</t>
    </r>
  </si>
  <si>
    <r>
      <rPr>
        <sz val="11"/>
        <color rgb="FF000000"/>
        <rFont val="宋体"/>
        <family val="3"/>
        <charset val="134"/>
      </rPr>
      <t>n78-n258</t>
    </r>
  </si>
  <si>
    <r>
      <rPr>
        <sz val="11"/>
        <color rgb="FF000000"/>
        <rFont val="宋体"/>
        <family val="3"/>
        <charset val="134"/>
      </rPr>
      <t>DC_7C4_n78A4-n258L2</t>
    </r>
  </si>
  <si>
    <r>
      <rPr>
        <sz val="11"/>
        <color rgb="FF000000"/>
        <rFont val="宋体"/>
        <family val="3"/>
        <charset val="134"/>
      </rPr>
      <t>DC_7C2_n78A4-n258M2</t>
    </r>
  </si>
  <si>
    <r>
      <rPr>
        <sz val="11"/>
        <color rgb="FF000000"/>
        <rFont val="宋体"/>
        <family val="3"/>
        <charset val="134"/>
      </rPr>
      <t>DC_7C4_n78A4-n258K2</t>
    </r>
  </si>
  <si>
    <r>
      <rPr>
        <sz val="11"/>
        <color rgb="FF000000"/>
        <rFont val="宋体"/>
        <family val="3"/>
        <charset val="134"/>
      </rPr>
      <t>DC_7A4_n78A4-n258M2</t>
    </r>
  </si>
  <si>
    <r>
      <rPr>
        <sz val="11"/>
        <color rgb="FF000000"/>
        <rFont val="宋体"/>
        <family val="3"/>
        <charset val="134"/>
      </rPr>
      <t>DC_3A4_n78A4-n258M2</t>
    </r>
  </si>
  <si>
    <r>
      <rPr>
        <sz val="11"/>
        <color rgb="FF000000"/>
        <rFont val="宋体"/>
        <family val="3"/>
        <charset val="134"/>
      </rPr>
      <t>DC_7C2_n78A4-n258L2</t>
    </r>
  </si>
  <si>
    <r>
      <rPr>
        <sz val="11"/>
        <color rgb="FF000000"/>
        <rFont val="宋体"/>
        <family val="3"/>
        <charset val="134"/>
      </rPr>
      <t>DC_7C4_n78A4-n258J2</t>
    </r>
  </si>
  <si>
    <r>
      <rPr>
        <sz val="11"/>
        <color rgb="FF000000"/>
        <rFont val="宋体"/>
        <family val="3"/>
        <charset val="134"/>
      </rPr>
      <t>DC_28A2_n78A4-n258M2</t>
    </r>
  </si>
  <si>
    <r>
      <rPr>
        <sz val="11"/>
        <color rgb="FF000000"/>
        <rFont val="宋体"/>
        <family val="3"/>
        <charset val="134"/>
      </rPr>
      <t>DC_7A2_n78A4-n258M2</t>
    </r>
  </si>
  <si>
    <r>
      <rPr>
        <sz val="11"/>
        <color rgb="FF000000"/>
        <rFont val="宋体"/>
        <family val="3"/>
        <charset val="134"/>
      </rPr>
      <t>DC_3A2_n78A4-n258M2</t>
    </r>
  </si>
  <si>
    <r>
      <rPr>
        <sz val="11"/>
        <color rgb="FF000000"/>
        <rFont val="宋体"/>
        <family val="3"/>
        <charset val="134"/>
      </rPr>
      <t>DC_7A4_n78A4-n258L2</t>
    </r>
  </si>
  <si>
    <r>
      <rPr>
        <sz val="11"/>
        <color rgb="FF000000"/>
        <rFont val="宋体"/>
        <family val="3"/>
        <charset val="134"/>
      </rPr>
      <t>DC_3A4_n78A4-n258L2</t>
    </r>
  </si>
  <si>
    <r>
      <rPr>
        <sz val="11"/>
        <color rgb="FF000000"/>
        <rFont val="宋体"/>
        <family val="3"/>
        <charset val="134"/>
      </rPr>
      <t>DC_7C2_n78A4-n258K2</t>
    </r>
  </si>
  <si>
    <r>
      <rPr>
        <sz val="11"/>
        <color rgb="FF000000"/>
        <rFont val="宋体"/>
        <family val="3"/>
        <charset val="134"/>
      </rPr>
      <t>DC_7C4_n78A4-n258I2</t>
    </r>
  </si>
  <si>
    <r>
      <rPr>
        <sz val="11"/>
        <color rgb="FF000000"/>
        <rFont val="宋体"/>
        <family val="3"/>
        <charset val="134"/>
      </rPr>
      <t>DC_28A2_n78A4-n258L2</t>
    </r>
  </si>
  <si>
    <r>
      <rPr>
        <sz val="11"/>
        <color rgb="FF000000"/>
        <rFont val="宋体"/>
        <family val="3"/>
        <charset val="134"/>
      </rPr>
      <t>DC_7A2_n78A4-n258L2</t>
    </r>
  </si>
  <si>
    <r>
      <rPr>
        <sz val="11"/>
        <color rgb="FF000000"/>
        <rFont val="宋体"/>
        <family val="3"/>
        <charset val="134"/>
      </rPr>
      <t>DC_3A2_n78A4-n258L2</t>
    </r>
  </si>
  <si>
    <r>
      <rPr>
        <sz val="11"/>
        <color rgb="FF000000"/>
        <rFont val="宋体"/>
        <family val="3"/>
        <charset val="134"/>
      </rPr>
      <t>DC_7A4_n78A4-n258K2</t>
    </r>
  </si>
  <si>
    <r>
      <rPr>
        <sz val="11"/>
        <color rgb="FF000000"/>
        <rFont val="宋体"/>
        <family val="3"/>
        <charset val="134"/>
      </rPr>
      <t>DC_3A4_n78A4-n258K2</t>
    </r>
  </si>
  <si>
    <r>
      <rPr>
        <sz val="11"/>
        <color rgb="FF000000"/>
        <rFont val="宋体"/>
        <family val="3"/>
        <charset val="134"/>
      </rPr>
      <t>DC_7C2_n78A4-n258J2</t>
    </r>
  </si>
  <si>
    <r>
      <rPr>
        <sz val="11"/>
        <color rgb="FF000000"/>
        <rFont val="宋体"/>
        <family val="3"/>
        <charset val="134"/>
      </rPr>
      <t>DC_7C4_n78A4-n258H2</t>
    </r>
  </si>
  <si>
    <r>
      <rPr>
        <sz val="11"/>
        <color rgb="FF000000"/>
        <rFont val="宋体"/>
        <family val="3"/>
        <charset val="134"/>
      </rPr>
      <t>DC_28A2_n78A4-n258K2</t>
    </r>
  </si>
  <si>
    <r>
      <rPr>
        <sz val="11"/>
        <color rgb="FF000000"/>
        <rFont val="宋体"/>
        <family val="3"/>
        <charset val="134"/>
      </rPr>
      <t>DC_7A2_n78A4-n258K2</t>
    </r>
  </si>
  <si>
    <r>
      <rPr>
        <sz val="11"/>
        <color rgb="FF000000"/>
        <rFont val="宋体"/>
        <family val="3"/>
        <charset val="134"/>
      </rPr>
      <t>DC_3A2_n78A4-n258K2</t>
    </r>
  </si>
  <si>
    <r>
      <rPr>
        <sz val="11"/>
        <color rgb="FF000000"/>
        <rFont val="宋体"/>
        <family val="3"/>
        <charset val="134"/>
      </rPr>
      <t>DC_7A4_n78A4-n258J2</t>
    </r>
  </si>
  <si>
    <r>
      <rPr>
        <sz val="11"/>
        <color rgb="FF000000"/>
        <rFont val="宋体"/>
        <family val="3"/>
        <charset val="134"/>
      </rPr>
      <t>DC_3A4_n78A4-n258J2</t>
    </r>
  </si>
  <si>
    <r>
      <rPr>
        <sz val="11"/>
        <color rgb="FF000000"/>
        <rFont val="宋体"/>
        <family val="3"/>
        <charset val="134"/>
      </rPr>
      <t>DC_7C2_n78A4-n258I2</t>
    </r>
  </si>
  <si>
    <r>
      <rPr>
        <sz val="11"/>
        <color rgb="FF000000"/>
        <rFont val="宋体"/>
        <family val="3"/>
        <charset val="134"/>
      </rPr>
      <t>DC_7C4_n78A4-n258G2</t>
    </r>
  </si>
  <si>
    <r>
      <rPr>
        <sz val="11"/>
        <color rgb="FF000000"/>
        <rFont val="宋体"/>
        <family val="3"/>
        <charset val="134"/>
      </rPr>
      <t>DC_28A2_n78A4-n258J2</t>
    </r>
  </si>
  <si>
    <r>
      <rPr>
        <sz val="11"/>
        <color rgb="FF000000"/>
        <rFont val="宋体"/>
        <family val="3"/>
        <charset val="134"/>
      </rPr>
      <t>DC_7A2_n78A4-n258J2</t>
    </r>
  </si>
  <si>
    <r>
      <rPr>
        <sz val="11"/>
        <color rgb="FF000000"/>
        <rFont val="宋体"/>
        <family val="3"/>
        <charset val="134"/>
      </rPr>
      <t>DC_3A2_n78A4-n258J2</t>
    </r>
  </si>
  <si>
    <r>
      <rPr>
        <sz val="11"/>
        <color rgb="FF000000"/>
        <rFont val="宋体"/>
        <family val="3"/>
        <charset val="134"/>
      </rPr>
      <t>DC_7A4_n78A4-n258I2</t>
    </r>
  </si>
  <si>
    <r>
      <rPr>
        <sz val="11"/>
        <color rgb="FF000000"/>
        <rFont val="宋体"/>
        <family val="3"/>
        <charset val="134"/>
      </rPr>
      <t>DC_3A4_n78A4-n258I2</t>
    </r>
  </si>
  <si>
    <r>
      <rPr>
        <sz val="11"/>
        <color rgb="FF000000"/>
        <rFont val="宋体"/>
        <family val="3"/>
        <charset val="134"/>
      </rPr>
      <t>DC_7C2_n78A4-n258H2</t>
    </r>
  </si>
  <si>
    <r>
      <rPr>
        <sz val="11"/>
        <color rgb="FF000000"/>
        <rFont val="宋体"/>
        <family val="3"/>
        <charset val="134"/>
      </rPr>
      <t>DC_7C4_n78A4-n258A2</t>
    </r>
  </si>
  <si>
    <r>
      <rPr>
        <sz val="11"/>
        <color rgb="FF000000"/>
        <rFont val="宋体"/>
        <family val="3"/>
        <charset val="134"/>
      </rPr>
      <t>DC_28A2_n78A4-n258I2</t>
    </r>
  </si>
  <si>
    <r>
      <rPr>
        <sz val="11"/>
        <color rgb="FF000000"/>
        <rFont val="宋体"/>
        <family val="3"/>
        <charset val="134"/>
      </rPr>
      <t>DC_7A2_n78A4-n258I2</t>
    </r>
  </si>
  <si>
    <r>
      <rPr>
        <sz val="11"/>
        <color rgb="FF000000"/>
        <rFont val="宋体"/>
        <family val="3"/>
        <charset val="134"/>
      </rPr>
      <t>DC_3A2_n78A4-n258I2</t>
    </r>
  </si>
  <si>
    <r>
      <rPr>
        <sz val="11"/>
        <color rgb="FF000000"/>
        <rFont val="宋体"/>
        <family val="3"/>
        <charset val="134"/>
      </rPr>
      <t>DC_7A4_n78A4-n258H2</t>
    </r>
  </si>
  <si>
    <r>
      <rPr>
        <sz val="11"/>
        <color rgb="FF000000"/>
        <rFont val="宋体"/>
        <family val="3"/>
        <charset val="134"/>
      </rPr>
      <t>DC_3A4_n78A4-n258H2</t>
    </r>
  </si>
  <si>
    <r>
      <rPr>
        <sz val="11"/>
        <color rgb="FF000000"/>
        <rFont val="宋体"/>
        <family val="3"/>
        <charset val="134"/>
      </rPr>
      <t>DC_7C2_n78A4-n258G2</t>
    </r>
  </si>
  <si>
    <r>
      <rPr>
        <sz val="11"/>
        <color rgb="FF000000"/>
        <rFont val="宋体"/>
        <family val="3"/>
        <charset val="134"/>
      </rPr>
      <t>DC_28A2_n78A4-n258H2</t>
    </r>
  </si>
  <si>
    <r>
      <rPr>
        <sz val="11"/>
        <color rgb="FF000000"/>
        <rFont val="宋体"/>
        <family val="3"/>
        <charset val="134"/>
      </rPr>
      <t>DC_7A2_n78A4-n258H2</t>
    </r>
  </si>
  <si>
    <r>
      <rPr>
        <sz val="11"/>
        <color rgb="FF000000"/>
        <rFont val="宋体"/>
        <family val="3"/>
        <charset val="134"/>
      </rPr>
      <t>DC_3A2_n78A4-n258H2</t>
    </r>
  </si>
  <si>
    <r>
      <rPr>
        <sz val="11"/>
        <color rgb="FF000000"/>
        <rFont val="宋体"/>
        <family val="3"/>
        <charset val="134"/>
      </rPr>
      <t>DC_7A4_n78A4-n258G2</t>
    </r>
  </si>
  <si>
    <r>
      <rPr>
        <sz val="11"/>
        <color rgb="FF000000"/>
        <rFont val="宋体"/>
        <family val="3"/>
        <charset val="134"/>
      </rPr>
      <t>DC_3A4_n78A4-n258G2</t>
    </r>
  </si>
  <si>
    <r>
      <rPr>
        <sz val="11"/>
        <color rgb="FF000000"/>
        <rFont val="宋体"/>
        <family val="3"/>
        <charset val="134"/>
      </rPr>
      <t>DC_7C2_n78A4-n258A2</t>
    </r>
  </si>
  <si>
    <r>
      <rPr>
        <sz val="11"/>
        <color rgb="FF000000"/>
        <rFont val="宋体"/>
        <family val="3"/>
        <charset val="134"/>
      </rPr>
      <t>DC_28A2_n78A4-n258G2</t>
    </r>
  </si>
  <si>
    <r>
      <rPr>
        <sz val="11"/>
        <color rgb="FF000000"/>
        <rFont val="宋体"/>
        <family val="3"/>
        <charset val="134"/>
      </rPr>
      <t>DC_7A2_n78A4-n258G2</t>
    </r>
  </si>
  <si>
    <r>
      <rPr>
        <sz val="11"/>
        <color rgb="FF000000"/>
        <rFont val="宋体"/>
        <family val="3"/>
        <charset val="134"/>
      </rPr>
      <t>DC_3A2_n78A4-n258G2</t>
    </r>
  </si>
  <si>
    <r>
      <rPr>
        <sz val="11"/>
        <color rgb="FF000000"/>
        <rFont val="宋体"/>
        <family val="3"/>
        <charset val="134"/>
      </rPr>
      <t>DC_7A4_n78A4-n258A2</t>
    </r>
  </si>
  <si>
    <r>
      <rPr>
        <sz val="11"/>
        <color rgb="FF000000"/>
        <rFont val="宋体"/>
        <family val="3"/>
        <charset val="134"/>
      </rPr>
      <t>DC_3A4_n78A4-n258A2</t>
    </r>
  </si>
  <si>
    <r>
      <rPr>
        <sz val="11"/>
        <color rgb="FF000000"/>
        <rFont val="宋体"/>
        <family val="3"/>
        <charset val="134"/>
      </rPr>
      <t>DC_28A2_n78A4-n258A2</t>
    </r>
  </si>
  <si>
    <r>
      <rPr>
        <sz val="11"/>
        <color rgb="FF000000"/>
        <rFont val="宋体"/>
        <family val="3"/>
        <charset val="134"/>
      </rPr>
      <t>DC_7A2_n78A4-n258A2</t>
    </r>
  </si>
  <si>
    <r>
      <rPr>
        <sz val="11"/>
        <color rgb="FF000000"/>
        <rFont val="宋体"/>
        <family val="3"/>
        <charset val="134"/>
      </rPr>
      <t>DC_3A2_n78A4-n258A2</t>
    </r>
  </si>
  <si>
    <r>
      <rPr>
        <sz val="11"/>
        <color rgb="FF000000"/>
        <rFont val="宋体"/>
        <family val="3"/>
        <charset val="134"/>
      </rPr>
      <t>DC_7C4_n258M2</t>
    </r>
  </si>
  <si>
    <r>
      <rPr>
        <sz val="11"/>
        <color rgb="FF000000"/>
        <rFont val="宋体"/>
        <family val="3"/>
        <charset val="134"/>
      </rPr>
      <t>n258</t>
    </r>
  </si>
  <si>
    <r>
      <rPr>
        <sz val="11"/>
        <color rgb="FF000000"/>
        <rFont val="宋体"/>
        <family val="3"/>
        <charset val="134"/>
      </rPr>
      <t>DC_7C4_n258L2</t>
    </r>
  </si>
  <si>
    <r>
      <rPr>
        <sz val="11"/>
        <color rgb="FF000000"/>
        <rFont val="宋体"/>
        <family val="3"/>
        <charset val="134"/>
      </rPr>
      <t>DC_7C2_n258M2</t>
    </r>
  </si>
  <si>
    <r>
      <rPr>
        <sz val="11"/>
        <color rgb="FF000000"/>
        <rFont val="宋体"/>
        <family val="3"/>
        <charset val="134"/>
      </rPr>
      <t>DC_7C4_n258K2</t>
    </r>
  </si>
  <si>
    <r>
      <rPr>
        <sz val="11"/>
        <color rgb="FF000000"/>
        <rFont val="宋体"/>
        <family val="3"/>
        <charset val="134"/>
      </rPr>
      <t>DC_3A4_n258M2</t>
    </r>
  </si>
  <si>
    <r>
      <rPr>
        <sz val="11"/>
        <color rgb="FF000000"/>
        <rFont val="宋体"/>
        <family val="3"/>
        <charset val="134"/>
      </rPr>
      <t>DC_7A4_n258M2</t>
    </r>
  </si>
  <si>
    <r>
      <rPr>
        <sz val="11"/>
        <color rgb="FF000000"/>
        <rFont val="宋体"/>
        <family val="3"/>
        <charset val="134"/>
      </rPr>
      <t>DC_1A4_n258M2</t>
    </r>
  </si>
  <si>
    <r>
      <rPr>
        <sz val="11"/>
        <color rgb="FF000000"/>
        <rFont val="宋体"/>
        <family val="3"/>
        <charset val="134"/>
      </rPr>
      <t>DC_7C2_n258L2</t>
    </r>
  </si>
  <si>
    <r>
      <rPr>
        <sz val="11"/>
        <color rgb="FF000000"/>
        <rFont val="宋体"/>
        <family val="3"/>
        <charset val="134"/>
      </rPr>
      <t>DC_7C4_n258J2</t>
    </r>
  </si>
  <si>
    <r>
      <rPr>
        <sz val="11"/>
        <color rgb="FF000000"/>
        <rFont val="宋体"/>
        <family val="3"/>
        <charset val="134"/>
      </rPr>
      <t>DC_3A2_n258M2</t>
    </r>
  </si>
  <si>
    <r>
      <rPr>
        <sz val="11"/>
        <color rgb="FF000000"/>
        <rFont val="宋体"/>
        <family val="3"/>
        <charset val="134"/>
      </rPr>
      <t>DC_7A2_n258M2</t>
    </r>
  </si>
  <si>
    <r>
      <rPr>
        <sz val="11"/>
        <color rgb="FF000000"/>
        <rFont val="宋体"/>
        <family val="3"/>
        <charset val="134"/>
      </rPr>
      <t>DC_28A2_n258M2</t>
    </r>
  </si>
  <si>
    <r>
      <rPr>
        <sz val="11"/>
        <color rgb="FF000000"/>
        <rFont val="宋体"/>
        <family val="3"/>
        <charset val="134"/>
      </rPr>
      <t>DC_1A2_n258M2</t>
    </r>
  </si>
  <si>
    <r>
      <rPr>
        <sz val="11"/>
        <color rgb="FF000000"/>
        <rFont val="宋体"/>
        <family val="3"/>
        <charset val="134"/>
      </rPr>
      <t>DC_3A4_n258L2</t>
    </r>
  </si>
  <si>
    <r>
      <rPr>
        <sz val="11"/>
        <color rgb="FF000000"/>
        <rFont val="宋体"/>
        <family val="3"/>
        <charset val="134"/>
      </rPr>
      <t>DC_7A4_n258L2</t>
    </r>
  </si>
  <si>
    <r>
      <rPr>
        <sz val="11"/>
        <color rgb="FF000000"/>
        <rFont val="宋体"/>
        <family val="3"/>
        <charset val="134"/>
      </rPr>
      <t>DC_1A4_n258L2</t>
    </r>
  </si>
  <si>
    <r>
      <rPr>
        <sz val="11"/>
        <color rgb="FF000000"/>
        <rFont val="宋体"/>
        <family val="3"/>
        <charset val="134"/>
      </rPr>
      <t>DC_7C2_n258K2</t>
    </r>
  </si>
  <si>
    <r>
      <rPr>
        <sz val="11"/>
        <color rgb="FF000000"/>
        <rFont val="宋体"/>
        <family val="3"/>
        <charset val="134"/>
      </rPr>
      <t>DC_7C4_n258F2</t>
    </r>
  </si>
  <si>
    <r>
      <rPr>
        <sz val="11"/>
        <color rgb="FF000000"/>
        <rFont val="宋体"/>
        <family val="3"/>
        <charset val="134"/>
      </rPr>
      <t>DC_7C4_n258I2</t>
    </r>
  </si>
  <si>
    <r>
      <rPr>
        <sz val="11"/>
        <color rgb="FF000000"/>
        <rFont val="宋体"/>
        <family val="3"/>
        <charset val="134"/>
      </rPr>
      <t>DC_3A2_n258L2</t>
    </r>
  </si>
  <si>
    <r>
      <rPr>
        <sz val="11"/>
        <color rgb="FF000000"/>
        <rFont val="宋体"/>
        <family val="3"/>
        <charset val="134"/>
      </rPr>
      <t>DC_7A2_n258L2</t>
    </r>
  </si>
  <si>
    <r>
      <rPr>
        <sz val="11"/>
        <color rgb="FF000000"/>
        <rFont val="宋体"/>
        <family val="3"/>
        <charset val="134"/>
      </rPr>
      <t>DC_28A2_n258L2</t>
    </r>
  </si>
  <si>
    <r>
      <rPr>
        <sz val="11"/>
        <color rgb="FF000000"/>
        <rFont val="宋体"/>
        <family val="3"/>
        <charset val="134"/>
      </rPr>
      <t>DC_1A2_n258L2</t>
    </r>
  </si>
  <si>
    <r>
      <rPr>
        <sz val="11"/>
        <color rgb="FF000000"/>
        <rFont val="宋体"/>
        <family val="3"/>
        <charset val="134"/>
      </rPr>
      <t>DC_3A4_n258K2</t>
    </r>
  </si>
  <si>
    <r>
      <rPr>
        <sz val="11"/>
        <color rgb="FF000000"/>
        <rFont val="宋体"/>
        <family val="3"/>
        <charset val="134"/>
      </rPr>
      <t>DC_7A4_n258K2</t>
    </r>
  </si>
  <si>
    <r>
      <rPr>
        <sz val="11"/>
        <color rgb="FF000000"/>
        <rFont val="宋体"/>
        <family val="3"/>
        <charset val="134"/>
      </rPr>
      <t>DC_1A4_n258K2</t>
    </r>
  </si>
  <si>
    <r>
      <rPr>
        <sz val="11"/>
        <color rgb="FF000000"/>
        <rFont val="宋体"/>
        <family val="3"/>
        <charset val="134"/>
      </rPr>
      <t>DC_7C2_n258J2</t>
    </r>
  </si>
  <si>
    <r>
      <rPr>
        <sz val="11"/>
        <color rgb="FF000000"/>
        <rFont val="宋体"/>
        <family val="3"/>
        <charset val="134"/>
      </rPr>
      <t>DC_7C4_n258C2</t>
    </r>
  </si>
  <si>
    <r>
      <rPr>
        <sz val="11"/>
        <color rgb="FF000000"/>
        <rFont val="宋体"/>
        <family val="3"/>
        <charset val="134"/>
      </rPr>
      <t>DC_7C4_n258E2</t>
    </r>
  </si>
  <si>
    <r>
      <rPr>
        <sz val="11"/>
        <color rgb="FF000000"/>
        <rFont val="宋体"/>
        <family val="3"/>
        <charset val="134"/>
      </rPr>
      <t>DC_7C4_n258H2</t>
    </r>
  </si>
  <si>
    <r>
      <rPr>
        <sz val="11"/>
        <color rgb="FF000000"/>
        <rFont val="宋体"/>
        <family val="3"/>
        <charset val="134"/>
      </rPr>
      <t>DC_3A2_n258K2</t>
    </r>
  </si>
  <si>
    <r>
      <rPr>
        <sz val="11"/>
        <color rgb="FF000000"/>
        <rFont val="宋体"/>
        <family val="3"/>
        <charset val="134"/>
      </rPr>
      <t>DC_7A2_n258K2</t>
    </r>
  </si>
  <si>
    <r>
      <rPr>
        <sz val="11"/>
        <color rgb="FF000000"/>
        <rFont val="宋体"/>
        <family val="3"/>
        <charset val="134"/>
      </rPr>
      <t>DC_28A2_n258K2</t>
    </r>
  </si>
  <si>
    <r>
      <rPr>
        <sz val="11"/>
        <color rgb="FF000000"/>
        <rFont val="宋体"/>
        <family val="3"/>
        <charset val="134"/>
      </rPr>
      <t>DC_1A2_n258K2</t>
    </r>
  </si>
  <si>
    <r>
      <rPr>
        <sz val="11"/>
        <color rgb="FF000000"/>
        <rFont val="宋体"/>
        <family val="3"/>
        <charset val="134"/>
      </rPr>
      <t>DC_3A4_n258J2</t>
    </r>
  </si>
  <si>
    <r>
      <rPr>
        <sz val="11"/>
        <color rgb="FF000000"/>
        <rFont val="宋体"/>
        <family val="3"/>
        <charset val="134"/>
      </rPr>
      <t>DC_7A4_n258J2</t>
    </r>
  </si>
  <si>
    <r>
      <rPr>
        <sz val="11"/>
        <color rgb="FF000000"/>
        <rFont val="宋体"/>
        <family val="3"/>
        <charset val="134"/>
      </rPr>
      <t>DC_1A4_n258J2</t>
    </r>
  </si>
  <si>
    <r>
      <rPr>
        <sz val="11"/>
        <color rgb="FF000000"/>
        <rFont val="宋体"/>
        <family val="3"/>
        <charset val="134"/>
      </rPr>
      <t>DC_7C2_n258F2</t>
    </r>
  </si>
  <si>
    <r>
      <rPr>
        <sz val="11"/>
        <color rgb="FF000000"/>
        <rFont val="宋体"/>
        <family val="3"/>
        <charset val="134"/>
      </rPr>
      <t>DC_7C2_n258I2</t>
    </r>
  </si>
  <si>
    <r>
      <rPr>
        <sz val="11"/>
        <color rgb="FF000000"/>
        <rFont val="宋体"/>
        <family val="3"/>
        <charset val="134"/>
      </rPr>
      <t>DC_7C4_n258B2</t>
    </r>
  </si>
  <si>
    <r>
      <rPr>
        <sz val="11"/>
        <color rgb="FF000000"/>
        <rFont val="宋体"/>
        <family val="3"/>
        <charset val="134"/>
      </rPr>
      <t>DC_7C4_n258D2</t>
    </r>
  </si>
  <si>
    <r>
      <rPr>
        <sz val="11"/>
        <color rgb="FF000000"/>
        <rFont val="宋体"/>
        <family val="3"/>
        <charset val="134"/>
      </rPr>
      <t>DC_7C4_n258G2</t>
    </r>
  </si>
  <si>
    <r>
      <rPr>
        <sz val="11"/>
        <color rgb="FF000000"/>
        <rFont val="宋体"/>
        <family val="3"/>
        <charset val="134"/>
      </rPr>
      <t>DC_3A2_n258J2</t>
    </r>
  </si>
  <si>
    <r>
      <rPr>
        <sz val="11"/>
        <color rgb="FF000000"/>
        <rFont val="宋体"/>
        <family val="3"/>
        <charset val="134"/>
      </rPr>
      <t>DC_7A2_n258J2</t>
    </r>
  </si>
  <si>
    <r>
      <rPr>
        <sz val="11"/>
        <color rgb="FF000000"/>
        <rFont val="宋体"/>
        <family val="3"/>
        <charset val="134"/>
      </rPr>
      <t>DC_28A2_n258J2</t>
    </r>
  </si>
  <si>
    <r>
      <rPr>
        <sz val="11"/>
        <color rgb="FF000000"/>
        <rFont val="宋体"/>
        <family val="3"/>
        <charset val="134"/>
      </rPr>
      <t>DC_1A2_n258J2</t>
    </r>
  </si>
  <si>
    <r>
      <rPr>
        <sz val="11"/>
        <color rgb="FF000000"/>
        <rFont val="宋体"/>
        <family val="3"/>
        <charset val="134"/>
      </rPr>
      <t>DC_3A4_n258F2</t>
    </r>
  </si>
  <si>
    <r>
      <rPr>
        <sz val="11"/>
        <color rgb="FF000000"/>
        <rFont val="宋体"/>
        <family val="3"/>
        <charset val="134"/>
      </rPr>
      <t>DC_7A4_n258F2</t>
    </r>
  </si>
  <si>
    <r>
      <rPr>
        <sz val="11"/>
        <color rgb="FF000000"/>
        <rFont val="宋体"/>
        <family val="3"/>
        <charset val="134"/>
      </rPr>
      <t>DC_3A4_n258I2</t>
    </r>
  </si>
  <si>
    <r>
      <rPr>
        <sz val="11"/>
        <color rgb="FF000000"/>
        <rFont val="宋体"/>
        <family val="3"/>
        <charset val="134"/>
      </rPr>
      <t>DC_7A4_n258I2</t>
    </r>
  </si>
  <si>
    <r>
      <rPr>
        <sz val="11"/>
        <color rgb="FF000000"/>
        <rFont val="宋体"/>
        <family val="3"/>
        <charset val="134"/>
      </rPr>
      <t>DC_1A4_n258F2</t>
    </r>
  </si>
  <si>
    <r>
      <rPr>
        <sz val="11"/>
        <color rgb="FF000000"/>
        <rFont val="宋体"/>
        <family val="3"/>
        <charset val="134"/>
      </rPr>
      <t>DC_1A4_n258I2</t>
    </r>
  </si>
  <si>
    <r>
      <rPr>
        <sz val="11"/>
        <color rgb="FF000000"/>
        <rFont val="宋体"/>
        <family val="3"/>
        <charset val="134"/>
      </rPr>
      <t>DC_7C2_n258C2</t>
    </r>
  </si>
  <si>
    <r>
      <rPr>
        <sz val="11"/>
        <color rgb="FF000000"/>
        <rFont val="宋体"/>
        <family val="3"/>
        <charset val="134"/>
      </rPr>
      <t>DC_7C2_n258E2</t>
    </r>
  </si>
  <si>
    <r>
      <rPr>
        <sz val="11"/>
        <color rgb="FF000000"/>
        <rFont val="宋体"/>
        <family val="3"/>
        <charset val="134"/>
      </rPr>
      <t>DC_7C2_n258H2</t>
    </r>
  </si>
  <si>
    <r>
      <rPr>
        <sz val="11"/>
        <color rgb="FF000000"/>
        <rFont val="宋体"/>
        <family val="3"/>
        <charset val="134"/>
      </rPr>
      <t>DC_7C4_n258A2</t>
    </r>
  </si>
  <si>
    <r>
      <rPr>
        <sz val="11"/>
        <color rgb="FF000000"/>
        <rFont val="宋体"/>
        <family val="3"/>
        <charset val="134"/>
      </rPr>
      <t>DC_3A2_n258F2</t>
    </r>
  </si>
  <si>
    <r>
      <rPr>
        <sz val="11"/>
        <color rgb="FF000000"/>
        <rFont val="宋体"/>
        <family val="3"/>
        <charset val="134"/>
      </rPr>
      <t>DC_7A2_n258F2</t>
    </r>
  </si>
  <si>
    <r>
      <rPr>
        <sz val="11"/>
        <color rgb="FF000000"/>
        <rFont val="宋体"/>
        <family val="3"/>
        <charset val="134"/>
      </rPr>
      <t>DC_28A2_n258F2</t>
    </r>
  </si>
  <si>
    <r>
      <rPr>
        <sz val="11"/>
        <color rgb="FF000000"/>
        <rFont val="宋体"/>
        <family val="3"/>
        <charset val="134"/>
      </rPr>
      <t>DC_3A2_n258I2</t>
    </r>
  </si>
  <si>
    <r>
      <rPr>
        <sz val="11"/>
        <color rgb="FF000000"/>
        <rFont val="宋体"/>
        <family val="3"/>
        <charset val="134"/>
      </rPr>
      <t>DC_7A2_n258I2</t>
    </r>
  </si>
  <si>
    <r>
      <rPr>
        <sz val="11"/>
        <color rgb="FF000000"/>
        <rFont val="宋体"/>
        <family val="3"/>
        <charset val="134"/>
      </rPr>
      <t>DC_28A2_n258I2</t>
    </r>
  </si>
  <si>
    <r>
      <rPr>
        <sz val="11"/>
        <color rgb="FF000000"/>
        <rFont val="宋体"/>
        <family val="3"/>
        <charset val="134"/>
      </rPr>
      <t>DC_1A2_n258F2</t>
    </r>
  </si>
  <si>
    <r>
      <rPr>
        <sz val="11"/>
        <color rgb="FF000000"/>
        <rFont val="宋体"/>
        <family val="3"/>
        <charset val="134"/>
      </rPr>
      <t>DC_1A2_n258I2</t>
    </r>
  </si>
  <si>
    <r>
      <rPr>
        <sz val="11"/>
        <color rgb="FF000000"/>
        <rFont val="宋体"/>
        <family val="3"/>
        <charset val="134"/>
      </rPr>
      <t>DC_3A4_n258C2</t>
    </r>
  </si>
  <si>
    <r>
      <rPr>
        <sz val="11"/>
        <color rgb="FF000000"/>
        <rFont val="宋体"/>
        <family val="3"/>
        <charset val="134"/>
      </rPr>
      <t>DC_7A4_n258C2</t>
    </r>
  </si>
  <si>
    <r>
      <rPr>
        <sz val="11"/>
        <color rgb="FF000000"/>
        <rFont val="宋体"/>
        <family val="3"/>
        <charset val="134"/>
      </rPr>
      <t>DC_3A4_n258E2</t>
    </r>
  </si>
  <si>
    <r>
      <rPr>
        <sz val="11"/>
        <color rgb="FF000000"/>
        <rFont val="宋体"/>
        <family val="3"/>
        <charset val="134"/>
      </rPr>
      <t>DC_7A4_n258E2</t>
    </r>
  </si>
  <si>
    <r>
      <rPr>
        <sz val="11"/>
        <color rgb="FF000000"/>
        <rFont val="宋体"/>
        <family val="3"/>
        <charset val="134"/>
      </rPr>
      <t>DC_3A4_n258H2</t>
    </r>
  </si>
  <si>
    <r>
      <rPr>
        <sz val="11"/>
        <color rgb="FF000000"/>
        <rFont val="宋体"/>
        <family val="3"/>
        <charset val="134"/>
      </rPr>
      <t>DC_7A4_n258H2</t>
    </r>
  </si>
  <si>
    <r>
      <rPr>
        <sz val="11"/>
        <color rgb="FF000000"/>
        <rFont val="宋体"/>
        <family val="3"/>
        <charset val="134"/>
      </rPr>
      <t>DC_1A4_n258C2</t>
    </r>
  </si>
  <si>
    <r>
      <rPr>
        <sz val="11"/>
        <color rgb="FF000000"/>
        <rFont val="宋体"/>
        <family val="3"/>
        <charset val="134"/>
      </rPr>
      <t>DC_1A4_n258E2</t>
    </r>
  </si>
  <si>
    <r>
      <rPr>
        <sz val="11"/>
        <color rgb="FF000000"/>
        <rFont val="宋体"/>
        <family val="3"/>
        <charset val="134"/>
      </rPr>
      <t>DC_1A4_n258H2</t>
    </r>
  </si>
  <si>
    <r>
      <rPr>
        <sz val="11"/>
        <color rgb="FF000000"/>
        <rFont val="宋体"/>
        <family val="3"/>
        <charset val="134"/>
      </rPr>
      <t>DC_7C2_n258B2</t>
    </r>
  </si>
  <si>
    <r>
      <rPr>
        <sz val="11"/>
        <color rgb="FF000000"/>
        <rFont val="宋体"/>
        <family val="3"/>
        <charset val="134"/>
      </rPr>
      <t>DC_7C2_n258D2</t>
    </r>
  </si>
  <si>
    <r>
      <rPr>
        <sz val="11"/>
        <color rgb="FF000000"/>
        <rFont val="宋体"/>
        <family val="3"/>
        <charset val="134"/>
      </rPr>
      <t>DC_7C2_n258G2</t>
    </r>
  </si>
  <si>
    <r>
      <rPr>
        <sz val="11"/>
        <color rgb="FF000000"/>
        <rFont val="宋体"/>
        <family val="3"/>
        <charset val="134"/>
      </rPr>
      <t>DC_3A2_n258C2</t>
    </r>
  </si>
  <si>
    <r>
      <rPr>
        <sz val="11"/>
        <color rgb="FF000000"/>
        <rFont val="宋体"/>
        <family val="3"/>
        <charset val="134"/>
      </rPr>
      <t>DC_7A2_n258C2</t>
    </r>
  </si>
  <si>
    <r>
      <rPr>
        <sz val="11"/>
        <color rgb="FF000000"/>
        <rFont val="宋体"/>
        <family val="3"/>
        <charset val="134"/>
      </rPr>
      <t>DC_28A2_n258C2</t>
    </r>
  </si>
  <si>
    <r>
      <rPr>
        <sz val="11"/>
        <color rgb="FF000000"/>
        <rFont val="宋体"/>
        <family val="3"/>
        <charset val="134"/>
      </rPr>
      <t>DC_3A2_n258E2</t>
    </r>
  </si>
  <si>
    <r>
      <rPr>
        <sz val="11"/>
        <color rgb="FF000000"/>
        <rFont val="宋体"/>
        <family val="3"/>
        <charset val="134"/>
      </rPr>
      <t>DC_7A2_n258E2</t>
    </r>
  </si>
  <si>
    <r>
      <rPr>
        <sz val="11"/>
        <color rgb="FF000000"/>
        <rFont val="宋体"/>
        <family val="3"/>
        <charset val="134"/>
      </rPr>
      <t>DC_28A2_n258E2</t>
    </r>
  </si>
  <si>
    <r>
      <rPr>
        <sz val="11"/>
        <color rgb="FF000000"/>
        <rFont val="宋体"/>
        <family val="3"/>
        <charset val="134"/>
      </rPr>
      <t>DC_3A2_n258H2</t>
    </r>
  </si>
  <si>
    <r>
      <rPr>
        <sz val="11"/>
        <color rgb="FF000000"/>
        <rFont val="宋体"/>
        <family val="3"/>
        <charset val="134"/>
      </rPr>
      <t>DC_7A2_n258H2</t>
    </r>
  </si>
  <si>
    <r>
      <rPr>
        <sz val="11"/>
        <color rgb="FF000000"/>
        <rFont val="宋体"/>
        <family val="3"/>
        <charset val="134"/>
      </rPr>
      <t>DC_28A2_n258H2</t>
    </r>
  </si>
  <si>
    <r>
      <rPr>
        <sz val="11"/>
        <color rgb="FF000000"/>
        <rFont val="宋体"/>
        <family val="3"/>
        <charset val="134"/>
      </rPr>
      <t>DC_1A2_n258C2</t>
    </r>
  </si>
  <si>
    <r>
      <rPr>
        <sz val="11"/>
        <color rgb="FF000000"/>
        <rFont val="宋体"/>
        <family val="3"/>
        <charset val="134"/>
      </rPr>
      <t>DC_1A2_n258E2</t>
    </r>
  </si>
  <si>
    <r>
      <rPr>
        <sz val="11"/>
        <color rgb="FF000000"/>
        <rFont val="宋体"/>
        <family val="3"/>
        <charset val="134"/>
      </rPr>
      <t>DC_1A2_n258H2</t>
    </r>
  </si>
  <si>
    <r>
      <rPr>
        <sz val="11"/>
        <color rgb="FF000000"/>
        <rFont val="宋体"/>
        <family val="3"/>
        <charset val="134"/>
      </rPr>
      <t>DC_3A4_n258B2</t>
    </r>
  </si>
  <si>
    <r>
      <rPr>
        <sz val="11"/>
        <color rgb="FF000000"/>
        <rFont val="宋体"/>
        <family val="3"/>
        <charset val="134"/>
      </rPr>
      <t>DC_7A4_n258B2</t>
    </r>
  </si>
  <si>
    <r>
      <rPr>
        <sz val="11"/>
        <color rgb="FF000000"/>
        <rFont val="宋体"/>
        <family val="3"/>
        <charset val="134"/>
      </rPr>
      <t>DC_3A4_n258D2</t>
    </r>
  </si>
  <si>
    <r>
      <rPr>
        <sz val="11"/>
        <color rgb="FF000000"/>
        <rFont val="宋体"/>
        <family val="3"/>
        <charset val="134"/>
      </rPr>
      <t>DC_7A4_n258D2</t>
    </r>
  </si>
  <si>
    <r>
      <rPr>
        <sz val="11"/>
        <color rgb="FF000000"/>
        <rFont val="宋体"/>
        <family val="3"/>
        <charset val="134"/>
      </rPr>
      <t>DC_3A4_n258G2</t>
    </r>
  </si>
  <si>
    <r>
      <rPr>
        <sz val="11"/>
        <color rgb="FF000000"/>
        <rFont val="宋体"/>
        <family val="3"/>
        <charset val="134"/>
      </rPr>
      <t>DC_7A4_n258G2</t>
    </r>
  </si>
  <si>
    <r>
      <rPr>
        <sz val="11"/>
        <color rgb="FF000000"/>
        <rFont val="宋体"/>
        <family val="3"/>
        <charset val="134"/>
      </rPr>
      <t>DC_1A4_n258B2</t>
    </r>
  </si>
  <si>
    <r>
      <rPr>
        <sz val="11"/>
        <color rgb="FF000000"/>
        <rFont val="宋体"/>
        <family val="3"/>
        <charset val="134"/>
      </rPr>
      <t>DC_1A4_n258D2</t>
    </r>
  </si>
  <si>
    <r>
      <rPr>
        <sz val="11"/>
        <color rgb="FF000000"/>
        <rFont val="宋体"/>
        <family val="3"/>
        <charset val="134"/>
      </rPr>
      <t>DC_1A4_n258G2</t>
    </r>
  </si>
  <si>
    <r>
      <rPr>
        <sz val="11"/>
        <color rgb="FF000000"/>
        <rFont val="宋体"/>
        <family val="3"/>
        <charset val="134"/>
      </rPr>
      <t>DC_7C2_n258A2</t>
    </r>
  </si>
  <si>
    <r>
      <rPr>
        <sz val="11"/>
        <color rgb="FF000000"/>
        <rFont val="宋体"/>
        <family val="3"/>
        <charset val="134"/>
      </rPr>
      <t>DC_3A2_n258B2</t>
    </r>
  </si>
  <si>
    <r>
      <rPr>
        <sz val="11"/>
        <color rgb="FF000000"/>
        <rFont val="宋体"/>
        <family val="3"/>
        <charset val="134"/>
      </rPr>
      <t>DC_7A2_n258B2</t>
    </r>
  </si>
  <si>
    <r>
      <rPr>
        <sz val="11"/>
        <color rgb="FF000000"/>
        <rFont val="宋体"/>
        <family val="3"/>
        <charset val="134"/>
      </rPr>
      <t>DC_28A2_n258B2</t>
    </r>
  </si>
  <si>
    <r>
      <rPr>
        <sz val="11"/>
        <color rgb="FF000000"/>
        <rFont val="宋体"/>
        <family val="3"/>
        <charset val="134"/>
      </rPr>
      <t>DC_3A2_n258D2</t>
    </r>
  </si>
  <si>
    <r>
      <rPr>
        <sz val="11"/>
        <color rgb="FF000000"/>
        <rFont val="宋体"/>
        <family val="3"/>
        <charset val="134"/>
      </rPr>
      <t>DC_7A2_n258D2</t>
    </r>
  </si>
  <si>
    <r>
      <rPr>
        <sz val="11"/>
        <color rgb="FF000000"/>
        <rFont val="宋体"/>
        <family val="3"/>
        <charset val="134"/>
      </rPr>
      <t>DC_28A2_n258D2</t>
    </r>
  </si>
  <si>
    <r>
      <rPr>
        <sz val="11"/>
        <color rgb="FF000000"/>
        <rFont val="宋体"/>
        <family val="3"/>
        <charset val="134"/>
      </rPr>
      <t>DC_3A2_n258G2</t>
    </r>
  </si>
  <si>
    <r>
      <rPr>
        <sz val="11"/>
        <color rgb="FF000000"/>
        <rFont val="宋体"/>
        <family val="3"/>
        <charset val="134"/>
      </rPr>
      <t>DC_7A2_n258G2</t>
    </r>
  </si>
  <si>
    <r>
      <rPr>
        <sz val="11"/>
        <color rgb="FF000000"/>
        <rFont val="宋体"/>
        <family val="3"/>
        <charset val="134"/>
      </rPr>
      <t>DC_28A2_n258G2</t>
    </r>
  </si>
  <si>
    <r>
      <rPr>
        <sz val="11"/>
        <color rgb="FF000000"/>
        <rFont val="宋体"/>
        <family val="3"/>
        <charset val="134"/>
      </rPr>
      <t>DC_1A2_n258B2</t>
    </r>
  </si>
  <si>
    <r>
      <rPr>
        <sz val="11"/>
        <color rgb="FF000000"/>
        <rFont val="宋体"/>
        <family val="3"/>
        <charset val="134"/>
      </rPr>
      <t>DC_1A2_n258D2</t>
    </r>
  </si>
  <si>
    <r>
      <rPr>
        <sz val="11"/>
        <color rgb="FF000000"/>
        <rFont val="宋体"/>
        <family val="3"/>
        <charset val="134"/>
      </rPr>
      <t>DC_1A2_n258G2</t>
    </r>
  </si>
  <si>
    <r>
      <rPr>
        <sz val="11"/>
        <color rgb="FF000000"/>
        <rFont val="宋体"/>
        <family val="3"/>
        <charset val="134"/>
      </rPr>
      <t>DC_3A4_n258A2</t>
    </r>
  </si>
  <si>
    <r>
      <rPr>
        <sz val="11"/>
        <color rgb="FF000000"/>
        <rFont val="宋体"/>
        <family val="3"/>
        <charset val="134"/>
      </rPr>
      <t>DC_1A4_n258A2</t>
    </r>
  </si>
  <si>
    <r>
      <rPr>
        <sz val="11"/>
        <color rgb="FF000000"/>
        <rFont val="宋体"/>
        <family val="3"/>
        <charset val="134"/>
      </rPr>
      <t>DC_3A2_n258A2</t>
    </r>
  </si>
  <si>
    <r>
      <rPr>
        <sz val="11"/>
        <color rgb="FF000000"/>
        <rFont val="宋体"/>
        <family val="3"/>
        <charset val="134"/>
      </rPr>
      <t>DC_28A2_n258A2</t>
    </r>
  </si>
  <si>
    <r>
      <rPr>
        <sz val="11"/>
        <color rgb="FF000000"/>
        <rFont val="宋体"/>
        <family val="3"/>
        <charset val="134"/>
      </rPr>
      <t>DC_1A2_n258A2</t>
    </r>
  </si>
  <si>
    <r>
      <rPr>
        <b/>
        <sz val="20"/>
        <color rgb="FF000000"/>
        <rFont val="宋体"/>
        <family val="3"/>
        <charset val="134"/>
      </rPr>
      <t>Band Combinations - ENDC-mmW</t>
    </r>
  </si>
  <si>
    <r>
      <rPr>
        <b/>
        <sz val="11"/>
        <color rgb="FF000000"/>
        <rFont val="宋体"/>
        <family val="3"/>
        <charset val="134"/>
      </rPr>
      <t>FR2 Layers</t>
    </r>
  </si>
  <si>
    <r>
      <rPr>
        <sz val="11"/>
        <color rgb="FF000000"/>
        <rFont val="宋体"/>
        <family val="3"/>
        <charset val="134"/>
      </rPr>
      <t>DC_mmW_8_145</t>
    </r>
  </si>
  <si>
    <r>
      <rPr>
        <sz val="11"/>
        <color rgb="FF000000"/>
        <rFont val="宋体"/>
        <family val="3"/>
        <charset val="134"/>
      </rPr>
      <t>DC_7C_n78A-n258M</t>
    </r>
  </si>
  <si>
    <r>
      <rPr>
        <sz val="11"/>
        <color rgb="FF000000"/>
        <rFont val="宋体"/>
        <family val="3"/>
        <charset val="134"/>
      </rPr>
      <t>DC_mmW_8_138</t>
    </r>
  </si>
  <si>
    <r>
      <rPr>
        <sz val="11"/>
        <color rgb="FF000000"/>
        <rFont val="宋体"/>
        <family val="3"/>
        <charset val="134"/>
      </rPr>
      <t>DC_7C_n78A-n258L</t>
    </r>
  </si>
  <si>
    <r>
      <rPr>
        <sz val="11"/>
        <color rgb="FF000000"/>
        <rFont val="宋体"/>
        <family val="3"/>
        <charset val="134"/>
      </rPr>
      <t>DC_mmW_4_144</t>
    </r>
  </si>
  <si>
    <r>
      <rPr>
        <sz val="11"/>
        <color rgb="FF000000"/>
        <rFont val="宋体"/>
        <family val="3"/>
        <charset val="134"/>
      </rPr>
      <t>DC_mmW_8_130</t>
    </r>
  </si>
  <si>
    <r>
      <rPr>
        <sz val="11"/>
        <color rgb="FF000000"/>
        <rFont val="宋体"/>
        <family val="3"/>
        <charset val="134"/>
      </rPr>
      <t>DC_7C_n78A-n258K</t>
    </r>
  </si>
  <si>
    <r>
      <rPr>
        <sz val="11"/>
        <color rgb="FF000000"/>
        <rFont val="宋体"/>
        <family val="3"/>
        <charset val="134"/>
      </rPr>
      <t>DC_mmW_4_143</t>
    </r>
  </si>
  <si>
    <r>
      <rPr>
        <sz val="11"/>
        <color rgb="FF000000"/>
        <rFont val="宋体"/>
        <family val="3"/>
        <charset val="134"/>
      </rPr>
      <t>DC_7A_n78A-n258M</t>
    </r>
  </si>
  <si>
    <r>
      <rPr>
        <sz val="11"/>
        <color rgb="FF000000"/>
        <rFont val="宋体"/>
        <family val="3"/>
        <charset val="134"/>
      </rPr>
      <t>DC_mmW_4_142</t>
    </r>
  </si>
  <si>
    <r>
      <rPr>
        <sz val="11"/>
        <color rgb="FF000000"/>
        <rFont val="宋体"/>
        <family val="3"/>
        <charset val="134"/>
      </rPr>
      <t>DC_3A_n78A-n258M</t>
    </r>
  </si>
  <si>
    <r>
      <rPr>
        <sz val="11"/>
        <color rgb="FF000000"/>
        <rFont val="宋体"/>
        <family val="3"/>
        <charset val="134"/>
      </rPr>
      <t>DC_mmW_4_137</t>
    </r>
  </si>
  <si>
    <r>
      <rPr>
        <sz val="11"/>
        <color rgb="FF000000"/>
        <rFont val="宋体"/>
        <family val="3"/>
        <charset val="134"/>
      </rPr>
      <t>DC_mmW_8_116</t>
    </r>
  </si>
  <si>
    <r>
      <rPr>
        <sz val="11"/>
        <color rgb="FF000000"/>
        <rFont val="宋体"/>
        <family val="3"/>
        <charset val="134"/>
      </rPr>
      <t>DC_7C_n78A-n258J</t>
    </r>
  </si>
  <si>
    <r>
      <rPr>
        <sz val="11"/>
        <color rgb="FF000000"/>
        <rFont val="宋体"/>
        <family val="3"/>
        <charset val="134"/>
      </rPr>
      <t>DC_mmW_2_141</t>
    </r>
  </si>
  <si>
    <r>
      <rPr>
        <sz val="11"/>
        <color rgb="FF000000"/>
        <rFont val="宋体"/>
        <family val="3"/>
        <charset val="134"/>
      </rPr>
      <t>DC_28A_n78A-n258M</t>
    </r>
  </si>
  <si>
    <r>
      <rPr>
        <sz val="11"/>
        <color rgb="FF000000"/>
        <rFont val="宋体"/>
        <family val="3"/>
        <charset val="134"/>
      </rPr>
      <t>DC_mmW_2_140</t>
    </r>
  </si>
  <si>
    <r>
      <rPr>
        <sz val="11"/>
        <color rgb="FF000000"/>
        <rFont val="宋体"/>
        <family val="3"/>
        <charset val="134"/>
      </rPr>
      <t>DC_mmW_2_139</t>
    </r>
  </si>
  <si>
    <r>
      <rPr>
        <sz val="11"/>
        <color rgb="FF000000"/>
        <rFont val="宋体"/>
        <family val="3"/>
        <charset val="134"/>
      </rPr>
      <t>DC_mmW_4_136</t>
    </r>
  </si>
  <si>
    <r>
      <rPr>
        <sz val="11"/>
        <color rgb="FF000000"/>
        <rFont val="宋体"/>
        <family val="3"/>
        <charset val="134"/>
      </rPr>
      <t>DC_7A_n78A-n258L</t>
    </r>
  </si>
  <si>
    <r>
      <rPr>
        <sz val="11"/>
        <color rgb="FF000000"/>
        <rFont val="宋体"/>
        <family val="3"/>
        <charset val="134"/>
      </rPr>
      <t>DC_mmW_4_135</t>
    </r>
  </si>
  <si>
    <r>
      <rPr>
        <sz val="11"/>
        <color rgb="FF000000"/>
        <rFont val="宋体"/>
        <family val="3"/>
        <charset val="134"/>
      </rPr>
      <t>DC_3A_n78A-n258L</t>
    </r>
  </si>
  <si>
    <r>
      <rPr>
        <sz val="11"/>
        <color rgb="FF000000"/>
        <rFont val="宋体"/>
        <family val="3"/>
        <charset val="134"/>
      </rPr>
      <t>DC_mmW_4_126</t>
    </r>
  </si>
  <si>
    <r>
      <rPr>
        <sz val="11"/>
        <color rgb="FF000000"/>
        <rFont val="宋体"/>
        <family val="3"/>
        <charset val="134"/>
      </rPr>
      <t>DC_mmW_8_102</t>
    </r>
  </si>
  <si>
    <r>
      <rPr>
        <sz val="11"/>
        <color rgb="FF000000"/>
        <rFont val="宋体"/>
        <family val="3"/>
        <charset val="134"/>
      </rPr>
      <t>DC_7C_n78A-n258I</t>
    </r>
  </si>
  <si>
    <r>
      <rPr>
        <sz val="11"/>
        <color rgb="FF000000"/>
        <rFont val="宋体"/>
        <family val="3"/>
        <charset val="134"/>
      </rPr>
      <t>DC_mmW_2_134</t>
    </r>
  </si>
  <si>
    <r>
      <rPr>
        <sz val="11"/>
        <color rgb="FF000000"/>
        <rFont val="宋体"/>
        <family val="3"/>
        <charset val="134"/>
      </rPr>
      <t>DC_28A_n78A-n258L</t>
    </r>
  </si>
  <si>
    <r>
      <rPr>
        <sz val="11"/>
        <color rgb="FF000000"/>
        <rFont val="宋体"/>
        <family val="3"/>
        <charset val="134"/>
      </rPr>
      <t>DC_mmW_2_133</t>
    </r>
  </si>
  <si>
    <r>
      <rPr>
        <sz val="11"/>
        <color rgb="FF000000"/>
        <rFont val="宋体"/>
        <family val="3"/>
        <charset val="134"/>
      </rPr>
      <t>DC_mmW_2_132</t>
    </r>
  </si>
  <si>
    <r>
      <rPr>
        <sz val="11"/>
        <color rgb="FF000000"/>
        <rFont val="宋体"/>
        <family val="3"/>
        <charset val="134"/>
      </rPr>
      <t>DC_mmW_4_125</t>
    </r>
  </si>
  <si>
    <r>
      <rPr>
        <sz val="11"/>
        <color rgb="FF000000"/>
        <rFont val="宋体"/>
        <family val="3"/>
        <charset val="134"/>
      </rPr>
      <t>DC_7A_n78A-n258K</t>
    </r>
  </si>
  <si>
    <r>
      <rPr>
        <sz val="11"/>
        <color rgb="FF000000"/>
        <rFont val="宋体"/>
        <family val="3"/>
        <charset val="134"/>
      </rPr>
      <t>DC_mmW_4_124</t>
    </r>
  </si>
  <si>
    <r>
      <rPr>
        <sz val="11"/>
        <color rgb="FF000000"/>
        <rFont val="宋体"/>
        <family val="3"/>
        <charset val="134"/>
      </rPr>
      <t>DC_3A_n78A-n258K</t>
    </r>
  </si>
  <si>
    <r>
      <rPr>
        <sz val="11"/>
        <color rgb="FF000000"/>
        <rFont val="宋体"/>
        <family val="3"/>
        <charset val="134"/>
      </rPr>
      <t>DC_mmW_4_112</t>
    </r>
  </si>
  <si>
    <r>
      <rPr>
        <sz val="11"/>
        <color rgb="FF000000"/>
        <rFont val="宋体"/>
        <family val="3"/>
        <charset val="134"/>
      </rPr>
      <t>DC_mmW_8_88</t>
    </r>
  </si>
  <si>
    <r>
      <rPr>
        <sz val="11"/>
        <color rgb="FF000000"/>
        <rFont val="宋体"/>
        <family val="3"/>
        <charset val="134"/>
      </rPr>
      <t>DC_7C_n78A-n258H</t>
    </r>
  </si>
  <si>
    <r>
      <rPr>
        <sz val="11"/>
        <color rgb="FF000000"/>
        <rFont val="宋体"/>
        <family val="3"/>
        <charset val="134"/>
      </rPr>
      <t>DC_mmW_2_120</t>
    </r>
  </si>
  <si>
    <r>
      <rPr>
        <sz val="11"/>
        <color rgb="FF000000"/>
        <rFont val="宋体"/>
        <family val="3"/>
        <charset val="134"/>
      </rPr>
      <t>DC_28A_n78A-n258K</t>
    </r>
  </si>
  <si>
    <r>
      <rPr>
        <sz val="11"/>
        <color rgb="FF000000"/>
        <rFont val="宋体"/>
        <family val="3"/>
        <charset val="134"/>
      </rPr>
      <t>DC_mmW_2_119</t>
    </r>
  </si>
  <si>
    <r>
      <rPr>
        <sz val="11"/>
        <color rgb="FF000000"/>
        <rFont val="宋体"/>
        <family val="3"/>
        <charset val="134"/>
      </rPr>
      <t>DC_mmW_2_118</t>
    </r>
  </si>
  <si>
    <r>
      <rPr>
        <sz val="11"/>
        <color rgb="FF000000"/>
        <rFont val="宋体"/>
        <family val="3"/>
        <charset val="134"/>
      </rPr>
      <t>DC_mmW_4_111</t>
    </r>
  </si>
  <si>
    <r>
      <rPr>
        <sz val="11"/>
        <color rgb="FF000000"/>
        <rFont val="宋体"/>
        <family val="3"/>
        <charset val="134"/>
      </rPr>
      <t>DC_7A_n78A-n258J</t>
    </r>
  </si>
  <si>
    <r>
      <rPr>
        <sz val="11"/>
        <color rgb="FF000000"/>
        <rFont val="宋体"/>
        <family val="3"/>
        <charset val="134"/>
      </rPr>
      <t>DC_mmW_4_110</t>
    </r>
  </si>
  <si>
    <r>
      <rPr>
        <sz val="11"/>
        <color rgb="FF000000"/>
        <rFont val="宋体"/>
        <family val="3"/>
        <charset val="134"/>
      </rPr>
      <t>DC_3A_n78A-n258J</t>
    </r>
  </si>
  <si>
    <r>
      <rPr>
        <sz val="11"/>
        <color rgb="FF000000"/>
        <rFont val="宋体"/>
        <family val="3"/>
        <charset val="134"/>
      </rPr>
      <t>DC_mmW_4_98</t>
    </r>
  </si>
  <si>
    <r>
      <rPr>
        <sz val="11"/>
        <color rgb="FF000000"/>
        <rFont val="宋体"/>
        <family val="3"/>
        <charset val="134"/>
      </rPr>
      <t>DC_mmW_8_73</t>
    </r>
  </si>
  <si>
    <r>
      <rPr>
        <sz val="11"/>
        <color rgb="FF000000"/>
        <rFont val="宋体"/>
        <family val="3"/>
        <charset val="134"/>
      </rPr>
      <t>DC_7C_n78A-n258G</t>
    </r>
  </si>
  <si>
    <r>
      <rPr>
        <sz val="11"/>
        <color rgb="FF000000"/>
        <rFont val="宋体"/>
        <family val="3"/>
        <charset val="134"/>
      </rPr>
      <t>DC_mmW_2_106</t>
    </r>
  </si>
  <si>
    <r>
      <rPr>
        <sz val="11"/>
        <color rgb="FF000000"/>
        <rFont val="宋体"/>
        <family val="3"/>
        <charset val="134"/>
      </rPr>
      <t>DC_28A_n78A-n258J</t>
    </r>
  </si>
  <si>
    <r>
      <rPr>
        <sz val="11"/>
        <color rgb="FF000000"/>
        <rFont val="宋体"/>
        <family val="3"/>
        <charset val="134"/>
      </rPr>
      <t>DC_mmW_2_105</t>
    </r>
  </si>
  <si>
    <r>
      <rPr>
        <sz val="11"/>
        <color rgb="FF000000"/>
        <rFont val="宋体"/>
        <family val="3"/>
        <charset val="134"/>
      </rPr>
      <t>DC_mmW_2_104</t>
    </r>
  </si>
  <si>
    <r>
      <rPr>
        <sz val="11"/>
        <color rgb="FF000000"/>
        <rFont val="宋体"/>
        <family val="3"/>
        <charset val="134"/>
      </rPr>
      <t>DC_mmW_4_97</t>
    </r>
  </si>
  <si>
    <r>
      <rPr>
        <sz val="11"/>
        <color rgb="FF000000"/>
        <rFont val="宋体"/>
        <family val="3"/>
        <charset val="134"/>
      </rPr>
      <t>DC_7A_n78A-n258I</t>
    </r>
  </si>
  <si>
    <r>
      <rPr>
        <sz val="11"/>
        <color rgb="FF000000"/>
        <rFont val="宋体"/>
        <family val="3"/>
        <charset val="134"/>
      </rPr>
      <t>DC_mmW_4_96</t>
    </r>
  </si>
  <si>
    <r>
      <rPr>
        <sz val="11"/>
        <color rgb="FF000000"/>
        <rFont val="宋体"/>
        <family val="3"/>
        <charset val="134"/>
      </rPr>
      <t>DC_3A_n78A-n258I</t>
    </r>
  </si>
  <si>
    <r>
      <rPr>
        <sz val="11"/>
        <color rgb="FF000000"/>
        <rFont val="宋体"/>
        <family val="3"/>
        <charset val="134"/>
      </rPr>
      <t>DC_mmW_4_84</t>
    </r>
  </si>
  <si>
    <r>
      <rPr>
        <sz val="11"/>
        <color rgb="FF000000"/>
        <rFont val="宋体"/>
        <family val="3"/>
        <charset val="134"/>
      </rPr>
      <t>DC_mmW_8_51</t>
    </r>
  </si>
  <si>
    <r>
      <rPr>
        <sz val="11"/>
        <color rgb="FF000000"/>
        <rFont val="宋体"/>
        <family val="3"/>
        <charset val="134"/>
      </rPr>
      <t>DC_7C_n78A-n258A</t>
    </r>
  </si>
  <si>
    <r>
      <rPr>
        <sz val="11"/>
        <color rgb="FF000000"/>
        <rFont val="宋体"/>
        <family val="3"/>
        <charset val="134"/>
      </rPr>
      <t>DC_mmW_2_92</t>
    </r>
  </si>
  <si>
    <r>
      <rPr>
        <sz val="11"/>
        <color rgb="FF000000"/>
        <rFont val="宋体"/>
        <family val="3"/>
        <charset val="134"/>
      </rPr>
      <t>DC_28A_n78A-n258I</t>
    </r>
  </si>
  <si>
    <r>
      <rPr>
        <sz val="11"/>
        <color rgb="FF000000"/>
        <rFont val="宋体"/>
        <family val="3"/>
        <charset val="134"/>
      </rPr>
      <t>DC_mmW_2_91</t>
    </r>
  </si>
  <si>
    <r>
      <rPr>
        <sz val="11"/>
        <color rgb="FF000000"/>
        <rFont val="宋体"/>
        <family val="3"/>
        <charset val="134"/>
      </rPr>
      <t>DC_mmW_2_90</t>
    </r>
  </si>
  <si>
    <r>
      <rPr>
        <sz val="11"/>
        <color rgb="FF000000"/>
        <rFont val="宋体"/>
        <family val="3"/>
        <charset val="134"/>
      </rPr>
      <t>DC_mmW_4_83</t>
    </r>
  </si>
  <si>
    <r>
      <rPr>
        <sz val="11"/>
        <color rgb="FF000000"/>
        <rFont val="宋体"/>
        <family val="3"/>
        <charset val="134"/>
      </rPr>
      <t>DC_7A_n78A-n258H</t>
    </r>
  </si>
  <si>
    <r>
      <rPr>
        <sz val="11"/>
        <color rgb="FF000000"/>
        <rFont val="宋体"/>
        <family val="3"/>
        <charset val="134"/>
      </rPr>
      <t>DC_mmW_4_82</t>
    </r>
  </si>
  <si>
    <r>
      <rPr>
        <sz val="11"/>
        <color rgb="FF000000"/>
        <rFont val="宋体"/>
        <family val="3"/>
        <charset val="134"/>
      </rPr>
      <t>DC_3A_n78A-n258H</t>
    </r>
  </si>
  <si>
    <r>
      <rPr>
        <sz val="11"/>
        <color rgb="FF000000"/>
        <rFont val="宋体"/>
        <family val="3"/>
        <charset val="134"/>
      </rPr>
      <t>DC_mmW_4_66</t>
    </r>
  </si>
  <si>
    <r>
      <rPr>
        <sz val="11"/>
        <color rgb="FF000000"/>
        <rFont val="宋体"/>
        <family val="3"/>
        <charset val="134"/>
      </rPr>
      <t>DC_mmW_2_78</t>
    </r>
  </si>
  <si>
    <r>
      <rPr>
        <sz val="11"/>
        <color rgb="FF000000"/>
        <rFont val="宋体"/>
        <family val="3"/>
        <charset val="134"/>
      </rPr>
      <t>DC_28A_n78A-n258H</t>
    </r>
  </si>
  <si>
    <r>
      <rPr>
        <sz val="11"/>
        <color rgb="FF000000"/>
        <rFont val="宋体"/>
        <family val="3"/>
        <charset val="134"/>
      </rPr>
      <t>DC_mmW_2_77</t>
    </r>
  </si>
  <si>
    <r>
      <rPr>
        <sz val="11"/>
        <color rgb="FF000000"/>
        <rFont val="宋体"/>
        <family val="3"/>
        <charset val="134"/>
      </rPr>
      <t>DC_mmW_2_76</t>
    </r>
  </si>
  <si>
    <r>
      <rPr>
        <sz val="11"/>
        <color rgb="FF000000"/>
        <rFont val="宋体"/>
        <family val="3"/>
        <charset val="134"/>
      </rPr>
      <t>DC_mmW_4_65</t>
    </r>
  </si>
  <si>
    <r>
      <rPr>
        <sz val="11"/>
        <color rgb="FF000000"/>
        <rFont val="宋体"/>
        <family val="3"/>
        <charset val="134"/>
      </rPr>
      <t>DC_7A_n78A-n258G</t>
    </r>
  </si>
  <si>
    <r>
      <rPr>
        <sz val="11"/>
        <color rgb="FF000000"/>
        <rFont val="宋体"/>
        <family val="3"/>
        <charset val="134"/>
      </rPr>
      <t>DC_mmW_4_64</t>
    </r>
  </si>
  <si>
    <r>
      <rPr>
        <sz val="11"/>
        <color rgb="FF000000"/>
        <rFont val="宋体"/>
        <family val="3"/>
        <charset val="134"/>
      </rPr>
      <t>DC_3A_n78A-n258G</t>
    </r>
  </si>
  <si>
    <r>
      <rPr>
        <sz val="11"/>
        <color rgb="FF000000"/>
        <rFont val="宋体"/>
        <family val="3"/>
        <charset val="134"/>
      </rPr>
      <t>DC_mmW_4_41</t>
    </r>
  </si>
  <si>
    <r>
      <rPr>
        <sz val="11"/>
        <color rgb="FF000000"/>
        <rFont val="宋体"/>
        <family val="3"/>
        <charset val="134"/>
      </rPr>
      <t>DC_mmW_2_57</t>
    </r>
  </si>
  <si>
    <r>
      <rPr>
        <sz val="11"/>
        <color rgb="FF000000"/>
        <rFont val="宋体"/>
        <family val="3"/>
        <charset val="134"/>
      </rPr>
      <t>DC_28A_n78A-n258G</t>
    </r>
  </si>
  <si>
    <r>
      <rPr>
        <sz val="11"/>
        <color rgb="FF000000"/>
        <rFont val="宋体"/>
        <family val="3"/>
        <charset val="134"/>
      </rPr>
      <t>DC_mmW_2_56</t>
    </r>
  </si>
  <si>
    <r>
      <rPr>
        <sz val="11"/>
        <color rgb="FF000000"/>
        <rFont val="宋体"/>
        <family val="3"/>
        <charset val="134"/>
      </rPr>
      <t>DC_mmW_2_55</t>
    </r>
  </si>
  <si>
    <r>
      <rPr>
        <sz val="11"/>
        <color rgb="FF000000"/>
        <rFont val="宋体"/>
        <family val="3"/>
        <charset val="134"/>
      </rPr>
      <t>DC_mmW_4_40</t>
    </r>
  </si>
  <si>
    <r>
      <rPr>
        <sz val="11"/>
        <color rgb="FF000000"/>
        <rFont val="宋体"/>
        <family val="3"/>
        <charset val="134"/>
      </rPr>
      <t>DC_7A_n78A-n258A</t>
    </r>
  </si>
  <si>
    <r>
      <rPr>
        <sz val="11"/>
        <color rgb="FF000000"/>
        <rFont val="宋体"/>
        <family val="3"/>
        <charset val="134"/>
      </rPr>
      <t>DC_mmW_4_39</t>
    </r>
  </si>
  <si>
    <r>
      <rPr>
        <sz val="11"/>
        <color rgb="FF000000"/>
        <rFont val="宋体"/>
        <family val="3"/>
        <charset val="134"/>
      </rPr>
      <t>DC_3A_n78A-n258A</t>
    </r>
  </si>
  <si>
    <r>
      <rPr>
        <sz val="11"/>
        <color rgb="FF000000"/>
        <rFont val="宋体"/>
        <family val="3"/>
        <charset val="134"/>
      </rPr>
      <t>DC_mmW_2_29</t>
    </r>
  </si>
  <si>
    <r>
      <rPr>
        <sz val="11"/>
        <color rgb="FF000000"/>
        <rFont val="宋体"/>
        <family val="3"/>
        <charset val="134"/>
      </rPr>
      <t>DC_28A_n78A-n258A</t>
    </r>
  </si>
  <si>
    <r>
      <rPr>
        <sz val="11"/>
        <color rgb="FF000000"/>
        <rFont val="宋体"/>
        <family val="3"/>
        <charset val="134"/>
      </rPr>
      <t>DC_mmW_2_28</t>
    </r>
  </si>
  <si>
    <r>
      <rPr>
        <sz val="11"/>
        <color rgb="FF000000"/>
        <rFont val="宋体"/>
        <family val="3"/>
        <charset val="134"/>
      </rPr>
      <t>DC_mmW_2_27</t>
    </r>
  </si>
  <si>
    <r>
      <rPr>
        <sz val="11"/>
        <color rgb="FF000000"/>
        <rFont val="宋体"/>
        <family val="3"/>
        <charset val="134"/>
      </rPr>
      <t>DC_mmW_8_131</t>
    </r>
  </si>
  <si>
    <r>
      <rPr>
        <sz val="11"/>
        <color rgb="FF000000"/>
        <rFont val="宋体"/>
        <family val="3"/>
        <charset val="134"/>
      </rPr>
      <t>DC_7C_n258M</t>
    </r>
  </si>
  <si>
    <r>
      <rPr>
        <sz val="11"/>
        <color rgb="FF000000"/>
        <rFont val="宋体"/>
        <family val="3"/>
        <charset val="134"/>
      </rPr>
      <t>DC_mmW_8_117</t>
    </r>
  </si>
  <si>
    <r>
      <rPr>
        <sz val="11"/>
        <color rgb="FF000000"/>
        <rFont val="宋体"/>
        <family val="3"/>
        <charset val="134"/>
      </rPr>
      <t>DC_7C_n258L</t>
    </r>
  </si>
  <si>
    <r>
      <rPr>
        <sz val="11"/>
        <color rgb="FF000000"/>
        <rFont val="宋体"/>
        <family val="3"/>
        <charset val="134"/>
      </rPr>
      <t>DC_mmW_4_129</t>
    </r>
  </si>
  <si>
    <r>
      <rPr>
        <sz val="11"/>
        <color rgb="FF000000"/>
        <rFont val="宋体"/>
        <family val="3"/>
        <charset val="134"/>
      </rPr>
      <t>DC_mmW_8_103</t>
    </r>
  </si>
  <si>
    <r>
      <rPr>
        <sz val="11"/>
        <color rgb="FF000000"/>
        <rFont val="宋体"/>
        <family val="3"/>
        <charset val="134"/>
      </rPr>
      <t>DC_7C_n258K</t>
    </r>
  </si>
  <si>
    <r>
      <rPr>
        <sz val="11"/>
        <color rgb="FF000000"/>
        <rFont val="宋体"/>
        <family val="3"/>
        <charset val="134"/>
      </rPr>
      <t>DC_mmW_4_128</t>
    </r>
  </si>
  <si>
    <r>
      <rPr>
        <sz val="11"/>
        <color rgb="FF000000"/>
        <rFont val="宋体"/>
        <family val="3"/>
        <charset val="134"/>
      </rPr>
      <t>DC_3A_n258M</t>
    </r>
  </si>
  <si>
    <r>
      <rPr>
        <sz val="11"/>
        <color rgb="FF000000"/>
        <rFont val="宋体"/>
        <family val="3"/>
        <charset val="134"/>
      </rPr>
      <t>DC_mmW_4_127</t>
    </r>
  </si>
  <si>
    <r>
      <rPr>
        <sz val="11"/>
        <color rgb="FF000000"/>
        <rFont val="宋体"/>
        <family val="3"/>
        <charset val="134"/>
      </rPr>
      <t>DC_7A_n258M</t>
    </r>
  </si>
  <si>
    <r>
      <rPr>
        <sz val="11"/>
        <color rgb="FF000000"/>
        <rFont val="宋体"/>
        <family val="3"/>
        <charset val="134"/>
      </rPr>
      <t>DC_mmW_4_146</t>
    </r>
  </si>
  <si>
    <r>
      <rPr>
        <sz val="11"/>
        <color rgb="FF000000"/>
        <rFont val="宋体"/>
        <family val="3"/>
        <charset val="134"/>
      </rPr>
      <t>DC_1A_n258M</t>
    </r>
  </si>
  <si>
    <r>
      <rPr>
        <sz val="11"/>
        <color rgb="FF000000"/>
        <rFont val="宋体"/>
        <family val="3"/>
        <charset val="134"/>
      </rPr>
      <t>DC_mmW_4_115</t>
    </r>
  </si>
  <si>
    <r>
      <rPr>
        <sz val="11"/>
        <color rgb="FF000000"/>
        <rFont val="宋体"/>
        <family val="3"/>
        <charset val="134"/>
      </rPr>
      <t>DC_mmW_8_89</t>
    </r>
  </si>
  <si>
    <r>
      <rPr>
        <sz val="11"/>
        <color rgb="FF000000"/>
        <rFont val="宋体"/>
        <family val="3"/>
        <charset val="134"/>
      </rPr>
      <t>DC_7C_n258J</t>
    </r>
  </si>
  <si>
    <r>
      <rPr>
        <sz val="11"/>
        <color rgb="FF000000"/>
        <rFont val="宋体"/>
        <family val="3"/>
        <charset val="134"/>
      </rPr>
      <t>DC_mmW_2_123</t>
    </r>
  </si>
  <si>
    <r>
      <rPr>
        <sz val="11"/>
        <color rgb="FF000000"/>
        <rFont val="宋体"/>
        <family val="3"/>
        <charset val="134"/>
      </rPr>
      <t>DC_mmW_2_122</t>
    </r>
  </si>
  <si>
    <r>
      <rPr>
        <sz val="11"/>
        <color rgb="FF000000"/>
        <rFont val="宋体"/>
        <family val="3"/>
        <charset val="134"/>
      </rPr>
      <t>DC_mmW_2_121</t>
    </r>
  </si>
  <si>
    <r>
      <rPr>
        <sz val="11"/>
        <color rgb="FF000000"/>
        <rFont val="宋体"/>
        <family val="3"/>
        <charset val="134"/>
      </rPr>
      <t>DC_28A_n258M</t>
    </r>
  </si>
  <si>
    <r>
      <rPr>
        <sz val="11"/>
        <color rgb="FF000000"/>
        <rFont val="宋体"/>
        <family val="3"/>
        <charset val="134"/>
      </rPr>
      <t>DC_mmW_2_147</t>
    </r>
  </si>
  <si>
    <r>
      <rPr>
        <sz val="11"/>
        <color rgb="FF000000"/>
        <rFont val="宋体"/>
        <family val="3"/>
        <charset val="134"/>
      </rPr>
      <t>DC_mmW_4_114</t>
    </r>
  </si>
  <si>
    <r>
      <rPr>
        <sz val="11"/>
        <color rgb="FF000000"/>
        <rFont val="宋体"/>
        <family val="3"/>
        <charset val="134"/>
      </rPr>
      <t>DC_3A_n258L</t>
    </r>
  </si>
  <si>
    <r>
      <rPr>
        <sz val="11"/>
        <color rgb="FF000000"/>
        <rFont val="宋体"/>
        <family val="3"/>
        <charset val="134"/>
      </rPr>
      <t>DC_mmW_4_113</t>
    </r>
  </si>
  <si>
    <r>
      <rPr>
        <sz val="11"/>
        <color rgb="FF000000"/>
        <rFont val="宋体"/>
        <family val="3"/>
        <charset val="134"/>
      </rPr>
      <t>DC_7A_n258L</t>
    </r>
  </si>
  <si>
    <r>
      <rPr>
        <sz val="11"/>
        <color rgb="FF000000"/>
        <rFont val="宋体"/>
        <family val="3"/>
        <charset val="134"/>
      </rPr>
      <t>DC_mmW_4_148</t>
    </r>
  </si>
  <si>
    <r>
      <rPr>
        <sz val="11"/>
        <color rgb="FF000000"/>
        <rFont val="宋体"/>
        <family val="3"/>
        <charset val="134"/>
      </rPr>
      <t>DC_1A_n258L</t>
    </r>
  </si>
  <si>
    <r>
      <rPr>
        <sz val="11"/>
        <color rgb="FF000000"/>
        <rFont val="宋体"/>
        <family val="3"/>
        <charset val="134"/>
      </rPr>
      <t>DC_mmW_4_101</t>
    </r>
  </si>
  <si>
    <r>
      <rPr>
        <sz val="11"/>
        <color rgb="FF000000"/>
        <rFont val="宋体"/>
        <family val="3"/>
        <charset val="134"/>
      </rPr>
      <t>DC_mmW_8_75</t>
    </r>
  </si>
  <si>
    <r>
      <rPr>
        <sz val="11"/>
        <color rgb="FF000000"/>
        <rFont val="宋体"/>
        <family val="3"/>
        <charset val="134"/>
      </rPr>
      <t>DC_7C_n258F</t>
    </r>
  </si>
  <si>
    <r>
      <rPr>
        <sz val="11"/>
        <color rgb="FF000000"/>
        <rFont val="宋体"/>
        <family val="3"/>
        <charset val="134"/>
      </rPr>
      <t>DC_mmW_8_74</t>
    </r>
  </si>
  <si>
    <r>
      <rPr>
        <sz val="11"/>
        <color rgb="FF000000"/>
        <rFont val="宋体"/>
        <family val="3"/>
        <charset val="134"/>
      </rPr>
      <t>DC_7C_n258I</t>
    </r>
  </si>
  <si>
    <r>
      <rPr>
        <sz val="11"/>
        <color rgb="FF000000"/>
        <rFont val="宋体"/>
        <family val="3"/>
        <charset val="134"/>
      </rPr>
      <t>DC_mmW_2_109</t>
    </r>
  </si>
  <si>
    <r>
      <rPr>
        <sz val="11"/>
        <color rgb="FF000000"/>
        <rFont val="宋体"/>
        <family val="3"/>
        <charset val="134"/>
      </rPr>
      <t>DC_mmW_2_108</t>
    </r>
  </si>
  <si>
    <r>
      <rPr>
        <sz val="11"/>
        <color rgb="FF000000"/>
        <rFont val="宋体"/>
        <family val="3"/>
        <charset val="134"/>
      </rPr>
      <t>DC_mmW_2_107</t>
    </r>
  </si>
  <si>
    <r>
      <rPr>
        <sz val="11"/>
        <color rgb="FF000000"/>
        <rFont val="宋体"/>
        <family val="3"/>
        <charset val="134"/>
      </rPr>
      <t>DC_28A_n258L</t>
    </r>
  </si>
  <si>
    <r>
      <rPr>
        <sz val="11"/>
        <color rgb="FF000000"/>
        <rFont val="宋体"/>
        <family val="3"/>
        <charset val="134"/>
      </rPr>
      <t>DC_mmW_2_149</t>
    </r>
  </si>
  <si>
    <r>
      <rPr>
        <sz val="11"/>
        <color rgb="FF000000"/>
        <rFont val="宋体"/>
        <family val="3"/>
        <charset val="134"/>
      </rPr>
      <t>DC_mmW_4_100</t>
    </r>
  </si>
  <si>
    <r>
      <rPr>
        <sz val="11"/>
        <color rgb="FF000000"/>
        <rFont val="宋体"/>
        <family val="3"/>
        <charset val="134"/>
      </rPr>
      <t>DC_3A_n258K</t>
    </r>
  </si>
  <si>
    <r>
      <rPr>
        <sz val="11"/>
        <color rgb="FF000000"/>
        <rFont val="宋体"/>
        <family val="3"/>
        <charset val="134"/>
      </rPr>
      <t>DC_mmW_4_99</t>
    </r>
  </si>
  <si>
    <r>
      <rPr>
        <sz val="11"/>
        <color rgb="FF000000"/>
        <rFont val="宋体"/>
        <family val="3"/>
        <charset val="134"/>
      </rPr>
      <t>DC_7A_n258K</t>
    </r>
  </si>
  <si>
    <r>
      <rPr>
        <sz val="11"/>
        <color rgb="FF000000"/>
        <rFont val="宋体"/>
        <family val="3"/>
        <charset val="134"/>
      </rPr>
      <t>DC_mmW_4_150</t>
    </r>
  </si>
  <si>
    <r>
      <rPr>
        <sz val="11"/>
        <color rgb="FF000000"/>
        <rFont val="宋体"/>
        <family val="3"/>
        <charset val="134"/>
      </rPr>
      <t>DC_1A_n258K</t>
    </r>
  </si>
  <si>
    <r>
      <rPr>
        <sz val="11"/>
        <color rgb="FF000000"/>
        <rFont val="宋体"/>
        <family val="3"/>
        <charset val="134"/>
      </rPr>
      <t>DC_mmW_4_87</t>
    </r>
  </si>
  <si>
    <r>
      <rPr>
        <sz val="11"/>
        <color rgb="FF000000"/>
        <rFont val="宋体"/>
        <family val="3"/>
        <charset val="134"/>
      </rPr>
      <t>DC_mmW_8_54</t>
    </r>
  </si>
  <si>
    <r>
      <rPr>
        <sz val="11"/>
        <color rgb="FF000000"/>
        <rFont val="宋体"/>
        <family val="3"/>
        <charset val="134"/>
      </rPr>
      <t>DC_7C_n258C</t>
    </r>
  </si>
  <si>
    <r>
      <rPr>
        <sz val="11"/>
        <color rgb="FF000000"/>
        <rFont val="宋体"/>
        <family val="3"/>
        <charset val="134"/>
      </rPr>
      <t>DC_mmW_8_53</t>
    </r>
  </si>
  <si>
    <r>
      <rPr>
        <sz val="11"/>
        <color rgb="FF000000"/>
        <rFont val="宋体"/>
        <family val="3"/>
        <charset val="134"/>
      </rPr>
      <t>DC_7C_n258E</t>
    </r>
  </si>
  <si>
    <r>
      <rPr>
        <sz val="11"/>
        <color rgb="FF000000"/>
        <rFont val="宋体"/>
        <family val="3"/>
        <charset val="134"/>
      </rPr>
      <t>DC_mmW_8_52</t>
    </r>
  </si>
  <si>
    <r>
      <rPr>
        <sz val="11"/>
        <color rgb="FF000000"/>
        <rFont val="宋体"/>
        <family val="3"/>
        <charset val="134"/>
      </rPr>
      <t>DC_7C_n258H</t>
    </r>
  </si>
  <si>
    <r>
      <rPr>
        <sz val="11"/>
        <color rgb="FF000000"/>
        <rFont val="宋体"/>
        <family val="3"/>
        <charset val="134"/>
      </rPr>
      <t>DC_mmW_2_95</t>
    </r>
  </si>
  <si>
    <r>
      <rPr>
        <sz val="11"/>
        <color rgb="FF000000"/>
        <rFont val="宋体"/>
        <family val="3"/>
        <charset val="134"/>
      </rPr>
      <t>DC_mmW_2_94</t>
    </r>
  </si>
  <si>
    <r>
      <rPr>
        <sz val="11"/>
        <color rgb="FF000000"/>
        <rFont val="宋体"/>
        <family val="3"/>
        <charset val="134"/>
      </rPr>
      <t>DC_mmW_2_93</t>
    </r>
  </si>
  <si>
    <r>
      <rPr>
        <sz val="11"/>
        <color rgb="FF000000"/>
        <rFont val="宋体"/>
        <family val="3"/>
        <charset val="134"/>
      </rPr>
      <t>DC_28A_n258K</t>
    </r>
  </si>
  <si>
    <r>
      <rPr>
        <sz val="11"/>
        <color rgb="FF000000"/>
        <rFont val="宋体"/>
        <family val="3"/>
        <charset val="134"/>
      </rPr>
      <t>DC_mmW_2_151</t>
    </r>
  </si>
  <si>
    <r>
      <rPr>
        <sz val="11"/>
        <color rgb="FF000000"/>
        <rFont val="宋体"/>
        <family val="3"/>
        <charset val="134"/>
      </rPr>
      <t>DC_mmW_4_86</t>
    </r>
  </si>
  <si>
    <r>
      <rPr>
        <sz val="11"/>
        <color rgb="FF000000"/>
        <rFont val="宋体"/>
        <family val="3"/>
        <charset val="134"/>
      </rPr>
      <t>DC_3A_n258J</t>
    </r>
  </si>
  <si>
    <r>
      <rPr>
        <sz val="11"/>
        <color rgb="FF000000"/>
        <rFont val="宋体"/>
        <family val="3"/>
        <charset val="134"/>
      </rPr>
      <t>DC_mmW_4_85</t>
    </r>
  </si>
  <si>
    <r>
      <rPr>
        <sz val="11"/>
        <color rgb="FF000000"/>
        <rFont val="宋体"/>
        <family val="3"/>
        <charset val="134"/>
      </rPr>
      <t>DC_7A_n258J</t>
    </r>
  </si>
  <si>
    <r>
      <rPr>
        <sz val="11"/>
        <color rgb="FF000000"/>
        <rFont val="宋体"/>
        <family val="3"/>
        <charset val="134"/>
      </rPr>
      <t>DC_mmW_4_152</t>
    </r>
  </si>
  <si>
    <r>
      <rPr>
        <sz val="11"/>
        <color rgb="FF000000"/>
        <rFont val="宋体"/>
        <family val="3"/>
        <charset val="134"/>
      </rPr>
      <t>DC_1A_n258J</t>
    </r>
  </si>
  <si>
    <r>
      <rPr>
        <sz val="11"/>
        <color rgb="FF000000"/>
        <rFont val="宋体"/>
        <family val="3"/>
        <charset val="134"/>
      </rPr>
      <t>DC_mmW_4_72</t>
    </r>
  </si>
  <si>
    <r>
      <rPr>
        <sz val="11"/>
        <color rgb="FF000000"/>
        <rFont val="宋体"/>
        <family val="3"/>
        <charset val="134"/>
      </rPr>
      <t>DC_mmW_4_71</t>
    </r>
  </si>
  <si>
    <r>
      <rPr>
        <sz val="11"/>
        <color rgb="FF000000"/>
        <rFont val="宋体"/>
        <family val="3"/>
        <charset val="134"/>
      </rPr>
      <t>DC_mmW_8_26</t>
    </r>
  </si>
  <si>
    <r>
      <rPr>
        <sz val="11"/>
        <color rgb="FF000000"/>
        <rFont val="宋体"/>
        <family val="3"/>
        <charset val="134"/>
      </rPr>
      <t>DC_7C_n258B</t>
    </r>
  </si>
  <si>
    <r>
      <rPr>
        <sz val="11"/>
        <color rgb="FF000000"/>
        <rFont val="宋体"/>
        <family val="3"/>
        <charset val="134"/>
      </rPr>
      <t>DC_mmW_8_25</t>
    </r>
  </si>
  <si>
    <r>
      <rPr>
        <sz val="11"/>
        <color rgb="FF000000"/>
        <rFont val="宋体"/>
        <family val="3"/>
        <charset val="134"/>
      </rPr>
      <t>DC_7C_n258D</t>
    </r>
  </si>
  <si>
    <r>
      <rPr>
        <sz val="11"/>
        <color rgb="FF000000"/>
        <rFont val="宋体"/>
        <family val="3"/>
        <charset val="134"/>
      </rPr>
      <t>DC_mmW_8_24</t>
    </r>
  </si>
  <si>
    <r>
      <rPr>
        <sz val="11"/>
        <color rgb="FF000000"/>
        <rFont val="宋体"/>
        <family val="3"/>
        <charset val="134"/>
      </rPr>
      <t>DC_7C_n258G</t>
    </r>
  </si>
  <si>
    <r>
      <rPr>
        <sz val="11"/>
        <color rgb="FF000000"/>
        <rFont val="宋体"/>
        <family val="3"/>
        <charset val="134"/>
      </rPr>
      <t>DC_mmW_2_81</t>
    </r>
  </si>
  <si>
    <r>
      <rPr>
        <sz val="11"/>
        <color rgb="FF000000"/>
        <rFont val="宋体"/>
        <family val="3"/>
        <charset val="134"/>
      </rPr>
      <t>DC_mmW_2_80</t>
    </r>
  </si>
  <si>
    <r>
      <rPr>
        <sz val="11"/>
        <color rgb="FF000000"/>
        <rFont val="宋体"/>
        <family val="3"/>
        <charset val="134"/>
      </rPr>
      <t>DC_mmW_2_79</t>
    </r>
  </si>
  <si>
    <r>
      <rPr>
        <sz val="11"/>
        <color rgb="FF000000"/>
        <rFont val="宋体"/>
        <family val="3"/>
        <charset val="134"/>
      </rPr>
      <t>DC_28A_n258J</t>
    </r>
  </si>
  <si>
    <r>
      <rPr>
        <sz val="11"/>
        <color rgb="FF000000"/>
        <rFont val="宋体"/>
        <family val="3"/>
        <charset val="134"/>
      </rPr>
      <t>DC_mmW_2_153</t>
    </r>
  </si>
  <si>
    <r>
      <rPr>
        <sz val="11"/>
        <color rgb="FF000000"/>
        <rFont val="宋体"/>
        <family val="3"/>
        <charset val="134"/>
      </rPr>
      <t>DC_mmW_4_70</t>
    </r>
  </si>
  <si>
    <r>
      <rPr>
        <sz val="11"/>
        <color rgb="FF000000"/>
        <rFont val="宋体"/>
        <family val="3"/>
        <charset val="134"/>
      </rPr>
      <t>DC_3A_n258F</t>
    </r>
  </si>
  <si>
    <r>
      <rPr>
        <sz val="11"/>
        <color rgb="FF000000"/>
        <rFont val="宋体"/>
        <family val="3"/>
        <charset val="134"/>
      </rPr>
      <t>DC_mmW_4_69</t>
    </r>
  </si>
  <si>
    <r>
      <rPr>
        <sz val="11"/>
        <color rgb="FF000000"/>
        <rFont val="宋体"/>
        <family val="3"/>
        <charset val="134"/>
      </rPr>
      <t>DC_7A_n258F</t>
    </r>
  </si>
  <si>
    <r>
      <rPr>
        <sz val="11"/>
        <color rgb="FF000000"/>
        <rFont val="宋体"/>
        <family val="3"/>
        <charset val="134"/>
      </rPr>
      <t>DC_mmW_4_68</t>
    </r>
  </si>
  <si>
    <r>
      <rPr>
        <sz val="11"/>
        <color rgb="FF000000"/>
        <rFont val="宋体"/>
        <family val="3"/>
        <charset val="134"/>
      </rPr>
      <t>DC_3A_n258I</t>
    </r>
  </si>
  <si>
    <r>
      <rPr>
        <sz val="11"/>
        <color rgb="FF000000"/>
        <rFont val="宋体"/>
        <family val="3"/>
        <charset val="134"/>
      </rPr>
      <t>DC_mmW_4_67</t>
    </r>
  </si>
  <si>
    <r>
      <rPr>
        <sz val="11"/>
        <color rgb="FF000000"/>
        <rFont val="宋体"/>
        <family val="3"/>
        <charset val="134"/>
      </rPr>
      <t>DC_7A_n258I</t>
    </r>
  </si>
  <si>
    <r>
      <rPr>
        <sz val="11"/>
        <color rgb="FF000000"/>
        <rFont val="宋体"/>
        <family val="3"/>
        <charset val="134"/>
      </rPr>
      <t>DC_mmW_4_154</t>
    </r>
  </si>
  <si>
    <r>
      <rPr>
        <sz val="11"/>
        <color rgb="FF000000"/>
        <rFont val="宋体"/>
        <family val="3"/>
        <charset val="134"/>
      </rPr>
      <t>DC_1A_n258F</t>
    </r>
  </si>
  <si>
    <r>
      <rPr>
        <sz val="11"/>
        <color rgb="FF000000"/>
        <rFont val="宋体"/>
        <family val="3"/>
        <charset val="134"/>
      </rPr>
      <t>DC_mmW_4_155</t>
    </r>
  </si>
  <si>
    <r>
      <rPr>
        <sz val="11"/>
        <color rgb="FF000000"/>
        <rFont val="宋体"/>
        <family val="3"/>
        <charset val="134"/>
      </rPr>
      <t>DC_1A_n258I</t>
    </r>
  </si>
  <si>
    <r>
      <rPr>
        <sz val="11"/>
        <color rgb="FF000000"/>
        <rFont val="宋体"/>
        <family val="3"/>
        <charset val="134"/>
      </rPr>
      <t>DC_mmW_4_50</t>
    </r>
  </si>
  <si>
    <r>
      <rPr>
        <sz val="11"/>
        <color rgb="FF000000"/>
        <rFont val="宋体"/>
        <family val="3"/>
        <charset val="134"/>
      </rPr>
      <t>DC_mmW_4_49</t>
    </r>
  </si>
  <si>
    <r>
      <rPr>
        <sz val="11"/>
        <color rgb="FF000000"/>
        <rFont val="宋体"/>
        <family val="3"/>
        <charset val="134"/>
      </rPr>
      <t>DC_mmW_4_48</t>
    </r>
  </si>
  <si>
    <r>
      <rPr>
        <sz val="11"/>
        <color rgb="FF000000"/>
        <rFont val="宋体"/>
        <family val="3"/>
        <charset val="134"/>
      </rPr>
      <t>DC_mmW_8_5</t>
    </r>
  </si>
  <si>
    <r>
      <rPr>
        <sz val="11"/>
        <color rgb="FF000000"/>
        <rFont val="宋体"/>
        <family val="3"/>
        <charset val="134"/>
      </rPr>
      <t>DC_7C_n258A</t>
    </r>
  </si>
  <si>
    <r>
      <rPr>
        <sz val="11"/>
        <color rgb="FF000000"/>
        <rFont val="宋体"/>
        <family val="3"/>
        <charset val="134"/>
      </rPr>
      <t>DC_mmW_2_63</t>
    </r>
  </si>
  <si>
    <r>
      <rPr>
        <sz val="11"/>
        <color rgb="FF000000"/>
        <rFont val="宋体"/>
        <family val="3"/>
        <charset val="134"/>
      </rPr>
      <t>DC_mmW_2_62</t>
    </r>
  </si>
  <si>
    <r>
      <rPr>
        <sz val="11"/>
        <color rgb="FF000000"/>
        <rFont val="宋体"/>
        <family val="3"/>
        <charset val="134"/>
      </rPr>
      <t>DC_mmW_2_61</t>
    </r>
  </si>
  <si>
    <r>
      <rPr>
        <sz val="11"/>
        <color rgb="FF000000"/>
        <rFont val="宋体"/>
        <family val="3"/>
        <charset val="134"/>
      </rPr>
      <t>DC_28A_n258F</t>
    </r>
  </si>
  <si>
    <r>
      <rPr>
        <sz val="11"/>
        <color rgb="FF000000"/>
        <rFont val="宋体"/>
        <family val="3"/>
        <charset val="134"/>
      </rPr>
      <t>DC_mmW_2_60</t>
    </r>
  </si>
  <si>
    <r>
      <rPr>
        <sz val="11"/>
        <color rgb="FF000000"/>
        <rFont val="宋体"/>
        <family val="3"/>
        <charset val="134"/>
      </rPr>
      <t>DC_mmW_2_59</t>
    </r>
  </si>
  <si>
    <r>
      <rPr>
        <sz val="11"/>
        <color rgb="FF000000"/>
        <rFont val="宋体"/>
        <family val="3"/>
        <charset val="134"/>
      </rPr>
      <t>DC_mmW_2_58</t>
    </r>
  </si>
  <si>
    <r>
      <rPr>
        <sz val="11"/>
        <color rgb="FF000000"/>
        <rFont val="宋体"/>
        <family val="3"/>
        <charset val="134"/>
      </rPr>
      <t>DC_28A_n258I</t>
    </r>
  </si>
  <si>
    <r>
      <rPr>
        <sz val="11"/>
        <color rgb="FF000000"/>
        <rFont val="宋体"/>
        <family val="3"/>
        <charset val="134"/>
      </rPr>
      <t>DC_mmW_2_156</t>
    </r>
  </si>
  <si>
    <r>
      <rPr>
        <sz val="11"/>
        <color rgb="FF000000"/>
        <rFont val="宋体"/>
        <family val="3"/>
        <charset val="134"/>
      </rPr>
      <t>DC_mmW_2_157</t>
    </r>
  </si>
  <si>
    <r>
      <rPr>
        <sz val="11"/>
        <color rgb="FF000000"/>
        <rFont val="宋体"/>
        <family val="3"/>
        <charset val="134"/>
      </rPr>
      <t>DC_mmW_4_47</t>
    </r>
  </si>
  <si>
    <r>
      <rPr>
        <sz val="11"/>
        <color rgb="FF000000"/>
        <rFont val="宋体"/>
        <family val="3"/>
        <charset val="134"/>
      </rPr>
      <t>DC_3A_n258C</t>
    </r>
  </si>
  <si>
    <r>
      <rPr>
        <sz val="11"/>
        <color rgb="FF000000"/>
        <rFont val="宋体"/>
        <family val="3"/>
        <charset val="134"/>
      </rPr>
      <t>DC_mmW_4_46</t>
    </r>
  </si>
  <si>
    <r>
      <rPr>
        <sz val="11"/>
        <color rgb="FF000000"/>
        <rFont val="宋体"/>
        <family val="3"/>
        <charset val="134"/>
      </rPr>
      <t>DC_7A_n258C</t>
    </r>
  </si>
  <si>
    <r>
      <rPr>
        <sz val="11"/>
        <color rgb="FF000000"/>
        <rFont val="宋体"/>
        <family val="3"/>
        <charset val="134"/>
      </rPr>
      <t>DC_mmW_4_45</t>
    </r>
  </si>
  <si>
    <r>
      <rPr>
        <sz val="11"/>
        <color rgb="FF000000"/>
        <rFont val="宋体"/>
        <family val="3"/>
        <charset val="134"/>
      </rPr>
      <t>DC_3A_n258E</t>
    </r>
  </si>
  <si>
    <r>
      <rPr>
        <sz val="11"/>
        <color rgb="FF000000"/>
        <rFont val="宋体"/>
        <family val="3"/>
        <charset val="134"/>
      </rPr>
      <t>DC_mmW_4_44</t>
    </r>
  </si>
  <si>
    <r>
      <rPr>
        <sz val="11"/>
        <color rgb="FF000000"/>
        <rFont val="宋体"/>
        <family val="3"/>
        <charset val="134"/>
      </rPr>
      <t>DC_7A_n258E</t>
    </r>
  </si>
  <si>
    <r>
      <rPr>
        <sz val="11"/>
        <color rgb="FF000000"/>
        <rFont val="宋体"/>
        <family val="3"/>
        <charset val="134"/>
      </rPr>
      <t>DC_mmW_4_43</t>
    </r>
  </si>
  <si>
    <r>
      <rPr>
        <sz val="11"/>
        <color rgb="FF000000"/>
        <rFont val="宋体"/>
        <family val="3"/>
        <charset val="134"/>
      </rPr>
      <t>DC_3A_n258H</t>
    </r>
  </si>
  <si>
    <r>
      <rPr>
        <sz val="11"/>
        <color rgb="FF000000"/>
        <rFont val="宋体"/>
        <family val="3"/>
        <charset val="134"/>
      </rPr>
      <t>DC_mmW_4_42</t>
    </r>
  </si>
  <si>
    <r>
      <rPr>
        <sz val="11"/>
        <color rgb="FF000000"/>
        <rFont val="宋体"/>
        <family val="3"/>
        <charset val="134"/>
      </rPr>
      <t>DC_7A_n258H</t>
    </r>
  </si>
  <si>
    <r>
      <rPr>
        <sz val="11"/>
        <color rgb="FF000000"/>
        <rFont val="宋体"/>
        <family val="3"/>
        <charset val="134"/>
      </rPr>
      <t>DC_mmW_4_158</t>
    </r>
  </si>
  <si>
    <r>
      <rPr>
        <sz val="11"/>
        <color rgb="FF000000"/>
        <rFont val="宋体"/>
        <family val="3"/>
        <charset val="134"/>
      </rPr>
      <t>DC_1A_n258C</t>
    </r>
  </si>
  <si>
    <r>
      <rPr>
        <sz val="11"/>
        <color rgb="FF000000"/>
        <rFont val="宋体"/>
        <family val="3"/>
        <charset val="134"/>
      </rPr>
      <t>DC_mmW_4_159</t>
    </r>
  </si>
  <si>
    <r>
      <rPr>
        <sz val="11"/>
        <color rgb="FF000000"/>
        <rFont val="宋体"/>
        <family val="3"/>
        <charset val="134"/>
      </rPr>
      <t>DC_1A_n258E</t>
    </r>
  </si>
  <si>
    <r>
      <rPr>
        <sz val="11"/>
        <color rgb="FF000000"/>
        <rFont val="宋体"/>
        <family val="3"/>
        <charset val="134"/>
      </rPr>
      <t>DC_mmW_4_160</t>
    </r>
  </si>
  <si>
    <r>
      <rPr>
        <sz val="11"/>
        <color rgb="FF000000"/>
        <rFont val="宋体"/>
        <family val="3"/>
        <charset val="134"/>
      </rPr>
      <t>DC_1A_n258H</t>
    </r>
  </si>
  <si>
    <r>
      <rPr>
        <sz val="11"/>
        <color rgb="FF000000"/>
        <rFont val="宋体"/>
        <family val="3"/>
        <charset val="134"/>
      </rPr>
      <t>DC_mmW_4_23</t>
    </r>
  </si>
  <si>
    <r>
      <rPr>
        <sz val="11"/>
        <color rgb="FF000000"/>
        <rFont val="宋体"/>
        <family val="3"/>
        <charset val="134"/>
      </rPr>
      <t>DC_mmW_4_22</t>
    </r>
  </si>
  <si>
    <r>
      <rPr>
        <sz val="11"/>
        <color rgb="FF000000"/>
        <rFont val="宋体"/>
        <family val="3"/>
        <charset val="134"/>
      </rPr>
      <t>DC_mmW_4_21</t>
    </r>
  </si>
  <si>
    <r>
      <rPr>
        <sz val="11"/>
        <color rgb="FF000000"/>
        <rFont val="宋体"/>
        <family val="3"/>
        <charset val="134"/>
      </rPr>
      <t>DC_mmW_2_38</t>
    </r>
  </si>
  <si>
    <r>
      <rPr>
        <sz val="11"/>
        <color rgb="FF000000"/>
        <rFont val="宋体"/>
        <family val="3"/>
        <charset val="134"/>
      </rPr>
      <t>DC_mmW_2_37</t>
    </r>
  </si>
  <si>
    <r>
      <rPr>
        <sz val="11"/>
        <color rgb="FF000000"/>
        <rFont val="宋体"/>
        <family val="3"/>
        <charset val="134"/>
      </rPr>
      <t>DC_mmW_2_36</t>
    </r>
  </si>
  <si>
    <r>
      <rPr>
        <sz val="11"/>
        <color rgb="FF000000"/>
        <rFont val="宋体"/>
        <family val="3"/>
        <charset val="134"/>
      </rPr>
      <t>DC_28A_n258C</t>
    </r>
  </si>
  <si>
    <r>
      <rPr>
        <sz val="11"/>
        <color rgb="FF000000"/>
        <rFont val="宋体"/>
        <family val="3"/>
        <charset val="134"/>
      </rPr>
      <t>DC_mmW_2_35</t>
    </r>
  </si>
  <si>
    <r>
      <rPr>
        <sz val="11"/>
        <color rgb="FF000000"/>
        <rFont val="宋体"/>
        <family val="3"/>
        <charset val="134"/>
      </rPr>
      <t>DC_mmW_2_34</t>
    </r>
  </si>
  <si>
    <r>
      <rPr>
        <sz val="11"/>
        <color rgb="FF000000"/>
        <rFont val="宋体"/>
        <family val="3"/>
        <charset val="134"/>
      </rPr>
      <t>DC_mmW_2_33</t>
    </r>
  </si>
  <si>
    <r>
      <rPr>
        <sz val="11"/>
        <color rgb="FF000000"/>
        <rFont val="宋体"/>
        <family val="3"/>
        <charset val="134"/>
      </rPr>
      <t>DC_28A_n258E</t>
    </r>
  </si>
  <si>
    <r>
      <rPr>
        <sz val="11"/>
        <color rgb="FF000000"/>
        <rFont val="宋体"/>
        <family val="3"/>
        <charset val="134"/>
      </rPr>
      <t>DC_mmW_2_32</t>
    </r>
  </si>
  <si>
    <r>
      <rPr>
        <sz val="11"/>
        <color rgb="FF000000"/>
        <rFont val="宋体"/>
        <family val="3"/>
        <charset val="134"/>
      </rPr>
      <t>DC_mmW_2_31</t>
    </r>
  </si>
  <si>
    <r>
      <rPr>
        <sz val="11"/>
        <color rgb="FF000000"/>
        <rFont val="宋体"/>
        <family val="3"/>
        <charset val="134"/>
      </rPr>
      <t>DC_mmW_2_30</t>
    </r>
  </si>
  <si>
    <r>
      <rPr>
        <sz val="11"/>
        <color rgb="FF000000"/>
        <rFont val="宋体"/>
        <family val="3"/>
        <charset val="134"/>
      </rPr>
      <t>DC_28A_n258H</t>
    </r>
  </si>
  <si>
    <r>
      <rPr>
        <sz val="11"/>
        <color rgb="FF000000"/>
        <rFont val="宋体"/>
        <family val="3"/>
        <charset val="134"/>
      </rPr>
      <t>DC_mmW_2_161</t>
    </r>
  </si>
  <si>
    <r>
      <rPr>
        <sz val="11"/>
        <color rgb="FF000000"/>
        <rFont val="宋体"/>
        <family val="3"/>
        <charset val="134"/>
      </rPr>
      <t>DC_mmW_2_162</t>
    </r>
  </si>
  <si>
    <r>
      <rPr>
        <sz val="11"/>
        <color rgb="FF000000"/>
        <rFont val="宋体"/>
        <family val="3"/>
        <charset val="134"/>
      </rPr>
      <t>DC_mmW_2_163</t>
    </r>
  </si>
  <si>
    <r>
      <rPr>
        <sz val="11"/>
        <color rgb="FF000000"/>
        <rFont val="宋体"/>
        <family val="3"/>
        <charset val="134"/>
      </rPr>
      <t>DC_mmW_4_20</t>
    </r>
  </si>
  <si>
    <r>
      <rPr>
        <sz val="11"/>
        <color rgb="FF000000"/>
        <rFont val="宋体"/>
        <family val="3"/>
        <charset val="134"/>
      </rPr>
      <t>DC_3A_n258B</t>
    </r>
  </si>
  <si>
    <r>
      <rPr>
        <sz val="11"/>
        <color rgb="FF000000"/>
        <rFont val="宋体"/>
        <family val="3"/>
        <charset val="134"/>
      </rPr>
      <t>DC_mmW_4_19</t>
    </r>
  </si>
  <si>
    <r>
      <rPr>
        <sz val="11"/>
        <color rgb="FF000000"/>
        <rFont val="宋体"/>
        <family val="3"/>
        <charset val="134"/>
      </rPr>
      <t>DC_7A_n258B</t>
    </r>
  </si>
  <si>
    <r>
      <rPr>
        <sz val="11"/>
        <color rgb="FF000000"/>
        <rFont val="宋体"/>
        <family val="3"/>
        <charset val="134"/>
      </rPr>
      <t>DC_mmW_4_18</t>
    </r>
  </si>
  <si>
    <r>
      <rPr>
        <sz val="11"/>
        <color rgb="FF000000"/>
        <rFont val="宋体"/>
        <family val="3"/>
        <charset val="134"/>
      </rPr>
      <t>DC_3A_n258D</t>
    </r>
  </si>
  <si>
    <r>
      <rPr>
        <sz val="11"/>
        <color rgb="FF000000"/>
        <rFont val="宋体"/>
        <family val="3"/>
        <charset val="134"/>
      </rPr>
      <t>DC_mmW_4_17</t>
    </r>
  </si>
  <si>
    <r>
      <rPr>
        <sz val="11"/>
        <color rgb="FF000000"/>
        <rFont val="宋体"/>
        <family val="3"/>
        <charset val="134"/>
      </rPr>
      <t>DC_7A_n258D</t>
    </r>
  </si>
  <si>
    <r>
      <rPr>
        <sz val="11"/>
        <color rgb="FF000000"/>
        <rFont val="宋体"/>
        <family val="3"/>
        <charset val="134"/>
      </rPr>
      <t>DC_mmW_4_16</t>
    </r>
  </si>
  <si>
    <r>
      <rPr>
        <sz val="11"/>
        <color rgb="FF000000"/>
        <rFont val="宋体"/>
        <family val="3"/>
        <charset val="134"/>
      </rPr>
      <t>DC_3A_n258G</t>
    </r>
  </si>
  <si>
    <r>
      <rPr>
        <sz val="11"/>
        <color rgb="FF000000"/>
        <rFont val="宋体"/>
        <family val="3"/>
        <charset val="134"/>
      </rPr>
      <t>DC_mmW_4_15</t>
    </r>
  </si>
  <si>
    <r>
      <rPr>
        <sz val="11"/>
        <color rgb="FF000000"/>
        <rFont val="宋体"/>
        <family val="3"/>
        <charset val="134"/>
      </rPr>
      <t>DC_7A_n258G</t>
    </r>
  </si>
  <si>
    <r>
      <rPr>
        <sz val="11"/>
        <color rgb="FF000000"/>
        <rFont val="宋体"/>
        <family val="3"/>
        <charset val="134"/>
      </rPr>
      <t>DC_mmW_4_164</t>
    </r>
  </si>
  <si>
    <r>
      <rPr>
        <sz val="11"/>
        <color rgb="FF000000"/>
        <rFont val="宋体"/>
        <family val="3"/>
        <charset val="134"/>
      </rPr>
      <t>DC_1A_n258B</t>
    </r>
  </si>
  <si>
    <r>
      <rPr>
        <sz val="11"/>
        <color rgb="FF000000"/>
        <rFont val="宋体"/>
        <family val="3"/>
        <charset val="134"/>
      </rPr>
      <t>DC_mmW_4_165</t>
    </r>
  </si>
  <si>
    <r>
      <rPr>
        <sz val="11"/>
        <color rgb="FF000000"/>
        <rFont val="宋体"/>
        <family val="3"/>
        <charset val="134"/>
      </rPr>
      <t>DC_1A_n258D</t>
    </r>
  </si>
  <si>
    <r>
      <rPr>
        <sz val="11"/>
        <color rgb="FF000000"/>
        <rFont val="宋体"/>
        <family val="3"/>
        <charset val="134"/>
      </rPr>
      <t>DC_mmW_4_166</t>
    </r>
  </si>
  <si>
    <r>
      <rPr>
        <sz val="11"/>
        <color rgb="FF000000"/>
        <rFont val="宋体"/>
        <family val="3"/>
        <charset val="134"/>
      </rPr>
      <t>DC_1A_n258G</t>
    </r>
  </si>
  <si>
    <r>
      <rPr>
        <sz val="11"/>
        <color rgb="FF000000"/>
        <rFont val="宋体"/>
        <family val="3"/>
        <charset val="134"/>
      </rPr>
      <t>DC_mmW_4_4</t>
    </r>
  </si>
  <si>
    <r>
      <rPr>
        <sz val="11"/>
        <color rgb="FF000000"/>
        <rFont val="宋体"/>
        <family val="3"/>
        <charset val="134"/>
      </rPr>
      <t>DC_mmW_2_14</t>
    </r>
  </si>
  <si>
    <r>
      <rPr>
        <sz val="11"/>
        <color rgb="FF000000"/>
        <rFont val="宋体"/>
        <family val="3"/>
        <charset val="134"/>
      </rPr>
      <t>DC_mmW_2_13</t>
    </r>
  </si>
  <si>
    <r>
      <rPr>
        <sz val="11"/>
        <color rgb="FF000000"/>
        <rFont val="宋体"/>
        <family val="3"/>
        <charset val="134"/>
      </rPr>
      <t>DC_mmW_2_12</t>
    </r>
  </si>
  <si>
    <r>
      <rPr>
        <sz val="11"/>
        <color rgb="FF000000"/>
        <rFont val="宋体"/>
        <family val="3"/>
        <charset val="134"/>
      </rPr>
      <t>DC_28A_n258B</t>
    </r>
  </si>
  <si>
    <r>
      <rPr>
        <sz val="11"/>
        <color rgb="FF000000"/>
        <rFont val="宋体"/>
        <family val="3"/>
        <charset val="134"/>
      </rPr>
      <t>DC_mmW_2_11</t>
    </r>
  </si>
  <si>
    <r>
      <rPr>
        <sz val="11"/>
        <color rgb="FF000000"/>
        <rFont val="宋体"/>
        <family val="3"/>
        <charset val="134"/>
      </rPr>
      <t>DC_mmW_2_10</t>
    </r>
  </si>
  <si>
    <r>
      <rPr>
        <sz val="11"/>
        <color rgb="FF000000"/>
        <rFont val="宋体"/>
        <family val="3"/>
        <charset val="134"/>
      </rPr>
      <t>DC_mmW_2_9</t>
    </r>
  </si>
  <si>
    <r>
      <rPr>
        <sz val="11"/>
        <color rgb="FF000000"/>
        <rFont val="宋体"/>
        <family val="3"/>
        <charset val="134"/>
      </rPr>
      <t>DC_28A_n258D</t>
    </r>
  </si>
  <si>
    <r>
      <rPr>
        <sz val="11"/>
        <color rgb="FF000000"/>
        <rFont val="宋体"/>
        <family val="3"/>
        <charset val="134"/>
      </rPr>
      <t>DC_mmW_2_8</t>
    </r>
  </si>
  <si>
    <r>
      <rPr>
        <sz val="11"/>
        <color rgb="FF000000"/>
        <rFont val="宋体"/>
        <family val="3"/>
        <charset val="134"/>
      </rPr>
      <t>DC_mmW_2_7</t>
    </r>
  </si>
  <si>
    <r>
      <rPr>
        <sz val="11"/>
        <color rgb="FF000000"/>
        <rFont val="宋体"/>
        <family val="3"/>
        <charset val="134"/>
      </rPr>
      <t>DC_mmW_2_6</t>
    </r>
  </si>
  <si>
    <r>
      <rPr>
        <sz val="11"/>
        <color rgb="FF000000"/>
        <rFont val="宋体"/>
        <family val="3"/>
        <charset val="134"/>
      </rPr>
      <t>DC_28A_n258G</t>
    </r>
  </si>
  <si>
    <r>
      <rPr>
        <sz val="11"/>
        <color rgb="FF000000"/>
        <rFont val="宋体"/>
        <family val="3"/>
        <charset val="134"/>
      </rPr>
      <t>DC_mmW_2_167</t>
    </r>
  </si>
  <si>
    <r>
      <rPr>
        <sz val="11"/>
        <color rgb="FF000000"/>
        <rFont val="宋体"/>
        <family val="3"/>
        <charset val="134"/>
      </rPr>
      <t>DC_mmW_2_168</t>
    </r>
  </si>
  <si>
    <r>
      <rPr>
        <sz val="11"/>
        <color rgb="FF000000"/>
        <rFont val="宋体"/>
        <family val="3"/>
        <charset val="134"/>
      </rPr>
      <t>DC_mmW_2_169</t>
    </r>
  </si>
  <si>
    <r>
      <rPr>
        <sz val="11"/>
        <color rgb="FF000000"/>
        <rFont val="宋体"/>
        <family val="3"/>
        <charset val="134"/>
      </rPr>
      <t>DC_mmW_4_3</t>
    </r>
  </si>
  <si>
    <r>
      <rPr>
        <sz val="11"/>
        <color rgb="FF000000"/>
        <rFont val="宋体"/>
        <family val="3"/>
        <charset val="134"/>
      </rPr>
      <t>DC_3A_n258A</t>
    </r>
  </si>
  <si>
    <r>
      <rPr>
        <sz val="11"/>
        <color rgb="FF000000"/>
        <rFont val="宋体"/>
        <family val="3"/>
        <charset val="134"/>
      </rPr>
      <t>DC_mmW_4_170</t>
    </r>
  </si>
  <si>
    <r>
      <rPr>
        <sz val="11"/>
        <color rgb="FF000000"/>
        <rFont val="宋体"/>
        <family val="3"/>
        <charset val="134"/>
      </rPr>
      <t>DC_1A_n258A</t>
    </r>
  </si>
  <si>
    <r>
      <rPr>
        <sz val="11"/>
        <color rgb="FF000000"/>
        <rFont val="宋体"/>
        <family val="3"/>
        <charset val="134"/>
      </rPr>
      <t>DC_mmW_2_2</t>
    </r>
  </si>
  <si>
    <r>
      <rPr>
        <sz val="11"/>
        <color rgb="FF000000"/>
        <rFont val="宋体"/>
        <family val="3"/>
        <charset val="134"/>
      </rPr>
      <t>DC_mmW_2_1</t>
    </r>
  </si>
  <si>
    <r>
      <rPr>
        <sz val="11"/>
        <color rgb="FF000000"/>
        <rFont val="宋体"/>
        <family val="3"/>
        <charset val="134"/>
      </rPr>
      <t>DC_28A_n258A</t>
    </r>
  </si>
  <si>
    <r>
      <rPr>
        <sz val="11"/>
        <color rgb="FF000000"/>
        <rFont val="宋体"/>
        <family val="3"/>
        <charset val="134"/>
      </rPr>
      <t>DC_mmW_2_171</t>
    </r>
  </si>
  <si>
    <r>
      <rPr>
        <b/>
        <sz val="11"/>
        <color rgb="FF000000"/>
        <rFont val="宋体"/>
        <family val="3"/>
        <charset val="134"/>
      </rPr>
      <t>n258B2</t>
    </r>
  </si>
  <si>
    <r>
      <rPr>
        <b/>
        <sz val="11"/>
        <color rgb="FF000000"/>
        <rFont val="宋体"/>
        <family val="3"/>
        <charset val="134"/>
      </rPr>
      <t>n258C2</t>
    </r>
  </si>
  <si>
    <r>
      <rPr>
        <b/>
        <sz val="11"/>
        <color rgb="FF000000"/>
        <rFont val="宋体"/>
        <family val="3"/>
        <charset val="134"/>
      </rPr>
      <t>n258D2</t>
    </r>
  </si>
  <si>
    <r>
      <rPr>
        <b/>
        <sz val="11"/>
        <color rgb="FF000000"/>
        <rFont val="宋体"/>
        <family val="3"/>
        <charset val="134"/>
      </rPr>
      <t>n258E2</t>
    </r>
  </si>
  <si>
    <r>
      <rPr>
        <b/>
        <sz val="11"/>
        <color rgb="FF000000"/>
        <rFont val="宋体"/>
        <family val="3"/>
        <charset val="134"/>
      </rPr>
      <t>n258F2</t>
    </r>
  </si>
  <si>
    <r>
      <rPr>
        <b/>
        <sz val="11"/>
        <color rgb="FF000000"/>
        <rFont val="宋体"/>
        <family val="3"/>
        <charset val="134"/>
      </rPr>
      <t>n258H2</t>
    </r>
  </si>
  <si>
    <r>
      <rPr>
        <b/>
        <sz val="11"/>
        <color rgb="FF000000"/>
        <rFont val="宋体"/>
        <family val="3"/>
        <charset val="134"/>
      </rPr>
      <t>n258J2</t>
    </r>
  </si>
  <si>
    <r>
      <rPr>
        <b/>
        <sz val="11"/>
        <color rgb="FF000000"/>
        <rFont val="宋体"/>
        <family val="3"/>
        <charset val="134"/>
      </rPr>
      <t>n258K2</t>
    </r>
  </si>
  <si>
    <r>
      <rPr>
        <b/>
        <sz val="11"/>
        <color rgb="FF000000"/>
        <rFont val="宋体"/>
        <family val="3"/>
        <charset val="134"/>
      </rPr>
      <t>n258L2</t>
    </r>
  </si>
  <si>
    <r>
      <rPr>
        <b/>
        <sz val="11"/>
        <color rgb="FF000000"/>
        <rFont val="宋体"/>
        <family val="3"/>
        <charset val="134"/>
      </rPr>
      <t>n258M2</t>
    </r>
  </si>
  <si>
    <r>
      <rPr>
        <b/>
        <sz val="11"/>
        <color rgb="FF000000"/>
        <rFont val="宋体"/>
        <family val="3"/>
        <charset val="134"/>
      </rPr>
      <t>n258R22</t>
    </r>
  </si>
  <si>
    <r>
      <rPr>
        <b/>
        <sz val="11"/>
        <color rgb="FF000000"/>
        <rFont val="宋体"/>
        <family val="3"/>
        <charset val="134"/>
      </rPr>
      <t>n258R32</t>
    </r>
  </si>
  <si>
    <r>
      <rPr>
        <b/>
        <sz val="11"/>
        <color rgb="FF000000"/>
        <rFont val="宋体"/>
        <family val="3"/>
        <charset val="134"/>
      </rPr>
      <t>n258R42</t>
    </r>
  </si>
  <si>
    <r>
      <rPr>
        <b/>
        <sz val="11"/>
        <color rgb="FF000000"/>
        <rFont val="宋体"/>
        <family val="3"/>
        <charset val="134"/>
      </rPr>
      <t>n258R52</t>
    </r>
  </si>
  <si>
    <r>
      <rPr>
        <b/>
        <sz val="11"/>
        <color rgb="FF000000"/>
        <rFont val="宋体"/>
        <family val="3"/>
        <charset val="134"/>
      </rPr>
      <t>n258R62</t>
    </r>
  </si>
  <si>
    <r>
      <rPr>
        <b/>
        <sz val="11"/>
        <color rgb="FF000000"/>
        <rFont val="宋体"/>
        <family val="3"/>
        <charset val="134"/>
      </rPr>
      <t>n258R72</t>
    </r>
  </si>
  <si>
    <r>
      <rPr>
        <b/>
        <sz val="11"/>
        <color rgb="FF000000"/>
        <rFont val="宋体"/>
        <family val="3"/>
        <charset val="134"/>
      </rPr>
      <t>n258R82</t>
    </r>
  </si>
  <si>
    <r>
      <rPr>
        <b/>
        <sz val="11"/>
        <color rgb="FF000000"/>
        <rFont val="宋体"/>
        <family val="3"/>
        <charset val="134"/>
      </rPr>
      <t>n258R92</t>
    </r>
  </si>
  <si>
    <r>
      <rPr>
        <b/>
        <sz val="11"/>
        <color rgb="FF000000"/>
        <rFont val="宋体"/>
        <family val="3"/>
        <charset val="134"/>
      </rPr>
      <t>n258R102</t>
    </r>
  </si>
  <si>
    <r>
      <rPr>
        <sz val="11"/>
        <color rgb="FF000000"/>
        <rFont val="宋体"/>
        <family val="3"/>
        <charset val="134"/>
      </rPr>
      <t>DC_1A4-3C4-7C4-28A2_n5A2-n78A4</t>
    </r>
  </si>
  <si>
    <r>
      <rPr>
        <sz val="11"/>
        <color rgb="FF000000"/>
        <rFont val="宋体"/>
        <family val="3"/>
        <charset val="134"/>
      </rPr>
      <t>n5-n78</t>
    </r>
  </si>
  <si>
    <r>
      <rPr>
        <sz val="11"/>
        <color rgb="FF000000"/>
        <rFont val="宋体"/>
        <family val="3"/>
        <charset val="134"/>
      </rPr>
      <t>DC_1A2-3C4-7C4-28A2_n5A2-n78A4</t>
    </r>
  </si>
  <si>
    <r>
      <rPr>
        <sz val="11"/>
        <color rgb="FF000000"/>
        <rFont val="宋体"/>
        <family val="3"/>
        <charset val="134"/>
      </rPr>
      <t>DC_1A4-3C4-7C2-28A2_n5A2-n78A4</t>
    </r>
  </si>
  <si>
    <r>
      <rPr>
        <sz val="11"/>
        <color rgb="FF000000"/>
        <rFont val="宋体"/>
        <family val="3"/>
        <charset val="134"/>
      </rPr>
      <t>DC_1A4-3C2-7C4-28A2_n5A2-n78A4</t>
    </r>
  </si>
  <si>
    <r>
      <rPr>
        <sz val="11"/>
        <color rgb="FF000000"/>
        <rFont val="宋体"/>
        <family val="3"/>
        <charset val="134"/>
      </rPr>
      <t>DC_1A4-3C4-7A4-28A2_n5A2-n78A4</t>
    </r>
  </si>
  <si>
    <r>
      <rPr>
        <sz val="11"/>
        <color rgb="FF000000"/>
        <rFont val="宋体"/>
        <family val="3"/>
        <charset val="134"/>
      </rPr>
      <t>DC_1A4-3A4-7C4-28A2_n5A2-n78A4</t>
    </r>
  </si>
  <si>
    <r>
      <rPr>
        <sz val="11"/>
        <color rgb="FF000000"/>
        <rFont val="宋体"/>
        <family val="3"/>
        <charset val="134"/>
      </rPr>
      <t>DC_1A2-3C2-7C4-28A2_n5A2-n78A4</t>
    </r>
  </si>
  <si>
    <r>
      <rPr>
        <sz val="11"/>
        <color rgb="FF000000"/>
        <rFont val="宋体"/>
        <family val="3"/>
        <charset val="134"/>
      </rPr>
      <t>DC_1A2-3C4-7C2-28A2_n5A2-n78A4</t>
    </r>
  </si>
  <si>
    <r>
      <rPr>
        <sz val="11"/>
        <color rgb="FF000000"/>
        <rFont val="宋体"/>
        <family val="3"/>
        <charset val="134"/>
      </rPr>
      <t>DC_1A4-3C4-7A2-28A2_n5A2-n78A4</t>
    </r>
  </si>
  <si>
    <r>
      <rPr>
        <sz val="11"/>
        <color rgb="FF000000"/>
        <rFont val="宋体"/>
        <family val="3"/>
        <charset val="134"/>
      </rPr>
      <t>DC_1A2-3C4-7A4-28A2_n5A2-n78A4</t>
    </r>
  </si>
  <si>
    <r>
      <rPr>
        <sz val="11"/>
        <color rgb="FF000000"/>
        <rFont val="宋体"/>
        <family val="3"/>
        <charset val="134"/>
      </rPr>
      <t>DC_1A4-3A2-7C4-28A2_n5A2-n78A4</t>
    </r>
  </si>
  <si>
    <r>
      <rPr>
        <sz val="11"/>
        <color rgb="FF000000"/>
        <rFont val="宋体"/>
        <family val="3"/>
        <charset val="134"/>
      </rPr>
      <t>DC_1A2-3A4-7C4-28A2_n5A2-n78A4</t>
    </r>
  </si>
  <si>
    <r>
      <rPr>
        <sz val="11"/>
        <color rgb="FF000000"/>
        <rFont val="宋体"/>
        <family val="3"/>
        <charset val="134"/>
      </rPr>
      <t>DC_1A4-3C2-7C2-28A2_n5A2-n78A4</t>
    </r>
  </si>
  <si>
    <r>
      <rPr>
        <sz val="11"/>
        <color rgb="FF000000"/>
        <rFont val="宋体"/>
        <family val="3"/>
        <charset val="134"/>
      </rPr>
      <t>DC_1A4-3C2-7A4-28A2_n5A2-n78A4</t>
    </r>
  </si>
  <si>
    <r>
      <rPr>
        <sz val="11"/>
        <color rgb="FF000000"/>
        <rFont val="宋体"/>
        <family val="3"/>
        <charset val="134"/>
      </rPr>
      <t>DC_1A2-3C4-7A2-28A2_n5A2-n78A4</t>
    </r>
  </si>
  <si>
    <r>
      <rPr>
        <sz val="11"/>
        <color rgb="FF000000"/>
        <rFont val="宋体"/>
        <family val="3"/>
        <charset val="134"/>
      </rPr>
      <t>DC_1A4-3A4-7C2-28A2_n5A2-n78A4</t>
    </r>
  </si>
  <si>
    <r>
      <rPr>
        <sz val="11"/>
        <color rgb="FF000000"/>
        <rFont val="宋体"/>
        <family val="3"/>
        <charset val="134"/>
      </rPr>
      <t>DC_1A2-3A2-7C4-28A2_n5A2-n78A4</t>
    </r>
  </si>
  <si>
    <r>
      <rPr>
        <sz val="11"/>
        <color rgb="FF000000"/>
        <rFont val="宋体"/>
        <family val="3"/>
        <charset val="134"/>
      </rPr>
      <t>DC_1A4-3A4-7A4-28A2_n5A2-n78A4</t>
    </r>
  </si>
  <si>
    <r>
      <rPr>
        <sz val="11"/>
        <color rgb="FF000000"/>
        <rFont val="宋体"/>
        <family val="3"/>
        <charset val="134"/>
      </rPr>
      <t>DC_1A2-3C2-7C2-28A2_n5A2-n78A4</t>
    </r>
  </si>
  <si>
    <r>
      <rPr>
        <sz val="11"/>
        <color rgb="FF000000"/>
        <rFont val="宋体"/>
        <family val="3"/>
        <charset val="134"/>
      </rPr>
      <t>DC_1A4-3C2-7A2-28A2_n5A2-n78A4</t>
    </r>
  </si>
  <si>
    <r>
      <rPr>
        <sz val="11"/>
        <color rgb="FF000000"/>
        <rFont val="宋体"/>
        <family val="3"/>
        <charset val="134"/>
      </rPr>
      <t>DC_1A2-3C2-7A4-28A2_n5A2-n78A4</t>
    </r>
  </si>
  <si>
    <r>
      <rPr>
        <sz val="11"/>
        <color rgb="FF000000"/>
        <rFont val="宋体"/>
        <family val="3"/>
        <charset val="134"/>
      </rPr>
      <t>DC_1A4-3A2-7C2-28A2_n5A2-n78A4</t>
    </r>
  </si>
  <si>
    <r>
      <rPr>
        <sz val="11"/>
        <color rgb="FF000000"/>
        <rFont val="宋体"/>
        <family val="3"/>
        <charset val="134"/>
      </rPr>
      <t>DC_1A2-3A4-7C2-28A2_n5A2-n78A4</t>
    </r>
  </si>
  <si>
    <r>
      <rPr>
        <sz val="11"/>
        <color rgb="FF000000"/>
        <rFont val="宋体"/>
        <family val="3"/>
        <charset val="134"/>
      </rPr>
      <t>DC_1A4-3A4-7A2-28A2_n5A2-n78A4</t>
    </r>
  </si>
  <si>
    <r>
      <rPr>
        <sz val="11"/>
        <color rgb="FF000000"/>
        <rFont val="宋体"/>
        <family val="3"/>
        <charset val="134"/>
      </rPr>
      <t>DC_1A4-3A2-7A4-28A2_n5A2-n78A4</t>
    </r>
  </si>
  <si>
    <r>
      <rPr>
        <sz val="11"/>
        <color rgb="FF000000"/>
        <rFont val="宋体"/>
        <family val="3"/>
        <charset val="134"/>
      </rPr>
      <t>DC_1A2-3A4-7A4-28A2_n5A2-n78A4</t>
    </r>
  </si>
  <si>
    <r>
      <rPr>
        <sz val="11"/>
        <color rgb="FF000000"/>
        <rFont val="宋体"/>
        <family val="3"/>
        <charset val="134"/>
      </rPr>
      <t>DC_1A2-3C2-7A2-28A2_n5A2-n78A4</t>
    </r>
  </si>
  <si>
    <r>
      <rPr>
        <sz val="11"/>
        <color rgb="FF000000"/>
        <rFont val="宋体"/>
        <family val="3"/>
        <charset val="134"/>
      </rPr>
      <t>DC_1A2-3A2-7C2-28A2_n5A2-n78A4</t>
    </r>
  </si>
  <si>
    <r>
      <rPr>
        <sz val="11"/>
        <color rgb="FF000000"/>
        <rFont val="宋体"/>
        <family val="3"/>
        <charset val="134"/>
      </rPr>
      <t>DC_1A4-3A2-7A2-28A2_n5A2-n78A4</t>
    </r>
  </si>
  <si>
    <r>
      <rPr>
        <sz val="11"/>
        <color rgb="FF000000"/>
        <rFont val="宋体"/>
        <family val="3"/>
        <charset val="134"/>
      </rPr>
      <t>DC_1A2-3A4-7A2-28A2_n5A2-n78A4</t>
    </r>
  </si>
  <si>
    <r>
      <rPr>
        <sz val="11"/>
        <color rgb="FF000000"/>
        <rFont val="宋体"/>
        <family val="3"/>
        <charset val="134"/>
      </rPr>
      <t>DC_1A2-3A2-7A4-28A2_n5A2-n78A4</t>
    </r>
  </si>
  <si>
    <r>
      <rPr>
        <sz val="11"/>
        <color rgb="FF000000"/>
        <rFont val="宋体"/>
        <family val="3"/>
        <charset val="134"/>
      </rPr>
      <t>DC_1A2-3A2-7A2-28A2_n5A2-n78A4</t>
    </r>
  </si>
  <si>
    <r>
      <rPr>
        <sz val="11"/>
        <color rgb="FF000000"/>
        <rFont val="宋体"/>
        <family val="3"/>
        <charset val="134"/>
      </rPr>
      <t>DC_1A4-3C4-7C4_n5A2-n78A4</t>
    </r>
  </si>
  <si>
    <r>
      <rPr>
        <sz val="11"/>
        <color rgb="FF000000"/>
        <rFont val="宋体"/>
        <family val="3"/>
        <charset val="134"/>
      </rPr>
      <t>DC_1A4-3C4-7C4_n26A2-n78A4</t>
    </r>
  </si>
  <si>
    <r>
      <rPr>
        <sz val="11"/>
        <color rgb="FF000000"/>
        <rFont val="宋体"/>
        <family val="3"/>
        <charset val="134"/>
      </rPr>
      <t>n26-n78</t>
    </r>
  </si>
  <si>
    <r>
      <rPr>
        <sz val="11"/>
        <color rgb="FF000000"/>
        <rFont val="宋体"/>
        <family val="3"/>
        <charset val="134"/>
      </rPr>
      <t>DC_1A2-3C4-7C4_n5A2-n78A4</t>
    </r>
  </si>
  <si>
    <r>
      <rPr>
        <sz val="11"/>
        <color rgb="FF000000"/>
        <rFont val="宋体"/>
        <family val="3"/>
        <charset val="134"/>
      </rPr>
      <t>DC_1A2-3C4-7C4_n26A2-n78A4</t>
    </r>
  </si>
  <si>
    <r>
      <rPr>
        <sz val="11"/>
        <color rgb="FF000000"/>
        <rFont val="宋体"/>
        <family val="3"/>
        <charset val="134"/>
      </rPr>
      <t>DC_3C4-7C4-28A2_n5A2-n78A4</t>
    </r>
  </si>
  <si>
    <r>
      <rPr>
        <sz val="11"/>
        <color rgb="FF000000"/>
        <rFont val="宋体"/>
        <family val="3"/>
        <charset val="134"/>
      </rPr>
      <t>DC_1A4-3C4-7C2_n5A2-n78A4</t>
    </r>
  </si>
  <si>
    <r>
      <rPr>
        <sz val="11"/>
        <color rgb="FF000000"/>
        <rFont val="宋体"/>
        <family val="3"/>
        <charset val="134"/>
      </rPr>
      <t>DC_1A4-3C4-7C2_n26A2-n78A4</t>
    </r>
  </si>
  <si>
    <r>
      <rPr>
        <sz val="11"/>
        <color rgb="FF000000"/>
        <rFont val="宋体"/>
        <family val="3"/>
        <charset val="134"/>
      </rPr>
      <t>DC_1A4-3C2-7C4_n5A2-n78A4</t>
    </r>
  </si>
  <si>
    <r>
      <rPr>
        <sz val="11"/>
        <color rgb="FF000000"/>
        <rFont val="宋体"/>
        <family val="3"/>
        <charset val="134"/>
      </rPr>
      <t>DC_1A4-3C2-7C4_n26A2-n78A4</t>
    </r>
  </si>
  <si>
    <r>
      <rPr>
        <sz val="11"/>
        <color rgb="FF000000"/>
        <rFont val="宋体"/>
        <family val="3"/>
        <charset val="134"/>
      </rPr>
      <t>DC_1A4-3C4-28A2_n7A4-n78A4</t>
    </r>
  </si>
  <si>
    <r>
      <rPr>
        <sz val="11"/>
        <color rgb="FF000000"/>
        <rFont val="宋体"/>
        <family val="3"/>
        <charset val="134"/>
      </rPr>
      <t>n7-n78</t>
    </r>
  </si>
  <si>
    <r>
      <rPr>
        <sz val="11"/>
        <color rgb="FF000000"/>
        <rFont val="宋体"/>
        <family val="3"/>
        <charset val="134"/>
      </rPr>
      <t>DC_1A4-3C4-7A4_n5A2-n78A4</t>
    </r>
  </si>
  <si>
    <r>
      <rPr>
        <sz val="11"/>
        <color rgb="FF000000"/>
        <rFont val="宋体"/>
        <family val="3"/>
        <charset val="134"/>
      </rPr>
      <t>DC_1A4-3C4-7A4_n26A2-n78A4</t>
    </r>
  </si>
  <si>
    <r>
      <rPr>
        <sz val="11"/>
        <color rgb="FF000000"/>
        <rFont val="宋体"/>
        <family val="3"/>
        <charset val="134"/>
      </rPr>
      <t>DC_1A4-3A4-7C4_n5A2-n78A4</t>
    </r>
  </si>
  <si>
    <r>
      <rPr>
        <sz val="11"/>
        <color rgb="FF000000"/>
        <rFont val="宋体"/>
        <family val="3"/>
        <charset val="134"/>
      </rPr>
      <t>DC_1A4-3A4-7C4_n26A2-n78A4</t>
    </r>
  </si>
  <si>
    <r>
      <rPr>
        <sz val="11"/>
        <color rgb="FF000000"/>
        <rFont val="宋体"/>
        <family val="3"/>
        <charset val="134"/>
      </rPr>
      <t>DC_3C2-7C4-28A2_n5A2-n78A4</t>
    </r>
  </si>
  <si>
    <r>
      <rPr>
        <sz val="11"/>
        <color rgb="FF000000"/>
        <rFont val="宋体"/>
        <family val="3"/>
        <charset val="134"/>
      </rPr>
      <t>DC_1A2-3C4-7C2_n5A2-n78A4</t>
    </r>
  </si>
  <si>
    <r>
      <rPr>
        <sz val="11"/>
        <color rgb="FF000000"/>
        <rFont val="宋体"/>
        <family val="3"/>
        <charset val="134"/>
      </rPr>
      <t>DC_1A2-3C4-7C2_n26A2-n78A4</t>
    </r>
  </si>
  <si>
    <r>
      <rPr>
        <sz val="11"/>
        <color rgb="FF000000"/>
        <rFont val="宋体"/>
        <family val="3"/>
        <charset val="134"/>
      </rPr>
      <t>DC_3C4-7C2-28A2_n5A2-n78A4</t>
    </r>
  </si>
  <si>
    <r>
      <rPr>
        <sz val="11"/>
        <color rgb="FF000000"/>
        <rFont val="宋体"/>
        <family val="3"/>
        <charset val="134"/>
      </rPr>
      <t>DC_1A2-3C2-7C4_n5A2-n78A4</t>
    </r>
  </si>
  <si>
    <r>
      <rPr>
        <sz val="11"/>
        <color rgb="FF000000"/>
        <rFont val="宋体"/>
        <family val="3"/>
        <charset val="134"/>
      </rPr>
      <t>DC_1A2-3C2-7C4_n26A2-n78A4</t>
    </r>
  </si>
  <si>
    <r>
      <rPr>
        <sz val="11"/>
        <color rgb="FF000000"/>
        <rFont val="宋体"/>
        <family val="3"/>
        <charset val="134"/>
      </rPr>
      <t>DC_1A2-3C4-28A2_n7A4-n78A4</t>
    </r>
  </si>
  <si>
    <r>
      <rPr>
        <sz val="11"/>
        <color rgb="FF000000"/>
        <rFont val="宋体"/>
        <family val="3"/>
        <charset val="134"/>
      </rPr>
      <t>DC_1A4-3C4-28A2_n5A2-n78A4</t>
    </r>
  </si>
  <si>
    <r>
      <rPr>
        <sz val="11"/>
        <color rgb="FF000000"/>
        <rFont val="宋体"/>
        <family val="3"/>
        <charset val="134"/>
      </rPr>
      <t>DC_1A4-7C4-28A2_n5A2-n78A4</t>
    </r>
  </si>
  <si>
    <r>
      <rPr>
        <sz val="11"/>
        <color rgb="FF000000"/>
        <rFont val="宋体"/>
        <family val="3"/>
        <charset val="134"/>
      </rPr>
      <t>DC_3C4-7A4-28A2_n5A2-n78A4</t>
    </r>
  </si>
  <si>
    <r>
      <rPr>
        <sz val="11"/>
        <color rgb="FF000000"/>
        <rFont val="宋体"/>
        <family val="3"/>
        <charset val="134"/>
      </rPr>
      <t>DC_3A4-7C4-28A2_n5A2-n78A4</t>
    </r>
  </si>
  <si>
    <r>
      <rPr>
        <sz val="11"/>
        <color rgb="FF000000"/>
        <rFont val="宋体"/>
        <family val="3"/>
        <charset val="134"/>
      </rPr>
      <t>DC_1A4-3C4-7A2_n5A2-n78A4</t>
    </r>
  </si>
  <si>
    <r>
      <rPr>
        <sz val="11"/>
        <color rgb="FF000000"/>
        <rFont val="宋体"/>
        <family val="3"/>
        <charset val="134"/>
      </rPr>
      <t>DC_1A4-3C4-7A2_n26A2-n78A4</t>
    </r>
  </si>
  <si>
    <r>
      <rPr>
        <sz val="11"/>
        <color rgb="FF000000"/>
        <rFont val="宋体"/>
        <family val="3"/>
        <charset val="134"/>
      </rPr>
      <t>DC_1A2-3C4-7A4_n5A2-n78A4</t>
    </r>
  </si>
  <si>
    <r>
      <rPr>
        <sz val="11"/>
        <color rgb="FF000000"/>
        <rFont val="宋体"/>
        <family val="3"/>
        <charset val="134"/>
      </rPr>
      <t>DC_1A2-3C4-7A4_n26A2-n78A4</t>
    </r>
  </si>
  <si>
    <r>
      <rPr>
        <sz val="11"/>
        <color rgb="FF000000"/>
        <rFont val="宋体"/>
        <family val="3"/>
        <charset val="134"/>
      </rPr>
      <t>DC_1A4-3A2-7C4_n5A2-n78A4</t>
    </r>
  </si>
  <si>
    <r>
      <rPr>
        <sz val="11"/>
        <color rgb="FF000000"/>
        <rFont val="宋体"/>
        <family val="3"/>
        <charset val="134"/>
      </rPr>
      <t>DC_1A4-3A2-7C4_n26A2-n78A4</t>
    </r>
  </si>
  <si>
    <r>
      <rPr>
        <sz val="11"/>
        <color rgb="FF000000"/>
        <rFont val="宋体"/>
        <family val="3"/>
        <charset val="134"/>
      </rPr>
      <t>DC_1A2-3A4-7C4_n5A2-n78A4</t>
    </r>
  </si>
  <si>
    <r>
      <rPr>
        <sz val="11"/>
        <color rgb="FF000000"/>
        <rFont val="宋体"/>
        <family val="3"/>
        <charset val="134"/>
      </rPr>
      <t>DC_1A2-3A4-7C4_n26A2-n78A4</t>
    </r>
  </si>
  <si>
    <r>
      <rPr>
        <sz val="11"/>
        <color rgb="FF000000"/>
        <rFont val="宋体"/>
        <family val="3"/>
        <charset val="134"/>
      </rPr>
      <t>DC_1A4-3C2-7C2_n5A2-n78A4</t>
    </r>
  </si>
  <si>
    <r>
      <rPr>
        <sz val="11"/>
        <color rgb="FF000000"/>
        <rFont val="宋体"/>
        <family val="3"/>
        <charset val="134"/>
      </rPr>
      <t>DC_1A4-3C2-7C2_n26A2-n78A4</t>
    </r>
  </si>
  <si>
    <r>
      <rPr>
        <sz val="11"/>
        <color rgb="FF000000"/>
        <rFont val="宋体"/>
        <family val="3"/>
        <charset val="134"/>
      </rPr>
      <t>DC_1A4-3C2-28A2_n7A4-n78A4</t>
    </r>
  </si>
  <si>
    <r>
      <rPr>
        <sz val="11"/>
        <color rgb="FF000000"/>
        <rFont val="宋体"/>
        <family val="3"/>
        <charset val="134"/>
      </rPr>
      <t>DC_1A4-3C2-7A4_n5A2-n78A4</t>
    </r>
  </si>
  <si>
    <r>
      <rPr>
        <sz val="11"/>
        <color rgb="FF000000"/>
        <rFont val="宋体"/>
        <family val="3"/>
        <charset val="134"/>
      </rPr>
      <t>DC_1A4-3C2-7A4_n26A2-n78A4</t>
    </r>
  </si>
  <si>
    <r>
      <rPr>
        <sz val="11"/>
        <color rgb="FF000000"/>
        <rFont val="宋体"/>
        <family val="3"/>
        <charset val="134"/>
      </rPr>
      <t>DC_1A2-3C4-7A2_n5A2-n78A4</t>
    </r>
  </si>
  <si>
    <r>
      <rPr>
        <sz val="11"/>
        <color rgb="FF000000"/>
        <rFont val="宋体"/>
        <family val="3"/>
        <charset val="134"/>
      </rPr>
      <t>DC_1A2-3C4-7A2_n26A2-n78A4</t>
    </r>
  </si>
  <si>
    <r>
      <rPr>
        <sz val="11"/>
        <color rgb="FF000000"/>
        <rFont val="宋体"/>
        <family val="3"/>
        <charset val="134"/>
      </rPr>
      <t>DC_1A2-3A2-7C4_n5A2-n78A4</t>
    </r>
  </si>
  <si>
    <r>
      <rPr>
        <sz val="11"/>
        <color rgb="FF000000"/>
        <rFont val="宋体"/>
        <family val="3"/>
        <charset val="134"/>
      </rPr>
      <t>DC_1A2-3A2-7C4_n26A2-n78A4</t>
    </r>
  </si>
  <si>
    <r>
      <rPr>
        <sz val="11"/>
        <color rgb="FF000000"/>
        <rFont val="宋体"/>
        <family val="3"/>
        <charset val="134"/>
      </rPr>
      <t>DC_1A2-3C4-28A2_n5A2-n78A4</t>
    </r>
  </si>
  <si>
    <r>
      <rPr>
        <sz val="11"/>
        <color rgb="FF000000"/>
        <rFont val="宋体"/>
        <family val="3"/>
        <charset val="134"/>
      </rPr>
      <t>DC_1A2-7C4-28A2_n5A2-n78A4</t>
    </r>
  </si>
  <si>
    <r>
      <rPr>
        <sz val="11"/>
        <color rgb="FF000000"/>
        <rFont val="宋体"/>
        <family val="3"/>
        <charset val="134"/>
      </rPr>
      <t>DC_3C4-7A2-28A2_n5A2-n78A4</t>
    </r>
  </si>
  <si>
    <r>
      <rPr>
        <sz val="11"/>
        <color rgb="FF000000"/>
        <rFont val="宋体"/>
        <family val="3"/>
        <charset val="134"/>
      </rPr>
      <t>DC_3A2-7C4-28A2_n5A2-n78A4</t>
    </r>
  </si>
  <si>
    <r>
      <rPr>
        <sz val="11"/>
        <color rgb="FF000000"/>
        <rFont val="宋体"/>
        <family val="3"/>
        <charset val="134"/>
      </rPr>
      <t>DC_1A4-3A4-7C2_n5A2-n78A4</t>
    </r>
  </si>
  <si>
    <r>
      <rPr>
        <sz val="11"/>
        <color rgb="FF000000"/>
        <rFont val="宋体"/>
        <family val="3"/>
        <charset val="134"/>
      </rPr>
      <t>DC_1A4-3A4-7C2_n26A2-n78A4</t>
    </r>
  </si>
  <si>
    <r>
      <rPr>
        <sz val="11"/>
        <color rgb="FF000000"/>
        <rFont val="宋体"/>
        <family val="3"/>
        <charset val="134"/>
      </rPr>
      <t>DC_1A4-3A4-28A2_n7A4-n78A4</t>
    </r>
  </si>
  <si>
    <r>
      <rPr>
        <sz val="11"/>
        <color rgb="FF000000"/>
        <rFont val="宋体"/>
        <family val="3"/>
        <charset val="134"/>
      </rPr>
      <t>DC_1A4-3A4-7A4_n5A2-n78A4</t>
    </r>
  </si>
  <si>
    <r>
      <rPr>
        <sz val="11"/>
        <color rgb="FF000000"/>
        <rFont val="宋体"/>
        <family val="3"/>
        <charset val="134"/>
      </rPr>
      <t>DC_1A4-3A4-7A4_n26A2-n78A4</t>
    </r>
  </si>
  <si>
    <r>
      <rPr>
        <sz val="11"/>
        <color rgb="FF000000"/>
        <rFont val="宋体"/>
        <family val="3"/>
        <charset val="134"/>
      </rPr>
      <t>DC_1A2-3C2-7C2_n5A2-n78A4</t>
    </r>
  </si>
  <si>
    <r>
      <rPr>
        <sz val="11"/>
        <color rgb="FF000000"/>
        <rFont val="宋体"/>
        <family val="3"/>
        <charset val="134"/>
      </rPr>
      <t>DC_1A2-3C2-7C2_n26A2-n78A4</t>
    </r>
  </si>
  <si>
    <r>
      <rPr>
        <sz val="11"/>
        <color rgb="FF000000"/>
        <rFont val="宋体"/>
        <family val="3"/>
        <charset val="134"/>
      </rPr>
      <t>DC_3C2-7C2-28A2_n5A2-n78A4</t>
    </r>
  </si>
  <si>
    <r>
      <rPr>
        <sz val="11"/>
        <color rgb="FF000000"/>
        <rFont val="宋体"/>
        <family val="3"/>
        <charset val="134"/>
      </rPr>
      <t>DC_1A2-3C2-28A2_n7A4-n78A4</t>
    </r>
  </si>
  <si>
    <r>
      <rPr>
        <sz val="11"/>
        <color rgb="FF000000"/>
        <rFont val="宋体"/>
        <family val="3"/>
        <charset val="134"/>
      </rPr>
      <t>DC_1A4-3C2-7A2_n5A2-n78A4</t>
    </r>
  </si>
  <si>
    <r>
      <rPr>
        <sz val="11"/>
        <color rgb="FF000000"/>
        <rFont val="宋体"/>
        <family val="3"/>
        <charset val="134"/>
      </rPr>
      <t>DC_1A4-3C2-7A2_n26A2-n78A4</t>
    </r>
  </si>
  <si>
    <r>
      <rPr>
        <sz val="11"/>
        <color rgb="FF000000"/>
        <rFont val="宋体"/>
        <family val="3"/>
        <charset val="134"/>
      </rPr>
      <t>DC_1A2-3C2-7A4_n5A2-n78A4</t>
    </r>
  </si>
  <si>
    <r>
      <rPr>
        <sz val="11"/>
        <color rgb="FF000000"/>
        <rFont val="宋体"/>
        <family val="3"/>
        <charset val="134"/>
      </rPr>
      <t>DC_1A2-3C2-7A4_n26A2-n78A4</t>
    </r>
  </si>
  <si>
    <r>
      <rPr>
        <sz val="11"/>
        <color rgb="FF000000"/>
        <rFont val="宋体"/>
        <family val="3"/>
        <charset val="134"/>
      </rPr>
      <t>DC_1A4-3A2-7C2_n5A2-n78A4</t>
    </r>
  </si>
  <si>
    <r>
      <rPr>
        <sz val="11"/>
        <color rgb="FF000000"/>
        <rFont val="宋体"/>
        <family val="3"/>
        <charset val="134"/>
      </rPr>
      <t>DC_1A4-3A2-7C2_n26A2-n78A4</t>
    </r>
  </si>
  <si>
    <r>
      <rPr>
        <sz val="11"/>
        <color rgb="FF000000"/>
        <rFont val="宋体"/>
        <family val="3"/>
        <charset val="134"/>
      </rPr>
      <t>DC_1A2-3A4-7C2_n5A2-n78A4</t>
    </r>
  </si>
  <si>
    <r>
      <rPr>
        <sz val="11"/>
        <color rgb="FF000000"/>
        <rFont val="宋体"/>
        <family val="3"/>
        <charset val="134"/>
      </rPr>
      <t>DC_1A2-3A4-7C2_n26A2-n78A4</t>
    </r>
  </si>
  <si>
    <r>
      <rPr>
        <sz val="11"/>
        <color rgb="FF000000"/>
        <rFont val="宋体"/>
        <family val="3"/>
        <charset val="134"/>
      </rPr>
      <t>DC_1A4-3C2-28A2_n5A2-n78A4</t>
    </r>
  </si>
  <si>
    <r>
      <rPr>
        <sz val="11"/>
        <color rgb="FF000000"/>
        <rFont val="宋体"/>
        <family val="3"/>
        <charset val="134"/>
      </rPr>
      <t>DC_1A4-7C2-28A2_n5A2-n78A4</t>
    </r>
  </si>
  <si>
    <r>
      <rPr>
        <sz val="11"/>
        <color rgb="FF000000"/>
        <rFont val="宋体"/>
        <family val="3"/>
        <charset val="134"/>
      </rPr>
      <t>DC_3C2-7A4-28A2_n5A2-n78A4</t>
    </r>
  </si>
  <si>
    <r>
      <rPr>
        <sz val="11"/>
        <color rgb="FF000000"/>
        <rFont val="宋体"/>
        <family val="3"/>
        <charset val="134"/>
      </rPr>
      <t>DC_3A4-7C2-28A2_n5A2-n78A4</t>
    </r>
  </si>
  <si>
    <r>
      <rPr>
        <sz val="11"/>
        <color rgb="FF000000"/>
        <rFont val="宋体"/>
        <family val="3"/>
        <charset val="134"/>
      </rPr>
      <t>DC_1A4-3A2-28A2_n7A4-n78A4</t>
    </r>
  </si>
  <si>
    <r>
      <rPr>
        <sz val="11"/>
        <color rgb="FF000000"/>
        <rFont val="宋体"/>
        <family val="3"/>
        <charset val="134"/>
      </rPr>
      <t>DC_1A2-3A4-28A2_n7A4-n78A4</t>
    </r>
  </si>
  <si>
    <r>
      <rPr>
        <sz val="11"/>
        <color rgb="FF000000"/>
        <rFont val="宋体"/>
        <family val="3"/>
        <charset val="134"/>
      </rPr>
      <t>DC_1A4-3A4-28A2_n5A2-n78A4</t>
    </r>
  </si>
  <si>
    <r>
      <rPr>
        <sz val="11"/>
        <color rgb="FF000000"/>
        <rFont val="宋体"/>
        <family val="3"/>
        <charset val="134"/>
      </rPr>
      <t>DC_1A4-7A4-28A2_n5A2-n78A4</t>
    </r>
  </si>
  <si>
    <r>
      <rPr>
        <sz val="11"/>
        <color rgb="FF000000"/>
        <rFont val="宋体"/>
        <family val="3"/>
        <charset val="134"/>
      </rPr>
      <t>DC_3A4-7A4-28A2_n5A2-n78A4</t>
    </r>
  </si>
  <si>
    <r>
      <rPr>
        <sz val="11"/>
        <color rgb="FF000000"/>
        <rFont val="宋体"/>
        <family val="3"/>
        <charset val="134"/>
      </rPr>
      <t>DC_1A4-3A4-7A2_n5A2-n78A4</t>
    </r>
  </si>
  <si>
    <r>
      <rPr>
        <sz val="11"/>
        <color rgb="FF000000"/>
        <rFont val="宋体"/>
        <family val="3"/>
        <charset val="134"/>
      </rPr>
      <t>DC_1A4-3A2-7A4_n5A2-n78A4</t>
    </r>
  </si>
  <si>
    <r>
      <rPr>
        <sz val="11"/>
        <color rgb="FF000000"/>
        <rFont val="宋体"/>
        <family val="3"/>
        <charset val="134"/>
      </rPr>
      <t>DC_1A2-3A4-7A4_n5A2-n78A4</t>
    </r>
  </si>
  <si>
    <r>
      <rPr>
        <sz val="11"/>
        <color rgb="FF000000"/>
        <rFont val="宋体"/>
        <family val="3"/>
        <charset val="134"/>
      </rPr>
      <t>DC_1A4-3A4-7A2_n26A2-n78A4</t>
    </r>
  </si>
  <si>
    <r>
      <rPr>
        <sz val="11"/>
        <color rgb="FF000000"/>
        <rFont val="宋体"/>
        <family val="3"/>
        <charset val="134"/>
      </rPr>
      <t>DC_1A4-3A2-7A4_n26A2-n78A4</t>
    </r>
  </si>
  <si>
    <r>
      <rPr>
        <sz val="11"/>
        <color rgb="FF000000"/>
        <rFont val="宋体"/>
        <family val="3"/>
        <charset val="134"/>
      </rPr>
      <t>DC_1A2-3A4-7A4_n26A2-n78A4</t>
    </r>
  </si>
  <si>
    <r>
      <rPr>
        <sz val="11"/>
        <color rgb="FF000000"/>
        <rFont val="宋体"/>
        <family val="3"/>
        <charset val="134"/>
      </rPr>
      <t>DC_1A2-3C2-7A2_n5A2-n78A4</t>
    </r>
  </si>
  <si>
    <r>
      <rPr>
        <sz val="11"/>
        <color rgb="FF000000"/>
        <rFont val="宋体"/>
        <family val="3"/>
        <charset val="134"/>
      </rPr>
      <t>DC_1A2-3A2-7C2_n5A2-n78A4</t>
    </r>
  </si>
  <si>
    <r>
      <rPr>
        <sz val="11"/>
        <color rgb="FF000000"/>
        <rFont val="宋体"/>
        <family val="3"/>
        <charset val="134"/>
      </rPr>
      <t>DC_1A2-3C2-7A2_n26A2-n78A4</t>
    </r>
  </si>
  <si>
    <r>
      <rPr>
        <sz val="11"/>
        <color rgb="FF000000"/>
        <rFont val="宋体"/>
        <family val="3"/>
        <charset val="134"/>
      </rPr>
      <t>DC_1A2-3A2-7C2_n26A2-n78A4</t>
    </r>
  </si>
  <si>
    <r>
      <rPr>
        <sz val="11"/>
        <color rgb="FF000000"/>
        <rFont val="宋体"/>
        <family val="3"/>
        <charset val="134"/>
      </rPr>
      <t>DC_1A2-3C2-28A2_n5A2-n78A4</t>
    </r>
  </si>
  <si>
    <r>
      <rPr>
        <sz val="11"/>
        <color rgb="FF000000"/>
        <rFont val="宋体"/>
        <family val="3"/>
        <charset val="134"/>
      </rPr>
      <t>DC_1A2-7C2-28A2_n5A2-n78A4</t>
    </r>
  </si>
  <si>
    <r>
      <rPr>
        <sz val="11"/>
        <color rgb="FF000000"/>
        <rFont val="宋体"/>
        <family val="3"/>
        <charset val="134"/>
      </rPr>
      <t>DC_3C2-7A2-28A2_n5A2-n78A4</t>
    </r>
  </si>
  <si>
    <r>
      <rPr>
        <sz val="11"/>
        <color rgb="FF000000"/>
        <rFont val="宋体"/>
        <family val="3"/>
        <charset val="134"/>
      </rPr>
      <t>DC_3A2-7C2-28A2_n5A2-n78A4</t>
    </r>
  </si>
  <si>
    <r>
      <rPr>
        <sz val="11"/>
        <color rgb="FF000000"/>
        <rFont val="宋体"/>
        <family val="3"/>
        <charset val="134"/>
      </rPr>
      <t>DC_1A2-3A2-28A2_n7A4-n78A4</t>
    </r>
  </si>
  <si>
    <r>
      <rPr>
        <sz val="11"/>
        <color rgb="FF000000"/>
        <rFont val="宋体"/>
        <family val="3"/>
        <charset val="134"/>
      </rPr>
      <t>DC_1A4-3A2-7A2_n5A2-n78A4</t>
    </r>
  </si>
  <si>
    <r>
      <rPr>
        <sz val="11"/>
        <color rgb="FF000000"/>
        <rFont val="宋体"/>
        <family val="3"/>
        <charset val="134"/>
      </rPr>
      <t>DC_1A2-3A4-7A2_n5A2-n78A4</t>
    </r>
  </si>
  <si>
    <r>
      <rPr>
        <sz val="11"/>
        <color rgb="FF000000"/>
        <rFont val="宋体"/>
        <family val="3"/>
        <charset val="134"/>
      </rPr>
      <t>DC_1A2-3A2-7A4_n5A2-n78A4</t>
    </r>
  </si>
  <si>
    <r>
      <rPr>
        <sz val="11"/>
        <color rgb="FF000000"/>
        <rFont val="宋体"/>
        <family val="3"/>
        <charset val="134"/>
      </rPr>
      <t>DC_1A4-3A2-7A2_n26A2-n78A4</t>
    </r>
  </si>
  <si>
    <r>
      <rPr>
        <sz val="11"/>
        <color rgb="FF000000"/>
        <rFont val="宋体"/>
        <family val="3"/>
        <charset val="134"/>
      </rPr>
      <t>DC_1A2-3A4-7A2_n26A2-n78A4</t>
    </r>
  </si>
  <si>
    <r>
      <rPr>
        <sz val="11"/>
        <color rgb="FF000000"/>
        <rFont val="宋体"/>
        <family val="3"/>
        <charset val="134"/>
      </rPr>
      <t>DC_1A2-3A2-7A4_n26A2-n78A4</t>
    </r>
  </si>
  <si>
    <r>
      <rPr>
        <sz val="11"/>
        <color rgb="FF000000"/>
        <rFont val="宋体"/>
        <family val="3"/>
        <charset val="134"/>
      </rPr>
      <t>DC_1A4-3A2-28A2_n5A2-n78A4</t>
    </r>
  </si>
  <si>
    <r>
      <rPr>
        <sz val="11"/>
        <color rgb="FF000000"/>
        <rFont val="宋体"/>
        <family val="3"/>
        <charset val="134"/>
      </rPr>
      <t>DC_1A2-3A4-28A2_n5A2-n78A4</t>
    </r>
  </si>
  <si>
    <r>
      <rPr>
        <sz val="11"/>
        <color rgb="FF000000"/>
        <rFont val="宋体"/>
        <family val="3"/>
        <charset val="134"/>
      </rPr>
      <t>DC_1A4-7A2-28A2_n5A2-n78A4</t>
    </r>
  </si>
  <si>
    <r>
      <rPr>
        <sz val="11"/>
        <color rgb="FF000000"/>
        <rFont val="宋体"/>
        <family val="3"/>
        <charset val="134"/>
      </rPr>
      <t>DC_1A2-7A4-28A2_n5A2-n78A4</t>
    </r>
  </si>
  <si>
    <r>
      <rPr>
        <sz val="11"/>
        <color rgb="FF000000"/>
        <rFont val="宋体"/>
        <family val="3"/>
        <charset val="134"/>
      </rPr>
      <t>DC_3A4-7A2-28A2_n5A2-n78A4</t>
    </r>
  </si>
  <si>
    <r>
      <rPr>
        <sz val="11"/>
        <color rgb="FF000000"/>
        <rFont val="宋体"/>
        <family val="3"/>
        <charset val="134"/>
      </rPr>
      <t>DC_3A2-7A4-28A2_n5A2-n78A4</t>
    </r>
  </si>
  <si>
    <r>
      <rPr>
        <sz val="11"/>
        <color rgb="FF000000"/>
        <rFont val="宋体"/>
        <family val="3"/>
        <charset val="134"/>
      </rPr>
      <t>DC_1A2-3A2-7A2_n5A2-n78A4</t>
    </r>
  </si>
  <si>
    <r>
      <rPr>
        <sz val="11"/>
        <color rgb="FF000000"/>
        <rFont val="宋体"/>
        <family val="3"/>
        <charset val="134"/>
      </rPr>
      <t>DC_1A2-3A2-7A2_n26A2-n78A4</t>
    </r>
  </si>
  <si>
    <r>
      <rPr>
        <sz val="11"/>
        <color rgb="FF000000"/>
        <rFont val="宋体"/>
        <family val="3"/>
        <charset val="134"/>
      </rPr>
      <t>DC_1A2-3A2-28A2_n5A2-n78A4</t>
    </r>
  </si>
  <si>
    <r>
      <rPr>
        <sz val="11"/>
        <color rgb="FF000000"/>
        <rFont val="宋体"/>
        <family val="3"/>
        <charset val="134"/>
      </rPr>
      <t>DC_1A2-7A2-28A2_n5A2-n78A4</t>
    </r>
  </si>
  <si>
    <r>
      <rPr>
        <sz val="11"/>
        <color rgb="FF000000"/>
        <rFont val="宋体"/>
        <family val="3"/>
        <charset val="134"/>
      </rPr>
      <t>DC_3A2-7A2-28A2_n5A2-n78A4</t>
    </r>
  </si>
  <si>
    <r>
      <rPr>
        <sz val="11"/>
        <color rgb="FF000000"/>
        <rFont val="宋体"/>
        <family val="3"/>
        <charset val="134"/>
      </rPr>
      <t>DC_3C4-7C4_n5A2-n78A4</t>
    </r>
  </si>
  <si>
    <r>
      <rPr>
        <sz val="11"/>
        <color rgb="FF000000"/>
        <rFont val="宋体"/>
        <family val="3"/>
        <charset val="134"/>
      </rPr>
      <t>DC_3C4-7C4_n26A2-n78A4</t>
    </r>
  </si>
  <si>
    <r>
      <rPr>
        <sz val="11"/>
        <color rgb="FF000000"/>
        <rFont val="宋体"/>
        <family val="3"/>
        <charset val="134"/>
      </rPr>
      <t>DC_1A4-3C4_n7A4-n78A4</t>
    </r>
  </si>
  <si>
    <r>
      <rPr>
        <sz val="11"/>
        <color rgb="FF000000"/>
        <rFont val="宋体"/>
        <family val="3"/>
        <charset val="134"/>
      </rPr>
      <t>DC_3C2-7C4_n5A2-n78A4</t>
    </r>
  </si>
  <si>
    <r>
      <rPr>
        <sz val="11"/>
        <color rgb="FF000000"/>
        <rFont val="宋体"/>
        <family val="3"/>
        <charset val="134"/>
      </rPr>
      <t>DC_3C2-7C4_n26A2-n78A4</t>
    </r>
  </si>
  <si>
    <r>
      <rPr>
        <sz val="11"/>
        <color rgb="FF000000"/>
        <rFont val="宋体"/>
        <family val="3"/>
        <charset val="134"/>
      </rPr>
      <t>DC_3C4-7C2_n5A2-n78A4</t>
    </r>
  </si>
  <si>
    <r>
      <rPr>
        <sz val="11"/>
        <color rgb="FF000000"/>
        <rFont val="宋体"/>
        <family val="3"/>
        <charset val="134"/>
      </rPr>
      <t>DC_3C4-7C2_n26A2-n78A4</t>
    </r>
  </si>
  <si>
    <r>
      <rPr>
        <sz val="11"/>
        <color rgb="FF000000"/>
        <rFont val="宋体"/>
        <family val="3"/>
        <charset val="134"/>
      </rPr>
      <t>DC_1A2-3C4_n7A4-n78A4</t>
    </r>
  </si>
  <si>
    <r>
      <rPr>
        <sz val="11"/>
        <color rgb="FF000000"/>
        <rFont val="宋体"/>
        <family val="3"/>
        <charset val="134"/>
      </rPr>
      <t>DC_1A4-3C4_n5A2-n78A4</t>
    </r>
  </si>
  <si>
    <r>
      <rPr>
        <sz val="11"/>
        <color rgb="FF000000"/>
        <rFont val="宋体"/>
        <family val="3"/>
        <charset val="134"/>
      </rPr>
      <t>DC_1A4-3C4_n26A2-n78A4</t>
    </r>
  </si>
  <si>
    <r>
      <rPr>
        <sz val="11"/>
        <color rgb="FF000000"/>
        <rFont val="宋体"/>
        <family val="3"/>
        <charset val="134"/>
      </rPr>
      <t>DC_1A4-7C4_n5A2-n78A4</t>
    </r>
  </si>
  <si>
    <r>
      <rPr>
        <sz val="11"/>
        <color rgb="FF000000"/>
        <rFont val="宋体"/>
        <family val="3"/>
        <charset val="134"/>
      </rPr>
      <t>DC_1A4-7C4_n26A2-n78A4</t>
    </r>
  </si>
  <si>
    <r>
      <rPr>
        <sz val="11"/>
        <color rgb="FF000000"/>
        <rFont val="宋体"/>
        <family val="3"/>
        <charset val="134"/>
      </rPr>
      <t>DC_3A4-7C4_n5A2-n78A4</t>
    </r>
  </si>
  <si>
    <r>
      <rPr>
        <sz val="11"/>
        <color rgb="FF000000"/>
        <rFont val="宋体"/>
        <family val="3"/>
        <charset val="134"/>
      </rPr>
      <t>DC_3A4-7C4_n26A2-n78A4</t>
    </r>
  </si>
  <si>
    <r>
      <rPr>
        <sz val="11"/>
        <color rgb="FF000000"/>
        <rFont val="宋体"/>
        <family val="3"/>
        <charset val="134"/>
      </rPr>
      <t>DC_3C4-7A4_n5A2-n78A4</t>
    </r>
  </si>
  <si>
    <r>
      <rPr>
        <sz val="11"/>
        <color rgb="FF000000"/>
        <rFont val="宋体"/>
        <family val="3"/>
        <charset val="134"/>
      </rPr>
      <t>DC_3C4-7A4_n26A2-n78A4</t>
    </r>
  </si>
  <si>
    <r>
      <rPr>
        <sz val="11"/>
        <color rgb="FF000000"/>
        <rFont val="宋体"/>
        <family val="3"/>
        <charset val="134"/>
      </rPr>
      <t>DC_1A4-3C2_n7A4-n78A4</t>
    </r>
  </si>
  <si>
    <r>
      <rPr>
        <sz val="11"/>
        <color rgb="FF000000"/>
        <rFont val="宋体"/>
        <family val="3"/>
        <charset val="134"/>
      </rPr>
      <t>DC_3C4-28A2_n5A2-n78A4</t>
    </r>
  </si>
  <si>
    <r>
      <rPr>
        <sz val="11"/>
        <color rgb="FF000000"/>
        <rFont val="宋体"/>
        <family val="3"/>
        <charset val="134"/>
      </rPr>
      <t>DC_7C4-28A2_n5A2-n78A4</t>
    </r>
  </si>
  <si>
    <r>
      <rPr>
        <sz val="11"/>
        <color rgb="FF000000"/>
        <rFont val="宋体"/>
        <family val="3"/>
        <charset val="134"/>
      </rPr>
      <t>DC_1A2-3C4_n5A2-n78A4</t>
    </r>
  </si>
  <si>
    <r>
      <rPr>
        <sz val="11"/>
        <color rgb="FF000000"/>
        <rFont val="宋体"/>
        <family val="3"/>
        <charset val="134"/>
      </rPr>
      <t>DC_1A2-7C4_n5A2-n78A4</t>
    </r>
  </si>
  <si>
    <r>
      <rPr>
        <sz val="11"/>
        <color rgb="FF000000"/>
        <rFont val="宋体"/>
        <family val="3"/>
        <charset val="134"/>
      </rPr>
      <t>DC_3A2-7C4_n5A2-n78A4</t>
    </r>
  </si>
  <si>
    <r>
      <rPr>
        <sz val="11"/>
        <color rgb="FF000000"/>
        <rFont val="宋体"/>
        <family val="3"/>
        <charset val="134"/>
      </rPr>
      <t>DC_3C4-7A2_n5A2-n78A4</t>
    </r>
  </si>
  <si>
    <r>
      <rPr>
        <sz val="11"/>
        <color rgb="FF000000"/>
        <rFont val="宋体"/>
        <family val="3"/>
        <charset val="134"/>
      </rPr>
      <t>DC_1A2-3C4_n26A2-n78A4</t>
    </r>
  </si>
  <si>
    <r>
      <rPr>
        <sz val="11"/>
        <color rgb="FF000000"/>
        <rFont val="宋体"/>
        <family val="3"/>
        <charset val="134"/>
      </rPr>
      <t>DC_1A2-7C4_n26A2-n78A4</t>
    </r>
  </si>
  <si>
    <r>
      <rPr>
        <sz val="11"/>
        <color rgb="FF000000"/>
        <rFont val="宋体"/>
        <family val="3"/>
        <charset val="134"/>
      </rPr>
      <t>DC_3A2-7C4_n26A2-n78A4</t>
    </r>
  </si>
  <si>
    <r>
      <rPr>
        <sz val="11"/>
        <color rgb="FF000000"/>
        <rFont val="宋体"/>
        <family val="3"/>
        <charset val="134"/>
      </rPr>
      <t>DC_3C4-7A2_n26A2-n78A4</t>
    </r>
  </si>
  <si>
    <r>
      <rPr>
        <sz val="11"/>
        <color rgb="FF000000"/>
        <rFont val="宋体"/>
        <family val="3"/>
        <charset val="134"/>
      </rPr>
      <t>DC_1A4-3A4_n7A4-n78A4</t>
    </r>
  </si>
  <si>
    <r>
      <rPr>
        <sz val="11"/>
        <color rgb="FF000000"/>
        <rFont val="宋体"/>
        <family val="3"/>
        <charset val="134"/>
      </rPr>
      <t>DC_3C2-7C2_n5A2-n78A4</t>
    </r>
  </si>
  <si>
    <r>
      <rPr>
        <sz val="11"/>
        <color rgb="FF000000"/>
        <rFont val="宋体"/>
        <family val="3"/>
        <charset val="134"/>
      </rPr>
      <t>DC_3C2-7C2_n26A2-n78A4</t>
    </r>
  </si>
  <si>
    <r>
      <rPr>
        <sz val="11"/>
        <color rgb="FF000000"/>
        <rFont val="宋体"/>
        <family val="3"/>
        <charset val="134"/>
      </rPr>
      <t>DC_1A2-3C2_n7A4-n78A4</t>
    </r>
  </si>
  <si>
    <r>
      <rPr>
        <sz val="11"/>
        <color rgb="FF000000"/>
        <rFont val="宋体"/>
        <family val="3"/>
        <charset val="134"/>
      </rPr>
      <t>DC_1A4-3C2_n5A2-n78A4</t>
    </r>
  </si>
  <si>
    <r>
      <rPr>
        <sz val="11"/>
        <color rgb="FF000000"/>
        <rFont val="宋体"/>
        <family val="3"/>
        <charset val="134"/>
      </rPr>
      <t>DC_1A4-7C2_n5A2-n78A4</t>
    </r>
  </si>
  <si>
    <r>
      <rPr>
        <sz val="11"/>
        <color rgb="FF000000"/>
        <rFont val="宋体"/>
        <family val="3"/>
        <charset val="134"/>
      </rPr>
      <t>DC_3A4-7C2_n5A2-n78A4</t>
    </r>
  </si>
  <si>
    <r>
      <rPr>
        <sz val="11"/>
        <color rgb="FF000000"/>
        <rFont val="宋体"/>
        <family val="3"/>
        <charset val="134"/>
      </rPr>
      <t>DC_3C2-7A4_n5A2-n78A4</t>
    </r>
  </si>
  <si>
    <r>
      <rPr>
        <sz val="11"/>
        <color rgb="FF000000"/>
        <rFont val="宋体"/>
        <family val="3"/>
        <charset val="134"/>
      </rPr>
      <t>DC_1A4-3C2_n26A2-n78A4</t>
    </r>
  </si>
  <si>
    <r>
      <rPr>
        <sz val="11"/>
        <color rgb="FF000000"/>
        <rFont val="宋体"/>
        <family val="3"/>
        <charset val="134"/>
      </rPr>
      <t>DC_1A4-7C2_n26A2-n78A4</t>
    </r>
  </si>
  <si>
    <r>
      <rPr>
        <sz val="11"/>
        <color rgb="FF000000"/>
        <rFont val="宋体"/>
        <family val="3"/>
        <charset val="134"/>
      </rPr>
      <t>DC_3A4-7C2_n26A2-n78A4</t>
    </r>
  </si>
  <si>
    <r>
      <rPr>
        <sz val="11"/>
        <color rgb="FF000000"/>
        <rFont val="宋体"/>
        <family val="3"/>
        <charset val="134"/>
      </rPr>
      <t>DC_3C2-7A4_n26A2-n78A4</t>
    </r>
  </si>
  <si>
    <r>
      <rPr>
        <sz val="11"/>
        <color rgb="FF000000"/>
        <rFont val="宋体"/>
        <family val="3"/>
        <charset val="134"/>
      </rPr>
      <t>DC_1A4-28A2_n7A4-n78A4</t>
    </r>
  </si>
  <si>
    <r>
      <rPr>
        <sz val="11"/>
        <color rgb="FF000000"/>
        <rFont val="宋体"/>
        <family val="3"/>
        <charset val="134"/>
      </rPr>
      <t>DC_3A4-28A2_n7A4-n78A4</t>
    </r>
  </si>
  <si>
    <r>
      <rPr>
        <sz val="11"/>
        <color rgb="FF000000"/>
        <rFont val="宋体"/>
        <family val="3"/>
        <charset val="134"/>
      </rPr>
      <t>DC_1A4-3A2_n7A4-n78A4</t>
    </r>
  </si>
  <si>
    <r>
      <rPr>
        <sz val="11"/>
        <color rgb="FF000000"/>
        <rFont val="宋体"/>
        <family val="3"/>
        <charset val="134"/>
      </rPr>
      <t>DC_1A2-3A4_n7A4-n78A4</t>
    </r>
  </si>
  <si>
    <r>
      <rPr>
        <sz val="11"/>
        <color rgb="FF000000"/>
        <rFont val="宋体"/>
        <family val="3"/>
        <charset val="134"/>
      </rPr>
      <t>DC_1A4-3A4_n5A2-n78A4</t>
    </r>
  </si>
  <si>
    <r>
      <rPr>
        <sz val="11"/>
        <color rgb="FF000000"/>
        <rFont val="宋体"/>
        <family val="3"/>
        <charset val="134"/>
      </rPr>
      <t>DC_1A4-7A4_n5A2-n78A4</t>
    </r>
  </si>
  <si>
    <r>
      <rPr>
        <sz val="11"/>
        <color rgb="FF000000"/>
        <rFont val="宋体"/>
        <family val="3"/>
        <charset val="134"/>
      </rPr>
      <t>DC_3A4-7A4_n5A2-n78A4</t>
    </r>
  </si>
  <si>
    <r>
      <rPr>
        <sz val="11"/>
        <color rgb="FF000000"/>
        <rFont val="宋体"/>
        <family val="3"/>
        <charset val="134"/>
      </rPr>
      <t>DC_1A4-3A4_n26A2-n78A4</t>
    </r>
  </si>
  <si>
    <r>
      <rPr>
        <sz val="11"/>
        <color rgb="FF000000"/>
        <rFont val="宋体"/>
        <family val="3"/>
        <charset val="134"/>
      </rPr>
      <t>DC_1A4-7A4_n26A2-n78A4</t>
    </r>
  </si>
  <si>
    <r>
      <rPr>
        <sz val="11"/>
        <color rgb="FF000000"/>
        <rFont val="宋体"/>
        <family val="3"/>
        <charset val="134"/>
      </rPr>
      <t>DC_3A4-7A4_n26A2-n78A4</t>
    </r>
  </si>
  <si>
    <r>
      <rPr>
        <sz val="11"/>
        <color rgb="FF000000"/>
        <rFont val="宋体"/>
        <family val="3"/>
        <charset val="134"/>
      </rPr>
      <t>DC_1A2-3C2_n5A2-n78A4</t>
    </r>
  </si>
  <si>
    <r>
      <rPr>
        <sz val="11"/>
        <color rgb="FF000000"/>
        <rFont val="宋体"/>
        <family val="3"/>
        <charset val="134"/>
      </rPr>
      <t>DC_1A2-7C2_n5A2-n78A4</t>
    </r>
  </si>
  <si>
    <r>
      <rPr>
        <sz val="11"/>
        <color rgb="FF000000"/>
        <rFont val="宋体"/>
        <family val="3"/>
        <charset val="134"/>
      </rPr>
      <t>DC_3A2-7C2_n5A2-n78A4</t>
    </r>
  </si>
  <si>
    <r>
      <rPr>
        <sz val="11"/>
        <color rgb="FF000000"/>
        <rFont val="宋体"/>
        <family val="3"/>
        <charset val="134"/>
      </rPr>
      <t>DC_3C2-7A2_n5A2-n78A4</t>
    </r>
  </si>
  <si>
    <r>
      <rPr>
        <sz val="11"/>
        <color rgb="FF000000"/>
        <rFont val="宋体"/>
        <family val="3"/>
        <charset val="134"/>
      </rPr>
      <t>DC_1A2-3C2_n26A2-n78A4</t>
    </r>
  </si>
  <si>
    <r>
      <rPr>
        <sz val="11"/>
        <color rgb="FF000000"/>
        <rFont val="宋体"/>
        <family val="3"/>
        <charset val="134"/>
      </rPr>
      <t>DC_1A2-7C2_n26A2-n78A4</t>
    </r>
  </si>
  <si>
    <r>
      <rPr>
        <sz val="11"/>
        <color rgb="FF000000"/>
        <rFont val="宋体"/>
        <family val="3"/>
        <charset val="134"/>
      </rPr>
      <t>DC_3A2-7C2_n26A2-n78A4</t>
    </r>
  </si>
  <si>
    <r>
      <rPr>
        <sz val="11"/>
        <color rgb="FF000000"/>
        <rFont val="宋体"/>
        <family val="3"/>
        <charset val="134"/>
      </rPr>
      <t>DC_3C2-7A2_n26A2-n78A4</t>
    </r>
  </si>
  <si>
    <r>
      <rPr>
        <sz val="11"/>
        <color rgb="FF000000"/>
        <rFont val="宋体"/>
        <family val="3"/>
        <charset val="134"/>
      </rPr>
      <t>DC_3C2-28A2_n5A2-n78A4</t>
    </r>
  </si>
  <si>
    <r>
      <rPr>
        <sz val="11"/>
        <color rgb="FF000000"/>
        <rFont val="宋体"/>
        <family val="3"/>
        <charset val="134"/>
      </rPr>
      <t>DC_7C2-28A2_n5A2-n78A4</t>
    </r>
  </si>
  <si>
    <r>
      <rPr>
        <sz val="11"/>
        <color rgb="FF000000"/>
        <rFont val="宋体"/>
        <family val="3"/>
        <charset val="134"/>
      </rPr>
      <t>DC_1A2-3A2_n7A4-n78A4</t>
    </r>
  </si>
  <si>
    <r>
      <rPr>
        <sz val="11"/>
        <color rgb="FF000000"/>
        <rFont val="宋体"/>
        <family val="3"/>
        <charset val="134"/>
      </rPr>
      <t>DC_1A2-28A2_n7A4-n78A4</t>
    </r>
  </si>
  <si>
    <r>
      <rPr>
        <sz val="11"/>
        <color rgb="FF000000"/>
        <rFont val="宋体"/>
        <family val="3"/>
        <charset val="134"/>
      </rPr>
      <t>DC_3A2-28A2_n7A4-n78A4</t>
    </r>
  </si>
  <si>
    <r>
      <rPr>
        <sz val="11"/>
        <color rgb="FF000000"/>
        <rFont val="宋体"/>
        <family val="3"/>
        <charset val="134"/>
      </rPr>
      <t>DC_1A4-28A2_n5A2-n78A4</t>
    </r>
  </si>
  <si>
    <r>
      <rPr>
        <sz val="11"/>
        <color rgb="FF000000"/>
        <rFont val="宋体"/>
        <family val="3"/>
        <charset val="134"/>
      </rPr>
      <t>DC_3A4-28A2_n5A2-n78A4</t>
    </r>
  </si>
  <si>
    <r>
      <rPr>
        <sz val="11"/>
        <color rgb="FF000000"/>
        <rFont val="宋体"/>
        <family val="3"/>
        <charset val="134"/>
      </rPr>
      <t>DC_7A4-28A2_n5A2-n78A4</t>
    </r>
  </si>
  <si>
    <r>
      <rPr>
        <sz val="11"/>
        <color rgb="FF000000"/>
        <rFont val="宋体"/>
        <family val="3"/>
        <charset val="134"/>
      </rPr>
      <t>DC_1A4-3A2_n5A2-n78A4</t>
    </r>
  </si>
  <si>
    <r>
      <rPr>
        <sz val="11"/>
        <color rgb="FF000000"/>
        <rFont val="宋体"/>
        <family val="3"/>
        <charset val="134"/>
      </rPr>
      <t>DC_1A2-3A4_n5A2-n78A4</t>
    </r>
  </si>
  <si>
    <r>
      <rPr>
        <sz val="11"/>
        <color rgb="FF000000"/>
        <rFont val="宋体"/>
        <family val="3"/>
        <charset val="134"/>
      </rPr>
      <t>DC_1A4-7A2_n5A2-n78A4</t>
    </r>
  </si>
  <si>
    <r>
      <rPr>
        <sz val="11"/>
        <color rgb="FF000000"/>
        <rFont val="宋体"/>
        <family val="3"/>
        <charset val="134"/>
      </rPr>
      <t>DC_1A2-7A4_n5A2-n78A4</t>
    </r>
  </si>
  <si>
    <r>
      <rPr>
        <sz val="11"/>
        <color rgb="FF000000"/>
        <rFont val="宋体"/>
        <family val="3"/>
        <charset val="134"/>
      </rPr>
      <t>DC_3A4-7A2_n5A2-n78A4</t>
    </r>
  </si>
  <si>
    <r>
      <rPr>
        <sz val="11"/>
        <color rgb="FF000000"/>
        <rFont val="宋体"/>
        <family val="3"/>
        <charset val="134"/>
      </rPr>
      <t>DC_3A2-7A4_n5A2-n78A4</t>
    </r>
  </si>
  <si>
    <r>
      <rPr>
        <sz val="11"/>
        <color rgb="FF000000"/>
        <rFont val="宋体"/>
        <family val="3"/>
        <charset val="134"/>
      </rPr>
      <t>DC_1A4-3A2_n26A2-n78A4</t>
    </r>
  </si>
  <si>
    <r>
      <rPr>
        <sz val="11"/>
        <color rgb="FF000000"/>
        <rFont val="宋体"/>
        <family val="3"/>
        <charset val="134"/>
      </rPr>
      <t>DC_1A2-3A4_n26A2-n78A4</t>
    </r>
  </si>
  <si>
    <r>
      <rPr>
        <sz val="11"/>
        <color rgb="FF000000"/>
        <rFont val="宋体"/>
        <family val="3"/>
        <charset val="134"/>
      </rPr>
      <t>DC_1A4-7A2_n26A2-n78A4</t>
    </r>
  </si>
  <si>
    <r>
      <rPr>
        <sz val="11"/>
        <color rgb="FF000000"/>
        <rFont val="宋体"/>
        <family val="3"/>
        <charset val="134"/>
      </rPr>
      <t>DC_1A2-7A4_n26A2-n78A4</t>
    </r>
  </si>
  <si>
    <r>
      <rPr>
        <sz val="11"/>
        <color rgb="FF000000"/>
        <rFont val="宋体"/>
        <family val="3"/>
        <charset val="134"/>
      </rPr>
      <t>DC_3A4-7A2_n26A2-n78A4</t>
    </r>
  </si>
  <si>
    <r>
      <rPr>
        <sz val="11"/>
        <color rgb="FF000000"/>
        <rFont val="宋体"/>
        <family val="3"/>
        <charset val="134"/>
      </rPr>
      <t>DC_3A2-7A4_n26A2-n78A4</t>
    </r>
  </si>
  <si>
    <r>
      <rPr>
        <sz val="11"/>
        <color rgb="FF000000"/>
        <rFont val="宋体"/>
        <family val="3"/>
        <charset val="134"/>
      </rPr>
      <t>DC_1A2-3A2_n5A2-n78A4</t>
    </r>
  </si>
  <si>
    <r>
      <rPr>
        <sz val="11"/>
        <color rgb="FF000000"/>
        <rFont val="宋体"/>
        <family val="3"/>
        <charset val="134"/>
      </rPr>
      <t>DC_1A2-7A2_n5A2-n78A4</t>
    </r>
  </si>
  <si>
    <r>
      <rPr>
        <sz val="11"/>
        <color rgb="FF000000"/>
        <rFont val="宋体"/>
        <family val="3"/>
        <charset val="134"/>
      </rPr>
      <t>DC_1A2-3A2_n26A2-n78A4</t>
    </r>
  </si>
  <si>
    <r>
      <rPr>
        <sz val="11"/>
        <color rgb="FF000000"/>
        <rFont val="宋体"/>
        <family val="3"/>
        <charset val="134"/>
      </rPr>
      <t>DC_1A2-7A2_n26A2-n78A4</t>
    </r>
  </si>
  <si>
    <r>
      <rPr>
        <sz val="11"/>
        <color rgb="FF000000"/>
        <rFont val="宋体"/>
        <family val="3"/>
        <charset val="134"/>
      </rPr>
      <t>DC_1A2-28A2_n5A2-n78A4</t>
    </r>
  </si>
  <si>
    <r>
      <rPr>
        <sz val="11"/>
        <color rgb="FF000000"/>
        <rFont val="宋体"/>
        <family val="3"/>
        <charset val="134"/>
      </rPr>
      <t>DC_3A2-7A2_n5A2-n78A4</t>
    </r>
  </si>
  <si>
    <r>
      <rPr>
        <sz val="11"/>
        <color rgb="FF000000"/>
        <rFont val="宋体"/>
        <family val="3"/>
        <charset val="134"/>
      </rPr>
      <t>DC_3A2-7A2_n26A2-n78A4</t>
    </r>
  </si>
  <si>
    <r>
      <rPr>
        <sz val="11"/>
        <color rgb="FF000000"/>
        <rFont val="宋体"/>
        <family val="3"/>
        <charset val="134"/>
      </rPr>
      <t>DC_3A2-28A2_n5A2-n78A4</t>
    </r>
  </si>
  <si>
    <r>
      <rPr>
        <sz val="11"/>
        <color rgb="FF000000"/>
        <rFont val="宋体"/>
        <family val="3"/>
        <charset val="134"/>
      </rPr>
      <t>DC_7A2-28A2_n5A2-n78A4</t>
    </r>
  </si>
  <si>
    <r>
      <rPr>
        <sz val="11"/>
        <color rgb="FF000000"/>
        <rFont val="宋体"/>
        <family val="3"/>
        <charset val="134"/>
      </rPr>
      <t>DC_3C4_n7A4-n78A4</t>
    </r>
  </si>
  <si>
    <r>
      <rPr>
        <sz val="11"/>
        <color rgb="FF000000"/>
        <rFont val="宋体"/>
        <family val="3"/>
        <charset val="134"/>
      </rPr>
      <t>DC_3C4_n5A2-n78A4</t>
    </r>
  </si>
  <si>
    <r>
      <rPr>
        <sz val="11"/>
        <color rgb="FF000000"/>
        <rFont val="宋体"/>
        <family val="3"/>
        <charset val="134"/>
      </rPr>
      <t>DC_7C4_n5A2-n78A4</t>
    </r>
  </si>
  <si>
    <r>
      <rPr>
        <sz val="11"/>
        <color rgb="FF000000"/>
        <rFont val="宋体"/>
        <family val="3"/>
        <charset val="134"/>
      </rPr>
      <t>DC_3C4_n26A2-n78A4</t>
    </r>
  </si>
  <si>
    <r>
      <rPr>
        <sz val="11"/>
        <color rgb="FF000000"/>
        <rFont val="宋体"/>
        <family val="3"/>
        <charset val="134"/>
      </rPr>
      <t>DC_7C4_n26A2-n78A4</t>
    </r>
  </si>
  <si>
    <r>
      <rPr>
        <sz val="11"/>
        <color rgb="FF000000"/>
        <rFont val="宋体"/>
        <family val="3"/>
        <charset val="134"/>
      </rPr>
      <t>DC_3C2_n7A4-n78A4</t>
    </r>
  </si>
  <si>
    <r>
      <rPr>
        <sz val="11"/>
        <color rgb="FF000000"/>
        <rFont val="宋体"/>
        <family val="3"/>
        <charset val="134"/>
      </rPr>
      <t>DC_1A4_n7A4-n78A4</t>
    </r>
  </si>
  <si>
    <r>
      <rPr>
        <sz val="11"/>
        <color rgb="FF000000"/>
        <rFont val="宋体"/>
        <family val="3"/>
        <charset val="134"/>
      </rPr>
      <t>DC_3A4_n7A4-n78A4</t>
    </r>
  </si>
  <si>
    <r>
      <rPr>
        <sz val="11"/>
        <color rgb="FF000000"/>
        <rFont val="宋体"/>
        <family val="3"/>
        <charset val="134"/>
      </rPr>
      <t>DC_3C2_n5A2-n78A4</t>
    </r>
  </si>
  <si>
    <r>
      <rPr>
        <sz val="11"/>
        <color rgb="FF000000"/>
        <rFont val="宋体"/>
        <family val="3"/>
        <charset val="134"/>
      </rPr>
      <t>DC_7C2_n5A2-n78A4</t>
    </r>
  </si>
  <si>
    <r>
      <rPr>
        <sz val="11"/>
        <color rgb="FF000000"/>
        <rFont val="宋体"/>
        <family val="3"/>
        <charset val="134"/>
      </rPr>
      <t>DC_3C2_n26A2-n78A4</t>
    </r>
  </si>
  <si>
    <r>
      <rPr>
        <sz val="11"/>
        <color rgb="FF000000"/>
        <rFont val="宋体"/>
        <family val="3"/>
        <charset val="134"/>
      </rPr>
      <t>DC_7C2_n26A2-n78A4</t>
    </r>
  </si>
  <si>
    <r>
      <rPr>
        <sz val="11"/>
        <color rgb="FF000000"/>
        <rFont val="宋体"/>
        <family val="3"/>
        <charset val="134"/>
      </rPr>
      <t>DC_28A2_n7A4-n78A4</t>
    </r>
  </si>
  <si>
    <r>
      <rPr>
        <sz val="11"/>
        <color rgb="FF000000"/>
        <rFont val="宋体"/>
        <family val="3"/>
        <charset val="134"/>
      </rPr>
      <t>DC_1A2_n7A4-n78A4</t>
    </r>
  </si>
  <si>
    <r>
      <rPr>
        <sz val="11"/>
        <color rgb="FF000000"/>
        <rFont val="宋体"/>
        <family val="3"/>
        <charset val="134"/>
      </rPr>
      <t>DC_3A2_n7A4-n78A4</t>
    </r>
  </si>
  <si>
    <r>
      <rPr>
        <sz val="11"/>
        <color rgb="FF000000"/>
        <rFont val="宋体"/>
        <family val="3"/>
        <charset val="134"/>
      </rPr>
      <t>DC_1A4_n5A2-n78A4</t>
    </r>
  </si>
  <si>
    <r>
      <rPr>
        <sz val="11"/>
        <color rgb="FF000000"/>
        <rFont val="宋体"/>
        <family val="3"/>
        <charset val="134"/>
      </rPr>
      <t>DC_3A4_n5A2-n78A4</t>
    </r>
  </si>
  <si>
    <r>
      <rPr>
        <sz val="11"/>
        <color rgb="FF000000"/>
        <rFont val="宋体"/>
        <family val="3"/>
        <charset val="134"/>
      </rPr>
      <t>DC_7A4_n5A2-n78A4</t>
    </r>
  </si>
  <si>
    <r>
      <rPr>
        <sz val="11"/>
        <color rgb="FF000000"/>
        <rFont val="宋体"/>
        <family val="3"/>
        <charset val="134"/>
      </rPr>
      <t>DC_1A4_n26A2-n78A4</t>
    </r>
  </si>
  <si>
    <r>
      <rPr>
        <sz val="11"/>
        <color rgb="FF000000"/>
        <rFont val="宋体"/>
        <family val="3"/>
        <charset val="134"/>
      </rPr>
      <t>DC_3A4_n26A2-n78A4</t>
    </r>
  </si>
  <si>
    <r>
      <rPr>
        <sz val="11"/>
        <color rgb="FF000000"/>
        <rFont val="宋体"/>
        <family val="3"/>
        <charset val="134"/>
      </rPr>
      <t>DC_7A4_n26A2-n78A4</t>
    </r>
  </si>
  <si>
    <r>
      <rPr>
        <sz val="11"/>
        <color rgb="FF000000"/>
        <rFont val="宋体"/>
        <family val="3"/>
        <charset val="134"/>
      </rPr>
      <t>DC_28A2_n5A2-n78A4</t>
    </r>
  </si>
  <si>
    <r>
      <rPr>
        <sz val="11"/>
        <color rgb="FF000000"/>
        <rFont val="宋体"/>
        <family val="3"/>
        <charset val="134"/>
      </rPr>
      <t>DC_1A2_n5A2-n78A4</t>
    </r>
  </si>
  <si>
    <r>
      <rPr>
        <sz val="11"/>
        <color rgb="FF000000"/>
        <rFont val="宋体"/>
        <family val="3"/>
        <charset val="134"/>
      </rPr>
      <t>DC_3A2_n5A2-n78A4</t>
    </r>
  </si>
  <si>
    <r>
      <rPr>
        <sz val="11"/>
        <color rgb="FF000000"/>
        <rFont val="宋体"/>
        <family val="3"/>
        <charset val="134"/>
      </rPr>
      <t>DC_7A2_n5A2-n78A4</t>
    </r>
  </si>
  <si>
    <r>
      <rPr>
        <sz val="11"/>
        <color rgb="FF000000"/>
        <rFont val="宋体"/>
        <family val="3"/>
        <charset val="134"/>
      </rPr>
      <t>DC_1A2_n26A2-n78A4</t>
    </r>
  </si>
  <si>
    <r>
      <rPr>
        <sz val="11"/>
        <color rgb="FF000000"/>
        <rFont val="宋体"/>
        <family val="3"/>
        <charset val="134"/>
      </rPr>
      <t>DC_3A2_n26A2-n78A4</t>
    </r>
  </si>
  <si>
    <r>
      <rPr>
        <sz val="11"/>
        <color rgb="FF000000"/>
        <rFont val="宋体"/>
        <family val="3"/>
        <charset val="134"/>
      </rPr>
      <t>DC_7A2_n26A2-n78A4</t>
    </r>
  </si>
  <si>
    <r>
      <rPr>
        <b/>
        <sz val="20"/>
        <color rgb="FF000000"/>
        <rFont val="宋体"/>
        <family val="3"/>
        <charset val="134"/>
      </rPr>
      <t>Band Combinations - ENDC-NRCA</t>
    </r>
  </si>
  <si>
    <r>
      <rPr>
        <b/>
        <sz val="11"/>
        <color rgb="FF000000"/>
        <rFont val="宋体"/>
        <family val="3"/>
        <charset val="134"/>
      </rPr>
      <t>FR1#CC</t>
    </r>
  </si>
  <si>
    <r>
      <rPr>
        <b/>
        <sz val="11"/>
        <color rgb="FF000000"/>
        <rFont val="宋体"/>
        <family val="3"/>
        <charset val="134"/>
      </rPr>
      <t>FR2#CC</t>
    </r>
  </si>
  <si>
    <r>
      <rPr>
        <sz val="11"/>
        <color rgb="FF000000"/>
        <rFont val="宋体"/>
        <family val="3"/>
        <charset val="134"/>
      </rPr>
      <t>ENDC_NRCA_22_390</t>
    </r>
  </si>
  <si>
    <r>
      <rPr>
        <sz val="11"/>
        <color rgb="FF000000"/>
        <rFont val="宋体"/>
        <family val="3"/>
        <charset val="134"/>
      </rPr>
      <t>DC_1A-3C-7C-28A_n5A-n78A</t>
    </r>
  </si>
  <si>
    <r>
      <rPr>
        <sz val="11"/>
        <color rgb="FF000000"/>
        <rFont val="宋体"/>
        <family val="3"/>
        <charset val="134"/>
      </rPr>
      <t>NA</t>
    </r>
  </si>
  <si>
    <r>
      <rPr>
        <sz val="11"/>
        <color rgb="FF000000"/>
        <rFont val="宋体"/>
        <family val="3"/>
        <charset val="134"/>
      </rPr>
      <t>ENDC_NRCA_20_389</t>
    </r>
  </si>
  <si>
    <r>
      <rPr>
        <sz val="11"/>
        <color rgb="FF000000"/>
        <rFont val="宋体"/>
        <family val="3"/>
        <charset val="134"/>
      </rPr>
      <t>ENDC_NRCA_18_386</t>
    </r>
  </si>
  <si>
    <r>
      <rPr>
        <sz val="11"/>
        <color rgb="FF000000"/>
        <rFont val="宋体"/>
        <family val="3"/>
        <charset val="134"/>
      </rPr>
      <t>ENDC_NRCA_18_385</t>
    </r>
  </si>
  <si>
    <r>
      <rPr>
        <sz val="11"/>
        <color rgb="FF000000"/>
        <rFont val="宋体"/>
        <family val="3"/>
        <charset val="134"/>
      </rPr>
      <t>ENDC_NRCA_18_384</t>
    </r>
  </si>
  <si>
    <r>
      <rPr>
        <sz val="11"/>
        <color rgb="FF000000"/>
        <rFont val="宋体"/>
        <family val="3"/>
        <charset val="134"/>
      </rPr>
      <t>DC_1A-3C-7A-28A_n5A-n78A</t>
    </r>
  </si>
  <si>
    <r>
      <rPr>
        <sz val="11"/>
        <color rgb="FF000000"/>
        <rFont val="宋体"/>
        <family val="3"/>
        <charset val="134"/>
      </rPr>
      <t>ENDC_NRCA_18_383</t>
    </r>
  </si>
  <si>
    <r>
      <rPr>
        <sz val="11"/>
        <color rgb="FF000000"/>
        <rFont val="宋体"/>
        <family val="3"/>
        <charset val="134"/>
      </rPr>
      <t>DC_1A-3A-7C-28A_n5A-n78A</t>
    </r>
  </si>
  <si>
    <r>
      <rPr>
        <sz val="11"/>
        <color rgb="FF000000"/>
        <rFont val="宋体"/>
        <family val="3"/>
        <charset val="134"/>
      </rPr>
      <t>ENDC_NRCA_16_378</t>
    </r>
  </si>
  <si>
    <r>
      <rPr>
        <sz val="11"/>
        <color rgb="FF000000"/>
        <rFont val="宋体"/>
        <family val="3"/>
        <charset val="134"/>
      </rPr>
      <t>ENDC_NRCA_14_357</t>
    </r>
  </si>
  <si>
    <r>
      <rPr>
        <sz val="11"/>
        <color rgb="FF000000"/>
        <rFont val="宋体"/>
        <family val="3"/>
        <charset val="134"/>
      </rPr>
      <t>ENDC_NRCA_16_377</t>
    </r>
  </si>
  <si>
    <r>
      <rPr>
        <sz val="11"/>
        <color rgb="FF000000"/>
        <rFont val="宋体"/>
        <family val="3"/>
        <charset val="134"/>
      </rPr>
      <t>ENDC_NRCA_16_376</t>
    </r>
  </si>
  <si>
    <r>
      <rPr>
        <sz val="11"/>
        <color rgb="FF000000"/>
        <rFont val="宋体"/>
        <family val="3"/>
        <charset val="134"/>
      </rPr>
      <t>ENDC_NRCA_16_375</t>
    </r>
  </si>
  <si>
    <r>
      <rPr>
        <sz val="11"/>
        <color rgb="FF000000"/>
        <rFont val="宋体"/>
        <family val="3"/>
        <charset val="134"/>
      </rPr>
      <t>ENDC_NRCA_16_374</t>
    </r>
  </si>
  <si>
    <r>
      <rPr>
        <sz val="11"/>
        <color rgb="FF000000"/>
        <rFont val="宋体"/>
        <family val="3"/>
        <charset val="134"/>
      </rPr>
      <t>ENDC_NRCA_14_358</t>
    </r>
  </si>
  <si>
    <r>
      <rPr>
        <sz val="11"/>
        <color rgb="FF000000"/>
        <rFont val="宋体"/>
        <family val="3"/>
        <charset val="134"/>
      </rPr>
      <t>ENDC_NRCA_14_355</t>
    </r>
  </si>
  <si>
    <r>
      <rPr>
        <sz val="11"/>
        <color rgb="FF000000"/>
        <rFont val="宋体"/>
        <family val="3"/>
        <charset val="134"/>
      </rPr>
      <t>ENDC_NRCA_14_354</t>
    </r>
  </si>
  <si>
    <r>
      <rPr>
        <sz val="11"/>
        <color rgb="FF000000"/>
        <rFont val="宋体"/>
        <family val="3"/>
        <charset val="134"/>
      </rPr>
      <t>ENDC_NRCA_14_353</t>
    </r>
  </si>
  <si>
    <r>
      <rPr>
        <sz val="11"/>
        <color rgb="FF000000"/>
        <rFont val="宋体"/>
        <family val="3"/>
        <charset val="134"/>
      </rPr>
      <t>ENDC_NRCA_14_352</t>
    </r>
  </si>
  <si>
    <r>
      <rPr>
        <sz val="11"/>
        <color rgb="FF000000"/>
        <rFont val="宋体"/>
        <family val="3"/>
        <charset val="134"/>
      </rPr>
      <t>ENDC_NRCA_14_344</t>
    </r>
  </si>
  <si>
    <r>
      <rPr>
        <sz val="11"/>
        <color rgb="FF000000"/>
        <rFont val="宋体"/>
        <family val="3"/>
        <charset val="134"/>
      </rPr>
      <t>DC_1A-3A-7A-28A_n5A-n78A</t>
    </r>
  </si>
  <si>
    <r>
      <rPr>
        <sz val="11"/>
        <color rgb="FF000000"/>
        <rFont val="宋体"/>
        <family val="3"/>
        <charset val="134"/>
      </rPr>
      <t>ENDC_NRCA_12_322</t>
    </r>
  </si>
  <si>
    <r>
      <rPr>
        <sz val="11"/>
        <color rgb="FF000000"/>
        <rFont val="宋体"/>
        <family val="3"/>
        <charset val="134"/>
      </rPr>
      <t>ENDC_NRCA_12_321</t>
    </r>
  </si>
  <si>
    <r>
      <rPr>
        <sz val="11"/>
        <color rgb="FF000000"/>
        <rFont val="宋体"/>
        <family val="3"/>
        <charset val="134"/>
      </rPr>
      <t>ENDC_NRCA_12_320</t>
    </r>
  </si>
  <si>
    <r>
      <rPr>
        <sz val="11"/>
        <color rgb="FF000000"/>
        <rFont val="宋体"/>
        <family val="3"/>
        <charset val="134"/>
      </rPr>
      <t>ENDC_NRCA_12_319</t>
    </r>
  </si>
  <si>
    <r>
      <rPr>
        <sz val="11"/>
        <color rgb="FF000000"/>
        <rFont val="宋体"/>
        <family val="3"/>
        <charset val="134"/>
      </rPr>
      <t>ENDC_NRCA_12_318</t>
    </r>
  </si>
  <si>
    <r>
      <rPr>
        <sz val="11"/>
        <color rgb="FF000000"/>
        <rFont val="宋体"/>
        <family val="3"/>
        <charset val="134"/>
      </rPr>
      <t>ENDC_NRCA_12_308</t>
    </r>
  </si>
  <si>
    <r>
      <rPr>
        <sz val="11"/>
        <color rgb="FF000000"/>
        <rFont val="宋体"/>
        <family val="3"/>
        <charset val="134"/>
      </rPr>
      <t>ENDC_NRCA_12_307</t>
    </r>
  </si>
  <si>
    <r>
      <rPr>
        <sz val="11"/>
        <color rgb="FF000000"/>
        <rFont val="宋体"/>
        <family val="3"/>
        <charset val="134"/>
      </rPr>
      <t>ENDC_NRCA_12_306</t>
    </r>
  </si>
  <si>
    <r>
      <rPr>
        <sz val="11"/>
        <color rgb="FF000000"/>
        <rFont val="宋体"/>
        <family val="3"/>
        <charset val="134"/>
      </rPr>
      <t>ENDC_NRCA_10_262</t>
    </r>
  </si>
  <si>
    <r>
      <rPr>
        <sz val="11"/>
        <color rgb="FF000000"/>
        <rFont val="宋体"/>
        <family val="3"/>
        <charset val="134"/>
      </rPr>
      <t>ENDC_NRCA_10_261</t>
    </r>
  </si>
  <si>
    <r>
      <rPr>
        <sz val="11"/>
        <color rgb="FF000000"/>
        <rFont val="宋体"/>
        <family val="3"/>
        <charset val="134"/>
      </rPr>
      <t>ENDC_NRCA_10_255</t>
    </r>
  </si>
  <si>
    <r>
      <rPr>
        <sz val="11"/>
        <color rgb="FF000000"/>
        <rFont val="宋体"/>
        <family val="3"/>
        <charset val="134"/>
      </rPr>
      <t>ENDC_NRCA_10_254</t>
    </r>
  </si>
  <si>
    <r>
      <rPr>
        <sz val="11"/>
        <color rgb="FF000000"/>
        <rFont val="宋体"/>
        <family val="3"/>
        <charset val="134"/>
      </rPr>
      <t>ENDC_NRCA_10_253</t>
    </r>
  </si>
  <si>
    <r>
      <rPr>
        <sz val="11"/>
        <color rgb="FF000000"/>
        <rFont val="宋体"/>
        <family val="3"/>
        <charset val="134"/>
      </rPr>
      <t>ENDC_NRCA_8_188</t>
    </r>
  </si>
  <si>
    <r>
      <rPr>
        <sz val="11"/>
        <color rgb="FF000000"/>
        <rFont val="宋体"/>
        <family val="3"/>
        <charset val="134"/>
      </rPr>
      <t>ENDC_NRCA_20_388</t>
    </r>
  </si>
  <si>
    <r>
      <rPr>
        <sz val="11"/>
        <color rgb="FF000000"/>
        <rFont val="宋体"/>
        <family val="3"/>
        <charset val="134"/>
      </rPr>
      <t>DC_1A-3C-7C_n5A-n78A</t>
    </r>
  </si>
  <si>
    <r>
      <rPr>
        <sz val="11"/>
        <color rgb="FF000000"/>
        <rFont val="宋体"/>
        <family val="3"/>
        <charset val="134"/>
      </rPr>
      <t>ENDC_NRCA_20_391</t>
    </r>
  </si>
  <si>
    <r>
      <rPr>
        <sz val="11"/>
        <color rgb="FF000000"/>
        <rFont val="宋体"/>
        <family val="3"/>
        <charset val="134"/>
      </rPr>
      <t>DC_1A-3C-7C_n26A-n78A</t>
    </r>
  </si>
  <si>
    <r>
      <rPr>
        <sz val="11"/>
        <color rgb="FF000000"/>
        <rFont val="宋体"/>
        <family val="3"/>
        <charset val="134"/>
      </rPr>
      <t>ENDC_NRCA_18_381</t>
    </r>
  </si>
  <si>
    <r>
      <rPr>
        <sz val="11"/>
        <color rgb="FF000000"/>
        <rFont val="宋体"/>
        <family val="3"/>
        <charset val="134"/>
      </rPr>
      <t>ENDC_NRCA_18_392</t>
    </r>
  </si>
  <si>
    <r>
      <rPr>
        <sz val="11"/>
        <color rgb="FF000000"/>
        <rFont val="宋体"/>
        <family val="3"/>
        <charset val="134"/>
      </rPr>
      <t>ENDC_NRCA_14_356</t>
    </r>
  </si>
  <si>
    <r>
      <rPr>
        <sz val="11"/>
        <color rgb="FF000000"/>
        <rFont val="宋体"/>
        <family val="3"/>
        <charset val="134"/>
      </rPr>
      <t>DC_3C-7C-28A_n5A-n78A</t>
    </r>
  </si>
  <si>
    <r>
      <rPr>
        <sz val="11"/>
        <color rgb="FF000000"/>
        <rFont val="宋体"/>
        <family val="3"/>
        <charset val="134"/>
      </rPr>
      <t>ENDC_NRCA_16_371</t>
    </r>
  </si>
  <si>
    <r>
      <rPr>
        <sz val="11"/>
        <color rgb="FF000000"/>
        <rFont val="宋体"/>
        <family val="3"/>
        <charset val="134"/>
      </rPr>
      <t>ENDC_NRCA_16_393</t>
    </r>
  </si>
  <si>
    <r>
      <rPr>
        <sz val="11"/>
        <color rgb="FF000000"/>
        <rFont val="宋体"/>
        <family val="3"/>
        <charset val="134"/>
      </rPr>
      <t>ENDC_NRCA_16_370</t>
    </r>
  </si>
  <si>
    <r>
      <rPr>
        <sz val="11"/>
        <color rgb="FF000000"/>
        <rFont val="宋体"/>
        <family val="3"/>
        <charset val="134"/>
      </rPr>
      <t>ENDC_NRCA_16_394</t>
    </r>
  </si>
  <si>
    <r>
      <rPr>
        <sz val="11"/>
        <color rgb="FF000000"/>
        <rFont val="宋体"/>
        <family val="3"/>
        <charset val="134"/>
      </rPr>
      <t>ENDC_NRCA_14_338</t>
    </r>
  </si>
  <si>
    <r>
      <rPr>
        <sz val="11"/>
        <color rgb="FF000000"/>
        <rFont val="宋体"/>
        <family val="3"/>
        <charset val="134"/>
      </rPr>
      <t>DC_1A-3C-28A_n7A-n78A</t>
    </r>
  </si>
  <si>
    <r>
      <rPr>
        <sz val="11"/>
        <color rgb="FF000000"/>
        <rFont val="宋体"/>
        <family val="3"/>
        <charset val="134"/>
      </rPr>
      <t>ENDC_NRCA_16_367</t>
    </r>
  </si>
  <si>
    <r>
      <rPr>
        <sz val="11"/>
        <color rgb="FF000000"/>
        <rFont val="宋体"/>
        <family val="3"/>
        <charset val="134"/>
      </rPr>
      <t>DC_1A-3C-7A_n5A-n78A</t>
    </r>
  </si>
  <si>
    <r>
      <rPr>
        <sz val="11"/>
        <color rgb="FF000000"/>
        <rFont val="宋体"/>
        <family val="3"/>
        <charset val="134"/>
      </rPr>
      <t>ENDC_NRCA_16_395</t>
    </r>
  </si>
  <si>
    <r>
      <rPr>
        <sz val="11"/>
        <color rgb="FF000000"/>
        <rFont val="宋体"/>
        <family val="3"/>
        <charset val="134"/>
      </rPr>
      <t>DC_1A-3C-7A_n26A-n78A</t>
    </r>
  </si>
  <si>
    <r>
      <rPr>
        <sz val="11"/>
        <color rgb="FF000000"/>
        <rFont val="宋体"/>
        <family val="3"/>
        <charset val="134"/>
      </rPr>
      <t>ENDC_NRCA_16_366</t>
    </r>
  </si>
  <si>
    <r>
      <rPr>
        <sz val="11"/>
        <color rgb="FF000000"/>
        <rFont val="宋体"/>
        <family val="3"/>
        <charset val="134"/>
      </rPr>
      <t>DC_1A-3A-7C_n5A-n78A</t>
    </r>
  </si>
  <si>
    <r>
      <rPr>
        <sz val="11"/>
        <color rgb="FF000000"/>
        <rFont val="宋体"/>
        <family val="3"/>
        <charset val="134"/>
      </rPr>
      <t>ENDC_NRCA_16_396</t>
    </r>
  </si>
  <si>
    <r>
      <rPr>
        <sz val="11"/>
        <color rgb="FF000000"/>
        <rFont val="宋体"/>
        <family val="3"/>
        <charset val="134"/>
      </rPr>
      <t>DC_1A-3A-7C_n26A-n78A</t>
    </r>
  </si>
  <si>
    <r>
      <rPr>
        <sz val="11"/>
        <color rgb="FF000000"/>
        <rFont val="宋体"/>
        <family val="3"/>
        <charset val="134"/>
      </rPr>
      <t>ENDC_NRCA_14_349</t>
    </r>
  </si>
  <si>
    <r>
      <rPr>
        <sz val="11"/>
        <color rgb="FF000000"/>
        <rFont val="宋体"/>
        <family val="3"/>
        <charset val="134"/>
      </rPr>
      <t>ENDC_NRCA_12_314</t>
    </r>
  </si>
  <si>
    <r>
      <rPr>
        <sz val="11"/>
        <color rgb="FF000000"/>
        <rFont val="宋体"/>
        <family val="3"/>
        <charset val="134"/>
      </rPr>
      <t>ENDC_NRCA_12_403</t>
    </r>
  </si>
  <si>
    <r>
      <rPr>
        <sz val="11"/>
        <color rgb="FF000000"/>
        <rFont val="宋体"/>
        <family val="3"/>
        <charset val="134"/>
      </rPr>
      <t>ENDC_NRCA_12_313</t>
    </r>
  </si>
  <si>
    <r>
      <rPr>
        <sz val="11"/>
        <color rgb="FF000000"/>
        <rFont val="宋体"/>
        <family val="3"/>
        <charset val="134"/>
      </rPr>
      <t>ENDC_NRCA_10_263</t>
    </r>
  </si>
  <si>
    <r>
      <rPr>
        <sz val="11"/>
        <color rgb="FF000000"/>
        <rFont val="宋体"/>
        <family val="3"/>
        <charset val="134"/>
      </rPr>
      <t>ENDC_NRCA_10_412</t>
    </r>
  </si>
  <si>
    <r>
      <rPr>
        <sz val="11"/>
        <color rgb="FF000000"/>
        <rFont val="宋体"/>
        <family val="3"/>
        <charset val="134"/>
      </rPr>
      <t>ENDC_NRCA_12_289</t>
    </r>
  </si>
  <si>
    <r>
      <rPr>
        <sz val="11"/>
        <color rgb="FF000000"/>
        <rFont val="宋体"/>
        <family val="3"/>
        <charset val="134"/>
      </rPr>
      <t>ENDC_NRCA_14_342</t>
    </r>
  </si>
  <si>
    <r>
      <rPr>
        <sz val="11"/>
        <color rgb="FF000000"/>
        <rFont val="宋体"/>
        <family val="3"/>
        <charset val="134"/>
      </rPr>
      <t>DC_1A-3C-28A_n5A-n78A</t>
    </r>
  </si>
  <si>
    <r>
      <rPr>
        <sz val="11"/>
        <color rgb="FF000000"/>
        <rFont val="宋体"/>
        <family val="3"/>
        <charset val="134"/>
      </rPr>
      <t>ENDC_NRCA_14_341</t>
    </r>
  </si>
  <si>
    <r>
      <rPr>
        <sz val="11"/>
        <color rgb="FF000000"/>
        <rFont val="宋体"/>
        <family val="3"/>
        <charset val="134"/>
      </rPr>
      <t>DC_1A-7C-28A_n5A-n78A</t>
    </r>
  </si>
  <si>
    <r>
      <rPr>
        <sz val="11"/>
        <color rgb="FF000000"/>
        <rFont val="宋体"/>
        <family val="3"/>
        <charset val="134"/>
      </rPr>
      <t>ENDC_NRCA_14_340</t>
    </r>
  </si>
  <si>
    <r>
      <rPr>
        <sz val="11"/>
        <color rgb="FF000000"/>
        <rFont val="宋体"/>
        <family val="3"/>
        <charset val="134"/>
      </rPr>
      <t>DC_3C-7A-28A_n5A-n78A</t>
    </r>
  </si>
  <si>
    <r>
      <rPr>
        <sz val="11"/>
        <color rgb="FF000000"/>
        <rFont val="宋体"/>
        <family val="3"/>
        <charset val="134"/>
      </rPr>
      <t>ENDC_NRCA_14_339</t>
    </r>
  </si>
  <si>
    <r>
      <rPr>
        <sz val="11"/>
        <color rgb="FF000000"/>
        <rFont val="宋体"/>
        <family val="3"/>
        <charset val="134"/>
      </rPr>
      <t>DC_3A-7C-28A_n5A-n78A</t>
    </r>
  </si>
  <si>
    <r>
      <rPr>
        <sz val="11"/>
        <color rgb="FF000000"/>
        <rFont val="宋体"/>
        <family val="3"/>
        <charset val="134"/>
      </rPr>
      <t>ENDC_NRCA_14_336</t>
    </r>
  </si>
  <si>
    <r>
      <rPr>
        <sz val="11"/>
        <color rgb="FF000000"/>
        <rFont val="宋体"/>
        <family val="3"/>
        <charset val="134"/>
      </rPr>
      <t>ENDC_NRCA_14_398</t>
    </r>
  </si>
  <si>
    <r>
      <rPr>
        <sz val="11"/>
        <color rgb="FF000000"/>
        <rFont val="宋体"/>
        <family val="3"/>
        <charset val="134"/>
      </rPr>
      <t>ENDC_NRCA_14_335</t>
    </r>
  </si>
  <si>
    <r>
      <rPr>
        <sz val="11"/>
        <color rgb="FF000000"/>
        <rFont val="宋体"/>
        <family val="3"/>
        <charset val="134"/>
      </rPr>
      <t>ENDC_NRCA_14_399</t>
    </r>
  </si>
  <si>
    <r>
      <rPr>
        <sz val="11"/>
        <color rgb="FF000000"/>
        <rFont val="宋体"/>
        <family val="3"/>
        <charset val="134"/>
      </rPr>
      <t>ENDC_NRCA_14_334</t>
    </r>
  </si>
  <si>
    <r>
      <rPr>
        <sz val="11"/>
        <color rgb="FF000000"/>
        <rFont val="宋体"/>
        <family val="3"/>
        <charset val="134"/>
      </rPr>
      <t>ENDC_NRCA_14_400</t>
    </r>
  </si>
  <si>
    <r>
      <rPr>
        <sz val="11"/>
        <color rgb="FF000000"/>
        <rFont val="宋体"/>
        <family val="3"/>
        <charset val="134"/>
      </rPr>
      <t>ENDC_NRCA_14_333</t>
    </r>
  </si>
  <si>
    <r>
      <rPr>
        <sz val="11"/>
        <color rgb="FF000000"/>
        <rFont val="宋体"/>
        <family val="3"/>
        <charset val="134"/>
      </rPr>
      <t>ENDC_NRCA_14_401</t>
    </r>
  </si>
  <si>
    <r>
      <rPr>
        <sz val="11"/>
        <color rgb="FF000000"/>
        <rFont val="宋体"/>
        <family val="3"/>
        <charset val="134"/>
      </rPr>
      <t>ENDC_NRCA_12_315</t>
    </r>
  </si>
  <si>
    <r>
      <rPr>
        <sz val="11"/>
        <color rgb="FF000000"/>
        <rFont val="宋体"/>
        <family val="3"/>
        <charset val="134"/>
      </rPr>
      <t>ENDC_NRCA_12_402</t>
    </r>
  </si>
  <si>
    <r>
      <rPr>
        <sz val="11"/>
        <color rgb="FF000000"/>
        <rFont val="宋体"/>
        <family val="3"/>
        <charset val="134"/>
      </rPr>
      <t>ENDC_NRCA_10_234</t>
    </r>
  </si>
  <si>
    <r>
      <rPr>
        <sz val="11"/>
        <color rgb="FF000000"/>
        <rFont val="宋体"/>
        <family val="3"/>
        <charset val="134"/>
      </rPr>
      <t>ENDC_NRCA_12_302</t>
    </r>
  </si>
  <si>
    <r>
      <rPr>
        <sz val="11"/>
        <color rgb="FF000000"/>
        <rFont val="宋体"/>
        <family val="3"/>
        <charset val="134"/>
      </rPr>
      <t>ENDC_NRCA_12_404</t>
    </r>
  </si>
  <si>
    <r>
      <rPr>
        <sz val="11"/>
        <color rgb="FF000000"/>
        <rFont val="宋体"/>
        <family val="3"/>
        <charset val="134"/>
      </rPr>
      <t>ENDC_NRCA_12_301</t>
    </r>
  </si>
  <si>
    <r>
      <rPr>
        <sz val="11"/>
        <color rgb="FF000000"/>
        <rFont val="宋体"/>
        <family val="3"/>
        <charset val="134"/>
      </rPr>
      <t>ENDC_NRCA_12_405</t>
    </r>
  </si>
  <si>
    <r>
      <rPr>
        <sz val="11"/>
        <color rgb="FF000000"/>
        <rFont val="宋体"/>
        <family val="3"/>
        <charset val="134"/>
      </rPr>
      <t>ENDC_NRCA_12_300</t>
    </r>
  </si>
  <si>
    <r>
      <rPr>
        <sz val="11"/>
        <color rgb="FF000000"/>
        <rFont val="宋体"/>
        <family val="3"/>
        <charset val="134"/>
      </rPr>
      <t>ENDC_NRCA_12_406</t>
    </r>
  </si>
  <si>
    <r>
      <rPr>
        <sz val="11"/>
        <color rgb="FF000000"/>
        <rFont val="宋体"/>
        <family val="3"/>
        <charset val="134"/>
      </rPr>
      <t>ENDC_NRCA_12_299</t>
    </r>
  </si>
  <si>
    <r>
      <rPr>
        <sz val="11"/>
        <color rgb="FF000000"/>
        <rFont val="宋体"/>
        <family val="3"/>
        <charset val="134"/>
      </rPr>
      <t>ENDC_NRCA_12_298</t>
    </r>
  </si>
  <si>
    <r>
      <rPr>
        <sz val="11"/>
        <color rgb="FF000000"/>
        <rFont val="宋体"/>
        <family val="3"/>
        <charset val="134"/>
      </rPr>
      <t>ENDC_NRCA_12_297</t>
    </r>
  </si>
  <si>
    <r>
      <rPr>
        <sz val="11"/>
        <color rgb="FF000000"/>
        <rFont val="宋体"/>
        <family val="3"/>
        <charset val="134"/>
      </rPr>
      <t>ENDC_NRCA_12_296</t>
    </r>
  </si>
  <si>
    <r>
      <rPr>
        <sz val="11"/>
        <color rgb="FF000000"/>
        <rFont val="宋体"/>
        <family val="3"/>
        <charset val="134"/>
      </rPr>
      <t>ENDC_NRCA_10_247</t>
    </r>
  </si>
  <si>
    <r>
      <rPr>
        <sz val="11"/>
        <color rgb="FF000000"/>
        <rFont val="宋体"/>
        <family val="3"/>
        <charset val="134"/>
      </rPr>
      <t>ENDC_NRCA_10_416</t>
    </r>
  </si>
  <si>
    <r>
      <rPr>
        <sz val="11"/>
        <color rgb="FF000000"/>
        <rFont val="宋体"/>
        <family val="3"/>
        <charset val="134"/>
      </rPr>
      <t>ENDC_NRCA_10_221</t>
    </r>
  </si>
  <si>
    <r>
      <rPr>
        <sz val="11"/>
        <color rgb="FF000000"/>
        <rFont val="宋体"/>
        <family val="3"/>
        <charset val="134"/>
      </rPr>
      <t>DC_1A-3A-28A_n7A-n78A</t>
    </r>
  </si>
  <si>
    <r>
      <rPr>
        <sz val="11"/>
        <color rgb="FF000000"/>
        <rFont val="宋体"/>
        <family val="3"/>
        <charset val="134"/>
      </rPr>
      <t>ENDC_NRCA_12_278</t>
    </r>
  </si>
  <si>
    <r>
      <rPr>
        <sz val="11"/>
        <color rgb="FF000000"/>
        <rFont val="宋体"/>
        <family val="3"/>
        <charset val="134"/>
      </rPr>
      <t>DC_1A-3A-7A_n5A-n78A</t>
    </r>
  </si>
  <si>
    <r>
      <rPr>
        <sz val="11"/>
        <color rgb="FF000000"/>
        <rFont val="宋体"/>
        <family val="3"/>
        <charset val="134"/>
      </rPr>
      <t>ENDC_NRCA_12_407</t>
    </r>
  </si>
  <si>
    <r>
      <rPr>
        <sz val="11"/>
        <color rgb="FF000000"/>
        <rFont val="宋体"/>
        <family val="3"/>
        <charset val="134"/>
      </rPr>
      <t>DC_1A-3A-7A_n26A-n78A</t>
    </r>
  </si>
  <si>
    <r>
      <rPr>
        <sz val="11"/>
        <color rgb="FF000000"/>
        <rFont val="宋体"/>
        <family val="3"/>
        <charset val="134"/>
      </rPr>
      <t>ENDC_NRCA_10_259</t>
    </r>
  </si>
  <si>
    <r>
      <rPr>
        <sz val="11"/>
        <color rgb="FF000000"/>
        <rFont val="宋体"/>
        <family val="3"/>
        <charset val="134"/>
      </rPr>
      <t>ENDC_NRCA_10_413</t>
    </r>
  </si>
  <si>
    <r>
      <rPr>
        <sz val="11"/>
        <color rgb="FF000000"/>
        <rFont val="宋体"/>
        <family val="3"/>
        <charset val="134"/>
      </rPr>
      <t>ENDC_NRCA_10_258</t>
    </r>
  </si>
  <si>
    <r>
      <rPr>
        <sz val="11"/>
        <color rgb="FF000000"/>
        <rFont val="宋体"/>
        <family val="3"/>
        <charset val="134"/>
      </rPr>
      <t>ENDC_NRCA_8_177</t>
    </r>
  </si>
  <si>
    <r>
      <rPr>
        <sz val="11"/>
        <color rgb="FF000000"/>
        <rFont val="宋体"/>
        <family val="3"/>
        <charset val="134"/>
      </rPr>
      <t>ENDC_NRCA_10_249</t>
    </r>
  </si>
  <si>
    <r>
      <rPr>
        <sz val="11"/>
        <color rgb="FF000000"/>
        <rFont val="宋体"/>
        <family val="3"/>
        <charset val="134"/>
      </rPr>
      <t>ENDC_NRCA_10_414</t>
    </r>
  </si>
  <si>
    <r>
      <rPr>
        <sz val="11"/>
        <color rgb="FF000000"/>
        <rFont val="宋体"/>
        <family val="3"/>
        <charset val="134"/>
      </rPr>
      <t>ENDC_NRCA_10_248</t>
    </r>
  </si>
  <si>
    <r>
      <rPr>
        <sz val="11"/>
        <color rgb="FF000000"/>
        <rFont val="宋体"/>
        <family val="3"/>
        <charset val="134"/>
      </rPr>
      <t>ENDC_NRCA_10_415</t>
    </r>
  </si>
  <si>
    <r>
      <rPr>
        <sz val="11"/>
        <color rgb="FF000000"/>
        <rFont val="宋体"/>
        <family val="3"/>
        <charset val="134"/>
      </rPr>
      <t>ENDC_NRCA_10_246</t>
    </r>
  </si>
  <si>
    <r>
      <rPr>
        <sz val="11"/>
        <color rgb="FF000000"/>
        <rFont val="宋体"/>
        <family val="3"/>
        <charset val="134"/>
      </rPr>
      <t>ENDC_NRCA_10_417</t>
    </r>
  </si>
  <si>
    <r>
      <rPr>
        <sz val="11"/>
        <color rgb="FF000000"/>
        <rFont val="宋体"/>
        <family val="3"/>
        <charset val="134"/>
      </rPr>
      <t>ENDC_NRCA_10_245</t>
    </r>
  </si>
  <si>
    <r>
      <rPr>
        <sz val="11"/>
        <color rgb="FF000000"/>
        <rFont val="宋体"/>
        <family val="3"/>
        <charset val="134"/>
      </rPr>
      <t>ENDC_NRCA_10_418</t>
    </r>
  </si>
  <si>
    <r>
      <rPr>
        <sz val="11"/>
        <color rgb="FF000000"/>
        <rFont val="宋体"/>
        <family val="3"/>
        <charset val="134"/>
      </rPr>
      <t>ENDC_NRCA_10_244</t>
    </r>
  </si>
  <si>
    <r>
      <rPr>
        <sz val="11"/>
        <color rgb="FF000000"/>
        <rFont val="宋体"/>
        <family val="3"/>
        <charset val="134"/>
      </rPr>
      <t>ENDC_NRCA_10_243</t>
    </r>
  </si>
  <si>
    <r>
      <rPr>
        <sz val="11"/>
        <color rgb="FF000000"/>
        <rFont val="宋体"/>
        <family val="3"/>
        <charset val="134"/>
      </rPr>
      <t>ENDC_NRCA_10_242</t>
    </r>
  </si>
  <si>
    <r>
      <rPr>
        <sz val="11"/>
        <color rgb="FF000000"/>
        <rFont val="宋体"/>
        <family val="3"/>
        <charset val="134"/>
      </rPr>
      <t>ENDC_NRCA_10_241</t>
    </r>
  </si>
  <si>
    <r>
      <rPr>
        <sz val="11"/>
        <color rgb="FF000000"/>
        <rFont val="宋体"/>
        <family val="3"/>
        <charset val="134"/>
      </rPr>
      <t>ENDC_NRCA_8_157</t>
    </r>
  </si>
  <si>
    <r>
      <rPr>
        <sz val="11"/>
        <color rgb="FF000000"/>
        <rFont val="宋体"/>
        <family val="3"/>
        <charset val="134"/>
      </rPr>
      <t>ENDC_NRCA_8_156</t>
    </r>
  </si>
  <si>
    <r>
      <rPr>
        <sz val="11"/>
        <color rgb="FF000000"/>
        <rFont val="宋体"/>
        <family val="3"/>
        <charset val="134"/>
      </rPr>
      <t>ENDC_NRCA_10_224</t>
    </r>
  </si>
  <si>
    <r>
      <rPr>
        <sz val="11"/>
        <color rgb="FF000000"/>
        <rFont val="宋体"/>
        <family val="3"/>
        <charset val="134"/>
      </rPr>
      <t>DC_1A-3A-28A_n5A-n78A</t>
    </r>
  </si>
  <si>
    <r>
      <rPr>
        <sz val="11"/>
        <color rgb="FF000000"/>
        <rFont val="宋体"/>
        <family val="3"/>
        <charset val="134"/>
      </rPr>
      <t>ENDC_NRCA_10_223</t>
    </r>
  </si>
  <si>
    <r>
      <rPr>
        <sz val="11"/>
        <color rgb="FF000000"/>
        <rFont val="宋体"/>
        <family val="3"/>
        <charset val="134"/>
      </rPr>
      <t>DC_1A-7A-28A_n5A-n78A</t>
    </r>
  </si>
  <si>
    <r>
      <rPr>
        <sz val="11"/>
        <color rgb="FF000000"/>
        <rFont val="宋体"/>
        <family val="3"/>
        <charset val="134"/>
      </rPr>
      <t>ENDC_NRCA_10_222</t>
    </r>
  </si>
  <si>
    <r>
      <rPr>
        <sz val="11"/>
        <color rgb="FF000000"/>
        <rFont val="宋体"/>
        <family val="3"/>
        <charset val="134"/>
      </rPr>
      <t>DC_3A-7A-28A_n5A-n78A</t>
    </r>
  </si>
  <si>
    <r>
      <rPr>
        <sz val="11"/>
        <color rgb="FF000000"/>
        <rFont val="宋体"/>
        <family val="3"/>
        <charset val="134"/>
      </rPr>
      <t>ENDC_NRCA_10_215</t>
    </r>
  </si>
  <si>
    <r>
      <rPr>
        <sz val="11"/>
        <color rgb="FF000000"/>
        <rFont val="宋体"/>
        <family val="3"/>
        <charset val="134"/>
      </rPr>
      <t>ENDC_NRCA_10_214</t>
    </r>
  </si>
  <si>
    <r>
      <rPr>
        <sz val="11"/>
        <color rgb="FF000000"/>
        <rFont val="宋体"/>
        <family val="3"/>
        <charset val="134"/>
      </rPr>
      <t>ENDC_NRCA_10_213</t>
    </r>
  </si>
  <si>
    <r>
      <rPr>
        <sz val="11"/>
        <color rgb="FF000000"/>
        <rFont val="宋体"/>
        <family val="3"/>
        <charset val="134"/>
      </rPr>
      <t>ENDC_NRCA_10_420</t>
    </r>
  </si>
  <si>
    <r>
      <rPr>
        <sz val="11"/>
        <color rgb="FF000000"/>
        <rFont val="宋体"/>
        <family val="3"/>
        <charset val="134"/>
      </rPr>
      <t>ENDC_NRCA_10_421</t>
    </r>
  </si>
  <si>
    <r>
      <rPr>
        <sz val="11"/>
        <color rgb="FF000000"/>
        <rFont val="宋体"/>
        <family val="3"/>
        <charset val="134"/>
      </rPr>
      <t>ENDC_NRCA_10_422</t>
    </r>
  </si>
  <si>
    <r>
      <rPr>
        <sz val="11"/>
        <color rgb="FF000000"/>
        <rFont val="宋体"/>
        <family val="3"/>
        <charset val="134"/>
      </rPr>
      <t>ENDC_NRCA_8_186</t>
    </r>
  </si>
  <si>
    <r>
      <rPr>
        <sz val="11"/>
        <color rgb="FF000000"/>
        <rFont val="宋体"/>
        <family val="3"/>
        <charset val="134"/>
      </rPr>
      <t>ENDC_NRCA_8_185</t>
    </r>
  </si>
  <si>
    <r>
      <rPr>
        <sz val="11"/>
        <color rgb="FF000000"/>
        <rFont val="宋体"/>
        <family val="3"/>
        <charset val="134"/>
      </rPr>
      <t>ENDC_NRCA_8_428</t>
    </r>
  </si>
  <si>
    <r>
      <rPr>
        <sz val="11"/>
        <color rgb="FF000000"/>
        <rFont val="宋体"/>
        <family val="3"/>
        <charset val="134"/>
      </rPr>
      <t>ENDC_NRCA_8_429</t>
    </r>
  </si>
  <si>
    <r>
      <rPr>
        <sz val="11"/>
        <color rgb="FF000000"/>
        <rFont val="宋体"/>
        <family val="3"/>
        <charset val="134"/>
      </rPr>
      <t>ENDC_NRCA_8_184</t>
    </r>
  </si>
  <si>
    <r>
      <rPr>
        <sz val="11"/>
        <color rgb="FF000000"/>
        <rFont val="宋体"/>
        <family val="3"/>
        <charset val="134"/>
      </rPr>
      <t>ENDC_NRCA_8_183</t>
    </r>
  </si>
  <si>
    <r>
      <rPr>
        <sz val="11"/>
        <color rgb="FF000000"/>
        <rFont val="宋体"/>
        <family val="3"/>
        <charset val="134"/>
      </rPr>
      <t>ENDC_NRCA_8_182</t>
    </r>
  </si>
  <si>
    <r>
      <rPr>
        <sz val="11"/>
        <color rgb="FF000000"/>
        <rFont val="宋体"/>
        <family val="3"/>
        <charset val="134"/>
      </rPr>
      <t>ENDC_NRCA_8_181</t>
    </r>
  </si>
  <si>
    <r>
      <rPr>
        <sz val="11"/>
        <color rgb="FF000000"/>
        <rFont val="宋体"/>
        <family val="3"/>
        <charset val="134"/>
      </rPr>
      <t>ENDC_NRCA_6_108</t>
    </r>
  </si>
  <si>
    <r>
      <rPr>
        <sz val="11"/>
        <color rgb="FF000000"/>
        <rFont val="宋体"/>
        <family val="3"/>
        <charset val="134"/>
      </rPr>
      <t>ENDC_NRCA_8_169</t>
    </r>
  </si>
  <si>
    <r>
      <rPr>
        <sz val="11"/>
        <color rgb="FF000000"/>
        <rFont val="宋体"/>
        <family val="3"/>
        <charset val="134"/>
      </rPr>
      <t>ENDC_NRCA_8_168</t>
    </r>
  </si>
  <si>
    <r>
      <rPr>
        <sz val="11"/>
        <color rgb="FF000000"/>
        <rFont val="宋体"/>
        <family val="3"/>
        <charset val="134"/>
      </rPr>
      <t>ENDC_NRCA_8_167</t>
    </r>
  </si>
  <si>
    <r>
      <rPr>
        <sz val="11"/>
        <color rgb="FF000000"/>
        <rFont val="宋体"/>
        <family val="3"/>
        <charset val="134"/>
      </rPr>
      <t>ENDC_NRCA_8_431</t>
    </r>
  </si>
  <si>
    <r>
      <rPr>
        <sz val="11"/>
        <color rgb="FF000000"/>
        <rFont val="宋体"/>
        <family val="3"/>
        <charset val="134"/>
      </rPr>
      <t>ENDC_NRCA_8_432</t>
    </r>
  </si>
  <si>
    <r>
      <rPr>
        <sz val="11"/>
        <color rgb="FF000000"/>
        <rFont val="宋体"/>
        <family val="3"/>
        <charset val="134"/>
      </rPr>
      <t>ENDC_NRCA_8_433</t>
    </r>
  </si>
  <si>
    <r>
      <rPr>
        <sz val="11"/>
        <color rgb="FF000000"/>
        <rFont val="宋体"/>
        <family val="3"/>
        <charset val="134"/>
      </rPr>
      <t>ENDC_NRCA_8_166</t>
    </r>
  </si>
  <si>
    <r>
      <rPr>
        <sz val="11"/>
        <color rgb="FF000000"/>
        <rFont val="宋体"/>
        <family val="3"/>
        <charset val="134"/>
      </rPr>
      <t>ENDC_NRCA_8_165</t>
    </r>
  </si>
  <si>
    <r>
      <rPr>
        <sz val="11"/>
        <color rgb="FF000000"/>
        <rFont val="宋体"/>
        <family val="3"/>
        <charset val="134"/>
      </rPr>
      <t>ENDC_NRCA_8_164</t>
    </r>
  </si>
  <si>
    <r>
      <rPr>
        <sz val="11"/>
        <color rgb="FF000000"/>
        <rFont val="宋体"/>
        <family val="3"/>
        <charset val="134"/>
      </rPr>
      <t>ENDC_NRCA_8_163</t>
    </r>
  </si>
  <si>
    <r>
      <rPr>
        <sz val="11"/>
        <color rgb="FF000000"/>
        <rFont val="宋体"/>
        <family val="3"/>
        <charset val="134"/>
      </rPr>
      <t>ENDC_NRCA_8_162</t>
    </r>
  </si>
  <si>
    <r>
      <rPr>
        <sz val="11"/>
        <color rgb="FF000000"/>
        <rFont val="宋体"/>
        <family val="3"/>
        <charset val="134"/>
      </rPr>
      <t>ENDC_NRCA_8_161</t>
    </r>
  </si>
  <si>
    <r>
      <rPr>
        <sz val="11"/>
        <color rgb="FF000000"/>
        <rFont val="宋体"/>
        <family val="3"/>
        <charset val="134"/>
      </rPr>
      <t>ENDC_NRCA_6_113</t>
    </r>
  </si>
  <si>
    <r>
      <rPr>
        <sz val="11"/>
        <color rgb="FF000000"/>
        <rFont val="宋体"/>
        <family val="3"/>
        <charset val="134"/>
      </rPr>
      <t>ENDC_NRCA_6_443</t>
    </r>
  </si>
  <si>
    <r>
      <rPr>
        <sz val="11"/>
        <color rgb="FF000000"/>
        <rFont val="宋体"/>
        <family val="3"/>
        <charset val="134"/>
      </rPr>
      <t>ENDC_NRCA_6_112</t>
    </r>
  </si>
  <si>
    <r>
      <rPr>
        <sz val="11"/>
        <color rgb="FF000000"/>
        <rFont val="宋体"/>
        <family val="3"/>
        <charset val="134"/>
      </rPr>
      <t>ENDC_NRCA_6_111</t>
    </r>
  </si>
  <si>
    <r>
      <rPr>
        <sz val="11"/>
        <color rgb="FF000000"/>
        <rFont val="宋体"/>
        <family val="3"/>
        <charset val="134"/>
      </rPr>
      <t>ENDC_NRCA_6_110</t>
    </r>
  </si>
  <si>
    <r>
      <rPr>
        <sz val="11"/>
        <color rgb="FF000000"/>
        <rFont val="宋体"/>
        <family val="3"/>
        <charset val="134"/>
      </rPr>
      <t>ENDC_NRCA_16_362</t>
    </r>
  </si>
  <si>
    <r>
      <rPr>
        <sz val="11"/>
        <color rgb="FF000000"/>
        <rFont val="宋体"/>
        <family val="3"/>
        <charset val="134"/>
      </rPr>
      <t>DC_3C-7C_n5A-n78A</t>
    </r>
  </si>
  <si>
    <r>
      <rPr>
        <sz val="11"/>
        <color rgb="FF000000"/>
        <rFont val="宋体"/>
        <family val="3"/>
        <charset val="134"/>
      </rPr>
      <t>ENDC_NRCA_16_397</t>
    </r>
  </si>
  <si>
    <r>
      <rPr>
        <sz val="11"/>
        <color rgb="FF000000"/>
        <rFont val="宋体"/>
        <family val="3"/>
        <charset val="134"/>
      </rPr>
      <t>DC_3C-7C_n26A-n78A</t>
    </r>
  </si>
  <si>
    <r>
      <rPr>
        <sz val="11"/>
        <color rgb="FF000000"/>
        <rFont val="宋体"/>
        <family val="3"/>
        <charset val="134"/>
      </rPr>
      <t>ENDC_NRCA_16_359</t>
    </r>
  </si>
  <si>
    <r>
      <rPr>
        <sz val="11"/>
        <color rgb="FF000000"/>
        <rFont val="宋体"/>
        <family val="3"/>
        <charset val="134"/>
      </rPr>
      <t>DC_1A-3C_n7A-n78A</t>
    </r>
  </si>
  <si>
    <r>
      <rPr>
        <sz val="11"/>
        <color rgb="FF000000"/>
        <rFont val="宋体"/>
        <family val="3"/>
        <charset val="134"/>
      </rPr>
      <t>ENDC_NRCA_10_232</t>
    </r>
  </si>
  <si>
    <r>
      <rPr>
        <sz val="11"/>
        <color rgb="FF000000"/>
        <rFont val="宋体"/>
        <family val="3"/>
        <charset val="134"/>
      </rPr>
      <t>ENDC_NRCA_10_419</t>
    </r>
  </si>
  <si>
    <r>
      <rPr>
        <sz val="11"/>
        <color rgb="FF000000"/>
        <rFont val="宋体"/>
        <family val="3"/>
        <charset val="134"/>
      </rPr>
      <t>ENDC_NRCA_8_189</t>
    </r>
  </si>
  <si>
    <r>
      <rPr>
        <sz val="11"/>
        <color rgb="FF000000"/>
        <rFont val="宋体"/>
        <family val="3"/>
        <charset val="134"/>
      </rPr>
      <t>ENDC_NRCA_8_427</t>
    </r>
  </si>
  <si>
    <r>
      <rPr>
        <sz val="11"/>
        <color rgb="FF000000"/>
        <rFont val="宋体"/>
        <family val="3"/>
        <charset val="134"/>
      </rPr>
      <t>ENDC_NRCA_10_201</t>
    </r>
  </si>
  <si>
    <r>
      <rPr>
        <sz val="11"/>
        <color rgb="FF000000"/>
        <rFont val="宋体"/>
        <family val="3"/>
        <charset val="134"/>
      </rPr>
      <t>ENDC_NRCA_12_276</t>
    </r>
  </si>
  <si>
    <r>
      <rPr>
        <sz val="11"/>
        <color rgb="FF000000"/>
        <rFont val="宋体"/>
        <family val="3"/>
        <charset val="134"/>
      </rPr>
      <t>DC_1A-3C_n5A-n78A</t>
    </r>
  </si>
  <si>
    <r>
      <rPr>
        <sz val="11"/>
        <color rgb="FF000000"/>
        <rFont val="宋体"/>
        <family val="3"/>
        <charset val="134"/>
      </rPr>
      <t>ENDC_NRCA_12_408</t>
    </r>
  </si>
  <si>
    <r>
      <rPr>
        <sz val="11"/>
        <color rgb="FF000000"/>
        <rFont val="宋体"/>
        <family val="3"/>
        <charset val="134"/>
      </rPr>
      <t>DC_1A-3C_n26A-n78A</t>
    </r>
  </si>
  <si>
    <r>
      <rPr>
        <sz val="11"/>
        <color rgb="FF000000"/>
        <rFont val="宋体"/>
        <family val="3"/>
        <charset val="134"/>
      </rPr>
      <t>ENDC_NRCA_12_275</t>
    </r>
  </si>
  <si>
    <r>
      <rPr>
        <sz val="11"/>
        <color rgb="FF000000"/>
        <rFont val="宋体"/>
        <family val="3"/>
        <charset val="134"/>
      </rPr>
      <t>DC_1A-7C_n5A-n78A</t>
    </r>
  </si>
  <si>
    <r>
      <rPr>
        <sz val="11"/>
        <color rgb="FF000000"/>
        <rFont val="宋体"/>
        <family val="3"/>
        <charset val="134"/>
      </rPr>
      <t>ENDC_NRCA_12_409</t>
    </r>
  </si>
  <si>
    <r>
      <rPr>
        <sz val="11"/>
        <color rgb="FF000000"/>
        <rFont val="宋体"/>
        <family val="3"/>
        <charset val="134"/>
      </rPr>
      <t>DC_1A-7C_n26A-n78A</t>
    </r>
  </si>
  <si>
    <r>
      <rPr>
        <sz val="11"/>
        <color rgb="FF000000"/>
        <rFont val="宋体"/>
        <family val="3"/>
        <charset val="134"/>
      </rPr>
      <t>ENDC_NRCA_12_274</t>
    </r>
  </si>
  <si>
    <r>
      <rPr>
        <sz val="11"/>
        <color rgb="FF000000"/>
        <rFont val="宋体"/>
        <family val="3"/>
        <charset val="134"/>
      </rPr>
      <t>DC_3A-7C_n5A-n78A</t>
    </r>
  </si>
  <si>
    <r>
      <rPr>
        <sz val="11"/>
        <color rgb="FF000000"/>
        <rFont val="宋体"/>
        <family val="3"/>
        <charset val="134"/>
      </rPr>
      <t>ENDC_NRCA_12_410</t>
    </r>
  </si>
  <si>
    <r>
      <rPr>
        <sz val="11"/>
        <color rgb="FF000000"/>
        <rFont val="宋体"/>
        <family val="3"/>
        <charset val="134"/>
      </rPr>
      <t>DC_3A-7C_n26A-n78A</t>
    </r>
  </si>
  <si>
    <r>
      <rPr>
        <sz val="11"/>
        <color rgb="FF000000"/>
        <rFont val="宋体"/>
        <family val="3"/>
        <charset val="134"/>
      </rPr>
      <t>ENDC_NRCA_12_273</t>
    </r>
  </si>
  <si>
    <r>
      <rPr>
        <sz val="11"/>
        <color rgb="FF000000"/>
        <rFont val="宋体"/>
        <family val="3"/>
        <charset val="134"/>
      </rPr>
      <t>DC_3C-7A_n5A-n78A</t>
    </r>
  </si>
  <si>
    <r>
      <rPr>
        <sz val="11"/>
        <color rgb="FF000000"/>
        <rFont val="宋体"/>
        <family val="3"/>
        <charset val="134"/>
      </rPr>
      <t>ENDC_NRCA_12_411</t>
    </r>
  </si>
  <si>
    <r>
      <rPr>
        <sz val="11"/>
        <color rgb="FF000000"/>
        <rFont val="宋体"/>
        <family val="3"/>
        <charset val="134"/>
      </rPr>
      <t>DC_3C-7A_n26A-n78A</t>
    </r>
  </si>
  <si>
    <r>
      <rPr>
        <sz val="11"/>
        <color rgb="FF000000"/>
        <rFont val="宋体"/>
        <family val="3"/>
        <charset val="134"/>
      </rPr>
      <t>ENDC_NRCA_12_267</t>
    </r>
  </si>
  <si>
    <r>
      <rPr>
        <sz val="11"/>
        <color rgb="FF000000"/>
        <rFont val="宋体"/>
        <family val="3"/>
        <charset val="134"/>
      </rPr>
      <t>ENDC_NRCA_10_218</t>
    </r>
  </si>
  <si>
    <r>
      <rPr>
        <sz val="11"/>
        <color rgb="FF000000"/>
        <rFont val="宋体"/>
        <family val="3"/>
        <charset val="134"/>
      </rPr>
      <t>DC_3C-28A_n5A-n78A</t>
    </r>
  </si>
  <si>
    <r>
      <rPr>
        <sz val="11"/>
        <color rgb="FF000000"/>
        <rFont val="宋体"/>
        <family val="3"/>
        <charset val="134"/>
      </rPr>
      <t>ENDC_NRCA_10_217</t>
    </r>
  </si>
  <si>
    <r>
      <rPr>
        <sz val="11"/>
        <color rgb="FF000000"/>
        <rFont val="宋体"/>
        <family val="3"/>
        <charset val="134"/>
      </rPr>
      <t>DC_7C-28A_n5A-n78A</t>
    </r>
  </si>
  <si>
    <r>
      <rPr>
        <sz val="11"/>
        <color rgb="FF000000"/>
        <rFont val="宋体"/>
        <family val="3"/>
        <charset val="134"/>
      </rPr>
      <t>ENDC_NRCA_10_209</t>
    </r>
  </si>
  <si>
    <r>
      <rPr>
        <sz val="11"/>
        <color rgb="FF000000"/>
        <rFont val="宋体"/>
        <family val="3"/>
        <charset val="134"/>
      </rPr>
      <t>ENDC_NRCA_10_208</t>
    </r>
  </si>
  <si>
    <r>
      <rPr>
        <sz val="11"/>
        <color rgb="FF000000"/>
        <rFont val="宋体"/>
        <family val="3"/>
        <charset val="134"/>
      </rPr>
      <t>ENDC_NRCA_10_207</t>
    </r>
  </si>
  <si>
    <r>
      <rPr>
        <sz val="11"/>
        <color rgb="FF000000"/>
        <rFont val="宋体"/>
        <family val="3"/>
        <charset val="134"/>
      </rPr>
      <t>ENDC_NRCA_10_206</t>
    </r>
  </si>
  <si>
    <r>
      <rPr>
        <sz val="11"/>
        <color rgb="FF000000"/>
        <rFont val="宋体"/>
        <family val="3"/>
        <charset val="134"/>
      </rPr>
      <t>ENDC_NRCA_10_423</t>
    </r>
  </si>
  <si>
    <r>
      <rPr>
        <sz val="11"/>
        <color rgb="FF000000"/>
        <rFont val="宋体"/>
        <family val="3"/>
        <charset val="134"/>
      </rPr>
      <t>ENDC_NRCA_10_424</t>
    </r>
  </si>
  <si>
    <r>
      <rPr>
        <sz val="11"/>
        <color rgb="FF000000"/>
        <rFont val="宋体"/>
        <family val="3"/>
        <charset val="134"/>
      </rPr>
      <t>ENDC_NRCA_10_425</t>
    </r>
  </si>
  <si>
    <r>
      <rPr>
        <sz val="11"/>
        <color rgb="FF000000"/>
        <rFont val="宋体"/>
        <family val="3"/>
        <charset val="134"/>
      </rPr>
      <t>ENDC_NRCA_10_426</t>
    </r>
  </si>
  <si>
    <r>
      <rPr>
        <sz val="11"/>
        <color rgb="FF000000"/>
        <rFont val="宋体"/>
        <family val="3"/>
        <charset val="134"/>
      </rPr>
      <t>ENDC_NRCA_8_125</t>
    </r>
  </si>
  <si>
    <r>
      <rPr>
        <sz val="11"/>
        <color rgb="FF000000"/>
        <rFont val="宋体"/>
        <family val="3"/>
        <charset val="134"/>
      </rPr>
      <t>DC_1A-3A_n7A-n78A</t>
    </r>
  </si>
  <si>
    <r>
      <rPr>
        <sz val="11"/>
        <color rgb="FF000000"/>
        <rFont val="宋体"/>
        <family val="3"/>
        <charset val="134"/>
      </rPr>
      <t>ENDC_NRCA_8_175</t>
    </r>
  </si>
  <si>
    <r>
      <rPr>
        <sz val="11"/>
        <color rgb="FF000000"/>
        <rFont val="宋体"/>
        <family val="3"/>
        <charset val="134"/>
      </rPr>
      <t>ENDC_NRCA_8_430</t>
    </r>
  </si>
  <si>
    <r>
      <rPr>
        <sz val="11"/>
        <color rgb="FF000000"/>
        <rFont val="宋体"/>
        <family val="3"/>
        <charset val="134"/>
      </rPr>
      <t>ENDC_NRCA_6_95</t>
    </r>
  </si>
  <si>
    <r>
      <rPr>
        <sz val="11"/>
        <color rgb="FF000000"/>
        <rFont val="宋体"/>
        <family val="3"/>
        <charset val="134"/>
      </rPr>
      <t>ENDC_NRCA_8_151</t>
    </r>
  </si>
  <si>
    <r>
      <rPr>
        <sz val="11"/>
        <color rgb="FF000000"/>
        <rFont val="宋体"/>
        <family val="3"/>
        <charset val="134"/>
      </rPr>
      <t>ENDC_NRCA_8_150</t>
    </r>
  </si>
  <si>
    <r>
      <rPr>
        <sz val="11"/>
        <color rgb="FF000000"/>
        <rFont val="宋体"/>
        <family val="3"/>
        <charset val="134"/>
      </rPr>
      <t>ENDC_NRCA_8_149</t>
    </r>
  </si>
  <si>
    <r>
      <rPr>
        <sz val="11"/>
        <color rgb="FF000000"/>
        <rFont val="宋体"/>
        <family val="3"/>
        <charset val="134"/>
      </rPr>
      <t>ENDC_NRCA_8_148</t>
    </r>
  </si>
  <si>
    <r>
      <rPr>
        <sz val="11"/>
        <color rgb="FF000000"/>
        <rFont val="宋体"/>
        <family val="3"/>
        <charset val="134"/>
      </rPr>
      <t>ENDC_NRCA_8_434</t>
    </r>
  </si>
  <si>
    <r>
      <rPr>
        <sz val="11"/>
        <color rgb="FF000000"/>
        <rFont val="宋体"/>
        <family val="3"/>
        <charset val="134"/>
      </rPr>
      <t>ENDC_NRCA_8_435</t>
    </r>
  </si>
  <si>
    <r>
      <rPr>
        <sz val="11"/>
        <color rgb="FF000000"/>
        <rFont val="宋体"/>
        <family val="3"/>
        <charset val="134"/>
      </rPr>
      <t>ENDC_NRCA_8_436</t>
    </r>
  </si>
  <si>
    <r>
      <rPr>
        <sz val="11"/>
        <color rgb="FF000000"/>
        <rFont val="宋体"/>
        <family val="3"/>
        <charset val="134"/>
      </rPr>
      <t>ENDC_NRCA_8_437</t>
    </r>
  </si>
  <si>
    <r>
      <rPr>
        <sz val="11"/>
        <color rgb="FF000000"/>
        <rFont val="宋体"/>
        <family val="3"/>
        <charset val="134"/>
      </rPr>
      <t>ENDC_NRCA_6_83</t>
    </r>
  </si>
  <si>
    <r>
      <rPr>
        <sz val="11"/>
        <color rgb="FF000000"/>
        <rFont val="宋体"/>
        <family val="3"/>
        <charset val="134"/>
      </rPr>
      <t>DC_1A-28A_n7A-n78A</t>
    </r>
  </si>
  <si>
    <r>
      <rPr>
        <sz val="11"/>
        <color rgb="FF000000"/>
        <rFont val="宋体"/>
        <family val="3"/>
        <charset val="134"/>
      </rPr>
      <t>ENDC_NRCA_6_82</t>
    </r>
  </si>
  <si>
    <r>
      <rPr>
        <sz val="11"/>
        <color rgb="FF000000"/>
        <rFont val="宋体"/>
        <family val="3"/>
        <charset val="134"/>
      </rPr>
      <t>DC_3A-28A_n7A-n78A</t>
    </r>
  </si>
  <si>
    <r>
      <rPr>
        <sz val="11"/>
        <color rgb="FF000000"/>
        <rFont val="宋体"/>
        <family val="3"/>
        <charset val="134"/>
      </rPr>
      <t>ENDC_NRCA_6_67</t>
    </r>
  </si>
  <si>
    <r>
      <rPr>
        <sz val="11"/>
        <color rgb="FF000000"/>
        <rFont val="宋体"/>
        <family val="3"/>
        <charset val="134"/>
      </rPr>
      <t>ENDC_NRCA_6_66</t>
    </r>
  </si>
  <si>
    <r>
      <rPr>
        <sz val="11"/>
        <color rgb="FF000000"/>
        <rFont val="宋体"/>
        <family val="3"/>
        <charset val="134"/>
      </rPr>
      <t>ENDC_NRCA_8_131</t>
    </r>
  </si>
  <si>
    <r>
      <rPr>
        <sz val="11"/>
        <color rgb="FF000000"/>
        <rFont val="宋体"/>
        <family val="3"/>
        <charset val="134"/>
      </rPr>
      <t>DC_1A-3A_n5A-n78A</t>
    </r>
  </si>
  <si>
    <r>
      <rPr>
        <sz val="11"/>
        <color rgb="FF000000"/>
        <rFont val="宋体"/>
        <family val="3"/>
        <charset val="134"/>
      </rPr>
      <t>ENDC_NRCA_8_130</t>
    </r>
  </si>
  <si>
    <r>
      <rPr>
        <sz val="11"/>
        <color rgb="FF000000"/>
        <rFont val="宋体"/>
        <family val="3"/>
        <charset val="134"/>
      </rPr>
      <t>DC_1A-7A_n5A-n78A</t>
    </r>
  </si>
  <si>
    <r>
      <rPr>
        <sz val="11"/>
        <color rgb="FF000000"/>
        <rFont val="宋体"/>
        <family val="3"/>
        <charset val="134"/>
      </rPr>
      <t>ENDC_NRCA_8_129</t>
    </r>
  </si>
  <si>
    <r>
      <rPr>
        <sz val="11"/>
        <color rgb="FF000000"/>
        <rFont val="宋体"/>
        <family val="3"/>
        <charset val="134"/>
      </rPr>
      <t>DC_3A-7A_n5A-n78A</t>
    </r>
  </si>
  <si>
    <r>
      <rPr>
        <sz val="11"/>
        <color rgb="FF000000"/>
        <rFont val="宋体"/>
        <family val="3"/>
        <charset val="134"/>
      </rPr>
      <t>ENDC_NRCA_8_438</t>
    </r>
  </si>
  <si>
    <r>
      <rPr>
        <sz val="11"/>
        <color rgb="FF000000"/>
        <rFont val="宋体"/>
        <family val="3"/>
        <charset val="134"/>
      </rPr>
      <t>DC_1A-3A_n26A-n78A</t>
    </r>
  </si>
  <si>
    <r>
      <rPr>
        <sz val="11"/>
        <color rgb="FF000000"/>
        <rFont val="宋体"/>
        <family val="3"/>
        <charset val="134"/>
      </rPr>
      <t>ENDC_NRCA_8_439</t>
    </r>
  </si>
  <si>
    <r>
      <rPr>
        <sz val="11"/>
        <color rgb="FF000000"/>
        <rFont val="宋体"/>
        <family val="3"/>
        <charset val="134"/>
      </rPr>
      <t>DC_1A-7A_n26A-n78A</t>
    </r>
  </si>
  <si>
    <r>
      <rPr>
        <sz val="11"/>
        <color rgb="FF000000"/>
        <rFont val="宋体"/>
        <family val="3"/>
        <charset val="134"/>
      </rPr>
      <t>ENDC_NRCA_8_440</t>
    </r>
  </si>
  <si>
    <r>
      <rPr>
        <sz val="11"/>
        <color rgb="FF000000"/>
        <rFont val="宋体"/>
        <family val="3"/>
        <charset val="134"/>
      </rPr>
      <t>DC_3A-7A_n26A-n78A</t>
    </r>
  </si>
  <si>
    <r>
      <rPr>
        <sz val="11"/>
        <color rgb="FF000000"/>
        <rFont val="宋体"/>
        <family val="3"/>
        <charset val="134"/>
      </rPr>
      <t>ENDC_NRCA_6_105</t>
    </r>
  </si>
  <si>
    <r>
      <rPr>
        <sz val="11"/>
        <color rgb="FF000000"/>
        <rFont val="宋体"/>
        <family val="3"/>
        <charset val="134"/>
      </rPr>
      <t>ENDC_NRCA_6_104</t>
    </r>
  </si>
  <si>
    <r>
      <rPr>
        <sz val="11"/>
        <color rgb="FF000000"/>
        <rFont val="宋体"/>
        <family val="3"/>
        <charset val="134"/>
      </rPr>
      <t>ENDC_NRCA_6_103</t>
    </r>
  </si>
  <si>
    <r>
      <rPr>
        <sz val="11"/>
        <color rgb="FF000000"/>
        <rFont val="宋体"/>
        <family val="3"/>
        <charset val="134"/>
      </rPr>
      <t>ENDC_NRCA_6_102</t>
    </r>
  </si>
  <si>
    <r>
      <rPr>
        <sz val="11"/>
        <color rgb="FF000000"/>
        <rFont val="宋体"/>
        <family val="3"/>
        <charset val="134"/>
      </rPr>
      <t>ENDC_NRCA_6_444</t>
    </r>
  </si>
  <si>
    <r>
      <rPr>
        <sz val="11"/>
        <color rgb="FF000000"/>
        <rFont val="宋体"/>
        <family val="3"/>
        <charset val="134"/>
      </rPr>
      <t>ENDC_NRCA_6_445</t>
    </r>
  </si>
  <si>
    <r>
      <rPr>
        <sz val="11"/>
        <color rgb="FF000000"/>
        <rFont val="宋体"/>
        <family val="3"/>
        <charset val="134"/>
      </rPr>
      <t>ENDC_NRCA_6_446</t>
    </r>
  </si>
  <si>
    <r>
      <rPr>
        <sz val="11"/>
        <color rgb="FF000000"/>
        <rFont val="宋体"/>
        <family val="3"/>
        <charset val="134"/>
      </rPr>
      <t>ENDC_NRCA_6_447</t>
    </r>
  </si>
  <si>
    <r>
      <rPr>
        <sz val="11"/>
        <color rgb="FF000000"/>
        <rFont val="宋体"/>
        <family val="3"/>
        <charset val="134"/>
      </rPr>
      <t>ENDC_NRCA_6_101</t>
    </r>
  </si>
  <si>
    <r>
      <rPr>
        <sz val="11"/>
        <color rgb="FF000000"/>
        <rFont val="宋体"/>
        <family val="3"/>
        <charset val="134"/>
      </rPr>
      <t>ENDC_NRCA_6_100</t>
    </r>
  </si>
  <si>
    <r>
      <rPr>
        <sz val="11"/>
        <color rgb="FF000000"/>
        <rFont val="宋体"/>
        <family val="3"/>
        <charset val="134"/>
      </rPr>
      <t>ENDC_NRCA_4_45</t>
    </r>
  </si>
  <si>
    <r>
      <rPr>
        <sz val="11"/>
        <color rgb="FF000000"/>
        <rFont val="宋体"/>
        <family val="3"/>
        <charset val="134"/>
      </rPr>
      <t>ENDC_NRCA_4_43</t>
    </r>
  </si>
  <si>
    <r>
      <rPr>
        <sz val="11"/>
        <color rgb="FF000000"/>
        <rFont val="宋体"/>
        <family val="3"/>
        <charset val="134"/>
      </rPr>
      <t>ENDC_NRCA_4_41</t>
    </r>
  </si>
  <si>
    <r>
      <rPr>
        <sz val="11"/>
        <color rgb="FF000000"/>
        <rFont val="宋体"/>
        <family val="3"/>
        <charset val="134"/>
      </rPr>
      <t>ENDC_NRCA_6_86</t>
    </r>
  </si>
  <si>
    <r>
      <rPr>
        <sz val="11"/>
        <color rgb="FF000000"/>
        <rFont val="宋体"/>
        <family val="3"/>
        <charset val="134"/>
      </rPr>
      <t>DC_1A-28A_n5A-n78A</t>
    </r>
  </si>
  <si>
    <r>
      <rPr>
        <sz val="11"/>
        <color rgb="FF000000"/>
        <rFont val="宋体"/>
        <family val="3"/>
        <charset val="134"/>
      </rPr>
      <t>ENDC_NRCA_6_85</t>
    </r>
  </si>
  <si>
    <r>
      <rPr>
        <sz val="11"/>
        <color rgb="FF000000"/>
        <rFont val="宋体"/>
        <family val="3"/>
        <charset val="134"/>
      </rPr>
      <t>DC_3A-28A_n5A-n78A</t>
    </r>
  </si>
  <si>
    <r>
      <rPr>
        <sz val="11"/>
        <color rgb="FF000000"/>
        <rFont val="宋体"/>
        <family val="3"/>
        <charset val="134"/>
      </rPr>
      <t>ENDC_NRCA_6_84</t>
    </r>
  </si>
  <si>
    <r>
      <rPr>
        <sz val="11"/>
        <color rgb="FF000000"/>
        <rFont val="宋体"/>
        <family val="3"/>
        <charset val="134"/>
      </rPr>
      <t>DC_7A-28A_n5A-n78A</t>
    </r>
  </si>
  <si>
    <r>
      <rPr>
        <sz val="11"/>
        <color rgb="FF000000"/>
        <rFont val="宋体"/>
        <family val="3"/>
        <charset val="134"/>
      </rPr>
      <t>ENDC_NRCA_6_79</t>
    </r>
  </si>
  <si>
    <r>
      <rPr>
        <sz val="11"/>
        <color rgb="FF000000"/>
        <rFont val="宋体"/>
        <family val="3"/>
        <charset val="134"/>
      </rPr>
      <t>ENDC_NRCA_6_78</t>
    </r>
  </si>
  <si>
    <r>
      <rPr>
        <sz val="11"/>
        <color rgb="FF000000"/>
        <rFont val="宋体"/>
        <family val="3"/>
        <charset val="134"/>
      </rPr>
      <t>ENDC_NRCA_6_77</t>
    </r>
  </si>
  <si>
    <r>
      <rPr>
        <sz val="11"/>
        <color rgb="FF000000"/>
        <rFont val="宋体"/>
        <family val="3"/>
        <charset val="134"/>
      </rPr>
      <t>ENDC_NRCA_6_76</t>
    </r>
  </si>
  <si>
    <r>
      <rPr>
        <sz val="11"/>
        <color rgb="FF000000"/>
        <rFont val="宋体"/>
        <family val="3"/>
        <charset val="134"/>
      </rPr>
      <t>ENDC_NRCA_6_75</t>
    </r>
  </si>
  <si>
    <r>
      <rPr>
        <sz val="11"/>
        <color rgb="FF000000"/>
        <rFont val="宋体"/>
        <family val="3"/>
        <charset val="134"/>
      </rPr>
      <t>ENDC_NRCA_6_74</t>
    </r>
  </si>
  <si>
    <r>
      <rPr>
        <sz val="11"/>
        <color rgb="FF000000"/>
        <rFont val="宋体"/>
        <family val="3"/>
        <charset val="134"/>
      </rPr>
      <t>ENDC_NRCA_6_448</t>
    </r>
  </si>
  <si>
    <r>
      <rPr>
        <sz val="11"/>
        <color rgb="FF000000"/>
        <rFont val="宋体"/>
        <family val="3"/>
        <charset val="134"/>
      </rPr>
      <t>ENDC_NRCA_6_449</t>
    </r>
  </si>
  <si>
    <r>
      <rPr>
        <sz val="11"/>
        <color rgb="FF000000"/>
        <rFont val="宋体"/>
        <family val="3"/>
        <charset val="134"/>
      </rPr>
      <t>ENDC_NRCA_6_450</t>
    </r>
  </si>
  <si>
    <r>
      <rPr>
        <sz val="11"/>
        <color rgb="FF000000"/>
        <rFont val="宋体"/>
        <family val="3"/>
        <charset val="134"/>
      </rPr>
      <t>ENDC_NRCA_6_451</t>
    </r>
  </si>
  <si>
    <r>
      <rPr>
        <sz val="11"/>
        <color rgb="FF000000"/>
        <rFont val="宋体"/>
        <family val="3"/>
        <charset val="134"/>
      </rPr>
      <t>ENDC_NRCA_6_452</t>
    </r>
  </si>
  <si>
    <r>
      <rPr>
        <sz val="11"/>
        <color rgb="FF000000"/>
        <rFont val="宋体"/>
        <family val="3"/>
        <charset val="134"/>
      </rPr>
      <t>ENDC_NRCA_6_453</t>
    </r>
  </si>
  <si>
    <r>
      <rPr>
        <sz val="11"/>
        <color rgb="FF000000"/>
        <rFont val="宋体"/>
        <family val="3"/>
        <charset val="134"/>
      </rPr>
      <t>ENDC_NRCA_4_54</t>
    </r>
  </si>
  <si>
    <r>
      <rPr>
        <sz val="11"/>
        <color rgb="FF000000"/>
        <rFont val="宋体"/>
        <family val="3"/>
        <charset val="134"/>
      </rPr>
      <t>ENDC_NRCA_4_53</t>
    </r>
  </si>
  <si>
    <r>
      <rPr>
        <sz val="11"/>
        <color rgb="FF000000"/>
        <rFont val="宋体"/>
        <family val="3"/>
        <charset val="134"/>
      </rPr>
      <t>ENDC_NRCA_4_454</t>
    </r>
  </si>
  <si>
    <r>
      <rPr>
        <sz val="11"/>
        <color rgb="FF000000"/>
        <rFont val="宋体"/>
        <family val="3"/>
        <charset val="134"/>
      </rPr>
      <t>ENDC_NRCA_4_455</t>
    </r>
  </si>
  <si>
    <r>
      <rPr>
        <sz val="11"/>
        <color rgb="FF000000"/>
        <rFont val="宋体"/>
        <family val="3"/>
        <charset val="134"/>
      </rPr>
      <t>ENDC_NRCA_4_52</t>
    </r>
  </si>
  <si>
    <r>
      <rPr>
        <sz val="11"/>
        <color rgb="FF000000"/>
        <rFont val="宋体"/>
        <family val="3"/>
        <charset val="134"/>
      </rPr>
      <t>ENDC_NRCA_4_51</t>
    </r>
  </si>
  <si>
    <r>
      <rPr>
        <sz val="11"/>
        <color rgb="FF000000"/>
        <rFont val="宋体"/>
        <family val="3"/>
        <charset val="134"/>
      </rPr>
      <t>ENDC_NRCA_4_456</t>
    </r>
  </si>
  <si>
    <r>
      <rPr>
        <sz val="11"/>
        <color rgb="FF000000"/>
        <rFont val="宋体"/>
        <family val="3"/>
        <charset val="134"/>
      </rPr>
      <t>ENDC_NRCA_4_50</t>
    </r>
  </si>
  <si>
    <r>
      <rPr>
        <sz val="11"/>
        <color rgb="FF000000"/>
        <rFont val="宋体"/>
        <family val="3"/>
        <charset val="134"/>
      </rPr>
      <t>ENDC_NRCA_4_49</t>
    </r>
  </si>
  <si>
    <r>
      <rPr>
        <sz val="11"/>
        <color rgb="FF000000"/>
        <rFont val="宋体"/>
        <family val="3"/>
        <charset val="134"/>
      </rPr>
      <t>ENDC_NRCA_8_118</t>
    </r>
  </si>
  <si>
    <r>
      <rPr>
        <sz val="11"/>
        <color rgb="FF000000"/>
        <rFont val="宋体"/>
        <family val="3"/>
        <charset val="134"/>
      </rPr>
      <t>DC_3C_n7A-n78A</t>
    </r>
  </si>
  <si>
    <r>
      <rPr>
        <sz val="11"/>
        <color rgb="FF000000"/>
        <rFont val="宋体"/>
        <family val="3"/>
        <charset val="134"/>
      </rPr>
      <t>ENDC_NRCA_8_122</t>
    </r>
  </si>
  <si>
    <r>
      <rPr>
        <sz val="11"/>
        <color rgb="FF000000"/>
        <rFont val="宋体"/>
        <family val="3"/>
        <charset val="134"/>
      </rPr>
      <t>DC_3C_n5A-n78A</t>
    </r>
  </si>
  <si>
    <r>
      <rPr>
        <sz val="11"/>
        <color rgb="FF000000"/>
        <rFont val="宋体"/>
        <family val="3"/>
        <charset val="134"/>
      </rPr>
      <t>ENDC_NRCA_8_121</t>
    </r>
  </si>
  <si>
    <r>
      <rPr>
        <sz val="11"/>
        <color rgb="FF000000"/>
        <rFont val="宋体"/>
        <family val="3"/>
        <charset val="134"/>
      </rPr>
      <t>DC_7C_n5A-n78A</t>
    </r>
  </si>
  <si>
    <r>
      <rPr>
        <sz val="11"/>
        <color rgb="FF000000"/>
        <rFont val="宋体"/>
        <family val="3"/>
        <charset val="134"/>
      </rPr>
      <t>ENDC_NRCA_8_441</t>
    </r>
  </si>
  <si>
    <r>
      <rPr>
        <sz val="11"/>
        <color rgb="FF000000"/>
        <rFont val="宋体"/>
        <family val="3"/>
        <charset val="134"/>
      </rPr>
      <t>DC_3C_n26A-n78A</t>
    </r>
  </si>
  <si>
    <r>
      <rPr>
        <sz val="11"/>
        <color rgb="FF000000"/>
        <rFont val="宋体"/>
        <family val="3"/>
        <charset val="134"/>
      </rPr>
      <t>ENDC_NRCA_8_442</t>
    </r>
  </si>
  <si>
    <r>
      <rPr>
        <sz val="11"/>
        <color rgb="FF000000"/>
        <rFont val="宋体"/>
        <family val="3"/>
        <charset val="134"/>
      </rPr>
      <t>DC_7C_n26A-n78A</t>
    </r>
  </si>
  <si>
    <r>
      <rPr>
        <sz val="11"/>
        <color rgb="FF000000"/>
        <rFont val="宋体"/>
        <family val="3"/>
        <charset val="134"/>
      </rPr>
      <t>ENDC_NRCA_4_34</t>
    </r>
  </si>
  <si>
    <r>
      <rPr>
        <sz val="11"/>
        <color rgb="FF000000"/>
        <rFont val="宋体"/>
        <family val="3"/>
        <charset val="134"/>
      </rPr>
      <t>ENDC_NRCA_4_21</t>
    </r>
  </si>
  <si>
    <r>
      <rPr>
        <sz val="11"/>
        <color rgb="FF000000"/>
        <rFont val="宋体"/>
        <family val="3"/>
        <charset val="134"/>
      </rPr>
      <t>DC_1A_n7A-n78A</t>
    </r>
  </si>
  <si>
    <r>
      <rPr>
        <sz val="11"/>
        <color rgb="FF000000"/>
        <rFont val="宋体"/>
        <family val="3"/>
        <charset val="134"/>
      </rPr>
      <t>ENDC_NRCA_4_20</t>
    </r>
  </si>
  <si>
    <r>
      <rPr>
        <sz val="11"/>
        <color rgb="FF000000"/>
        <rFont val="宋体"/>
        <family val="3"/>
        <charset val="134"/>
      </rPr>
      <t>DC_3A_n7A-n78A</t>
    </r>
  </si>
  <si>
    <r>
      <rPr>
        <sz val="11"/>
        <color rgb="FF000000"/>
        <rFont val="宋体"/>
        <family val="3"/>
        <charset val="134"/>
      </rPr>
      <t>ENDC_NRCA_4_38</t>
    </r>
  </si>
  <si>
    <r>
      <rPr>
        <sz val="11"/>
        <color rgb="FF000000"/>
        <rFont val="宋体"/>
        <family val="3"/>
        <charset val="134"/>
      </rPr>
      <t>ENDC_NRCA_4_37</t>
    </r>
  </si>
  <si>
    <r>
      <rPr>
        <sz val="11"/>
        <color rgb="FF000000"/>
        <rFont val="宋体"/>
        <family val="3"/>
        <charset val="134"/>
      </rPr>
      <t>ENDC_NRCA_4_457</t>
    </r>
  </si>
  <si>
    <r>
      <rPr>
        <sz val="11"/>
        <color rgb="FF000000"/>
        <rFont val="宋体"/>
        <family val="3"/>
        <charset val="134"/>
      </rPr>
      <t>ENDC_NRCA_4_458</t>
    </r>
  </si>
  <si>
    <r>
      <rPr>
        <sz val="11"/>
        <color rgb="FF000000"/>
        <rFont val="宋体"/>
        <family val="3"/>
        <charset val="134"/>
      </rPr>
      <t>ENDC_NRCA_2_14</t>
    </r>
  </si>
  <si>
    <r>
      <rPr>
        <sz val="11"/>
        <color rgb="FF000000"/>
        <rFont val="宋体"/>
        <family val="3"/>
        <charset val="134"/>
      </rPr>
      <t>DC_28A_n7A-n78A</t>
    </r>
  </si>
  <si>
    <r>
      <rPr>
        <sz val="11"/>
        <color rgb="FF000000"/>
        <rFont val="宋体"/>
        <family val="3"/>
        <charset val="134"/>
      </rPr>
      <t>ENDC_NRCA_2_6</t>
    </r>
  </si>
  <si>
    <r>
      <rPr>
        <sz val="11"/>
        <color rgb="FF000000"/>
        <rFont val="宋体"/>
        <family val="3"/>
        <charset val="134"/>
      </rPr>
      <t>ENDC_NRCA_2_5</t>
    </r>
  </si>
  <si>
    <r>
      <rPr>
        <sz val="11"/>
        <color rgb="FF000000"/>
        <rFont val="宋体"/>
        <family val="3"/>
        <charset val="134"/>
      </rPr>
      <t>ENDC_NRCA_4_27</t>
    </r>
  </si>
  <si>
    <r>
      <rPr>
        <sz val="11"/>
        <color rgb="FF000000"/>
        <rFont val="宋体"/>
        <family val="3"/>
        <charset val="134"/>
      </rPr>
      <t>DC_1A_n5A-n78A</t>
    </r>
  </si>
  <si>
    <r>
      <rPr>
        <sz val="11"/>
        <color rgb="FF000000"/>
        <rFont val="宋体"/>
        <family val="3"/>
        <charset val="134"/>
      </rPr>
      <t>ENDC_NRCA_4_26</t>
    </r>
  </si>
  <si>
    <r>
      <rPr>
        <sz val="11"/>
        <color rgb="FF000000"/>
        <rFont val="宋体"/>
        <family val="3"/>
        <charset val="134"/>
      </rPr>
      <t>DC_3A_n5A-n78A</t>
    </r>
  </si>
  <si>
    <r>
      <rPr>
        <sz val="11"/>
        <color rgb="FF000000"/>
        <rFont val="宋体"/>
        <family val="3"/>
        <charset val="134"/>
      </rPr>
      <t>ENDC_NRCA_4_25</t>
    </r>
  </si>
  <si>
    <r>
      <rPr>
        <sz val="11"/>
        <color rgb="FF000000"/>
        <rFont val="宋体"/>
        <family val="3"/>
        <charset val="134"/>
      </rPr>
      <t>DC_7A_n5A-n78A</t>
    </r>
  </si>
  <si>
    <r>
      <rPr>
        <sz val="11"/>
        <color rgb="FF000000"/>
        <rFont val="宋体"/>
        <family val="3"/>
        <charset val="134"/>
      </rPr>
      <t>ENDC_NRCA_4_459</t>
    </r>
  </si>
  <si>
    <r>
      <rPr>
        <sz val="11"/>
        <color rgb="FF000000"/>
        <rFont val="宋体"/>
        <family val="3"/>
        <charset val="134"/>
      </rPr>
      <t>DC_1A_n26A-n78A</t>
    </r>
  </si>
  <si>
    <r>
      <rPr>
        <sz val="11"/>
        <color rgb="FF000000"/>
        <rFont val="宋体"/>
        <family val="3"/>
        <charset val="134"/>
      </rPr>
      <t>ENDC_NRCA_4_460</t>
    </r>
  </si>
  <si>
    <r>
      <rPr>
        <sz val="11"/>
        <color rgb="FF000000"/>
        <rFont val="宋体"/>
        <family val="3"/>
        <charset val="134"/>
      </rPr>
      <t>DC_3A_n26A-n78A</t>
    </r>
  </si>
  <si>
    <r>
      <rPr>
        <sz val="11"/>
        <color rgb="FF000000"/>
        <rFont val="宋体"/>
        <family val="3"/>
        <charset val="134"/>
      </rPr>
      <t>ENDC_NRCA_4_461</t>
    </r>
  </si>
  <si>
    <r>
      <rPr>
        <sz val="11"/>
        <color rgb="FF000000"/>
        <rFont val="宋体"/>
        <family val="3"/>
        <charset val="134"/>
      </rPr>
      <t>DC_7A_n26A-n78A</t>
    </r>
  </si>
  <si>
    <r>
      <rPr>
        <sz val="11"/>
        <color rgb="FF000000"/>
        <rFont val="宋体"/>
        <family val="3"/>
        <charset val="134"/>
      </rPr>
      <t>ENDC_NRCA_2_15</t>
    </r>
  </si>
  <si>
    <r>
      <rPr>
        <sz val="11"/>
        <color rgb="FF000000"/>
        <rFont val="宋体"/>
        <family val="3"/>
        <charset val="134"/>
      </rPr>
      <t>DC_28A_n5A-n78A</t>
    </r>
  </si>
  <si>
    <r>
      <rPr>
        <sz val="11"/>
        <color rgb="FF000000"/>
        <rFont val="宋体"/>
        <family val="3"/>
        <charset val="134"/>
      </rPr>
      <t>ENDC_NRCA_2_12</t>
    </r>
  </si>
  <si>
    <r>
      <rPr>
        <sz val="11"/>
        <color rgb="FF000000"/>
        <rFont val="宋体"/>
        <family val="3"/>
        <charset val="134"/>
      </rPr>
      <t>ENDC_NRCA_2_11</t>
    </r>
  </si>
  <si>
    <r>
      <rPr>
        <sz val="11"/>
        <color rgb="FF000000"/>
        <rFont val="宋体"/>
        <family val="3"/>
        <charset val="134"/>
      </rPr>
      <t>ENDC_NRCA_2_10</t>
    </r>
  </si>
  <si>
    <r>
      <rPr>
        <sz val="11"/>
        <color rgb="FF000000"/>
        <rFont val="宋体"/>
        <family val="3"/>
        <charset val="134"/>
      </rPr>
      <t>ENDC_NRCA_2_462</t>
    </r>
  </si>
  <si>
    <r>
      <rPr>
        <sz val="11"/>
        <color rgb="FF000000"/>
        <rFont val="宋体"/>
        <family val="3"/>
        <charset val="134"/>
      </rPr>
      <t>ENDC_NRCA_2_463</t>
    </r>
  </si>
  <si>
    <r>
      <rPr>
        <sz val="11"/>
        <color rgb="FF000000"/>
        <rFont val="宋体"/>
        <family val="3"/>
        <charset val="134"/>
      </rPr>
      <t>ENDC_NRCA_2_464</t>
    </r>
  </si>
  <si>
    <r>
      <rPr>
        <b/>
        <sz val="11"/>
        <color rgb="FF000000"/>
        <rFont val="宋体"/>
        <family val="3"/>
        <charset val="134"/>
      </rPr>
      <t>NR Band #1</t>
    </r>
  </si>
  <si>
    <r>
      <rPr>
        <b/>
        <sz val="11"/>
        <color rgb="FF000000"/>
        <rFont val="宋体"/>
        <family val="3"/>
        <charset val="134"/>
      </rPr>
      <t>NR Band #2</t>
    </r>
  </si>
  <si>
    <r>
      <rPr>
        <b/>
        <sz val="11"/>
        <color rgb="FF000000"/>
        <rFont val="宋体"/>
        <family val="3"/>
        <charset val="134"/>
      </rPr>
      <t>NR Band #3</t>
    </r>
  </si>
  <si>
    <r>
      <rPr>
        <b/>
        <sz val="11"/>
        <color rgb="FF000000"/>
        <rFont val="宋体"/>
        <family val="3"/>
        <charset val="134"/>
      </rPr>
      <t>NR Band #4</t>
    </r>
  </si>
  <si>
    <r>
      <rPr>
        <b/>
        <sz val="11"/>
        <color rgb="FF000000"/>
        <rFont val="宋体"/>
        <family val="3"/>
        <charset val="134"/>
      </rPr>
      <t>FR1 #CC</t>
    </r>
  </si>
  <si>
    <r>
      <rPr>
        <b/>
        <sz val="11"/>
        <color rgb="FF000000"/>
        <rFont val="宋体"/>
        <family val="3"/>
        <charset val="134"/>
      </rPr>
      <t>Uplink</t>
    </r>
  </si>
  <si>
    <r>
      <rPr>
        <b/>
        <sz val="11"/>
        <color rgb="FF000000"/>
        <rFont val="宋体"/>
        <family val="3"/>
        <charset val="134"/>
      </rPr>
      <t>n1A1</t>
    </r>
  </si>
  <si>
    <r>
      <rPr>
        <b/>
        <sz val="11"/>
        <color rgb="FF000000"/>
        <rFont val="宋体"/>
        <family val="3"/>
        <charset val="134"/>
      </rPr>
      <t>n3A1</t>
    </r>
  </si>
  <si>
    <r>
      <rPr>
        <b/>
        <sz val="11"/>
        <color rgb="FF000000"/>
        <rFont val="宋体"/>
        <family val="3"/>
        <charset val="134"/>
      </rPr>
      <t>n3B1</t>
    </r>
  </si>
  <si>
    <r>
      <rPr>
        <b/>
        <sz val="11"/>
        <color rgb="FF000000"/>
        <rFont val="宋体"/>
        <family val="3"/>
        <charset val="134"/>
      </rPr>
      <t>n5A1</t>
    </r>
  </si>
  <si>
    <r>
      <rPr>
        <b/>
        <sz val="11"/>
        <color rgb="FF000000"/>
        <rFont val="宋体"/>
        <family val="3"/>
        <charset val="134"/>
      </rPr>
      <t>n7A1</t>
    </r>
  </si>
  <si>
    <r>
      <rPr>
        <b/>
        <sz val="11"/>
        <color rgb="FF000000"/>
        <rFont val="宋体"/>
        <family val="3"/>
        <charset val="134"/>
      </rPr>
      <t>n7B1</t>
    </r>
  </si>
  <si>
    <r>
      <rPr>
        <b/>
        <sz val="11"/>
        <color rgb="FF000000"/>
        <rFont val="宋体"/>
        <family val="3"/>
        <charset val="134"/>
      </rPr>
      <t>n26A1</t>
    </r>
  </si>
  <si>
    <r>
      <rPr>
        <b/>
        <sz val="11"/>
        <color rgb="FF000000"/>
        <rFont val="宋体"/>
        <family val="3"/>
        <charset val="134"/>
      </rPr>
      <t>n26(2A)11</t>
    </r>
  </si>
  <si>
    <r>
      <rPr>
        <b/>
        <sz val="11"/>
        <color rgb="FF000000"/>
        <rFont val="宋体"/>
        <family val="3"/>
        <charset val="134"/>
      </rPr>
      <t>n28A1</t>
    </r>
  </si>
  <si>
    <r>
      <rPr>
        <b/>
        <sz val="11"/>
        <color rgb="FF000000"/>
        <rFont val="宋体"/>
        <family val="3"/>
        <charset val="134"/>
      </rPr>
      <t>n78A1</t>
    </r>
  </si>
  <si>
    <r>
      <rPr>
        <b/>
        <sz val="11"/>
        <color rgb="FF000000"/>
        <rFont val="宋体"/>
        <family val="3"/>
        <charset val="134"/>
      </rPr>
      <t>n78A2</t>
    </r>
  </si>
  <si>
    <r>
      <rPr>
        <b/>
        <sz val="11"/>
        <color rgb="FF000000"/>
        <rFont val="宋体"/>
        <family val="3"/>
        <charset val="134"/>
      </rPr>
      <t>n78C1</t>
    </r>
  </si>
  <si>
    <r>
      <rPr>
        <b/>
        <sz val="11"/>
        <color rgb="FF000000"/>
        <rFont val="宋体"/>
        <family val="3"/>
        <charset val="134"/>
      </rPr>
      <t>n78C2</t>
    </r>
  </si>
  <si>
    <r>
      <rPr>
        <b/>
        <sz val="11"/>
        <color rgb="FF000000"/>
        <rFont val="宋体"/>
        <family val="3"/>
        <charset val="134"/>
      </rPr>
      <t>n78(2A)11</t>
    </r>
  </si>
  <si>
    <r>
      <rPr>
        <b/>
        <sz val="11"/>
        <color rgb="FF000000"/>
        <rFont val="宋体"/>
        <family val="3"/>
        <charset val="134"/>
      </rPr>
      <t>n78(2A)22</t>
    </r>
  </si>
  <si>
    <r>
      <rPr>
        <b/>
        <sz val="11"/>
        <color rgb="FF000000"/>
        <rFont val="宋体"/>
        <family val="3"/>
        <charset val="134"/>
      </rPr>
      <t>FR1 CC# Comply</t>
    </r>
  </si>
  <si>
    <r>
      <rPr>
        <sz val="11"/>
        <color rgb="FF000000"/>
        <rFont val="宋体"/>
        <family val="3"/>
        <charset val="134"/>
      </rPr>
      <t>CA_n7B4-n26A2-n78(2A)44</t>
    </r>
  </si>
  <si>
    <r>
      <rPr>
        <sz val="11"/>
        <color rgb="FF000000"/>
        <rFont val="宋体"/>
        <family val="3"/>
        <charset val="134"/>
      </rPr>
      <t>-</t>
    </r>
  </si>
  <si>
    <r>
      <rPr>
        <sz val="11"/>
        <color rgb="FF000000"/>
        <rFont val="宋体"/>
        <family val="3"/>
        <charset val="134"/>
      </rPr>
      <t>n7B</t>
    </r>
  </si>
  <si>
    <r>
      <rPr>
        <sz val="11"/>
        <color rgb="FF000000"/>
        <rFont val="宋体"/>
        <family val="3"/>
        <charset val="134"/>
      </rPr>
      <t>n7A-n78A</t>
    </r>
  </si>
  <si>
    <r>
      <rPr>
        <sz val="11"/>
        <color rgb="FF000000"/>
        <rFont val="宋体"/>
        <family val="3"/>
        <charset val="134"/>
      </rPr>
      <t>n7A-n26A</t>
    </r>
  </si>
  <si>
    <r>
      <rPr>
        <sz val="11"/>
        <color rgb="FF000000"/>
        <rFont val="宋体"/>
        <family val="3"/>
        <charset val="134"/>
      </rPr>
      <t>n26A-n78A</t>
    </r>
  </si>
  <si>
    <r>
      <rPr>
        <sz val="11"/>
        <color rgb="FF000000"/>
        <rFont val="宋体"/>
        <family val="3"/>
        <charset val="134"/>
      </rPr>
      <t>CA_n7B2-n26A2-n78(2A)44</t>
    </r>
  </si>
  <si>
    <r>
      <rPr>
        <sz val="11"/>
        <color rgb="FF000000"/>
        <rFont val="宋体"/>
        <family val="3"/>
        <charset val="134"/>
      </rPr>
      <t>CA_n7B4-n28A2-n78A4</t>
    </r>
  </si>
  <si>
    <r>
      <rPr>
        <sz val="11"/>
        <color rgb="FF000000"/>
        <rFont val="宋体"/>
        <family val="3"/>
        <charset val="134"/>
      </rPr>
      <t>n7A-n28A</t>
    </r>
  </si>
  <si>
    <r>
      <rPr>
        <sz val="11"/>
        <color rgb="FF000000"/>
        <rFont val="宋体"/>
        <family val="3"/>
        <charset val="134"/>
      </rPr>
      <t>n28A-n78A</t>
    </r>
  </si>
  <si>
    <r>
      <rPr>
        <sz val="11"/>
        <color rgb="FF000000"/>
        <rFont val="宋体"/>
        <family val="3"/>
        <charset val="134"/>
      </rPr>
      <t>CA_n5A2-n7B4-n78A4</t>
    </r>
  </si>
  <si>
    <r>
      <rPr>
        <sz val="11"/>
        <color rgb="FF000000"/>
        <rFont val="宋体"/>
        <family val="3"/>
        <charset val="134"/>
      </rPr>
      <t>n5A-n7A</t>
    </r>
  </si>
  <si>
    <r>
      <rPr>
        <sz val="11"/>
        <color rgb="FF000000"/>
        <rFont val="宋体"/>
        <family val="3"/>
        <charset val="134"/>
      </rPr>
      <t>n5A-n78A</t>
    </r>
  </si>
  <si>
    <r>
      <rPr>
        <sz val="11"/>
        <color rgb="FF000000"/>
        <rFont val="宋体"/>
        <family val="3"/>
        <charset val="134"/>
      </rPr>
      <t>CA_n7B4-n26A2-n78A4</t>
    </r>
  </si>
  <si>
    <r>
      <rPr>
        <sz val="11"/>
        <color rgb="FF000000"/>
        <rFont val="宋体"/>
        <family val="3"/>
        <charset val="134"/>
      </rPr>
      <t>CA_n7A4-n26A2-n78(2A)44</t>
    </r>
  </si>
  <si>
    <r>
      <rPr>
        <sz val="11"/>
        <color rgb="FF000000"/>
        <rFont val="宋体"/>
        <family val="3"/>
        <charset val="134"/>
      </rPr>
      <t>CA_n7A4-n28A2-n78(2A)44</t>
    </r>
  </si>
  <si>
    <r>
      <rPr>
        <sz val="11"/>
        <color rgb="FF000000"/>
        <rFont val="宋体"/>
        <family val="3"/>
        <charset val="134"/>
      </rPr>
      <t>n78(2A)</t>
    </r>
  </si>
  <si>
    <r>
      <rPr>
        <sz val="11"/>
        <color rgb="FF000000"/>
        <rFont val="宋体"/>
        <family val="3"/>
        <charset val="134"/>
      </rPr>
      <t>CA_n7A4-n26(2A)22-n78A4</t>
    </r>
  </si>
  <si>
    <r>
      <rPr>
        <sz val="11"/>
        <color rgb="FF000000"/>
        <rFont val="宋体"/>
        <family val="3"/>
        <charset val="134"/>
      </rPr>
      <t>n26(2A)</t>
    </r>
  </si>
  <si>
    <r>
      <rPr>
        <sz val="11"/>
        <color rgb="FF000000"/>
        <rFont val="宋体"/>
        <family val="3"/>
        <charset val="134"/>
      </rPr>
      <t>CA_n7A2-n26A2-n78(2A)44</t>
    </r>
  </si>
  <si>
    <r>
      <rPr>
        <sz val="11"/>
        <color rgb="FF000000"/>
        <rFont val="宋体"/>
        <family val="3"/>
        <charset val="134"/>
      </rPr>
      <t>CA_n7A2-n28A2-n78(2A)44</t>
    </r>
  </si>
  <si>
    <r>
      <rPr>
        <sz val="11"/>
        <color rgb="FF000000"/>
        <rFont val="宋体"/>
        <family val="3"/>
        <charset val="134"/>
      </rPr>
      <t>CA_n7B2-n28A2-n78A4</t>
    </r>
  </si>
  <si>
    <r>
      <rPr>
        <sz val="11"/>
        <color rgb="FF000000"/>
        <rFont val="宋体"/>
        <family val="3"/>
        <charset val="134"/>
      </rPr>
      <t>CA_n5A2-n7B2-n78A4</t>
    </r>
  </si>
  <si>
    <r>
      <rPr>
        <sz val="11"/>
        <color rgb="FF000000"/>
        <rFont val="宋体"/>
        <family val="3"/>
        <charset val="134"/>
      </rPr>
      <t>CA_n7B2-n26A2-n78A4</t>
    </r>
  </si>
  <si>
    <r>
      <rPr>
        <sz val="11"/>
        <color rgb="FF000000"/>
        <rFont val="宋体"/>
        <family val="3"/>
        <charset val="134"/>
      </rPr>
      <t>CA_n7A2-n26(2A)22-n78A4</t>
    </r>
  </si>
  <si>
    <r>
      <rPr>
        <sz val="11"/>
        <color rgb="FF000000"/>
        <rFont val="宋体"/>
        <family val="3"/>
        <charset val="134"/>
      </rPr>
      <t>CA_n7A4-n28A2-n78A4</t>
    </r>
  </si>
  <si>
    <r>
      <rPr>
        <sz val="11"/>
        <color rgb="FF000000"/>
        <rFont val="宋体"/>
        <family val="3"/>
        <charset val="134"/>
      </rPr>
      <t>CA_n5A2-n7A4-n78A4</t>
    </r>
  </si>
  <si>
    <r>
      <rPr>
        <sz val="11"/>
        <color rgb="FF000000"/>
        <rFont val="宋体"/>
        <family val="3"/>
        <charset val="134"/>
      </rPr>
      <t>CA_n7A4-n26A2-n78A4</t>
    </r>
  </si>
  <si>
    <r>
      <rPr>
        <sz val="11"/>
        <color rgb="FF000000"/>
        <rFont val="宋体"/>
        <family val="3"/>
        <charset val="134"/>
      </rPr>
      <t>CA_n7A2-n28A2-n78A4</t>
    </r>
  </si>
  <si>
    <r>
      <rPr>
        <sz val="11"/>
        <color rgb="FF000000"/>
        <rFont val="宋体"/>
        <family val="3"/>
        <charset val="134"/>
      </rPr>
      <t>CA_n5A2-n7A2-n78A4</t>
    </r>
  </si>
  <si>
    <r>
      <rPr>
        <sz val="11"/>
        <color rgb="FF000000"/>
        <rFont val="宋体"/>
        <family val="3"/>
        <charset val="134"/>
      </rPr>
      <t>CA_n7A2-n26A2-n78A4</t>
    </r>
  </si>
  <si>
    <r>
      <rPr>
        <sz val="11"/>
        <color rgb="FF000000"/>
        <rFont val="宋体"/>
        <family val="3"/>
        <charset val="134"/>
      </rPr>
      <t>CA_n7B4-n78(2A)44</t>
    </r>
  </si>
  <si>
    <r>
      <rPr>
        <sz val="11"/>
        <color rgb="FF000000"/>
        <rFont val="宋体"/>
        <family val="3"/>
        <charset val="134"/>
      </rPr>
      <t>CA_n26(2A)22-n78(2A)44</t>
    </r>
  </si>
  <si>
    <r>
      <rPr>
        <sz val="11"/>
        <color rgb="FF000000"/>
        <rFont val="宋体"/>
        <family val="3"/>
        <charset val="134"/>
      </rPr>
      <t>CA_n7B2-n78(2A)44</t>
    </r>
  </si>
  <si>
    <r>
      <rPr>
        <sz val="11"/>
        <color rgb="FF000000"/>
        <rFont val="宋体"/>
        <family val="3"/>
        <charset val="134"/>
      </rPr>
      <t>CA_n7B4-n26(2A)22</t>
    </r>
  </si>
  <si>
    <r>
      <rPr>
        <sz val="11"/>
        <color rgb="FF000000"/>
        <rFont val="宋体"/>
        <family val="3"/>
        <charset val="134"/>
      </rPr>
      <t>CA_n7B2-n26(2A)22</t>
    </r>
  </si>
  <si>
    <r>
      <rPr>
        <sz val="11"/>
        <color rgb="FF000000"/>
        <rFont val="宋体"/>
        <family val="3"/>
        <charset val="134"/>
      </rPr>
      <t>CA_n7B4-n78A4</t>
    </r>
  </si>
  <si>
    <r>
      <rPr>
        <sz val="11"/>
        <color rgb="FF000000"/>
        <rFont val="宋体"/>
        <family val="3"/>
        <charset val="134"/>
      </rPr>
      <t>CA_n7A4-n78(2A)44</t>
    </r>
  </si>
  <si>
    <r>
      <rPr>
        <sz val="11"/>
        <color rgb="FF000000"/>
        <rFont val="宋体"/>
        <family val="3"/>
        <charset val="134"/>
      </rPr>
      <t>CA_n7B4-n28A2</t>
    </r>
  </si>
  <si>
    <r>
      <rPr>
        <sz val="11"/>
        <color rgb="FF000000"/>
        <rFont val="宋体"/>
        <family val="3"/>
        <charset val="134"/>
      </rPr>
      <t>CA_n5A2-n7B4</t>
    </r>
  </si>
  <si>
    <r>
      <rPr>
        <sz val="11"/>
        <color rgb="FF000000"/>
        <rFont val="宋体"/>
        <family val="3"/>
        <charset val="134"/>
      </rPr>
      <t>CA_n7B4-n26A2</t>
    </r>
  </si>
  <si>
    <r>
      <rPr>
        <sz val="11"/>
        <color rgb="FF000000"/>
        <rFont val="宋体"/>
        <family val="3"/>
        <charset val="134"/>
      </rPr>
      <t>CA_n5A2-n78(2A)44</t>
    </r>
  </si>
  <si>
    <r>
      <rPr>
        <sz val="11"/>
        <color rgb="FF000000"/>
        <rFont val="宋体"/>
        <family val="3"/>
        <charset val="134"/>
      </rPr>
      <t>CA_n7A2-n78(2A)44</t>
    </r>
  </si>
  <si>
    <r>
      <rPr>
        <sz val="11"/>
        <color rgb="FF000000"/>
        <rFont val="宋体"/>
        <family val="3"/>
        <charset val="134"/>
      </rPr>
      <t>CA_n26A2-n78(2A)44</t>
    </r>
  </si>
  <si>
    <r>
      <rPr>
        <sz val="11"/>
        <color rgb="FF000000"/>
        <rFont val="宋体"/>
        <family val="3"/>
        <charset val="134"/>
      </rPr>
      <t>CA_n28A2-n78(2A)44</t>
    </r>
  </si>
  <si>
    <r>
      <rPr>
        <sz val="11"/>
        <color rgb="FF000000"/>
        <rFont val="宋体"/>
        <family val="3"/>
        <charset val="134"/>
      </rPr>
      <t>CA_n7B2-n78A4</t>
    </r>
  </si>
  <si>
    <r>
      <rPr>
        <sz val="11"/>
        <color rgb="FF000000"/>
        <rFont val="宋体"/>
        <family val="3"/>
        <charset val="134"/>
      </rPr>
      <t>CA_n7A4-n26(2A)22</t>
    </r>
  </si>
  <si>
    <r>
      <rPr>
        <sz val="11"/>
        <color rgb="FF000000"/>
        <rFont val="宋体"/>
        <family val="3"/>
        <charset val="134"/>
      </rPr>
      <t>CA_n26(2A)22-n78A4</t>
    </r>
  </si>
  <si>
    <r>
      <rPr>
        <sz val="11"/>
        <color rgb="FF000000"/>
        <rFont val="宋体"/>
        <family val="3"/>
        <charset val="134"/>
      </rPr>
      <t>CA_n7B2-n28A2</t>
    </r>
  </si>
  <si>
    <r>
      <rPr>
        <sz val="11"/>
        <color rgb="FF000000"/>
        <rFont val="宋体"/>
        <family val="3"/>
        <charset val="134"/>
      </rPr>
      <t>CA_n5A2-n7B2</t>
    </r>
  </si>
  <si>
    <r>
      <rPr>
        <sz val="11"/>
        <color rgb="FF000000"/>
        <rFont val="宋体"/>
        <family val="3"/>
        <charset val="134"/>
      </rPr>
      <t>CA_n7B2-n26A2</t>
    </r>
  </si>
  <si>
    <r>
      <rPr>
        <sz val="11"/>
        <color rgb="FF000000"/>
        <rFont val="宋体"/>
        <family val="3"/>
        <charset val="134"/>
      </rPr>
      <t>CA_n7A2-n26(2A)22</t>
    </r>
  </si>
  <si>
    <r>
      <rPr>
        <sz val="11"/>
        <color rgb="FF000000"/>
        <rFont val="宋体"/>
        <family val="3"/>
        <charset val="134"/>
      </rPr>
      <t>CA_n7A4-n78A4</t>
    </r>
  </si>
  <si>
    <r>
      <rPr>
        <sz val="11"/>
        <color rgb="FF000000"/>
        <rFont val="宋体"/>
        <family val="3"/>
        <charset val="134"/>
      </rPr>
      <t>CA_n5A2-n78A4</t>
    </r>
  </si>
  <si>
    <r>
      <rPr>
        <sz val="11"/>
        <color rgb="FF000000"/>
        <rFont val="宋体"/>
        <family val="3"/>
        <charset val="134"/>
      </rPr>
      <t>CA_n26A2-n78A4</t>
    </r>
  </si>
  <si>
    <r>
      <rPr>
        <sz val="11"/>
        <color rgb="FF000000"/>
        <rFont val="宋体"/>
        <family val="3"/>
        <charset val="134"/>
      </rPr>
      <t>CA_n7A2-n78A4</t>
    </r>
  </si>
  <si>
    <r>
      <rPr>
        <sz val="11"/>
        <color rgb="FF000000"/>
        <rFont val="宋体"/>
        <family val="3"/>
        <charset val="134"/>
      </rPr>
      <t>CA_n7A4-n28A2</t>
    </r>
  </si>
  <si>
    <r>
      <rPr>
        <sz val="11"/>
        <color rgb="FF000000"/>
        <rFont val="宋体"/>
        <family val="3"/>
        <charset val="134"/>
      </rPr>
      <t>CA_n5A2-n7A4</t>
    </r>
  </si>
  <si>
    <r>
      <rPr>
        <sz val="11"/>
        <color rgb="FF000000"/>
        <rFont val="宋体"/>
        <family val="3"/>
        <charset val="134"/>
      </rPr>
      <t>CA_n7A4-n26A2</t>
    </r>
  </si>
  <si>
    <r>
      <rPr>
        <sz val="11"/>
        <color rgb="FF000000"/>
        <rFont val="宋体"/>
        <family val="3"/>
        <charset val="134"/>
      </rPr>
      <t>CA_n28A2-n78A4</t>
    </r>
  </si>
  <si>
    <r>
      <rPr>
        <sz val="11"/>
        <color rgb="FF000000"/>
        <rFont val="宋体"/>
        <family val="3"/>
        <charset val="134"/>
      </rPr>
      <t>CA_n7A2-n28A2</t>
    </r>
  </si>
  <si>
    <r>
      <rPr>
        <sz val="11"/>
        <color rgb="FF000000"/>
        <rFont val="宋体"/>
        <family val="3"/>
        <charset val="134"/>
      </rPr>
      <t>CA_n5A2-n7A2</t>
    </r>
  </si>
  <si>
    <r>
      <rPr>
        <sz val="11"/>
        <color rgb="FF000000"/>
        <rFont val="宋体"/>
        <family val="3"/>
        <charset val="134"/>
      </rPr>
      <t>CA_n7A2-n26A2</t>
    </r>
  </si>
  <si>
    <r>
      <rPr>
        <sz val="11"/>
        <color rgb="FF000000"/>
        <rFont val="宋体"/>
        <family val="3"/>
        <charset val="134"/>
      </rPr>
      <t>CA_n26A2-n28A2</t>
    </r>
  </si>
  <si>
    <r>
      <rPr>
        <sz val="11"/>
        <color rgb="FF000000"/>
        <rFont val="宋体"/>
        <family val="3"/>
        <charset val="134"/>
      </rPr>
      <t>n26A-n28A</t>
    </r>
  </si>
  <si>
    <r>
      <rPr>
        <sz val="11"/>
        <color rgb="FF000000"/>
        <rFont val="宋体"/>
        <family val="3"/>
        <charset val="134"/>
      </rPr>
      <t>CA_n7B4</t>
    </r>
  </si>
  <si>
    <r>
      <rPr>
        <sz val="11"/>
        <color rgb="FF000000"/>
        <rFont val="宋体"/>
        <family val="3"/>
        <charset val="134"/>
      </rPr>
      <t>CA_n78(2A)44</t>
    </r>
  </si>
  <si>
    <r>
      <rPr>
        <sz val="11"/>
        <color rgb="FF000000"/>
        <rFont val="宋体"/>
        <family val="3"/>
        <charset val="134"/>
      </rPr>
      <t>CA_n7B2</t>
    </r>
  </si>
  <si>
    <r>
      <rPr>
        <sz val="11"/>
        <color rgb="FF000000"/>
        <rFont val="宋体"/>
        <family val="3"/>
        <charset val="134"/>
      </rPr>
      <t>CA_n26(2A)22</t>
    </r>
  </si>
  <si>
    <r>
      <rPr>
        <b/>
        <sz val="20"/>
        <color rgb="FF000000"/>
        <rFont val="宋体"/>
        <family val="3"/>
        <charset val="134"/>
      </rPr>
      <t>Band Combinations - SA-FR1</t>
    </r>
  </si>
  <si>
    <r>
      <rPr>
        <b/>
        <sz val="11"/>
        <color rgb="FF000000"/>
        <rFont val="宋体"/>
        <family val="3"/>
        <charset val="134"/>
      </rPr>
      <t>FR</t>
    </r>
  </si>
  <si>
    <r>
      <rPr>
        <b/>
        <sz val="11"/>
        <color rgb="FF000000"/>
        <rFont val="宋体"/>
        <family val="3"/>
        <charset val="134"/>
      </rPr>
      <t>Uplink MIMO Support</t>
    </r>
  </si>
  <si>
    <r>
      <rPr>
        <sz val="11"/>
        <color rgb="FF000000"/>
        <rFont val="宋体"/>
        <family val="3"/>
        <charset val="134"/>
      </rPr>
      <t>SA_NRCA_14_178</t>
    </r>
  </si>
  <si>
    <r>
      <rPr>
        <sz val="11"/>
        <color rgb="FF000000"/>
        <rFont val="宋体"/>
        <family val="3"/>
        <charset val="134"/>
      </rPr>
      <t>CA_n7B-n26A-n78(2A)</t>
    </r>
  </si>
  <si>
    <r>
      <rPr>
        <sz val="11"/>
        <color rgb="FF000000"/>
        <rFont val="宋体"/>
        <family val="3"/>
        <charset val="134"/>
      </rPr>
      <t>FR1</t>
    </r>
  </si>
  <si>
    <r>
      <rPr>
        <sz val="11"/>
        <color rgb="FF000000"/>
        <rFont val="宋体"/>
        <family val="3"/>
        <charset val="134"/>
      </rPr>
      <t>CA_n7B</t>
    </r>
  </si>
  <si>
    <r>
      <rPr>
        <sz val="11"/>
        <color rgb="FF000000"/>
        <rFont val="宋体"/>
        <family val="3"/>
        <charset val="134"/>
      </rPr>
      <t>CA_n7A-n78A</t>
    </r>
  </si>
  <si>
    <r>
      <rPr>
        <sz val="11"/>
        <color rgb="FF000000"/>
        <rFont val="宋体"/>
        <family val="3"/>
        <charset val="134"/>
      </rPr>
      <t>CA_n7A-n26A</t>
    </r>
  </si>
  <si>
    <r>
      <rPr>
        <sz val="11"/>
        <color rgb="FF000000"/>
        <rFont val="宋体"/>
        <family val="3"/>
        <charset val="134"/>
      </rPr>
      <t>CA_n26A-n78A</t>
    </r>
  </si>
  <si>
    <r>
      <rPr>
        <sz val="11"/>
        <color rgb="FF000000"/>
        <rFont val="宋体"/>
        <family val="3"/>
        <charset val="134"/>
      </rPr>
      <t>SA_NRCA_12_101</t>
    </r>
  </si>
  <si>
    <r>
      <rPr>
        <sz val="11"/>
        <color rgb="FF000000"/>
        <rFont val="宋体"/>
        <family val="3"/>
        <charset val="134"/>
      </rPr>
      <t>SA_NRCA_14_4</t>
    </r>
  </si>
  <si>
    <r>
      <rPr>
        <sz val="11"/>
        <color rgb="FF000000"/>
        <rFont val="宋体"/>
        <family val="3"/>
        <charset val="134"/>
      </rPr>
      <t>CA_n7B-n28A-n78A</t>
    </r>
  </si>
  <si>
    <r>
      <rPr>
        <sz val="11"/>
        <color rgb="FF000000"/>
        <rFont val="宋体"/>
        <family val="3"/>
        <charset val="134"/>
      </rPr>
      <t>Planned</t>
    </r>
  </si>
  <si>
    <r>
      <rPr>
        <sz val="11"/>
        <color rgb="FF000000"/>
        <rFont val="宋体"/>
        <family val="3"/>
        <charset val="134"/>
      </rPr>
      <t>CA_n7A-n28A</t>
    </r>
  </si>
  <si>
    <r>
      <rPr>
        <sz val="11"/>
        <color rgb="FF000000"/>
        <rFont val="宋体"/>
        <family val="3"/>
        <charset val="134"/>
      </rPr>
      <t>CA_n28A-n78A</t>
    </r>
  </si>
  <si>
    <r>
      <rPr>
        <sz val="11"/>
        <color rgb="FF000000"/>
        <rFont val="宋体"/>
        <family val="3"/>
        <charset val="134"/>
      </rPr>
      <t>SA_NRCA_14_5</t>
    </r>
  </si>
  <si>
    <r>
      <rPr>
        <sz val="11"/>
        <color rgb="FF000000"/>
        <rFont val="宋体"/>
        <family val="3"/>
        <charset val="134"/>
      </rPr>
      <t>CA_n5A-n7B-n78A</t>
    </r>
  </si>
  <si>
    <r>
      <rPr>
        <sz val="11"/>
        <color rgb="FF000000"/>
        <rFont val="宋体"/>
        <family val="3"/>
        <charset val="134"/>
      </rPr>
      <t>CA_n5A-n7A</t>
    </r>
  </si>
  <si>
    <r>
      <rPr>
        <sz val="11"/>
        <color rgb="FF000000"/>
        <rFont val="宋体"/>
        <family val="3"/>
        <charset val="134"/>
      </rPr>
      <t>CA_n5A-n78A</t>
    </r>
  </si>
  <si>
    <r>
      <rPr>
        <sz val="11"/>
        <color rgb="FF000000"/>
        <rFont val="宋体"/>
        <family val="3"/>
        <charset val="134"/>
      </rPr>
      <t>SA_NRCA_14_177</t>
    </r>
  </si>
  <si>
    <r>
      <rPr>
        <sz val="11"/>
        <color rgb="FF000000"/>
        <rFont val="宋体"/>
        <family val="3"/>
        <charset val="134"/>
      </rPr>
      <t>CA_n7B-n26A-n78A</t>
    </r>
  </si>
  <si>
    <r>
      <rPr>
        <sz val="11"/>
        <color rgb="FF000000"/>
        <rFont val="宋体"/>
        <family val="3"/>
        <charset val="134"/>
      </rPr>
      <t>SA_NRCA_14_198</t>
    </r>
  </si>
  <si>
    <r>
      <rPr>
        <sz val="11"/>
        <color rgb="FF000000"/>
        <rFont val="宋体"/>
        <family val="3"/>
        <charset val="134"/>
      </rPr>
      <t>CA_n7A-n26A-n78(2A)</t>
    </r>
  </si>
  <si>
    <r>
      <rPr>
        <sz val="11"/>
        <color rgb="FF000000"/>
        <rFont val="宋体"/>
        <family val="3"/>
        <charset val="134"/>
      </rPr>
      <t>SA_NRCA_14_199</t>
    </r>
  </si>
  <si>
    <r>
      <rPr>
        <sz val="11"/>
        <color rgb="FF000000"/>
        <rFont val="宋体"/>
        <family val="3"/>
        <charset val="134"/>
      </rPr>
      <t>CA_n7A-n28A-n78(2A)</t>
    </r>
  </si>
  <si>
    <r>
      <rPr>
        <sz val="11"/>
        <color rgb="FF000000"/>
        <rFont val="宋体"/>
        <family val="3"/>
        <charset val="134"/>
      </rPr>
      <t>CA_n78(2A)</t>
    </r>
  </si>
  <si>
    <r>
      <rPr>
        <sz val="11"/>
        <color rgb="FF000000"/>
        <rFont val="宋体"/>
        <family val="3"/>
        <charset val="134"/>
      </rPr>
      <t>SA_NRCA_12_108</t>
    </r>
  </si>
  <si>
    <r>
      <rPr>
        <sz val="11"/>
        <color rgb="FF000000"/>
        <rFont val="宋体"/>
        <family val="3"/>
        <charset val="134"/>
      </rPr>
      <t>CA_n7A-n26(2A)-n78A</t>
    </r>
  </si>
  <si>
    <r>
      <rPr>
        <sz val="11"/>
        <color rgb="FF000000"/>
        <rFont val="宋体"/>
        <family val="3"/>
        <charset val="134"/>
      </rPr>
      <t>CA_n26(2A)</t>
    </r>
  </si>
  <si>
    <r>
      <rPr>
        <sz val="11"/>
        <color rgb="FF000000"/>
        <rFont val="宋体"/>
        <family val="3"/>
        <charset val="134"/>
      </rPr>
      <t>SA_NRCA_12_131</t>
    </r>
  </si>
  <si>
    <r>
      <rPr>
        <sz val="11"/>
        <color rgb="FF000000"/>
        <rFont val="宋体"/>
        <family val="3"/>
        <charset val="134"/>
      </rPr>
      <t>SA_NRCA_12_132</t>
    </r>
  </si>
  <si>
    <r>
      <rPr>
        <sz val="11"/>
        <color rgb="FF000000"/>
        <rFont val="宋体"/>
        <family val="3"/>
        <charset val="134"/>
      </rPr>
      <t>SA_NRCA_10_28</t>
    </r>
  </si>
  <si>
    <r>
      <rPr>
        <sz val="11"/>
        <color rgb="FF000000"/>
        <rFont val="宋体"/>
        <family val="3"/>
        <charset val="134"/>
      </rPr>
      <t>SA_NRCA_10_30</t>
    </r>
  </si>
  <si>
    <r>
      <rPr>
        <sz val="11"/>
        <color rgb="FF000000"/>
        <rFont val="宋体"/>
        <family val="3"/>
        <charset val="134"/>
      </rPr>
      <t>SA_NRCA_10_181</t>
    </r>
  </si>
  <si>
    <r>
      <rPr>
        <sz val="11"/>
        <color rgb="FF000000"/>
        <rFont val="宋体"/>
        <family val="3"/>
        <charset val="134"/>
      </rPr>
      <t>SA_NRCA_10_198</t>
    </r>
  </si>
  <si>
    <r>
      <rPr>
        <sz val="11"/>
        <color rgb="FF000000"/>
        <rFont val="宋体"/>
        <family val="3"/>
        <charset val="134"/>
      </rPr>
      <t>SA_NRCA_10_27</t>
    </r>
  </si>
  <si>
    <r>
      <rPr>
        <sz val="11"/>
        <color rgb="FF000000"/>
        <rFont val="宋体"/>
        <family val="3"/>
        <charset val="134"/>
      </rPr>
      <t>CA_n7A-n28A-n78A</t>
    </r>
  </si>
  <si>
    <r>
      <rPr>
        <sz val="11"/>
        <color rgb="FF000000"/>
        <rFont val="宋体"/>
        <family val="3"/>
        <charset val="134"/>
      </rPr>
      <t>SA_NRCA_10_29</t>
    </r>
  </si>
  <si>
    <r>
      <rPr>
        <sz val="11"/>
        <color rgb="FF000000"/>
        <rFont val="宋体"/>
        <family val="3"/>
        <charset val="134"/>
      </rPr>
      <t>CA_n5A-n7A-n78A</t>
    </r>
  </si>
  <si>
    <r>
      <rPr>
        <sz val="11"/>
        <color rgb="FF000000"/>
        <rFont val="宋体"/>
        <family val="3"/>
        <charset val="134"/>
      </rPr>
      <t>SA_NRCA_10_180</t>
    </r>
  </si>
  <si>
    <r>
      <rPr>
        <sz val="11"/>
        <color rgb="FF000000"/>
        <rFont val="宋体"/>
        <family val="3"/>
        <charset val="134"/>
      </rPr>
      <t>CA_n7A-n26A-n78A</t>
    </r>
  </si>
  <si>
    <r>
      <rPr>
        <sz val="11"/>
        <color rgb="FF000000"/>
        <rFont val="宋体"/>
        <family val="3"/>
        <charset val="134"/>
      </rPr>
      <t>SA_NRCA_8_51</t>
    </r>
  </si>
  <si>
    <r>
      <rPr>
        <sz val="11"/>
        <color rgb="FF000000"/>
        <rFont val="宋体"/>
        <family val="3"/>
        <charset val="134"/>
      </rPr>
      <t>SA_NRCA_8_52</t>
    </r>
  </si>
  <si>
    <r>
      <rPr>
        <sz val="11"/>
        <color rgb="FF000000"/>
        <rFont val="宋体"/>
        <family val="3"/>
        <charset val="134"/>
      </rPr>
      <t>SA_NRCA_8_184</t>
    </r>
  </si>
  <si>
    <r>
      <rPr>
        <sz val="11"/>
        <color rgb="FF000000"/>
        <rFont val="宋体"/>
        <family val="3"/>
        <charset val="134"/>
      </rPr>
      <t>SA_NRCA_12_100</t>
    </r>
  </si>
  <si>
    <r>
      <rPr>
        <sz val="11"/>
        <color rgb="FF000000"/>
        <rFont val="宋体"/>
        <family val="3"/>
        <charset val="134"/>
      </rPr>
      <t>CA_n7B-n78(2A)</t>
    </r>
  </si>
  <si>
    <r>
      <rPr>
        <sz val="11"/>
        <color rgb="FF000000"/>
        <rFont val="宋体"/>
        <family val="3"/>
        <charset val="134"/>
      </rPr>
      <t>SA_NRCA_12_102</t>
    </r>
  </si>
  <si>
    <r>
      <rPr>
        <sz val="11"/>
        <color rgb="FF000000"/>
        <rFont val="宋体"/>
        <family val="3"/>
        <charset val="134"/>
      </rPr>
      <t>CA_n26(2A)-n78(2A)</t>
    </r>
  </si>
  <si>
    <r>
      <rPr>
        <sz val="11"/>
        <color rgb="FF000000"/>
        <rFont val="宋体"/>
        <family val="3"/>
        <charset val="134"/>
      </rPr>
      <t>SA_NRCA_10_189</t>
    </r>
  </si>
  <si>
    <r>
      <rPr>
        <sz val="11"/>
        <color rgb="FF000000"/>
        <rFont val="宋体"/>
        <family val="3"/>
        <charset val="134"/>
      </rPr>
      <t>SA_NRCA_8_191</t>
    </r>
  </si>
  <si>
    <r>
      <rPr>
        <sz val="11"/>
        <color rgb="FF000000"/>
        <rFont val="宋体"/>
        <family val="3"/>
        <charset val="134"/>
      </rPr>
      <t>CA_n7B-n26(2A)</t>
    </r>
  </si>
  <si>
    <r>
      <rPr>
        <sz val="11"/>
        <color rgb="FF000000"/>
        <rFont val="宋体"/>
        <family val="3"/>
        <charset val="134"/>
      </rPr>
      <t>SA_NRCA_6_230</t>
    </r>
  </si>
  <si>
    <r>
      <rPr>
        <sz val="11"/>
        <color rgb="FF000000"/>
        <rFont val="宋体"/>
        <family val="3"/>
        <charset val="134"/>
      </rPr>
      <t>SA_NRCA_12_8</t>
    </r>
  </si>
  <si>
    <r>
      <rPr>
        <sz val="11"/>
        <color rgb="FF000000"/>
        <rFont val="宋体"/>
        <family val="3"/>
        <charset val="134"/>
      </rPr>
      <t>CA_n7B-n78A</t>
    </r>
  </si>
  <si>
    <r>
      <rPr>
        <sz val="11"/>
        <color rgb="FF000000"/>
        <rFont val="宋体"/>
        <family val="3"/>
        <charset val="134"/>
      </rPr>
      <t>SA_NRCA_12_99</t>
    </r>
  </si>
  <si>
    <r>
      <rPr>
        <sz val="11"/>
        <color rgb="FF000000"/>
        <rFont val="宋体"/>
        <family val="3"/>
        <charset val="134"/>
      </rPr>
      <t>CA_n7A-n78(2A)</t>
    </r>
  </si>
  <si>
    <r>
      <rPr>
        <sz val="11"/>
        <color rgb="FF000000"/>
        <rFont val="宋体"/>
        <family val="3"/>
        <charset val="134"/>
      </rPr>
      <t>SA_NRCA_10_16</t>
    </r>
  </si>
  <si>
    <r>
      <rPr>
        <sz val="11"/>
        <color rgb="FF000000"/>
        <rFont val="宋体"/>
        <family val="3"/>
        <charset val="134"/>
      </rPr>
      <t>CA_n7B-n28A</t>
    </r>
  </si>
  <si>
    <r>
      <rPr>
        <sz val="11"/>
        <color rgb="FF000000"/>
        <rFont val="宋体"/>
        <family val="3"/>
        <charset val="134"/>
      </rPr>
      <t>SA_NRCA_10_17</t>
    </r>
  </si>
  <si>
    <r>
      <rPr>
        <sz val="11"/>
        <color rgb="FF000000"/>
        <rFont val="宋体"/>
        <family val="3"/>
        <charset val="134"/>
      </rPr>
      <t>CA_n5A-n7B</t>
    </r>
  </si>
  <si>
    <r>
      <rPr>
        <sz val="11"/>
        <color rgb="FF000000"/>
        <rFont val="宋体"/>
        <family val="3"/>
        <charset val="134"/>
      </rPr>
      <t>SA_NRCA_10_178</t>
    </r>
  </si>
  <si>
    <r>
      <rPr>
        <sz val="11"/>
        <color rgb="FF000000"/>
        <rFont val="宋体"/>
        <family val="3"/>
        <charset val="134"/>
      </rPr>
      <t>CA_n7B-n26A</t>
    </r>
  </si>
  <si>
    <r>
      <rPr>
        <sz val="11"/>
        <color rgb="FF000000"/>
        <rFont val="宋体"/>
        <family val="3"/>
        <charset val="134"/>
      </rPr>
      <t>SA_NRCA_10_185</t>
    </r>
  </si>
  <si>
    <r>
      <rPr>
        <sz val="11"/>
        <color rgb="FF000000"/>
        <rFont val="宋体"/>
        <family val="3"/>
        <charset val="134"/>
      </rPr>
      <t>CA_n5A-n78(2A)</t>
    </r>
  </si>
  <si>
    <r>
      <rPr>
        <sz val="11"/>
        <color rgb="FF000000"/>
        <rFont val="宋体"/>
        <family val="3"/>
        <charset val="134"/>
      </rPr>
      <t>SA_NRCA_10_186</t>
    </r>
  </si>
  <si>
    <r>
      <rPr>
        <sz val="11"/>
        <color rgb="FF000000"/>
        <rFont val="宋体"/>
        <family val="3"/>
        <charset val="134"/>
      </rPr>
      <t>SA_NRCA_10_187</t>
    </r>
  </si>
  <si>
    <r>
      <rPr>
        <sz val="11"/>
        <color rgb="FF000000"/>
        <rFont val="宋体"/>
        <family val="3"/>
        <charset val="134"/>
      </rPr>
      <t>CA_n26A-n78(2A)</t>
    </r>
  </si>
  <si>
    <r>
      <rPr>
        <sz val="11"/>
        <color rgb="FF000000"/>
        <rFont val="宋体"/>
        <family val="3"/>
        <charset val="134"/>
      </rPr>
      <t>SA_NRCA_10_188</t>
    </r>
  </si>
  <si>
    <r>
      <rPr>
        <sz val="11"/>
        <color rgb="FF000000"/>
        <rFont val="宋体"/>
        <family val="3"/>
        <charset val="134"/>
      </rPr>
      <t>CA_n28A-n78(2A)</t>
    </r>
  </si>
  <si>
    <r>
      <rPr>
        <sz val="11"/>
        <color rgb="FF000000"/>
        <rFont val="宋体"/>
        <family val="3"/>
        <charset val="134"/>
      </rPr>
      <t>SA_NRCA_8_39</t>
    </r>
  </si>
  <si>
    <r>
      <rPr>
        <sz val="11"/>
        <color rgb="FF000000"/>
        <rFont val="宋体"/>
        <family val="3"/>
        <charset val="134"/>
      </rPr>
      <t>SA_NRCA_8_190</t>
    </r>
  </si>
  <si>
    <r>
      <rPr>
        <sz val="11"/>
        <color rgb="FF000000"/>
        <rFont val="宋体"/>
        <family val="3"/>
        <charset val="134"/>
      </rPr>
      <t>CA_n7A-n26(2A)</t>
    </r>
  </si>
  <si>
    <r>
      <rPr>
        <sz val="11"/>
        <color rgb="FF000000"/>
        <rFont val="宋体"/>
        <family val="3"/>
        <charset val="134"/>
      </rPr>
      <t>SA_NRCA_8_192</t>
    </r>
  </si>
  <si>
    <r>
      <rPr>
        <sz val="11"/>
        <color rgb="FF000000"/>
        <rFont val="宋体"/>
        <family val="3"/>
        <charset val="134"/>
      </rPr>
      <t>CA_n26(2A)-n78A</t>
    </r>
  </si>
  <si>
    <r>
      <rPr>
        <sz val="11"/>
        <color rgb="FF000000"/>
        <rFont val="宋体"/>
        <family val="3"/>
        <charset val="134"/>
      </rPr>
      <t>SA_NRCA_6_61</t>
    </r>
  </si>
  <si>
    <r>
      <rPr>
        <sz val="11"/>
        <color rgb="FF000000"/>
        <rFont val="宋体"/>
        <family val="3"/>
        <charset val="134"/>
      </rPr>
      <t>SA_NRCA_6_63</t>
    </r>
  </si>
  <si>
    <r>
      <rPr>
        <sz val="11"/>
        <color rgb="FF000000"/>
        <rFont val="宋体"/>
        <family val="3"/>
        <charset val="134"/>
      </rPr>
      <t>SA_NRCA_6_188</t>
    </r>
  </si>
  <si>
    <r>
      <rPr>
        <sz val="11"/>
        <color rgb="FF000000"/>
        <rFont val="宋体"/>
        <family val="3"/>
        <charset val="134"/>
      </rPr>
      <t>SA_NRCA_6_229</t>
    </r>
  </si>
  <si>
    <r>
      <rPr>
        <sz val="11"/>
        <color rgb="FF000000"/>
        <rFont val="宋体"/>
        <family val="3"/>
        <charset val="134"/>
      </rPr>
      <t>SA_NRCA_8_38</t>
    </r>
  </si>
  <si>
    <r>
      <rPr>
        <sz val="11"/>
        <color rgb="FF000000"/>
        <rFont val="宋体"/>
        <family val="3"/>
        <charset val="134"/>
      </rPr>
      <t>SA_NRCA_6_58</t>
    </r>
  </si>
  <si>
    <r>
      <rPr>
        <sz val="11"/>
        <color rgb="FF000000"/>
        <rFont val="宋体"/>
        <family val="3"/>
        <charset val="134"/>
      </rPr>
      <t>SA_NRCA_6_186</t>
    </r>
  </si>
  <si>
    <r>
      <rPr>
        <sz val="11"/>
        <color rgb="FF000000"/>
        <rFont val="宋体"/>
        <family val="3"/>
        <charset val="134"/>
      </rPr>
      <t>SA_NRCA_6_59</t>
    </r>
  </si>
  <si>
    <r>
      <rPr>
        <sz val="11"/>
        <color rgb="FF000000"/>
        <rFont val="宋体"/>
        <family val="3"/>
        <charset val="134"/>
      </rPr>
      <t>SA_NRCA_6_60</t>
    </r>
  </si>
  <si>
    <r>
      <rPr>
        <sz val="11"/>
        <color rgb="FF000000"/>
        <rFont val="宋体"/>
        <family val="3"/>
        <charset val="134"/>
      </rPr>
      <t>SA_NRCA_6_62</t>
    </r>
  </si>
  <si>
    <r>
      <rPr>
        <sz val="11"/>
        <color rgb="FF000000"/>
        <rFont val="宋体"/>
        <family val="3"/>
        <charset val="134"/>
      </rPr>
      <t>SA_NRCA_6_187</t>
    </r>
  </si>
  <si>
    <r>
      <rPr>
        <sz val="11"/>
        <color rgb="FF000000"/>
        <rFont val="宋体"/>
        <family val="3"/>
        <charset val="134"/>
      </rPr>
      <t>SA_NRCA_6_65</t>
    </r>
  </si>
  <si>
    <r>
      <rPr>
        <sz val="11"/>
        <color rgb="FF000000"/>
        <rFont val="宋体"/>
        <family val="3"/>
        <charset val="134"/>
      </rPr>
      <t>SA_NRCA_4_79</t>
    </r>
  </si>
  <si>
    <r>
      <rPr>
        <sz val="11"/>
        <color rgb="FF000000"/>
        <rFont val="宋体"/>
        <family val="3"/>
        <charset val="134"/>
      </rPr>
      <t>SA_NRCA_4_80</t>
    </r>
  </si>
  <si>
    <r>
      <rPr>
        <sz val="11"/>
        <color rgb="FF000000"/>
        <rFont val="宋体"/>
        <family val="3"/>
        <charset val="134"/>
      </rPr>
      <t>SA_NRCA_4_191</t>
    </r>
  </si>
  <si>
    <r>
      <rPr>
        <sz val="11"/>
        <color rgb="FF000000"/>
        <rFont val="宋体"/>
        <family val="3"/>
        <charset val="134"/>
      </rPr>
      <t>SA_NRCA_4_226</t>
    </r>
  </si>
  <si>
    <r>
      <rPr>
        <sz val="11"/>
        <color rgb="FF000000"/>
        <rFont val="宋体"/>
        <family val="3"/>
        <charset val="134"/>
      </rPr>
      <t>CA_n26A-n28A</t>
    </r>
  </si>
  <si>
    <r>
      <rPr>
        <sz val="11"/>
        <color rgb="FF000000"/>
        <rFont val="宋体"/>
        <family val="3"/>
        <charset val="134"/>
      </rPr>
      <t>SA_NRCA_8_129</t>
    </r>
  </si>
  <si>
    <r>
      <rPr>
        <sz val="11"/>
        <color rgb="FF000000"/>
        <rFont val="宋体"/>
        <family val="3"/>
        <charset val="134"/>
      </rPr>
      <t>SA_NRCA_8_186</t>
    </r>
  </si>
  <si>
    <r>
      <rPr>
        <sz val="11"/>
        <color rgb="FF000000"/>
        <rFont val="宋体"/>
        <family val="3"/>
        <charset val="134"/>
      </rPr>
      <t>SA_NRCA_4_169</t>
    </r>
  </si>
  <si>
    <r>
      <rPr>
        <sz val="11"/>
        <color rgb="FF000000"/>
        <rFont val="宋体"/>
        <family val="3"/>
        <charset val="134"/>
      </rPr>
      <t>SA_NRCA_4_227</t>
    </r>
  </si>
  <si>
    <r>
      <rPr>
        <b/>
        <sz val="11"/>
        <color rgb="FF000000"/>
        <rFont val="宋体"/>
        <family val="3"/>
        <charset val="134"/>
      </rPr>
      <t>FR2 #CC</t>
    </r>
  </si>
  <si>
    <r>
      <rPr>
        <b/>
        <sz val="11"/>
        <color rgb="FF000000"/>
        <rFont val="宋体"/>
        <family val="3"/>
        <charset val="134"/>
      </rPr>
      <t>FR2 CC# Comply</t>
    </r>
  </si>
  <si>
    <r>
      <rPr>
        <sz val="11"/>
        <color rgb="FF000000"/>
        <rFont val="宋体"/>
        <family val="3"/>
        <charset val="134"/>
      </rPr>
      <t>DC_n7B4-n78A4-n258M2</t>
    </r>
  </si>
  <si>
    <r>
      <rPr>
        <sz val="11"/>
        <color rgb="FF000000"/>
        <rFont val="宋体"/>
        <family val="3"/>
        <charset val="134"/>
      </rPr>
      <t>DC_n7A4-n78A4-n258M2</t>
    </r>
  </si>
  <si>
    <r>
      <rPr>
        <sz val="11"/>
        <color rgb="FF000000"/>
        <rFont val="宋体"/>
        <family val="3"/>
        <charset val="134"/>
      </rPr>
      <t>DC_n7A2-n78A4-n258M2</t>
    </r>
  </si>
  <si>
    <r>
      <rPr>
        <sz val="11"/>
        <color rgb="FF000000"/>
        <rFont val="宋体"/>
        <family val="3"/>
        <charset val="134"/>
      </rPr>
      <t>DC_n28A2-n78A4-n258M2</t>
    </r>
  </si>
  <si>
    <r>
      <rPr>
        <sz val="11"/>
        <color rgb="FF000000"/>
        <rFont val="宋体"/>
        <family val="3"/>
        <charset val="134"/>
      </rPr>
      <t>DC_n26A2-n78A4-n258M2</t>
    </r>
  </si>
  <si>
    <r>
      <rPr>
        <sz val="11"/>
        <color rgb="FF000000"/>
        <rFont val="宋体"/>
        <family val="3"/>
        <charset val="134"/>
      </rPr>
      <t>DC_n7B4-n78A4-n258L2</t>
    </r>
  </si>
  <si>
    <r>
      <rPr>
        <sz val="11"/>
        <color rgb="FF000000"/>
        <rFont val="宋体"/>
        <family val="3"/>
        <charset val="134"/>
      </rPr>
      <t>DC_n7B2-n78A4-n258L2</t>
    </r>
  </si>
  <si>
    <r>
      <rPr>
        <sz val="11"/>
        <color rgb="FF000000"/>
        <rFont val="宋体"/>
        <family val="3"/>
        <charset val="134"/>
      </rPr>
      <t>DC_n7A4-n78A4-n258L2</t>
    </r>
  </si>
  <si>
    <r>
      <rPr>
        <sz val="11"/>
        <color rgb="FF000000"/>
        <rFont val="宋体"/>
        <family val="3"/>
        <charset val="134"/>
      </rPr>
      <t>DC_n7A2-n78A4-n258L2</t>
    </r>
  </si>
  <si>
    <r>
      <rPr>
        <sz val="11"/>
        <color rgb="FF000000"/>
        <rFont val="宋体"/>
        <family val="3"/>
        <charset val="134"/>
      </rPr>
      <t>DC_n28A2-n78A4-n258L2</t>
    </r>
  </si>
  <si>
    <r>
      <rPr>
        <sz val="11"/>
        <color rgb="FF000000"/>
        <rFont val="宋体"/>
        <family val="3"/>
        <charset val="134"/>
      </rPr>
      <t>DC_n26A2-n78A4-n258L2</t>
    </r>
  </si>
  <si>
    <r>
      <rPr>
        <sz val="11"/>
        <color rgb="FF000000"/>
        <rFont val="宋体"/>
        <family val="3"/>
        <charset val="134"/>
      </rPr>
      <t>DC_n7B4-n78A4-n258K2</t>
    </r>
  </si>
  <si>
    <r>
      <rPr>
        <sz val="11"/>
        <color rgb="FF000000"/>
        <rFont val="宋体"/>
        <family val="3"/>
        <charset val="134"/>
      </rPr>
      <t>DC_n7B2-n78A4-n258K2</t>
    </r>
  </si>
  <si>
    <r>
      <rPr>
        <sz val="11"/>
        <color rgb="FF000000"/>
        <rFont val="宋体"/>
        <family val="3"/>
        <charset val="134"/>
      </rPr>
      <t>DC_n7A4-n78A4-n258K2</t>
    </r>
  </si>
  <si>
    <r>
      <rPr>
        <sz val="11"/>
        <color rgb="FF000000"/>
        <rFont val="宋体"/>
        <family val="3"/>
        <charset val="134"/>
      </rPr>
      <t>DC_n7A2-n78A4-n258K2</t>
    </r>
  </si>
  <si>
    <r>
      <rPr>
        <sz val="11"/>
        <color rgb="FF000000"/>
        <rFont val="宋体"/>
        <family val="3"/>
        <charset val="134"/>
      </rPr>
      <t>DC_n28A2-n78A4-n258K2</t>
    </r>
  </si>
  <si>
    <r>
      <rPr>
        <sz val="11"/>
        <color rgb="FF000000"/>
        <rFont val="宋体"/>
        <family val="3"/>
        <charset val="134"/>
      </rPr>
      <t>DC_n26A2-n78A4-n258K2</t>
    </r>
  </si>
  <si>
    <r>
      <rPr>
        <sz val="11"/>
        <color rgb="FF000000"/>
        <rFont val="宋体"/>
        <family val="3"/>
        <charset val="134"/>
      </rPr>
      <t>DC_n7B4-n78A4-n258J2</t>
    </r>
  </si>
  <si>
    <r>
      <rPr>
        <sz val="11"/>
        <color rgb="FF000000"/>
        <rFont val="宋体"/>
        <family val="3"/>
        <charset val="134"/>
      </rPr>
      <t>DC_n7B2-n78A4-n258J2</t>
    </r>
  </si>
  <si>
    <r>
      <rPr>
        <sz val="11"/>
        <color rgb="FF000000"/>
        <rFont val="宋体"/>
        <family val="3"/>
        <charset val="134"/>
      </rPr>
      <t>DC_n7A4-n78A4-n258J2</t>
    </r>
  </si>
  <si>
    <r>
      <rPr>
        <sz val="11"/>
        <color rgb="FF000000"/>
        <rFont val="宋体"/>
        <family val="3"/>
        <charset val="134"/>
      </rPr>
      <t>DC_n7A2-n78A4-n258J2</t>
    </r>
  </si>
  <si>
    <r>
      <rPr>
        <sz val="11"/>
        <color rgb="FF000000"/>
        <rFont val="宋体"/>
        <family val="3"/>
        <charset val="134"/>
      </rPr>
      <t>DC_n28A2-n78A4-n258J2</t>
    </r>
  </si>
  <si>
    <r>
      <rPr>
        <sz val="11"/>
        <color rgb="FF000000"/>
        <rFont val="宋体"/>
        <family val="3"/>
        <charset val="134"/>
      </rPr>
      <t>DC_n26A2-n78A4-n258J2</t>
    </r>
  </si>
  <si>
    <r>
      <rPr>
        <sz val="11"/>
        <color rgb="FF000000"/>
        <rFont val="宋体"/>
        <family val="3"/>
        <charset val="134"/>
      </rPr>
      <t>DC_n7B4-n78A4-n258I2</t>
    </r>
  </si>
  <si>
    <r>
      <rPr>
        <sz val="11"/>
        <color rgb="FF000000"/>
        <rFont val="宋体"/>
        <family val="3"/>
        <charset val="134"/>
      </rPr>
      <t>DC_n7B2-n78A4-n258I2</t>
    </r>
  </si>
  <si>
    <r>
      <rPr>
        <sz val="11"/>
        <color rgb="FF000000"/>
        <rFont val="宋体"/>
        <family val="3"/>
        <charset val="134"/>
      </rPr>
      <t>DC_n7A4-n78A4-n258I2</t>
    </r>
  </si>
  <si>
    <r>
      <rPr>
        <sz val="11"/>
        <color rgb="FF000000"/>
        <rFont val="宋体"/>
        <family val="3"/>
        <charset val="134"/>
      </rPr>
      <t>DC_n7A2-n78A4-n258I2</t>
    </r>
  </si>
  <si>
    <r>
      <rPr>
        <sz val="11"/>
        <color rgb="FF000000"/>
        <rFont val="宋体"/>
        <family val="3"/>
        <charset val="134"/>
      </rPr>
      <t>DC_n28A2-n78A4-n258I2</t>
    </r>
  </si>
  <si>
    <r>
      <rPr>
        <sz val="11"/>
        <color rgb="FF000000"/>
        <rFont val="宋体"/>
        <family val="3"/>
        <charset val="134"/>
      </rPr>
      <t>DC_n26A2-n78A4-n258I2</t>
    </r>
  </si>
  <si>
    <r>
      <rPr>
        <sz val="11"/>
        <color rgb="FF000000"/>
        <rFont val="宋体"/>
        <family val="3"/>
        <charset val="134"/>
      </rPr>
      <t>DC_n7B4-n78A4-n258H2</t>
    </r>
  </si>
  <si>
    <r>
      <rPr>
        <sz val="11"/>
        <color rgb="FF000000"/>
        <rFont val="宋体"/>
        <family val="3"/>
        <charset val="134"/>
      </rPr>
      <t>DC_n7B2-n78A4-n258H2</t>
    </r>
  </si>
  <si>
    <r>
      <rPr>
        <sz val="11"/>
        <color rgb="FF000000"/>
        <rFont val="宋体"/>
        <family val="3"/>
        <charset val="134"/>
      </rPr>
      <t>DC_n7A4-n78A4-n258H2</t>
    </r>
  </si>
  <si>
    <r>
      <rPr>
        <sz val="11"/>
        <color rgb="FF000000"/>
        <rFont val="宋体"/>
        <family val="3"/>
        <charset val="134"/>
      </rPr>
      <t>DC_n7A2-n78A4-n258H2</t>
    </r>
  </si>
  <si>
    <r>
      <rPr>
        <sz val="11"/>
        <color rgb="FF000000"/>
        <rFont val="宋体"/>
        <family val="3"/>
        <charset val="134"/>
      </rPr>
      <t>DC_n28A2-n78A4-n258H2</t>
    </r>
  </si>
  <si>
    <r>
      <rPr>
        <sz val="11"/>
        <color rgb="FF000000"/>
        <rFont val="宋体"/>
        <family val="3"/>
        <charset val="134"/>
      </rPr>
      <t>DC_n26A2-n78A4-n258H2</t>
    </r>
  </si>
  <si>
    <r>
      <rPr>
        <sz val="11"/>
        <color rgb="FF000000"/>
        <rFont val="宋体"/>
        <family val="3"/>
        <charset val="134"/>
      </rPr>
      <t>DC_n7B4-n78A4-n258G2</t>
    </r>
  </si>
  <si>
    <r>
      <rPr>
        <sz val="11"/>
        <color rgb="FF000000"/>
        <rFont val="宋体"/>
        <family val="3"/>
        <charset val="134"/>
      </rPr>
      <t>DC_n7A4-n78A4-n258G2</t>
    </r>
  </si>
  <si>
    <r>
      <rPr>
        <sz val="11"/>
        <color rgb="FF000000"/>
        <rFont val="宋体"/>
        <family val="3"/>
        <charset val="134"/>
      </rPr>
      <t>DC_n7B2-n78A4-n258G2</t>
    </r>
  </si>
  <si>
    <r>
      <rPr>
        <sz val="11"/>
        <color rgb="FF000000"/>
        <rFont val="宋体"/>
        <family val="3"/>
        <charset val="134"/>
      </rPr>
      <t>DC_n7A2-n78A4-n258G2</t>
    </r>
  </si>
  <si>
    <r>
      <rPr>
        <sz val="11"/>
        <color rgb="FF000000"/>
        <rFont val="宋体"/>
        <family val="3"/>
        <charset val="134"/>
      </rPr>
      <t>DC_n28A2-n78A4-n258G2</t>
    </r>
  </si>
  <si>
    <r>
      <rPr>
        <sz val="11"/>
        <color rgb="FF000000"/>
        <rFont val="宋体"/>
        <family val="3"/>
        <charset val="134"/>
      </rPr>
      <t>DC_n26A2-n78A4-n258G2</t>
    </r>
  </si>
  <si>
    <r>
      <rPr>
        <sz val="11"/>
        <color rgb="FF000000"/>
        <rFont val="宋体"/>
        <family val="3"/>
        <charset val="134"/>
      </rPr>
      <t>DC_n7B4-n78A4-n258A2</t>
    </r>
  </si>
  <si>
    <r>
      <rPr>
        <sz val="11"/>
        <color rgb="FF000000"/>
        <rFont val="宋体"/>
        <family val="3"/>
        <charset val="134"/>
      </rPr>
      <t>DC_n7B2-n78A4-n258A2</t>
    </r>
  </si>
  <si>
    <r>
      <rPr>
        <sz val="11"/>
        <color rgb="FF000000"/>
        <rFont val="宋体"/>
        <family val="3"/>
        <charset val="134"/>
      </rPr>
      <t>DC_n7A4-n78A4-n258A2</t>
    </r>
  </si>
  <si>
    <r>
      <rPr>
        <sz val="11"/>
        <color rgb="FF000000"/>
        <rFont val="宋体"/>
        <family val="3"/>
        <charset val="134"/>
      </rPr>
      <t>DC_n7A2-n78A4-n258A2</t>
    </r>
  </si>
  <si>
    <r>
      <rPr>
        <sz val="11"/>
        <color rgb="FF000000"/>
        <rFont val="宋体"/>
        <family val="3"/>
        <charset val="134"/>
      </rPr>
      <t>DC_n28A2-n78A4-n258A2</t>
    </r>
  </si>
  <si>
    <r>
      <rPr>
        <sz val="11"/>
        <color rgb="FF000000"/>
        <rFont val="宋体"/>
        <family val="3"/>
        <charset val="134"/>
      </rPr>
      <t>DC_n26A2-n78A4-n258A2</t>
    </r>
  </si>
  <si>
    <r>
      <rPr>
        <sz val="11"/>
        <color rgb="FF000000"/>
        <rFont val="宋体"/>
        <family val="3"/>
        <charset val="134"/>
      </rPr>
      <t>DC_n7B4-n258M2</t>
    </r>
  </si>
  <si>
    <r>
      <rPr>
        <sz val="11"/>
        <color rgb="FF000000"/>
        <rFont val="宋体"/>
        <family val="3"/>
        <charset val="134"/>
      </rPr>
      <t>DC_n78A4-n258M2</t>
    </r>
  </si>
  <si>
    <r>
      <rPr>
        <sz val="11"/>
        <color rgb="FF000000"/>
        <rFont val="宋体"/>
        <family val="3"/>
        <charset val="134"/>
      </rPr>
      <t>DC_n7A4-n258M2</t>
    </r>
  </si>
  <si>
    <r>
      <rPr>
        <sz val="11"/>
        <color rgb="FF000000"/>
        <rFont val="宋体"/>
        <family val="3"/>
        <charset val="134"/>
      </rPr>
      <t>DC_n5A2-n258M2</t>
    </r>
  </si>
  <si>
    <r>
      <rPr>
        <sz val="11"/>
        <color rgb="FF000000"/>
        <rFont val="宋体"/>
        <family val="3"/>
        <charset val="134"/>
      </rPr>
      <t>DC_n26A2-n258M2</t>
    </r>
  </si>
  <si>
    <r>
      <rPr>
        <sz val="11"/>
        <color rgb="FF000000"/>
        <rFont val="宋体"/>
        <family val="3"/>
        <charset val="134"/>
      </rPr>
      <t>DC_n28A2-n258M2</t>
    </r>
  </si>
  <si>
    <r>
      <rPr>
        <sz val="11"/>
        <color rgb="FF000000"/>
        <rFont val="宋体"/>
        <family val="3"/>
        <charset val="134"/>
      </rPr>
      <t>DC_n26(2A)22-n258M2</t>
    </r>
  </si>
  <si>
    <r>
      <rPr>
        <sz val="11"/>
        <color rgb="FF000000"/>
        <rFont val="宋体"/>
        <family val="3"/>
        <charset val="134"/>
      </rPr>
      <t>DC_n7B4-n258L2</t>
    </r>
  </si>
  <si>
    <r>
      <rPr>
        <sz val="11"/>
        <color rgb="FF000000"/>
        <rFont val="宋体"/>
        <family val="3"/>
        <charset val="134"/>
      </rPr>
      <t>DC_n78A4-n258L2</t>
    </r>
  </si>
  <si>
    <r>
      <rPr>
        <sz val="11"/>
        <color rgb="FF000000"/>
        <rFont val="宋体"/>
        <family val="3"/>
        <charset val="134"/>
      </rPr>
      <t>DC_n7A4-n258L2</t>
    </r>
  </si>
  <si>
    <r>
      <rPr>
        <sz val="11"/>
        <color rgb="FF000000"/>
        <rFont val="宋体"/>
        <family val="3"/>
        <charset val="134"/>
      </rPr>
      <t>DC_n5A2-n258L2</t>
    </r>
  </si>
  <si>
    <r>
      <rPr>
        <sz val="11"/>
        <color rgb="FF000000"/>
        <rFont val="宋体"/>
        <family val="3"/>
        <charset val="134"/>
      </rPr>
      <t>DC_n26A2-n258L2</t>
    </r>
  </si>
  <si>
    <r>
      <rPr>
        <sz val="11"/>
        <color rgb="FF000000"/>
        <rFont val="宋体"/>
        <family val="3"/>
        <charset val="134"/>
      </rPr>
      <t>DC_n28A2-n258L2</t>
    </r>
  </si>
  <si>
    <r>
      <rPr>
        <sz val="11"/>
        <color rgb="FF000000"/>
        <rFont val="宋体"/>
        <family val="3"/>
        <charset val="134"/>
      </rPr>
      <t>DC_n7B4-n258K2</t>
    </r>
  </si>
  <si>
    <r>
      <rPr>
        <sz val="11"/>
        <color rgb="FF000000"/>
        <rFont val="宋体"/>
        <family val="3"/>
        <charset val="134"/>
      </rPr>
      <t>DC_n78A4-n258K2</t>
    </r>
  </si>
  <si>
    <r>
      <rPr>
        <sz val="11"/>
        <color rgb="FF000000"/>
        <rFont val="宋体"/>
        <family val="3"/>
        <charset val="134"/>
      </rPr>
      <t>DC_n7A4-n258K2</t>
    </r>
  </si>
  <si>
    <r>
      <rPr>
        <sz val="11"/>
        <color rgb="FF000000"/>
        <rFont val="宋体"/>
        <family val="3"/>
        <charset val="134"/>
      </rPr>
      <t>DC_n5A2-n258K2</t>
    </r>
  </si>
  <si>
    <r>
      <rPr>
        <sz val="11"/>
        <color rgb="FF000000"/>
        <rFont val="宋体"/>
        <family val="3"/>
        <charset val="134"/>
      </rPr>
      <t>DC_n26A2-n258K2</t>
    </r>
  </si>
  <si>
    <r>
      <rPr>
        <sz val="11"/>
        <color rgb="FF000000"/>
        <rFont val="宋体"/>
        <family val="3"/>
        <charset val="134"/>
      </rPr>
      <t>DC_n28A2-n258K2</t>
    </r>
  </si>
  <si>
    <r>
      <rPr>
        <sz val="11"/>
        <color rgb="FF000000"/>
        <rFont val="宋体"/>
        <family val="3"/>
        <charset val="134"/>
      </rPr>
      <t>DC_n7B4-n258J2</t>
    </r>
  </si>
  <si>
    <r>
      <rPr>
        <sz val="11"/>
        <color rgb="FF000000"/>
        <rFont val="宋体"/>
        <family val="3"/>
        <charset val="134"/>
      </rPr>
      <t>DC_n78A4-n258J2</t>
    </r>
  </si>
  <si>
    <r>
      <rPr>
        <sz val="11"/>
        <color rgb="FF000000"/>
        <rFont val="宋体"/>
        <family val="3"/>
        <charset val="134"/>
      </rPr>
      <t>DC_n7A4-n258J2</t>
    </r>
  </si>
  <si>
    <r>
      <rPr>
        <sz val="11"/>
        <color rgb="FF000000"/>
        <rFont val="宋体"/>
        <family val="3"/>
        <charset val="134"/>
      </rPr>
      <t>DC_n5A2-n258J2</t>
    </r>
  </si>
  <si>
    <r>
      <rPr>
        <sz val="11"/>
        <color rgb="FF000000"/>
        <rFont val="宋体"/>
        <family val="3"/>
        <charset val="134"/>
      </rPr>
      <t>DC_n26A2-n258J2</t>
    </r>
  </si>
  <si>
    <r>
      <rPr>
        <sz val="11"/>
        <color rgb="FF000000"/>
        <rFont val="宋体"/>
        <family val="3"/>
        <charset val="134"/>
      </rPr>
      <t>DC_n28A2-n258J2</t>
    </r>
  </si>
  <si>
    <r>
      <rPr>
        <sz val="11"/>
        <color rgb="FF000000"/>
        <rFont val="宋体"/>
        <family val="3"/>
        <charset val="134"/>
      </rPr>
      <t>DC_n7B4-n258I2</t>
    </r>
  </si>
  <si>
    <r>
      <rPr>
        <sz val="11"/>
        <color rgb="FF000000"/>
        <rFont val="宋体"/>
        <family val="3"/>
        <charset val="134"/>
      </rPr>
      <t>DC_n78A4-n258I2</t>
    </r>
  </si>
  <si>
    <r>
      <rPr>
        <sz val="11"/>
        <color rgb="FF000000"/>
        <rFont val="宋体"/>
        <family val="3"/>
        <charset val="134"/>
      </rPr>
      <t>DC_n7A4-n258I2</t>
    </r>
  </si>
  <si>
    <r>
      <rPr>
        <sz val="11"/>
        <color rgb="FF000000"/>
        <rFont val="宋体"/>
        <family val="3"/>
        <charset val="134"/>
      </rPr>
      <t>DC_n5A2-n258I2</t>
    </r>
  </si>
  <si>
    <r>
      <rPr>
        <sz val="11"/>
        <color rgb="FF000000"/>
        <rFont val="宋体"/>
        <family val="3"/>
        <charset val="134"/>
      </rPr>
      <t>DC_n26A2-n258I2</t>
    </r>
  </si>
  <si>
    <r>
      <rPr>
        <sz val="11"/>
        <color rgb="FF000000"/>
        <rFont val="宋体"/>
        <family val="3"/>
        <charset val="134"/>
      </rPr>
      <t>DC_n28A2-n258I2</t>
    </r>
  </si>
  <si>
    <r>
      <rPr>
        <sz val="11"/>
        <color rgb="FF000000"/>
        <rFont val="宋体"/>
        <family val="3"/>
        <charset val="134"/>
      </rPr>
      <t>DC_n7B4-n258H2</t>
    </r>
  </si>
  <si>
    <r>
      <rPr>
        <sz val="11"/>
        <color rgb="FF000000"/>
        <rFont val="宋体"/>
        <family val="3"/>
        <charset val="134"/>
      </rPr>
      <t>DC_n78A4-n258H2</t>
    </r>
  </si>
  <si>
    <r>
      <rPr>
        <sz val="11"/>
        <color rgb="FF000000"/>
        <rFont val="宋体"/>
        <family val="3"/>
        <charset val="134"/>
      </rPr>
      <t>DC_n7A4-n258H2</t>
    </r>
  </si>
  <si>
    <r>
      <rPr>
        <sz val="11"/>
        <color rgb="FF000000"/>
        <rFont val="宋体"/>
        <family val="3"/>
        <charset val="134"/>
      </rPr>
      <t>DC_n5A2-n258H2</t>
    </r>
  </si>
  <si>
    <r>
      <rPr>
        <sz val="11"/>
        <color rgb="FF000000"/>
        <rFont val="宋体"/>
        <family val="3"/>
        <charset val="134"/>
      </rPr>
      <t>DC_n26A2-n258H2</t>
    </r>
  </si>
  <si>
    <r>
      <rPr>
        <sz val="11"/>
        <color rgb="FF000000"/>
        <rFont val="宋体"/>
        <family val="3"/>
        <charset val="134"/>
      </rPr>
      <t>DC_n28A2-n258H2</t>
    </r>
  </si>
  <si>
    <r>
      <rPr>
        <sz val="11"/>
        <color rgb="FF000000"/>
        <rFont val="宋体"/>
        <family val="3"/>
        <charset val="134"/>
      </rPr>
      <t>DC_n7B4-n258G2</t>
    </r>
  </si>
  <si>
    <r>
      <rPr>
        <sz val="11"/>
        <color rgb="FF000000"/>
        <rFont val="宋体"/>
        <family val="3"/>
        <charset val="134"/>
      </rPr>
      <t>DC_n78A4-n258G2</t>
    </r>
  </si>
  <si>
    <r>
      <rPr>
        <sz val="11"/>
        <color rgb="FF000000"/>
        <rFont val="宋体"/>
        <family val="3"/>
        <charset val="134"/>
      </rPr>
      <t>DC_n7A4-n258G2</t>
    </r>
  </si>
  <si>
    <r>
      <rPr>
        <sz val="11"/>
        <color rgb="FF000000"/>
        <rFont val="宋体"/>
        <family val="3"/>
        <charset val="134"/>
      </rPr>
      <t>DC_n5A2-n258G2</t>
    </r>
  </si>
  <si>
    <r>
      <rPr>
        <sz val="11"/>
        <color rgb="FF000000"/>
        <rFont val="宋体"/>
        <family val="3"/>
        <charset val="134"/>
      </rPr>
      <t>DC_n26A2-n258G2</t>
    </r>
  </si>
  <si>
    <r>
      <rPr>
        <sz val="11"/>
        <color rgb="FF000000"/>
        <rFont val="宋体"/>
        <family val="3"/>
        <charset val="134"/>
      </rPr>
      <t>DC_n28A2-n258G2</t>
    </r>
  </si>
  <si>
    <r>
      <rPr>
        <sz val="11"/>
        <color rgb="FF000000"/>
        <rFont val="宋体"/>
        <family val="3"/>
        <charset val="134"/>
      </rPr>
      <t>DC_n7B4-n258A2</t>
    </r>
  </si>
  <si>
    <r>
      <rPr>
        <sz val="11"/>
        <color rgb="FF000000"/>
        <rFont val="宋体"/>
        <family val="3"/>
        <charset val="134"/>
      </rPr>
      <t>DC_n78A4-n258A2</t>
    </r>
  </si>
  <si>
    <r>
      <rPr>
        <sz val="11"/>
        <color rgb="FF000000"/>
        <rFont val="宋体"/>
        <family val="3"/>
        <charset val="134"/>
      </rPr>
      <t>DC_n7A4-n258A2</t>
    </r>
  </si>
  <si>
    <r>
      <rPr>
        <sz val="11"/>
        <color rgb="FF000000"/>
        <rFont val="宋体"/>
        <family val="3"/>
        <charset val="134"/>
      </rPr>
      <t>DC_n5A2-n258A2</t>
    </r>
  </si>
  <si>
    <r>
      <rPr>
        <sz val="11"/>
        <color rgb="FF000000"/>
        <rFont val="宋体"/>
        <family val="3"/>
        <charset val="134"/>
      </rPr>
      <t>DC_n26A2-n258A2</t>
    </r>
  </si>
  <si>
    <r>
      <rPr>
        <sz val="11"/>
        <color rgb="FF000000"/>
        <rFont val="宋体"/>
        <family val="3"/>
        <charset val="134"/>
      </rPr>
      <t>DC_n28A2-n258A2</t>
    </r>
  </si>
  <si>
    <r>
      <rPr>
        <b/>
        <sz val="20"/>
        <color rgb="FF000000"/>
        <rFont val="宋体"/>
        <family val="3"/>
        <charset val="134"/>
      </rPr>
      <t>Band Combinations - SA-FR2</t>
    </r>
  </si>
  <si>
    <r>
      <rPr>
        <sz val="11"/>
        <color rgb="FF000000"/>
        <rFont val="宋体"/>
        <family val="3"/>
        <charset val="134"/>
      </rPr>
      <t>SA_NRCA_12_89</t>
    </r>
  </si>
  <si>
    <r>
      <rPr>
        <sz val="11"/>
        <color rgb="FF000000"/>
        <rFont val="宋体"/>
        <family val="3"/>
        <charset val="134"/>
      </rPr>
      <t>DC_n7B-n78A-n258M</t>
    </r>
  </si>
  <si>
    <r>
      <rPr>
        <sz val="11"/>
        <color rgb="FF000000"/>
        <rFont val="宋体"/>
        <family val="3"/>
        <charset val="134"/>
      </rPr>
      <t>FR1+FR2</t>
    </r>
  </si>
  <si>
    <r>
      <rPr>
        <sz val="11"/>
        <color rgb="FF000000"/>
        <rFont val="宋体"/>
        <family val="3"/>
        <charset val="134"/>
      </rPr>
      <t>SA_NRCA_8_99</t>
    </r>
  </si>
  <si>
    <r>
      <rPr>
        <sz val="11"/>
        <color rgb="FF000000"/>
        <rFont val="宋体"/>
        <family val="3"/>
        <charset val="134"/>
      </rPr>
      <t>DC_n7A-n78A-n258M</t>
    </r>
  </si>
  <si>
    <r>
      <rPr>
        <sz val="11"/>
        <color rgb="FF000000"/>
        <rFont val="宋体"/>
        <family val="3"/>
        <charset val="134"/>
      </rPr>
      <t>SA_NRCA_6_129</t>
    </r>
  </si>
  <si>
    <r>
      <rPr>
        <sz val="11"/>
        <color rgb="FF000000"/>
        <rFont val="宋体"/>
        <family val="3"/>
        <charset val="134"/>
      </rPr>
      <t>SA_NRCA_6_210</t>
    </r>
  </si>
  <si>
    <r>
      <rPr>
        <sz val="11"/>
        <color rgb="FF000000"/>
        <rFont val="宋体"/>
        <family val="3"/>
        <charset val="134"/>
      </rPr>
      <t>DC_n28A-n78A-n258M</t>
    </r>
  </si>
  <si>
    <r>
      <rPr>
        <sz val="11"/>
        <color rgb="FF000000"/>
        <rFont val="宋体"/>
        <family val="3"/>
        <charset val="134"/>
      </rPr>
      <t>SA_NRCA_6_218</t>
    </r>
  </si>
  <si>
    <r>
      <rPr>
        <sz val="11"/>
        <color rgb="FF000000"/>
        <rFont val="宋体"/>
        <family val="3"/>
        <charset val="134"/>
      </rPr>
      <t>DC_n26A-n78A-n258M</t>
    </r>
  </si>
  <si>
    <r>
      <rPr>
        <sz val="11"/>
        <color rgb="FF000000"/>
        <rFont val="宋体"/>
        <family val="3"/>
        <charset val="134"/>
      </rPr>
      <t>SA_NRCA_12_90</t>
    </r>
  </si>
  <si>
    <r>
      <rPr>
        <sz val="11"/>
        <color rgb="FF000000"/>
        <rFont val="宋体"/>
        <family val="3"/>
        <charset val="134"/>
      </rPr>
      <t>DC_n7B-n78A-n258L</t>
    </r>
  </si>
  <si>
    <r>
      <rPr>
        <sz val="11"/>
        <color rgb="FF000000"/>
        <rFont val="宋体"/>
        <family val="3"/>
        <charset val="134"/>
      </rPr>
      <t>SA_NRCA_8_104</t>
    </r>
  </si>
  <si>
    <r>
      <rPr>
        <sz val="11"/>
        <color rgb="FF000000"/>
        <rFont val="宋体"/>
        <family val="3"/>
        <charset val="134"/>
      </rPr>
      <t>SA_NRCA_8_103</t>
    </r>
  </si>
  <si>
    <r>
      <rPr>
        <sz val="11"/>
        <color rgb="FF000000"/>
        <rFont val="宋体"/>
        <family val="3"/>
        <charset val="134"/>
      </rPr>
      <t>DC_n7A-n78A-n258L</t>
    </r>
  </si>
  <si>
    <r>
      <rPr>
        <sz val="11"/>
        <color rgb="FF000000"/>
        <rFont val="宋体"/>
        <family val="3"/>
        <charset val="134"/>
      </rPr>
      <t>SA_NRCA_6_130</t>
    </r>
  </si>
  <si>
    <r>
      <rPr>
        <sz val="11"/>
        <color rgb="FF000000"/>
        <rFont val="宋体"/>
        <family val="3"/>
        <charset val="134"/>
      </rPr>
      <t>SA_NRCA_6_211</t>
    </r>
  </si>
  <si>
    <r>
      <rPr>
        <sz val="11"/>
        <color rgb="FF000000"/>
        <rFont val="宋体"/>
        <family val="3"/>
        <charset val="134"/>
      </rPr>
      <t>DC_n28A-n78A-n258L</t>
    </r>
  </si>
  <si>
    <r>
      <rPr>
        <sz val="11"/>
        <color rgb="FF000000"/>
        <rFont val="宋体"/>
        <family val="3"/>
        <charset val="134"/>
      </rPr>
      <t>SA_NRCA_6_219</t>
    </r>
  </si>
  <si>
    <r>
      <rPr>
        <sz val="11"/>
        <color rgb="FF000000"/>
        <rFont val="宋体"/>
        <family val="3"/>
        <charset val="134"/>
      </rPr>
      <t>DC_n26A-n78A-n258L</t>
    </r>
  </si>
  <si>
    <r>
      <rPr>
        <sz val="11"/>
        <color rgb="FF000000"/>
        <rFont val="宋体"/>
        <family val="3"/>
        <charset val="134"/>
      </rPr>
      <t>SA_NRCA_12_91</t>
    </r>
  </si>
  <si>
    <r>
      <rPr>
        <sz val="11"/>
        <color rgb="FF000000"/>
        <rFont val="宋体"/>
        <family val="3"/>
        <charset val="134"/>
      </rPr>
      <t>DC_n7B-n78A-n258K</t>
    </r>
  </si>
  <si>
    <r>
      <rPr>
        <sz val="11"/>
        <color rgb="FF000000"/>
        <rFont val="宋体"/>
        <family val="3"/>
        <charset val="134"/>
      </rPr>
      <t>SA_NRCA_8_108</t>
    </r>
  </si>
  <si>
    <r>
      <rPr>
        <sz val="11"/>
        <color rgb="FF000000"/>
        <rFont val="宋体"/>
        <family val="3"/>
        <charset val="134"/>
      </rPr>
      <t>SA_NRCA_8_107</t>
    </r>
  </si>
  <si>
    <r>
      <rPr>
        <sz val="11"/>
        <color rgb="FF000000"/>
        <rFont val="宋体"/>
        <family val="3"/>
        <charset val="134"/>
      </rPr>
      <t>DC_n7A-n78A-n258K</t>
    </r>
  </si>
  <si>
    <r>
      <rPr>
        <sz val="11"/>
        <color rgb="FF000000"/>
        <rFont val="宋体"/>
        <family val="3"/>
        <charset val="134"/>
      </rPr>
      <t>SA_NRCA_6_131</t>
    </r>
  </si>
  <si>
    <r>
      <rPr>
        <sz val="11"/>
        <color rgb="FF000000"/>
        <rFont val="宋体"/>
        <family val="3"/>
        <charset val="134"/>
      </rPr>
      <t>SA_NRCA_6_212</t>
    </r>
  </si>
  <si>
    <r>
      <rPr>
        <sz val="11"/>
        <color rgb="FF000000"/>
        <rFont val="宋体"/>
        <family val="3"/>
        <charset val="134"/>
      </rPr>
      <t>DC_n28A-n78A-n258K</t>
    </r>
  </si>
  <si>
    <r>
      <rPr>
        <sz val="11"/>
        <color rgb="FF000000"/>
        <rFont val="宋体"/>
        <family val="3"/>
        <charset val="134"/>
      </rPr>
      <t>SA_NRCA_6_220</t>
    </r>
  </si>
  <si>
    <r>
      <rPr>
        <sz val="11"/>
        <color rgb="FF000000"/>
        <rFont val="宋体"/>
        <family val="3"/>
        <charset val="134"/>
      </rPr>
      <t>DC_n26A-n78A-n258K</t>
    </r>
  </si>
  <si>
    <r>
      <rPr>
        <sz val="11"/>
        <color rgb="FF000000"/>
        <rFont val="宋体"/>
        <family val="3"/>
        <charset val="134"/>
      </rPr>
      <t>SA_NRCA_12_92</t>
    </r>
  </si>
  <si>
    <r>
      <rPr>
        <sz val="11"/>
        <color rgb="FF000000"/>
        <rFont val="宋体"/>
        <family val="3"/>
        <charset val="134"/>
      </rPr>
      <t>DC_n7B-n78A-n258J</t>
    </r>
  </si>
  <si>
    <r>
      <rPr>
        <sz val="11"/>
        <color rgb="FF000000"/>
        <rFont val="宋体"/>
        <family val="3"/>
        <charset val="134"/>
      </rPr>
      <t>SA_NRCA_8_112</t>
    </r>
  </si>
  <si>
    <r>
      <rPr>
        <sz val="11"/>
        <color rgb="FF000000"/>
        <rFont val="宋体"/>
        <family val="3"/>
        <charset val="134"/>
      </rPr>
      <t>SA_NRCA_8_111</t>
    </r>
  </si>
  <si>
    <r>
      <rPr>
        <sz val="11"/>
        <color rgb="FF000000"/>
        <rFont val="宋体"/>
        <family val="3"/>
        <charset val="134"/>
      </rPr>
      <t>DC_n7A-n78A-n258J</t>
    </r>
  </si>
  <si>
    <r>
      <rPr>
        <sz val="11"/>
        <color rgb="FF000000"/>
        <rFont val="宋体"/>
        <family val="3"/>
        <charset val="134"/>
      </rPr>
      <t>SA_NRCA_6_132</t>
    </r>
  </si>
  <si>
    <r>
      <rPr>
        <sz val="11"/>
        <color rgb="FF000000"/>
        <rFont val="宋体"/>
        <family val="3"/>
        <charset val="134"/>
      </rPr>
      <t>SA_NRCA_6_213</t>
    </r>
  </si>
  <si>
    <r>
      <rPr>
        <sz val="11"/>
        <color rgb="FF000000"/>
        <rFont val="宋体"/>
        <family val="3"/>
        <charset val="134"/>
      </rPr>
      <t>DC_n28A-n78A-n258J</t>
    </r>
  </si>
  <si>
    <r>
      <rPr>
        <sz val="11"/>
        <color rgb="FF000000"/>
        <rFont val="宋体"/>
        <family val="3"/>
        <charset val="134"/>
      </rPr>
      <t>SA_NRCA_6_221</t>
    </r>
  </si>
  <si>
    <r>
      <rPr>
        <sz val="11"/>
        <color rgb="FF000000"/>
        <rFont val="宋体"/>
        <family val="3"/>
        <charset val="134"/>
      </rPr>
      <t>DC_n26A-n78A-n258J</t>
    </r>
  </si>
  <si>
    <r>
      <rPr>
        <sz val="11"/>
        <color rgb="FF000000"/>
        <rFont val="宋体"/>
        <family val="3"/>
        <charset val="134"/>
      </rPr>
      <t>SA_NRCA_12_93</t>
    </r>
  </si>
  <si>
    <r>
      <rPr>
        <sz val="11"/>
        <color rgb="FF000000"/>
        <rFont val="宋体"/>
        <family val="3"/>
        <charset val="134"/>
      </rPr>
      <t>DC_n7B-n78A-n258I</t>
    </r>
  </si>
  <si>
    <r>
      <rPr>
        <sz val="11"/>
        <color rgb="FF000000"/>
        <rFont val="宋体"/>
        <family val="3"/>
        <charset val="134"/>
      </rPr>
      <t>SA_NRCA_8_116</t>
    </r>
  </si>
  <si>
    <r>
      <rPr>
        <sz val="11"/>
        <color rgb="FF000000"/>
        <rFont val="宋体"/>
        <family val="3"/>
        <charset val="134"/>
      </rPr>
      <t>SA_NRCA_8_115</t>
    </r>
  </si>
  <si>
    <r>
      <rPr>
        <sz val="11"/>
        <color rgb="FF000000"/>
        <rFont val="宋体"/>
        <family val="3"/>
        <charset val="134"/>
      </rPr>
      <t>DC_n7A-n78A-n258I</t>
    </r>
  </si>
  <si>
    <r>
      <rPr>
        <sz val="11"/>
        <color rgb="FF000000"/>
        <rFont val="宋体"/>
        <family val="3"/>
        <charset val="134"/>
      </rPr>
      <t>SA_NRCA_6_133</t>
    </r>
  </si>
  <si>
    <r>
      <rPr>
        <sz val="11"/>
        <color rgb="FF000000"/>
        <rFont val="宋体"/>
        <family val="3"/>
        <charset val="134"/>
      </rPr>
      <t>SA_NRCA_6_214</t>
    </r>
  </si>
  <si>
    <r>
      <rPr>
        <sz val="11"/>
        <color rgb="FF000000"/>
        <rFont val="宋体"/>
        <family val="3"/>
        <charset val="134"/>
      </rPr>
      <t>DC_n28A-n78A-n258I</t>
    </r>
  </si>
  <si>
    <r>
      <rPr>
        <sz val="11"/>
        <color rgb="FF000000"/>
        <rFont val="宋体"/>
        <family val="3"/>
        <charset val="134"/>
      </rPr>
      <t>SA_NRCA_6_222</t>
    </r>
  </si>
  <si>
    <r>
      <rPr>
        <sz val="11"/>
        <color rgb="FF000000"/>
        <rFont val="宋体"/>
        <family val="3"/>
        <charset val="134"/>
      </rPr>
      <t>DC_n26A-n78A-n258I</t>
    </r>
  </si>
  <si>
    <r>
      <rPr>
        <sz val="11"/>
        <color rgb="FF000000"/>
        <rFont val="宋体"/>
        <family val="3"/>
        <charset val="134"/>
      </rPr>
      <t>SA_NRCA_12_94</t>
    </r>
  </si>
  <si>
    <r>
      <rPr>
        <sz val="11"/>
        <color rgb="FF000000"/>
        <rFont val="宋体"/>
        <family val="3"/>
        <charset val="134"/>
      </rPr>
      <t>DC_n7B-n78A-n258H</t>
    </r>
  </si>
  <si>
    <r>
      <rPr>
        <sz val="11"/>
        <color rgb="FF000000"/>
        <rFont val="宋体"/>
        <family val="3"/>
        <charset val="134"/>
      </rPr>
      <t>SA_NRCA_8_120</t>
    </r>
  </si>
  <si>
    <r>
      <rPr>
        <sz val="11"/>
        <color rgb="FF000000"/>
        <rFont val="宋体"/>
        <family val="3"/>
        <charset val="134"/>
      </rPr>
      <t>SA_NRCA_8_119</t>
    </r>
  </si>
  <si>
    <r>
      <rPr>
        <sz val="11"/>
        <color rgb="FF000000"/>
        <rFont val="宋体"/>
        <family val="3"/>
        <charset val="134"/>
      </rPr>
      <t>DC_n7A-n78A-n258H</t>
    </r>
  </si>
  <si>
    <r>
      <rPr>
        <sz val="11"/>
        <color rgb="FF000000"/>
        <rFont val="宋体"/>
        <family val="3"/>
        <charset val="134"/>
      </rPr>
      <t>SA_NRCA_6_134</t>
    </r>
  </si>
  <si>
    <r>
      <rPr>
        <sz val="11"/>
        <color rgb="FF000000"/>
        <rFont val="宋体"/>
        <family val="3"/>
        <charset val="134"/>
      </rPr>
      <t>SA_NRCA_6_215</t>
    </r>
  </si>
  <si>
    <r>
      <rPr>
        <sz val="11"/>
        <color rgb="FF000000"/>
        <rFont val="宋体"/>
        <family val="3"/>
        <charset val="134"/>
      </rPr>
      <t>DC_n28A-n78A-n258H</t>
    </r>
  </si>
  <si>
    <r>
      <rPr>
        <sz val="11"/>
        <color rgb="FF000000"/>
        <rFont val="宋体"/>
        <family val="3"/>
        <charset val="134"/>
      </rPr>
      <t>SA_NRCA_6_223</t>
    </r>
  </si>
  <si>
    <r>
      <rPr>
        <sz val="11"/>
        <color rgb="FF000000"/>
        <rFont val="宋体"/>
        <family val="3"/>
        <charset val="134"/>
      </rPr>
      <t>DC_n26A-n78A-n258H</t>
    </r>
  </si>
  <si>
    <r>
      <rPr>
        <sz val="11"/>
        <color rgb="FF000000"/>
        <rFont val="宋体"/>
        <family val="3"/>
        <charset val="134"/>
      </rPr>
      <t>SA_NRCA_12_95</t>
    </r>
  </si>
  <si>
    <r>
      <rPr>
        <sz val="11"/>
        <color rgb="FF000000"/>
        <rFont val="宋体"/>
        <family val="3"/>
        <charset val="134"/>
      </rPr>
      <t>DC_n7B-n78A-n258G</t>
    </r>
  </si>
  <si>
    <r>
      <rPr>
        <sz val="11"/>
        <color rgb="FF000000"/>
        <rFont val="宋体"/>
        <family val="3"/>
        <charset val="134"/>
      </rPr>
      <t>SA_NRCA_8_123</t>
    </r>
  </si>
  <si>
    <r>
      <rPr>
        <sz val="11"/>
        <color rgb="FF000000"/>
        <rFont val="宋体"/>
        <family val="3"/>
        <charset val="134"/>
      </rPr>
      <t>DC_n7A-n78A-n258G</t>
    </r>
  </si>
  <si>
    <r>
      <rPr>
        <sz val="11"/>
        <color rgb="FF000000"/>
        <rFont val="宋体"/>
        <family val="3"/>
        <charset val="134"/>
      </rPr>
      <t>SA_NRCA_8_124</t>
    </r>
  </si>
  <si>
    <r>
      <rPr>
        <sz val="11"/>
        <color rgb="FF000000"/>
        <rFont val="宋体"/>
        <family val="3"/>
        <charset val="134"/>
      </rPr>
      <t>SA_NRCA_6_135</t>
    </r>
  </si>
  <si>
    <r>
      <rPr>
        <sz val="11"/>
        <color rgb="FF000000"/>
        <rFont val="宋体"/>
        <family val="3"/>
        <charset val="134"/>
      </rPr>
      <t>SA_NRCA_6_216</t>
    </r>
  </si>
  <si>
    <r>
      <rPr>
        <sz val="11"/>
        <color rgb="FF000000"/>
        <rFont val="宋体"/>
        <family val="3"/>
        <charset val="134"/>
      </rPr>
      <t>DC_n28A-n78A-n258G</t>
    </r>
  </si>
  <si>
    <r>
      <rPr>
        <sz val="11"/>
        <color rgb="FF000000"/>
        <rFont val="宋体"/>
        <family val="3"/>
        <charset val="134"/>
      </rPr>
      <t>SA_NRCA_6_224</t>
    </r>
  </si>
  <si>
    <r>
      <rPr>
        <sz val="11"/>
        <color rgb="FF000000"/>
        <rFont val="宋体"/>
        <family val="3"/>
        <charset val="134"/>
      </rPr>
      <t>DC_n26A-n78A-n258G</t>
    </r>
  </si>
  <si>
    <r>
      <rPr>
        <sz val="11"/>
        <color rgb="FF000000"/>
        <rFont val="宋体"/>
        <family val="3"/>
        <charset val="134"/>
      </rPr>
      <t>SA_NRCA_12_96</t>
    </r>
  </si>
  <si>
    <r>
      <rPr>
        <sz val="11"/>
        <color rgb="FF000000"/>
        <rFont val="宋体"/>
        <family val="3"/>
        <charset val="134"/>
      </rPr>
      <t>DC_n7B-n78A-n258A</t>
    </r>
  </si>
  <si>
    <r>
      <rPr>
        <sz val="11"/>
        <color rgb="FF000000"/>
        <rFont val="宋体"/>
        <family val="3"/>
        <charset val="134"/>
      </rPr>
      <t>SA_NRCA_8_128</t>
    </r>
  </si>
  <si>
    <r>
      <rPr>
        <sz val="11"/>
        <color rgb="FF000000"/>
        <rFont val="宋体"/>
        <family val="3"/>
        <charset val="134"/>
      </rPr>
      <t>SA_NRCA_8_127</t>
    </r>
  </si>
  <si>
    <r>
      <rPr>
        <sz val="11"/>
        <color rgb="FF000000"/>
        <rFont val="宋体"/>
        <family val="3"/>
        <charset val="134"/>
      </rPr>
      <t>DC_n7A-n78A-n258A</t>
    </r>
  </si>
  <si>
    <r>
      <rPr>
        <sz val="11"/>
        <color rgb="FF000000"/>
        <rFont val="宋体"/>
        <family val="3"/>
        <charset val="134"/>
      </rPr>
      <t>SA_NRCA_6_136</t>
    </r>
  </si>
  <si>
    <r>
      <rPr>
        <sz val="11"/>
        <color rgb="FF000000"/>
        <rFont val="宋体"/>
        <family val="3"/>
        <charset val="134"/>
      </rPr>
      <t>SA_NRCA_6_217</t>
    </r>
  </si>
  <si>
    <r>
      <rPr>
        <sz val="11"/>
        <color rgb="FF000000"/>
        <rFont val="宋体"/>
        <family val="3"/>
        <charset val="134"/>
      </rPr>
      <t>DC_n28A-n78A-n258A</t>
    </r>
  </si>
  <si>
    <r>
      <rPr>
        <sz val="11"/>
        <color rgb="FF000000"/>
        <rFont val="宋体"/>
        <family val="3"/>
        <charset val="134"/>
      </rPr>
      <t>SA_NRCA_6_225</t>
    </r>
  </si>
  <si>
    <r>
      <rPr>
        <sz val="11"/>
        <color rgb="FF000000"/>
        <rFont val="宋体"/>
        <family val="3"/>
        <charset val="134"/>
      </rPr>
      <t>DC_n26A-n78A-n258A</t>
    </r>
  </si>
  <si>
    <r>
      <rPr>
        <sz val="11"/>
        <color rgb="FF000000"/>
        <rFont val="宋体"/>
        <family val="3"/>
        <charset val="134"/>
      </rPr>
      <t>SA_NRCA_8_98</t>
    </r>
  </si>
  <si>
    <r>
      <rPr>
        <sz val="11"/>
        <color rgb="FF000000"/>
        <rFont val="宋体"/>
        <family val="3"/>
        <charset val="134"/>
      </rPr>
      <t>DC_n7B-n258M</t>
    </r>
  </si>
  <si>
    <r>
      <rPr>
        <sz val="11"/>
        <color rgb="FF000000"/>
        <rFont val="宋体"/>
        <family val="3"/>
        <charset val="134"/>
      </rPr>
      <t>SA_NRCA_4_139</t>
    </r>
  </si>
  <si>
    <r>
      <rPr>
        <sz val="11"/>
        <color rgb="FF000000"/>
        <rFont val="宋体"/>
        <family val="3"/>
        <charset val="134"/>
      </rPr>
      <t>DC_n78A-n258M</t>
    </r>
  </si>
  <si>
    <r>
      <rPr>
        <sz val="11"/>
        <color rgb="FF000000"/>
        <rFont val="宋体"/>
        <family val="3"/>
        <charset val="134"/>
      </rPr>
      <t>SA_NRCA_4_140</t>
    </r>
  </si>
  <si>
    <r>
      <rPr>
        <sz val="11"/>
        <color rgb="FF000000"/>
        <rFont val="宋体"/>
        <family val="3"/>
        <charset val="134"/>
      </rPr>
      <t>DC_n7A-n258M</t>
    </r>
  </si>
  <si>
    <r>
      <rPr>
        <sz val="11"/>
        <color rgb="FF000000"/>
        <rFont val="宋体"/>
        <family val="3"/>
        <charset val="134"/>
      </rPr>
      <t>SA_NRCA_2_3</t>
    </r>
  </si>
  <si>
    <r>
      <rPr>
        <sz val="11"/>
        <color rgb="FF000000"/>
        <rFont val="宋体"/>
        <family val="3"/>
        <charset val="134"/>
      </rPr>
      <t>DC_n5A-n258M</t>
    </r>
  </si>
  <si>
    <r>
      <rPr>
        <sz val="11"/>
        <color rgb="FF000000"/>
        <rFont val="宋体"/>
        <family val="3"/>
        <charset val="134"/>
      </rPr>
      <t>SA_NRCA_2_195</t>
    </r>
  </si>
  <si>
    <r>
      <rPr>
        <sz val="11"/>
        <color rgb="FF000000"/>
        <rFont val="宋体"/>
        <family val="3"/>
        <charset val="134"/>
      </rPr>
      <t>DC_n26A-n258M</t>
    </r>
  </si>
  <si>
    <r>
      <rPr>
        <sz val="11"/>
        <color rgb="FF000000"/>
        <rFont val="宋体"/>
        <family val="3"/>
        <charset val="134"/>
      </rPr>
      <t>SA_NRCA_2_4</t>
    </r>
  </si>
  <si>
    <r>
      <rPr>
        <sz val="11"/>
        <color rgb="FF000000"/>
        <rFont val="宋体"/>
        <family val="3"/>
        <charset val="134"/>
      </rPr>
      <t>DC_n28A-n258M</t>
    </r>
  </si>
  <si>
    <r>
      <rPr>
        <sz val="11"/>
        <color rgb="FF000000"/>
        <rFont val="宋体"/>
        <family val="3"/>
        <charset val="134"/>
      </rPr>
      <t>SA_NRCA_4_229</t>
    </r>
  </si>
  <si>
    <r>
      <rPr>
        <sz val="11"/>
        <color rgb="FF000000"/>
        <rFont val="宋体"/>
        <family val="3"/>
        <charset val="134"/>
      </rPr>
      <t>DC_n26(2A)-n258M</t>
    </r>
  </si>
  <si>
    <r>
      <rPr>
        <sz val="11"/>
        <color rgb="FF000000"/>
        <rFont val="宋体"/>
        <family val="3"/>
        <charset val="134"/>
      </rPr>
      <t>SA_NRCA_8_102</t>
    </r>
  </si>
  <si>
    <r>
      <rPr>
        <sz val="11"/>
        <color rgb="FF000000"/>
        <rFont val="宋体"/>
        <family val="3"/>
        <charset val="134"/>
      </rPr>
      <t>DC_n7B-n258L</t>
    </r>
  </si>
  <si>
    <r>
      <rPr>
        <sz val="11"/>
        <color rgb="FF000000"/>
        <rFont val="宋体"/>
        <family val="3"/>
        <charset val="134"/>
      </rPr>
      <t>SA_NRCA_4_143</t>
    </r>
  </si>
  <si>
    <r>
      <rPr>
        <sz val="11"/>
        <color rgb="FF000000"/>
        <rFont val="宋体"/>
        <family val="3"/>
        <charset val="134"/>
      </rPr>
      <t>DC_n78A-n258L</t>
    </r>
  </si>
  <si>
    <r>
      <rPr>
        <sz val="11"/>
        <color rgb="FF000000"/>
        <rFont val="宋体"/>
        <family val="3"/>
        <charset val="134"/>
      </rPr>
      <t>SA_NRCA_4_144</t>
    </r>
  </si>
  <si>
    <r>
      <rPr>
        <sz val="11"/>
        <color rgb="FF000000"/>
        <rFont val="宋体"/>
        <family val="3"/>
        <charset val="134"/>
      </rPr>
      <t>DC_n7A-n258L</t>
    </r>
  </si>
  <si>
    <r>
      <rPr>
        <sz val="11"/>
        <color rgb="FF000000"/>
        <rFont val="宋体"/>
        <family val="3"/>
        <charset val="134"/>
      </rPr>
      <t>SA_NRCA_2_7</t>
    </r>
  </si>
  <si>
    <r>
      <rPr>
        <sz val="11"/>
        <color rgb="FF000000"/>
        <rFont val="宋体"/>
        <family val="3"/>
        <charset val="134"/>
      </rPr>
      <t>DC_n5A-n258L</t>
    </r>
  </si>
  <si>
    <r>
      <rPr>
        <sz val="11"/>
        <color rgb="FF000000"/>
        <rFont val="宋体"/>
        <family val="3"/>
        <charset val="134"/>
      </rPr>
      <t>SA_NRCA_2_197</t>
    </r>
  </si>
  <si>
    <r>
      <rPr>
        <sz val="11"/>
        <color rgb="FF000000"/>
        <rFont val="宋体"/>
        <family val="3"/>
        <charset val="134"/>
      </rPr>
      <t>DC_n26A-n258L</t>
    </r>
  </si>
  <si>
    <r>
      <rPr>
        <sz val="11"/>
        <color rgb="FF000000"/>
        <rFont val="宋体"/>
        <family val="3"/>
        <charset val="134"/>
      </rPr>
      <t>SA_NRCA_2_8</t>
    </r>
  </si>
  <si>
    <r>
      <rPr>
        <sz val="11"/>
        <color rgb="FF000000"/>
        <rFont val="宋体"/>
        <family val="3"/>
        <charset val="134"/>
      </rPr>
      <t>DC_n28A-n258L</t>
    </r>
  </si>
  <si>
    <r>
      <rPr>
        <sz val="11"/>
        <color rgb="FF000000"/>
        <rFont val="宋体"/>
        <family val="3"/>
        <charset val="134"/>
      </rPr>
      <t>SA_NRCA_8_106</t>
    </r>
  </si>
  <si>
    <r>
      <rPr>
        <sz val="11"/>
        <color rgb="FF000000"/>
        <rFont val="宋体"/>
        <family val="3"/>
        <charset val="134"/>
      </rPr>
      <t>DC_n7B-n258K</t>
    </r>
  </si>
  <si>
    <r>
      <rPr>
        <sz val="11"/>
        <color rgb="FF000000"/>
        <rFont val="宋体"/>
        <family val="3"/>
        <charset val="134"/>
      </rPr>
      <t>SA_NRCA_4_147</t>
    </r>
  </si>
  <si>
    <r>
      <rPr>
        <sz val="11"/>
        <color rgb="FF000000"/>
        <rFont val="宋体"/>
        <family val="3"/>
        <charset val="134"/>
      </rPr>
      <t>DC_n78A-n258K</t>
    </r>
  </si>
  <si>
    <r>
      <rPr>
        <sz val="11"/>
        <color rgb="FF000000"/>
        <rFont val="宋体"/>
        <family val="3"/>
        <charset val="134"/>
      </rPr>
      <t>SA_NRCA_4_148</t>
    </r>
  </si>
  <si>
    <r>
      <rPr>
        <sz val="11"/>
        <color rgb="FF000000"/>
        <rFont val="宋体"/>
        <family val="3"/>
        <charset val="134"/>
      </rPr>
      <t>DC_n7A-n258K</t>
    </r>
  </si>
  <si>
    <r>
      <rPr>
        <sz val="11"/>
        <color rgb="FF000000"/>
        <rFont val="宋体"/>
        <family val="3"/>
        <charset val="134"/>
      </rPr>
      <t>SA_NRCA_2_11</t>
    </r>
  </si>
  <si>
    <r>
      <rPr>
        <sz val="11"/>
        <color rgb="FF000000"/>
        <rFont val="宋体"/>
        <family val="3"/>
        <charset val="134"/>
      </rPr>
      <t>DC_n5A-n258K</t>
    </r>
  </si>
  <si>
    <r>
      <rPr>
        <sz val="11"/>
        <color rgb="FF000000"/>
        <rFont val="宋体"/>
        <family val="3"/>
        <charset val="134"/>
      </rPr>
      <t>SA_NRCA_2_199</t>
    </r>
  </si>
  <si>
    <r>
      <rPr>
        <sz val="11"/>
        <color rgb="FF000000"/>
        <rFont val="宋体"/>
        <family val="3"/>
        <charset val="134"/>
      </rPr>
      <t>DC_n26A-n258K</t>
    </r>
  </si>
  <si>
    <r>
      <rPr>
        <sz val="11"/>
        <color rgb="FF000000"/>
        <rFont val="宋体"/>
        <family val="3"/>
        <charset val="134"/>
      </rPr>
      <t>SA_NRCA_2_12</t>
    </r>
  </si>
  <si>
    <r>
      <rPr>
        <sz val="11"/>
        <color rgb="FF000000"/>
        <rFont val="宋体"/>
        <family val="3"/>
        <charset val="134"/>
      </rPr>
      <t>DC_n28A-n258K</t>
    </r>
  </si>
  <si>
    <r>
      <rPr>
        <sz val="11"/>
        <color rgb="FF000000"/>
        <rFont val="宋体"/>
        <family val="3"/>
        <charset val="134"/>
      </rPr>
      <t>SA_NRCA_8_110</t>
    </r>
  </si>
  <si>
    <r>
      <rPr>
        <sz val="11"/>
        <color rgb="FF000000"/>
        <rFont val="宋体"/>
        <family val="3"/>
        <charset val="134"/>
      </rPr>
      <t>DC_n7B-n258J</t>
    </r>
  </si>
  <si>
    <r>
      <rPr>
        <sz val="11"/>
        <color rgb="FF000000"/>
        <rFont val="宋体"/>
        <family val="3"/>
        <charset val="134"/>
      </rPr>
      <t>SA_NRCA_4_151</t>
    </r>
  </si>
  <si>
    <r>
      <rPr>
        <sz val="11"/>
        <color rgb="FF000000"/>
        <rFont val="宋体"/>
        <family val="3"/>
        <charset val="134"/>
      </rPr>
      <t>DC_n78A-n258J</t>
    </r>
  </si>
  <si>
    <r>
      <rPr>
        <sz val="11"/>
        <color rgb="FF000000"/>
        <rFont val="宋体"/>
        <family val="3"/>
        <charset val="134"/>
      </rPr>
      <t>SA_NRCA_4_152</t>
    </r>
  </si>
  <si>
    <r>
      <rPr>
        <sz val="11"/>
        <color rgb="FF000000"/>
        <rFont val="宋体"/>
        <family val="3"/>
        <charset val="134"/>
      </rPr>
      <t>DC_n7A-n258J</t>
    </r>
  </si>
  <si>
    <r>
      <rPr>
        <sz val="11"/>
        <color rgb="FF000000"/>
        <rFont val="宋体"/>
        <family val="3"/>
        <charset val="134"/>
      </rPr>
      <t>SA_NRCA_2_15</t>
    </r>
  </si>
  <si>
    <r>
      <rPr>
        <sz val="11"/>
        <color rgb="FF000000"/>
        <rFont val="宋体"/>
        <family val="3"/>
        <charset val="134"/>
      </rPr>
      <t>DC_n5A-n258J</t>
    </r>
  </si>
  <si>
    <r>
      <rPr>
        <sz val="11"/>
        <color rgb="FF000000"/>
        <rFont val="宋体"/>
        <family val="3"/>
        <charset val="134"/>
      </rPr>
      <t>SA_NRCA_2_201</t>
    </r>
  </si>
  <si>
    <r>
      <rPr>
        <sz val="11"/>
        <color rgb="FF000000"/>
        <rFont val="宋体"/>
        <family val="3"/>
        <charset val="134"/>
      </rPr>
      <t>DC_n26A-n258J</t>
    </r>
  </si>
  <si>
    <r>
      <rPr>
        <sz val="11"/>
        <color rgb="FF000000"/>
        <rFont val="宋体"/>
        <family val="3"/>
        <charset val="134"/>
      </rPr>
      <t>SA_NRCA_2_16</t>
    </r>
  </si>
  <si>
    <r>
      <rPr>
        <sz val="11"/>
        <color rgb="FF000000"/>
        <rFont val="宋体"/>
        <family val="3"/>
        <charset val="134"/>
      </rPr>
      <t>DC_n28A-n258J</t>
    </r>
  </si>
  <si>
    <r>
      <rPr>
        <sz val="11"/>
        <color rgb="FF000000"/>
        <rFont val="宋体"/>
        <family val="3"/>
        <charset val="134"/>
      </rPr>
      <t>SA_NRCA_8_114</t>
    </r>
  </si>
  <si>
    <r>
      <rPr>
        <sz val="11"/>
        <color rgb="FF000000"/>
        <rFont val="宋体"/>
        <family val="3"/>
        <charset val="134"/>
      </rPr>
      <t>DC_n7B-n258I</t>
    </r>
  </si>
  <si>
    <r>
      <rPr>
        <sz val="11"/>
        <color rgb="FF000000"/>
        <rFont val="宋体"/>
        <family val="3"/>
        <charset val="134"/>
      </rPr>
      <t>SA_NRCA_4_155</t>
    </r>
  </si>
  <si>
    <r>
      <rPr>
        <sz val="11"/>
        <color rgb="FF000000"/>
        <rFont val="宋体"/>
        <family val="3"/>
        <charset val="134"/>
      </rPr>
      <t>DC_n78A-n258I</t>
    </r>
  </si>
  <si>
    <r>
      <rPr>
        <sz val="11"/>
        <color rgb="FF000000"/>
        <rFont val="宋体"/>
        <family val="3"/>
        <charset val="134"/>
      </rPr>
      <t>SA_NRCA_4_156</t>
    </r>
  </si>
  <si>
    <r>
      <rPr>
        <sz val="11"/>
        <color rgb="FF000000"/>
        <rFont val="宋体"/>
        <family val="3"/>
        <charset val="134"/>
      </rPr>
      <t>DC_n7A-n258I</t>
    </r>
  </si>
  <si>
    <r>
      <rPr>
        <sz val="11"/>
        <color rgb="FF000000"/>
        <rFont val="宋体"/>
        <family val="3"/>
        <charset val="134"/>
      </rPr>
      <t>SA_NRCA_2_19</t>
    </r>
  </si>
  <si>
    <r>
      <rPr>
        <sz val="11"/>
        <color rgb="FF000000"/>
        <rFont val="宋体"/>
        <family val="3"/>
        <charset val="134"/>
      </rPr>
      <t>DC_n5A-n258I</t>
    </r>
  </si>
  <si>
    <r>
      <rPr>
        <sz val="11"/>
        <color rgb="FF000000"/>
        <rFont val="宋体"/>
        <family val="3"/>
        <charset val="134"/>
      </rPr>
      <t>SA_NRCA_2_203</t>
    </r>
  </si>
  <si>
    <r>
      <rPr>
        <sz val="11"/>
        <color rgb="FF000000"/>
        <rFont val="宋体"/>
        <family val="3"/>
        <charset val="134"/>
      </rPr>
      <t>DC_n26A-n258I</t>
    </r>
  </si>
  <si>
    <r>
      <rPr>
        <sz val="11"/>
        <color rgb="FF000000"/>
        <rFont val="宋体"/>
        <family val="3"/>
        <charset val="134"/>
      </rPr>
      <t>SA_NRCA_2_20</t>
    </r>
  </si>
  <si>
    <r>
      <rPr>
        <sz val="11"/>
        <color rgb="FF000000"/>
        <rFont val="宋体"/>
        <family val="3"/>
        <charset val="134"/>
      </rPr>
      <t>DC_n28A-n258I</t>
    </r>
  </si>
  <si>
    <r>
      <rPr>
        <sz val="11"/>
        <color rgb="FF000000"/>
        <rFont val="宋体"/>
        <family val="3"/>
        <charset val="134"/>
      </rPr>
      <t>SA_NRCA_8_118</t>
    </r>
  </si>
  <si>
    <r>
      <rPr>
        <sz val="11"/>
        <color rgb="FF000000"/>
        <rFont val="宋体"/>
        <family val="3"/>
        <charset val="134"/>
      </rPr>
      <t>DC_n7B-n258H</t>
    </r>
  </si>
  <si>
    <r>
      <rPr>
        <sz val="11"/>
        <color rgb="FF000000"/>
        <rFont val="宋体"/>
        <family val="3"/>
        <charset val="134"/>
      </rPr>
      <t>SA_NRCA_4_159</t>
    </r>
  </si>
  <si>
    <r>
      <rPr>
        <sz val="11"/>
        <color rgb="FF000000"/>
        <rFont val="宋体"/>
        <family val="3"/>
        <charset val="134"/>
      </rPr>
      <t>DC_n78A-n258H</t>
    </r>
  </si>
  <si>
    <r>
      <rPr>
        <sz val="11"/>
        <color rgb="FF000000"/>
        <rFont val="宋体"/>
        <family val="3"/>
        <charset val="134"/>
      </rPr>
      <t>SA_NRCA_4_160</t>
    </r>
  </si>
  <si>
    <r>
      <rPr>
        <sz val="11"/>
        <color rgb="FF000000"/>
        <rFont val="宋体"/>
        <family val="3"/>
        <charset val="134"/>
      </rPr>
      <t>DC_n7A-n258H</t>
    </r>
  </si>
  <si>
    <r>
      <rPr>
        <sz val="11"/>
        <color rgb="FF000000"/>
        <rFont val="宋体"/>
        <family val="3"/>
        <charset val="134"/>
      </rPr>
      <t>SA_NRCA_2_23</t>
    </r>
  </si>
  <si>
    <r>
      <rPr>
        <sz val="11"/>
        <color rgb="FF000000"/>
        <rFont val="宋体"/>
        <family val="3"/>
        <charset val="134"/>
      </rPr>
      <t>DC_n5A-n258H</t>
    </r>
  </si>
  <si>
    <r>
      <rPr>
        <sz val="11"/>
        <color rgb="FF000000"/>
        <rFont val="宋体"/>
        <family val="3"/>
        <charset val="134"/>
      </rPr>
      <t>SA_NRCA_2_205</t>
    </r>
  </si>
  <si>
    <r>
      <rPr>
        <sz val="11"/>
        <color rgb="FF000000"/>
        <rFont val="宋体"/>
        <family val="3"/>
        <charset val="134"/>
      </rPr>
      <t>DC_n26A-n258H</t>
    </r>
  </si>
  <si>
    <r>
      <rPr>
        <sz val="11"/>
        <color rgb="FF000000"/>
        <rFont val="宋体"/>
        <family val="3"/>
        <charset val="134"/>
      </rPr>
      <t>SA_NRCA_2_24</t>
    </r>
  </si>
  <si>
    <r>
      <rPr>
        <sz val="11"/>
        <color rgb="FF000000"/>
        <rFont val="宋体"/>
        <family val="3"/>
        <charset val="134"/>
      </rPr>
      <t>DC_n28A-n258H</t>
    </r>
  </si>
  <si>
    <r>
      <rPr>
        <sz val="11"/>
        <color rgb="FF000000"/>
        <rFont val="宋体"/>
        <family val="3"/>
        <charset val="134"/>
      </rPr>
      <t>SA_NRCA_8_122</t>
    </r>
  </si>
  <si>
    <r>
      <rPr>
        <sz val="11"/>
        <color rgb="FF000000"/>
        <rFont val="宋体"/>
        <family val="3"/>
        <charset val="134"/>
      </rPr>
      <t>DC_n7B-n258G</t>
    </r>
  </si>
  <si>
    <r>
      <rPr>
        <sz val="11"/>
        <color rgb="FF000000"/>
        <rFont val="宋体"/>
        <family val="3"/>
        <charset val="134"/>
      </rPr>
      <t>SA_NRCA_4_163</t>
    </r>
  </si>
  <si>
    <r>
      <rPr>
        <sz val="11"/>
        <color rgb="FF000000"/>
        <rFont val="宋体"/>
        <family val="3"/>
        <charset val="134"/>
      </rPr>
      <t>DC_n78A-n258G</t>
    </r>
  </si>
  <si>
    <r>
      <rPr>
        <sz val="11"/>
        <color rgb="FF000000"/>
        <rFont val="宋体"/>
        <family val="3"/>
        <charset val="134"/>
      </rPr>
      <t>SA_NRCA_4_164</t>
    </r>
  </si>
  <si>
    <r>
      <rPr>
        <sz val="11"/>
        <color rgb="FF000000"/>
        <rFont val="宋体"/>
        <family val="3"/>
        <charset val="134"/>
      </rPr>
      <t>DC_n7A-n258G</t>
    </r>
  </si>
  <si>
    <r>
      <rPr>
        <sz val="11"/>
        <color rgb="FF000000"/>
        <rFont val="宋体"/>
        <family val="3"/>
        <charset val="134"/>
      </rPr>
      <t>SA_NRCA_2_27</t>
    </r>
  </si>
  <si>
    <r>
      <rPr>
        <sz val="11"/>
        <color rgb="FF000000"/>
        <rFont val="宋体"/>
        <family val="3"/>
        <charset val="134"/>
      </rPr>
      <t>DC_n5A-n258G</t>
    </r>
  </si>
  <si>
    <r>
      <rPr>
        <sz val="11"/>
        <color rgb="FF000000"/>
        <rFont val="宋体"/>
        <family val="3"/>
        <charset val="134"/>
      </rPr>
      <t>SA_NRCA_2_207</t>
    </r>
  </si>
  <si>
    <r>
      <rPr>
        <sz val="11"/>
        <color rgb="FF000000"/>
        <rFont val="宋体"/>
        <family val="3"/>
        <charset val="134"/>
      </rPr>
      <t>DC_n26A-n258G</t>
    </r>
  </si>
  <si>
    <r>
      <rPr>
        <sz val="11"/>
        <color rgb="FF000000"/>
        <rFont val="宋体"/>
        <family val="3"/>
        <charset val="134"/>
      </rPr>
      <t>SA_NRCA_2_28</t>
    </r>
  </si>
  <si>
    <r>
      <rPr>
        <sz val="11"/>
        <color rgb="FF000000"/>
        <rFont val="宋体"/>
        <family val="3"/>
        <charset val="134"/>
      </rPr>
      <t>DC_n28A-n258G</t>
    </r>
  </si>
  <si>
    <r>
      <rPr>
        <sz val="11"/>
        <color rgb="FF000000"/>
        <rFont val="宋体"/>
        <family val="3"/>
        <charset val="134"/>
      </rPr>
      <t>SA_NRCA_8_126</t>
    </r>
  </si>
  <si>
    <r>
      <rPr>
        <sz val="11"/>
        <color rgb="FF000000"/>
        <rFont val="宋体"/>
        <family val="3"/>
        <charset val="134"/>
      </rPr>
      <t>DC_n7B-n258A</t>
    </r>
  </si>
  <si>
    <r>
      <rPr>
        <sz val="11"/>
        <color rgb="FF000000"/>
        <rFont val="宋体"/>
        <family val="3"/>
        <charset val="134"/>
      </rPr>
      <t>SA_NRCA_4_167</t>
    </r>
  </si>
  <si>
    <r>
      <rPr>
        <sz val="11"/>
        <color rgb="FF000000"/>
        <rFont val="宋体"/>
        <family val="3"/>
        <charset val="134"/>
      </rPr>
      <t>DC_n78A-n258A</t>
    </r>
  </si>
  <si>
    <r>
      <rPr>
        <sz val="11"/>
        <color rgb="FF000000"/>
        <rFont val="宋体"/>
        <family val="3"/>
        <charset val="134"/>
      </rPr>
      <t>SA_NRCA_4_168</t>
    </r>
  </si>
  <si>
    <r>
      <rPr>
        <sz val="11"/>
        <color rgb="FF000000"/>
        <rFont val="宋体"/>
        <family val="3"/>
        <charset val="134"/>
      </rPr>
      <t>DC_n7A-n258A</t>
    </r>
  </si>
  <si>
    <r>
      <rPr>
        <sz val="11"/>
        <color rgb="FF000000"/>
        <rFont val="宋体"/>
        <family val="3"/>
        <charset val="134"/>
      </rPr>
      <t>SA_NRCA_2_31</t>
    </r>
  </si>
  <si>
    <r>
      <rPr>
        <sz val="11"/>
        <color rgb="FF000000"/>
        <rFont val="宋体"/>
        <family val="3"/>
        <charset val="134"/>
      </rPr>
      <t>DC_n5A-n258A</t>
    </r>
  </si>
  <si>
    <r>
      <rPr>
        <sz val="11"/>
        <color rgb="FF000000"/>
        <rFont val="宋体"/>
        <family val="3"/>
        <charset val="134"/>
      </rPr>
      <t>SA_NRCA_2_209</t>
    </r>
  </si>
  <si>
    <r>
      <rPr>
        <sz val="11"/>
        <color rgb="FF000000"/>
        <rFont val="宋体"/>
        <family val="3"/>
        <charset val="134"/>
      </rPr>
      <t>DC_n26A-n258A</t>
    </r>
  </si>
  <si>
    <r>
      <rPr>
        <sz val="11"/>
        <color rgb="FF000000"/>
        <rFont val="宋体"/>
        <family val="3"/>
        <charset val="134"/>
      </rPr>
      <t>SA_NRCA_2_32</t>
    </r>
  </si>
  <si>
    <r>
      <rPr>
        <sz val="11"/>
        <color rgb="FF000000"/>
        <rFont val="宋体"/>
        <family val="3"/>
        <charset val="134"/>
      </rPr>
      <t>DC_n28A-n258A</t>
    </r>
  </si>
  <si>
    <r>
      <rPr>
        <b/>
        <sz val="11"/>
        <color rgb="FF000000"/>
        <rFont val="宋体"/>
        <family val="3"/>
        <charset val="134"/>
      </rPr>
      <t>Power Class</t>
    </r>
  </si>
  <si>
    <r>
      <rPr>
        <b/>
        <sz val="11"/>
        <color rgb="FF000000"/>
        <rFont val="宋体"/>
        <family val="3"/>
        <charset val="134"/>
      </rPr>
      <t>PC Support</t>
    </r>
  </si>
  <si>
    <r>
      <rPr>
        <sz val="11"/>
        <color rgb="FF000000"/>
        <rFont val="宋体"/>
        <family val="3"/>
        <charset val="134"/>
      </rPr>
      <t>PC2</t>
    </r>
  </si>
  <si>
    <r>
      <rPr>
        <sz val="11"/>
        <color rgb="FF000000"/>
        <rFont val="宋体"/>
        <family val="3"/>
        <charset val="134"/>
      </rPr>
      <t>CA_n7A4-n78C4</t>
    </r>
  </si>
  <si>
    <r>
      <rPr>
        <sz val="11"/>
        <color rgb="FF000000"/>
        <rFont val="宋体"/>
        <family val="3"/>
        <charset val="134"/>
      </rPr>
      <t>CA_n7A2-n78C4</t>
    </r>
  </si>
  <si>
    <r>
      <rPr>
        <sz val="11"/>
        <color rgb="FF000000"/>
        <rFont val="宋体"/>
        <family val="3"/>
        <charset val="134"/>
      </rPr>
      <t>CA_n78C4</t>
    </r>
  </si>
  <si>
    <r>
      <rPr>
        <b/>
        <sz val="20"/>
        <color rgb="FF000000"/>
        <rFont val="宋体"/>
        <family val="3"/>
        <charset val="134"/>
      </rPr>
      <t>Band Combinations - SA-HPUE</t>
    </r>
  </si>
  <si>
    <r>
      <rPr>
        <sz val="11"/>
        <color rgb="FF000000"/>
        <rFont val="宋体"/>
        <family val="3"/>
        <charset val="134"/>
      </rPr>
      <t>SA_HPUE_14_9</t>
    </r>
  </si>
  <si>
    <r>
      <rPr>
        <sz val="11"/>
        <color rgb="FF000000"/>
        <rFont val="宋体"/>
        <family val="3"/>
        <charset val="134"/>
      </rPr>
      <t>SA_HPUE_12_12</t>
    </r>
  </si>
  <si>
    <r>
      <rPr>
        <sz val="11"/>
        <color rgb="FF000000"/>
        <rFont val="宋体"/>
        <family val="3"/>
        <charset val="134"/>
      </rPr>
      <t>SA_HPUE_10_15</t>
    </r>
  </si>
  <si>
    <r>
      <rPr>
        <sz val="11"/>
        <color rgb="FF000000"/>
        <rFont val="宋体"/>
        <family val="3"/>
        <charset val="134"/>
      </rPr>
      <t>SA_HPUE_10_17</t>
    </r>
  </si>
  <si>
    <r>
      <rPr>
        <sz val="11"/>
        <color rgb="FF000000"/>
        <rFont val="宋体"/>
        <family val="3"/>
        <charset val="134"/>
      </rPr>
      <t>SA_HPUE_10_19</t>
    </r>
  </si>
  <si>
    <r>
      <rPr>
        <sz val="11"/>
        <color rgb="FF000000"/>
        <rFont val="宋体"/>
        <family val="3"/>
        <charset val="134"/>
      </rPr>
      <t>SA_HPUE_8_13</t>
    </r>
  </si>
  <si>
    <r>
      <rPr>
        <sz val="11"/>
        <color rgb="FF000000"/>
        <rFont val="宋体"/>
        <family val="3"/>
        <charset val="134"/>
      </rPr>
      <t>SA_HPUE_8_15</t>
    </r>
  </si>
  <si>
    <r>
      <rPr>
        <sz val="11"/>
        <color rgb="FF000000"/>
        <rFont val="宋体"/>
        <family val="3"/>
        <charset val="134"/>
      </rPr>
      <t>SA_HPUE_8_17</t>
    </r>
  </si>
  <si>
    <r>
      <rPr>
        <sz val="11"/>
        <color rgb="FF000000"/>
        <rFont val="宋体"/>
        <family val="3"/>
        <charset val="134"/>
      </rPr>
      <t>SA_HPUE_10_14</t>
    </r>
  </si>
  <si>
    <r>
      <rPr>
        <sz val="11"/>
        <color rgb="FF000000"/>
        <rFont val="宋体"/>
        <family val="3"/>
        <charset val="134"/>
      </rPr>
      <t>SA_HPUE_10_16</t>
    </r>
  </si>
  <si>
    <r>
      <rPr>
        <sz val="11"/>
        <color rgb="FF000000"/>
        <rFont val="宋体"/>
        <family val="3"/>
        <charset val="134"/>
      </rPr>
      <t>SA_HPUE_10_18</t>
    </r>
  </si>
  <si>
    <r>
      <rPr>
        <sz val="11"/>
        <color rgb="FF000000"/>
        <rFont val="宋体"/>
        <family val="3"/>
        <charset val="134"/>
      </rPr>
      <t>SA_HPUE_8_12</t>
    </r>
  </si>
  <si>
    <r>
      <rPr>
        <sz val="11"/>
        <color rgb="FF000000"/>
        <rFont val="宋体"/>
        <family val="3"/>
        <charset val="134"/>
      </rPr>
      <t>SA_HPUE_8_14</t>
    </r>
  </si>
  <si>
    <r>
      <rPr>
        <sz val="11"/>
        <color rgb="FF000000"/>
        <rFont val="宋体"/>
        <family val="3"/>
        <charset val="134"/>
      </rPr>
      <t>SA_HPUE_8_16</t>
    </r>
  </si>
  <si>
    <r>
      <rPr>
        <sz val="11"/>
        <color rgb="FF000000"/>
        <rFont val="宋体"/>
        <family val="3"/>
        <charset val="134"/>
      </rPr>
      <t>SA_HPUE_12_3</t>
    </r>
  </si>
  <si>
    <r>
      <rPr>
        <sz val="11"/>
        <color rgb="FF000000"/>
        <rFont val="宋体"/>
        <family val="3"/>
        <charset val="134"/>
      </rPr>
      <t>SA_HPUE_10_3</t>
    </r>
  </si>
  <si>
    <r>
      <rPr>
        <sz val="11"/>
        <color rgb="FF000000"/>
        <rFont val="宋体"/>
        <family val="3"/>
        <charset val="134"/>
      </rPr>
      <t>SA_HPUE_10_4</t>
    </r>
  </si>
  <si>
    <r>
      <rPr>
        <sz val="11"/>
        <color rgb="FF000000"/>
        <rFont val="宋体"/>
        <family val="3"/>
        <charset val="134"/>
      </rPr>
      <t>SA_HPUE_10_5</t>
    </r>
  </si>
  <si>
    <r>
      <rPr>
        <sz val="11"/>
        <color rgb="FF000000"/>
        <rFont val="宋体"/>
        <family val="3"/>
        <charset val="134"/>
      </rPr>
      <t>SA_HPUE_8_5</t>
    </r>
  </si>
  <si>
    <r>
      <rPr>
        <sz val="11"/>
        <color rgb="FF000000"/>
        <rFont val="宋体"/>
        <family val="3"/>
        <charset val="134"/>
      </rPr>
      <t>CA_n7A-n78C</t>
    </r>
  </si>
  <si>
    <r>
      <rPr>
        <sz val="11"/>
        <color rgb="FF000000"/>
        <rFont val="宋体"/>
        <family val="3"/>
        <charset val="134"/>
      </rPr>
      <t>SA_HPUE_8_6</t>
    </r>
  </si>
  <si>
    <r>
      <rPr>
        <sz val="11"/>
        <color rgb="FF000000"/>
        <rFont val="宋体"/>
        <family val="3"/>
        <charset val="134"/>
      </rPr>
      <t>SA_HPUE_6_5</t>
    </r>
  </si>
  <si>
    <r>
      <rPr>
        <sz val="11"/>
        <color rgb="FF000000"/>
        <rFont val="宋体"/>
        <family val="3"/>
        <charset val="134"/>
      </rPr>
      <t>SA_HPUE_6_6</t>
    </r>
  </si>
  <si>
    <r>
      <rPr>
        <sz val="11"/>
        <color rgb="FF000000"/>
        <rFont val="宋体"/>
        <family val="3"/>
        <charset val="134"/>
      </rPr>
      <t>SA_HPUE_8_4</t>
    </r>
  </si>
  <si>
    <r>
      <rPr>
        <sz val="11"/>
        <color rgb="FF000000"/>
        <rFont val="宋体"/>
        <family val="3"/>
        <charset val="134"/>
      </rPr>
      <t>SA_HPUE_6_3</t>
    </r>
  </si>
  <si>
    <r>
      <rPr>
        <sz val="11"/>
        <color rgb="FF000000"/>
        <rFont val="宋体"/>
        <family val="3"/>
        <charset val="134"/>
      </rPr>
      <t>SA_HPUE_6_4</t>
    </r>
  </si>
  <si>
    <r>
      <rPr>
        <sz val="11"/>
        <color rgb="FF000000"/>
        <rFont val="宋体"/>
        <family val="3"/>
        <charset val="134"/>
      </rPr>
      <t>SA_HPUE_6_7</t>
    </r>
  </si>
  <si>
    <r>
      <rPr>
        <sz val="11"/>
        <color rgb="FF000000"/>
        <rFont val="宋体"/>
        <family val="3"/>
        <charset val="134"/>
      </rPr>
      <t>SA_HPUE_6_8</t>
    </r>
  </si>
  <si>
    <r>
      <rPr>
        <sz val="11"/>
        <color rgb="FF000000"/>
        <rFont val="宋体"/>
        <family val="3"/>
        <charset val="134"/>
      </rPr>
      <t>SA_HPUE_8_1</t>
    </r>
  </si>
  <si>
    <r>
      <rPr>
        <sz val="11"/>
        <color rgb="FF000000"/>
        <rFont val="宋体"/>
        <family val="3"/>
        <charset val="134"/>
      </rPr>
      <t>SA_HPUE_4_1</t>
    </r>
  </si>
  <si>
    <r>
      <rPr>
        <sz val="11"/>
        <color rgb="FF000000"/>
        <rFont val="宋体"/>
        <family val="3"/>
        <charset val="134"/>
      </rPr>
      <t>CA_n78C</t>
    </r>
  </si>
  <si>
    <r>
      <rPr>
        <b/>
        <sz val="12"/>
        <color rgb="FF000000"/>
        <rFont val="宋体"/>
        <family val="3"/>
        <charset val="134"/>
      </rPr>
      <t>DOCUMENT CONTROL SHEET for MSR0983</t>
    </r>
  </si>
  <si>
    <r>
      <rPr>
        <sz val="11"/>
        <color rgb="FF000000"/>
        <rFont val="宋体"/>
        <family val="3"/>
        <charset val="134"/>
      </rPr>
      <t>Contact for Enquiries and Proposed Changes</t>
    </r>
  </si>
  <si>
    <r>
      <rPr>
        <sz val="11"/>
        <color rgb="FF000000"/>
        <rFont val="宋体"/>
        <family val="3"/>
        <charset val="134"/>
      </rPr>
      <t>If you have any questions regarding this document contact:</t>
    </r>
  </si>
  <si>
    <r>
      <rPr>
        <sz val="11"/>
        <color rgb="FF000000"/>
        <rFont val="宋体"/>
        <family val="3"/>
        <charset val="134"/>
      </rPr>
      <t>Name</t>
    </r>
  </si>
  <si>
    <r>
      <rPr>
        <sz val="11"/>
        <color rgb="FF000000"/>
        <rFont val="宋体"/>
        <family val="3"/>
        <charset val="134"/>
      </rPr>
      <t>Laura White</t>
    </r>
  </si>
  <si>
    <r>
      <rPr>
        <sz val="11"/>
        <color rgb="FF000000"/>
        <rFont val="宋体"/>
        <family val="3"/>
        <charset val="134"/>
      </rPr>
      <t>Designation</t>
    </r>
  </si>
  <si>
    <r>
      <rPr>
        <sz val="11"/>
        <color rgb="FF000000"/>
        <rFont val="宋体"/>
        <family val="3"/>
        <charset val="134"/>
      </rPr>
      <t>Senior Technology Specialist</t>
    </r>
  </si>
  <si>
    <r>
      <rPr>
        <sz val="11"/>
        <color rgb="FF000000"/>
        <rFont val="宋体"/>
        <family val="3"/>
        <charset val="134"/>
      </rPr>
      <t>Phone</t>
    </r>
  </si>
  <si>
    <t>0404742540</t>
  </si>
  <si>
    <r>
      <rPr>
        <sz val="11"/>
        <color rgb="FF000000"/>
        <rFont val="宋体"/>
        <family val="3"/>
        <charset val="134"/>
      </rPr>
      <t>Email</t>
    </r>
  </si>
  <si>
    <r>
      <rPr>
        <sz val="11"/>
        <color rgb="FF000000"/>
        <rFont val="宋体"/>
        <family val="3"/>
        <charset val="134"/>
      </rPr>
      <t>Laura.White@team.telstra.com</t>
    </r>
  </si>
  <si>
    <r>
      <rPr>
        <b/>
        <sz val="11"/>
        <color rgb="FF000000"/>
        <rFont val="宋体"/>
        <family val="3"/>
        <charset val="134"/>
      </rPr>
      <t>Record of Issues</t>
    </r>
  </si>
  <si>
    <r>
      <rPr>
        <b/>
        <sz val="11"/>
        <color rgb="FF000000"/>
        <rFont val="宋体"/>
        <family val="3"/>
        <charset val="134"/>
      </rPr>
      <t>Issue No</t>
    </r>
  </si>
  <si>
    <r>
      <rPr>
        <b/>
        <sz val="11"/>
        <color rgb="FF000000"/>
        <rFont val="宋体"/>
        <family val="3"/>
        <charset val="134"/>
      </rPr>
      <t>Issue Date</t>
    </r>
  </si>
  <si>
    <r>
      <rPr>
        <b/>
        <sz val="11"/>
        <color rgb="FF000000"/>
        <rFont val="宋体"/>
        <family val="3"/>
        <charset val="134"/>
      </rPr>
      <t>Author</t>
    </r>
  </si>
  <si>
    <r>
      <rPr>
        <b/>
        <sz val="11"/>
        <color rgb="FF000000"/>
        <rFont val="宋体"/>
        <family val="3"/>
        <charset val="134"/>
      </rPr>
      <t>Nature of Amendment</t>
    </r>
  </si>
  <si>
    <t>68</t>
  </si>
  <si>
    <r>
      <rPr>
        <sz val="11"/>
        <color rgb="FF000000"/>
        <rFont val="宋体"/>
        <family val="3"/>
        <charset val="134"/>
      </rPr>
      <t>29-Oct-20</t>
    </r>
  </si>
  <si>
    <r>
      <rPr>
        <sz val="11"/>
        <color rgb="FF000000"/>
        <rFont val="宋体"/>
        <family val="3"/>
        <charset val="134"/>
      </rPr>
      <t>JC</t>
    </r>
  </si>
  <si>
    <r>
      <rPr>
        <sz val="11"/>
        <color rgb="FF000000"/>
        <rFont val="宋体"/>
        <family val="3"/>
        <charset val="134"/>
      </rPr>
      <t>New:_x000D_
Introduction of new MSR_x000D_
_x000D_
Modified:_x000D_
_x000D_
Deleted:</t>
    </r>
  </si>
  <si>
    <t>69</t>
  </si>
  <si>
    <r>
      <rPr>
        <sz val="11"/>
        <color rgb="FF000000"/>
        <rFont val="宋体"/>
        <family val="3"/>
        <charset val="134"/>
      </rPr>
      <t>03-Mar-21</t>
    </r>
  </si>
  <si>
    <r>
      <rPr>
        <sz val="11"/>
        <color rgb="FF000000"/>
        <rFont val="宋体"/>
        <family val="3"/>
        <charset val="134"/>
      </rPr>
      <t>New:_x000D_
None_x000D_
_x000D_
Modified:_x000D_
All sheets - Updated the wording in the guidance notes._x000D_
All sheets - Updated so Column A which has the 3GPP band combination notation is not hidden within the group._x000D_
NR-CA sheet - NSA with n7-n78 has been changed from M to HD._x000D_
n3 sheet - Fixed the auto-population reference issue._x000D_
_x000D_
Deleted:_x000D_
None</t>
    </r>
  </si>
  <si>
    <r>
      <rPr>
        <sz val="11"/>
        <color rgb="FF000000"/>
        <rFont val="宋体"/>
        <family val="3"/>
        <charset val="134"/>
      </rPr>
      <t>69.1</t>
    </r>
  </si>
  <si>
    <r>
      <rPr>
        <sz val="11"/>
        <color rgb="FF000000"/>
        <rFont val="宋体"/>
        <family val="3"/>
        <charset val="134"/>
      </rPr>
      <t>08-Jun-21</t>
    </r>
  </si>
  <si>
    <r>
      <rPr>
        <sz val="11"/>
        <color rgb="FF000000"/>
        <rFont val="宋体"/>
        <family val="3"/>
        <charset val="134"/>
      </rPr>
      <t>New:_x000D_
SA 5GC sheet added that has Telstra SA band combinations._x000D_
_x000D_
Modified:_x000D_
All sheets - Updated the wording in the guidance notes._x000D_
All sheets - Updated so Column A which has the 3GPP band combination notation is not hidden within the group._x000D_
NR-CA sheet - NSA with n7-n78 has been changed from M to HD._x000D_
n3 sheet - Fixed the auto-population reference issue._x000D_
_x000D_
Deleted:_x000D_
None</t>
    </r>
  </si>
  <si>
    <t>70</t>
  </si>
  <si>
    <r>
      <rPr>
        <sz val="11"/>
        <color rgb="FF000000"/>
        <rFont val="宋体"/>
        <family val="3"/>
        <charset val="134"/>
      </rPr>
      <t>26-Jun-21</t>
    </r>
  </si>
  <si>
    <r>
      <rPr>
        <sz val="11"/>
        <color rgb="FF000000"/>
        <rFont val="宋体"/>
        <family val="3"/>
        <charset val="134"/>
      </rPr>
      <t>New:_x000D_
SA sheet has been added, this has a "Network Status" column which has the estimated avaiability for the band combination._x000D_
_x000D_
Modified:_x000D_
EN-DC and LTE band combinations using non-contiguous 1800MHz (3A-3A) are no longer a Telstra requirement and is now optional. _x000D_
"Network Status" has been added to NRCA and mmW columns._x000D_
NSA n3 continues to be optional._x000D_
NR-CA sheet has priorities updated for n3A-n78A and n7A-n78A._x000D_
NSA n28 is undergoing internal trials and has been updated to HD, the intention is to upgrade this to M when internal trials complete. Please refer to MSR0295 for Pre-configuration details or seek advice from Telstra at time of ranging._x000D_
_x000D_
Deleted:_x000D_
None</t>
    </r>
  </si>
  <si>
    <r>
      <rPr>
        <sz val="11"/>
        <color rgb="FF000000"/>
        <rFont val="宋体"/>
        <family val="3"/>
        <charset val="134"/>
      </rPr>
      <t>DTR71</t>
    </r>
  </si>
  <si>
    <r>
      <rPr>
        <sz val="11"/>
        <color rgb="FF000000"/>
        <rFont val="宋体"/>
        <family val="3"/>
        <charset val="134"/>
      </rPr>
      <t>10-Sep-21</t>
    </r>
  </si>
  <si>
    <r>
      <rPr>
        <sz val="11"/>
        <color rgb="FF000000"/>
        <rFont val="宋体"/>
        <family val="3"/>
        <charset val="134"/>
      </rPr>
      <t>DNTP</t>
    </r>
  </si>
  <si>
    <r>
      <rPr>
        <sz val="11"/>
        <color rgb="FF000000"/>
        <rFont val="宋体"/>
        <family val="3"/>
        <charset val="134"/>
      </rPr>
      <t>Added:_x000D_
None_x000D_
_x000D_
Modified:_x000D_
None_x000D_
_x000D_
Removed:_x000D_
None</t>
    </r>
  </si>
  <si>
    <r>
      <rPr>
        <sz val="11"/>
        <color rgb="FF000000"/>
        <rFont val="宋体"/>
        <family val="3"/>
        <charset val="134"/>
      </rPr>
      <t>DTR72</t>
    </r>
  </si>
  <si>
    <r>
      <rPr>
        <sz val="11"/>
        <color rgb="FF000000"/>
        <rFont val="宋体"/>
        <family val="3"/>
        <charset val="134"/>
      </rPr>
      <t>02-Dec-21</t>
    </r>
  </si>
  <si>
    <r>
      <rPr>
        <sz val="11"/>
        <color rgb="FF000000"/>
        <rFont val="宋体"/>
        <family val="3"/>
        <charset val="134"/>
      </rPr>
      <t>DF</t>
    </r>
  </si>
  <si>
    <r>
      <rPr>
        <sz val="11"/>
        <color rgb="FF000000"/>
        <rFont val="宋体"/>
        <family val="3"/>
        <charset val="134"/>
      </rPr>
      <t>Added:_x000D_
inserted 1A_n258A combinations_x000D_
_x000D_
Modified:_x000D_
None_x000D_
_x000D_
Removed:_x000D_
None</t>
    </r>
  </si>
  <si>
    <r>
      <rPr>
        <sz val="11"/>
        <color rgb="FF000000"/>
        <rFont val="宋体"/>
        <family val="3"/>
        <charset val="134"/>
      </rPr>
      <t>DTR73</t>
    </r>
  </si>
  <si>
    <r>
      <rPr>
        <sz val="11"/>
        <color rgb="FF000000"/>
        <rFont val="宋体"/>
        <family val="3"/>
        <charset val="134"/>
      </rPr>
      <t>02-Mar-22</t>
    </r>
  </si>
  <si>
    <r>
      <rPr>
        <sz val="11"/>
        <color rgb="FF000000"/>
        <rFont val="宋体"/>
        <family val="3"/>
        <charset val="134"/>
      </rPr>
      <t>LW</t>
    </r>
  </si>
  <si>
    <r>
      <rPr>
        <sz val="11"/>
        <color rgb="FF000000"/>
        <rFont val="宋体"/>
        <family val="3"/>
        <charset val="134"/>
      </rPr>
      <t>Added:_x000D_
None_x000D_
_x000D_
Modified:_x000D_
Overview tab - EN-DC with NR-CA minimum LTE layers which can be selected changed to 2_x000D_
n78 tab - updated max NR default pre-populated bandwith from 80MHz to 100MHz_x000D_
NR CA tab - fixed typos in column D, updated max n78 default pre-populated bandwith from 80MHz to 1000MHz_x000D_
_x000D_
Removed:_x000D_
None</t>
    </r>
  </si>
  <si>
    <r>
      <rPr>
        <sz val="11"/>
        <color rgb="FF000000"/>
        <rFont val="宋体"/>
        <family val="3"/>
        <charset val="134"/>
      </rPr>
      <t>DTR74</t>
    </r>
  </si>
  <si>
    <r>
      <rPr>
        <sz val="11"/>
        <color rgb="FF000000"/>
        <rFont val="宋体"/>
        <family val="3"/>
        <charset val="134"/>
      </rPr>
      <t>13-May-22</t>
    </r>
  </si>
  <si>
    <r>
      <rPr>
        <sz val="11"/>
        <color rgb="FF000000"/>
        <rFont val="宋体"/>
        <family val="3"/>
        <charset val="134"/>
      </rPr>
      <t>Added:_x000D_
Reference sheet_x000D_
_x000D_
Modified:_x000D_
Overview tab - FR2 PC2 TDD support, SA table: fixed CC dropdown boxes, added max FDD+TDD layer combinations, added NR carriers _x000D_
n7 tab - fixed notation for b7+n7 contiguous_x000D_
mmW tab - fixed NR#CC typos_x000D_
SA tab - updated priorities and network status_x000D_
_x000D_
Removed:_x000D_
n3 tab</t>
    </r>
  </si>
  <si>
    <r>
      <rPr>
        <sz val="11"/>
        <color rgb="FF000000"/>
        <rFont val="宋体"/>
        <family val="3"/>
        <charset val="134"/>
      </rPr>
      <t>DTR75</t>
    </r>
  </si>
  <si>
    <r>
      <rPr>
        <sz val="11"/>
        <color rgb="FF000000"/>
        <rFont val="宋体"/>
        <family val="3"/>
        <charset val="134"/>
      </rPr>
      <t>30-Aug-22</t>
    </r>
  </si>
  <si>
    <r>
      <rPr>
        <sz val="11"/>
        <color rgb="FF000000"/>
        <rFont val="宋体"/>
        <family val="3"/>
        <charset val="134"/>
      </rPr>
      <t>Added:_x000D_
SA tab: n5-n258 and n28-n258_x000D_
_x000D_
Modified:_x000D_
Tab names to clarify EN-DC vs SA CA vs LTE CA_x000D_
SA tab: updated priorities and network status_x000D_
_x000D_
Removed:_x000D_
n28 EN-DC tab</t>
    </r>
  </si>
  <si>
    <r>
      <rPr>
        <sz val="11"/>
        <color rgb="FF000000"/>
        <rFont val="宋体"/>
        <family val="3"/>
        <charset val="134"/>
      </rPr>
      <t>DTR76</t>
    </r>
  </si>
  <si>
    <r>
      <rPr>
        <sz val="11"/>
        <color rgb="FF000000"/>
        <rFont val="宋体"/>
        <family val="3"/>
        <charset val="134"/>
      </rPr>
      <t>24-Nov-22</t>
    </r>
  </si>
  <si>
    <r>
      <rPr>
        <sz val="11"/>
        <color rgb="FF000000"/>
        <rFont val="宋体"/>
        <family val="3"/>
        <charset val="134"/>
      </rPr>
      <t>Added:_x000D_
Overview tab: n26 as M to become P in future, FR1 bandwidth information_x000D_
n26 EN-DC tab: new tab_x000D_
EN-DC NR CA tab: added n26 combos_x000D_
SA CA tab: added n26 combos, added DC_n28A-n78A-n258(A-M)_x000D_
_x000D_
Modified:_x000D_
n7 tab: max NR bandwidth increased to 40MHz_x000D_
EN-DC NR CA tab: max n7 bandwidth increased to 40MHz_x000D_
SA CA: CA with mmW modified M-&gt; HD_x000D_
_x000D_
Removed:_x000D_
EN-DC NR CA tab: removed n3 and n28 combos, and combos with b7+n7 non-contiguous</t>
    </r>
  </si>
  <si>
    <r>
      <rPr>
        <sz val="11"/>
        <color rgb="FF000000"/>
        <rFont val="宋体"/>
        <family val="3"/>
        <charset val="134"/>
      </rPr>
      <t>DTR77</t>
    </r>
  </si>
  <si>
    <r>
      <rPr>
        <sz val="11"/>
        <color rgb="FF000000"/>
        <rFont val="宋体"/>
        <family val="3"/>
        <charset val="134"/>
      </rPr>
      <t>22-Mar-23</t>
    </r>
  </si>
  <si>
    <r>
      <rPr>
        <sz val="11"/>
        <color rgb="FF000000"/>
        <rFont val="宋体"/>
        <family val="3"/>
        <charset val="134"/>
      </rPr>
      <t>Added:_x000D_
LTE CA tab: 26A combos (3+7+26, 3+26, 7+26)_x000D_
mmW EN-DC tab: UL combinations_x000D_
SA CA tab: n26+n28, n26(2A)_x000D_
_x000D_
Removed:_x000D_
LTE CA tab:  1A-1A and 3A-3A combos</t>
    </r>
  </si>
  <si>
    <t>78</t>
  </si>
  <si>
    <r>
      <rPr>
        <sz val="11"/>
        <color rgb="FF000000"/>
        <rFont val="宋体"/>
        <family val="3"/>
        <charset val="134"/>
      </rPr>
      <t>06-Jul-2023</t>
    </r>
  </si>
  <si>
    <r>
      <rPr>
        <sz val="11"/>
        <color rgb="FF000000"/>
        <rFont val="宋体"/>
        <family val="3"/>
        <charset val="134"/>
      </rPr>
      <t>CC</t>
    </r>
  </si>
  <si>
    <r>
      <rPr>
        <sz val="11"/>
        <color rgb="FF000000"/>
        <rFont val="宋体"/>
        <family val="3"/>
        <charset val="134"/>
      </rPr>
      <t xml:space="preserve">Added:_x000D_
CA_n1A2-n78(2A)4,CA_n1A4-n78(2A)4,CA_n26A2-n78(2A)4,CA_n28A2-n78(2A)4,CA_n3A2-n78(2A)4,CA_n3A4-n78(2A)4,CA_n5A2-n78(2A)4,CA_n7A2-n78(2A)4,CA_n7A4-n78(2A)4,DC_1A2-3A2-7A2_n78(2A)4,DC_1A2-3A2-7A4_n78(2A)4,DC_1A2-3A2-7C2_n78(2A)4,DC_1A2-3A2-7C4_n78(2A)4,DC_1A2-3A2_n78(2A)4,DC_1A2-3A4-7A2_n78(2A)4,DC_1A2-3A4-7A4_n78(2A)4,DC_1A2-3A4-7C2_n78(2A)4,DC_1A2-3A4-7C4_n78(2A)4,DC_1A2-3A4_n78(2A)4,DC_1A2-3C2-7A2_n78(2A)4,DC_1A2-3C2-7A4_n78(2A)4,DC_1A2-3C2-7C2_n78(2A)4,DC_1A2-3C2-7C4_n78(2A)4,DC_1A2-3C2_n78(2A)4,DC_1A2-3C4-7A2_n78(2A)4,DC_1A2-3C4-7A4_n78(2A)4,DC_1A2-3C4-7C2_n78(2A)4,DC_1A2-3C4-7C4_n78(2A)4,DC_1A2-3C4_n78(2A)4,DC_1A2-7A2_n78(2A)4,DC_1A2-7A4_n78(2A)4,DC_1A2-7C2_n78(2A)4,DC_1A2-7C4_n78(2A)4,DC_1A2_n78(2A)4,DC_1A4-3A2-7A2_n78(2A)4,DC_1A4-3A2-7A4_n78(2A)4,DC_1A4-3A2-7C2_n78(2A)4,DC_1A4-3A2-7C4_n78(2A)4,DC_1A4-3A2_n78(2A)4,DC_1A4-3A4-7A2_n78(2A)4,DC_1A4-3A4-7A4_n78(2A)4,DC_1A4-3A4-7C2_n78(2A)4,DC_1A4-3A4-7C4_n78(2A)4,DC_1A4-3A4_n78(2A)4,DC_1A4-3C2-7A2_n78(2A)4,DC_1A4-3C2-7A4_n78(2A)4,DC_1A4-3C2-7C2_n78(2A)4,DC_1A4-3C2-7C4_n78(2A)4,DC_1A4-3C2_n78(2A)4,DC_1A4-3C4-7A2_n78(2A)4,DC_1A4-3C4-7A4_n78(2A)4,DC_1A4-3C4-7C2_n78(2A)4,DC_1A4-3C4-7C4_n78(2A)4,DC_1A4-3C4_n78(2A)4,DC_1A4-7A2_n78(2A)4,DC_1A4-7A4_n78(2A)4,DC_1A4-7C2_n78(2A)4,DC_1A4-7C4_n78(2A)4,DC_1A4_n78(2A)4,DC_3A2-7A2_n78(2A)4,DC_3A2-7A4_n78(2A)4,DC_3A2-7C2_n78(2A)4,DC_3A2-7C4_n78(2A)4,DC_3A2_n78(2A)4,DC_3A4-7A2_n78(2A)4,DC_3A4-7A4_n78(2A)4,DC_3A4-7C2_n78(2A)4,DC_3A4-7C4_n78(2A)4,DC_3A4_n78(2A)4,DC_3C2-7A2_n78(2A)4,DC_3C2-7A4_n78(2A)4,DC_3C2-7C2_n78(2A)4,DC_3C2-7C4_n78(2A)4,DC_3C2_n78(2A)4,DC_3C4-7A2_n78(2A)4,DC_3C4-7A4_n78(2A)4,DC_3C4-7C2_n78(2A)4,DC_3C4-7C4_n78(2A)4,DC_3C4_n78(2A)4,DC_7A2_n78(2A)4,DC_7A4_n78(2A)4,DC_7C2_n78(2A)4,DC_7C4_n78(2A)4_x000D_
_x000D_
Modified:_x000D_
_x000D_
_x000D_
Removed:_x000D_
</t>
    </r>
  </si>
  <si>
    <t>79</t>
  </si>
  <si>
    <r>
      <rPr>
        <sz val="11"/>
        <color rgb="FF000000"/>
        <rFont val="宋体"/>
        <family val="3"/>
        <charset val="134"/>
      </rPr>
      <t>17-Oct-2023</t>
    </r>
  </si>
  <si>
    <r>
      <rPr>
        <sz val="11"/>
        <color rgb="FF000000"/>
        <rFont val="宋体"/>
        <family val="3"/>
        <charset val="134"/>
      </rPr>
      <t xml:space="preserve">Added:_x000D_
CA_n1A2-n26(2A)22,CA_n1A4-n26(2A)22,CA_n26(2A)22-n78(2A)44,CA_n26(2A)22-n78A4,CA_n3A2-n26(2A)22,CA_n3A4-n26(2A)22,CA_n3B2,CA_n3B2-n26(2A)22,CA_n3B2-n78A4,CA_n3B4,CA_n3B4-n26(2A)22,CA_n3B4-n78A4,CA_n78(2A)44,CA_n7A2-n26(2A)22,CA_n7A4-n26(2A)22,CA_n7B2-n26(2A)22,CA_n7B2-n26A2-n78(2A)44,CA_n7B2-n78(2A)44,CA_n7B4-n26(2A)22,CA_n7B4-n26A2-n78(2A)44,CA_n7B4-n78(2A)44_x000D_
_x000D_
Modified:_x000D_
CA_3A4-28A2 - updated 'priority' from HD to M_x000D_
CA_n1A2-n26(2A)22 - updated 'priority' from HD to O_x000D_
CA_n1A4-n26(2A)22 - updated 'priority' from HD to O_x000D_
CA_n26(2A)22-n78(2A)44 - updated 'priority' from HD to O_x000D_
CA_n26(2A)22-n78A4 - updated 'priority' from HD to O_x000D_
CA_n3A2-n26(2A)22 - updated 'priority' from HD to O_x000D_
CA_n3A4-n26(2A)22 - updated 'priority' from HD to O_x000D_
CA_n3B2 - updated 'priority' from HD to O_x000D_
CA_n3B2-n26(2A)22 - updated 'priority' from HD to O_x000D_
CA_n3B2-n78A4 - updated 'priority' from HD to O_x000D_
CA_n3B4 - updated 'priority' from HD to O_x000D_
CA_n3B4-n26(2A)22 - updated 'priority' from HD to O_x000D_
CA_n3B4-n78A4 - updated 'priority' from HD to O_x000D_
CA_n5A2-n7B2-n78A4 - updated 'networkStatusTiming' from Q4 CY22 to _x000D_
CA_n5A2-n7B2-n78A4 - updated 'priority' from HD to M_x000D_
CA_n5A2-n7B4-n78A4 - updated 'networkStatusTiming' from Q4 CY22 to _x000D_
CA_n5A2-n7B4-n78A4 - updated 'priority' from HD to M_x000D_
CA_n7A2-n26(2A)22 - updated 'priority' from HD to O_x000D_
CA_n7A4-n26(2A)22 - updated 'priority' from HD to O_x000D_
CA_n7B2-n26(2A)22 - updated 'priority' from HD to O_x000D_
CA_n7B2-n26A2-n78(2A)44 - updated 'priority' from HD to O_x000D_
CA_n7B2-n26A2-n78A4 - updated 'networkStatusTiming' from Q4 CY22 to _x000D_
CA_n7B2-n26A2-n78A4 - updated 'priority' from HD to M_x000D_
CA_n7B2-n28A2-n78A4 - updated 'networkStatusTiming' from Q4 CY22 to _x000D_
CA_n7B2-n28A2-n78A4 - updated 'priority' from HD to M_x000D_
CA_n7B4-n26(2A)22 - updated 'priority' from HD to O_x000D_
CA_n7B4-n26A2-n78(2A)44 - updated 'priority' from HD to O_x000D_
CA_n7B4-n26A2-n78A4 - updated 'networkStatusTiming' from Q4 CY22 to _x000D_
CA_n7B4-n26A2-n78A4 - updated 'priority' from HD to M_x000D_
CA_n7B4-n28A2-n78A4 - updated 'networkStatusTiming' from Q4 CY22 to _x000D_
CA_n7B4-n28A2-n78A4 - updated 'priority' from HD to M_x000D_
_x000D_
Removed:_x000D_
</t>
    </r>
  </si>
  <si>
    <t>80</t>
  </si>
  <si>
    <r>
      <rPr>
        <sz val="11"/>
        <color rgb="FF000000"/>
        <rFont val="宋体"/>
        <family val="3"/>
        <charset val="134"/>
      </rPr>
      <t>06-Dec-2023</t>
    </r>
  </si>
  <si>
    <r>
      <rPr>
        <sz val="11"/>
        <color rgb="FF000000"/>
        <rFont val="宋体"/>
        <family val="3"/>
        <charset val="134"/>
      </rPr>
      <t xml:space="preserve">Added:_x000D_
CA_n1A2-n26(2A)22-n78A4,CA_n1A2-n26A2-n78(2A)44,CA_n1A2-n28A2-n78(2A)44,CA_n1A2-n3A2-n26(2A)22,CA_n1A2-n3A2-n26A2-n78A4,CA_n1A2-n3A2-n28A2-n78A4,CA_n1A2-n3A2-n78(2A)44,CA_n1A2-n3A2-n7A2-n78A4,CA_n1A2-n3A2-n7A4-n78A4,CA_n1A2-n3A4-n26(2A)22,CA_n1A2-n3A4-n26A2-n78A4,CA_n1A2-n3A4-n28A2-n78A4,CA_n1A2-n3A4-n78(2A)44,CA_n1A2-n3A4-n7A2-n78A4,CA_n1A2-n3A4-n7A4-n78A4,CA_n1A2-n7A2-n26(2A)22,CA_n1A2-n7A2-n26A2-n78A4,CA_n1A2-n7A2-n28A2-n78A4,CA_n1A2-n7A2-n78(2A)44,CA_n1A2-n7A4-n26(2A)22,CA_n1A2-n7A4-n26A2-n78A4,CA_n1A2-n7A4-n28A2-n78A4,CA_n1A2-n7A4-n78(2A)44,CA_n1A4-n26(2A)22-n78A4,CA_n1A4-n26A2-n78(2A)44,CA_n1A4-n28A2-n78(2A)44,CA_n1A4-n3A2-n26(2A)22,CA_n1A4-n3A2-n26A2-n78A4,CA_n1A4-n3A2-n28A2-n78A4,CA_n1A4-n3A2-n78(2A)44,CA_n1A4-n3A2-n7A2-n78A4,CA_n1A4-n3A2-n7A4-n78A4,CA_n1A4-n3A4-n26(2A)22,CA_n1A4-n3A4-n26A2-n78A4,CA_n1A4-n3A4-n28A2-n78A4,CA_n1A4-n3A4-n78(2A)44,CA_n1A4-n3A4-n7A2-n78A4,CA_n1A4-n3A4-n7A4-n78A4,CA_n1A4-n7A2-n26(2A)22,CA_n1A4-n7A2-n26A2-n78A4,CA_n1A4-n7A2-n28A2-n78A4,CA_n1A4-n7A2-n78(2A)44,CA_n1A4-n7A4-n26(2A)22,CA_n1A4-n7A4-n26A2-n78A4,CA_n1A4-n7A4-n28A2-n78A4,CA_n1A4-n7A4-n78(2A)44,CA_n3A2-n26(2A)22-n78A4,CA_n3A2-n26A2-n78(2A)44,CA_n3A2-n28A2-n78(2A)44,CA_n3A2-n7A2-n26(2A)22,CA_n3A2-n7A2-n26A2-n78A4,CA_n3A2-n7A2-n28A2-n78A4,CA_n3A2-n7A2-n78(2A)44,CA_n3A2-n7A4-n26(2A)22,CA_n3A2-n7A4-n26A2-n78A4,CA_n3A2-n7A4-n28A2-n78A4,CA_n3A2-n7A4-n78(2A)44,CA_n3A4-n26(2A)22-n78A4,CA_n3A4-n26A2-n78(2A)44,CA_n3A4-n28A2-n78(2A)44,CA_n3A4-n7A2-n26(2A)22,CA_n3A4-n7A2-n26A2-n78A4,CA_n3A4-n7A2-n28A2-n78A4,CA_n3A4-n7A2-n78(2A)44,CA_n3A4-n7A4-n26(2A)22,CA_n3A4-n7A4-n26A2-n78A4,CA_n3A4-n7A4-n28A2-n78A4,CA_n3A4-n7A4-n78(2A)44,CA_n3B2-n26A2-n78A4,CA_n3B2-n78(2A)44,CA_n3B4-n26A2-n78A4,CA_n3B4-n78(2A)44,CA_n7A2-n26(2A)22-n78A4,CA_n7A2-n26A2-n78(2A)44,CA_n7A2-n28A2-n78(2A)44,CA_n7A4-n26(2A)22-n78A4,CA_n7A4-n26A2-n78(2A)44,CA_n7A4-n28A2-n78(2A)44,DC_n26(2A)22-n258M2,DC_n3A2-n7A2-n258M2,DC_n3A2-n7A4-n258M2,DC_n3A4-n7A2-n258M2,DC_n3A4-n7A4-n258M2,DC_n3B2-n258M2,DC_n3B4-n258M2_x000D_
_x000D_
Modified:_x000D_
CA_n1A2-n26(2A)22-n78A4 - updated 'priority' from HD to M_x000D_
CA_n1A2-n26A2-n78(2A)44 - updated 'priority' from HD to M_x000D_
CA_n1A2-n28A2-n78(2A)44 - updated 'priority' from HD to M_x000D_
CA_n1A2-n3A2-n26(2A)22 - updated 'priority' from HD to M_x000D_
CA_n1A2-n3A2-n26A2-n78A4 - updated 'priority' from HD to M_x000D_
CA_n1A2-n3A2-n28A2-n78A4 - updated 'priority' from HD to M_x000D_
CA_n1A2-n3A2-n78(2A)44 - updated 'priority' from HD to M_x000D_
CA_n1A2-n3A2-n7A2-n78A4 - updated 'priority' from HD to M_x000D_
CA_n1A2-n3A2-n7A4-n78A4 - updated 'priority' from HD to M_x000D_
CA_n1A2-n3A4-n26(2A)22 - updated 'priority' from HD to M_x000D_
CA_n1A2-n3A4-n26A2-n78A4 - updated 'priority' from HD to M_x000D_
CA_n1A2-n3A4-n28A2-n78A4 - updated 'priority' from HD to M_x000D_
CA_n1A2-n3A4-n78(2A)44 - updated 'priority' from HD to M_x000D_
CA_n1A2-n3A4-n7A2-n78A4 - updated 'priority' from HD to M_x000D_
CA_n1A2-n3A4-n7A4-n78A4 - updated 'priority' from HD to M_x000D_
CA_n1A2-n7A2-n26(2A)22 - updated 'priority' from HD to M_x000D_
CA_n1A2-n7A2-n26A2-n78A4 - updated 'priority' from HD to M_x000D_
CA_n1A2-n7A2-n28A2-n78A4 - updated 'priority' from HD to M_x000D_
CA_n1A2-n7A2-n78(2A)44 - updated 'priority' from HD to M_x000D_
CA_n1A2-n7A4-n26(2A)22 - updated 'priority' from HD to M_x000D_
CA_n1A2-n7A4-n26A2-n78A4 - updated 'priority' from HD to M_x000D_
CA_n1A2-n7A4-n28A2-n78A4 - updated 'priority' from HD to M_x000D_
CA_n1A2-n7A4-n78(2A)44 - updated 'priority' from HD to M_x000D_
CA_n1A4-n26(2A)22-n78A4 - updated 'priority' from HD to M_x000D_
CA_n1A4-n26A2-n78(2A)44 - updated 'priority' from HD to M_x000D_
CA_n1A4-n28A2-n78(2A)44 - updated 'priority' from HD to M_x000D_
CA_n1A4-n3A2-n26(2A)22 - updated 'priority' from HD to M_x000D_
CA_n1A4-n3A2-n26A2-n78A4 - updated 'priority' from HD to M_x000D_
CA_n1A4-n3A2-n28A2-n78A4 - updated 'priority' from HD to M_x000D_
CA_n1A4-n3A2-n78(2A)44 - updated 'priority' from HD to M_x000D_
CA_n1A4-n3A2-n7A2-n78A4 - updated 'priority' from HD to M_x000D_
CA_n1A4-n3A2-n7A4-n78A4 - updated 'priority' from HD to M_x000D_
CA_n1A4-n3A4-n26(2A)22 - updated 'priority' from HD to M_x000D_
CA_n1A4-n3A4-n26A2-n78A4 - updated 'priority' from HD to M_x000D_
CA_n1A4-n3A4-n28A2-n78A4 - updated 'priority' from HD to M_x000D_
CA_n1A4-n3A4-n78(2A)44 - updated 'priority' from HD to M_x000D_
CA_n1A4-n3A4-n7A2-n78A4 - updated 'priority' from HD to M_x000D_
CA_n1A4-n3A4-n7A4-n78A4 - updated 'priority' from HD to M_x000D_
CA_n1A4-n7A2-n26(2A)22 - updated 'priority' from HD to M_x000D_
CA_n1A4-n7A2-n26A2-n78A4 - updated 'priority' from HD to M_x000D_
CA_n1A4-n7A2-n28A2-n78A4 - updated 'priority' from HD to M_x000D_
CA_n1A4-n7A2-n78(2A)44 - updated 'priority' from HD to M_x000D_
CA_n1A4-n7A4-n26(2A)22 - updated 'priority' from HD to M_x000D_
CA_n1A4-n7A4-n26A2-n78A4 - updated 'priority' from HD to M_x000D_
CA_n1A4-n7A4-n28A2-n78A4 - updated 'priority' from HD to M_x000D_
CA_n1A4-n7A4-n78(2A)44 - updated 'priority' from HD to M_x000D_
CA_n3A2-n26(2A)22-n78A4 - updated 'priority' from HD to M_x000D_
CA_n3A2-n26A2-n78(2A)44 - updated 'priority' from HD to M_x000D_
CA_n3A2-n28A2-n78(2A)44 - updated 'priority' from HD to M_x000D_
CA_n3A2-n7A2-n26(2A)22 - updated 'priority' from HD to M_x000D_
CA_n3A2-n7A2-n26A2-n78A4 - updated 'priority' from HD to M_x000D_
CA_n3A2-n7A2-n28A2-n78A4 - updated 'priority' from HD to M_x000D_
CA_n3A2-n7A2-n78(2A)44 - updated 'priority' from HD to M_x000D_
CA_n3A2-n7A4-n26(2A)22 - updated 'priority' from HD to M_x000D_
CA_n3A2-n7A4-n26A2-n78A4 - updated 'priority' from HD to M_x000D_
CA_n3A2-n7A4-n28A2-n78A4 - updated 'priority' from HD to M_x000D_
CA_n3A2-n7A4-n78(2A)44 - updated 'priority' from HD to M_x000D_
CA_n3A4-n26(2A)22-n78A4 - updated 'priority' from HD to M_x000D_
CA_n3A4-n26A2-n78(2A)44 - updated 'priority' from HD to M_x000D_
CA_n3A4-n28A2-n78(2A)44 - updated 'priority' from HD to M_x000D_
CA_n3A4-n7A2-n26(2A)22 - updated 'priority' from HD to M_x000D_
CA_n3A4-n7A2-n26A2-n78A4 - updated 'priority' from HD to M_x000D_
CA_n3A4-n7A2-n28A2-n78A4 - updated 'priority' from HD to M_x000D_
CA_n3A4-n7A2-n78(2A)44 - updated 'priority' from HD to M_x000D_
CA_n3A4-n7A4-n26(2A)22 - updated 'priority' from HD to M_x000D_
CA_n3A4-n7A4-n26A2-n78A4 - updated 'priority' from HD to M_x000D_
CA_n3A4-n7A4-n28A2-n78A4 - updated 'priority' from HD to M_x000D_
CA_n3A4-n7A4-n78(2A)44 - updated 'priority' from HD to M_x000D_
CA_n3B2-n26A2-n78A4 - updated 'priority' from HD to M_x000D_
CA_n3B2-n78(2A)44 - updated 'priority' from HD to M_x000D_
CA_n3B4-n26A2-n78A4 - updated 'priority' from HD to M_x000D_
CA_n3B4-n78(2A)44 - updated 'priority' from HD to M_x000D_
CA_n78A4-n258M2 - updated 'networkStatusTiming' from CY23 to _x000D_
CA_n7A2-n26(2A)22-n78A4 - updated 'priority' from HD to M_x000D_
CA_n7A2-n26A2-n78(2A)44 - updated 'priority' from HD to M_x000D_
CA_n7A2-n28A2-n78(2A)44 - updated 'priority' from HD to M_x000D_
CA_n7A4-n258M2 - updated 'networkStatusTiming' from CY23 to _x000D_
CA_n7A4-n26(2A)22-n78A4 - updated 'priority' from HD to M_x000D_
CA_n7A4-n26A2-n78(2A)44 - updated 'priority' from HD to M_x000D_
CA_n7A4-n28A2-n78(2A)44 - updated 'priority' from HD to M_x000D_
DC_n26(2A)22-n258M2 - updated 'priority' from HD to M_x000D_
DC_n3A2-n7A2-n258M2 - updated 'priority' from HD to M_x000D_
DC_n3A2-n7A4-n258M2 - updated 'priority' from HD to M_x000D_
DC_n3A4-n7A2-n258M2 - updated 'priority' from HD to M_x000D_
DC_n3A4-n7A4-n258M2 - updated 'priority' from HD to M_x000D_
DC_n3B2-n258M2 - updated 'priority' from HD to M_x000D_
DC_n3B4-n258M2 - updated 'priority' from HD to M_x000D_
_x000D_
Removed:_x000D_
</t>
    </r>
  </si>
  <si>
    <t>81</t>
  </si>
  <si>
    <r>
      <rPr>
        <sz val="11"/>
        <color rgb="FF000000"/>
        <rFont val="宋体"/>
        <family val="3"/>
        <charset val="134"/>
      </rPr>
      <t>01-Mar-2024</t>
    </r>
  </si>
  <si>
    <r>
      <rPr>
        <sz val="11"/>
        <color rgb="FF000000"/>
        <rFont val="宋体"/>
        <family val="3"/>
        <charset val="134"/>
      </rPr>
      <t xml:space="preserve">Added:_x000D_
_x000D_
_x000D_
Modified:_x000D_
_x000D_
_x000D_
Removed:_x000D_
</t>
    </r>
  </si>
  <si>
    <t>82</t>
  </si>
  <si>
    <r>
      <rPr>
        <sz val="11"/>
        <color rgb="FF000000"/>
        <rFont val="宋体"/>
        <family val="3"/>
        <charset val="134"/>
      </rPr>
      <t>28-Jun-2024</t>
    </r>
  </si>
  <si>
    <r>
      <rPr>
        <sz val="11"/>
        <color rgb="FF000000"/>
        <rFont val="宋体"/>
        <family val="3"/>
        <charset val="134"/>
      </rPr>
      <t xml:space="preserve">Added:
Modified:
Removed:
</t>
    </r>
  </si>
  <si>
    <t>83</t>
  </si>
  <si>
    <r>
      <rPr>
        <sz val="11"/>
        <color rgb="FF000000"/>
        <rFont val="宋体"/>
        <family val="3"/>
        <charset val="134"/>
      </rPr>
      <t>26-Nov-2024</t>
    </r>
  </si>
  <si>
    <r>
      <rPr>
        <sz val="11"/>
        <color rgb="FF000000"/>
        <rFont val="宋体"/>
        <family val="3"/>
        <charset val="134"/>
      </rPr>
      <t>Added:
CA_n1A2-n28A2-n78(2A)44,CA_n1A2-n28A2-n78A4,CA_n1A2-n3A2-n78(2A)44,CA_n1A2-n3A2-n78(2A)44,CA_n1A2-n3A2-n78A4,CA_n1A2-n3A2-n78A4,CA_n1A2-n3A4-n78(2A)44,CA_n1A2-n3A4-n78(2A)44,CA_n1A2-n3A4-n78A4,CA_n1A2-n3A4-n78A4,CA_n1A2-n78(2A)44,CA_n1A2-n78(2A)44,CA_n1A2-n78A4,CA_n1A2-n78A4,CA_n1A2-n7A2-n78(2A)44,CA_n1A2-n7A2-n78(2A)44,CA_n1A2-n7A2-n78A4,CA_n1A2-n7A2-n78A4,CA_n1A2-n7A4-n78(2A)44,CA_n1A2-n7A4-n78(2A)44,CA_n1A2-n7A4-n78A4,CA_n1A2-n7A4-n78A4,CA_n1A4-n28A2-n78(2A)44,CA_n1A4-n28A2-n78A4,CA_n1A4-n3A2-n78(2A)44,CA_n1A4-n3A2-n78(2A)44,CA_n1A4-n3A2-n78A4,CA_n1A4-n3A2-n78A4,CA_n1A4-n3A4-n78(2A)44,CA_n1A4-n3A4-n78(2A)44,CA_n1A4-n3A4-n78A4,CA_n1A4-n3A4-n78A4,CA_n1A4-n78(2A)44,CA_n1A4-n78(2A)44,CA_n1A4-n78A4,CA_n1A4-n78A4,CA_n1A4-n7A2-n78(2A)44,CA_n1A4-n7A2-n78(2A)44,CA_n1A4-n7A2-n78A4,CA_n1A4-n7A2-n78A4,CA_n1A4-n7A4-n78(2A)44,CA_n1A4-n7A4-n78(2A)44,CA_n1A4-n7A4-n78A4,CA_n1A4-n7A4-n78A4,CA_n26A2-n78A4,CA_n26A2-n78A4,CA_n28A2-n78(2A)44,CA_n28A2-n78A4,CA_n3A2-n28A2-n78(2A)44,CA_n3A2-n28A2-n78A4,CA_n3A2-n78(2A)44,CA_n3A2-n78(2A)44,CA_n3A2-n78A4,CA_n3A2-n78A4,CA_n3A2-n7A2-n78(2A)44,CA_n3A2-n7A2-n78(2A)44,CA_n3A2-n7A2-n78A4,CA_n3A2-n7A2-n78A4,CA_n3A2-n7A4-n78(2A)44,CA_n3A2-n7A4-n78(2A)44,CA_n3A2-n7A4-n78A4,CA_n3A2-n7A4-n78A4,CA_n3A4-n28A2-n78(2A)44,CA_n3A4-n28A2-n78A4,CA_n3A4-n78(2A)44,CA_n3A4-n78(2A)44,CA_n3A4-n78A4,CA_n3A4-n78A4,CA_n3A4-n7A2-n78(2A)44,CA_n3A4-n7A2-n78(2A)44,CA_n3A4-n7A2-n78A4,CA_n3A4-n7A2-n78A4,CA_n3A4-n7A4-n78(2A)44,CA_n3A4-n7A4-n78(2A)44,CA_n3A4-n7A4-n78A4,CA_n3A4-n7A4-n78A4,CA_n5A2-n78(2A)44,CA_n5A2-n78(2A)44,CA_n5A2-n78A4,CA_n5A2-n78A4,CA_n5A2-n7A2-n78A4,CA_n5A2-n7A2-n78A4,CA_n5A2-n7A4-n78A4,CA_n5A2-n7A4-n78A4,CA_n5A2-n7B2-n78A4,CA_n5A2-n7B2-n78A4,CA_n5A2-n7B4-n78A4,CA_n5A2-n7B4-n78A4,CA_n78(2A)44,CA_n78(2A)44,CA_n78C4,CA_n78C4,CA_n7A2-n26A2-n78A4,CA_n7A2-n26A2-n78A4,CA_n7A2-n28A2-n78(2A)44,CA_n7A2-n28A2-n78A4,CA_n7A2-n78(2A)44,CA_n7A2-n78(2A)44,CA_n7A2-n78A4,CA_n7A2-n78A4,CA_n7A2-n78C4,CA_n7A2-n78C4,CA_n7A4-n26A2-n78A4,CA_n7A4-n26A2-n78A4,CA_n7A4-n28A2-n78(2A)44,CA_n7A4-n28A2-n78A4,CA_n7A4-n78(2A)44,CA_n7A4-n78(2A)44,CA_n7A4-n78A4,CA_n7A4-n78A4,CA_n7A4-n78C4,CA_n7A4-n78C4,CA_n7B2-n26A2-n78A4,CA_n7B2-n26A2-n78A4,CA_n7B2-n28A2-n78A4,CA_n7B2-n78A4,CA_n7B2-n78A4,CA_n7B4-n26A2-n78A4,CA_n7B4-n26A2-n78A4,CA_n7B4-n28A2-n78A4,CA_n7B4-n78A4,CA_n7B4-n78A4
Modified:
Removed:
CA_3A2-8A2,CA_n1A2-n28A2,CA_n1A2-n3A2-n28A2-n78A4,CA_n1A2-n3A4-n28A2-n78A4,CA_n1A2-n7A2-n28A2-n78A4,CA_n1A2-n7A4-n28A2-n78A4,CA_n1A4-n28A2,CA_n1A4-n3A2-n28A2-n78A4,CA_n1A4-n3A4-n28A2-n78A4,CA_n1A4-n7A2-n28A2-n78A4,CA_n1A4-n7A4-n28A2-n78A4,CA_n26A2-n28A2,CA_n3A2-n28A2,CA_n3A2-n7A2-n28A2-n78A4,CA_n3A2-n7A4-n28A2-n78A4,CA_n3A4-n28A2,CA_n3A4-n7A2-n28A2-n78A4,CA_n3A4-n7A4-n28A2-n78A4,CA_n7A2-n28A2,CA_n7A4-n28A2,CA_n7B2-n28A2,CA_n7B4-n28A2,DC_1A2-3A2-7A2_n28A2-n78A4,DC_1A2-3A2-7A4_n28A2-n78A4,DC_1A2-3A2-7C2_n28A2-n78A4,DC_1A2-3A2-7C4_n28A2-n78A4,DC_1A2-3A2_n28A2-n78A4,DC_1A2-3A4-7A2_n28A2-n78A4,DC_1A2-3A4-7A4_n28A2-n78A4,DC_1A2-3A4-7C2_n28A2-n78A4,DC_1A2-3A4-7C4_n28A2-n78A4,DC_1A2-3A4_n28A2-n78A4,DC_1A2-3C2-7A2_n28A2-n78A4,DC_1A2-3C2-7A4_n28A2-n78A4,DC_1A2-3C2-7C2_n28A2-n78A4,DC_1A2-3C2-7C4_n28A2-n78A4,DC_1A2-3C2_n28A2-n78A4,DC_1A2-3C4-7A2_n28A2-n78A4,DC_1A2-3C4-7A4_n28A2-n78A4,DC_1A2-3C4-7C2_n28A2-n78A4,DC_1A2-3C4-7C4_n28A2-n78A4,DC_1A2-3C4_n28A2-n78A4,DC_1A2-7A2_n28A2-n78A4,DC_1A2-7A4_n28A2-n78A4,DC_1A2-7C2_n28A2-n78A4,DC_1A2-7C4_n28A2-n78A4,DC_1A2_n258B2,DC_1A2_n258C2,DC_1A2_n28A2-n78A4,DC_1A4-3A2-7A2_n28A2-n78A4,DC_1A4-3A2-7A4_n28A2-n78A4,DC_1A4-3A2-7C2_n28A2-n78A4,DC_1A4-3A2-7C4_n28A2-n78A4,DC_1A4-3A2_n28A2-n78A4,DC_1A4-3A4-7A2_n28A2-n78A4,DC_1A4-3A4-7A4_n28A2-n78A4,DC_1A4-3A4-7C2_n28A2-n78A4,DC_1A4-3A4-7C4_n28A2-n78A4,DC_1A4-3A4_n28A2-n78A4,DC_1A4-3C2-7A2_n28A2-n78A4,DC_1A4-3C2-7A4_n28A2-n78A4,DC_1A4-3C2-7C2_n28A2-n78A4,DC_1A4-3C2-7C4_n28A2-n78A4,DC_1A4-3C2_n28A2-n78A4,DC_1A4-3C4-7A2_n28A2-n78A4,DC_1A4-3C4-7A4_n28A2-n78A4,DC_1A4-3C4-7C2_n28A2-n78A4,DC_1A4-3C4-7C4_n28A2-n78A4,DC_1A4-3C4_n28A2-n78A4,DC_1A4-7A2_n28A2-n78A4,DC_1A4-7A4_n28A2-n78A4,DC_1A4-7C2_n28A2-n78A4,DC_1A4-7C4_n28A2-n78A4,DC_1A4_n258B2,DC_1A4_n258C2,DC_1A4_n28A2-n78A4,DC_28A2_n258B2,DC_28A2_n258C2,DC_3A2-3A2-28A2_n78A4,DC_3A2-3A2-7A2_n78A4,DC_3A2-3A2-7A4_n78A4,DC_3A2-3A2_n78A4,DC_3A2-7A2_n28A2-n78A4,DC_3A2-7A4_n28A2-n78A4,DC_3A2-7C2_n28A2-n78A4,DC_3A2-7C4_n28A2-n78A4,DC_3A2_n258B2,DC_3A2_n258C2,DC_3A2_n28A2-n78A4,DC_3A4-3A2-28A2_n78A4,DC_3A4-3A2_n78A4,DC_3A4-3A4-28A2_n78A4,DC_3A4-3A4-7A2_n78A4,DC_3A4-3A4-7A4_n78A4,DC_3A4-3A4_n78A4,DC_3A4-7A2_n28A2-n78A4,DC_3A4-7A4_n28A2-n78A4,DC_3A4-7C2_n28A2-n78A4,DC_3A4-7C4_n28A2-n78A4,DC_3A4_n258B2,DC_3A4_n258C2,DC_3A4_n28A2-n78A4,DC_3C2-7A2_n28A2-n78A4,DC_3C2-7A4_n28A2-n78A4,DC_3C2-7C2_n28A2-n78A4,DC_3C2-7C4_n28A2-n78A4,DC_3C2_n28A2-n78A4,DC_3C4-7A2_n28A2-n78A4,DC_3C4-7A4_n28A2-n78A4,DC_3C4-7C2_n28A2-n78A4,DC_3C4-7C4_n28A2-n78A4,DC_3C4_n28A2-n78A4,DC_7A2_n258B2,DC_7A2_n258C2,DC_7A2_n28A2-n78A4,DC_7A4_n258B2,DC_7A4_n258C2,DC_7A4_n28A2-n78A4,DC_7C2_n258B2,DC_7C2_n258C2,DC_7C2_n28A2-n78A4,DC_7C4_n258B2,DC_7C4_n258C2,DC_7C4_n28A2-n78A4,DC_n28A2-n258A2,DC_n28A2-n258G2,DC_n28A2-n258H2,DC_n28A2-n258I2,DC_n28A2-n258J2,DC_n28A2-n258K2,DC_n28A2-n258L2,DC_n28A2-n258M2,DC_n28A2-n78A4-n258A2,DC_n28A2-n78A4-n258G2,DC_n28A2-n78A4-n258H2,DC_n28A2-n78A4-n258I2,DC_n28A2-n78A4-n258J2,DC_n28A2-n78A4-n258K2,DC_n28A2-n78A4-n258L2,DC_n28A2-n78A4-n258M2</t>
    </r>
  </si>
  <si>
    <r>
      <rPr>
        <sz val="11"/>
        <color rgb="FF000000"/>
        <rFont val="宋体"/>
        <family val="3"/>
        <charset val="134"/>
      </rPr>
      <t>This publication has been prepared and written by Telstra Corporation Limited (ABN 33 051 775 556), and is copyright. Other than for the purposes of and subject to the conditions prescribed under the Copyright Act, no part of it may in any form or by any means (electronic, mechanical, microcopying, photocopying, recording or otherwise) be reproduced, stored in a retrieval system or transmitted without prior written permission from the document controller. Product or company names are trademarks or registered trademarks of their respective holders.</t>
    </r>
  </si>
  <si>
    <r>
      <rPr>
        <sz val="11"/>
        <color rgb="FF000000"/>
        <rFont val="宋体"/>
        <family val="3"/>
        <charset val="134"/>
      </rPr>
      <t>Note for non-Telstra readers: The contents of this publication are subject to change without notice. All efforts have been made to ensure the accuracy of this publication. Notwithstanding, Telstra Corporation Limited does not assume responsibility for any errors nor for any consequences arising from any errors in this publication.</t>
    </r>
  </si>
  <si>
    <t>Y</t>
  </si>
  <si>
    <r>
      <t>T</t>
    </r>
    <r>
      <rPr>
        <sz val="11"/>
        <color rgb="FF000000"/>
        <rFont val="Calibri"/>
        <family val="2"/>
      </rPr>
      <t>CL</t>
    </r>
    <phoneticPr fontId="15" type="noConversion"/>
  </si>
  <si>
    <t>N</t>
  </si>
  <si>
    <t>N</t>
    <phoneticPr fontId="15" type="noConversion"/>
  </si>
  <si>
    <t>N</t>
    <phoneticPr fontId="15" type="noConversion"/>
  </si>
  <si>
    <r>
      <t>D</t>
    </r>
    <r>
      <rPr>
        <sz val="11"/>
        <color rgb="FF000000"/>
        <rFont val="Calibri"/>
        <family val="2"/>
      </rPr>
      <t>ahlia_T450H</t>
    </r>
    <phoneticPr fontId="15" type="noConversion"/>
  </si>
  <si>
    <t>Not supported</t>
    <phoneticPr fontId="15" type="noConversion"/>
  </si>
  <si>
    <t>UL CA :   CA_3C, CA_40C 
DL CA:    CA_3C, CA_40C,  CA_1A-1A, CA_1A-28A, CA_1A-3A, CA_1A-5A, CA_3A-28A, CA_3A-3A, CA_3A-40A, CA_3A-5A, CA_3A-20A</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</si>
</sst>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宋体"/>
      <family val="2"/>
      <scheme val="minor"/>
    </font>
    <font>
      <b/>
      <sz val="20"/>
      <color rgb="FF000000"/>
      <name val="Calibri"/>
      <family val="2"/>
    </font>
    <font>
      <sz val="11"/>
      <color rgb="FF000000"/>
      <name val="Calibri"/>
      <family val="2"/>
    </font>
    <font>
      <b/>
      <sz val="11"/>
      <color rgb="FFFF0000"/>
      <name val="Calibri"/>
      <family val="2"/>
    </font>
    <font>
      <b/>
      <sz val="11"/>
      <color rgb="FFFFFFFF"/>
      <name val="Calibri"/>
      <family val="2"/>
    </font>
    <font>
      <b/>
      <sz val="11"/>
      <color rgb="FF000000"/>
      <name val="Calibri"/>
      <family val="2"/>
    </font>
    <font>
      <b/>
      <sz val="16"/>
      <color rgb="FF000000"/>
      <name val="Calibri"/>
      <family val="2"/>
    </font>
    <font>
      <b/>
      <sz val="12"/>
      <color rgb="FF000000"/>
      <name val="Calibri"/>
      <family val="2"/>
    </font>
    <font>
      <b/>
      <sz val="20"/>
      <color rgb="FF000000"/>
      <name val="宋体"/>
      <family val="3"/>
      <charset val="134"/>
    </font>
    <font>
      <sz val="11"/>
      <color rgb="FF000000"/>
      <name val="宋体"/>
      <family val="3"/>
      <charset val="134"/>
    </font>
    <font>
      <b/>
      <sz val="11"/>
      <color rgb="FFFF0000"/>
      <name val="宋体"/>
      <family val="3"/>
      <charset val="134"/>
    </font>
    <font>
      <b/>
      <sz val="11"/>
      <color rgb="FFFFFFFF"/>
      <name val="宋体"/>
      <family val="3"/>
      <charset val="134"/>
    </font>
    <font>
      <b/>
      <sz val="11"/>
      <color rgb="FF000000"/>
      <name val="宋体"/>
      <family val="3"/>
      <charset val="134"/>
    </font>
    <font>
      <b/>
      <sz val="16"/>
      <color rgb="FF000000"/>
      <name val="宋体"/>
      <family val="3"/>
      <charset val="134"/>
    </font>
    <font>
      <b/>
      <sz val="12"/>
      <color rgb="FF000000"/>
      <name val="宋体"/>
      <family val="3"/>
      <charset val="134"/>
    </font>
    <font>
      <sz val="9"/>
      <name val="宋体"/>
      <family val="3"/>
      <charset val="134"/>
      <scheme val="minor"/>
    </font>
    <font>
      <sz val="11"/>
      <color rgb="FF000000"/>
      <name val="Calibri"/>
      <family val="2"/>
    </font>
  </fonts>
  <fills count="15">
    <fill>
      <patternFill patternType="none"/>
    </fill>
    <fill>
      <patternFill patternType="gray125"/>
    </fill>
    <fill>
      <patternFill patternType="solid">
        <fgColor rgb="FF4472C4"/>
      </patternFill>
    </fill>
    <fill>
      <patternFill patternType="solid">
        <fgColor rgb="FF70AD47"/>
      </patternFill>
    </fill>
    <fill>
      <patternFill patternType="solid">
        <fgColor rgb="FFDDEBF7"/>
      </patternFill>
    </fill>
    <fill>
      <patternFill patternType="solid">
        <fgColor rgb="FFE2EFDA"/>
      </patternFill>
    </fill>
    <fill>
      <patternFill patternType="solid">
        <fgColor rgb="FF93A2A9"/>
      </patternFill>
    </fill>
    <fill>
      <patternFill patternType="solid">
        <fgColor rgb="FFF0F0F4"/>
      </patternFill>
    </fill>
    <fill>
      <patternFill patternType="solid">
        <fgColor rgb="FFA6A6A6"/>
      </patternFill>
    </fill>
    <fill>
      <patternFill patternType="solid">
        <fgColor rgb="FFD3D3DE"/>
      </patternFill>
    </fill>
    <fill>
      <patternFill patternType="solid">
        <fgColor rgb="FFED7D31"/>
      </patternFill>
    </fill>
    <fill>
      <patternFill patternType="solid">
        <fgColor rgb="FF1F4E78"/>
      </patternFill>
    </fill>
    <fill>
      <patternFill patternType="solid">
        <fgColor rgb="FF548235"/>
      </patternFill>
    </fill>
    <fill>
      <patternFill patternType="solid">
        <fgColor rgb="FFC5D9F1"/>
      </patternFill>
    </fill>
    <fill>
      <patternFill patternType="solid">
        <fgColor rgb="FFFF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xf numFmtId="0" fontId="1" fillId="0" borderId="2" xfId="0" applyFont="1" applyBorder="1" applyAlignment="1">
      <alignment horizontal="left"/>
    </xf>
    <xf numFmtId="0" fontId="0" fillId="0" borderId="2" xfId="0" applyBorder="1" applyAlignment="1"/>
    <xf numFmtId="0" fontId="2" fillId="0" borderId="2" xfId="0" applyFont="1" applyBorder="1" applyAlignment="1">
      <alignment horizontal="left"/>
    </xf>
    <xf numFmtId="0" fontId="3" fillId="0" borderId="2" xfId="0" applyFont="1" applyBorder="1" applyAlignment="1">
      <alignment horizontal="left"/>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5" borderId="1" xfId="0" applyFont="1" applyFill="1" applyBorder="1" applyAlignment="1" applyProtection="1">
      <alignment horizontal="center" vertical="center" wrapText="1"/>
      <protection locked="0"/>
    </xf>
    <xf numFmtId="0" fontId="6" fillId="0" borderId="2" xfId="0" applyFont="1" applyBorder="1" applyAlignment="1">
      <alignment horizontal="left"/>
    </xf>
    <xf numFmtId="0" fontId="5" fillId="6"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xf>
    <xf numFmtId="0" fontId="2" fillId="13" borderId="1" xfId="0" applyFont="1" applyFill="1" applyBorder="1" applyAlignment="1">
      <alignment horizontal="center" vertical="center" wrapText="1"/>
    </xf>
    <xf numFmtId="0" fontId="2" fillId="13" borderId="1" xfId="0" applyFont="1" applyFill="1" applyBorder="1" applyAlignment="1" applyProtection="1">
      <alignment horizontal="center" vertical="center" wrapText="1"/>
      <protection locked="0"/>
    </xf>
    <xf numFmtId="0" fontId="2" fillId="14" borderId="1" xfId="0" applyFont="1" applyFill="1" applyBorder="1" applyAlignment="1">
      <alignment horizontal="center" vertical="center" wrapText="1"/>
    </xf>
    <xf numFmtId="0" fontId="2" fillId="14" borderId="1" xfId="0" applyFont="1" applyFill="1" applyBorder="1" applyAlignment="1" applyProtection="1">
      <alignment horizontal="center" vertical="center" wrapText="1"/>
      <protection locked="0"/>
    </xf>
    <xf numFmtId="0" fontId="2" fillId="0" borderId="8" xfId="0" applyFont="1" applyBorder="1" applyAlignment="1">
      <alignment horizontal="left" vertical="top" wrapText="1"/>
    </xf>
    <xf numFmtId="0" fontId="2" fillId="0" borderId="10" xfId="0" applyFont="1" applyBorder="1" applyAlignment="1">
      <alignment horizontal="left" vertical="top" wrapText="1"/>
    </xf>
    <xf numFmtId="0" fontId="5" fillId="0" borderId="1" xfId="0" applyFont="1" applyBorder="1" applyAlignment="1">
      <alignment horizontal="left" vertical="top" wrapText="1"/>
    </xf>
    <xf numFmtId="0" fontId="2" fillId="0" borderId="1" xfId="0" applyFont="1" applyBorder="1" applyAlignment="1">
      <alignment horizontal="left" vertical="top" wrapText="1"/>
    </xf>
    <xf numFmtId="0" fontId="16" fillId="5" borderId="1" xfId="0" applyFont="1" applyFill="1" applyBorder="1" applyAlignment="1" applyProtection="1">
      <alignment horizontal="center" vertical="center" wrapText="1"/>
      <protection locked="0"/>
    </xf>
    <xf numFmtId="0" fontId="16" fillId="13" borderId="1" xfId="0" applyFont="1" applyFill="1" applyBorder="1" applyAlignment="1" applyProtection="1">
      <alignment horizontal="center" vertical="center" wrapText="1"/>
      <protection locked="0"/>
    </xf>
    <xf numFmtId="0" fontId="16" fillId="14" borderId="1" xfId="0" applyFont="1" applyFill="1" applyBorder="1" applyAlignment="1" applyProtection="1">
      <alignment horizontal="center" vertical="center" wrapText="1"/>
      <protection locked="0"/>
    </xf>
    <xf numFmtId="0" fontId="2" fillId="5" borderId="1" xfId="0" applyFont="1" applyFill="1" applyBorder="1" applyAlignment="1" applyProtection="1">
      <alignment horizontal="center" vertical="center" wrapText="1"/>
      <protection locked="0"/>
    </xf>
    <xf numFmtId="0" fontId="2" fillId="4" borderId="1" xfId="0" applyFont="1" applyFill="1" applyBorder="1" applyAlignment="1">
      <alignment horizontal="center" vertical="center" wrapText="1"/>
    </xf>
    <xf numFmtId="0" fontId="0" fillId="0" borderId="3" xfId="0" applyBorder="1"/>
    <xf numFmtId="0" fontId="16" fillId="5" borderId="1" xfId="0" applyFont="1" applyFill="1" applyBorder="1" applyAlignment="1" applyProtection="1">
      <alignment horizontal="center" vertical="center" wrapText="1"/>
      <protection locked="0"/>
    </xf>
    <xf numFmtId="0" fontId="0" fillId="0" borderId="3" xfId="0" applyBorder="1" applyProtection="1">
      <protection locked="0"/>
    </xf>
    <xf numFmtId="0" fontId="2" fillId="5" borderId="1" xfId="0" applyFont="1" applyFill="1" applyBorder="1" applyAlignment="1" applyProtection="1">
      <alignment horizontal="center" vertical="center" wrapText="1"/>
      <protection locked="0"/>
    </xf>
    <xf numFmtId="0" fontId="0" fillId="0" borderId="4" xfId="0" applyBorder="1" applyProtection="1">
      <protection locked="0"/>
    </xf>
    <xf numFmtId="0" fontId="4" fillId="3" borderId="1" xfId="0" applyFont="1" applyFill="1" applyBorder="1" applyAlignment="1">
      <alignment horizontal="center" vertical="center" wrapText="1"/>
    </xf>
    <xf numFmtId="0" fontId="0" fillId="0" borderId="4" xfId="0" applyBorder="1"/>
    <xf numFmtId="0" fontId="4" fillId="2" borderId="1" xfId="0" applyFont="1" applyFill="1" applyBorder="1" applyAlignment="1">
      <alignment horizontal="center" vertical="center" wrapText="1"/>
    </xf>
    <xf numFmtId="0" fontId="4" fillId="0" borderId="1" xfId="0" applyFont="1" applyBorder="1" applyAlignment="1">
      <alignment horizontal="center" wrapText="1"/>
    </xf>
    <xf numFmtId="0" fontId="0" fillId="0" borderId="1" xfId="0" applyBorder="1" applyAlignment="1">
      <alignment wrapText="1"/>
    </xf>
    <xf numFmtId="0" fontId="4" fillId="12" borderId="1" xfId="0" applyFont="1" applyFill="1" applyBorder="1" applyAlignment="1">
      <alignment horizontal="center" vertical="center" wrapText="1"/>
    </xf>
    <xf numFmtId="0" fontId="0" fillId="0" borderId="0" xfId="0"/>
    <xf numFmtId="0" fontId="4" fillId="11" borderId="1" xfId="0" applyFont="1" applyFill="1" applyBorder="1" applyAlignment="1">
      <alignment horizontal="center" wrapText="1"/>
    </xf>
    <xf numFmtId="0" fontId="4" fillId="10" borderId="1" xfId="0" applyFont="1" applyFill="1" applyBorder="1" applyAlignment="1">
      <alignment horizontal="center" wrapText="1"/>
    </xf>
    <xf numFmtId="0" fontId="5" fillId="0" borderId="1" xfId="0" applyFont="1" applyBorder="1" applyAlignment="1">
      <alignment horizontal="center" vertical="center" wrapText="1"/>
    </xf>
    <xf numFmtId="0" fontId="2" fillId="0" borderId="5" xfId="0" applyFont="1" applyBorder="1" applyAlignment="1">
      <alignment horizontal="left" vertical="top" wrapText="1"/>
    </xf>
    <xf numFmtId="0" fontId="0" fillId="0" borderId="6" xfId="0" applyBorder="1"/>
    <xf numFmtId="0" fontId="0" fillId="0" borderId="7" xfId="0" applyBorder="1"/>
    <xf numFmtId="0" fontId="5" fillId="0" borderId="13" xfId="0" applyFont="1" applyBorder="1" applyAlignment="1">
      <alignment horizontal="left" vertical="top" wrapText="1"/>
    </xf>
    <xf numFmtId="0" fontId="0" fillId="0" borderId="14" xfId="0" applyBorder="1"/>
    <xf numFmtId="0" fontId="0" fillId="0" borderId="15" xfId="0" applyBorder="1"/>
    <xf numFmtId="0" fontId="2" fillId="0" borderId="2" xfId="0" applyFont="1" applyBorder="1" applyAlignment="1">
      <alignment horizontal="left" vertical="top" wrapText="1"/>
    </xf>
    <xf numFmtId="0" fontId="0" fillId="0" borderId="2" xfId="0" applyBorder="1"/>
    <xf numFmtId="0" fontId="0" fillId="0" borderId="9" xfId="0" applyBorder="1"/>
    <xf numFmtId="0" fontId="7" fillId="0" borderId="2" xfId="0" applyFont="1" applyBorder="1" applyAlignment="1">
      <alignment horizontal="left" vertical="top" wrapText="1"/>
    </xf>
    <xf numFmtId="0" fontId="2" fillId="0" borderId="8" xfId="0" applyFont="1" applyBorder="1" applyAlignment="1">
      <alignment horizontal="left" vertical="top" wrapText="1"/>
    </xf>
    <xf numFmtId="0" fontId="2" fillId="0" borderId="11" xfId="0" applyFont="1" applyBorder="1" applyAlignment="1">
      <alignment horizontal="left" vertical="top" wrapText="1"/>
    </xf>
    <xf numFmtId="0" fontId="0" fillId="0" borderId="11" xfId="0" applyBorder="1"/>
    <xf numFmtId="0" fontId="0" fillId="0" borderId="12" xfId="0" applyBorder="1"/>
  </cellXfs>
  <cellStyles count="1">
    <cellStyle name="常规" xfId="0" builtinId="0"/>
  </cellStyles>
  <dxfs count="4413">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D966"/>
      </font>
      <fill>
        <patternFill>
          <bgColor rgb="FFFFEB9C"/>
        </patternFill>
      </fill>
    </dxf>
    <dxf>
      <font>
        <color rgb="FF9C0006"/>
      </font>
      <fill>
        <patternFill>
          <bgColor rgb="FFFFC7CE"/>
        </patternFill>
      </fill>
    </dxf>
    <dxf>
      <font>
        <color rgb="FF006100"/>
      </font>
      <fill>
        <patternFill>
          <bgColor rgb="FFC6EFCE"/>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D3D3DE"/>
        </patternFill>
      </fill>
    </dxf>
    <dxf>
      <font>
        <color rgb="FFFF0000"/>
      </font>
      <fill>
        <patternFill>
          <bgColor rgb="FFD3D3DE"/>
        </patternFill>
      </fill>
    </dxf>
    <dxf>
      <font>
        <color rgb="FFFF0000"/>
      </font>
      <fill>
        <patternFill>
          <bgColor rgb="FFD3D3DE"/>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D3D3DE"/>
        </patternFill>
      </fill>
    </dxf>
    <dxf>
      <font>
        <color rgb="FFFF0000"/>
      </font>
      <fill>
        <patternFill>
          <bgColor rgb="FFD3D3DE"/>
        </patternFill>
      </fill>
    </dxf>
    <dxf>
      <font>
        <color rgb="FFFF0000"/>
      </font>
      <fill>
        <patternFill>
          <bgColor rgb="FFD3D3DE"/>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
      <font>
        <color rgb="FFFF0000"/>
      </font>
      <fill>
        <patternFill>
          <bgColor rgb="FFF0F0F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3145750" cy="34794825"/>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1630025" cy="14277975"/>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60" workbookViewId="0"/>
  </sheetViews>
  <sheetFormatPr defaultRowHeight="13.5" x14ac:dyDescent="0.15"/>
  <sheetData/>
  <sheetProtection password="C990" sheet="1" objects="1" formatColumns="0" formatRows="0" autoFilter="0"/>
  <phoneticPr fontId="15"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sheetProtection password="C990" sheet="1" objects="1" formatColumns="0" formatRows="0" autoFilter="0"/>
  <phoneticPr fontId="15"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99"/>
  <sheetViews>
    <sheetView zoomScale="90" zoomScaleNormal="90" workbookViewId="0">
      <pane xSplit="4" ySplit="1" topLeftCell="E80" activePane="bottomRight" state="frozen"/>
      <selection pane="topRight"/>
      <selection pane="bottomLeft"/>
      <selection pane="bottomRight" activeCell="D108" sqref="D108"/>
    </sheetView>
  </sheetViews>
  <sheetFormatPr defaultRowHeight="13.5" x14ac:dyDescent="0.15"/>
  <cols>
    <col min="1" max="1" width="10" customWidth="1"/>
    <col min="2" max="3" width="25" customWidth="1"/>
    <col min="4" max="4" width="21" customWidth="1"/>
    <col min="5" max="18" width="20" customWidth="1"/>
  </cols>
  <sheetData>
    <row r="1" spans="2:4" ht="24.95" customHeight="1" x14ac:dyDescent="0.4">
      <c r="B1" s="1" t="s">
        <v>0</v>
      </c>
    </row>
    <row r="2" spans="2:4" ht="24.95" customHeight="1" x14ac:dyDescent="0.15">
      <c r="B2" s="2"/>
    </row>
    <row r="3" spans="2:4" ht="15" x14ac:dyDescent="0.25">
      <c r="B3" s="3" t="s">
        <v>1</v>
      </c>
    </row>
    <row r="4" spans="2:4" x14ac:dyDescent="0.15">
      <c r="B4" s="2"/>
    </row>
    <row r="5" spans="2:4" ht="15" x14ac:dyDescent="0.25">
      <c r="B5" s="4" t="s">
        <v>2</v>
      </c>
    </row>
    <row r="7" spans="2:4" x14ac:dyDescent="0.15">
      <c r="B7" s="5" t="s">
        <v>3</v>
      </c>
      <c r="C7" s="37" t="s">
        <v>4</v>
      </c>
      <c r="D7" s="32"/>
    </row>
    <row r="8" spans="2:4" x14ac:dyDescent="0.15">
      <c r="B8" s="7" t="s">
        <v>5</v>
      </c>
      <c r="C8" s="33" t="s">
        <v>3569</v>
      </c>
      <c r="D8" s="34"/>
    </row>
    <row r="9" spans="2:4" x14ac:dyDescent="0.15">
      <c r="B9" s="7" t="s">
        <v>7</v>
      </c>
      <c r="C9" s="35" t="s">
        <v>3573</v>
      </c>
      <c r="D9" s="34"/>
    </row>
    <row r="11" spans="2:4" ht="21.75" x14ac:dyDescent="0.35">
      <c r="B11" s="9" t="s">
        <v>8</v>
      </c>
    </row>
    <row r="12" spans="2:4" x14ac:dyDescent="0.15">
      <c r="B12" s="5" t="s">
        <v>9</v>
      </c>
      <c r="C12" s="6" t="s">
        <v>4</v>
      </c>
    </row>
    <row r="13" spans="2:4" ht="15" x14ac:dyDescent="0.15">
      <c r="B13" s="7" t="s">
        <v>10</v>
      </c>
      <c r="C13" s="8" t="s">
        <v>3568</v>
      </c>
    </row>
    <row r="14" spans="2:4" ht="15" x14ac:dyDescent="0.15">
      <c r="B14" s="7" t="s">
        <v>11</v>
      </c>
      <c r="C14" s="8" t="s">
        <v>3570</v>
      </c>
    </row>
    <row r="15" spans="2:4" ht="15" x14ac:dyDescent="0.15">
      <c r="B15" s="7" t="s">
        <v>12</v>
      </c>
      <c r="C15" s="8" t="s">
        <v>3570</v>
      </c>
    </row>
    <row r="16" spans="2:4" ht="15" x14ac:dyDescent="0.15">
      <c r="B16" s="7" t="s">
        <v>13</v>
      </c>
      <c r="C16" s="8" t="s">
        <v>3570</v>
      </c>
    </row>
    <row r="17" spans="2:3" ht="15" x14ac:dyDescent="0.15">
      <c r="B17" s="7" t="s">
        <v>14</v>
      </c>
      <c r="C17" s="8" t="s">
        <v>3570</v>
      </c>
    </row>
    <row r="18" spans="2:3" ht="15" x14ac:dyDescent="0.15">
      <c r="B18" s="7" t="s">
        <v>15</v>
      </c>
      <c r="C18" s="8" t="s">
        <v>3570</v>
      </c>
    </row>
    <row r="19" spans="2:3" ht="15" x14ac:dyDescent="0.15">
      <c r="B19" s="7" t="s">
        <v>16</v>
      </c>
      <c r="C19" s="8" t="s">
        <v>3570</v>
      </c>
    </row>
    <row r="20" spans="2:3" ht="15" x14ac:dyDescent="0.15">
      <c r="B20" s="7" t="s">
        <v>17</v>
      </c>
      <c r="C20" s="8" t="s">
        <v>3570</v>
      </c>
    </row>
    <row r="21" spans="2:3" ht="15" x14ac:dyDescent="0.15">
      <c r="B21" s="7" t="s">
        <v>18</v>
      </c>
      <c r="C21" s="8" t="s">
        <v>3570</v>
      </c>
    </row>
    <row r="22" spans="2:3" ht="15" x14ac:dyDescent="0.15">
      <c r="B22" s="7" t="s">
        <v>19</v>
      </c>
      <c r="C22" s="8" t="s">
        <v>3570</v>
      </c>
    </row>
    <row r="23" spans="2:3" ht="27" x14ac:dyDescent="0.15">
      <c r="B23" s="7" t="s">
        <v>20</v>
      </c>
      <c r="C23" s="8" t="s">
        <v>3570</v>
      </c>
    </row>
    <row r="24" spans="2:3" ht="15" x14ac:dyDescent="0.15">
      <c r="B24" s="7" t="s">
        <v>21</v>
      </c>
      <c r="C24" s="8" t="s">
        <v>3570</v>
      </c>
    </row>
    <row r="25" spans="2:3" ht="27" x14ac:dyDescent="0.15">
      <c r="B25" s="7" t="s">
        <v>22</v>
      </c>
      <c r="C25" s="8" t="s">
        <v>3570</v>
      </c>
    </row>
    <row r="26" spans="2:3" ht="15" x14ac:dyDescent="0.15">
      <c r="B26" s="7" t="s">
        <v>23</v>
      </c>
      <c r="C26" s="8" t="s">
        <v>3570</v>
      </c>
    </row>
    <row r="27" spans="2:3" ht="15" x14ac:dyDescent="0.15">
      <c r="B27" s="7" t="s">
        <v>24</v>
      </c>
      <c r="C27" s="8" t="s">
        <v>3570</v>
      </c>
    </row>
    <row r="29" spans="2:3" ht="21.75" x14ac:dyDescent="0.35">
      <c r="B29" s="9" t="s">
        <v>25</v>
      </c>
    </row>
    <row r="30" spans="2:3" x14ac:dyDescent="0.15">
      <c r="B30" s="5" t="s">
        <v>26</v>
      </c>
      <c r="C30" s="6" t="s">
        <v>4</v>
      </c>
    </row>
    <row r="31" spans="2:3" ht="15" x14ac:dyDescent="0.15">
      <c r="B31" s="7" t="s">
        <v>27</v>
      </c>
      <c r="C31" s="8">
        <v>2</v>
      </c>
    </row>
    <row r="32" spans="2:3" ht="15" x14ac:dyDescent="0.15">
      <c r="B32" s="7" t="s">
        <v>28</v>
      </c>
      <c r="C32" s="8">
        <v>7</v>
      </c>
    </row>
    <row r="33" spans="2:6" ht="15" x14ac:dyDescent="0.15">
      <c r="B33" s="7" t="s">
        <v>29</v>
      </c>
      <c r="C33" s="8">
        <v>13</v>
      </c>
    </row>
    <row r="34" spans="2:6" ht="15" x14ac:dyDescent="0.15">
      <c r="B34" s="7" t="s">
        <v>30</v>
      </c>
      <c r="C34" s="8">
        <f>IFERROR(INDEX('CAT-&gt;streams LUT'!B1:B15,MATCH(C32,'CAT-&gt;streams LUT'!A1:A15)),0)</f>
        <v>4</v>
      </c>
    </row>
    <row r="36" spans="2:6" ht="21.75" x14ac:dyDescent="0.35">
      <c r="B36" s="9" t="s">
        <v>31</v>
      </c>
    </row>
    <row r="37" spans="2:6" x14ac:dyDescent="0.15">
      <c r="B37" s="5" t="s">
        <v>32</v>
      </c>
      <c r="C37" s="6" t="s">
        <v>4</v>
      </c>
      <c r="D37" s="37" t="s">
        <v>33</v>
      </c>
      <c r="E37" s="38"/>
      <c r="F37" s="32"/>
    </row>
    <row r="38" spans="2:6" ht="15" x14ac:dyDescent="0.15">
      <c r="B38" s="7" t="s">
        <v>34</v>
      </c>
      <c r="C38" s="8" t="s">
        <v>3568</v>
      </c>
      <c r="D38" s="35"/>
      <c r="E38" s="36"/>
      <c r="F38" s="34"/>
    </row>
    <row r="39" spans="2:6" ht="15" x14ac:dyDescent="0.15">
      <c r="B39" s="7" t="s">
        <v>35</v>
      </c>
      <c r="C39" s="8" t="s">
        <v>3570</v>
      </c>
      <c r="D39" s="35"/>
      <c r="E39" s="36"/>
      <c r="F39" s="34"/>
    </row>
    <row r="40" spans="2:6" ht="15" x14ac:dyDescent="0.15">
      <c r="B40" s="7" t="s">
        <v>36</v>
      </c>
      <c r="C40" s="8" t="s">
        <v>3570</v>
      </c>
      <c r="D40" s="35"/>
      <c r="E40" s="36"/>
      <c r="F40" s="34"/>
    </row>
    <row r="41" spans="2:6" ht="15" x14ac:dyDescent="0.15">
      <c r="B41" s="7" t="s">
        <v>37</v>
      </c>
      <c r="C41" s="8" t="s">
        <v>3570</v>
      </c>
      <c r="D41" s="35"/>
      <c r="E41" s="36"/>
      <c r="F41" s="34"/>
    </row>
    <row r="42" spans="2:6" ht="15" x14ac:dyDescent="0.15">
      <c r="B42" s="7" t="s">
        <v>38</v>
      </c>
      <c r="C42" s="8" t="s">
        <v>3570</v>
      </c>
      <c r="D42" s="33"/>
      <c r="E42" s="36"/>
      <c r="F42" s="34"/>
    </row>
    <row r="43" spans="2:6" ht="15" x14ac:dyDescent="0.15">
      <c r="B43" s="7" t="s">
        <v>39</v>
      </c>
      <c r="C43" s="8" t="s">
        <v>3570</v>
      </c>
      <c r="D43" s="35"/>
      <c r="E43" s="36"/>
      <c r="F43" s="34"/>
    </row>
    <row r="44" spans="2:6" ht="15" x14ac:dyDescent="0.15">
      <c r="B44" s="7" t="s">
        <v>40</v>
      </c>
      <c r="C44" s="8" t="s">
        <v>3570</v>
      </c>
      <c r="D44" s="35"/>
      <c r="E44" s="36"/>
      <c r="F44" s="34"/>
    </row>
    <row r="45" spans="2:6" ht="15" x14ac:dyDescent="0.15">
      <c r="B45" s="7" t="s">
        <v>41</v>
      </c>
      <c r="C45" s="8" t="s">
        <v>3570</v>
      </c>
      <c r="D45" s="33"/>
      <c r="E45" s="36"/>
      <c r="F45" s="34"/>
    </row>
    <row r="46" spans="2:6" ht="15" x14ac:dyDescent="0.15">
      <c r="B46" s="7" t="s">
        <v>42</v>
      </c>
      <c r="C46" s="8" t="s">
        <v>3570</v>
      </c>
      <c r="D46" s="35"/>
      <c r="E46" s="36"/>
      <c r="F46" s="34"/>
    </row>
    <row r="47" spans="2:6" ht="15" x14ac:dyDescent="0.15">
      <c r="B47" s="7" t="s">
        <v>43</v>
      </c>
      <c r="C47" s="8" t="s">
        <v>3570</v>
      </c>
      <c r="D47" s="33"/>
      <c r="E47" s="36"/>
      <c r="F47" s="34"/>
    </row>
    <row r="48" spans="2:6" ht="15" x14ac:dyDescent="0.15">
      <c r="B48" s="7" t="s">
        <v>44</v>
      </c>
      <c r="C48" s="8" t="s">
        <v>3570</v>
      </c>
      <c r="D48" s="35"/>
      <c r="E48" s="36"/>
      <c r="F48" s="34"/>
    </row>
    <row r="50" spans="2:15" ht="21.75" x14ac:dyDescent="0.35">
      <c r="B50" s="9" t="s">
        <v>45</v>
      </c>
    </row>
    <row r="51" spans="2:15" ht="27" x14ac:dyDescent="0.15">
      <c r="B51" s="5" t="s">
        <v>46</v>
      </c>
      <c r="C51" s="5" t="s">
        <v>47</v>
      </c>
      <c r="D51" s="5" t="s">
        <v>48</v>
      </c>
      <c r="E51" s="6" t="s">
        <v>4</v>
      </c>
      <c r="F51" s="6" t="s">
        <v>49</v>
      </c>
      <c r="G51" s="6" t="s">
        <v>50</v>
      </c>
      <c r="H51" s="6" t="s">
        <v>51</v>
      </c>
      <c r="I51" s="6" t="s">
        <v>52</v>
      </c>
      <c r="J51" s="10" t="s">
        <v>53</v>
      </c>
      <c r="K51" s="10" t="s">
        <v>54</v>
      </c>
      <c r="L51" s="10" t="s">
        <v>55</v>
      </c>
      <c r="M51" s="10" t="s">
        <v>56</v>
      </c>
      <c r="N51" s="10" t="s">
        <v>57</v>
      </c>
      <c r="O51" s="10" t="s">
        <v>58</v>
      </c>
    </row>
    <row r="52" spans="2:15" ht="15" x14ac:dyDescent="0.15">
      <c r="B52" s="7" t="s">
        <v>59</v>
      </c>
      <c r="C52" s="11" t="s">
        <v>60</v>
      </c>
      <c r="D52" s="11" t="str">
        <f>IF(E52="","",IF(E52="Y","Y","N"))</f>
        <v>N</v>
      </c>
      <c r="E52" s="8" t="s">
        <v>3570</v>
      </c>
      <c r="F52" s="8"/>
      <c r="G52" s="27"/>
      <c r="H52" s="27"/>
      <c r="I52" s="27"/>
      <c r="J52" s="12">
        <f>COUNTIFS('ENDC-n78'!A:A, "ENDC*")</f>
        <v>233</v>
      </c>
      <c r="K52" s="12">
        <f>COUNTIFS('ENDC-n78'!A:A, "ENDC*", 'ENDC-n78'!H:H, "&lt;=" &amp; $F$52)</f>
        <v>0</v>
      </c>
      <c r="L52" s="12">
        <f>COUNTIFS('ENDC-n78'!N:N, "Y")</f>
        <v>0</v>
      </c>
      <c r="M52" s="12">
        <f>ROUND(IFERROR(L52/K52*100,0), 0)</f>
        <v>0</v>
      </c>
      <c r="N52" s="12">
        <f>COUNTIFS('ENDC-n78'!N:N, "E")</f>
        <v>0</v>
      </c>
      <c r="O52" s="12">
        <f>COUNTIFS('ENDC-n78'!O:O, "*correct*")</f>
        <v>0</v>
      </c>
    </row>
    <row r="53" spans="2:15" ht="15" x14ac:dyDescent="0.15">
      <c r="B53" s="7" t="s">
        <v>61</v>
      </c>
      <c r="C53" s="11" t="s">
        <v>62</v>
      </c>
      <c r="D53" s="11" t="str">
        <f>IF(E53="","",IF(E53="Y","Y","N"))</f>
        <v>N</v>
      </c>
      <c r="E53" s="8" t="s">
        <v>3570</v>
      </c>
      <c r="F53" s="8"/>
      <c r="G53" s="27"/>
      <c r="H53" s="27"/>
      <c r="I53" s="8"/>
      <c r="J53" s="12">
        <f>COUNTIFS('ENDC-n5'!A:A, "ENDC*")</f>
        <v>141</v>
      </c>
      <c r="K53" s="12">
        <f>COUNTIFS('ENDC-n5'!A:A, "ENDC*", 'ENDC-n5'!H:H, "&lt;=" &amp; $F$53)</f>
        <v>0</v>
      </c>
      <c r="L53" s="12">
        <f>COUNTIFS('ENDC-n5'!N:N, "Y")</f>
        <v>0</v>
      </c>
      <c r="M53" s="12">
        <f>ROUND(IFERROR(L53/K53*100,0), 0)</f>
        <v>0</v>
      </c>
      <c r="N53" s="12">
        <f>COUNTIFS('ENDC-n5'!N:N, "E")</f>
        <v>0</v>
      </c>
      <c r="O53" s="12">
        <f>COUNTIFS('ENDC-n5'!O:O, "*correct*")</f>
        <v>0</v>
      </c>
    </row>
    <row r="54" spans="2:15" ht="15" x14ac:dyDescent="0.15">
      <c r="B54" s="7" t="s">
        <v>63</v>
      </c>
      <c r="C54" s="11" t="s">
        <v>60</v>
      </c>
      <c r="D54" s="11" t="str">
        <f>IF(E54="","",IF(E54="Y","Y","N"))</f>
        <v>N</v>
      </c>
      <c r="E54" s="8" t="s">
        <v>3570</v>
      </c>
      <c r="F54" s="8"/>
      <c r="G54" s="27"/>
      <c r="H54" s="27"/>
      <c r="I54" s="8"/>
      <c r="J54" s="12">
        <f>COUNTIFS('ENDC-n26'!A:A, "ENDC*")</f>
        <v>74</v>
      </c>
      <c r="K54" s="12">
        <f>COUNTIFS('ENDC-n26'!A:A, "ENDC*", 'ENDC-n26'!H:H, "&lt;=" &amp; $F$54)</f>
        <v>0</v>
      </c>
      <c r="L54" s="12">
        <f>COUNTIFS('ENDC-n26'!N:N, "Y")</f>
        <v>0</v>
      </c>
      <c r="M54" s="12">
        <f>ROUND(IFERROR(L54/K54*100,0), 0)</f>
        <v>0</v>
      </c>
      <c r="N54" s="12">
        <f>COUNTIFS('ENDC-n26'!N:N, "E")</f>
        <v>0</v>
      </c>
      <c r="O54" s="12">
        <f>COUNTIFS('ENDC-n26'!O:O, "*correct*")</f>
        <v>0</v>
      </c>
    </row>
    <row r="55" spans="2:15" ht="15" x14ac:dyDescent="0.15">
      <c r="B55" s="7" t="s">
        <v>64</v>
      </c>
      <c r="C55" s="11" t="s">
        <v>62</v>
      </c>
      <c r="D55" s="11" t="str">
        <f>IF(E55="","",IF(E55="Y","Y","N"))</f>
        <v>N</v>
      </c>
      <c r="E55" s="8" t="s">
        <v>3570</v>
      </c>
      <c r="F55" s="8"/>
      <c r="G55" s="27"/>
      <c r="H55" s="27"/>
      <c r="I55" s="8"/>
      <c r="J55" s="12">
        <f>COUNTIFS('ENDC-n7'!A:A, "ENDC*")</f>
        <v>108</v>
      </c>
      <c r="K55" s="12">
        <f>COUNTIFS('ENDC-n7'!A:A, "ENDC*", 'ENDC-n7'!H:H, "&lt;=" &amp; $F$55)</f>
        <v>0</v>
      </c>
      <c r="L55" s="12">
        <f>COUNTIFS('ENDC-n7'!N:N, "Y")</f>
        <v>0</v>
      </c>
      <c r="M55" s="12">
        <f>ROUND(IFERROR(L55/K55*100,0), 0)</f>
        <v>0</v>
      </c>
      <c r="N55" s="12">
        <f>COUNTIFS('ENDC-n7'!N:N, "E")</f>
        <v>0</v>
      </c>
      <c r="O55" s="12">
        <f>COUNTIFS('ENDC-n7'!O:O, "*correct*")</f>
        <v>0</v>
      </c>
    </row>
    <row r="56" spans="2:15" ht="15" x14ac:dyDescent="0.15">
      <c r="B56" s="7" t="s">
        <v>65</v>
      </c>
      <c r="C56" s="11" t="s">
        <v>66</v>
      </c>
      <c r="D56" s="11" t="str">
        <f>IF(E56="","",IF(E56="Y","Y","N"))</f>
        <v>N</v>
      </c>
      <c r="E56" s="8" t="s">
        <v>3570</v>
      </c>
      <c r="F56" s="8"/>
      <c r="G56" s="8"/>
      <c r="H56" s="8"/>
      <c r="I56" s="8"/>
      <c r="J56" s="12">
        <f>COUNTIFS('ENDC-mmW'!A:A, "DC*")</f>
        <v>171</v>
      </c>
      <c r="K56" s="12">
        <f>COUNTIFS('ENDC-mmW'!A:A, "DC*", 'ENDC-mmW'!H:H, "&lt;=" &amp; $F$56)</f>
        <v>0</v>
      </c>
      <c r="L56" s="12">
        <f>COUNTIFS('ENDC-mmW'!N:N, "Y")</f>
        <v>0</v>
      </c>
      <c r="M56" s="12">
        <f>ROUND(IFERROR(L56/K56*100,0), 0)</f>
        <v>0</v>
      </c>
      <c r="N56" s="12">
        <f>COUNTIFS('ENDC-mmW'!N:N, "E")</f>
        <v>0</v>
      </c>
      <c r="O56" s="12">
        <f>COUNTIFS('ENDC-mmW'!O:O, "*correct*")</f>
        <v>0</v>
      </c>
    </row>
    <row r="58" spans="2:15" ht="21.75" x14ac:dyDescent="0.35">
      <c r="B58" s="9" t="s">
        <v>67</v>
      </c>
    </row>
    <row r="59" spans="2:15" ht="27" x14ac:dyDescent="0.15">
      <c r="B59" s="5" t="s">
        <v>68</v>
      </c>
      <c r="C59" s="5" t="s">
        <v>47</v>
      </c>
      <c r="D59" s="5" t="s">
        <v>48</v>
      </c>
      <c r="E59" s="6" t="s">
        <v>4</v>
      </c>
      <c r="F59" s="6" t="s">
        <v>49</v>
      </c>
      <c r="G59" s="6" t="s">
        <v>50</v>
      </c>
      <c r="H59" s="6" t="s">
        <v>51</v>
      </c>
      <c r="I59" s="6" t="s">
        <v>52</v>
      </c>
      <c r="J59" s="10" t="s">
        <v>53</v>
      </c>
      <c r="K59" s="10" t="s">
        <v>54</v>
      </c>
      <c r="L59" s="10" t="s">
        <v>55</v>
      </c>
      <c r="M59" s="10" t="s">
        <v>56</v>
      </c>
      <c r="N59" s="10" t="s">
        <v>57</v>
      </c>
      <c r="O59" s="10" t="s">
        <v>58</v>
      </c>
    </row>
    <row r="60" spans="2:15" ht="15" x14ac:dyDescent="0.15">
      <c r="B60" s="7" t="s">
        <v>69</v>
      </c>
      <c r="C60" s="11" t="s">
        <v>62</v>
      </c>
      <c r="D60" s="11" t="str">
        <f>IF(E60="","",IF(E60="Y","Y","N"))</f>
        <v>N</v>
      </c>
      <c r="E60" s="8" t="s">
        <v>3570</v>
      </c>
      <c r="F60" s="8"/>
      <c r="G60" s="8"/>
      <c r="H60" s="8"/>
      <c r="I60" s="8"/>
      <c r="J60" s="12">
        <f>COUNTIFS('ENDC-NRCA'!I:I, $B60)</f>
        <v>149</v>
      </c>
      <c r="K60" s="12">
        <f>COUNTIFS('ENDC-NRCA'!I:I, $B60, 'ENDC-NRCA'!J:J, "&lt;=" &amp; $F$60)</f>
        <v>0</v>
      </c>
      <c r="L60" s="12">
        <f>COUNTIFS('ENDC-NRCA'!I:I, $B60, 'ENDC-NRCA'!Q:Q, "Y")</f>
        <v>0</v>
      </c>
      <c r="M60" s="12">
        <f>ROUND(IFERROR(L60/K60*100,0), 0)</f>
        <v>0</v>
      </c>
      <c r="N60" s="12">
        <f>COUNTIFS('ENDC-NRCA'!I:I, $B60, 'ENDC-NRCA'!Q:Q, "E")</f>
        <v>0</v>
      </c>
      <c r="O60" s="12">
        <f>COUNTIFS('ENDC-NRCA'!I:I, $B60, 'ENDC-NRCA'!R:R, "*correct*")</f>
        <v>0</v>
      </c>
    </row>
    <row r="61" spans="2:15" ht="15" x14ac:dyDescent="0.15">
      <c r="B61" s="7" t="s">
        <v>70</v>
      </c>
      <c r="C61" s="11" t="s">
        <v>60</v>
      </c>
      <c r="D61" s="11" t="str">
        <f>IF(E61="","",IF(E61="Y","Y","N"))</f>
        <v>N</v>
      </c>
      <c r="E61" s="8" t="s">
        <v>3570</v>
      </c>
      <c r="F61" s="8"/>
      <c r="G61" s="8"/>
      <c r="H61" s="8"/>
      <c r="I61" s="8"/>
      <c r="J61" s="12">
        <f>COUNTIFS('ENDC-NRCA'!I:I, $B61)</f>
        <v>74</v>
      </c>
      <c r="K61" s="12">
        <f>COUNTIFS('ENDC-NRCA'!I:I, $B61, 'ENDC-NRCA'!J:J, "&lt;=" &amp; $F$61)</f>
        <v>0</v>
      </c>
      <c r="L61" s="12">
        <f>COUNTIFS('ENDC-NRCA'!I:I, $B61, 'ENDC-NRCA'!Q:Q, "Y")</f>
        <v>0</v>
      </c>
      <c r="M61" s="12">
        <f>ROUND(IFERROR(L61/K61*100,0), 0)</f>
        <v>0</v>
      </c>
      <c r="N61" s="12">
        <f>COUNTIFS('ENDC-NRCA'!I:I, $B61, 'ENDC-NRCA'!Q:Q, "E")</f>
        <v>0</v>
      </c>
      <c r="O61" s="12">
        <f>COUNTIFS('ENDC-NRCA'!I:I, $B61, 'ENDC-NRCA'!R:R, "*correct*")</f>
        <v>0</v>
      </c>
    </row>
    <row r="62" spans="2:15" ht="15" x14ac:dyDescent="0.15">
      <c r="B62" s="7" t="s">
        <v>71</v>
      </c>
      <c r="C62" s="11" t="s">
        <v>66</v>
      </c>
      <c r="D62" s="11" t="str">
        <f>IF(E62="","",IF(E62="Y","Y","N"))</f>
        <v>N</v>
      </c>
      <c r="E62" s="8" t="s">
        <v>3570</v>
      </c>
      <c r="F62" s="8"/>
      <c r="G62" s="8"/>
      <c r="H62" s="8"/>
      <c r="I62" s="8"/>
      <c r="J62" s="12">
        <f>COUNTIFS('ENDC-NRCA'!I:I, $B62)</f>
        <v>27</v>
      </c>
      <c r="K62" s="12">
        <f>COUNTIFS('ENDC-NRCA'!I:I, $B62, 'ENDC-NRCA'!J:J, "&lt;=" &amp; $F$62)</f>
        <v>0</v>
      </c>
      <c r="L62" s="12">
        <f>COUNTIFS('ENDC-NRCA'!I:I, $B62, 'ENDC-NRCA'!Q:Q, "Y")</f>
        <v>0</v>
      </c>
      <c r="M62" s="12">
        <f>ROUND(IFERROR(L62/K62*100,0), 0)</f>
        <v>0</v>
      </c>
      <c r="N62" s="12">
        <f>COUNTIFS('ENDC-NRCA'!I:I, $B62, 'ENDC-NRCA'!Q:Q, "E")</f>
        <v>0</v>
      </c>
      <c r="O62" s="12">
        <f>COUNTIFS('ENDC-NRCA'!I:I, $B62, 'ENDC-NRCA'!R:R, "*correct*")</f>
        <v>0</v>
      </c>
    </row>
    <row r="63" spans="2:15" ht="15" x14ac:dyDescent="0.15">
      <c r="B63" s="7" t="s">
        <v>72</v>
      </c>
      <c r="C63" s="11" t="s">
        <v>66</v>
      </c>
      <c r="D63" s="11" t="str">
        <f>IF(E63="","",IF(E63="Y","Y","N"))</f>
        <v>N</v>
      </c>
      <c r="E63" s="8" t="s">
        <v>3570</v>
      </c>
      <c r="F63" s="8"/>
      <c r="G63" s="8"/>
      <c r="H63" s="8"/>
      <c r="I63" s="8"/>
      <c r="J63" s="12">
        <f>COUNTIFS('ENDC-NRCA'!I:I, $B63)</f>
        <v>0</v>
      </c>
      <c r="K63" s="12">
        <f>COUNTIFS('ENDC-NRCA'!I:I, $B63, 'ENDC-NRCA'!J:J, "&lt;=" &amp; $F$63)</f>
        <v>0</v>
      </c>
      <c r="L63" s="12">
        <f>COUNTIFS('ENDC-NRCA'!I:I, $B63, 'ENDC-NRCA'!Q:Q, "Y")</f>
        <v>0</v>
      </c>
      <c r="M63" s="12">
        <f>ROUND(IFERROR(L63/K63*100,0), 0)</f>
        <v>0</v>
      </c>
      <c r="N63" s="12">
        <f>COUNTIFS('ENDC-NRCA'!I:I, $B63, 'ENDC-NRCA'!Q:Q, "E")</f>
        <v>0</v>
      </c>
      <c r="O63" s="12">
        <f>COUNTIFS('ENDC-NRCA'!I:I, $B63, 'ENDC-NRCA'!R:R, "*correct*")</f>
        <v>0</v>
      </c>
    </row>
    <row r="65" spans="2:18" ht="21.75" x14ac:dyDescent="0.35">
      <c r="B65" s="9" t="s">
        <v>73</v>
      </c>
    </row>
    <row r="66" spans="2:18" ht="40.5" x14ac:dyDescent="0.15">
      <c r="B66" s="5" t="s">
        <v>68</v>
      </c>
      <c r="C66" s="5" t="s">
        <v>47</v>
      </c>
      <c r="D66" s="5" t="s">
        <v>74</v>
      </c>
      <c r="E66" s="6" t="s">
        <v>75</v>
      </c>
      <c r="F66" s="6" t="s">
        <v>76</v>
      </c>
      <c r="G66" s="6" t="s">
        <v>77</v>
      </c>
      <c r="H66" s="6" t="s">
        <v>78</v>
      </c>
      <c r="I66" s="6" t="s">
        <v>79</v>
      </c>
      <c r="J66" s="6" t="s">
        <v>80</v>
      </c>
      <c r="K66" s="6" t="s">
        <v>81</v>
      </c>
      <c r="L66" s="6" t="s">
        <v>52</v>
      </c>
      <c r="M66" s="10" t="s">
        <v>53</v>
      </c>
      <c r="N66" s="10" t="s">
        <v>54</v>
      </c>
      <c r="O66" s="10" t="s">
        <v>55</v>
      </c>
      <c r="P66" s="10" t="s">
        <v>56</v>
      </c>
      <c r="Q66" s="10" t="s">
        <v>57</v>
      </c>
      <c r="R66" s="10" t="s">
        <v>58</v>
      </c>
    </row>
    <row r="67" spans="2:18" ht="15" x14ac:dyDescent="0.15">
      <c r="B67" s="7" t="s">
        <v>82</v>
      </c>
      <c r="C67" s="11" t="s">
        <v>60</v>
      </c>
      <c r="D67" s="11" t="str">
        <f>IF(E67="","",IF(E67="Y","Y","N"))</f>
        <v>N</v>
      </c>
      <c r="E67" s="8" t="s">
        <v>3570</v>
      </c>
      <c r="F67" s="13"/>
      <c r="G67" s="8"/>
      <c r="H67" s="8"/>
      <c r="I67" s="8"/>
      <c r="J67" s="27"/>
      <c r="K67" s="27"/>
      <c r="L67" s="8"/>
      <c r="M67" s="14">
        <f>COUNTIFS('SA-FR1'!A:A, "SA*")</f>
        <v>188</v>
      </c>
      <c r="N67" s="14">
        <f>COUNTIFS('SA-FR1'!A:A, "SA*", 'SA-FR1'!D:D, "&lt;=" &amp; $F$67)</f>
        <v>0</v>
      </c>
      <c r="O67" s="14">
        <f>COUNTIFS('SA-FR1'!L:L, "Y")</f>
        <v>0</v>
      </c>
      <c r="P67" s="14">
        <f t="shared" ref="P67:P78" si="0">ROUND(IFERROR(N67/M67*100,0), 0)</f>
        <v>0</v>
      </c>
      <c r="Q67" s="14">
        <f>COUNTIFS('SA-FR1'!L:L, "E")</f>
        <v>0</v>
      </c>
      <c r="R67" s="14">
        <f>COUNTIFS('SA-FR1'!M:M, "*correct*")</f>
        <v>0</v>
      </c>
    </row>
    <row r="68" spans="2:18" ht="15" x14ac:dyDescent="0.15">
      <c r="B68" s="7" t="s">
        <v>83</v>
      </c>
      <c r="C68" s="11" t="s">
        <v>66</v>
      </c>
      <c r="D68" s="11" t="str">
        <f t="shared" ref="D68:D74" si="1">IF(OR(E68="", F68=""),"",IF(AND(E68="Y", F68="N"),"Y","N"))</f>
        <v>N</v>
      </c>
      <c r="E68" s="8" t="s">
        <v>3570</v>
      </c>
      <c r="F68" s="8" t="s">
        <v>3570</v>
      </c>
      <c r="G68" s="13"/>
      <c r="H68" s="13"/>
      <c r="I68" s="13"/>
      <c r="J68" s="27"/>
      <c r="K68" s="27"/>
      <c r="L68" s="8"/>
      <c r="M68" s="12">
        <f>COUNTIFS('SA-FR1'!B:B, "*n1*")</f>
        <v>0</v>
      </c>
      <c r="N68" s="12">
        <f>COUNTIFS('SA-FR1'!B:B, "*n1*", 'SA-FR1'!D:D, "&lt;=" &amp; $F$67)</f>
        <v>0</v>
      </c>
      <c r="O68" s="12">
        <f>COUNTIFS('SA-FR1'!B:B, "*n1*", 'SA-FR1'!L:L, "Y")</f>
        <v>0</v>
      </c>
      <c r="P68" s="12">
        <f t="shared" si="0"/>
        <v>0</v>
      </c>
      <c r="Q68" s="12">
        <f>COUNTIFS('SA-FR1'!B:B, "*n1*", 'SA-FR1'!L:L, "E")</f>
        <v>0</v>
      </c>
      <c r="R68" s="12">
        <f>COUNTIFS('SA-FR1'!B:B, "*n1*",'SA-FR1'!M:M, "*correct*")</f>
        <v>0</v>
      </c>
    </row>
    <row r="69" spans="2:18" ht="15" x14ac:dyDescent="0.15">
      <c r="B69" s="7" t="s">
        <v>84</v>
      </c>
      <c r="C69" s="11" t="s">
        <v>66</v>
      </c>
      <c r="D69" s="11" t="str">
        <f t="shared" si="1"/>
        <v>N</v>
      </c>
      <c r="E69" s="8" t="s">
        <v>3570</v>
      </c>
      <c r="F69" s="8" t="s">
        <v>3570</v>
      </c>
      <c r="G69" s="13"/>
      <c r="H69" s="13"/>
      <c r="I69" s="13"/>
      <c r="J69" s="27"/>
      <c r="K69" s="27"/>
      <c r="L69" s="8"/>
      <c r="M69" s="12">
        <f>COUNTIFS('SA-FR1'!B:B, "*n3*")</f>
        <v>0</v>
      </c>
      <c r="N69" s="12">
        <f>COUNTIFS('SA-FR1'!B:B, "*n3*", 'SA-FR1'!D:D, "&lt;=" &amp; $F$67)</f>
        <v>0</v>
      </c>
      <c r="O69" s="12">
        <f>COUNTIFS('SA-FR1'!B:B, "*n3*", 'SA-FR1'!L:L, "Y")</f>
        <v>0</v>
      </c>
      <c r="P69" s="12">
        <f t="shared" si="0"/>
        <v>0</v>
      </c>
      <c r="Q69" s="12">
        <f>COUNTIFS('SA-FR1'!B:B, "*n3*", 'SA-FR1'!L:L, "E")</f>
        <v>0</v>
      </c>
      <c r="R69" s="12">
        <f>COUNTIFS('SA-FR1'!B:B, "*n3*",'SA-FR1'!M:M, "*correct*")</f>
        <v>0</v>
      </c>
    </row>
    <row r="70" spans="2:18" ht="15" x14ac:dyDescent="0.15">
      <c r="B70" s="7" t="s">
        <v>61</v>
      </c>
      <c r="C70" s="11" t="s">
        <v>62</v>
      </c>
      <c r="D70" s="11" t="str">
        <f t="shared" si="1"/>
        <v>N</v>
      </c>
      <c r="E70" s="8" t="s">
        <v>3570</v>
      </c>
      <c r="F70" s="8" t="s">
        <v>3570</v>
      </c>
      <c r="G70" s="13"/>
      <c r="H70" s="13"/>
      <c r="I70" s="13"/>
      <c r="J70" s="27"/>
      <c r="K70" s="27"/>
      <c r="L70" s="8"/>
      <c r="M70" s="12">
        <f>COUNTIFS('SA-FR1'!B:B, "*n5*")</f>
        <v>33</v>
      </c>
      <c r="N70" s="12">
        <f>COUNTIFS('SA-FR1'!B:B, "*n5*", 'SA-FR1'!D:D, "&lt;=" &amp; $F$67)</f>
        <v>0</v>
      </c>
      <c r="O70" s="12">
        <f>COUNTIFS('SA-FR1'!B:B, "*n5*", 'SA-FR1'!L:L, "Y")</f>
        <v>0</v>
      </c>
      <c r="P70" s="12">
        <f t="shared" si="0"/>
        <v>0</v>
      </c>
      <c r="Q70" s="12">
        <f>COUNTIFS('SA-FR1'!B:B, "*n5*", 'SA-FR1'!L:L, "E")</f>
        <v>0</v>
      </c>
      <c r="R70" s="12">
        <f>COUNTIFS('SA-FR1'!B:B, "*n5*",'SA-FR1'!M:M, "*correct*")</f>
        <v>0</v>
      </c>
    </row>
    <row r="71" spans="2:18" ht="15" x14ac:dyDescent="0.15">
      <c r="B71" s="7" t="s">
        <v>64</v>
      </c>
      <c r="C71" s="11" t="s">
        <v>60</v>
      </c>
      <c r="D71" s="11" t="str">
        <f t="shared" si="1"/>
        <v>N</v>
      </c>
      <c r="E71" s="8" t="s">
        <v>3570</v>
      </c>
      <c r="F71" s="8" t="s">
        <v>3570</v>
      </c>
      <c r="G71" s="13"/>
      <c r="H71" s="13"/>
      <c r="I71" s="13"/>
      <c r="J71" s="27"/>
      <c r="K71" s="27"/>
      <c r="L71" s="8"/>
      <c r="M71" s="12">
        <f>COUNTIFS('SA-FR1'!B:B, "*n7A*")+COUNTIFS('SA-FR1'!B:B, "*n7B*")</f>
        <v>162</v>
      </c>
      <c r="N71" s="12">
        <f>COUNTIFS('SA-FR1'!B:B, "*n7A*", 'SA-FR1'!D:D, "&lt;=" &amp; $F$67) + COUNTIFS('SA-FR1'!B:B, "*n7B*", 'SA-FR1'!D:D, "&lt;=" &amp; $F$67)</f>
        <v>0</v>
      </c>
      <c r="O71" s="12">
        <f>COUNTIFS('SA-FR1'!B:B, "*n7A*", 'SA-FR1'!L:L, "Y")+COUNTIFS('SA-FR1'!B:B, "*n7B*", 'SA-FR1'!L:L, "Y")</f>
        <v>0</v>
      </c>
      <c r="P71" s="12">
        <f t="shared" si="0"/>
        <v>0</v>
      </c>
      <c r="Q71" s="12">
        <f>COUNTIFS('SA-FR1'!B:B, "*n7A*", 'SA-FR1'!L:L, "E")+COUNTIFS('SA-FR1'!B:B, "*n7B*", 'SA-FR1'!L:L, "E")</f>
        <v>0</v>
      </c>
      <c r="R71" s="12">
        <f>COUNTIFS('SA-FR1'!B:B, "*n7A*", 'SA-FR1'!M:M, "*correct*") + COUNTIFS('SA-FR1'!B:B, "*n7B*", 'SA-FR1'!M:M, "*correct*")</f>
        <v>0</v>
      </c>
    </row>
    <row r="72" spans="2:18" ht="15" x14ac:dyDescent="0.15">
      <c r="B72" s="7" t="s">
        <v>63</v>
      </c>
      <c r="C72" s="11" t="s">
        <v>60</v>
      </c>
      <c r="D72" s="11" t="str">
        <f t="shared" si="1"/>
        <v>N</v>
      </c>
      <c r="E72" s="8" t="s">
        <v>3570</v>
      </c>
      <c r="F72" s="8" t="s">
        <v>3570</v>
      </c>
      <c r="G72" s="13"/>
      <c r="H72" s="13"/>
      <c r="I72" s="13"/>
      <c r="J72" s="27"/>
      <c r="K72" s="27"/>
      <c r="L72" s="8"/>
      <c r="M72" s="12">
        <f>COUNTIFS('SA-FR1'!B:B, "*n26*")</f>
        <v>84</v>
      </c>
      <c r="N72" s="12">
        <f>COUNTIFS('SA-FR1'!B:B, "*n26*", 'SA-FR1'!D:D, "&lt;=" &amp; $F$67)</f>
        <v>0</v>
      </c>
      <c r="O72" s="12">
        <f>COUNTIFS('SA-FR1'!B:B, "*n26*", 'SA-FR1'!L:L, "Y")</f>
        <v>0</v>
      </c>
      <c r="P72" s="12">
        <f t="shared" si="0"/>
        <v>0</v>
      </c>
      <c r="Q72" s="12">
        <f>COUNTIFS('SA-FR1'!B:B, "*n26*", 'SA-FR1'!L:L, "E")</f>
        <v>0</v>
      </c>
      <c r="R72" s="12">
        <f>COUNTIFS('SA-FR1'!B:B, "*n26*",'SA-FR1'!M:M, "*correct*")</f>
        <v>0</v>
      </c>
    </row>
    <row r="73" spans="2:18" ht="15" x14ac:dyDescent="0.15">
      <c r="B73" s="7" t="s">
        <v>85</v>
      </c>
      <c r="C73" s="11" t="s">
        <v>66</v>
      </c>
      <c r="D73" s="11" t="str">
        <f t="shared" si="1"/>
        <v>N</v>
      </c>
      <c r="E73" s="8" t="s">
        <v>3570</v>
      </c>
      <c r="F73" s="8" t="s">
        <v>3570</v>
      </c>
      <c r="G73" s="13"/>
      <c r="H73" s="13"/>
      <c r="I73" s="13"/>
      <c r="J73" s="27"/>
      <c r="K73" s="27"/>
      <c r="L73" s="8"/>
      <c r="M73" s="12">
        <f>COUNTIFS('SA-FR1'!B:B, "*n28*")</f>
        <v>45</v>
      </c>
      <c r="N73" s="12">
        <f>COUNTIFS('SA-FR1'!B:B, "*n28*", 'SA-FR1'!D:D, "&lt;=" &amp; $F$67)</f>
        <v>0</v>
      </c>
      <c r="O73" s="12">
        <f>COUNTIFS('SA-FR1'!B:B, "*n28*", 'SA-FR1'!L:L, "Y")</f>
        <v>0</v>
      </c>
      <c r="P73" s="12">
        <f t="shared" si="0"/>
        <v>0</v>
      </c>
      <c r="Q73" s="12">
        <f>COUNTIFS('SA-FR1'!B:B, "*n28*", 'SA-FR1'!L:L, "E")</f>
        <v>0</v>
      </c>
      <c r="R73" s="12">
        <f>COUNTIFS('SA-FR1'!B:B, "*n28*",'SA-FR1'!M:M, "*correct*")</f>
        <v>0</v>
      </c>
    </row>
    <row r="74" spans="2:18" ht="15" x14ac:dyDescent="0.15">
      <c r="B74" s="7" t="s">
        <v>59</v>
      </c>
      <c r="C74" s="11" t="s">
        <v>60</v>
      </c>
      <c r="D74" s="11" t="str">
        <f t="shared" si="1"/>
        <v>N</v>
      </c>
      <c r="E74" s="8" t="s">
        <v>3570</v>
      </c>
      <c r="F74" s="8" t="s">
        <v>3570</v>
      </c>
      <c r="G74" s="13"/>
      <c r="H74" s="13"/>
      <c r="I74" s="13"/>
      <c r="J74" s="27"/>
      <c r="K74" s="27"/>
      <c r="L74" s="8"/>
      <c r="M74" s="12">
        <f>COUNTIFS('SA-FR1'!B:B, "*n78*")</f>
        <v>136</v>
      </c>
      <c r="N74" s="12">
        <f>COUNTIFS('SA-FR1'!B:B, "*n78*", 'SA-FR1'!D:D, "&lt;=" &amp; $F$67)</f>
        <v>0</v>
      </c>
      <c r="O74" s="12">
        <f>COUNTIFS('SA-FR1'!B:B, "*n78*", 'SA-FR1'!L:L, "Y")</f>
        <v>0</v>
      </c>
      <c r="P74" s="12">
        <f t="shared" si="0"/>
        <v>0</v>
      </c>
      <c r="Q74" s="12">
        <f>COUNTIFS('SA-FR1'!B:B, "*n78*", 'SA-FR1'!L:L, "E")</f>
        <v>0</v>
      </c>
      <c r="R74" s="12">
        <f>COUNTIFS('SA-FR1'!B:B, "*n78*",'SA-FR1'!M:M, "*correct*")</f>
        <v>0</v>
      </c>
    </row>
    <row r="75" spans="2:18" ht="15" x14ac:dyDescent="0.15">
      <c r="B75" s="7" t="s">
        <v>86</v>
      </c>
      <c r="C75" s="11" t="s">
        <v>66</v>
      </c>
      <c r="D75" s="11" t="str">
        <f>IF(E75="","",IF(E75="Y","Y","N"))</f>
        <v>N</v>
      </c>
      <c r="E75" s="8" t="s">
        <v>3570</v>
      </c>
      <c r="F75" s="13"/>
      <c r="G75" s="8"/>
      <c r="H75" s="8"/>
      <c r="I75" s="13"/>
      <c r="J75" s="8"/>
      <c r="K75" s="8"/>
      <c r="L75" s="8"/>
      <c r="M75" s="14">
        <f>COUNTIFS('SA-FR2'!A:A, "SA*")</f>
        <v>96</v>
      </c>
      <c r="N75" s="14">
        <f>COUNTIFS('SA-FR2'!A:A, "SA*", 'SA-FR2'!D:D, "&lt;=" &amp; $F$67, 'SA-FR2'!E:E, "&lt;=" &amp; $F$75)</f>
        <v>0</v>
      </c>
      <c r="O75" s="14">
        <f>COUNTIFS('SA-FR2'!M:M, "Y")</f>
        <v>0</v>
      </c>
      <c r="P75" s="14">
        <f t="shared" si="0"/>
        <v>0</v>
      </c>
      <c r="Q75" s="14">
        <f>COUNTIFS('SA-FR2'!M:M, "E")</f>
        <v>0</v>
      </c>
      <c r="R75" s="14">
        <f>COUNTIFS('SA-FR2'!N:N, "*correct*")</f>
        <v>0</v>
      </c>
    </row>
    <row r="76" spans="2:18" ht="15" x14ac:dyDescent="0.15">
      <c r="B76" s="7" t="s">
        <v>65</v>
      </c>
      <c r="C76" s="11" t="s">
        <v>66</v>
      </c>
      <c r="D76" s="11" t="str">
        <f>IF(OR(E76="", F76=""),"",IF(AND(E76="Y", F76="N"),"Y","N"))</f>
        <v>N</v>
      </c>
      <c r="E76" s="8" t="s">
        <v>3570</v>
      </c>
      <c r="F76" s="8" t="s">
        <v>3570</v>
      </c>
      <c r="G76" s="13"/>
      <c r="H76" s="13"/>
      <c r="I76" s="13"/>
      <c r="J76" s="8"/>
      <c r="K76" s="8"/>
      <c r="L76" s="8"/>
      <c r="M76" s="12">
        <f>COUNTIFS('SA-FR2'!B:B, "*n258*")</f>
        <v>96</v>
      </c>
      <c r="N76" s="12">
        <f>COUNTIFS('SA-FR2'!A:A, "SA*", 'SA-FR2'!D:D, "&lt;=" &amp; $F$67, 'SA-FR2'!E:E, "&lt;=" &amp; $F$75)</f>
        <v>0</v>
      </c>
      <c r="O76" s="12">
        <f>COUNTIFS('SA-FR2'!B:B, "*n258*", 'SA-FR2'!M:M, "Y")</f>
        <v>0</v>
      </c>
      <c r="P76" s="12">
        <f t="shared" si="0"/>
        <v>0</v>
      </c>
      <c r="Q76" s="12">
        <f>COUNTIFS('SA-FR2'!B:B, "*n258*", 'SA-FR2'!M:M, "E")</f>
        <v>0</v>
      </c>
      <c r="R76" s="12">
        <f>COUNTIFS('SA-FR2'!B:B, "*n258*", 'SA-FR2'!N:N, "*correct*")</f>
        <v>0</v>
      </c>
    </row>
    <row r="77" spans="2:18" ht="15" x14ac:dyDescent="0.15">
      <c r="B77" s="7" t="s">
        <v>87</v>
      </c>
      <c r="C77" s="11" t="s">
        <v>66</v>
      </c>
      <c r="D77" s="11" t="str">
        <f>IF(E77="","",IF(E77="Y","Y","N"))</f>
        <v>N</v>
      </c>
      <c r="E77" s="8" t="s">
        <v>3570</v>
      </c>
      <c r="F77" s="13"/>
      <c r="G77" s="13"/>
      <c r="H77" s="13"/>
      <c r="I77" s="13"/>
      <c r="J77" s="8"/>
      <c r="K77" s="8"/>
      <c r="L77" s="8"/>
      <c r="M77" s="12">
        <f>COUNTIFS('SA-FR2'!B:B, "DC*")</f>
        <v>96</v>
      </c>
      <c r="N77" s="12">
        <f>COUNTIFS('SA-FR2'!B:B, "DC*", 'SA-FR2'!D:D, "&lt;=" &amp; $F$67, 'SA-FR2'!E:E, "&lt;=" &amp; $F$75)</f>
        <v>0</v>
      </c>
      <c r="O77" s="12">
        <f>COUNTIFS('SA-FR2'!B:B, "DC*", 'SA-FR2'!M:M, "Y")</f>
        <v>0</v>
      </c>
      <c r="P77" s="12">
        <f t="shared" si="0"/>
        <v>0</v>
      </c>
      <c r="Q77" s="12">
        <f>COUNTIFS('SA-FR2'!B:B, "DC*", 'SA-FR2'!M:M, "E")</f>
        <v>0</v>
      </c>
      <c r="R77" s="12">
        <f>COUNTIFS('SA-FR2'!B:B, "DC*", 'SA-FR2'!N:N, "*correct*")</f>
        <v>0</v>
      </c>
    </row>
    <row r="78" spans="2:18" ht="15" x14ac:dyDescent="0.15">
      <c r="B78" s="7" t="s">
        <v>88</v>
      </c>
      <c r="C78" s="11" t="s">
        <v>89</v>
      </c>
      <c r="D78" s="11" t="str">
        <f>IF(E78="","",IF(E78="Y","Y","N"))</f>
        <v>N</v>
      </c>
      <c r="E78" s="8" t="s">
        <v>3570</v>
      </c>
      <c r="F78" s="13"/>
      <c r="G78" s="13"/>
      <c r="H78" s="13"/>
      <c r="I78" s="13"/>
      <c r="J78" s="8"/>
      <c r="K78" s="8"/>
      <c r="L78" s="8"/>
      <c r="M78" s="12">
        <f>COUNTIFS('SA-FR2'!B:B, "CA*")</f>
        <v>0</v>
      </c>
      <c r="N78" s="12">
        <f>COUNTIFS('SA-FR2'!B:B, "CA*", 'SA-FR2'!D:D, "&lt;=" &amp; $F$67, 'SA-FR2'!E:E, "&lt;=" &amp; $F$75)</f>
        <v>0</v>
      </c>
      <c r="O78" s="12">
        <f>COUNTIFS('SA-FR2'!B:B, "CA*", 'SA-FR2'!M:M, "Y")</f>
        <v>0</v>
      </c>
      <c r="P78" s="12">
        <f t="shared" si="0"/>
        <v>0</v>
      </c>
      <c r="Q78" s="12">
        <f>COUNTIFS('SA-FR2'!B:B, "CA*", 'SA-FR2'!M:M, "E")</f>
        <v>0</v>
      </c>
      <c r="R78" s="12">
        <f>COUNTIFS('SA-FR2'!B:B, "CA*", 'SA-FR2'!N:N, "*correct*")</f>
        <v>0</v>
      </c>
    </row>
    <row r="80" spans="2:18" ht="21.75" x14ac:dyDescent="0.35">
      <c r="B80" s="9" t="s">
        <v>90</v>
      </c>
    </row>
    <row r="81" spans="2:9" x14ac:dyDescent="0.15">
      <c r="B81" s="5" t="s">
        <v>46</v>
      </c>
      <c r="C81" s="39" t="s">
        <v>91</v>
      </c>
      <c r="D81" s="32"/>
      <c r="E81" s="6" t="s">
        <v>92</v>
      </c>
      <c r="F81" s="37" t="s">
        <v>93</v>
      </c>
      <c r="G81" s="32"/>
    </row>
    <row r="82" spans="2:9" ht="15" x14ac:dyDescent="0.15">
      <c r="B82" s="7" t="s">
        <v>94</v>
      </c>
      <c r="C82" s="31" t="s">
        <v>95</v>
      </c>
      <c r="D82" s="32"/>
      <c r="E82" s="8" t="s">
        <v>3570</v>
      </c>
      <c r="F82" s="35"/>
      <c r="G82" s="34"/>
    </row>
    <row r="83" spans="2:9" ht="15" x14ac:dyDescent="0.15">
      <c r="B83" s="7" t="s">
        <v>96</v>
      </c>
      <c r="C83" s="31" t="s">
        <v>95</v>
      </c>
      <c r="D83" s="32"/>
      <c r="E83" s="8" t="s">
        <v>3570</v>
      </c>
      <c r="F83" s="35"/>
      <c r="G83" s="34"/>
    </row>
    <row r="84" spans="2:9" ht="30" customHeight="1" x14ac:dyDescent="0.15">
      <c r="B84" s="7" t="s">
        <v>97</v>
      </c>
      <c r="C84" s="31" t="s">
        <v>98</v>
      </c>
      <c r="D84" s="32"/>
      <c r="E84" s="8" t="s">
        <v>3570</v>
      </c>
      <c r="F84" s="35"/>
      <c r="G84" s="34"/>
    </row>
    <row r="85" spans="2:9" ht="15" x14ac:dyDescent="0.15">
      <c r="B85" s="7" t="s">
        <v>61</v>
      </c>
      <c r="C85" s="31" t="s">
        <v>95</v>
      </c>
      <c r="D85" s="32"/>
      <c r="E85" s="8" t="s">
        <v>3570</v>
      </c>
      <c r="F85" s="35"/>
      <c r="G85" s="34"/>
    </row>
    <row r="86" spans="2:9" ht="15" x14ac:dyDescent="0.15">
      <c r="B86" s="7" t="s">
        <v>99</v>
      </c>
      <c r="C86" s="31" t="s">
        <v>100</v>
      </c>
      <c r="D86" s="32"/>
      <c r="E86" s="8" t="s">
        <v>3570</v>
      </c>
      <c r="F86" s="35"/>
      <c r="G86" s="34"/>
    </row>
    <row r="87" spans="2:9" ht="30" customHeight="1" x14ac:dyDescent="0.15">
      <c r="B87" s="7" t="s">
        <v>101</v>
      </c>
      <c r="C87" s="31" t="s">
        <v>102</v>
      </c>
      <c r="D87" s="32"/>
      <c r="E87" s="8" t="s">
        <v>3570</v>
      </c>
      <c r="F87" s="35"/>
      <c r="G87" s="34"/>
    </row>
    <row r="88" spans="2:9" ht="15" x14ac:dyDescent="0.15">
      <c r="B88" s="7" t="s">
        <v>103</v>
      </c>
      <c r="C88" s="31" t="s">
        <v>104</v>
      </c>
      <c r="D88" s="32"/>
      <c r="E88" s="8" t="s">
        <v>3570</v>
      </c>
      <c r="F88" s="35"/>
      <c r="G88" s="34"/>
    </row>
    <row r="89" spans="2:9" ht="30" customHeight="1" x14ac:dyDescent="0.15">
      <c r="B89" s="7" t="s">
        <v>105</v>
      </c>
      <c r="C89" s="31" t="s">
        <v>106</v>
      </c>
      <c r="D89" s="32"/>
      <c r="E89" s="8" t="s">
        <v>3570</v>
      </c>
      <c r="F89" s="33"/>
      <c r="G89" s="34"/>
    </row>
    <row r="90" spans="2:9" ht="15" x14ac:dyDescent="0.15">
      <c r="B90" s="7" t="s">
        <v>107</v>
      </c>
      <c r="C90" s="31" t="s">
        <v>95</v>
      </c>
      <c r="D90" s="32"/>
      <c r="E90" s="8" t="s">
        <v>3570</v>
      </c>
      <c r="F90" s="35"/>
      <c r="G90" s="34"/>
    </row>
    <row r="91" spans="2:9" ht="15" x14ac:dyDescent="0.15">
      <c r="B91" s="7" t="s">
        <v>108</v>
      </c>
      <c r="C91" s="31" t="s">
        <v>109</v>
      </c>
      <c r="D91" s="32"/>
      <c r="E91" s="30" t="s">
        <v>3570</v>
      </c>
      <c r="F91" s="35"/>
      <c r="G91" s="34"/>
    </row>
    <row r="92" spans="2:9" ht="30" customHeight="1" x14ac:dyDescent="0.15">
      <c r="B92" s="7" t="s">
        <v>110</v>
      </c>
      <c r="C92" s="31" t="s">
        <v>111</v>
      </c>
      <c r="D92" s="32"/>
      <c r="E92" s="30" t="s">
        <v>3570</v>
      </c>
      <c r="F92" s="33"/>
      <c r="G92" s="34"/>
    </row>
    <row r="93" spans="2:9" ht="30" customHeight="1" x14ac:dyDescent="0.15">
      <c r="B93" s="7" t="s">
        <v>112</v>
      </c>
      <c r="C93" s="31" t="s">
        <v>111</v>
      </c>
      <c r="D93" s="32"/>
      <c r="E93" s="30" t="s">
        <v>3570</v>
      </c>
      <c r="F93" s="33"/>
      <c r="G93" s="34"/>
    </row>
    <row r="95" spans="2:9" ht="21.75" x14ac:dyDescent="0.35">
      <c r="B95" s="9" t="s">
        <v>113</v>
      </c>
    </row>
    <row r="96" spans="2:9" x14ac:dyDescent="0.15">
      <c r="B96" s="5" t="s">
        <v>9</v>
      </c>
      <c r="C96" s="37" t="s">
        <v>114</v>
      </c>
      <c r="D96" s="38"/>
      <c r="E96" s="38"/>
      <c r="F96" s="38"/>
      <c r="G96" s="38"/>
      <c r="H96" s="38"/>
      <c r="I96" s="32"/>
    </row>
    <row r="97" spans="2:9" ht="29.45" customHeight="1" x14ac:dyDescent="0.15">
      <c r="B97" s="7" t="s">
        <v>10</v>
      </c>
      <c r="C97" s="35" t="s">
        <v>3575</v>
      </c>
      <c r="D97" s="36"/>
      <c r="E97" s="36"/>
      <c r="F97" s="36"/>
      <c r="G97" s="36"/>
      <c r="H97" s="36"/>
      <c r="I97" s="34"/>
    </row>
    <row r="98" spans="2:9" x14ac:dyDescent="0.15">
      <c r="B98" s="7" t="s">
        <v>11</v>
      </c>
      <c r="C98" s="35" t="s">
        <v>3574</v>
      </c>
      <c r="D98" s="36"/>
      <c r="E98" s="36"/>
      <c r="F98" s="36"/>
      <c r="G98" s="36"/>
      <c r="H98" s="36"/>
      <c r="I98" s="34"/>
    </row>
    <row r="99" spans="2:9" x14ac:dyDescent="0.15">
      <c r="B99" s="7" t="s">
        <v>115</v>
      </c>
      <c r="C99" s="35" t="s">
        <v>3574</v>
      </c>
      <c r="D99" s="36"/>
      <c r="E99" s="36"/>
      <c r="F99" s="36"/>
      <c r="G99" s="36"/>
      <c r="H99" s="36"/>
      <c r="I99" s="34"/>
    </row>
  </sheetData>
  <sheetProtection password="C990" sheet="1" objects="1" formatColumns="0" formatRows="0" autoFilter="0"/>
  <mergeCells count="45">
    <mergeCell ref="C99:I99"/>
    <mergeCell ref="C8:D8"/>
    <mergeCell ref="F92:G92"/>
    <mergeCell ref="C90:D90"/>
    <mergeCell ref="D46:F46"/>
    <mergeCell ref="C9:D9"/>
    <mergeCell ref="D43:F43"/>
    <mergeCell ref="D44:F44"/>
    <mergeCell ref="C91:D91"/>
    <mergeCell ref="D38:F38"/>
    <mergeCell ref="F82:G82"/>
    <mergeCell ref="D48:F48"/>
    <mergeCell ref="F87:G87"/>
    <mergeCell ref="D41:F41"/>
    <mergeCell ref="F86:G86"/>
    <mergeCell ref="C98:I98"/>
    <mergeCell ref="C7:D7"/>
    <mergeCell ref="C89:D89"/>
    <mergeCell ref="C85:D85"/>
    <mergeCell ref="C82:D82"/>
    <mergeCell ref="C97:I97"/>
    <mergeCell ref="F88:G88"/>
    <mergeCell ref="F84:G84"/>
    <mergeCell ref="C86:D86"/>
    <mergeCell ref="F90:G90"/>
    <mergeCell ref="F83:G83"/>
    <mergeCell ref="C87:D87"/>
    <mergeCell ref="D45:F45"/>
    <mergeCell ref="F81:G81"/>
    <mergeCell ref="C93:D93"/>
    <mergeCell ref="D47:F47"/>
    <mergeCell ref="C96:I96"/>
    <mergeCell ref="C92:D92"/>
    <mergeCell ref="F93:G93"/>
    <mergeCell ref="F91:G91"/>
    <mergeCell ref="D40:F40"/>
    <mergeCell ref="D37:F37"/>
    <mergeCell ref="C83:D83"/>
    <mergeCell ref="D42:F42"/>
    <mergeCell ref="C81:D81"/>
    <mergeCell ref="C88:D88"/>
    <mergeCell ref="F89:G89"/>
    <mergeCell ref="D39:F39"/>
    <mergeCell ref="C84:D84"/>
    <mergeCell ref="F85:G85"/>
  </mergeCells>
  <phoneticPr fontId="15" type="noConversion"/>
  <conditionalFormatting sqref="M52">
    <cfRule type="expression" dxfId="4412" priority="1">
      <formula>AND(K52 &gt; 0, M52&lt;50)</formula>
    </cfRule>
  </conditionalFormatting>
  <conditionalFormatting sqref="N52">
    <cfRule type="expression" dxfId="4411" priority="2">
      <formula>N52&gt;0</formula>
    </cfRule>
  </conditionalFormatting>
  <conditionalFormatting sqref="O52">
    <cfRule type="expression" dxfId="4410" priority="3">
      <formula>O52&gt;0</formula>
    </cfRule>
  </conditionalFormatting>
  <conditionalFormatting sqref="M53">
    <cfRule type="expression" dxfId="4409" priority="4">
      <formula>AND(K53 &gt; 0, M53&lt;50)</formula>
    </cfRule>
  </conditionalFormatting>
  <conditionalFormatting sqref="N53">
    <cfRule type="expression" dxfId="4408" priority="5">
      <formula>N53&gt;0</formula>
    </cfRule>
  </conditionalFormatting>
  <conditionalFormatting sqref="O53">
    <cfRule type="expression" dxfId="4407" priority="6">
      <formula>O53&gt;0</formula>
    </cfRule>
  </conditionalFormatting>
  <conditionalFormatting sqref="M54">
    <cfRule type="expression" dxfId="4406" priority="7">
      <formula>AND(K54 &gt; 0, M54&lt;50)</formula>
    </cfRule>
  </conditionalFormatting>
  <conditionalFormatting sqref="N54">
    <cfRule type="expression" dxfId="4405" priority="8">
      <formula>N54&gt;0</formula>
    </cfRule>
  </conditionalFormatting>
  <conditionalFormatting sqref="O54">
    <cfRule type="expression" dxfId="4404" priority="9">
      <formula>O54&gt;0</formula>
    </cfRule>
  </conditionalFormatting>
  <conditionalFormatting sqref="M55">
    <cfRule type="expression" dxfId="4403" priority="10">
      <formula>AND(K55 &gt; 0, M55&lt;50)</formula>
    </cfRule>
  </conditionalFormatting>
  <conditionalFormatting sqref="N55">
    <cfRule type="expression" dxfId="4402" priority="11">
      <formula>N55&gt;0</formula>
    </cfRule>
  </conditionalFormatting>
  <conditionalFormatting sqref="O55">
    <cfRule type="expression" dxfId="4401" priority="12">
      <formula>O55&gt;0</formula>
    </cfRule>
  </conditionalFormatting>
  <conditionalFormatting sqref="M56">
    <cfRule type="expression" dxfId="4400" priority="13">
      <formula>AND(K56 &gt; 0, M56&lt;50)</formula>
    </cfRule>
  </conditionalFormatting>
  <conditionalFormatting sqref="N56">
    <cfRule type="expression" dxfId="4399" priority="14">
      <formula>N56&gt;0</formula>
    </cfRule>
  </conditionalFormatting>
  <conditionalFormatting sqref="O56">
    <cfRule type="expression" dxfId="4398" priority="15">
      <formula>O56&gt;0</formula>
    </cfRule>
  </conditionalFormatting>
  <conditionalFormatting sqref="M60">
    <cfRule type="expression" dxfId="4397" priority="16">
      <formula>AND(K60 &gt; 0, M60&lt;50)</formula>
    </cfRule>
  </conditionalFormatting>
  <conditionalFormatting sqref="N60">
    <cfRule type="expression" dxfId="4396" priority="17">
      <formula>N60&gt;0</formula>
    </cfRule>
  </conditionalFormatting>
  <conditionalFormatting sqref="O60">
    <cfRule type="expression" dxfId="4395" priority="18">
      <formula>O60&gt;0</formula>
    </cfRule>
  </conditionalFormatting>
  <conditionalFormatting sqref="M61">
    <cfRule type="expression" dxfId="4394" priority="19">
      <formula>AND(K61 &gt; 0, M61&lt;50)</formula>
    </cfRule>
  </conditionalFormatting>
  <conditionalFormatting sqref="N61">
    <cfRule type="expression" dxfId="4393" priority="20">
      <formula>N61&gt;0</formula>
    </cfRule>
  </conditionalFormatting>
  <conditionalFormatting sqref="O61">
    <cfRule type="expression" dxfId="4392" priority="21">
      <formula>O61&gt;0</formula>
    </cfRule>
  </conditionalFormatting>
  <conditionalFormatting sqref="M62">
    <cfRule type="expression" dxfId="4391" priority="22">
      <formula>AND(K62 &gt; 0, M62&lt;50)</formula>
    </cfRule>
  </conditionalFormatting>
  <conditionalFormatting sqref="N62">
    <cfRule type="expression" dxfId="4390" priority="23">
      <formula>N62&gt;0</formula>
    </cfRule>
  </conditionalFormatting>
  <conditionalFormatting sqref="O62">
    <cfRule type="expression" dxfId="4389" priority="24">
      <formula>O62&gt;0</formula>
    </cfRule>
  </conditionalFormatting>
  <conditionalFormatting sqref="M63">
    <cfRule type="expression" dxfId="4388" priority="25">
      <formula>AND(K63 &gt; 0, M63&lt;50)</formula>
    </cfRule>
  </conditionalFormatting>
  <conditionalFormatting sqref="N63">
    <cfRule type="expression" dxfId="4387" priority="26">
      <formula>N63&gt;0</formula>
    </cfRule>
  </conditionalFormatting>
  <conditionalFormatting sqref="O63">
    <cfRule type="expression" dxfId="4386" priority="27">
      <formula>O63&gt;0</formula>
    </cfRule>
  </conditionalFormatting>
  <conditionalFormatting sqref="P67">
    <cfRule type="expression" dxfId="4385" priority="28">
      <formula>AND(N67 &gt; 0, P67&lt;50)</formula>
    </cfRule>
  </conditionalFormatting>
  <conditionalFormatting sqref="Q67">
    <cfRule type="expression" dxfId="4384" priority="29">
      <formula>Q67&gt;0</formula>
    </cfRule>
  </conditionalFormatting>
  <conditionalFormatting sqref="R67">
    <cfRule type="expression" dxfId="4383" priority="30">
      <formula>R67&gt;0</formula>
    </cfRule>
  </conditionalFormatting>
  <conditionalFormatting sqref="P68">
    <cfRule type="expression" dxfId="4382" priority="31">
      <formula>AND(N68 &gt; 0, P68&lt;50)</formula>
    </cfRule>
  </conditionalFormatting>
  <conditionalFormatting sqref="Q68">
    <cfRule type="expression" dxfId="4381" priority="32">
      <formula>Q68&gt;0</formula>
    </cfRule>
  </conditionalFormatting>
  <conditionalFormatting sqref="R68">
    <cfRule type="expression" dxfId="4380" priority="33">
      <formula>R68&gt;0</formula>
    </cfRule>
  </conditionalFormatting>
  <conditionalFormatting sqref="P69">
    <cfRule type="expression" dxfId="4379" priority="34">
      <formula>AND(N69 &gt; 0, P69&lt;50)</formula>
    </cfRule>
  </conditionalFormatting>
  <conditionalFormatting sqref="Q69">
    <cfRule type="expression" dxfId="4378" priority="35">
      <formula>Q69&gt;0</formula>
    </cfRule>
  </conditionalFormatting>
  <conditionalFormatting sqref="R69">
    <cfRule type="expression" dxfId="4377" priority="36">
      <formula>R69&gt;0</formula>
    </cfRule>
  </conditionalFormatting>
  <conditionalFormatting sqref="P70">
    <cfRule type="expression" dxfId="4376" priority="37">
      <formula>AND(N70 &gt; 0, P70&lt;50)</formula>
    </cfRule>
  </conditionalFormatting>
  <conditionalFormatting sqref="Q70">
    <cfRule type="expression" dxfId="4375" priority="38">
      <formula>Q70&gt;0</formula>
    </cfRule>
  </conditionalFormatting>
  <conditionalFormatting sqref="R70">
    <cfRule type="expression" dxfId="4374" priority="39">
      <formula>R70&gt;0</formula>
    </cfRule>
  </conditionalFormatting>
  <conditionalFormatting sqref="P71">
    <cfRule type="expression" dxfId="4373" priority="40">
      <formula>AND(N71 &gt; 0, P71&lt;50)</formula>
    </cfRule>
  </conditionalFormatting>
  <conditionalFormatting sqref="Q71">
    <cfRule type="expression" dxfId="4372" priority="41">
      <formula>Q71&gt;0</formula>
    </cfRule>
  </conditionalFormatting>
  <conditionalFormatting sqref="R71">
    <cfRule type="expression" dxfId="4371" priority="42">
      <formula>R71&gt;0</formula>
    </cfRule>
  </conditionalFormatting>
  <conditionalFormatting sqref="P72">
    <cfRule type="expression" dxfId="4370" priority="43">
      <formula>AND(N72 &gt; 0, P72&lt;50)</formula>
    </cfRule>
  </conditionalFormatting>
  <conditionalFormatting sqref="Q72">
    <cfRule type="expression" dxfId="4369" priority="44">
      <formula>Q72&gt;0</formula>
    </cfRule>
  </conditionalFormatting>
  <conditionalFormatting sqref="R72">
    <cfRule type="expression" dxfId="4368" priority="45">
      <formula>R72&gt;0</formula>
    </cfRule>
  </conditionalFormatting>
  <conditionalFormatting sqref="P73">
    <cfRule type="expression" dxfId="4367" priority="46">
      <formula>AND(N73 &gt; 0, P73&lt;50)</formula>
    </cfRule>
  </conditionalFormatting>
  <conditionalFormatting sqref="Q73">
    <cfRule type="expression" dxfId="4366" priority="47">
      <formula>Q73&gt;0</formula>
    </cfRule>
  </conditionalFormatting>
  <conditionalFormatting sqref="R73">
    <cfRule type="expression" dxfId="4365" priority="48">
      <formula>R73&gt;0</formula>
    </cfRule>
  </conditionalFormatting>
  <conditionalFormatting sqref="P74">
    <cfRule type="expression" dxfId="4364" priority="49">
      <formula>AND(N74 &gt; 0, P74&lt;50)</formula>
    </cfRule>
  </conditionalFormatting>
  <conditionalFormatting sqref="Q74">
    <cfRule type="expression" dxfId="4363" priority="50">
      <formula>Q74&gt;0</formula>
    </cfRule>
  </conditionalFormatting>
  <conditionalFormatting sqref="R74">
    <cfRule type="expression" dxfId="4362" priority="51">
      <formula>R74&gt;0</formula>
    </cfRule>
  </conditionalFormatting>
  <conditionalFormatting sqref="P75">
    <cfRule type="expression" dxfId="4361" priority="52">
      <formula>AND(N75 &gt; 0, P75&lt;50)</formula>
    </cfRule>
  </conditionalFormatting>
  <conditionalFormatting sqref="Q75">
    <cfRule type="expression" dxfId="4360" priority="53">
      <formula>Q75&gt;0</formula>
    </cfRule>
  </conditionalFormatting>
  <conditionalFormatting sqref="R75">
    <cfRule type="expression" dxfId="4359" priority="54">
      <formula>R75&gt;0</formula>
    </cfRule>
  </conditionalFormatting>
  <conditionalFormatting sqref="P76">
    <cfRule type="expression" dxfId="4358" priority="55">
      <formula>AND(N76 &gt; 0, P76&lt;50)</formula>
    </cfRule>
  </conditionalFormatting>
  <conditionalFormatting sqref="Q76">
    <cfRule type="expression" dxfId="4357" priority="56">
      <formula>Q76&gt;0</formula>
    </cfRule>
  </conditionalFormatting>
  <conditionalFormatting sqref="R76">
    <cfRule type="expression" dxfId="4356" priority="57">
      <formula>R76&gt;0</formula>
    </cfRule>
  </conditionalFormatting>
  <conditionalFormatting sqref="P77">
    <cfRule type="expression" dxfId="4355" priority="58">
      <formula>AND(N77 &gt; 0, P77&lt;50)</formula>
    </cfRule>
  </conditionalFormatting>
  <conditionalFormatting sqref="Q77">
    <cfRule type="expression" dxfId="4354" priority="59">
      <formula>Q77&gt;0</formula>
    </cfRule>
  </conditionalFormatting>
  <conditionalFormatting sqref="R77">
    <cfRule type="expression" dxfId="4353" priority="60">
      <formula>R77&gt;0</formula>
    </cfRule>
  </conditionalFormatting>
  <conditionalFormatting sqref="P78">
    <cfRule type="expression" dxfId="4352" priority="61">
      <formula>AND(N78 &gt; 0, P78&lt;50)</formula>
    </cfRule>
  </conditionalFormatting>
  <conditionalFormatting sqref="Q78">
    <cfRule type="expression" dxfId="4351" priority="62">
      <formula>Q78&gt;0</formula>
    </cfRule>
  </conditionalFormatting>
  <conditionalFormatting sqref="R78">
    <cfRule type="expression" dxfId="4350" priority="63">
      <formula>R78&gt;0</formula>
    </cfRule>
  </conditionalFormatting>
  <dataValidations count="8">
    <dataValidation type="list" allowBlank="1" sqref="C13 C14 C15 C16 C17 C18 C19 C20 C21 C22 C23 C24 C25 C26 C27 C38 C39 C40 C41 C42 C43 C44 C45 C46 C47 C48 E52 E53 E54 E55 E56 E60 E61 E62 E63 E67 E68 E69 E70 E71 E72 E73 E74 E75 E76 E77 E78 E82 E83 E84 E85 E86 E87 E88 E89 E90 E91 E92 E93 F68 F69 F70 F71 F72 F73 F74 F76">
      <formula1>"Y,N"</formula1>
    </dataValidation>
    <dataValidation type="list" allowBlank="1" sqref="B31 C31">
      <formula1>"2,3,4,5,6"</formula1>
    </dataValidation>
    <dataValidation type="list" allowBlank="1" sqref="B32 C32">
      <formula1>"4,6,7,9,10,11,12,13,15,16,18,19,20,21,22"</formula1>
    </dataValidation>
    <dataValidation type="list" allowBlank="1" sqref="B33 C33">
      <formula1>"3,5,7,13,16,18"</formula1>
    </dataValidation>
    <dataValidation type="list" allowBlank="1" sqref="F52 F53 F54 F55 F56 F60 F61 F62 F63">
      <formula1>"2,4,6,8,10,12,14,16,18,20,22,24,26"</formula1>
    </dataValidation>
    <dataValidation type="list" allowBlank="1" sqref="G67">
      <formula1>"1,2,3,4,5,6"</formula1>
    </dataValidation>
    <dataValidation type="list" allowBlank="1" sqref="H67 H75">
      <formula1>"1,2,3,4,5,6"</formula1>
    </dataValidation>
    <dataValidation type="list" allowBlank="1" sqref="G75">
      <formula1>"1,2,3,4,5,6,7,8,9,10"</formula1>
    </dataValidation>
  </dataValidation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3.5" x14ac:dyDescent="0.15"/>
  <sheetData>
    <row r="1" spans="1:2" ht="15" x14ac:dyDescent="0.15">
      <c r="A1" s="15">
        <v>4</v>
      </c>
      <c r="B1" s="15">
        <v>2</v>
      </c>
    </row>
    <row r="2" spans="1:2" ht="15" x14ac:dyDescent="0.15">
      <c r="A2" s="15">
        <v>6</v>
      </c>
      <c r="B2" s="15">
        <v>4</v>
      </c>
    </row>
    <row r="3" spans="1:2" ht="15" x14ac:dyDescent="0.15">
      <c r="A3" s="15">
        <v>7</v>
      </c>
      <c r="B3" s="15">
        <v>4</v>
      </c>
    </row>
    <row r="4" spans="1:2" ht="15" x14ac:dyDescent="0.15">
      <c r="A4" s="15">
        <v>9</v>
      </c>
      <c r="B4" s="15">
        <v>6</v>
      </c>
    </row>
    <row r="5" spans="1:2" ht="15" x14ac:dyDescent="0.15">
      <c r="A5" s="15">
        <v>10</v>
      </c>
      <c r="B5" s="15">
        <v>6</v>
      </c>
    </row>
    <row r="6" spans="1:2" ht="15" x14ac:dyDescent="0.15">
      <c r="A6" s="15">
        <v>11</v>
      </c>
      <c r="B6" s="15">
        <v>6</v>
      </c>
    </row>
    <row r="7" spans="1:2" ht="15" x14ac:dyDescent="0.15">
      <c r="A7" s="15">
        <v>12</v>
      </c>
      <c r="B7" s="15">
        <v>6</v>
      </c>
    </row>
    <row r="8" spans="1:2" ht="15" x14ac:dyDescent="0.15">
      <c r="A8" s="15">
        <v>13</v>
      </c>
      <c r="B8" s="15">
        <v>4</v>
      </c>
    </row>
    <row r="9" spans="1:2" ht="15" x14ac:dyDescent="0.15">
      <c r="A9" s="15">
        <v>15</v>
      </c>
      <c r="B9" s="15">
        <v>8</v>
      </c>
    </row>
    <row r="10" spans="1:2" ht="15" x14ac:dyDescent="0.15">
      <c r="A10" s="15">
        <v>16</v>
      </c>
      <c r="B10" s="15">
        <v>10</v>
      </c>
    </row>
    <row r="11" spans="1:2" ht="15" x14ac:dyDescent="0.15">
      <c r="A11" s="15">
        <v>18</v>
      </c>
      <c r="B11" s="15">
        <v>12</v>
      </c>
    </row>
    <row r="12" spans="1:2" ht="15" x14ac:dyDescent="0.15">
      <c r="A12" s="15">
        <v>19</v>
      </c>
      <c r="B12" s="15">
        <v>16</v>
      </c>
    </row>
    <row r="13" spans="1:2" ht="15" x14ac:dyDescent="0.15">
      <c r="A13" s="15">
        <v>20</v>
      </c>
      <c r="B13" s="15">
        <v>20</v>
      </c>
    </row>
    <row r="14" spans="1:2" ht="15" x14ac:dyDescent="0.15">
      <c r="A14" s="15">
        <v>21</v>
      </c>
      <c r="B14" s="15">
        <v>14</v>
      </c>
    </row>
    <row r="15" spans="1:2" ht="15" x14ac:dyDescent="0.15">
      <c r="A15" s="15">
        <v>22</v>
      </c>
      <c r="B15" s="15">
        <v>24</v>
      </c>
    </row>
  </sheetData>
  <sheetProtection password="C990" sheet="1" objects="1" formatColumns="0" formatRows="0" autoFilter="0"/>
  <phoneticPr fontId="1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162"/>
  <sheetViews>
    <sheetView workbookViewId="0">
      <pane ySplit="2" topLeftCell="A3" activePane="bottomLeft" state="frozen"/>
      <selection pane="bottomLeft"/>
    </sheetView>
  </sheetViews>
  <sheetFormatPr defaultRowHeight="13.5" x14ac:dyDescent="0.15"/>
  <cols>
    <col min="1" max="1" width="25" customWidth="1"/>
  </cols>
  <sheetData>
    <row r="1" spans="1:27" ht="40.5" x14ac:dyDescent="0.15">
      <c r="A1" s="16" t="s">
        <v>116</v>
      </c>
      <c r="B1" s="16" t="s">
        <v>117</v>
      </c>
      <c r="C1" s="16" t="s">
        <v>118</v>
      </c>
      <c r="D1" s="16" t="s">
        <v>119</v>
      </c>
      <c r="E1" s="16" t="s">
        <v>120</v>
      </c>
      <c r="F1" s="16" t="s">
        <v>121</v>
      </c>
      <c r="G1" s="16" t="s">
        <v>122</v>
      </c>
      <c r="H1" s="16" t="s">
        <v>123</v>
      </c>
      <c r="I1" s="16" t="s">
        <v>124</v>
      </c>
      <c r="J1" s="16" t="s">
        <v>125</v>
      </c>
      <c r="K1" s="16" t="s">
        <v>126</v>
      </c>
      <c r="L1" s="16" t="s">
        <v>127</v>
      </c>
      <c r="M1" s="16" t="s">
        <v>128</v>
      </c>
      <c r="N1" s="16" t="s">
        <v>129</v>
      </c>
      <c r="O1" s="16" t="s">
        <v>130</v>
      </c>
      <c r="P1" s="16" t="s">
        <v>131</v>
      </c>
      <c r="Q1" s="16" t="s">
        <v>132</v>
      </c>
      <c r="R1" s="16" t="s">
        <v>133</v>
      </c>
      <c r="S1" s="16" t="s">
        <v>134</v>
      </c>
      <c r="T1" s="16" t="s">
        <v>135</v>
      </c>
      <c r="U1" s="16" t="s">
        <v>136</v>
      </c>
      <c r="V1" s="16" t="s">
        <v>137</v>
      </c>
      <c r="W1" s="16" t="s">
        <v>138</v>
      </c>
      <c r="X1" s="16" t="s">
        <v>139</v>
      </c>
      <c r="Y1" s="16" t="s">
        <v>140</v>
      </c>
      <c r="Z1" s="16" t="s">
        <v>141</v>
      </c>
      <c r="AA1" s="16" t="s">
        <v>142</v>
      </c>
    </row>
    <row r="3" spans="1:27" ht="15" x14ac:dyDescent="0.15">
      <c r="A3" s="17" t="s">
        <v>143</v>
      </c>
      <c r="B3" s="17">
        <v>4</v>
      </c>
      <c r="C3" s="17">
        <v>6</v>
      </c>
      <c r="D3" s="17">
        <v>22</v>
      </c>
      <c r="E3" s="17" t="str">
        <f>IF('LTE CA'!K5="Y", "Y", IF('LTE CA'!K5="N", "N", 0))</f>
        <v>N</v>
      </c>
      <c r="F3" s="17" t="str">
        <f>IFERROR(AND(OR(F1:G2,$V3)=TRUE,IF(SEARCH(F$1,$A3)&gt;0,TRUE,FALSE)),"")</f>
        <v/>
      </c>
      <c r="G3" s="17" t="b">
        <f>IFERROR(AND(OR(G1:G2,$V3)=TRUE,IF(SEARCH(G$1,$A3)&gt;0,TRUE,FALSE)),"")</f>
        <v>0</v>
      </c>
      <c r="H3" s="17" t="str">
        <f>IFERROR(AND(OR(H1:K2,$V3)=TRUE,IF(SEARCH(H$1,$A3)&gt;0,TRUE,FALSE)),"")</f>
        <v/>
      </c>
      <c r="I3" s="17" t="str">
        <f>IFERROR(AND(OR(I1:K2,$V3)=TRUE,IF(SEARCH(I$1,$A3)&gt;0,TRUE,FALSE)),"")</f>
        <v/>
      </c>
      <c r="J3" s="17" t="str">
        <f>IFERROR(AND(OR(J1:K2,$V3)=TRUE,IF(SEARCH(J$1,$A3)&gt;0,TRUE,FALSE)),"")</f>
        <v/>
      </c>
      <c r="K3" s="17" t="b">
        <f>IFERROR(AND(OR(K1:K2,$V3)=TRUE,IF(SEARCH(K$1,$A3)&gt;0,TRUE,FALSE)),"")</f>
        <v>0</v>
      </c>
      <c r="L3" s="17" t="str">
        <f>IFERROR(AND(OR(L1:L2,$V3)=TRUE,IF(SEARCH(L$1,$A3)&gt;0,TRUE,FALSE)),"")</f>
        <v/>
      </c>
      <c r="M3" s="17" t="str">
        <f>IFERROR(AND(OR(M1:P2,$V3)=TRUE,IF(SEARCH(M$1,$A3)&gt;0,TRUE,FALSE)),"")</f>
        <v/>
      </c>
      <c r="N3" s="17" t="str">
        <f>IFERROR(AND(OR(N1:P2,$V3)=TRUE,IF(SEARCH(N$1,$A3)&gt;0,TRUE,FALSE)),"")</f>
        <v/>
      </c>
      <c r="O3" s="17" t="str">
        <f>IFERROR(AND(OR(O1:P2,$V3)=TRUE,IF(SEARCH(O$1,$A3)&gt;0,TRUE,FALSE)),"")</f>
        <v/>
      </c>
      <c r="P3" s="17" t="b">
        <f>IFERROR(AND(OR(P1:P2,$V3)=TRUE,IF(SEARCH(P$1,$A3)&gt;0,TRUE,FALSE)),"")</f>
        <v>0</v>
      </c>
      <c r="Q3" s="17" t="str">
        <f>IFERROR(AND(OR(Q1:R2,$V3)=TRUE,IF(SEARCH(Q$1,$A3)&gt;0,TRUE,FALSE)),"")</f>
        <v/>
      </c>
      <c r="R3" s="17" t="str">
        <f>IFERROR(AND(OR(R1:R2,$V3)=TRUE,IF(SEARCH(R$1,$A3)&gt;0,TRUE,FALSE)),"")</f>
        <v/>
      </c>
      <c r="S3" s="17" t="b">
        <f>IFERROR(AND(OR(S1:S2,$V3)=TRUE,IF(SEARCH(S$1,$A3)&gt;0,TRUE,FALSE)),"")</f>
        <v>0</v>
      </c>
      <c r="T3" s="17">
        <f t="shared" ref="T3:T34" si="0">COUNTIF(F3:S3,TRUE)</f>
        <v>0</v>
      </c>
      <c r="U3" s="17" t="b">
        <f t="shared" ref="U3:U34" si="1">IFERROR(AND(F3:S3), TRUE)</f>
        <v>0</v>
      </c>
      <c r="V3" s="17" t="b">
        <f t="shared" ref="V3:V34" si="2">IF(E3="Y",TRUE,IF(E3="N",FALSE,0))</f>
        <v>0</v>
      </c>
      <c r="W3" s="17" t="b">
        <f t="shared" ref="W3:W34" si="3">IF(V3=FALSE, FALSE, U3)</f>
        <v>0</v>
      </c>
      <c r="X3" s="17" t="b">
        <f>IF(C3&gt;'Overview (RESPONSES REQUIRED)'!$C$31,FALSE,TRUE)</f>
        <v>0</v>
      </c>
      <c r="Y3" s="17" t="b">
        <f>IF(D3&gt;'Overview (RESPONSES REQUIRED)'!$C$34,FALSE,TRUE)</f>
        <v>0</v>
      </c>
      <c r="Z3" s="17" t="b">
        <f t="shared" ref="Z3:Z34" si="4">AND(X3:Y3)</f>
        <v>0</v>
      </c>
      <c r="AA3" s="17" t="str">
        <f t="shared" ref="AA3:AA34" si="5">IF(Z3=FALSE,"N",IF(W3=TRUE,"Y",IF(E3=0,"E","N")))</f>
        <v>N</v>
      </c>
    </row>
    <row r="4" spans="1:27" ht="15" x14ac:dyDescent="0.15">
      <c r="A4" s="17" t="s">
        <v>144</v>
      </c>
      <c r="B4" s="17">
        <v>4</v>
      </c>
      <c r="C4" s="17">
        <v>6</v>
      </c>
      <c r="D4" s="17">
        <v>20</v>
      </c>
      <c r="E4" s="17" t="str">
        <f>IF('LTE CA'!K6="Y", "Y", IF('LTE CA'!K6="N", "N", 0))</f>
        <v>N</v>
      </c>
      <c r="F4" s="17" t="b">
        <f>IFERROR(AND(OR(F1:G3,$V4)=TRUE,IF(SEARCH(F$1,$A4)&gt;0,TRUE,FALSE)),"")</f>
        <v>0</v>
      </c>
      <c r="G4" s="17" t="str">
        <f>IFERROR(AND(OR(G1:G3,$V4)=TRUE,IF(SEARCH(G$1,$A4)&gt;0,TRUE,FALSE)),"")</f>
        <v/>
      </c>
      <c r="H4" s="17" t="str">
        <f>IFERROR(AND(OR(H1:K3,$V4)=TRUE,IF(SEARCH(H$1,$A4)&gt;0,TRUE,FALSE)),"")</f>
        <v/>
      </c>
      <c r="I4" s="17" t="str">
        <f>IFERROR(AND(OR(I1:K3,$V4)=TRUE,IF(SEARCH(I$1,$A4)&gt;0,TRUE,FALSE)),"")</f>
        <v/>
      </c>
      <c r="J4" s="17" t="str">
        <f>IFERROR(AND(OR(J1:K3,$V4)=TRUE,IF(SEARCH(J$1,$A4)&gt;0,TRUE,FALSE)),"")</f>
        <v/>
      </c>
      <c r="K4" s="17" t="b">
        <f>IFERROR(AND(OR(K1:K3,$V4)=TRUE,IF(SEARCH(K$1,$A4)&gt;0,TRUE,FALSE)),"")</f>
        <v>0</v>
      </c>
      <c r="L4" s="17" t="str">
        <f>IFERROR(AND(OR(L1:L3,$V4)=TRUE,IF(SEARCH(L$1,$A4)&gt;0,TRUE,FALSE)),"")</f>
        <v/>
      </c>
      <c r="M4" s="17" t="str">
        <f>IFERROR(AND(OR(M1:P3,$V4)=TRUE,IF(SEARCH(M$1,$A4)&gt;0,TRUE,FALSE)),"")</f>
        <v/>
      </c>
      <c r="N4" s="17" t="str">
        <f>IFERROR(AND(OR(N1:P3,$V4)=TRUE,IF(SEARCH(N$1,$A4)&gt;0,TRUE,FALSE)),"")</f>
        <v/>
      </c>
      <c r="O4" s="17" t="str">
        <f>IFERROR(AND(OR(O1:P3,$V4)=TRUE,IF(SEARCH(O$1,$A4)&gt;0,TRUE,FALSE)),"")</f>
        <v/>
      </c>
      <c r="P4" s="17" t="b">
        <f>IFERROR(AND(OR(P1:P3,$V4)=TRUE,IF(SEARCH(P$1,$A4)&gt;0,TRUE,FALSE)),"")</f>
        <v>0</v>
      </c>
      <c r="Q4" s="17" t="str">
        <f>IFERROR(AND(OR(Q1:R3,$V4)=TRUE,IF(SEARCH(Q$1,$A4)&gt;0,TRUE,FALSE)),"")</f>
        <v/>
      </c>
      <c r="R4" s="17" t="str">
        <f>IFERROR(AND(OR(R1:R3,$V4)=TRUE,IF(SEARCH(R$1,$A4)&gt;0,TRUE,FALSE)),"")</f>
        <v/>
      </c>
      <c r="S4" s="17" t="b">
        <f>IFERROR(AND(OR(S1:S3,$V4)=TRUE,IF(SEARCH(S$1,$A4)&gt;0,TRUE,FALSE)),"")</f>
        <v>0</v>
      </c>
      <c r="T4" s="17">
        <f t="shared" si="0"/>
        <v>0</v>
      </c>
      <c r="U4" s="17" t="b">
        <f t="shared" si="1"/>
        <v>0</v>
      </c>
      <c r="V4" s="17" t="b">
        <f t="shared" si="2"/>
        <v>0</v>
      </c>
      <c r="W4" s="17" t="b">
        <f t="shared" si="3"/>
        <v>0</v>
      </c>
      <c r="X4" s="17" t="b">
        <f>IF(C4&gt;'Overview (RESPONSES REQUIRED)'!$C$31,FALSE,TRUE)</f>
        <v>0</v>
      </c>
      <c r="Y4" s="17" t="b">
        <f>IF(D4&gt;'Overview (RESPONSES REQUIRED)'!$C$34,FALSE,TRUE)</f>
        <v>0</v>
      </c>
      <c r="Z4" s="17" t="b">
        <f t="shared" si="4"/>
        <v>0</v>
      </c>
      <c r="AA4" s="17" t="str">
        <f t="shared" si="5"/>
        <v>N</v>
      </c>
    </row>
    <row r="5" spans="1:27" ht="15" x14ac:dyDescent="0.15">
      <c r="A5" s="17" t="s">
        <v>145</v>
      </c>
      <c r="B5" s="17">
        <v>4</v>
      </c>
      <c r="C5" s="17">
        <v>6</v>
      </c>
      <c r="D5" s="17">
        <v>18</v>
      </c>
      <c r="E5" s="17" t="str">
        <f>IF('LTE CA'!K7="Y", "Y", IF('LTE CA'!K7="N", "N", 0))</f>
        <v>N</v>
      </c>
      <c r="F5" s="17" t="str">
        <f>IFERROR(AND(OR(F1:G4,$V5)=TRUE,IF(SEARCH(F$1,$A5)&gt;0,TRUE,FALSE)),"")</f>
        <v/>
      </c>
      <c r="G5" s="17" t="b">
        <f>IFERROR(AND(OR(G1:G4,$V5)=TRUE,IF(SEARCH(G$1,$A5)&gt;0,TRUE,FALSE)),"")</f>
        <v>0</v>
      </c>
      <c r="H5" s="17" t="str">
        <f>IFERROR(AND(OR(H1:K4,$V5)=TRUE,IF(SEARCH(H$1,$A5)&gt;0,TRUE,FALSE)),"")</f>
        <v/>
      </c>
      <c r="I5" s="17" t="str">
        <f>IFERROR(AND(OR(I1:K4,$V5)=TRUE,IF(SEARCH(I$1,$A5)&gt;0,TRUE,FALSE)),"")</f>
        <v/>
      </c>
      <c r="J5" s="17" t="str">
        <f>IFERROR(AND(OR(J1:K4,$V5)=TRUE,IF(SEARCH(J$1,$A5)&gt;0,TRUE,FALSE)),"")</f>
        <v/>
      </c>
      <c r="K5" s="17" t="b">
        <f>IFERROR(AND(OR(K1:K4,$V5)=TRUE,IF(SEARCH(K$1,$A5)&gt;0,TRUE,FALSE)),"")</f>
        <v>0</v>
      </c>
      <c r="L5" s="17" t="str">
        <f>IFERROR(AND(OR(L1:L4,$V5)=TRUE,IF(SEARCH(L$1,$A5)&gt;0,TRUE,FALSE)),"")</f>
        <v/>
      </c>
      <c r="M5" s="17" t="str">
        <f>IFERROR(AND(OR(M1:P4,$V5)=TRUE,IF(SEARCH(M$1,$A5)&gt;0,TRUE,FALSE)),"")</f>
        <v/>
      </c>
      <c r="N5" s="17" t="str">
        <f>IFERROR(AND(OR(N1:P4,$V5)=TRUE,IF(SEARCH(N$1,$A5)&gt;0,TRUE,FALSE)),"")</f>
        <v/>
      </c>
      <c r="O5" s="17" t="b">
        <f>IFERROR(AND(OR(O1:P4,$V5)=TRUE,IF(SEARCH(O$1,$A5)&gt;0,TRUE,FALSE)),"")</f>
        <v>0</v>
      </c>
      <c r="P5" s="17" t="str">
        <f>IFERROR(AND(OR(P1:P4,$V5)=TRUE,IF(SEARCH(P$1,$A5)&gt;0,TRUE,FALSE)),"")</f>
        <v/>
      </c>
      <c r="Q5" s="17" t="str">
        <f>IFERROR(AND(OR(Q1:R4,$V5)=TRUE,IF(SEARCH(Q$1,$A5)&gt;0,TRUE,FALSE)),"")</f>
        <v/>
      </c>
      <c r="R5" s="17" t="str">
        <f>IFERROR(AND(OR(R1:R4,$V5)=TRUE,IF(SEARCH(R$1,$A5)&gt;0,TRUE,FALSE)),"")</f>
        <v/>
      </c>
      <c r="S5" s="17" t="b">
        <f>IFERROR(AND(OR(S1:S4,$V5)=TRUE,IF(SEARCH(S$1,$A5)&gt;0,TRUE,FALSE)),"")</f>
        <v>0</v>
      </c>
      <c r="T5" s="17">
        <f t="shared" si="0"/>
        <v>0</v>
      </c>
      <c r="U5" s="17" t="b">
        <f t="shared" si="1"/>
        <v>0</v>
      </c>
      <c r="V5" s="17" t="b">
        <f t="shared" si="2"/>
        <v>0</v>
      </c>
      <c r="W5" s="17" t="b">
        <f t="shared" si="3"/>
        <v>0</v>
      </c>
      <c r="X5" s="17" t="b">
        <f>IF(C5&gt;'Overview (RESPONSES REQUIRED)'!$C$31,FALSE,TRUE)</f>
        <v>0</v>
      </c>
      <c r="Y5" s="17" t="b">
        <f>IF(D5&gt;'Overview (RESPONSES REQUIRED)'!$C$34,FALSE,TRUE)</f>
        <v>0</v>
      </c>
      <c r="Z5" s="17" t="b">
        <f t="shared" si="4"/>
        <v>0</v>
      </c>
      <c r="AA5" s="17" t="str">
        <f t="shared" si="5"/>
        <v>N</v>
      </c>
    </row>
    <row r="6" spans="1:27" ht="15" x14ac:dyDescent="0.15">
      <c r="A6" s="17" t="s">
        <v>146</v>
      </c>
      <c r="B6" s="17">
        <v>4</v>
      </c>
      <c r="C6" s="17">
        <v>6</v>
      </c>
      <c r="D6" s="17">
        <v>18</v>
      </c>
      <c r="E6" s="17" t="str">
        <f>IF('LTE CA'!K8="Y", "Y", IF('LTE CA'!K8="N", "N", 0))</f>
        <v>N</v>
      </c>
      <c r="F6" s="17" t="str">
        <f>IFERROR(AND(OR(F1:G5,$V6)=TRUE,IF(SEARCH(F$1,$A6)&gt;0,TRUE,FALSE)),"")</f>
        <v/>
      </c>
      <c r="G6" s="17" t="b">
        <f>IFERROR(AND(OR(G1:G5,$V6)=TRUE,IF(SEARCH(G$1,$A6)&gt;0,TRUE,FALSE)),"")</f>
        <v>0</v>
      </c>
      <c r="H6" s="17" t="str">
        <f>IFERROR(AND(OR(H1:K5,$V6)=TRUE,IF(SEARCH(H$1,$A6)&gt;0,TRUE,FALSE)),"")</f>
        <v/>
      </c>
      <c r="I6" s="17" t="str">
        <f>IFERROR(AND(OR(I1:K5,$V6)=TRUE,IF(SEARCH(I$1,$A6)&gt;0,TRUE,FALSE)),"")</f>
        <v/>
      </c>
      <c r="J6" s="17" t="b">
        <f>IFERROR(AND(OR(J1:K5,$V6)=TRUE,IF(SEARCH(J$1,$A6)&gt;0,TRUE,FALSE)),"")</f>
        <v>0</v>
      </c>
      <c r="K6" s="17" t="str">
        <f>IFERROR(AND(OR(K1:K5,$V6)=TRUE,IF(SEARCH(K$1,$A6)&gt;0,TRUE,FALSE)),"")</f>
        <v/>
      </c>
      <c r="L6" s="17" t="str">
        <f>IFERROR(AND(OR(L1:L5,$V6)=TRUE,IF(SEARCH(L$1,$A6)&gt;0,TRUE,FALSE)),"")</f>
        <v/>
      </c>
      <c r="M6" s="17" t="str">
        <f>IFERROR(AND(OR(M1:P5,$V6)=TRUE,IF(SEARCH(M$1,$A6)&gt;0,TRUE,FALSE)),"")</f>
        <v/>
      </c>
      <c r="N6" s="17" t="str">
        <f>IFERROR(AND(OR(N1:P5,$V6)=TRUE,IF(SEARCH(N$1,$A6)&gt;0,TRUE,FALSE)),"")</f>
        <v/>
      </c>
      <c r="O6" s="17" t="str">
        <f>IFERROR(AND(OR(O1:P5,$V6)=TRUE,IF(SEARCH(O$1,$A6)&gt;0,TRUE,FALSE)),"")</f>
        <v/>
      </c>
      <c r="P6" s="17" t="b">
        <f>IFERROR(AND(OR(P1:P5,$V6)=TRUE,IF(SEARCH(P$1,$A6)&gt;0,TRUE,FALSE)),"")</f>
        <v>0</v>
      </c>
      <c r="Q6" s="17" t="str">
        <f>IFERROR(AND(OR(Q1:R5,$V6)=TRUE,IF(SEARCH(Q$1,$A6)&gt;0,TRUE,FALSE)),"")</f>
        <v/>
      </c>
      <c r="R6" s="17" t="str">
        <f>IFERROR(AND(OR(R1:R5,$V6)=TRUE,IF(SEARCH(R$1,$A6)&gt;0,TRUE,FALSE)),"")</f>
        <v/>
      </c>
      <c r="S6" s="17" t="b">
        <f>IFERROR(AND(OR(S1:S5,$V6)=TRUE,IF(SEARCH(S$1,$A6)&gt;0,TRUE,FALSE)),"")</f>
        <v>0</v>
      </c>
      <c r="T6" s="17">
        <f t="shared" si="0"/>
        <v>0</v>
      </c>
      <c r="U6" s="17" t="b">
        <f t="shared" si="1"/>
        <v>0</v>
      </c>
      <c r="V6" s="17" t="b">
        <f t="shared" si="2"/>
        <v>0</v>
      </c>
      <c r="W6" s="17" t="b">
        <f t="shared" si="3"/>
        <v>0</v>
      </c>
      <c r="X6" s="17" t="b">
        <f>IF(C6&gt;'Overview (RESPONSES REQUIRED)'!$C$31,FALSE,TRUE)</f>
        <v>0</v>
      </c>
      <c r="Y6" s="17" t="b">
        <f>IF(D6&gt;'Overview (RESPONSES REQUIRED)'!$C$34,FALSE,TRUE)</f>
        <v>0</v>
      </c>
      <c r="Z6" s="17" t="b">
        <f t="shared" si="4"/>
        <v>0</v>
      </c>
      <c r="AA6" s="17" t="str">
        <f t="shared" si="5"/>
        <v>N</v>
      </c>
    </row>
    <row r="7" spans="1:27" ht="15" x14ac:dyDescent="0.15">
      <c r="A7" s="17" t="s">
        <v>147</v>
      </c>
      <c r="B7" s="17">
        <v>4</v>
      </c>
      <c r="C7" s="17">
        <v>5</v>
      </c>
      <c r="D7" s="17">
        <v>18</v>
      </c>
      <c r="E7" s="17" t="str">
        <f>IF('LTE CA'!K9="Y", "Y", IF('LTE CA'!K9="N", "N", 0))</f>
        <v>N</v>
      </c>
      <c r="F7" s="17" t="str">
        <f>IFERROR(AND(OR(F1:G6,$V7)=TRUE,IF(SEARCH(F$1,$A7)&gt;0,TRUE,FALSE)),"")</f>
        <v/>
      </c>
      <c r="G7" s="17" t="b">
        <f>IFERROR(AND(OR(G1:G6,$V7)=TRUE,IF(SEARCH(G$1,$A7)&gt;0,TRUE,FALSE)),"")</f>
        <v>0</v>
      </c>
      <c r="H7" s="17" t="str">
        <f>IFERROR(AND(OR(H1:K6,$V7)=TRUE,IF(SEARCH(H$1,$A7)&gt;0,TRUE,FALSE)),"")</f>
        <v/>
      </c>
      <c r="I7" s="17" t="b">
        <f>IFERROR(AND(OR(I1:K6,$V7)=TRUE,IF(SEARCH(I$1,$A7)&gt;0,TRUE,FALSE)),"")</f>
        <v>0</v>
      </c>
      <c r="J7" s="17" t="str">
        <f>IFERROR(AND(OR(J1:K6,$V7)=TRUE,IF(SEARCH(J$1,$A7)&gt;0,TRUE,FALSE)),"")</f>
        <v/>
      </c>
      <c r="K7" s="17" t="str">
        <f>IFERROR(AND(OR(K1:K6,$V7)=TRUE,IF(SEARCH(K$1,$A7)&gt;0,TRUE,FALSE)),"")</f>
        <v/>
      </c>
      <c r="L7" s="17" t="str">
        <f>IFERROR(AND(OR(L1:L6,$V7)=TRUE,IF(SEARCH(L$1,$A7)&gt;0,TRUE,FALSE)),"")</f>
        <v/>
      </c>
      <c r="M7" s="17" t="str">
        <f>IFERROR(AND(OR(M1:P6,$V7)=TRUE,IF(SEARCH(M$1,$A7)&gt;0,TRUE,FALSE)),"")</f>
        <v/>
      </c>
      <c r="N7" s="17" t="str">
        <f>IFERROR(AND(OR(N1:P6,$V7)=TRUE,IF(SEARCH(N$1,$A7)&gt;0,TRUE,FALSE)),"")</f>
        <v/>
      </c>
      <c r="O7" s="17" t="str">
        <f>IFERROR(AND(OR(O1:P6,$V7)=TRUE,IF(SEARCH(O$1,$A7)&gt;0,TRUE,FALSE)),"")</f>
        <v/>
      </c>
      <c r="P7" s="17" t="b">
        <f>IFERROR(AND(OR(P1:P6,$V7)=TRUE,IF(SEARCH(P$1,$A7)&gt;0,TRUE,FALSE)),"")</f>
        <v>0</v>
      </c>
      <c r="Q7" s="17" t="str">
        <f>IFERROR(AND(OR(Q1:R6,$V7)=TRUE,IF(SEARCH(Q$1,$A7)&gt;0,TRUE,FALSE)),"")</f>
        <v/>
      </c>
      <c r="R7" s="17" t="str">
        <f>IFERROR(AND(OR(R1:R6,$V7)=TRUE,IF(SEARCH(R$1,$A7)&gt;0,TRUE,FALSE)),"")</f>
        <v/>
      </c>
      <c r="S7" s="17" t="b">
        <f>IFERROR(AND(OR(S1:S6,$V7)=TRUE,IF(SEARCH(S$1,$A7)&gt;0,TRUE,FALSE)),"")</f>
        <v>0</v>
      </c>
      <c r="T7" s="17">
        <f t="shared" si="0"/>
        <v>0</v>
      </c>
      <c r="U7" s="17" t="b">
        <f t="shared" si="1"/>
        <v>0</v>
      </c>
      <c r="V7" s="17" t="b">
        <f t="shared" si="2"/>
        <v>0</v>
      </c>
      <c r="W7" s="17" t="b">
        <f t="shared" si="3"/>
        <v>0</v>
      </c>
      <c r="X7" s="17" t="b">
        <f>IF(C7&gt;'Overview (RESPONSES REQUIRED)'!$C$31,FALSE,TRUE)</f>
        <v>0</v>
      </c>
      <c r="Y7" s="17" t="b">
        <f>IF(D7&gt;'Overview (RESPONSES REQUIRED)'!$C$34,FALSE,TRUE)</f>
        <v>0</v>
      </c>
      <c r="Z7" s="17" t="b">
        <f t="shared" si="4"/>
        <v>0</v>
      </c>
      <c r="AA7" s="17" t="str">
        <f t="shared" si="5"/>
        <v>N</v>
      </c>
    </row>
    <row r="8" spans="1:27" ht="15" x14ac:dyDescent="0.15">
      <c r="A8" s="17" t="s">
        <v>148</v>
      </c>
      <c r="B8" s="17">
        <v>4</v>
      </c>
      <c r="C8" s="17">
        <v>5</v>
      </c>
      <c r="D8" s="17">
        <v>18</v>
      </c>
      <c r="E8" s="17" t="str">
        <f>IF('LTE CA'!K10="Y", "Y", IF('LTE CA'!K10="N", "N", 0))</f>
        <v>N</v>
      </c>
      <c r="F8" s="17" t="str">
        <f>IFERROR(AND(OR(F1:G7,$V8)=TRUE,IF(SEARCH(F$1,$A8)&gt;0,TRUE,FALSE)),"")</f>
        <v/>
      </c>
      <c r="G8" s="17" t="b">
        <f>IFERROR(AND(OR(G1:G7,$V8)=TRUE,IF(SEARCH(G$1,$A8)&gt;0,TRUE,FALSE)),"")</f>
        <v>0</v>
      </c>
      <c r="H8" s="17" t="str">
        <f>IFERROR(AND(OR(H1:K7,$V8)=TRUE,IF(SEARCH(H$1,$A8)&gt;0,TRUE,FALSE)),"")</f>
        <v/>
      </c>
      <c r="I8" s="17" t="str">
        <f>IFERROR(AND(OR(I1:K7,$V8)=TRUE,IF(SEARCH(I$1,$A8)&gt;0,TRUE,FALSE)),"")</f>
        <v/>
      </c>
      <c r="J8" s="17" t="str">
        <f>IFERROR(AND(OR(J1:K7,$V8)=TRUE,IF(SEARCH(J$1,$A8)&gt;0,TRUE,FALSE)),"")</f>
        <v/>
      </c>
      <c r="K8" s="17" t="b">
        <f>IFERROR(AND(OR(K1:K7,$V8)=TRUE,IF(SEARCH(K$1,$A8)&gt;0,TRUE,FALSE)),"")</f>
        <v>0</v>
      </c>
      <c r="L8" s="17" t="str">
        <f>IFERROR(AND(OR(L1:L7,$V8)=TRUE,IF(SEARCH(L$1,$A8)&gt;0,TRUE,FALSE)),"")</f>
        <v/>
      </c>
      <c r="M8" s="17" t="str">
        <f>IFERROR(AND(OR(M1:P7,$V8)=TRUE,IF(SEARCH(M$1,$A8)&gt;0,TRUE,FALSE)),"")</f>
        <v/>
      </c>
      <c r="N8" s="17" t="b">
        <f>IFERROR(AND(OR(N1:P7,$V8)=TRUE,IF(SEARCH(N$1,$A8)&gt;0,TRUE,FALSE)),"")</f>
        <v>0</v>
      </c>
      <c r="O8" s="17" t="str">
        <f>IFERROR(AND(OR(O1:P7,$V8)=TRUE,IF(SEARCH(O$1,$A8)&gt;0,TRUE,FALSE)),"")</f>
        <v/>
      </c>
      <c r="P8" s="17" t="str">
        <f>IFERROR(AND(OR(P1:P7,$V8)=TRUE,IF(SEARCH(P$1,$A8)&gt;0,TRUE,FALSE)),"")</f>
        <v/>
      </c>
      <c r="Q8" s="17" t="str">
        <f>IFERROR(AND(OR(Q1:R7,$V8)=TRUE,IF(SEARCH(Q$1,$A8)&gt;0,TRUE,FALSE)),"")</f>
        <v/>
      </c>
      <c r="R8" s="17" t="str">
        <f>IFERROR(AND(OR(R1:R7,$V8)=TRUE,IF(SEARCH(R$1,$A8)&gt;0,TRUE,FALSE)),"")</f>
        <v/>
      </c>
      <c r="S8" s="17" t="b">
        <f>IFERROR(AND(OR(S1:S7,$V8)=TRUE,IF(SEARCH(S$1,$A8)&gt;0,TRUE,FALSE)),"")</f>
        <v>0</v>
      </c>
      <c r="T8" s="17">
        <f t="shared" si="0"/>
        <v>0</v>
      </c>
      <c r="U8" s="17" t="b">
        <f t="shared" si="1"/>
        <v>0</v>
      </c>
      <c r="V8" s="17" t="b">
        <f t="shared" si="2"/>
        <v>0</v>
      </c>
      <c r="W8" s="17" t="b">
        <f t="shared" si="3"/>
        <v>0</v>
      </c>
      <c r="X8" s="17" t="b">
        <f>IF(C8&gt;'Overview (RESPONSES REQUIRED)'!$C$31,FALSE,TRUE)</f>
        <v>0</v>
      </c>
      <c r="Y8" s="17" t="b">
        <f>IF(D8&gt;'Overview (RESPONSES REQUIRED)'!$C$34,FALSE,TRUE)</f>
        <v>0</v>
      </c>
      <c r="Z8" s="17" t="b">
        <f t="shared" si="4"/>
        <v>0</v>
      </c>
      <c r="AA8" s="17" t="str">
        <f t="shared" si="5"/>
        <v>N</v>
      </c>
    </row>
    <row r="9" spans="1:27" ht="15" x14ac:dyDescent="0.15">
      <c r="A9" s="17" t="s">
        <v>149</v>
      </c>
      <c r="B9" s="17">
        <v>4</v>
      </c>
      <c r="C9" s="17">
        <v>6</v>
      </c>
      <c r="D9" s="17">
        <v>16</v>
      </c>
      <c r="E9" s="17" t="str">
        <f>IF('LTE CA'!K11="Y", "Y", IF('LTE CA'!K11="N", "N", 0))</f>
        <v>N</v>
      </c>
      <c r="F9" s="17" t="b">
        <f>IFERROR(AND(OR(F1:G8,$V9)=TRUE,IF(SEARCH(F$1,$A9)&gt;0,TRUE,FALSE)),"")</f>
        <v>0</v>
      </c>
      <c r="G9" s="17" t="str">
        <f>IFERROR(AND(OR(G1:G8,$V9)=TRUE,IF(SEARCH(G$1,$A9)&gt;0,TRUE,FALSE)),"")</f>
        <v/>
      </c>
      <c r="H9" s="17" t="str">
        <f>IFERROR(AND(OR(H1:K8,$V9)=TRUE,IF(SEARCH(H$1,$A9)&gt;0,TRUE,FALSE)),"")</f>
        <v/>
      </c>
      <c r="I9" s="17" t="str">
        <f>IFERROR(AND(OR(I1:K8,$V9)=TRUE,IF(SEARCH(I$1,$A9)&gt;0,TRUE,FALSE)),"")</f>
        <v/>
      </c>
      <c r="J9" s="17" t="b">
        <f>IFERROR(AND(OR(J1:K8,$V9)=TRUE,IF(SEARCH(J$1,$A9)&gt;0,TRUE,FALSE)),"")</f>
        <v>0</v>
      </c>
      <c r="K9" s="17" t="str">
        <f>IFERROR(AND(OR(K1:K8,$V9)=TRUE,IF(SEARCH(K$1,$A9)&gt;0,TRUE,FALSE)),"")</f>
        <v/>
      </c>
      <c r="L9" s="17" t="str">
        <f>IFERROR(AND(OR(L1:L8,$V9)=TRUE,IF(SEARCH(L$1,$A9)&gt;0,TRUE,FALSE)),"")</f>
        <v/>
      </c>
      <c r="M9" s="17" t="str">
        <f>IFERROR(AND(OR(M1:P8,$V9)=TRUE,IF(SEARCH(M$1,$A9)&gt;0,TRUE,FALSE)),"")</f>
        <v/>
      </c>
      <c r="N9" s="17" t="str">
        <f>IFERROR(AND(OR(N1:P8,$V9)=TRUE,IF(SEARCH(N$1,$A9)&gt;0,TRUE,FALSE)),"")</f>
        <v/>
      </c>
      <c r="O9" s="17" t="str">
        <f>IFERROR(AND(OR(O1:P8,$V9)=TRUE,IF(SEARCH(O$1,$A9)&gt;0,TRUE,FALSE)),"")</f>
        <v/>
      </c>
      <c r="P9" s="17" t="b">
        <f>IFERROR(AND(OR(P1:P8,$V9)=TRUE,IF(SEARCH(P$1,$A9)&gt;0,TRUE,FALSE)),"")</f>
        <v>0</v>
      </c>
      <c r="Q9" s="17" t="str">
        <f>IFERROR(AND(OR(Q1:R8,$V9)=TRUE,IF(SEARCH(Q$1,$A9)&gt;0,TRUE,FALSE)),"")</f>
        <v/>
      </c>
      <c r="R9" s="17" t="str">
        <f>IFERROR(AND(OR(R1:R8,$V9)=TRUE,IF(SEARCH(R$1,$A9)&gt;0,TRUE,FALSE)),"")</f>
        <v/>
      </c>
      <c r="S9" s="17" t="b">
        <f>IFERROR(AND(OR(S1:S8,$V9)=TRUE,IF(SEARCH(S$1,$A9)&gt;0,TRUE,FALSE)),"")</f>
        <v>0</v>
      </c>
      <c r="T9" s="17">
        <f t="shared" si="0"/>
        <v>0</v>
      </c>
      <c r="U9" s="17" t="b">
        <f t="shared" si="1"/>
        <v>0</v>
      </c>
      <c r="V9" s="17" t="b">
        <f t="shared" si="2"/>
        <v>0</v>
      </c>
      <c r="W9" s="17" t="b">
        <f t="shared" si="3"/>
        <v>0</v>
      </c>
      <c r="X9" s="17" t="b">
        <f>IF(C9&gt;'Overview (RESPONSES REQUIRED)'!$C$31,FALSE,TRUE)</f>
        <v>0</v>
      </c>
      <c r="Y9" s="17" t="b">
        <f>IF(D9&gt;'Overview (RESPONSES REQUIRED)'!$C$34,FALSE,TRUE)</f>
        <v>0</v>
      </c>
      <c r="Z9" s="17" t="b">
        <f t="shared" si="4"/>
        <v>0</v>
      </c>
      <c r="AA9" s="17" t="str">
        <f t="shared" si="5"/>
        <v>N</v>
      </c>
    </row>
    <row r="10" spans="1:27" ht="15" x14ac:dyDescent="0.15">
      <c r="A10" s="17" t="s">
        <v>150</v>
      </c>
      <c r="B10" s="17">
        <v>4</v>
      </c>
      <c r="C10" s="17">
        <v>6</v>
      </c>
      <c r="D10" s="17">
        <v>16</v>
      </c>
      <c r="E10" s="17" t="str">
        <f>IF('LTE CA'!K12="Y", "Y", IF('LTE CA'!K12="N", "N", 0))</f>
        <v>N</v>
      </c>
      <c r="F10" s="17" t="b">
        <f>IFERROR(AND(OR(F1:G9,$V10)=TRUE,IF(SEARCH(F$1,$A10)&gt;0,TRUE,FALSE)),"")</f>
        <v>0</v>
      </c>
      <c r="G10" s="17" t="str">
        <f>IFERROR(AND(OR(G1:G9,$V10)=TRUE,IF(SEARCH(G$1,$A10)&gt;0,TRUE,FALSE)),"")</f>
        <v/>
      </c>
      <c r="H10" s="17" t="str">
        <f>IFERROR(AND(OR(H1:K9,$V10)=TRUE,IF(SEARCH(H$1,$A10)&gt;0,TRUE,FALSE)),"")</f>
        <v/>
      </c>
      <c r="I10" s="17" t="str">
        <f>IFERROR(AND(OR(I1:K9,$V10)=TRUE,IF(SEARCH(I$1,$A10)&gt;0,TRUE,FALSE)),"")</f>
        <v/>
      </c>
      <c r="J10" s="17" t="str">
        <f>IFERROR(AND(OR(J1:K9,$V10)=TRUE,IF(SEARCH(J$1,$A10)&gt;0,TRUE,FALSE)),"")</f>
        <v/>
      </c>
      <c r="K10" s="17" t="b">
        <f>IFERROR(AND(OR(K1:K9,$V10)=TRUE,IF(SEARCH(K$1,$A10)&gt;0,TRUE,FALSE)),"")</f>
        <v>0</v>
      </c>
      <c r="L10" s="17" t="str">
        <f>IFERROR(AND(OR(L1:L9,$V10)=TRUE,IF(SEARCH(L$1,$A10)&gt;0,TRUE,FALSE)),"")</f>
        <v/>
      </c>
      <c r="M10" s="17" t="str">
        <f>IFERROR(AND(OR(M1:P9,$V10)=TRUE,IF(SEARCH(M$1,$A10)&gt;0,TRUE,FALSE)),"")</f>
        <v/>
      </c>
      <c r="N10" s="17" t="str">
        <f>IFERROR(AND(OR(N1:P9,$V10)=TRUE,IF(SEARCH(N$1,$A10)&gt;0,TRUE,FALSE)),"")</f>
        <v/>
      </c>
      <c r="O10" s="17" t="b">
        <f>IFERROR(AND(OR(O1:P9,$V10)=TRUE,IF(SEARCH(O$1,$A10)&gt;0,TRUE,FALSE)),"")</f>
        <v>0</v>
      </c>
      <c r="P10" s="17" t="str">
        <f>IFERROR(AND(OR(P1:P9,$V10)=TRUE,IF(SEARCH(P$1,$A10)&gt;0,TRUE,FALSE)),"")</f>
        <v/>
      </c>
      <c r="Q10" s="17" t="str">
        <f>IFERROR(AND(OR(Q1:R9,$V10)=TRUE,IF(SEARCH(Q$1,$A10)&gt;0,TRUE,FALSE)),"")</f>
        <v/>
      </c>
      <c r="R10" s="17" t="str">
        <f>IFERROR(AND(OR(R1:R9,$V10)=TRUE,IF(SEARCH(R$1,$A10)&gt;0,TRUE,FALSE)),"")</f>
        <v/>
      </c>
      <c r="S10" s="17" t="b">
        <f>IFERROR(AND(OR(S1:S9,$V10)=TRUE,IF(SEARCH(S$1,$A10)&gt;0,TRUE,FALSE)),"")</f>
        <v>0</v>
      </c>
      <c r="T10" s="17">
        <f t="shared" si="0"/>
        <v>0</v>
      </c>
      <c r="U10" s="17" t="b">
        <f t="shared" si="1"/>
        <v>0</v>
      </c>
      <c r="V10" s="17" t="b">
        <f t="shared" si="2"/>
        <v>0</v>
      </c>
      <c r="W10" s="17" t="b">
        <f t="shared" si="3"/>
        <v>0</v>
      </c>
      <c r="X10" s="17" t="b">
        <f>IF(C10&gt;'Overview (RESPONSES REQUIRED)'!$C$31,FALSE,TRUE)</f>
        <v>0</v>
      </c>
      <c r="Y10" s="17" t="b">
        <f>IF(D10&gt;'Overview (RESPONSES REQUIRED)'!$C$34,FALSE,TRUE)</f>
        <v>0</v>
      </c>
      <c r="Z10" s="17" t="b">
        <f t="shared" si="4"/>
        <v>0</v>
      </c>
      <c r="AA10" s="17" t="str">
        <f t="shared" si="5"/>
        <v>N</v>
      </c>
    </row>
    <row r="11" spans="1:27" ht="15" x14ac:dyDescent="0.15">
      <c r="A11" s="17" t="s">
        <v>151</v>
      </c>
      <c r="B11" s="17">
        <v>4</v>
      </c>
      <c r="C11" s="17">
        <v>5</v>
      </c>
      <c r="D11" s="17">
        <v>16</v>
      </c>
      <c r="E11" s="17" t="str">
        <f>IF('LTE CA'!K13="Y", "Y", IF('LTE CA'!K13="N", "N", 0))</f>
        <v>N</v>
      </c>
      <c r="F11" s="17" t="b">
        <f>IFERROR(AND(OR(F1:G10,$V11)=TRUE,IF(SEARCH(F$1,$A11)&gt;0,TRUE,FALSE)),"")</f>
        <v>0</v>
      </c>
      <c r="G11" s="17" t="str">
        <f>IFERROR(AND(OR(G1:G10,$V11)=TRUE,IF(SEARCH(G$1,$A11)&gt;0,TRUE,FALSE)),"")</f>
        <v/>
      </c>
      <c r="H11" s="17" t="str">
        <f>IFERROR(AND(OR(H1:K10,$V11)=TRUE,IF(SEARCH(H$1,$A11)&gt;0,TRUE,FALSE)),"")</f>
        <v/>
      </c>
      <c r="I11" s="17" t="b">
        <f>IFERROR(AND(OR(I1:K10,$V11)=TRUE,IF(SEARCH(I$1,$A11)&gt;0,TRUE,FALSE)),"")</f>
        <v>0</v>
      </c>
      <c r="J11" s="17" t="str">
        <f>IFERROR(AND(OR(J1:K10,$V11)=TRUE,IF(SEARCH(J$1,$A11)&gt;0,TRUE,FALSE)),"")</f>
        <v/>
      </c>
      <c r="K11" s="17" t="str">
        <f>IFERROR(AND(OR(K1:K10,$V11)=TRUE,IF(SEARCH(K$1,$A11)&gt;0,TRUE,FALSE)),"")</f>
        <v/>
      </c>
      <c r="L11" s="17" t="str">
        <f>IFERROR(AND(OR(L1:L10,$V11)=TRUE,IF(SEARCH(L$1,$A11)&gt;0,TRUE,FALSE)),"")</f>
        <v/>
      </c>
      <c r="M11" s="17" t="str">
        <f>IFERROR(AND(OR(M1:P10,$V11)=TRUE,IF(SEARCH(M$1,$A11)&gt;0,TRUE,FALSE)),"")</f>
        <v/>
      </c>
      <c r="N11" s="17" t="str">
        <f>IFERROR(AND(OR(N1:P10,$V11)=TRUE,IF(SEARCH(N$1,$A11)&gt;0,TRUE,FALSE)),"")</f>
        <v/>
      </c>
      <c r="O11" s="17" t="str">
        <f>IFERROR(AND(OR(O1:P10,$V11)=TRUE,IF(SEARCH(O$1,$A11)&gt;0,TRUE,FALSE)),"")</f>
        <v/>
      </c>
      <c r="P11" s="17" t="b">
        <f>IFERROR(AND(OR(P1:P10,$V11)=TRUE,IF(SEARCH(P$1,$A11)&gt;0,TRUE,FALSE)),"")</f>
        <v>0</v>
      </c>
      <c r="Q11" s="17" t="str">
        <f>IFERROR(AND(OR(Q1:R10,$V11)=TRUE,IF(SEARCH(Q$1,$A11)&gt;0,TRUE,FALSE)),"")</f>
        <v/>
      </c>
      <c r="R11" s="17" t="str">
        <f>IFERROR(AND(OR(R1:R10,$V11)=TRUE,IF(SEARCH(R$1,$A11)&gt;0,TRUE,FALSE)),"")</f>
        <v/>
      </c>
      <c r="S11" s="17" t="b">
        <f>IFERROR(AND(OR(S1:S10,$V11)=TRUE,IF(SEARCH(S$1,$A11)&gt;0,TRUE,FALSE)),"")</f>
        <v>0</v>
      </c>
      <c r="T11" s="17">
        <f t="shared" si="0"/>
        <v>0</v>
      </c>
      <c r="U11" s="17" t="b">
        <f t="shared" si="1"/>
        <v>0</v>
      </c>
      <c r="V11" s="17" t="b">
        <f t="shared" si="2"/>
        <v>0</v>
      </c>
      <c r="W11" s="17" t="b">
        <f t="shared" si="3"/>
        <v>0</v>
      </c>
      <c r="X11" s="17" t="b">
        <f>IF(C11&gt;'Overview (RESPONSES REQUIRED)'!$C$31,FALSE,TRUE)</f>
        <v>0</v>
      </c>
      <c r="Y11" s="17" t="b">
        <f>IF(D11&gt;'Overview (RESPONSES REQUIRED)'!$C$34,FALSE,TRUE)</f>
        <v>0</v>
      </c>
      <c r="Z11" s="17" t="b">
        <f t="shared" si="4"/>
        <v>0</v>
      </c>
      <c r="AA11" s="17" t="str">
        <f t="shared" si="5"/>
        <v>N</v>
      </c>
    </row>
    <row r="12" spans="1:27" ht="15" x14ac:dyDescent="0.15">
      <c r="A12" s="17" t="s">
        <v>152</v>
      </c>
      <c r="B12" s="17">
        <v>4</v>
      </c>
      <c r="C12" s="17">
        <v>5</v>
      </c>
      <c r="D12" s="17">
        <v>16</v>
      </c>
      <c r="E12" s="17" t="str">
        <f>IF('LTE CA'!K14="Y", "Y", IF('LTE CA'!K14="N", "N", 0))</f>
        <v>N</v>
      </c>
      <c r="F12" s="17" t="b">
        <f>IFERROR(AND(OR(F1:G11,$V12)=TRUE,IF(SEARCH(F$1,$A12)&gt;0,TRUE,FALSE)),"")</f>
        <v>0</v>
      </c>
      <c r="G12" s="17" t="str">
        <f>IFERROR(AND(OR(G1:G11,$V12)=TRUE,IF(SEARCH(G$1,$A12)&gt;0,TRUE,FALSE)),"")</f>
        <v/>
      </c>
      <c r="H12" s="17" t="str">
        <f>IFERROR(AND(OR(H1:K11,$V12)=TRUE,IF(SEARCH(H$1,$A12)&gt;0,TRUE,FALSE)),"")</f>
        <v/>
      </c>
      <c r="I12" s="17" t="str">
        <f>IFERROR(AND(OR(I1:K11,$V12)=TRUE,IF(SEARCH(I$1,$A12)&gt;0,TRUE,FALSE)),"")</f>
        <v/>
      </c>
      <c r="J12" s="17" t="str">
        <f>IFERROR(AND(OR(J1:K11,$V12)=TRUE,IF(SEARCH(J$1,$A12)&gt;0,TRUE,FALSE)),"")</f>
        <v/>
      </c>
      <c r="K12" s="17" t="b">
        <f>IFERROR(AND(OR(K1:K11,$V12)=TRUE,IF(SEARCH(K$1,$A12)&gt;0,TRUE,FALSE)),"")</f>
        <v>0</v>
      </c>
      <c r="L12" s="17" t="str">
        <f>IFERROR(AND(OR(L1:L11,$V12)=TRUE,IF(SEARCH(L$1,$A12)&gt;0,TRUE,FALSE)),"")</f>
        <v/>
      </c>
      <c r="M12" s="17" t="str">
        <f>IFERROR(AND(OR(M1:P11,$V12)=TRUE,IF(SEARCH(M$1,$A12)&gt;0,TRUE,FALSE)),"")</f>
        <v/>
      </c>
      <c r="N12" s="17" t="b">
        <f>IFERROR(AND(OR(N1:P11,$V12)=TRUE,IF(SEARCH(N$1,$A12)&gt;0,TRUE,FALSE)),"")</f>
        <v>0</v>
      </c>
      <c r="O12" s="17" t="str">
        <f>IFERROR(AND(OR(O1:P11,$V12)=TRUE,IF(SEARCH(O$1,$A12)&gt;0,TRUE,FALSE)),"")</f>
        <v/>
      </c>
      <c r="P12" s="17" t="str">
        <f>IFERROR(AND(OR(P1:P11,$V12)=TRUE,IF(SEARCH(P$1,$A12)&gt;0,TRUE,FALSE)),"")</f>
        <v/>
      </c>
      <c r="Q12" s="17" t="str">
        <f>IFERROR(AND(OR(Q1:R11,$V12)=TRUE,IF(SEARCH(Q$1,$A12)&gt;0,TRUE,FALSE)),"")</f>
        <v/>
      </c>
      <c r="R12" s="17" t="str">
        <f>IFERROR(AND(OR(R1:R11,$V12)=TRUE,IF(SEARCH(R$1,$A12)&gt;0,TRUE,FALSE)),"")</f>
        <v/>
      </c>
      <c r="S12" s="17" t="b">
        <f>IFERROR(AND(OR(S1:S11,$V12)=TRUE,IF(SEARCH(S$1,$A12)&gt;0,TRUE,FALSE)),"")</f>
        <v>0</v>
      </c>
      <c r="T12" s="17">
        <f t="shared" si="0"/>
        <v>0</v>
      </c>
      <c r="U12" s="17" t="b">
        <f t="shared" si="1"/>
        <v>0</v>
      </c>
      <c r="V12" s="17" t="b">
        <f t="shared" si="2"/>
        <v>0</v>
      </c>
      <c r="W12" s="17" t="b">
        <f t="shared" si="3"/>
        <v>0</v>
      </c>
      <c r="X12" s="17" t="b">
        <f>IF(C12&gt;'Overview (RESPONSES REQUIRED)'!$C$31,FALSE,TRUE)</f>
        <v>0</v>
      </c>
      <c r="Y12" s="17" t="b">
        <f>IF(D12&gt;'Overview (RESPONSES REQUIRED)'!$C$34,FALSE,TRUE)</f>
        <v>0</v>
      </c>
      <c r="Z12" s="17" t="b">
        <f t="shared" si="4"/>
        <v>0</v>
      </c>
      <c r="AA12" s="17" t="str">
        <f t="shared" si="5"/>
        <v>N</v>
      </c>
    </row>
    <row r="13" spans="1:27" ht="15" x14ac:dyDescent="0.15">
      <c r="A13" s="17" t="s">
        <v>153</v>
      </c>
      <c r="B13" s="17">
        <v>4</v>
      </c>
      <c r="C13" s="17">
        <v>6</v>
      </c>
      <c r="D13" s="17">
        <v>14</v>
      </c>
      <c r="E13" s="17" t="str">
        <f>IF('LTE CA'!K15="Y", "Y", IF('LTE CA'!K15="N", "N", 0))</f>
        <v>N</v>
      </c>
      <c r="F13" s="17" t="str">
        <f>IFERROR(AND(OR(F1:G12,$V13)=TRUE,IF(SEARCH(F$1,$A13)&gt;0,TRUE,FALSE)),"")</f>
        <v/>
      </c>
      <c r="G13" s="17" t="b">
        <f>IFERROR(AND(OR(G1:G12,$V13)=TRUE,IF(SEARCH(G$1,$A13)&gt;0,TRUE,FALSE)),"")</f>
        <v>0</v>
      </c>
      <c r="H13" s="17" t="str">
        <f>IFERROR(AND(OR(H1:K12,$V13)=TRUE,IF(SEARCH(H$1,$A13)&gt;0,TRUE,FALSE)),"")</f>
        <v/>
      </c>
      <c r="I13" s="17" t="str">
        <f>IFERROR(AND(OR(I1:K12,$V13)=TRUE,IF(SEARCH(I$1,$A13)&gt;0,TRUE,FALSE)),"")</f>
        <v/>
      </c>
      <c r="J13" s="17" t="b">
        <f>IFERROR(AND(OR(J1:K12,$V13)=TRUE,IF(SEARCH(J$1,$A13)&gt;0,TRUE,FALSE)),"")</f>
        <v>0</v>
      </c>
      <c r="K13" s="17" t="str">
        <f>IFERROR(AND(OR(K1:K12,$V13)=TRUE,IF(SEARCH(K$1,$A13)&gt;0,TRUE,FALSE)),"")</f>
        <v/>
      </c>
      <c r="L13" s="17" t="str">
        <f>IFERROR(AND(OR(L1:L12,$V13)=TRUE,IF(SEARCH(L$1,$A13)&gt;0,TRUE,FALSE)),"")</f>
        <v/>
      </c>
      <c r="M13" s="17" t="str">
        <f>IFERROR(AND(OR(M1:P12,$V13)=TRUE,IF(SEARCH(M$1,$A13)&gt;0,TRUE,FALSE)),"")</f>
        <v/>
      </c>
      <c r="N13" s="17" t="str">
        <f>IFERROR(AND(OR(N1:P12,$V13)=TRUE,IF(SEARCH(N$1,$A13)&gt;0,TRUE,FALSE)),"")</f>
        <v/>
      </c>
      <c r="O13" s="17" t="b">
        <f>IFERROR(AND(OR(O1:P12,$V13)=TRUE,IF(SEARCH(O$1,$A13)&gt;0,TRUE,FALSE)),"")</f>
        <v>0</v>
      </c>
      <c r="P13" s="17" t="str">
        <f>IFERROR(AND(OR(P1:P12,$V13)=TRUE,IF(SEARCH(P$1,$A13)&gt;0,TRUE,FALSE)),"")</f>
        <v/>
      </c>
      <c r="Q13" s="17" t="str">
        <f>IFERROR(AND(OR(Q1:R12,$V13)=TRUE,IF(SEARCH(Q$1,$A13)&gt;0,TRUE,FALSE)),"")</f>
        <v/>
      </c>
      <c r="R13" s="17" t="str">
        <f>IFERROR(AND(OR(R1:R12,$V13)=TRUE,IF(SEARCH(R$1,$A13)&gt;0,TRUE,FALSE)),"")</f>
        <v/>
      </c>
      <c r="S13" s="17" t="b">
        <f>IFERROR(AND(OR(S1:S12,$V13)=TRUE,IF(SEARCH(S$1,$A13)&gt;0,TRUE,FALSE)),"")</f>
        <v>0</v>
      </c>
      <c r="T13" s="17">
        <f t="shared" si="0"/>
        <v>0</v>
      </c>
      <c r="U13" s="17" t="b">
        <f t="shared" si="1"/>
        <v>0</v>
      </c>
      <c r="V13" s="17" t="b">
        <f t="shared" si="2"/>
        <v>0</v>
      </c>
      <c r="W13" s="17" t="b">
        <f t="shared" si="3"/>
        <v>0</v>
      </c>
      <c r="X13" s="17" t="b">
        <f>IF(C13&gt;'Overview (RESPONSES REQUIRED)'!$C$31,FALSE,TRUE)</f>
        <v>0</v>
      </c>
      <c r="Y13" s="17" t="b">
        <f>IF(D13&gt;'Overview (RESPONSES REQUIRED)'!$C$34,FALSE,TRUE)</f>
        <v>0</v>
      </c>
      <c r="Z13" s="17" t="b">
        <f t="shared" si="4"/>
        <v>0</v>
      </c>
      <c r="AA13" s="17" t="str">
        <f t="shared" si="5"/>
        <v>N</v>
      </c>
    </row>
    <row r="14" spans="1:27" ht="15" x14ac:dyDescent="0.15">
      <c r="A14" s="17" t="s">
        <v>154</v>
      </c>
      <c r="B14" s="17">
        <v>4</v>
      </c>
      <c r="C14" s="17">
        <v>5</v>
      </c>
      <c r="D14" s="17">
        <v>14</v>
      </c>
      <c r="E14" s="17" t="str">
        <f>IF('LTE CA'!K16="Y", "Y", IF('LTE CA'!K16="N", "N", 0))</f>
        <v>N</v>
      </c>
      <c r="F14" s="17" t="b">
        <f>IFERROR(AND(OR(F1:G13,$V14)=TRUE,IF(SEARCH(F$1,$A14)&gt;0,TRUE,FALSE)),"")</f>
        <v>0</v>
      </c>
      <c r="G14" s="17" t="str">
        <f>IFERROR(AND(OR(G1:G13,$V14)=TRUE,IF(SEARCH(G$1,$A14)&gt;0,TRUE,FALSE)),"")</f>
        <v/>
      </c>
      <c r="H14" s="17" t="b">
        <f>IFERROR(AND(OR(H1:K13,$V14)=TRUE,IF(SEARCH(H$1,$A14)&gt;0,TRUE,FALSE)),"")</f>
        <v>0</v>
      </c>
      <c r="I14" s="17" t="str">
        <f>IFERROR(AND(OR(I1:K13,$V14)=TRUE,IF(SEARCH(I$1,$A14)&gt;0,TRUE,FALSE)),"")</f>
        <v/>
      </c>
      <c r="J14" s="17" t="str">
        <f>IFERROR(AND(OR(J1:K13,$V14)=TRUE,IF(SEARCH(J$1,$A14)&gt;0,TRUE,FALSE)),"")</f>
        <v/>
      </c>
      <c r="K14" s="17" t="str">
        <f>IFERROR(AND(OR(K1:K13,$V14)=TRUE,IF(SEARCH(K$1,$A14)&gt;0,TRUE,FALSE)),"")</f>
        <v/>
      </c>
      <c r="L14" s="17" t="str">
        <f>IFERROR(AND(OR(L1:L13,$V14)=TRUE,IF(SEARCH(L$1,$A14)&gt;0,TRUE,FALSE)),"")</f>
        <v/>
      </c>
      <c r="M14" s="17" t="str">
        <f>IFERROR(AND(OR(M1:P13,$V14)=TRUE,IF(SEARCH(M$1,$A14)&gt;0,TRUE,FALSE)),"")</f>
        <v/>
      </c>
      <c r="N14" s="17" t="str">
        <f>IFERROR(AND(OR(N1:P13,$V14)=TRUE,IF(SEARCH(N$1,$A14)&gt;0,TRUE,FALSE)),"")</f>
        <v/>
      </c>
      <c r="O14" s="17" t="str">
        <f>IFERROR(AND(OR(O1:P13,$V14)=TRUE,IF(SEARCH(O$1,$A14)&gt;0,TRUE,FALSE)),"")</f>
        <v/>
      </c>
      <c r="P14" s="17" t="b">
        <f>IFERROR(AND(OR(P1:P13,$V14)=TRUE,IF(SEARCH(P$1,$A14)&gt;0,TRUE,FALSE)),"")</f>
        <v>0</v>
      </c>
      <c r="Q14" s="17" t="str">
        <f>IFERROR(AND(OR(Q1:R13,$V14)=TRUE,IF(SEARCH(Q$1,$A14)&gt;0,TRUE,FALSE)),"")</f>
        <v/>
      </c>
      <c r="R14" s="17" t="str">
        <f>IFERROR(AND(OR(R1:R13,$V14)=TRUE,IF(SEARCH(R$1,$A14)&gt;0,TRUE,FALSE)),"")</f>
        <v/>
      </c>
      <c r="S14" s="17" t="b">
        <f>IFERROR(AND(OR(S1:S13,$V14)=TRUE,IF(SEARCH(S$1,$A14)&gt;0,TRUE,FALSE)),"")</f>
        <v>0</v>
      </c>
      <c r="T14" s="17">
        <f t="shared" si="0"/>
        <v>0</v>
      </c>
      <c r="U14" s="17" t="b">
        <f t="shared" si="1"/>
        <v>0</v>
      </c>
      <c r="V14" s="17" t="b">
        <f t="shared" si="2"/>
        <v>0</v>
      </c>
      <c r="W14" s="17" t="b">
        <f t="shared" si="3"/>
        <v>0</v>
      </c>
      <c r="X14" s="17" t="b">
        <f>IF(C14&gt;'Overview (RESPONSES REQUIRED)'!$C$31,FALSE,TRUE)</f>
        <v>0</v>
      </c>
      <c r="Y14" s="17" t="b">
        <f>IF(D14&gt;'Overview (RESPONSES REQUIRED)'!$C$34,FALSE,TRUE)</f>
        <v>0</v>
      </c>
      <c r="Z14" s="17" t="b">
        <f t="shared" si="4"/>
        <v>0</v>
      </c>
      <c r="AA14" s="17" t="str">
        <f t="shared" si="5"/>
        <v>N</v>
      </c>
    </row>
    <row r="15" spans="1:27" ht="15" x14ac:dyDescent="0.15">
      <c r="A15" s="17" t="s">
        <v>155</v>
      </c>
      <c r="B15" s="17">
        <v>4</v>
      </c>
      <c r="C15" s="17">
        <v>5</v>
      </c>
      <c r="D15" s="17">
        <v>14</v>
      </c>
      <c r="E15" s="17" t="str">
        <f>IF('LTE CA'!K17="Y", "Y", IF('LTE CA'!K17="N", "N", 0))</f>
        <v>N</v>
      </c>
      <c r="F15" s="17" t="b">
        <f>IFERROR(AND(OR(F1:G14,$V15)=TRUE,IF(SEARCH(F$1,$A15)&gt;0,TRUE,FALSE)),"")</f>
        <v>0</v>
      </c>
      <c r="G15" s="17" t="str">
        <f>IFERROR(AND(OR(G1:G14,$V15)=TRUE,IF(SEARCH(G$1,$A15)&gt;0,TRUE,FALSE)),"")</f>
        <v/>
      </c>
      <c r="H15" s="17" t="str">
        <f>IFERROR(AND(OR(H1:K14,$V15)=TRUE,IF(SEARCH(H$1,$A15)&gt;0,TRUE,FALSE)),"")</f>
        <v/>
      </c>
      <c r="I15" s="17" t="str">
        <f>IFERROR(AND(OR(I1:K14,$V15)=TRUE,IF(SEARCH(I$1,$A15)&gt;0,TRUE,FALSE)),"")</f>
        <v/>
      </c>
      <c r="J15" s="17" t="str">
        <f>IFERROR(AND(OR(J1:K14,$V15)=TRUE,IF(SEARCH(J$1,$A15)&gt;0,TRUE,FALSE)),"")</f>
        <v/>
      </c>
      <c r="K15" s="17" t="b">
        <f>IFERROR(AND(OR(K1:K14,$V15)=TRUE,IF(SEARCH(K$1,$A15)&gt;0,TRUE,FALSE)),"")</f>
        <v>0</v>
      </c>
      <c r="L15" s="17" t="str">
        <f>IFERROR(AND(OR(L1:L14,$V15)=TRUE,IF(SEARCH(L$1,$A15)&gt;0,TRUE,FALSE)),"")</f>
        <v/>
      </c>
      <c r="M15" s="17" t="b">
        <f>IFERROR(AND(OR(M1:P14,$V15)=TRUE,IF(SEARCH(M$1,$A15)&gt;0,TRUE,FALSE)),"")</f>
        <v>0</v>
      </c>
      <c r="N15" s="17" t="str">
        <f>IFERROR(AND(OR(N1:P14,$V15)=TRUE,IF(SEARCH(N$1,$A15)&gt;0,TRUE,FALSE)),"")</f>
        <v/>
      </c>
      <c r="O15" s="17" t="str">
        <f>IFERROR(AND(OR(O1:P14,$V15)=TRUE,IF(SEARCH(O$1,$A15)&gt;0,TRUE,FALSE)),"")</f>
        <v/>
      </c>
      <c r="P15" s="17" t="str">
        <f>IFERROR(AND(OR(P1:P14,$V15)=TRUE,IF(SEARCH(P$1,$A15)&gt;0,TRUE,FALSE)),"")</f>
        <v/>
      </c>
      <c r="Q15" s="17" t="str">
        <f>IFERROR(AND(OR(Q1:R14,$V15)=TRUE,IF(SEARCH(Q$1,$A15)&gt;0,TRUE,FALSE)),"")</f>
        <v/>
      </c>
      <c r="R15" s="17" t="str">
        <f>IFERROR(AND(OR(R1:R14,$V15)=TRUE,IF(SEARCH(R$1,$A15)&gt;0,TRUE,FALSE)),"")</f>
        <v/>
      </c>
      <c r="S15" s="17" t="b">
        <f>IFERROR(AND(OR(S1:S14,$V15)=TRUE,IF(SEARCH(S$1,$A15)&gt;0,TRUE,FALSE)),"")</f>
        <v>0</v>
      </c>
      <c r="T15" s="17">
        <f t="shared" si="0"/>
        <v>0</v>
      </c>
      <c r="U15" s="17" t="b">
        <f t="shared" si="1"/>
        <v>0</v>
      </c>
      <c r="V15" s="17" t="b">
        <f t="shared" si="2"/>
        <v>0</v>
      </c>
      <c r="W15" s="17" t="b">
        <f t="shared" si="3"/>
        <v>0</v>
      </c>
      <c r="X15" s="17" t="b">
        <f>IF(C15&gt;'Overview (RESPONSES REQUIRED)'!$C$31,FALSE,TRUE)</f>
        <v>0</v>
      </c>
      <c r="Y15" s="17" t="b">
        <f>IF(D15&gt;'Overview (RESPONSES REQUIRED)'!$C$34,FALSE,TRUE)</f>
        <v>0</v>
      </c>
      <c r="Z15" s="17" t="b">
        <f t="shared" si="4"/>
        <v>0</v>
      </c>
      <c r="AA15" s="17" t="str">
        <f t="shared" si="5"/>
        <v>N</v>
      </c>
    </row>
    <row r="16" spans="1:27" ht="15" x14ac:dyDescent="0.15">
      <c r="A16" s="17" t="s">
        <v>156</v>
      </c>
      <c r="B16" s="17">
        <v>4</v>
      </c>
      <c r="C16" s="17">
        <v>4</v>
      </c>
      <c r="D16" s="17">
        <v>14</v>
      </c>
      <c r="E16" s="17" t="str">
        <f>IF('LTE CA'!K18="Y", "Y", IF('LTE CA'!K18="N", "N", 0))</f>
        <v>N</v>
      </c>
      <c r="F16" s="17" t="str">
        <f>IFERROR(AND(OR(F1:G15,$V16)=TRUE,IF(SEARCH(F$1,$A16)&gt;0,TRUE,FALSE)),"")</f>
        <v/>
      </c>
      <c r="G16" s="17" t="b">
        <f>IFERROR(AND(OR(G1:G15,$V16)=TRUE,IF(SEARCH(G$1,$A16)&gt;0,TRUE,FALSE)),"")</f>
        <v>0</v>
      </c>
      <c r="H16" s="17" t="str">
        <f>IFERROR(AND(OR(H1:K15,$V16)=TRUE,IF(SEARCH(H$1,$A16)&gt;0,TRUE,FALSE)),"")</f>
        <v/>
      </c>
      <c r="I16" s="17" t="b">
        <f>IFERROR(AND(OR(I1:K15,$V16)=TRUE,IF(SEARCH(I$1,$A16)&gt;0,TRUE,FALSE)),"")</f>
        <v>0</v>
      </c>
      <c r="J16" s="17" t="str">
        <f>IFERROR(AND(OR(J1:K15,$V16)=TRUE,IF(SEARCH(J$1,$A16)&gt;0,TRUE,FALSE)),"")</f>
        <v/>
      </c>
      <c r="K16" s="17" t="str">
        <f>IFERROR(AND(OR(K1:K15,$V16)=TRUE,IF(SEARCH(K$1,$A16)&gt;0,TRUE,FALSE)),"")</f>
        <v/>
      </c>
      <c r="L16" s="17" t="str">
        <f>IFERROR(AND(OR(L1:L15,$V16)=TRUE,IF(SEARCH(L$1,$A16)&gt;0,TRUE,FALSE)),"")</f>
        <v/>
      </c>
      <c r="M16" s="17" t="str">
        <f>IFERROR(AND(OR(M1:P15,$V16)=TRUE,IF(SEARCH(M$1,$A16)&gt;0,TRUE,FALSE)),"")</f>
        <v/>
      </c>
      <c r="N16" s="17" t="b">
        <f>IFERROR(AND(OR(N1:P15,$V16)=TRUE,IF(SEARCH(N$1,$A16)&gt;0,TRUE,FALSE)),"")</f>
        <v>0</v>
      </c>
      <c r="O16" s="17" t="str">
        <f>IFERROR(AND(OR(O1:P15,$V16)=TRUE,IF(SEARCH(O$1,$A16)&gt;0,TRUE,FALSE)),"")</f>
        <v/>
      </c>
      <c r="P16" s="17" t="str">
        <f>IFERROR(AND(OR(P1:P15,$V16)=TRUE,IF(SEARCH(P$1,$A16)&gt;0,TRUE,FALSE)),"")</f>
        <v/>
      </c>
      <c r="Q16" s="17" t="str">
        <f>IFERROR(AND(OR(Q1:R15,$V16)=TRUE,IF(SEARCH(Q$1,$A16)&gt;0,TRUE,FALSE)),"")</f>
        <v/>
      </c>
      <c r="R16" s="17" t="str">
        <f>IFERROR(AND(OR(R1:R15,$V16)=TRUE,IF(SEARCH(R$1,$A16)&gt;0,TRUE,FALSE)),"")</f>
        <v/>
      </c>
      <c r="S16" s="17" t="b">
        <f>IFERROR(AND(OR(S1:S15,$V16)=TRUE,IF(SEARCH(S$1,$A16)&gt;0,TRUE,FALSE)),"")</f>
        <v>0</v>
      </c>
      <c r="T16" s="17">
        <f t="shared" si="0"/>
        <v>0</v>
      </c>
      <c r="U16" s="17" t="b">
        <f t="shared" si="1"/>
        <v>0</v>
      </c>
      <c r="V16" s="17" t="b">
        <f t="shared" si="2"/>
        <v>0</v>
      </c>
      <c r="W16" s="17" t="b">
        <f t="shared" si="3"/>
        <v>0</v>
      </c>
      <c r="X16" s="17" t="b">
        <f>IF(C16&gt;'Overview (RESPONSES REQUIRED)'!$C$31,FALSE,TRUE)</f>
        <v>0</v>
      </c>
      <c r="Y16" s="17" t="b">
        <f>IF(D16&gt;'Overview (RESPONSES REQUIRED)'!$C$34,FALSE,TRUE)</f>
        <v>0</v>
      </c>
      <c r="Z16" s="17" t="b">
        <f t="shared" si="4"/>
        <v>0</v>
      </c>
      <c r="AA16" s="17" t="str">
        <f t="shared" si="5"/>
        <v>N</v>
      </c>
    </row>
    <row r="17" spans="1:27" ht="15" x14ac:dyDescent="0.15">
      <c r="A17" s="17" t="s">
        <v>157</v>
      </c>
      <c r="B17" s="17">
        <v>4</v>
      </c>
      <c r="C17" s="17">
        <v>6</v>
      </c>
      <c r="D17" s="17">
        <v>12</v>
      </c>
      <c r="E17" s="17" t="str">
        <f>IF('LTE CA'!K19="Y", "Y", IF('LTE CA'!K19="N", "N", 0))</f>
        <v>N</v>
      </c>
      <c r="F17" s="17" t="b">
        <f>IFERROR(AND(OR(F1:G16,$V17)=TRUE,IF(SEARCH(F$1,$A17)&gt;0,TRUE,FALSE)),"")</f>
        <v>0</v>
      </c>
      <c r="G17" s="17" t="str">
        <f>IFERROR(AND(OR(G1:G16,$V17)=TRUE,IF(SEARCH(G$1,$A17)&gt;0,TRUE,FALSE)),"")</f>
        <v/>
      </c>
      <c r="H17" s="17" t="str">
        <f>IFERROR(AND(OR(H1:K16,$V17)=TRUE,IF(SEARCH(H$1,$A17)&gt;0,TRUE,FALSE)),"")</f>
        <v/>
      </c>
      <c r="I17" s="17" t="str">
        <f>IFERROR(AND(OR(I1:K16,$V17)=TRUE,IF(SEARCH(I$1,$A17)&gt;0,TRUE,FALSE)),"")</f>
        <v/>
      </c>
      <c r="J17" s="17" t="b">
        <f>IFERROR(AND(OR(J1:K16,$V17)=TRUE,IF(SEARCH(J$1,$A17)&gt;0,TRUE,FALSE)),"")</f>
        <v>0</v>
      </c>
      <c r="K17" s="17" t="str">
        <f>IFERROR(AND(OR(K1:K16,$V17)=TRUE,IF(SEARCH(K$1,$A17)&gt;0,TRUE,FALSE)),"")</f>
        <v/>
      </c>
      <c r="L17" s="17" t="str">
        <f>IFERROR(AND(OR(L1:L16,$V17)=TRUE,IF(SEARCH(L$1,$A17)&gt;0,TRUE,FALSE)),"")</f>
        <v/>
      </c>
      <c r="M17" s="17" t="str">
        <f>IFERROR(AND(OR(M1:P16,$V17)=TRUE,IF(SEARCH(M$1,$A17)&gt;0,TRUE,FALSE)),"")</f>
        <v/>
      </c>
      <c r="N17" s="17" t="str">
        <f>IFERROR(AND(OR(N1:P16,$V17)=TRUE,IF(SEARCH(N$1,$A17)&gt;0,TRUE,FALSE)),"")</f>
        <v/>
      </c>
      <c r="O17" s="17" t="b">
        <f>IFERROR(AND(OR(O1:P16,$V17)=TRUE,IF(SEARCH(O$1,$A17)&gt;0,TRUE,FALSE)),"")</f>
        <v>0</v>
      </c>
      <c r="P17" s="17" t="str">
        <f>IFERROR(AND(OR(P1:P16,$V17)=TRUE,IF(SEARCH(P$1,$A17)&gt;0,TRUE,FALSE)),"")</f>
        <v/>
      </c>
      <c r="Q17" s="17" t="str">
        <f>IFERROR(AND(OR(Q1:R16,$V17)=TRUE,IF(SEARCH(Q$1,$A17)&gt;0,TRUE,FALSE)),"")</f>
        <v/>
      </c>
      <c r="R17" s="17" t="str">
        <f>IFERROR(AND(OR(R1:R16,$V17)=TRUE,IF(SEARCH(R$1,$A17)&gt;0,TRUE,FALSE)),"")</f>
        <v/>
      </c>
      <c r="S17" s="17" t="b">
        <f>IFERROR(AND(OR(S1:S16,$V17)=TRUE,IF(SEARCH(S$1,$A17)&gt;0,TRUE,FALSE)),"")</f>
        <v>0</v>
      </c>
      <c r="T17" s="17">
        <f t="shared" si="0"/>
        <v>0</v>
      </c>
      <c r="U17" s="17" t="b">
        <f t="shared" si="1"/>
        <v>0</v>
      </c>
      <c r="V17" s="17" t="b">
        <f t="shared" si="2"/>
        <v>0</v>
      </c>
      <c r="W17" s="17" t="b">
        <f t="shared" si="3"/>
        <v>0</v>
      </c>
      <c r="X17" s="17" t="b">
        <f>IF(C17&gt;'Overview (RESPONSES REQUIRED)'!$C$31,FALSE,TRUE)</f>
        <v>0</v>
      </c>
      <c r="Y17" s="17" t="b">
        <f>IF(D17&gt;'Overview (RESPONSES REQUIRED)'!$C$34,FALSE,TRUE)</f>
        <v>0</v>
      </c>
      <c r="Z17" s="17" t="b">
        <f t="shared" si="4"/>
        <v>0</v>
      </c>
      <c r="AA17" s="17" t="str">
        <f t="shared" si="5"/>
        <v>N</v>
      </c>
    </row>
    <row r="18" spans="1:27" ht="15" x14ac:dyDescent="0.15">
      <c r="A18" s="17" t="s">
        <v>158</v>
      </c>
      <c r="B18" s="17">
        <v>4</v>
      </c>
      <c r="C18" s="17">
        <v>5</v>
      </c>
      <c r="D18" s="17">
        <v>12</v>
      </c>
      <c r="E18" s="17" t="str">
        <f>IF('LTE CA'!K20="Y", "Y", IF('LTE CA'!K20="N", "N", 0))</f>
        <v>N</v>
      </c>
      <c r="F18" s="17" t="b">
        <f>IFERROR(AND(OR(F1:G17,$V18)=TRUE,IF(SEARCH(F$1,$A18)&gt;0,TRUE,FALSE)),"")</f>
        <v>0</v>
      </c>
      <c r="G18" s="17" t="str">
        <f>IFERROR(AND(OR(G1:G17,$V18)=TRUE,IF(SEARCH(G$1,$A18)&gt;0,TRUE,FALSE)),"")</f>
        <v/>
      </c>
      <c r="H18" s="17" t="str">
        <f>IFERROR(AND(OR(H1:K17,$V18)=TRUE,IF(SEARCH(H$1,$A18)&gt;0,TRUE,FALSE)),"")</f>
        <v/>
      </c>
      <c r="I18" s="17" t="b">
        <f>IFERROR(AND(OR(I1:K17,$V18)=TRUE,IF(SEARCH(I$1,$A18)&gt;0,TRUE,FALSE)),"")</f>
        <v>0</v>
      </c>
      <c r="J18" s="17" t="str">
        <f>IFERROR(AND(OR(J1:K17,$V18)=TRUE,IF(SEARCH(J$1,$A18)&gt;0,TRUE,FALSE)),"")</f>
        <v/>
      </c>
      <c r="K18" s="17" t="str">
        <f>IFERROR(AND(OR(K1:K17,$V18)=TRUE,IF(SEARCH(K$1,$A18)&gt;0,TRUE,FALSE)),"")</f>
        <v/>
      </c>
      <c r="L18" s="17" t="str">
        <f>IFERROR(AND(OR(L1:L17,$V18)=TRUE,IF(SEARCH(L$1,$A18)&gt;0,TRUE,FALSE)),"")</f>
        <v/>
      </c>
      <c r="M18" s="17" t="str">
        <f>IFERROR(AND(OR(M1:P17,$V18)=TRUE,IF(SEARCH(M$1,$A18)&gt;0,TRUE,FALSE)),"")</f>
        <v/>
      </c>
      <c r="N18" s="17" t="str">
        <f>IFERROR(AND(OR(N1:P17,$V18)=TRUE,IF(SEARCH(N$1,$A18)&gt;0,TRUE,FALSE)),"")</f>
        <v/>
      </c>
      <c r="O18" s="17" t="b">
        <f>IFERROR(AND(OR(O1:P17,$V18)=TRUE,IF(SEARCH(O$1,$A18)&gt;0,TRUE,FALSE)),"")</f>
        <v>0</v>
      </c>
      <c r="P18" s="17" t="str">
        <f>IFERROR(AND(OR(P1:P17,$V18)=TRUE,IF(SEARCH(P$1,$A18)&gt;0,TRUE,FALSE)),"")</f>
        <v/>
      </c>
      <c r="Q18" s="17" t="str">
        <f>IFERROR(AND(OR(Q1:R17,$V18)=TRUE,IF(SEARCH(Q$1,$A18)&gt;0,TRUE,FALSE)),"")</f>
        <v/>
      </c>
      <c r="R18" s="17" t="str">
        <f>IFERROR(AND(OR(R1:R17,$V18)=TRUE,IF(SEARCH(R$1,$A18)&gt;0,TRUE,FALSE)),"")</f>
        <v/>
      </c>
      <c r="S18" s="17" t="b">
        <f>IFERROR(AND(OR(S1:S17,$V18)=TRUE,IF(SEARCH(S$1,$A18)&gt;0,TRUE,FALSE)),"")</f>
        <v>0</v>
      </c>
      <c r="T18" s="17">
        <f t="shared" si="0"/>
        <v>0</v>
      </c>
      <c r="U18" s="17" t="b">
        <f t="shared" si="1"/>
        <v>0</v>
      </c>
      <c r="V18" s="17" t="b">
        <f t="shared" si="2"/>
        <v>0</v>
      </c>
      <c r="W18" s="17" t="b">
        <f t="shared" si="3"/>
        <v>0</v>
      </c>
      <c r="X18" s="17" t="b">
        <f>IF(C18&gt;'Overview (RESPONSES REQUIRED)'!$C$31,FALSE,TRUE)</f>
        <v>0</v>
      </c>
      <c r="Y18" s="17" t="b">
        <f>IF(D18&gt;'Overview (RESPONSES REQUIRED)'!$C$34,FALSE,TRUE)</f>
        <v>0</v>
      </c>
      <c r="Z18" s="17" t="b">
        <f t="shared" si="4"/>
        <v>0</v>
      </c>
      <c r="AA18" s="17" t="str">
        <f t="shared" si="5"/>
        <v>N</v>
      </c>
    </row>
    <row r="19" spans="1:27" ht="15" x14ac:dyDescent="0.15">
      <c r="A19" s="17" t="s">
        <v>159</v>
      </c>
      <c r="B19" s="17">
        <v>4</v>
      </c>
      <c r="C19" s="17">
        <v>5</v>
      </c>
      <c r="D19" s="17">
        <v>12</v>
      </c>
      <c r="E19" s="17" t="str">
        <f>IF('LTE CA'!K21="Y", "Y", IF('LTE CA'!K21="N", "N", 0))</f>
        <v>N</v>
      </c>
      <c r="F19" s="17" t="b">
        <f>IFERROR(AND(OR(F1:G18,$V19)=TRUE,IF(SEARCH(F$1,$A19)&gt;0,TRUE,FALSE)),"")</f>
        <v>0</v>
      </c>
      <c r="G19" s="17" t="str">
        <f>IFERROR(AND(OR(G1:G18,$V19)=TRUE,IF(SEARCH(G$1,$A19)&gt;0,TRUE,FALSE)),"")</f>
        <v/>
      </c>
      <c r="H19" s="17" t="str">
        <f>IFERROR(AND(OR(H1:K18,$V19)=TRUE,IF(SEARCH(H$1,$A19)&gt;0,TRUE,FALSE)),"")</f>
        <v/>
      </c>
      <c r="I19" s="17" t="str">
        <f>IFERROR(AND(OR(I1:K18,$V19)=TRUE,IF(SEARCH(I$1,$A19)&gt;0,TRUE,FALSE)),"")</f>
        <v/>
      </c>
      <c r="J19" s="17" t="b">
        <f>IFERROR(AND(OR(J1:K18,$V19)=TRUE,IF(SEARCH(J$1,$A19)&gt;0,TRUE,FALSE)),"")</f>
        <v>0</v>
      </c>
      <c r="K19" s="17" t="str">
        <f>IFERROR(AND(OR(K1:K18,$V19)=TRUE,IF(SEARCH(K$1,$A19)&gt;0,TRUE,FALSE)),"")</f>
        <v/>
      </c>
      <c r="L19" s="17" t="str">
        <f>IFERROR(AND(OR(L1:L18,$V19)=TRUE,IF(SEARCH(L$1,$A19)&gt;0,TRUE,FALSE)),"")</f>
        <v/>
      </c>
      <c r="M19" s="17" t="str">
        <f>IFERROR(AND(OR(M1:P18,$V19)=TRUE,IF(SEARCH(M$1,$A19)&gt;0,TRUE,FALSE)),"")</f>
        <v/>
      </c>
      <c r="N19" s="17" t="b">
        <f>IFERROR(AND(OR(N1:P18,$V19)=TRUE,IF(SEARCH(N$1,$A19)&gt;0,TRUE,FALSE)),"")</f>
        <v>0</v>
      </c>
      <c r="O19" s="17" t="str">
        <f>IFERROR(AND(OR(O1:P18,$V19)=TRUE,IF(SEARCH(O$1,$A19)&gt;0,TRUE,FALSE)),"")</f>
        <v/>
      </c>
      <c r="P19" s="17" t="str">
        <f>IFERROR(AND(OR(P1:P18,$V19)=TRUE,IF(SEARCH(P$1,$A19)&gt;0,TRUE,FALSE)),"")</f>
        <v/>
      </c>
      <c r="Q19" s="17" t="str">
        <f>IFERROR(AND(OR(Q1:R18,$V19)=TRUE,IF(SEARCH(Q$1,$A19)&gt;0,TRUE,FALSE)),"")</f>
        <v/>
      </c>
      <c r="R19" s="17" t="str">
        <f>IFERROR(AND(OR(R1:R18,$V19)=TRUE,IF(SEARCH(R$1,$A19)&gt;0,TRUE,FALSE)),"")</f>
        <v/>
      </c>
      <c r="S19" s="17" t="b">
        <f>IFERROR(AND(OR(S1:S18,$V19)=TRUE,IF(SEARCH(S$1,$A19)&gt;0,TRUE,FALSE)),"")</f>
        <v>0</v>
      </c>
      <c r="T19" s="17">
        <f t="shared" si="0"/>
        <v>0</v>
      </c>
      <c r="U19" s="17" t="b">
        <f t="shared" si="1"/>
        <v>0</v>
      </c>
      <c r="V19" s="17" t="b">
        <f t="shared" si="2"/>
        <v>0</v>
      </c>
      <c r="W19" s="17" t="b">
        <f t="shared" si="3"/>
        <v>0</v>
      </c>
      <c r="X19" s="17" t="b">
        <f>IF(C19&gt;'Overview (RESPONSES REQUIRED)'!$C$31,FALSE,TRUE)</f>
        <v>0</v>
      </c>
      <c r="Y19" s="17" t="b">
        <f>IF(D19&gt;'Overview (RESPONSES REQUIRED)'!$C$34,FALSE,TRUE)</f>
        <v>0</v>
      </c>
      <c r="Z19" s="17" t="b">
        <f t="shared" si="4"/>
        <v>0</v>
      </c>
      <c r="AA19" s="17" t="str">
        <f t="shared" si="5"/>
        <v>N</v>
      </c>
    </row>
    <row r="20" spans="1:27" ht="15" x14ac:dyDescent="0.15">
      <c r="A20" s="17" t="s">
        <v>160</v>
      </c>
      <c r="B20" s="17">
        <v>4</v>
      </c>
      <c r="C20" s="17">
        <v>4</v>
      </c>
      <c r="D20" s="17">
        <v>12</v>
      </c>
      <c r="E20" s="17" t="str">
        <f>IF('LTE CA'!K22="Y", "Y", IF('LTE CA'!K22="N", "N", 0))</f>
        <v>N</v>
      </c>
      <c r="F20" s="17" t="b">
        <f>IFERROR(AND(OR(F1:G19,$V20)=TRUE,IF(SEARCH(F$1,$A20)&gt;0,TRUE,FALSE)),"")</f>
        <v>0</v>
      </c>
      <c r="G20" s="17" t="str">
        <f>IFERROR(AND(OR(G1:G19,$V20)=TRUE,IF(SEARCH(G$1,$A20)&gt;0,TRUE,FALSE)),"")</f>
        <v/>
      </c>
      <c r="H20" s="17" t="str">
        <f>IFERROR(AND(OR(H1:K19,$V20)=TRUE,IF(SEARCH(H$1,$A20)&gt;0,TRUE,FALSE)),"")</f>
        <v/>
      </c>
      <c r="I20" s="17" t="b">
        <f>IFERROR(AND(OR(I1:K19,$V20)=TRUE,IF(SEARCH(I$1,$A20)&gt;0,TRUE,FALSE)),"")</f>
        <v>0</v>
      </c>
      <c r="J20" s="17" t="str">
        <f>IFERROR(AND(OR(J1:K19,$V20)=TRUE,IF(SEARCH(J$1,$A20)&gt;0,TRUE,FALSE)),"")</f>
        <v/>
      </c>
      <c r="K20" s="17" t="str">
        <f>IFERROR(AND(OR(K1:K19,$V20)=TRUE,IF(SEARCH(K$1,$A20)&gt;0,TRUE,FALSE)),"")</f>
        <v/>
      </c>
      <c r="L20" s="17" t="str">
        <f>IFERROR(AND(OR(L1:L19,$V20)=TRUE,IF(SEARCH(L$1,$A20)&gt;0,TRUE,FALSE)),"")</f>
        <v/>
      </c>
      <c r="M20" s="17" t="str">
        <f>IFERROR(AND(OR(M1:P19,$V20)=TRUE,IF(SEARCH(M$1,$A20)&gt;0,TRUE,FALSE)),"")</f>
        <v/>
      </c>
      <c r="N20" s="17" t="b">
        <f>IFERROR(AND(OR(N1:P19,$V20)=TRUE,IF(SEARCH(N$1,$A20)&gt;0,TRUE,FALSE)),"")</f>
        <v>0</v>
      </c>
      <c r="O20" s="17" t="str">
        <f>IFERROR(AND(OR(O1:P19,$V20)=TRUE,IF(SEARCH(O$1,$A20)&gt;0,TRUE,FALSE)),"")</f>
        <v/>
      </c>
      <c r="P20" s="17" t="str">
        <f>IFERROR(AND(OR(P1:P19,$V20)=TRUE,IF(SEARCH(P$1,$A20)&gt;0,TRUE,FALSE)),"")</f>
        <v/>
      </c>
      <c r="Q20" s="17" t="str">
        <f>IFERROR(AND(OR(Q1:R19,$V20)=TRUE,IF(SEARCH(Q$1,$A20)&gt;0,TRUE,FALSE)),"")</f>
        <v/>
      </c>
      <c r="R20" s="17" t="str">
        <f>IFERROR(AND(OR(R1:R19,$V20)=TRUE,IF(SEARCH(R$1,$A20)&gt;0,TRUE,FALSE)),"")</f>
        <v/>
      </c>
      <c r="S20" s="17" t="b">
        <f>IFERROR(AND(OR(S1:S19,$V20)=TRUE,IF(SEARCH(S$1,$A20)&gt;0,TRUE,FALSE)),"")</f>
        <v>0</v>
      </c>
      <c r="T20" s="17">
        <f t="shared" si="0"/>
        <v>0</v>
      </c>
      <c r="U20" s="17" t="b">
        <f t="shared" si="1"/>
        <v>0</v>
      </c>
      <c r="V20" s="17" t="b">
        <f t="shared" si="2"/>
        <v>0</v>
      </c>
      <c r="W20" s="17" t="b">
        <f t="shared" si="3"/>
        <v>0</v>
      </c>
      <c r="X20" s="17" t="b">
        <f>IF(C20&gt;'Overview (RESPONSES REQUIRED)'!$C$31,FALSE,TRUE)</f>
        <v>0</v>
      </c>
      <c r="Y20" s="17" t="b">
        <f>IF(D20&gt;'Overview (RESPONSES REQUIRED)'!$C$34,FALSE,TRUE)</f>
        <v>0</v>
      </c>
      <c r="Z20" s="17" t="b">
        <f t="shared" si="4"/>
        <v>0</v>
      </c>
      <c r="AA20" s="17" t="str">
        <f t="shared" si="5"/>
        <v>N</v>
      </c>
    </row>
    <row r="21" spans="1:27" ht="15" x14ac:dyDescent="0.15">
      <c r="A21" s="17" t="s">
        <v>161</v>
      </c>
      <c r="B21" s="17">
        <v>4</v>
      </c>
      <c r="C21" s="17">
        <v>4</v>
      </c>
      <c r="D21" s="17">
        <v>12</v>
      </c>
      <c r="E21" s="17" t="str">
        <f>IF('LTE CA'!K23="Y", "Y", IF('LTE CA'!K23="N", "N", 0))</f>
        <v>N</v>
      </c>
      <c r="F21" s="17" t="str">
        <f>IFERROR(AND(OR(F1:G20,$V21)=TRUE,IF(SEARCH(F$1,$A21)&gt;0,TRUE,FALSE)),"")</f>
        <v/>
      </c>
      <c r="G21" s="17" t="b">
        <f>IFERROR(AND(OR(G1:G20,$V21)=TRUE,IF(SEARCH(G$1,$A21)&gt;0,TRUE,FALSE)),"")</f>
        <v>0</v>
      </c>
      <c r="H21" s="17" t="b">
        <f>IFERROR(AND(OR(H1:K20,$V21)=TRUE,IF(SEARCH(H$1,$A21)&gt;0,TRUE,FALSE)),"")</f>
        <v>0</v>
      </c>
      <c r="I21" s="17" t="str">
        <f>IFERROR(AND(OR(I1:K20,$V21)=TRUE,IF(SEARCH(I$1,$A21)&gt;0,TRUE,FALSE)),"")</f>
        <v/>
      </c>
      <c r="J21" s="17" t="str">
        <f>IFERROR(AND(OR(J1:K20,$V21)=TRUE,IF(SEARCH(J$1,$A21)&gt;0,TRUE,FALSE)),"")</f>
        <v/>
      </c>
      <c r="K21" s="17" t="str">
        <f>IFERROR(AND(OR(K1:K20,$V21)=TRUE,IF(SEARCH(K$1,$A21)&gt;0,TRUE,FALSE)),"")</f>
        <v/>
      </c>
      <c r="L21" s="17" t="str">
        <f>IFERROR(AND(OR(L1:L20,$V21)=TRUE,IF(SEARCH(L$1,$A21)&gt;0,TRUE,FALSE)),"")</f>
        <v/>
      </c>
      <c r="M21" s="17" t="str">
        <f>IFERROR(AND(OR(M1:P20,$V21)=TRUE,IF(SEARCH(M$1,$A21)&gt;0,TRUE,FALSE)),"")</f>
        <v/>
      </c>
      <c r="N21" s="17" t="b">
        <f>IFERROR(AND(OR(N1:P20,$V21)=TRUE,IF(SEARCH(N$1,$A21)&gt;0,TRUE,FALSE)),"")</f>
        <v>0</v>
      </c>
      <c r="O21" s="17" t="str">
        <f>IFERROR(AND(OR(O1:P20,$V21)=TRUE,IF(SEARCH(O$1,$A21)&gt;0,TRUE,FALSE)),"")</f>
        <v/>
      </c>
      <c r="P21" s="17" t="str">
        <f>IFERROR(AND(OR(P1:P20,$V21)=TRUE,IF(SEARCH(P$1,$A21)&gt;0,TRUE,FALSE)),"")</f>
        <v/>
      </c>
      <c r="Q21" s="17" t="str">
        <f>IFERROR(AND(OR(Q1:R20,$V21)=TRUE,IF(SEARCH(Q$1,$A21)&gt;0,TRUE,FALSE)),"")</f>
        <v/>
      </c>
      <c r="R21" s="17" t="str">
        <f>IFERROR(AND(OR(R1:R20,$V21)=TRUE,IF(SEARCH(R$1,$A21)&gt;0,TRUE,FALSE)),"")</f>
        <v/>
      </c>
      <c r="S21" s="17" t="b">
        <f>IFERROR(AND(OR(S1:S20,$V21)=TRUE,IF(SEARCH(S$1,$A21)&gt;0,TRUE,FALSE)),"")</f>
        <v>0</v>
      </c>
      <c r="T21" s="17">
        <f t="shared" si="0"/>
        <v>0</v>
      </c>
      <c r="U21" s="17" t="b">
        <f t="shared" si="1"/>
        <v>0</v>
      </c>
      <c r="V21" s="17" t="b">
        <f t="shared" si="2"/>
        <v>0</v>
      </c>
      <c r="W21" s="17" t="b">
        <f t="shared" si="3"/>
        <v>0</v>
      </c>
      <c r="X21" s="17" t="b">
        <f>IF(C21&gt;'Overview (RESPONSES REQUIRED)'!$C$31,FALSE,TRUE)</f>
        <v>0</v>
      </c>
      <c r="Y21" s="17" t="b">
        <f>IF(D21&gt;'Overview (RESPONSES REQUIRED)'!$C$34,FALSE,TRUE)</f>
        <v>0</v>
      </c>
      <c r="Z21" s="17" t="b">
        <f t="shared" si="4"/>
        <v>0</v>
      </c>
      <c r="AA21" s="17" t="str">
        <f t="shared" si="5"/>
        <v>N</v>
      </c>
    </row>
    <row r="22" spans="1:27" ht="15" x14ac:dyDescent="0.15">
      <c r="A22" s="17" t="s">
        <v>162</v>
      </c>
      <c r="B22" s="17">
        <v>4</v>
      </c>
      <c r="C22" s="17">
        <v>4</v>
      </c>
      <c r="D22" s="17">
        <v>12</v>
      </c>
      <c r="E22" s="17" t="str">
        <f>IF('LTE CA'!K24="Y", "Y", IF('LTE CA'!K24="N", "N", 0))</f>
        <v>N</v>
      </c>
      <c r="F22" s="17" t="str">
        <f>IFERROR(AND(OR(F1:G21,$V22)=TRUE,IF(SEARCH(F$1,$A22)&gt;0,TRUE,FALSE)),"")</f>
        <v/>
      </c>
      <c r="G22" s="17" t="b">
        <f>IFERROR(AND(OR(G1:G21,$V22)=TRUE,IF(SEARCH(G$1,$A22)&gt;0,TRUE,FALSE)),"")</f>
        <v>0</v>
      </c>
      <c r="H22" s="17" t="str">
        <f>IFERROR(AND(OR(H1:K21,$V22)=TRUE,IF(SEARCH(H$1,$A22)&gt;0,TRUE,FALSE)),"")</f>
        <v/>
      </c>
      <c r="I22" s="17" t="b">
        <f>IFERROR(AND(OR(I1:K21,$V22)=TRUE,IF(SEARCH(I$1,$A22)&gt;0,TRUE,FALSE)),"")</f>
        <v>0</v>
      </c>
      <c r="J22" s="17" t="str">
        <f>IFERROR(AND(OR(J1:K21,$V22)=TRUE,IF(SEARCH(J$1,$A22)&gt;0,TRUE,FALSE)),"")</f>
        <v/>
      </c>
      <c r="K22" s="17" t="str">
        <f>IFERROR(AND(OR(K1:K21,$V22)=TRUE,IF(SEARCH(K$1,$A22)&gt;0,TRUE,FALSE)),"")</f>
        <v/>
      </c>
      <c r="L22" s="17" t="str">
        <f>IFERROR(AND(OR(L1:L21,$V22)=TRUE,IF(SEARCH(L$1,$A22)&gt;0,TRUE,FALSE)),"")</f>
        <v/>
      </c>
      <c r="M22" s="17" t="b">
        <f>IFERROR(AND(OR(M1:P21,$V22)=TRUE,IF(SEARCH(M$1,$A22)&gt;0,TRUE,FALSE)),"")</f>
        <v>0</v>
      </c>
      <c r="N22" s="17" t="str">
        <f>IFERROR(AND(OR(N1:P21,$V22)=TRUE,IF(SEARCH(N$1,$A22)&gt;0,TRUE,FALSE)),"")</f>
        <v/>
      </c>
      <c r="O22" s="17" t="str">
        <f>IFERROR(AND(OR(O1:P21,$V22)=TRUE,IF(SEARCH(O$1,$A22)&gt;0,TRUE,FALSE)),"")</f>
        <v/>
      </c>
      <c r="P22" s="17" t="str">
        <f>IFERROR(AND(OR(P1:P21,$V22)=TRUE,IF(SEARCH(P$1,$A22)&gt;0,TRUE,FALSE)),"")</f>
        <v/>
      </c>
      <c r="Q22" s="17" t="str">
        <f>IFERROR(AND(OR(Q1:R21,$V22)=TRUE,IF(SEARCH(Q$1,$A22)&gt;0,TRUE,FALSE)),"")</f>
        <v/>
      </c>
      <c r="R22" s="17" t="str">
        <f>IFERROR(AND(OR(R1:R21,$V22)=TRUE,IF(SEARCH(R$1,$A22)&gt;0,TRUE,FALSE)),"")</f>
        <v/>
      </c>
      <c r="S22" s="17" t="b">
        <f>IFERROR(AND(OR(S1:S21,$V22)=TRUE,IF(SEARCH(S$1,$A22)&gt;0,TRUE,FALSE)),"")</f>
        <v>0</v>
      </c>
      <c r="T22" s="17">
        <f t="shared" si="0"/>
        <v>0</v>
      </c>
      <c r="U22" s="17" t="b">
        <f t="shared" si="1"/>
        <v>0</v>
      </c>
      <c r="V22" s="17" t="b">
        <f t="shared" si="2"/>
        <v>0</v>
      </c>
      <c r="W22" s="17" t="b">
        <f t="shared" si="3"/>
        <v>0</v>
      </c>
      <c r="X22" s="17" t="b">
        <f>IF(C22&gt;'Overview (RESPONSES REQUIRED)'!$C$31,FALSE,TRUE)</f>
        <v>0</v>
      </c>
      <c r="Y22" s="17" t="b">
        <f>IF(D22&gt;'Overview (RESPONSES REQUIRED)'!$C$34,FALSE,TRUE)</f>
        <v>0</v>
      </c>
      <c r="Z22" s="17" t="b">
        <f t="shared" si="4"/>
        <v>0</v>
      </c>
      <c r="AA22" s="17" t="str">
        <f t="shared" si="5"/>
        <v>N</v>
      </c>
    </row>
    <row r="23" spans="1:27" ht="15" x14ac:dyDescent="0.15">
      <c r="A23" s="17" t="s">
        <v>163</v>
      </c>
      <c r="B23" s="17">
        <v>4</v>
      </c>
      <c r="C23" s="17">
        <v>5</v>
      </c>
      <c r="D23" s="17">
        <v>10</v>
      </c>
      <c r="E23" s="17" t="str">
        <f>IF('LTE CA'!K25="Y", "Y", IF('LTE CA'!K25="N", "N", 0))</f>
        <v>N</v>
      </c>
      <c r="F23" s="17" t="b">
        <f>IFERROR(AND(OR(F1:G22,$V23)=TRUE,IF(SEARCH(F$1,$A23)&gt;0,TRUE,FALSE)),"")</f>
        <v>0</v>
      </c>
      <c r="G23" s="17" t="str">
        <f>IFERROR(AND(OR(G1:G22,$V23)=TRUE,IF(SEARCH(G$1,$A23)&gt;0,TRUE,FALSE)),"")</f>
        <v/>
      </c>
      <c r="H23" s="17" t="b">
        <f>IFERROR(AND(OR(H1:K22,$V23)=TRUE,IF(SEARCH(H$1,$A23)&gt;0,TRUE,FALSE)),"")</f>
        <v>0</v>
      </c>
      <c r="I23" s="17" t="str">
        <f>IFERROR(AND(OR(I1:K22,$V23)=TRUE,IF(SEARCH(I$1,$A23)&gt;0,TRUE,FALSE)),"")</f>
        <v/>
      </c>
      <c r="J23" s="17" t="str">
        <f>IFERROR(AND(OR(J1:K22,$V23)=TRUE,IF(SEARCH(J$1,$A23)&gt;0,TRUE,FALSE)),"")</f>
        <v/>
      </c>
      <c r="K23" s="17" t="str">
        <f>IFERROR(AND(OR(K1:K22,$V23)=TRUE,IF(SEARCH(K$1,$A23)&gt;0,TRUE,FALSE)),"")</f>
        <v/>
      </c>
      <c r="L23" s="17" t="str">
        <f>IFERROR(AND(OR(L1:L22,$V23)=TRUE,IF(SEARCH(L$1,$A23)&gt;0,TRUE,FALSE)),"")</f>
        <v/>
      </c>
      <c r="M23" s="17" t="str">
        <f>IFERROR(AND(OR(M1:P22,$V23)=TRUE,IF(SEARCH(M$1,$A23)&gt;0,TRUE,FALSE)),"")</f>
        <v/>
      </c>
      <c r="N23" s="17" t="str">
        <f>IFERROR(AND(OR(N1:P22,$V23)=TRUE,IF(SEARCH(N$1,$A23)&gt;0,TRUE,FALSE)),"")</f>
        <v/>
      </c>
      <c r="O23" s="17" t="b">
        <f>IFERROR(AND(OR(O1:P22,$V23)=TRUE,IF(SEARCH(O$1,$A23)&gt;0,TRUE,FALSE)),"")</f>
        <v>0</v>
      </c>
      <c r="P23" s="17" t="str">
        <f>IFERROR(AND(OR(P1:P22,$V23)=TRUE,IF(SEARCH(P$1,$A23)&gt;0,TRUE,FALSE)),"")</f>
        <v/>
      </c>
      <c r="Q23" s="17" t="str">
        <f>IFERROR(AND(OR(Q1:R22,$V23)=TRUE,IF(SEARCH(Q$1,$A23)&gt;0,TRUE,FALSE)),"")</f>
        <v/>
      </c>
      <c r="R23" s="17" t="str">
        <f>IFERROR(AND(OR(R1:R22,$V23)=TRUE,IF(SEARCH(R$1,$A23)&gt;0,TRUE,FALSE)),"")</f>
        <v/>
      </c>
      <c r="S23" s="17" t="b">
        <f>IFERROR(AND(OR(S1:S22,$V23)=TRUE,IF(SEARCH(S$1,$A23)&gt;0,TRUE,FALSE)),"")</f>
        <v>0</v>
      </c>
      <c r="T23" s="17">
        <f t="shared" si="0"/>
        <v>0</v>
      </c>
      <c r="U23" s="17" t="b">
        <f t="shared" si="1"/>
        <v>0</v>
      </c>
      <c r="V23" s="17" t="b">
        <f t="shared" si="2"/>
        <v>0</v>
      </c>
      <c r="W23" s="17" t="b">
        <f t="shared" si="3"/>
        <v>0</v>
      </c>
      <c r="X23" s="17" t="b">
        <f>IF(C23&gt;'Overview (RESPONSES REQUIRED)'!$C$31,FALSE,TRUE)</f>
        <v>0</v>
      </c>
      <c r="Y23" s="17" t="b">
        <f>IF(D23&gt;'Overview (RESPONSES REQUIRED)'!$C$34,FALSE,TRUE)</f>
        <v>0</v>
      </c>
      <c r="Z23" s="17" t="b">
        <f t="shared" si="4"/>
        <v>0</v>
      </c>
      <c r="AA23" s="17" t="str">
        <f t="shared" si="5"/>
        <v>N</v>
      </c>
    </row>
    <row r="24" spans="1:27" ht="15" x14ac:dyDescent="0.15">
      <c r="A24" s="17" t="s">
        <v>164</v>
      </c>
      <c r="B24" s="17">
        <v>4</v>
      </c>
      <c r="C24" s="17">
        <v>5</v>
      </c>
      <c r="D24" s="17">
        <v>10</v>
      </c>
      <c r="E24" s="17" t="str">
        <f>IF('LTE CA'!K26="Y", "Y", IF('LTE CA'!K26="N", "N", 0))</f>
        <v>N</v>
      </c>
      <c r="F24" s="17" t="b">
        <f>IFERROR(AND(OR(F1:G23,$V24)=TRUE,IF(SEARCH(F$1,$A24)&gt;0,TRUE,FALSE)),"")</f>
        <v>0</v>
      </c>
      <c r="G24" s="17" t="str">
        <f>IFERROR(AND(OR(G1:G23,$V24)=TRUE,IF(SEARCH(G$1,$A24)&gt;0,TRUE,FALSE)),"")</f>
        <v/>
      </c>
      <c r="H24" s="17" t="str">
        <f>IFERROR(AND(OR(H1:K23,$V24)=TRUE,IF(SEARCH(H$1,$A24)&gt;0,TRUE,FALSE)),"")</f>
        <v/>
      </c>
      <c r="I24" s="17" t="str">
        <f>IFERROR(AND(OR(I1:K23,$V24)=TRUE,IF(SEARCH(I$1,$A24)&gt;0,TRUE,FALSE)),"")</f>
        <v/>
      </c>
      <c r="J24" s="17" t="b">
        <f>IFERROR(AND(OR(J1:K23,$V24)=TRUE,IF(SEARCH(J$1,$A24)&gt;0,TRUE,FALSE)),"")</f>
        <v>0</v>
      </c>
      <c r="K24" s="17" t="str">
        <f>IFERROR(AND(OR(K1:K23,$V24)=TRUE,IF(SEARCH(K$1,$A24)&gt;0,TRUE,FALSE)),"")</f>
        <v/>
      </c>
      <c r="L24" s="17" t="str">
        <f>IFERROR(AND(OR(L1:L23,$V24)=TRUE,IF(SEARCH(L$1,$A24)&gt;0,TRUE,FALSE)),"")</f>
        <v/>
      </c>
      <c r="M24" s="17" t="b">
        <f>IFERROR(AND(OR(M1:P23,$V24)=TRUE,IF(SEARCH(M$1,$A24)&gt;0,TRUE,FALSE)),"")</f>
        <v>0</v>
      </c>
      <c r="N24" s="17" t="str">
        <f>IFERROR(AND(OR(N1:P23,$V24)=TRUE,IF(SEARCH(N$1,$A24)&gt;0,TRUE,FALSE)),"")</f>
        <v/>
      </c>
      <c r="O24" s="17" t="str">
        <f>IFERROR(AND(OR(O1:P23,$V24)=TRUE,IF(SEARCH(O$1,$A24)&gt;0,TRUE,FALSE)),"")</f>
        <v/>
      </c>
      <c r="P24" s="17" t="str">
        <f>IFERROR(AND(OR(P1:P23,$V24)=TRUE,IF(SEARCH(P$1,$A24)&gt;0,TRUE,FALSE)),"")</f>
        <v/>
      </c>
      <c r="Q24" s="17" t="str">
        <f>IFERROR(AND(OR(Q1:R23,$V24)=TRUE,IF(SEARCH(Q$1,$A24)&gt;0,TRUE,FALSE)),"")</f>
        <v/>
      </c>
      <c r="R24" s="17" t="str">
        <f>IFERROR(AND(OR(R1:R23,$V24)=TRUE,IF(SEARCH(R$1,$A24)&gt;0,TRUE,FALSE)),"")</f>
        <v/>
      </c>
      <c r="S24" s="17" t="b">
        <f>IFERROR(AND(OR(S1:S23,$V24)=TRUE,IF(SEARCH(S$1,$A24)&gt;0,TRUE,FALSE)),"")</f>
        <v>0</v>
      </c>
      <c r="T24" s="17">
        <f t="shared" si="0"/>
        <v>0</v>
      </c>
      <c r="U24" s="17" t="b">
        <f t="shared" si="1"/>
        <v>0</v>
      </c>
      <c r="V24" s="17" t="b">
        <f t="shared" si="2"/>
        <v>0</v>
      </c>
      <c r="W24" s="17" t="b">
        <f t="shared" si="3"/>
        <v>0</v>
      </c>
      <c r="X24" s="17" t="b">
        <f>IF(C24&gt;'Overview (RESPONSES REQUIRED)'!$C$31,FALSE,TRUE)</f>
        <v>0</v>
      </c>
      <c r="Y24" s="17" t="b">
        <f>IF(D24&gt;'Overview (RESPONSES REQUIRED)'!$C$34,FALSE,TRUE)</f>
        <v>0</v>
      </c>
      <c r="Z24" s="17" t="b">
        <f t="shared" si="4"/>
        <v>0</v>
      </c>
      <c r="AA24" s="17" t="str">
        <f t="shared" si="5"/>
        <v>N</v>
      </c>
    </row>
    <row r="25" spans="1:27" ht="15" x14ac:dyDescent="0.15">
      <c r="A25" s="17" t="s">
        <v>165</v>
      </c>
      <c r="B25" s="17">
        <v>4</v>
      </c>
      <c r="C25" s="17">
        <v>4</v>
      </c>
      <c r="D25" s="17">
        <v>10</v>
      </c>
      <c r="E25" s="17" t="str">
        <f>IF('LTE CA'!K27="Y", "Y", IF('LTE CA'!K27="N", "N", 0))</f>
        <v>N</v>
      </c>
      <c r="F25" s="17" t="b">
        <f>IFERROR(AND(OR(F1:G24,$V25)=TRUE,IF(SEARCH(F$1,$A25)&gt;0,TRUE,FALSE)),"")</f>
        <v>0</v>
      </c>
      <c r="G25" s="17" t="str">
        <f>IFERROR(AND(OR(G1:G24,$V25)=TRUE,IF(SEARCH(G$1,$A25)&gt;0,TRUE,FALSE)),"")</f>
        <v/>
      </c>
      <c r="H25" s="17" t="str">
        <f>IFERROR(AND(OR(H1:K24,$V25)=TRUE,IF(SEARCH(H$1,$A25)&gt;0,TRUE,FALSE)),"")</f>
        <v/>
      </c>
      <c r="I25" s="17" t="b">
        <f>IFERROR(AND(OR(I1:K24,$V25)=TRUE,IF(SEARCH(I$1,$A25)&gt;0,TRUE,FALSE)),"")</f>
        <v>0</v>
      </c>
      <c r="J25" s="17" t="str">
        <f>IFERROR(AND(OR(J1:K24,$V25)=TRUE,IF(SEARCH(J$1,$A25)&gt;0,TRUE,FALSE)),"")</f>
        <v/>
      </c>
      <c r="K25" s="17" t="str">
        <f>IFERROR(AND(OR(K1:K24,$V25)=TRUE,IF(SEARCH(K$1,$A25)&gt;0,TRUE,FALSE)),"")</f>
        <v/>
      </c>
      <c r="L25" s="17" t="str">
        <f>IFERROR(AND(OR(L1:L24,$V25)=TRUE,IF(SEARCH(L$1,$A25)&gt;0,TRUE,FALSE)),"")</f>
        <v/>
      </c>
      <c r="M25" s="17" t="b">
        <f>IFERROR(AND(OR(M1:P24,$V25)=TRUE,IF(SEARCH(M$1,$A25)&gt;0,TRUE,FALSE)),"")</f>
        <v>0</v>
      </c>
      <c r="N25" s="17" t="str">
        <f>IFERROR(AND(OR(N1:P24,$V25)=TRUE,IF(SEARCH(N$1,$A25)&gt;0,TRUE,FALSE)),"")</f>
        <v/>
      </c>
      <c r="O25" s="17" t="str">
        <f>IFERROR(AND(OR(O1:P24,$V25)=TRUE,IF(SEARCH(O$1,$A25)&gt;0,TRUE,FALSE)),"")</f>
        <v/>
      </c>
      <c r="P25" s="17" t="str">
        <f>IFERROR(AND(OR(P1:P24,$V25)=TRUE,IF(SEARCH(P$1,$A25)&gt;0,TRUE,FALSE)),"")</f>
        <v/>
      </c>
      <c r="Q25" s="17" t="str">
        <f>IFERROR(AND(OR(Q1:R24,$V25)=TRUE,IF(SEARCH(Q$1,$A25)&gt;0,TRUE,FALSE)),"")</f>
        <v/>
      </c>
      <c r="R25" s="17" t="str">
        <f>IFERROR(AND(OR(R1:R24,$V25)=TRUE,IF(SEARCH(R$1,$A25)&gt;0,TRUE,FALSE)),"")</f>
        <v/>
      </c>
      <c r="S25" s="17" t="b">
        <f>IFERROR(AND(OR(S1:S24,$V25)=TRUE,IF(SEARCH(S$1,$A25)&gt;0,TRUE,FALSE)),"")</f>
        <v>0</v>
      </c>
      <c r="T25" s="17">
        <f t="shared" si="0"/>
        <v>0</v>
      </c>
      <c r="U25" s="17" t="b">
        <f t="shared" si="1"/>
        <v>0</v>
      </c>
      <c r="V25" s="17" t="b">
        <f t="shared" si="2"/>
        <v>0</v>
      </c>
      <c r="W25" s="17" t="b">
        <f t="shared" si="3"/>
        <v>0</v>
      </c>
      <c r="X25" s="17" t="b">
        <f>IF(C25&gt;'Overview (RESPONSES REQUIRED)'!$C$31,FALSE,TRUE)</f>
        <v>0</v>
      </c>
      <c r="Y25" s="17" t="b">
        <f>IF(D25&gt;'Overview (RESPONSES REQUIRED)'!$C$34,FALSE,TRUE)</f>
        <v>0</v>
      </c>
      <c r="Z25" s="17" t="b">
        <f t="shared" si="4"/>
        <v>0</v>
      </c>
      <c r="AA25" s="17" t="str">
        <f t="shared" si="5"/>
        <v>N</v>
      </c>
    </row>
    <row r="26" spans="1:27" ht="15" x14ac:dyDescent="0.15">
      <c r="A26" s="17" t="s">
        <v>166</v>
      </c>
      <c r="B26" s="17">
        <v>4</v>
      </c>
      <c r="C26" s="17">
        <v>4</v>
      </c>
      <c r="D26" s="17">
        <v>10</v>
      </c>
      <c r="E26" s="17" t="str">
        <f>IF('LTE CA'!K28="Y", "Y", IF('LTE CA'!K28="N", "N", 0))</f>
        <v>N</v>
      </c>
      <c r="F26" s="17" t="b">
        <f>IFERROR(AND(OR(F1:G25,$V26)=TRUE,IF(SEARCH(F$1,$A26)&gt;0,TRUE,FALSE)),"")</f>
        <v>0</v>
      </c>
      <c r="G26" s="17" t="str">
        <f>IFERROR(AND(OR(G1:G25,$V26)=TRUE,IF(SEARCH(G$1,$A26)&gt;0,TRUE,FALSE)),"")</f>
        <v/>
      </c>
      <c r="H26" s="17" t="b">
        <f>IFERROR(AND(OR(H1:K25,$V26)=TRUE,IF(SEARCH(H$1,$A26)&gt;0,TRUE,FALSE)),"")</f>
        <v>0</v>
      </c>
      <c r="I26" s="17" t="str">
        <f>IFERROR(AND(OR(I1:K25,$V26)=TRUE,IF(SEARCH(I$1,$A26)&gt;0,TRUE,FALSE)),"")</f>
        <v/>
      </c>
      <c r="J26" s="17" t="str">
        <f>IFERROR(AND(OR(J1:K25,$V26)=TRUE,IF(SEARCH(J$1,$A26)&gt;0,TRUE,FALSE)),"")</f>
        <v/>
      </c>
      <c r="K26" s="17" t="str">
        <f>IFERROR(AND(OR(K1:K25,$V26)=TRUE,IF(SEARCH(K$1,$A26)&gt;0,TRUE,FALSE)),"")</f>
        <v/>
      </c>
      <c r="L26" s="17" t="str">
        <f>IFERROR(AND(OR(L1:L25,$V26)=TRUE,IF(SEARCH(L$1,$A26)&gt;0,TRUE,FALSE)),"")</f>
        <v/>
      </c>
      <c r="M26" s="17" t="str">
        <f>IFERROR(AND(OR(M1:P25,$V26)=TRUE,IF(SEARCH(M$1,$A26)&gt;0,TRUE,FALSE)),"")</f>
        <v/>
      </c>
      <c r="N26" s="17" t="b">
        <f>IFERROR(AND(OR(N1:P25,$V26)=TRUE,IF(SEARCH(N$1,$A26)&gt;0,TRUE,FALSE)),"")</f>
        <v>0</v>
      </c>
      <c r="O26" s="17" t="str">
        <f>IFERROR(AND(OR(O1:P25,$V26)=TRUE,IF(SEARCH(O$1,$A26)&gt;0,TRUE,FALSE)),"")</f>
        <v/>
      </c>
      <c r="P26" s="17" t="str">
        <f>IFERROR(AND(OR(P1:P25,$V26)=TRUE,IF(SEARCH(P$1,$A26)&gt;0,TRUE,FALSE)),"")</f>
        <v/>
      </c>
      <c r="Q26" s="17" t="str">
        <f>IFERROR(AND(OR(Q1:R25,$V26)=TRUE,IF(SEARCH(Q$1,$A26)&gt;0,TRUE,FALSE)),"")</f>
        <v/>
      </c>
      <c r="R26" s="17" t="str">
        <f>IFERROR(AND(OR(R1:R25,$V26)=TRUE,IF(SEARCH(R$1,$A26)&gt;0,TRUE,FALSE)),"")</f>
        <v/>
      </c>
      <c r="S26" s="17" t="b">
        <f>IFERROR(AND(OR(S1:S25,$V26)=TRUE,IF(SEARCH(S$1,$A26)&gt;0,TRUE,FALSE)),"")</f>
        <v>0</v>
      </c>
      <c r="T26" s="17">
        <f t="shared" si="0"/>
        <v>0</v>
      </c>
      <c r="U26" s="17" t="b">
        <f t="shared" si="1"/>
        <v>0</v>
      </c>
      <c r="V26" s="17" t="b">
        <f t="shared" si="2"/>
        <v>0</v>
      </c>
      <c r="W26" s="17" t="b">
        <f t="shared" si="3"/>
        <v>0</v>
      </c>
      <c r="X26" s="17" t="b">
        <f>IF(C26&gt;'Overview (RESPONSES REQUIRED)'!$C$31,FALSE,TRUE)</f>
        <v>0</v>
      </c>
      <c r="Y26" s="17" t="b">
        <f>IF(D26&gt;'Overview (RESPONSES REQUIRED)'!$C$34,FALSE,TRUE)</f>
        <v>0</v>
      </c>
      <c r="Z26" s="17" t="b">
        <f t="shared" si="4"/>
        <v>0</v>
      </c>
      <c r="AA26" s="17" t="str">
        <f t="shared" si="5"/>
        <v>N</v>
      </c>
    </row>
    <row r="27" spans="1:27" ht="15" x14ac:dyDescent="0.15">
      <c r="A27" s="17" t="s">
        <v>167</v>
      </c>
      <c r="B27" s="17">
        <v>4</v>
      </c>
      <c r="C27" s="17">
        <v>4</v>
      </c>
      <c r="D27" s="17">
        <v>10</v>
      </c>
      <c r="E27" s="17" t="str">
        <f>IF('LTE CA'!K29="Y", "Y", IF('LTE CA'!K29="N", "N", 0))</f>
        <v>N</v>
      </c>
      <c r="F27" s="17" t="str">
        <f>IFERROR(AND(OR(F1:G26,$V27)=TRUE,IF(SEARCH(F$1,$A27)&gt;0,TRUE,FALSE)),"")</f>
        <v/>
      </c>
      <c r="G27" s="17" t="b">
        <f>IFERROR(AND(OR(G1:G26,$V27)=TRUE,IF(SEARCH(G$1,$A27)&gt;0,TRUE,FALSE)),"")</f>
        <v>0</v>
      </c>
      <c r="H27" s="17" t="b">
        <f>IFERROR(AND(OR(H1:K26,$V27)=TRUE,IF(SEARCH(H$1,$A27)&gt;0,TRUE,FALSE)),"")</f>
        <v>0</v>
      </c>
      <c r="I27" s="17" t="str">
        <f>IFERROR(AND(OR(I1:K26,$V27)=TRUE,IF(SEARCH(I$1,$A27)&gt;0,TRUE,FALSE)),"")</f>
        <v/>
      </c>
      <c r="J27" s="17" t="str">
        <f>IFERROR(AND(OR(J1:K26,$V27)=TRUE,IF(SEARCH(J$1,$A27)&gt;0,TRUE,FALSE)),"")</f>
        <v/>
      </c>
      <c r="K27" s="17" t="str">
        <f>IFERROR(AND(OR(K1:K26,$V27)=TRUE,IF(SEARCH(K$1,$A27)&gt;0,TRUE,FALSE)),"")</f>
        <v/>
      </c>
      <c r="L27" s="17" t="str">
        <f>IFERROR(AND(OR(L1:L26,$V27)=TRUE,IF(SEARCH(L$1,$A27)&gt;0,TRUE,FALSE)),"")</f>
        <v/>
      </c>
      <c r="M27" s="17" t="b">
        <f>IFERROR(AND(OR(M1:P26,$V27)=TRUE,IF(SEARCH(M$1,$A27)&gt;0,TRUE,FALSE)),"")</f>
        <v>0</v>
      </c>
      <c r="N27" s="17" t="str">
        <f>IFERROR(AND(OR(N1:P26,$V27)=TRUE,IF(SEARCH(N$1,$A27)&gt;0,TRUE,FALSE)),"")</f>
        <v/>
      </c>
      <c r="O27" s="17" t="str">
        <f>IFERROR(AND(OR(O1:P26,$V27)=TRUE,IF(SEARCH(O$1,$A27)&gt;0,TRUE,FALSE)),"")</f>
        <v/>
      </c>
      <c r="P27" s="17" t="str">
        <f>IFERROR(AND(OR(P1:P26,$V27)=TRUE,IF(SEARCH(P$1,$A27)&gt;0,TRUE,FALSE)),"")</f>
        <v/>
      </c>
      <c r="Q27" s="17" t="str">
        <f>IFERROR(AND(OR(Q1:R26,$V27)=TRUE,IF(SEARCH(Q$1,$A27)&gt;0,TRUE,FALSE)),"")</f>
        <v/>
      </c>
      <c r="R27" s="17" t="str">
        <f>IFERROR(AND(OR(R1:R26,$V27)=TRUE,IF(SEARCH(R$1,$A27)&gt;0,TRUE,FALSE)),"")</f>
        <v/>
      </c>
      <c r="S27" s="17" t="b">
        <f>IFERROR(AND(OR(S1:S26,$V27)=TRUE,IF(SEARCH(S$1,$A27)&gt;0,TRUE,FALSE)),"")</f>
        <v>0</v>
      </c>
      <c r="T27" s="17">
        <f t="shared" si="0"/>
        <v>0</v>
      </c>
      <c r="U27" s="17" t="b">
        <f t="shared" si="1"/>
        <v>0</v>
      </c>
      <c r="V27" s="17" t="b">
        <f t="shared" si="2"/>
        <v>0</v>
      </c>
      <c r="W27" s="17" t="b">
        <f t="shared" si="3"/>
        <v>0</v>
      </c>
      <c r="X27" s="17" t="b">
        <f>IF(C27&gt;'Overview (RESPONSES REQUIRED)'!$C$31,FALSE,TRUE)</f>
        <v>0</v>
      </c>
      <c r="Y27" s="17" t="b">
        <f>IF(D27&gt;'Overview (RESPONSES REQUIRED)'!$C$34,FALSE,TRUE)</f>
        <v>0</v>
      </c>
      <c r="Z27" s="17" t="b">
        <f t="shared" si="4"/>
        <v>0</v>
      </c>
      <c r="AA27" s="17" t="str">
        <f t="shared" si="5"/>
        <v>N</v>
      </c>
    </row>
    <row r="28" spans="1:27" ht="15" x14ac:dyDescent="0.15">
      <c r="A28" s="17" t="s">
        <v>168</v>
      </c>
      <c r="B28" s="17">
        <v>4</v>
      </c>
      <c r="C28" s="17">
        <v>4</v>
      </c>
      <c r="D28" s="17">
        <v>8</v>
      </c>
      <c r="E28" s="17" t="str">
        <f>IF('LTE CA'!K30="Y", "Y", IF('LTE CA'!K30="N", "N", 0))</f>
        <v>N</v>
      </c>
      <c r="F28" s="17" t="b">
        <f>IFERROR(AND(OR(F1:G27,$V28)=TRUE,IF(SEARCH(F$1,$A28)&gt;0,TRUE,FALSE)),"")</f>
        <v>0</v>
      </c>
      <c r="G28" s="17" t="str">
        <f>IFERROR(AND(OR(G1:G27,$V28)=TRUE,IF(SEARCH(G$1,$A28)&gt;0,TRUE,FALSE)),"")</f>
        <v/>
      </c>
      <c r="H28" s="17" t="b">
        <f>IFERROR(AND(OR(H1:K27,$V28)=TRUE,IF(SEARCH(H$1,$A28)&gt;0,TRUE,FALSE)),"")</f>
        <v>0</v>
      </c>
      <c r="I28" s="17" t="str">
        <f>IFERROR(AND(OR(I1:K27,$V28)=TRUE,IF(SEARCH(I$1,$A28)&gt;0,TRUE,FALSE)),"")</f>
        <v/>
      </c>
      <c r="J28" s="17" t="str">
        <f>IFERROR(AND(OR(J1:K27,$V28)=TRUE,IF(SEARCH(J$1,$A28)&gt;0,TRUE,FALSE)),"")</f>
        <v/>
      </c>
      <c r="K28" s="17" t="str">
        <f>IFERROR(AND(OR(K1:K27,$V28)=TRUE,IF(SEARCH(K$1,$A28)&gt;0,TRUE,FALSE)),"")</f>
        <v/>
      </c>
      <c r="L28" s="17" t="str">
        <f>IFERROR(AND(OR(L1:L27,$V28)=TRUE,IF(SEARCH(L$1,$A28)&gt;0,TRUE,FALSE)),"")</f>
        <v/>
      </c>
      <c r="M28" s="17" t="b">
        <f>IFERROR(AND(OR(M1:P27,$V28)=TRUE,IF(SEARCH(M$1,$A28)&gt;0,TRUE,FALSE)),"")</f>
        <v>0</v>
      </c>
      <c r="N28" s="17" t="str">
        <f>IFERROR(AND(OR(N1:P27,$V28)=TRUE,IF(SEARCH(N$1,$A28)&gt;0,TRUE,FALSE)),"")</f>
        <v/>
      </c>
      <c r="O28" s="17" t="str">
        <f>IFERROR(AND(OR(O1:P27,$V28)=TRUE,IF(SEARCH(O$1,$A28)&gt;0,TRUE,FALSE)),"")</f>
        <v/>
      </c>
      <c r="P28" s="17" t="str">
        <f>IFERROR(AND(OR(P1:P27,$V28)=TRUE,IF(SEARCH(P$1,$A28)&gt;0,TRUE,FALSE)),"")</f>
        <v/>
      </c>
      <c r="Q28" s="17" t="str">
        <f>IFERROR(AND(OR(Q1:R27,$V28)=TRUE,IF(SEARCH(Q$1,$A28)&gt;0,TRUE,FALSE)),"")</f>
        <v/>
      </c>
      <c r="R28" s="17" t="str">
        <f>IFERROR(AND(OR(R1:R27,$V28)=TRUE,IF(SEARCH(R$1,$A28)&gt;0,TRUE,FALSE)),"")</f>
        <v/>
      </c>
      <c r="S28" s="17" t="b">
        <f>IFERROR(AND(OR(S1:S27,$V28)=TRUE,IF(SEARCH(S$1,$A28)&gt;0,TRUE,FALSE)),"")</f>
        <v>0</v>
      </c>
      <c r="T28" s="17">
        <f t="shared" si="0"/>
        <v>0</v>
      </c>
      <c r="U28" s="17" t="b">
        <f t="shared" si="1"/>
        <v>0</v>
      </c>
      <c r="V28" s="17" t="b">
        <f t="shared" si="2"/>
        <v>0</v>
      </c>
      <c r="W28" s="17" t="b">
        <f t="shared" si="3"/>
        <v>0</v>
      </c>
      <c r="X28" s="17" t="b">
        <f>IF(C28&gt;'Overview (RESPONSES REQUIRED)'!$C$31,FALSE,TRUE)</f>
        <v>0</v>
      </c>
      <c r="Y28" s="17" t="b">
        <f>IF(D28&gt;'Overview (RESPONSES REQUIRED)'!$C$34,FALSE,TRUE)</f>
        <v>0</v>
      </c>
      <c r="Z28" s="17" t="b">
        <f t="shared" si="4"/>
        <v>0</v>
      </c>
      <c r="AA28" s="17" t="str">
        <f t="shared" si="5"/>
        <v>N</v>
      </c>
    </row>
    <row r="29" spans="1:27" ht="15" x14ac:dyDescent="0.15">
      <c r="A29" s="17" t="s">
        <v>169</v>
      </c>
      <c r="B29" s="17">
        <v>3</v>
      </c>
      <c r="C29" s="17">
        <v>5</v>
      </c>
      <c r="D29" s="17">
        <v>20</v>
      </c>
      <c r="E29" s="17" t="str">
        <f>IF('LTE CA'!K31="Y", "Y", IF('LTE CA'!K31="N", "N", 0))</f>
        <v>N</v>
      </c>
      <c r="F29" s="17" t="str">
        <f>IFERROR(AND(OR(F1:G28,$V29)=TRUE,IF(SEARCH(F$1,$A29)&gt;0,TRUE,FALSE)),"")</f>
        <v/>
      </c>
      <c r="G29" s="17" t="b">
        <f>IFERROR(AND(OR(G1:G28,$V29)=TRUE,IF(SEARCH(G$1,$A29)&gt;0,TRUE,FALSE)),"")</f>
        <v>0</v>
      </c>
      <c r="H29" s="17" t="str">
        <f>IFERROR(AND(OR(H1:K28,$V29)=TRUE,IF(SEARCH(H$1,$A29)&gt;0,TRUE,FALSE)),"")</f>
        <v/>
      </c>
      <c r="I29" s="17" t="str">
        <f>IFERROR(AND(OR(I1:K28,$V29)=TRUE,IF(SEARCH(I$1,$A29)&gt;0,TRUE,FALSE)),"")</f>
        <v/>
      </c>
      <c r="J29" s="17" t="str">
        <f>IFERROR(AND(OR(J1:K28,$V29)=TRUE,IF(SEARCH(J$1,$A29)&gt;0,TRUE,FALSE)),"")</f>
        <v/>
      </c>
      <c r="K29" s="17" t="b">
        <f>IFERROR(AND(OR(K1:K28,$V29)=TRUE,IF(SEARCH(K$1,$A29)&gt;0,TRUE,FALSE)),"")</f>
        <v>0</v>
      </c>
      <c r="L29" s="17" t="str">
        <f>IFERROR(AND(OR(L1:L28,$V29)=TRUE,IF(SEARCH(L$1,$A29)&gt;0,TRUE,FALSE)),"")</f>
        <v/>
      </c>
      <c r="M29" s="17" t="str">
        <f>IFERROR(AND(OR(M1:P28,$V29)=TRUE,IF(SEARCH(M$1,$A29)&gt;0,TRUE,FALSE)),"")</f>
        <v/>
      </c>
      <c r="N29" s="17" t="str">
        <f>IFERROR(AND(OR(N1:P28,$V29)=TRUE,IF(SEARCH(N$1,$A29)&gt;0,TRUE,FALSE)),"")</f>
        <v/>
      </c>
      <c r="O29" s="17" t="str">
        <f>IFERROR(AND(OR(O1:P28,$V29)=TRUE,IF(SEARCH(O$1,$A29)&gt;0,TRUE,FALSE)),"")</f>
        <v/>
      </c>
      <c r="P29" s="17" t="b">
        <f>IFERROR(AND(OR(P1:P28,$V29)=TRUE,IF(SEARCH(P$1,$A29)&gt;0,TRUE,FALSE)),"")</f>
        <v>0</v>
      </c>
      <c r="Q29" s="17" t="str">
        <f>IFERROR(AND(OR(Q1:R28,$V29)=TRUE,IF(SEARCH(Q$1,$A29)&gt;0,TRUE,FALSE)),"")</f>
        <v/>
      </c>
      <c r="R29" s="17" t="str">
        <f>IFERROR(AND(OR(R1:R28,$V29)=TRUE,IF(SEARCH(R$1,$A29)&gt;0,TRUE,FALSE)),"")</f>
        <v/>
      </c>
      <c r="S29" s="17" t="str">
        <f>IFERROR(AND(OR(S1:S28,$V29)=TRUE,IF(SEARCH(S$1,$A29)&gt;0,TRUE,FALSE)),"")</f>
        <v/>
      </c>
      <c r="T29" s="17">
        <f t="shared" si="0"/>
        <v>0</v>
      </c>
      <c r="U29" s="17" t="b">
        <f t="shared" si="1"/>
        <v>0</v>
      </c>
      <c r="V29" s="17" t="b">
        <f t="shared" si="2"/>
        <v>0</v>
      </c>
      <c r="W29" s="17" t="b">
        <f t="shared" si="3"/>
        <v>0</v>
      </c>
      <c r="X29" s="17" t="b">
        <f>IF(C29&gt;'Overview (RESPONSES REQUIRED)'!$C$31,FALSE,TRUE)</f>
        <v>0</v>
      </c>
      <c r="Y29" s="17" t="b">
        <f>IF(D29&gt;'Overview (RESPONSES REQUIRED)'!$C$34,FALSE,TRUE)</f>
        <v>0</v>
      </c>
      <c r="Z29" s="17" t="b">
        <f t="shared" si="4"/>
        <v>0</v>
      </c>
      <c r="AA29" s="17" t="str">
        <f t="shared" si="5"/>
        <v>N</v>
      </c>
    </row>
    <row r="30" spans="1:27" ht="15" x14ac:dyDescent="0.15">
      <c r="A30" s="17" t="s">
        <v>170</v>
      </c>
      <c r="B30" s="17">
        <v>3</v>
      </c>
      <c r="C30" s="17">
        <v>5</v>
      </c>
      <c r="D30" s="17">
        <v>18</v>
      </c>
      <c r="E30" s="17" t="str">
        <f>IF('LTE CA'!K32="Y", "Y", IF('LTE CA'!K32="N", "N", 0))</f>
        <v>N</v>
      </c>
      <c r="F30" s="17" t="str">
        <f>IFERROR(AND(OR(F1:G29,$V30)=TRUE,IF(SEARCH(F$1,$A30)&gt;0,TRUE,FALSE)),"")</f>
        <v/>
      </c>
      <c r="G30" s="17" t="str">
        <f>IFERROR(AND(OR(G1:G29,$V30)=TRUE,IF(SEARCH(G$1,$A30)&gt;0,TRUE,FALSE)),"")</f>
        <v/>
      </c>
      <c r="H30" s="17" t="str">
        <f>IFERROR(AND(OR(H1:K29,$V30)=TRUE,IF(SEARCH(H$1,$A30)&gt;0,TRUE,FALSE)),"")</f>
        <v/>
      </c>
      <c r="I30" s="17" t="str">
        <f>IFERROR(AND(OR(I1:K29,$V30)=TRUE,IF(SEARCH(I$1,$A30)&gt;0,TRUE,FALSE)),"")</f>
        <v/>
      </c>
      <c r="J30" s="17" t="str">
        <f>IFERROR(AND(OR(J1:K29,$V30)=TRUE,IF(SEARCH(J$1,$A30)&gt;0,TRUE,FALSE)),"")</f>
        <v/>
      </c>
      <c r="K30" s="17" t="b">
        <f>IFERROR(AND(OR(K1:K29,$V30)=TRUE,IF(SEARCH(K$1,$A30)&gt;0,TRUE,FALSE)),"")</f>
        <v>0</v>
      </c>
      <c r="L30" s="17" t="str">
        <f>IFERROR(AND(OR(L1:L29,$V30)=TRUE,IF(SEARCH(L$1,$A30)&gt;0,TRUE,FALSE)),"")</f>
        <v/>
      </c>
      <c r="M30" s="17" t="str">
        <f>IFERROR(AND(OR(M1:P29,$V30)=TRUE,IF(SEARCH(M$1,$A30)&gt;0,TRUE,FALSE)),"")</f>
        <v/>
      </c>
      <c r="N30" s="17" t="str">
        <f>IFERROR(AND(OR(N1:P29,$V30)=TRUE,IF(SEARCH(N$1,$A30)&gt;0,TRUE,FALSE)),"")</f>
        <v/>
      </c>
      <c r="O30" s="17" t="str">
        <f>IFERROR(AND(OR(O1:P29,$V30)=TRUE,IF(SEARCH(O$1,$A30)&gt;0,TRUE,FALSE)),"")</f>
        <v/>
      </c>
      <c r="P30" s="17" t="b">
        <f>IFERROR(AND(OR(P1:P29,$V30)=TRUE,IF(SEARCH(P$1,$A30)&gt;0,TRUE,FALSE)),"")</f>
        <v>0</v>
      </c>
      <c r="Q30" s="17" t="str">
        <f>IFERROR(AND(OR(Q1:R29,$V30)=TRUE,IF(SEARCH(Q$1,$A30)&gt;0,TRUE,FALSE)),"")</f>
        <v/>
      </c>
      <c r="R30" s="17" t="str">
        <f>IFERROR(AND(OR(R1:R29,$V30)=TRUE,IF(SEARCH(R$1,$A30)&gt;0,TRUE,FALSE)),"")</f>
        <v/>
      </c>
      <c r="S30" s="17" t="b">
        <f>IFERROR(AND(OR(S1:S29,$V30)=TRUE,IF(SEARCH(S$1,$A30)&gt;0,TRUE,FALSE)),"")</f>
        <v>0</v>
      </c>
      <c r="T30" s="17">
        <f t="shared" si="0"/>
        <v>0</v>
      </c>
      <c r="U30" s="17" t="b">
        <f t="shared" si="1"/>
        <v>0</v>
      </c>
      <c r="V30" s="17" t="b">
        <f t="shared" si="2"/>
        <v>0</v>
      </c>
      <c r="W30" s="17" t="b">
        <f t="shared" si="3"/>
        <v>0</v>
      </c>
      <c r="X30" s="17" t="b">
        <f>IF(C30&gt;'Overview (RESPONSES REQUIRED)'!$C$31,FALSE,TRUE)</f>
        <v>0</v>
      </c>
      <c r="Y30" s="17" t="b">
        <f>IF(D30&gt;'Overview (RESPONSES REQUIRED)'!$C$34,FALSE,TRUE)</f>
        <v>0</v>
      </c>
      <c r="Z30" s="17" t="b">
        <f t="shared" si="4"/>
        <v>0</v>
      </c>
      <c r="AA30" s="17" t="str">
        <f t="shared" si="5"/>
        <v>N</v>
      </c>
    </row>
    <row r="31" spans="1:27" ht="15" x14ac:dyDescent="0.15">
      <c r="A31" s="17" t="s">
        <v>171</v>
      </c>
      <c r="B31" s="17">
        <v>3</v>
      </c>
      <c r="C31" s="17">
        <v>5</v>
      </c>
      <c r="D31" s="17">
        <v>18</v>
      </c>
      <c r="E31" s="17" t="str">
        <f>IF('LTE CA'!K33="Y", "Y", IF('LTE CA'!K33="N", "N", 0))</f>
        <v>N</v>
      </c>
      <c r="F31" s="17" t="str">
        <f>IFERROR(AND(OR(F1:G30,$V31)=TRUE,IF(SEARCH(F$1,$A31)&gt;0,TRUE,FALSE)),"")</f>
        <v/>
      </c>
      <c r="G31" s="17" t="str">
        <f>IFERROR(AND(OR(G1:G30,$V31)=TRUE,IF(SEARCH(G$1,$A31)&gt;0,TRUE,FALSE)),"")</f>
        <v/>
      </c>
      <c r="H31" s="17" t="str">
        <f>IFERROR(AND(OR(H1:K30,$V31)=TRUE,IF(SEARCH(H$1,$A31)&gt;0,TRUE,FALSE)),"")</f>
        <v/>
      </c>
      <c r="I31" s="17" t="str">
        <f>IFERROR(AND(OR(I1:K30,$V31)=TRUE,IF(SEARCH(I$1,$A31)&gt;0,TRUE,FALSE)),"")</f>
        <v/>
      </c>
      <c r="J31" s="17" t="str">
        <f>IFERROR(AND(OR(J1:K30,$V31)=TRUE,IF(SEARCH(J$1,$A31)&gt;0,TRUE,FALSE)),"")</f>
        <v/>
      </c>
      <c r="K31" s="17" t="b">
        <f>IFERROR(AND(OR(K1:K30,$V31)=TRUE,IF(SEARCH(K$1,$A31)&gt;0,TRUE,FALSE)),"")</f>
        <v>0</v>
      </c>
      <c r="L31" s="17" t="str">
        <f>IFERROR(AND(OR(L1:L30,$V31)=TRUE,IF(SEARCH(L$1,$A31)&gt;0,TRUE,FALSE)),"")</f>
        <v/>
      </c>
      <c r="M31" s="17" t="str">
        <f>IFERROR(AND(OR(M1:P30,$V31)=TRUE,IF(SEARCH(M$1,$A31)&gt;0,TRUE,FALSE)),"")</f>
        <v/>
      </c>
      <c r="N31" s="17" t="str">
        <f>IFERROR(AND(OR(N1:P30,$V31)=TRUE,IF(SEARCH(N$1,$A31)&gt;0,TRUE,FALSE)),"")</f>
        <v/>
      </c>
      <c r="O31" s="17" t="str">
        <f>IFERROR(AND(OR(O1:P30,$V31)=TRUE,IF(SEARCH(O$1,$A31)&gt;0,TRUE,FALSE)),"")</f>
        <v/>
      </c>
      <c r="P31" s="17" t="b">
        <f>IFERROR(AND(OR(P1:P30,$V31)=TRUE,IF(SEARCH(P$1,$A31)&gt;0,TRUE,FALSE)),"")</f>
        <v>0</v>
      </c>
      <c r="Q31" s="17" t="b">
        <f>IFERROR(AND(OR(Q1:R30,$V31)=TRUE,IF(SEARCH(Q$1,$A31)&gt;0,TRUE,FALSE)),"")</f>
        <v>0</v>
      </c>
      <c r="R31" s="17" t="str">
        <f>IFERROR(AND(OR(R1:R30,$V31)=TRUE,IF(SEARCH(R$1,$A31)&gt;0,TRUE,FALSE)),"")</f>
        <v/>
      </c>
      <c r="S31" s="17" t="str">
        <f>IFERROR(AND(OR(S1:S30,$V31)=TRUE,IF(SEARCH(S$1,$A31)&gt;0,TRUE,FALSE)),"")</f>
        <v/>
      </c>
      <c r="T31" s="17">
        <f t="shared" si="0"/>
        <v>0</v>
      </c>
      <c r="U31" s="17" t="b">
        <f t="shared" si="1"/>
        <v>0</v>
      </c>
      <c r="V31" s="17" t="b">
        <f t="shared" si="2"/>
        <v>0</v>
      </c>
      <c r="W31" s="17" t="b">
        <f t="shared" si="3"/>
        <v>0</v>
      </c>
      <c r="X31" s="17" t="b">
        <f>IF(C31&gt;'Overview (RESPONSES REQUIRED)'!$C$31,FALSE,TRUE)</f>
        <v>0</v>
      </c>
      <c r="Y31" s="17" t="b">
        <f>IF(D31&gt;'Overview (RESPONSES REQUIRED)'!$C$34,FALSE,TRUE)</f>
        <v>0</v>
      </c>
      <c r="Z31" s="17" t="b">
        <f t="shared" si="4"/>
        <v>0</v>
      </c>
      <c r="AA31" s="17" t="str">
        <f t="shared" si="5"/>
        <v>N</v>
      </c>
    </row>
    <row r="32" spans="1:27" ht="15" x14ac:dyDescent="0.15">
      <c r="A32" s="17" t="s">
        <v>172</v>
      </c>
      <c r="B32" s="17">
        <v>3</v>
      </c>
      <c r="C32" s="17">
        <v>5</v>
      </c>
      <c r="D32" s="17">
        <v>18</v>
      </c>
      <c r="E32" s="17" t="str">
        <f>IF('LTE CA'!K34="Y", "Y", IF('LTE CA'!K34="N", "N", 0))</f>
        <v>N</v>
      </c>
      <c r="F32" s="17" t="b">
        <f>IFERROR(AND(OR(F1:G31,$V32)=TRUE,IF(SEARCH(F$1,$A32)&gt;0,TRUE,FALSE)),"")</f>
        <v>0</v>
      </c>
      <c r="G32" s="17" t="str">
        <f>IFERROR(AND(OR(G1:G31,$V32)=TRUE,IF(SEARCH(G$1,$A32)&gt;0,TRUE,FALSE)),"")</f>
        <v/>
      </c>
      <c r="H32" s="17" t="str">
        <f>IFERROR(AND(OR(H1:K31,$V32)=TRUE,IF(SEARCH(H$1,$A32)&gt;0,TRUE,FALSE)),"")</f>
        <v/>
      </c>
      <c r="I32" s="17" t="str">
        <f>IFERROR(AND(OR(I1:K31,$V32)=TRUE,IF(SEARCH(I$1,$A32)&gt;0,TRUE,FALSE)),"")</f>
        <v/>
      </c>
      <c r="J32" s="17" t="str">
        <f>IFERROR(AND(OR(J1:K31,$V32)=TRUE,IF(SEARCH(J$1,$A32)&gt;0,TRUE,FALSE)),"")</f>
        <v/>
      </c>
      <c r="K32" s="17" t="b">
        <f>IFERROR(AND(OR(K1:K31,$V32)=TRUE,IF(SEARCH(K$1,$A32)&gt;0,TRUE,FALSE)),"")</f>
        <v>0</v>
      </c>
      <c r="L32" s="17" t="str">
        <f>IFERROR(AND(OR(L1:L31,$V32)=TRUE,IF(SEARCH(L$1,$A32)&gt;0,TRUE,FALSE)),"")</f>
        <v/>
      </c>
      <c r="M32" s="17" t="str">
        <f>IFERROR(AND(OR(M1:P31,$V32)=TRUE,IF(SEARCH(M$1,$A32)&gt;0,TRUE,FALSE)),"")</f>
        <v/>
      </c>
      <c r="N32" s="17" t="str">
        <f>IFERROR(AND(OR(N1:P31,$V32)=TRUE,IF(SEARCH(N$1,$A32)&gt;0,TRUE,FALSE)),"")</f>
        <v/>
      </c>
      <c r="O32" s="17" t="str">
        <f>IFERROR(AND(OR(O1:P31,$V32)=TRUE,IF(SEARCH(O$1,$A32)&gt;0,TRUE,FALSE)),"")</f>
        <v/>
      </c>
      <c r="P32" s="17" t="b">
        <f>IFERROR(AND(OR(P1:P31,$V32)=TRUE,IF(SEARCH(P$1,$A32)&gt;0,TRUE,FALSE)),"")</f>
        <v>0</v>
      </c>
      <c r="Q32" s="17" t="str">
        <f>IFERROR(AND(OR(Q1:R31,$V32)=TRUE,IF(SEARCH(Q$1,$A32)&gt;0,TRUE,FALSE)),"")</f>
        <v/>
      </c>
      <c r="R32" s="17" t="str">
        <f>IFERROR(AND(OR(R1:R31,$V32)=TRUE,IF(SEARCH(R$1,$A32)&gt;0,TRUE,FALSE)),"")</f>
        <v/>
      </c>
      <c r="S32" s="17" t="str">
        <f>IFERROR(AND(OR(S1:S31,$V32)=TRUE,IF(SEARCH(S$1,$A32)&gt;0,TRUE,FALSE)),"")</f>
        <v/>
      </c>
      <c r="T32" s="17">
        <f t="shared" si="0"/>
        <v>0</v>
      </c>
      <c r="U32" s="17" t="b">
        <f t="shared" si="1"/>
        <v>0</v>
      </c>
      <c r="V32" s="17" t="b">
        <f t="shared" si="2"/>
        <v>0</v>
      </c>
      <c r="W32" s="17" t="b">
        <f t="shared" si="3"/>
        <v>0</v>
      </c>
      <c r="X32" s="17" t="b">
        <f>IF(C32&gt;'Overview (RESPONSES REQUIRED)'!$C$31,FALSE,TRUE)</f>
        <v>0</v>
      </c>
      <c r="Y32" s="17" t="b">
        <f>IF(D32&gt;'Overview (RESPONSES REQUIRED)'!$C$34,FALSE,TRUE)</f>
        <v>0</v>
      </c>
      <c r="Z32" s="17" t="b">
        <f t="shared" si="4"/>
        <v>0</v>
      </c>
      <c r="AA32" s="17" t="str">
        <f t="shared" si="5"/>
        <v>N</v>
      </c>
    </row>
    <row r="33" spans="1:27" ht="15" x14ac:dyDescent="0.15">
      <c r="A33" s="17" t="s">
        <v>173</v>
      </c>
      <c r="B33" s="17">
        <v>3</v>
      </c>
      <c r="C33" s="17">
        <v>5</v>
      </c>
      <c r="D33" s="17">
        <v>16</v>
      </c>
      <c r="E33" s="17" t="str">
        <f>IF('LTE CA'!K35="Y", "Y", IF('LTE CA'!K35="N", "N", 0))</f>
        <v>N</v>
      </c>
      <c r="F33" s="17" t="str">
        <f>IFERROR(AND(OR(F1:G32,$V33)=TRUE,IF(SEARCH(F$1,$A33)&gt;0,TRUE,FALSE)),"")</f>
        <v/>
      </c>
      <c r="G33" s="17" t="b">
        <f>IFERROR(AND(OR(G1:G32,$V33)=TRUE,IF(SEARCH(G$1,$A33)&gt;0,TRUE,FALSE)),"")</f>
        <v>0</v>
      </c>
      <c r="H33" s="17" t="str">
        <f>IFERROR(AND(OR(H1:K32,$V33)=TRUE,IF(SEARCH(H$1,$A33)&gt;0,TRUE,FALSE)),"")</f>
        <v/>
      </c>
      <c r="I33" s="17" t="str">
        <f>IFERROR(AND(OR(I1:K32,$V33)=TRUE,IF(SEARCH(I$1,$A33)&gt;0,TRUE,FALSE)),"")</f>
        <v/>
      </c>
      <c r="J33" s="17" t="b">
        <f>IFERROR(AND(OR(J1:K32,$V33)=TRUE,IF(SEARCH(J$1,$A33)&gt;0,TRUE,FALSE)),"")</f>
        <v>0</v>
      </c>
      <c r="K33" s="17" t="str">
        <f>IFERROR(AND(OR(K1:K32,$V33)=TRUE,IF(SEARCH(K$1,$A33)&gt;0,TRUE,FALSE)),"")</f>
        <v/>
      </c>
      <c r="L33" s="17" t="str">
        <f>IFERROR(AND(OR(L1:L32,$V33)=TRUE,IF(SEARCH(L$1,$A33)&gt;0,TRUE,FALSE)),"")</f>
        <v/>
      </c>
      <c r="M33" s="17" t="str">
        <f>IFERROR(AND(OR(M1:P32,$V33)=TRUE,IF(SEARCH(M$1,$A33)&gt;0,TRUE,FALSE)),"")</f>
        <v/>
      </c>
      <c r="N33" s="17" t="str">
        <f>IFERROR(AND(OR(N1:P32,$V33)=TRUE,IF(SEARCH(N$1,$A33)&gt;0,TRUE,FALSE)),"")</f>
        <v/>
      </c>
      <c r="O33" s="17" t="str">
        <f>IFERROR(AND(OR(O1:P32,$V33)=TRUE,IF(SEARCH(O$1,$A33)&gt;0,TRUE,FALSE)),"")</f>
        <v/>
      </c>
      <c r="P33" s="17" t="b">
        <f>IFERROR(AND(OR(P1:P32,$V33)=TRUE,IF(SEARCH(P$1,$A33)&gt;0,TRUE,FALSE)),"")</f>
        <v>0</v>
      </c>
      <c r="Q33" s="17" t="str">
        <f>IFERROR(AND(OR(Q1:R32,$V33)=TRUE,IF(SEARCH(Q$1,$A33)&gt;0,TRUE,FALSE)),"")</f>
        <v/>
      </c>
      <c r="R33" s="17" t="str">
        <f>IFERROR(AND(OR(R1:R32,$V33)=TRUE,IF(SEARCH(R$1,$A33)&gt;0,TRUE,FALSE)),"")</f>
        <v/>
      </c>
      <c r="S33" s="17" t="str">
        <f>IFERROR(AND(OR(S1:S32,$V33)=TRUE,IF(SEARCH(S$1,$A33)&gt;0,TRUE,FALSE)),"")</f>
        <v/>
      </c>
      <c r="T33" s="17">
        <f t="shared" si="0"/>
        <v>0</v>
      </c>
      <c r="U33" s="17" t="b">
        <f t="shared" si="1"/>
        <v>0</v>
      </c>
      <c r="V33" s="17" t="b">
        <f t="shared" si="2"/>
        <v>0</v>
      </c>
      <c r="W33" s="17" t="b">
        <f t="shared" si="3"/>
        <v>0</v>
      </c>
      <c r="X33" s="17" t="b">
        <f>IF(C33&gt;'Overview (RESPONSES REQUIRED)'!$C$31,FALSE,TRUE)</f>
        <v>0</v>
      </c>
      <c r="Y33" s="17" t="b">
        <f>IF(D33&gt;'Overview (RESPONSES REQUIRED)'!$C$34,FALSE,TRUE)</f>
        <v>0</v>
      </c>
      <c r="Z33" s="17" t="b">
        <f t="shared" si="4"/>
        <v>0</v>
      </c>
      <c r="AA33" s="17" t="str">
        <f t="shared" si="5"/>
        <v>N</v>
      </c>
    </row>
    <row r="34" spans="1:27" ht="15" x14ac:dyDescent="0.15">
      <c r="A34" s="17" t="s">
        <v>174</v>
      </c>
      <c r="B34" s="17">
        <v>3</v>
      </c>
      <c r="C34" s="17">
        <v>5</v>
      </c>
      <c r="D34" s="17">
        <v>16</v>
      </c>
      <c r="E34" s="17" t="str">
        <f>IF('LTE CA'!K36="Y", "Y", IF('LTE CA'!K36="N", "N", 0))</f>
        <v>N</v>
      </c>
      <c r="F34" s="17" t="str">
        <f>IFERROR(AND(OR(F1:G33,$V34)=TRUE,IF(SEARCH(F$1,$A34)&gt;0,TRUE,FALSE)),"")</f>
        <v/>
      </c>
      <c r="G34" s="17" t="b">
        <f>IFERROR(AND(OR(G1:G33,$V34)=TRUE,IF(SEARCH(G$1,$A34)&gt;0,TRUE,FALSE)),"")</f>
        <v>0</v>
      </c>
      <c r="H34" s="17" t="str">
        <f>IFERROR(AND(OR(H1:K33,$V34)=TRUE,IF(SEARCH(H$1,$A34)&gt;0,TRUE,FALSE)),"")</f>
        <v/>
      </c>
      <c r="I34" s="17" t="str">
        <f>IFERROR(AND(OR(I1:K33,$V34)=TRUE,IF(SEARCH(I$1,$A34)&gt;0,TRUE,FALSE)),"")</f>
        <v/>
      </c>
      <c r="J34" s="17" t="str">
        <f>IFERROR(AND(OR(J1:K33,$V34)=TRUE,IF(SEARCH(J$1,$A34)&gt;0,TRUE,FALSE)),"")</f>
        <v/>
      </c>
      <c r="K34" s="17" t="b">
        <f>IFERROR(AND(OR(K1:K33,$V34)=TRUE,IF(SEARCH(K$1,$A34)&gt;0,TRUE,FALSE)),"")</f>
        <v>0</v>
      </c>
      <c r="L34" s="17" t="str">
        <f>IFERROR(AND(OR(L1:L33,$V34)=TRUE,IF(SEARCH(L$1,$A34)&gt;0,TRUE,FALSE)),"")</f>
        <v/>
      </c>
      <c r="M34" s="17" t="str">
        <f>IFERROR(AND(OR(M1:P33,$V34)=TRUE,IF(SEARCH(M$1,$A34)&gt;0,TRUE,FALSE)),"")</f>
        <v/>
      </c>
      <c r="N34" s="17" t="str">
        <f>IFERROR(AND(OR(N1:P33,$V34)=TRUE,IF(SEARCH(N$1,$A34)&gt;0,TRUE,FALSE)),"")</f>
        <v/>
      </c>
      <c r="O34" s="17" t="b">
        <f>IFERROR(AND(OR(O1:P33,$V34)=TRUE,IF(SEARCH(O$1,$A34)&gt;0,TRUE,FALSE)),"")</f>
        <v>0</v>
      </c>
      <c r="P34" s="17" t="str">
        <f>IFERROR(AND(OR(P1:P33,$V34)=TRUE,IF(SEARCH(P$1,$A34)&gt;0,TRUE,FALSE)),"")</f>
        <v/>
      </c>
      <c r="Q34" s="17" t="str">
        <f>IFERROR(AND(OR(Q1:R33,$V34)=TRUE,IF(SEARCH(Q$1,$A34)&gt;0,TRUE,FALSE)),"")</f>
        <v/>
      </c>
      <c r="R34" s="17" t="str">
        <f>IFERROR(AND(OR(R1:R33,$V34)=TRUE,IF(SEARCH(R$1,$A34)&gt;0,TRUE,FALSE)),"")</f>
        <v/>
      </c>
      <c r="S34" s="17" t="str">
        <f>IFERROR(AND(OR(S1:S33,$V34)=TRUE,IF(SEARCH(S$1,$A34)&gt;0,TRUE,FALSE)),"")</f>
        <v/>
      </c>
      <c r="T34" s="17">
        <f t="shared" si="0"/>
        <v>0</v>
      </c>
      <c r="U34" s="17" t="b">
        <f t="shared" si="1"/>
        <v>0</v>
      </c>
      <c r="V34" s="17" t="b">
        <f t="shared" si="2"/>
        <v>0</v>
      </c>
      <c r="W34" s="17" t="b">
        <f t="shared" si="3"/>
        <v>0</v>
      </c>
      <c r="X34" s="17" t="b">
        <f>IF(C34&gt;'Overview (RESPONSES REQUIRED)'!$C$31,FALSE,TRUE)</f>
        <v>0</v>
      </c>
      <c r="Y34" s="17" t="b">
        <f>IF(D34&gt;'Overview (RESPONSES REQUIRED)'!$C$34,FALSE,TRUE)</f>
        <v>0</v>
      </c>
      <c r="Z34" s="17" t="b">
        <f t="shared" si="4"/>
        <v>0</v>
      </c>
      <c r="AA34" s="17" t="str">
        <f t="shared" si="5"/>
        <v>N</v>
      </c>
    </row>
    <row r="35" spans="1:27" ht="15" x14ac:dyDescent="0.15">
      <c r="A35" s="17" t="s">
        <v>175</v>
      </c>
      <c r="B35" s="17">
        <v>3</v>
      </c>
      <c r="C35" s="17">
        <v>4</v>
      </c>
      <c r="D35" s="17">
        <v>16</v>
      </c>
      <c r="E35" s="17" t="str">
        <f>IF('LTE CA'!K37="Y", "Y", IF('LTE CA'!K37="N", "N", 0))</f>
        <v>N</v>
      </c>
      <c r="F35" s="17" t="str">
        <f>IFERROR(AND(OR(F1:G34,$V35)=TRUE,IF(SEARCH(F$1,$A35)&gt;0,TRUE,FALSE)),"")</f>
        <v/>
      </c>
      <c r="G35" s="17" t="b">
        <f>IFERROR(AND(OR(G1:G34,$V35)=TRUE,IF(SEARCH(G$1,$A35)&gt;0,TRUE,FALSE)),"")</f>
        <v>0</v>
      </c>
      <c r="H35" s="17" t="str">
        <f>IFERROR(AND(OR(H1:K34,$V35)=TRUE,IF(SEARCH(H$1,$A35)&gt;0,TRUE,FALSE)),"")</f>
        <v/>
      </c>
      <c r="I35" s="17" t="b">
        <f>IFERROR(AND(OR(I1:K34,$V35)=TRUE,IF(SEARCH(I$1,$A35)&gt;0,TRUE,FALSE)),"")</f>
        <v>0</v>
      </c>
      <c r="J35" s="17" t="str">
        <f>IFERROR(AND(OR(J1:K34,$V35)=TRUE,IF(SEARCH(J$1,$A35)&gt;0,TRUE,FALSE)),"")</f>
        <v/>
      </c>
      <c r="K35" s="17" t="str">
        <f>IFERROR(AND(OR(K1:K34,$V35)=TRUE,IF(SEARCH(K$1,$A35)&gt;0,TRUE,FALSE)),"")</f>
        <v/>
      </c>
      <c r="L35" s="17" t="str">
        <f>IFERROR(AND(OR(L1:L34,$V35)=TRUE,IF(SEARCH(L$1,$A35)&gt;0,TRUE,FALSE)),"")</f>
        <v/>
      </c>
      <c r="M35" s="17" t="str">
        <f>IFERROR(AND(OR(M1:P34,$V35)=TRUE,IF(SEARCH(M$1,$A35)&gt;0,TRUE,FALSE)),"")</f>
        <v/>
      </c>
      <c r="N35" s="17" t="str">
        <f>IFERROR(AND(OR(N1:P34,$V35)=TRUE,IF(SEARCH(N$1,$A35)&gt;0,TRUE,FALSE)),"")</f>
        <v/>
      </c>
      <c r="O35" s="17" t="str">
        <f>IFERROR(AND(OR(O1:P34,$V35)=TRUE,IF(SEARCH(O$1,$A35)&gt;0,TRUE,FALSE)),"")</f>
        <v/>
      </c>
      <c r="P35" s="17" t="b">
        <f>IFERROR(AND(OR(P1:P34,$V35)=TRUE,IF(SEARCH(P$1,$A35)&gt;0,TRUE,FALSE)),"")</f>
        <v>0</v>
      </c>
      <c r="Q35" s="17" t="str">
        <f>IFERROR(AND(OR(Q1:R34,$V35)=TRUE,IF(SEARCH(Q$1,$A35)&gt;0,TRUE,FALSE)),"")</f>
        <v/>
      </c>
      <c r="R35" s="17" t="str">
        <f>IFERROR(AND(OR(R1:R34,$V35)=TRUE,IF(SEARCH(R$1,$A35)&gt;0,TRUE,FALSE)),"")</f>
        <v/>
      </c>
      <c r="S35" s="17" t="str">
        <f>IFERROR(AND(OR(S1:S34,$V35)=TRUE,IF(SEARCH(S$1,$A35)&gt;0,TRUE,FALSE)),"")</f>
        <v/>
      </c>
      <c r="T35" s="17">
        <f t="shared" ref="T35:T66" si="6">COUNTIF(F35:S35,TRUE)</f>
        <v>0</v>
      </c>
      <c r="U35" s="17" t="b">
        <f t="shared" ref="U35:U66" si="7">IFERROR(AND(F35:S35), TRUE)</f>
        <v>0</v>
      </c>
      <c r="V35" s="17" t="b">
        <f t="shared" ref="V35:V66" si="8">IF(E35="Y",TRUE,IF(E35="N",FALSE,0))</f>
        <v>0</v>
      </c>
      <c r="W35" s="17" t="b">
        <f t="shared" ref="W35:W66" si="9">IF(V35=FALSE, FALSE, U35)</f>
        <v>0</v>
      </c>
      <c r="X35" s="17" t="b">
        <f>IF(C35&gt;'Overview (RESPONSES REQUIRED)'!$C$31,FALSE,TRUE)</f>
        <v>0</v>
      </c>
      <c r="Y35" s="17" t="b">
        <f>IF(D35&gt;'Overview (RESPONSES REQUIRED)'!$C$34,FALSE,TRUE)</f>
        <v>0</v>
      </c>
      <c r="Z35" s="17" t="b">
        <f t="shared" ref="Z35:Z66" si="10">AND(X35:Y35)</f>
        <v>0</v>
      </c>
      <c r="AA35" s="17" t="str">
        <f t="shared" ref="AA35:AA66" si="11">IF(Z35=FALSE,"N",IF(W35=TRUE,"Y",IF(E35=0,"E","N")))</f>
        <v>N</v>
      </c>
    </row>
    <row r="36" spans="1:27" ht="15" x14ac:dyDescent="0.15">
      <c r="A36" s="17" t="s">
        <v>176</v>
      </c>
      <c r="B36" s="17">
        <v>3</v>
      </c>
      <c r="C36" s="17">
        <v>4</v>
      </c>
      <c r="D36" s="17">
        <v>16</v>
      </c>
      <c r="E36" s="17" t="str">
        <f>IF('LTE CA'!K38="Y", "Y", IF('LTE CA'!K38="N", "N", 0))</f>
        <v>N</v>
      </c>
      <c r="F36" s="17" t="str">
        <f>IFERROR(AND(OR(F1:G35,$V36)=TRUE,IF(SEARCH(F$1,$A36)&gt;0,TRUE,FALSE)),"")</f>
        <v/>
      </c>
      <c r="G36" s="17" t="b">
        <f>IFERROR(AND(OR(G1:G35,$V36)=TRUE,IF(SEARCH(G$1,$A36)&gt;0,TRUE,FALSE)),"")</f>
        <v>0</v>
      </c>
      <c r="H36" s="17" t="str">
        <f>IFERROR(AND(OR(H1:K35,$V36)=TRUE,IF(SEARCH(H$1,$A36)&gt;0,TRUE,FALSE)),"")</f>
        <v/>
      </c>
      <c r="I36" s="17" t="str">
        <f>IFERROR(AND(OR(I1:K35,$V36)=TRUE,IF(SEARCH(I$1,$A36)&gt;0,TRUE,FALSE)),"")</f>
        <v/>
      </c>
      <c r="J36" s="17" t="str">
        <f>IFERROR(AND(OR(J1:K35,$V36)=TRUE,IF(SEARCH(J$1,$A36)&gt;0,TRUE,FALSE)),"")</f>
        <v/>
      </c>
      <c r="K36" s="17" t="b">
        <f>IFERROR(AND(OR(K1:K35,$V36)=TRUE,IF(SEARCH(K$1,$A36)&gt;0,TRUE,FALSE)),"")</f>
        <v>0</v>
      </c>
      <c r="L36" s="17" t="str">
        <f>IFERROR(AND(OR(L1:L35,$V36)=TRUE,IF(SEARCH(L$1,$A36)&gt;0,TRUE,FALSE)),"")</f>
        <v/>
      </c>
      <c r="M36" s="17" t="str">
        <f>IFERROR(AND(OR(M1:P35,$V36)=TRUE,IF(SEARCH(M$1,$A36)&gt;0,TRUE,FALSE)),"")</f>
        <v/>
      </c>
      <c r="N36" s="17" t="b">
        <f>IFERROR(AND(OR(N1:P35,$V36)=TRUE,IF(SEARCH(N$1,$A36)&gt;0,TRUE,FALSE)),"")</f>
        <v>0</v>
      </c>
      <c r="O36" s="17" t="str">
        <f>IFERROR(AND(OR(O1:P35,$V36)=TRUE,IF(SEARCH(O$1,$A36)&gt;0,TRUE,FALSE)),"")</f>
        <v/>
      </c>
      <c r="P36" s="17" t="str">
        <f>IFERROR(AND(OR(P1:P35,$V36)=TRUE,IF(SEARCH(P$1,$A36)&gt;0,TRUE,FALSE)),"")</f>
        <v/>
      </c>
      <c r="Q36" s="17" t="str">
        <f>IFERROR(AND(OR(Q1:R35,$V36)=TRUE,IF(SEARCH(Q$1,$A36)&gt;0,TRUE,FALSE)),"")</f>
        <v/>
      </c>
      <c r="R36" s="17" t="str">
        <f>IFERROR(AND(OR(R1:R35,$V36)=TRUE,IF(SEARCH(R$1,$A36)&gt;0,TRUE,FALSE)),"")</f>
        <v/>
      </c>
      <c r="S36" s="17" t="str">
        <f>IFERROR(AND(OR(S1:S35,$V36)=TRUE,IF(SEARCH(S$1,$A36)&gt;0,TRUE,FALSE)),"")</f>
        <v/>
      </c>
      <c r="T36" s="17">
        <f t="shared" si="6"/>
        <v>0</v>
      </c>
      <c r="U36" s="17" t="b">
        <f t="shared" si="7"/>
        <v>0</v>
      </c>
      <c r="V36" s="17" t="b">
        <f t="shared" si="8"/>
        <v>0</v>
      </c>
      <c r="W36" s="17" t="b">
        <f t="shared" si="9"/>
        <v>0</v>
      </c>
      <c r="X36" s="17" t="b">
        <f>IF(C36&gt;'Overview (RESPONSES REQUIRED)'!$C$31,FALSE,TRUE)</f>
        <v>0</v>
      </c>
      <c r="Y36" s="17" t="b">
        <f>IF(D36&gt;'Overview (RESPONSES REQUIRED)'!$C$34,FALSE,TRUE)</f>
        <v>0</v>
      </c>
      <c r="Z36" s="17" t="b">
        <f t="shared" si="10"/>
        <v>0</v>
      </c>
      <c r="AA36" s="17" t="str">
        <f t="shared" si="11"/>
        <v>N</v>
      </c>
    </row>
    <row r="37" spans="1:27" ht="15" x14ac:dyDescent="0.15">
      <c r="A37" s="17" t="s">
        <v>177</v>
      </c>
      <c r="B37" s="17">
        <v>3</v>
      </c>
      <c r="C37" s="17">
        <v>5</v>
      </c>
      <c r="D37" s="17">
        <v>14</v>
      </c>
      <c r="E37" s="17" t="str">
        <f>IF('LTE CA'!K39="Y", "Y", IF('LTE CA'!K39="N", "N", 0))</f>
        <v>N</v>
      </c>
      <c r="F37" s="17" t="str">
        <f>IFERROR(AND(OR(F1:G36,$V37)=TRUE,IF(SEARCH(F$1,$A37)&gt;0,TRUE,FALSE)),"")</f>
        <v/>
      </c>
      <c r="G37" s="17" t="str">
        <f>IFERROR(AND(OR(G1:G36,$V37)=TRUE,IF(SEARCH(G$1,$A37)&gt;0,TRUE,FALSE)),"")</f>
        <v/>
      </c>
      <c r="H37" s="17" t="str">
        <f>IFERROR(AND(OR(H1:K36,$V37)=TRUE,IF(SEARCH(H$1,$A37)&gt;0,TRUE,FALSE)),"")</f>
        <v/>
      </c>
      <c r="I37" s="17" t="str">
        <f>IFERROR(AND(OR(I1:K36,$V37)=TRUE,IF(SEARCH(I$1,$A37)&gt;0,TRUE,FALSE)),"")</f>
        <v/>
      </c>
      <c r="J37" s="17" t="str">
        <f>IFERROR(AND(OR(J1:K36,$V37)=TRUE,IF(SEARCH(J$1,$A37)&gt;0,TRUE,FALSE)),"")</f>
        <v/>
      </c>
      <c r="K37" s="17" t="b">
        <f>IFERROR(AND(OR(K1:K36,$V37)=TRUE,IF(SEARCH(K$1,$A37)&gt;0,TRUE,FALSE)),"")</f>
        <v>0</v>
      </c>
      <c r="L37" s="17" t="str">
        <f>IFERROR(AND(OR(L1:L36,$V37)=TRUE,IF(SEARCH(L$1,$A37)&gt;0,TRUE,FALSE)),"")</f>
        <v/>
      </c>
      <c r="M37" s="17" t="str">
        <f>IFERROR(AND(OR(M1:P36,$V37)=TRUE,IF(SEARCH(M$1,$A37)&gt;0,TRUE,FALSE)),"")</f>
        <v/>
      </c>
      <c r="N37" s="17" t="str">
        <f>IFERROR(AND(OR(N1:P36,$V37)=TRUE,IF(SEARCH(N$1,$A37)&gt;0,TRUE,FALSE)),"")</f>
        <v/>
      </c>
      <c r="O37" s="17" t="b">
        <f>IFERROR(AND(OR(O1:P36,$V37)=TRUE,IF(SEARCH(O$1,$A37)&gt;0,TRUE,FALSE)),"")</f>
        <v>0</v>
      </c>
      <c r="P37" s="17" t="str">
        <f>IFERROR(AND(OR(P1:P36,$V37)=TRUE,IF(SEARCH(P$1,$A37)&gt;0,TRUE,FALSE)),"")</f>
        <v/>
      </c>
      <c r="Q37" s="17" t="str">
        <f>IFERROR(AND(OR(Q1:R36,$V37)=TRUE,IF(SEARCH(Q$1,$A37)&gt;0,TRUE,FALSE)),"")</f>
        <v/>
      </c>
      <c r="R37" s="17" t="str">
        <f>IFERROR(AND(OR(R1:R36,$V37)=TRUE,IF(SEARCH(R$1,$A37)&gt;0,TRUE,FALSE)),"")</f>
        <v/>
      </c>
      <c r="S37" s="17" t="b">
        <f>IFERROR(AND(OR(S1:S36,$V37)=TRUE,IF(SEARCH(S$1,$A37)&gt;0,TRUE,FALSE)),"")</f>
        <v>0</v>
      </c>
      <c r="T37" s="17">
        <f t="shared" si="6"/>
        <v>0</v>
      </c>
      <c r="U37" s="17" t="b">
        <f t="shared" si="7"/>
        <v>0</v>
      </c>
      <c r="V37" s="17" t="b">
        <f t="shared" si="8"/>
        <v>0</v>
      </c>
      <c r="W37" s="17" t="b">
        <f t="shared" si="9"/>
        <v>0</v>
      </c>
      <c r="X37" s="17" t="b">
        <f>IF(C37&gt;'Overview (RESPONSES REQUIRED)'!$C$31,FALSE,TRUE)</f>
        <v>0</v>
      </c>
      <c r="Y37" s="17" t="b">
        <f>IF(D37&gt;'Overview (RESPONSES REQUIRED)'!$C$34,FALSE,TRUE)</f>
        <v>0</v>
      </c>
      <c r="Z37" s="17" t="b">
        <f t="shared" si="10"/>
        <v>0</v>
      </c>
      <c r="AA37" s="17" t="str">
        <f t="shared" si="11"/>
        <v>N</v>
      </c>
    </row>
    <row r="38" spans="1:27" ht="15" x14ac:dyDescent="0.15">
      <c r="A38" s="17" t="s">
        <v>178</v>
      </c>
      <c r="B38" s="17">
        <v>3</v>
      </c>
      <c r="C38" s="17">
        <v>5</v>
      </c>
      <c r="D38" s="17">
        <v>14</v>
      </c>
      <c r="E38" s="17" t="str">
        <f>IF('LTE CA'!K40="Y", "Y", IF('LTE CA'!K40="N", "N", 0))</f>
        <v>N</v>
      </c>
      <c r="F38" s="17" t="str">
        <f>IFERROR(AND(OR(F1:G37,$V38)=TRUE,IF(SEARCH(F$1,$A38)&gt;0,TRUE,FALSE)),"")</f>
        <v/>
      </c>
      <c r="G38" s="17" t="str">
        <f>IFERROR(AND(OR(G1:G37,$V38)=TRUE,IF(SEARCH(G$1,$A38)&gt;0,TRUE,FALSE)),"")</f>
        <v/>
      </c>
      <c r="H38" s="17" t="str">
        <f>IFERROR(AND(OR(H1:K37,$V38)=TRUE,IF(SEARCH(H$1,$A38)&gt;0,TRUE,FALSE)),"")</f>
        <v/>
      </c>
      <c r="I38" s="17" t="str">
        <f>IFERROR(AND(OR(I1:K37,$V38)=TRUE,IF(SEARCH(I$1,$A38)&gt;0,TRUE,FALSE)),"")</f>
        <v/>
      </c>
      <c r="J38" s="17" t="b">
        <f>IFERROR(AND(OR(J1:K37,$V38)=TRUE,IF(SEARCH(J$1,$A38)&gt;0,TRUE,FALSE)),"")</f>
        <v>0</v>
      </c>
      <c r="K38" s="17" t="str">
        <f>IFERROR(AND(OR(K1:K37,$V38)=TRUE,IF(SEARCH(K$1,$A38)&gt;0,TRUE,FALSE)),"")</f>
        <v/>
      </c>
      <c r="L38" s="17" t="str">
        <f>IFERROR(AND(OR(L1:L37,$V38)=TRUE,IF(SEARCH(L$1,$A38)&gt;0,TRUE,FALSE)),"")</f>
        <v/>
      </c>
      <c r="M38" s="17" t="str">
        <f>IFERROR(AND(OR(M1:P37,$V38)=TRUE,IF(SEARCH(M$1,$A38)&gt;0,TRUE,FALSE)),"")</f>
        <v/>
      </c>
      <c r="N38" s="17" t="str">
        <f>IFERROR(AND(OR(N1:P37,$V38)=TRUE,IF(SEARCH(N$1,$A38)&gt;0,TRUE,FALSE)),"")</f>
        <v/>
      </c>
      <c r="O38" s="17" t="str">
        <f>IFERROR(AND(OR(O1:P37,$V38)=TRUE,IF(SEARCH(O$1,$A38)&gt;0,TRUE,FALSE)),"")</f>
        <v/>
      </c>
      <c r="P38" s="17" t="b">
        <f>IFERROR(AND(OR(P1:P37,$V38)=TRUE,IF(SEARCH(P$1,$A38)&gt;0,TRUE,FALSE)),"")</f>
        <v>0</v>
      </c>
      <c r="Q38" s="17" t="str">
        <f>IFERROR(AND(OR(Q1:R37,$V38)=TRUE,IF(SEARCH(Q$1,$A38)&gt;0,TRUE,FALSE)),"")</f>
        <v/>
      </c>
      <c r="R38" s="17" t="str">
        <f>IFERROR(AND(OR(R1:R37,$V38)=TRUE,IF(SEARCH(R$1,$A38)&gt;0,TRUE,FALSE)),"")</f>
        <v/>
      </c>
      <c r="S38" s="17" t="b">
        <f>IFERROR(AND(OR(S1:S37,$V38)=TRUE,IF(SEARCH(S$1,$A38)&gt;0,TRUE,FALSE)),"")</f>
        <v>0</v>
      </c>
      <c r="T38" s="17">
        <f t="shared" si="6"/>
        <v>0</v>
      </c>
      <c r="U38" s="17" t="b">
        <f t="shared" si="7"/>
        <v>0</v>
      </c>
      <c r="V38" s="17" t="b">
        <f t="shared" si="8"/>
        <v>0</v>
      </c>
      <c r="W38" s="17" t="b">
        <f t="shared" si="9"/>
        <v>0</v>
      </c>
      <c r="X38" s="17" t="b">
        <f>IF(C38&gt;'Overview (RESPONSES REQUIRED)'!$C$31,FALSE,TRUE)</f>
        <v>0</v>
      </c>
      <c r="Y38" s="17" t="b">
        <f>IF(D38&gt;'Overview (RESPONSES REQUIRED)'!$C$34,FALSE,TRUE)</f>
        <v>0</v>
      </c>
      <c r="Z38" s="17" t="b">
        <f t="shared" si="10"/>
        <v>0</v>
      </c>
      <c r="AA38" s="17" t="str">
        <f t="shared" si="11"/>
        <v>N</v>
      </c>
    </row>
    <row r="39" spans="1:27" ht="15" x14ac:dyDescent="0.15">
      <c r="A39" s="17" t="s">
        <v>179</v>
      </c>
      <c r="B39" s="17">
        <v>3</v>
      </c>
      <c r="C39" s="17">
        <v>5</v>
      </c>
      <c r="D39" s="17">
        <v>14</v>
      </c>
      <c r="E39" s="17" t="str">
        <f>IF('LTE CA'!K41="Y", "Y", IF('LTE CA'!K41="N", "N", 0))</f>
        <v>N</v>
      </c>
      <c r="F39" s="17" t="str">
        <f>IFERROR(AND(OR(F1:G38,$V39)=TRUE,IF(SEARCH(F$1,$A39)&gt;0,TRUE,FALSE)),"")</f>
        <v/>
      </c>
      <c r="G39" s="17" t="str">
        <f>IFERROR(AND(OR(G1:G38,$V39)=TRUE,IF(SEARCH(G$1,$A39)&gt;0,TRUE,FALSE)),"")</f>
        <v/>
      </c>
      <c r="H39" s="17" t="str">
        <f>IFERROR(AND(OR(H1:K38,$V39)=TRUE,IF(SEARCH(H$1,$A39)&gt;0,TRUE,FALSE)),"")</f>
        <v/>
      </c>
      <c r="I39" s="17" t="str">
        <f>IFERROR(AND(OR(I1:K38,$V39)=TRUE,IF(SEARCH(I$1,$A39)&gt;0,TRUE,FALSE)),"")</f>
        <v/>
      </c>
      <c r="J39" s="17" t="str">
        <f>IFERROR(AND(OR(J1:K38,$V39)=TRUE,IF(SEARCH(J$1,$A39)&gt;0,TRUE,FALSE)),"")</f>
        <v/>
      </c>
      <c r="K39" s="17" t="b">
        <f>IFERROR(AND(OR(K1:K38,$V39)=TRUE,IF(SEARCH(K$1,$A39)&gt;0,TRUE,FALSE)),"")</f>
        <v>0</v>
      </c>
      <c r="L39" s="17" t="str">
        <f>IFERROR(AND(OR(L1:L38,$V39)=TRUE,IF(SEARCH(L$1,$A39)&gt;0,TRUE,FALSE)),"")</f>
        <v/>
      </c>
      <c r="M39" s="17" t="str">
        <f>IFERROR(AND(OR(M1:P38,$V39)=TRUE,IF(SEARCH(M$1,$A39)&gt;0,TRUE,FALSE)),"")</f>
        <v/>
      </c>
      <c r="N39" s="17" t="str">
        <f>IFERROR(AND(OR(N1:P38,$V39)=TRUE,IF(SEARCH(N$1,$A39)&gt;0,TRUE,FALSE)),"")</f>
        <v/>
      </c>
      <c r="O39" s="17" t="b">
        <f>IFERROR(AND(OR(O1:P38,$V39)=TRUE,IF(SEARCH(O$1,$A39)&gt;0,TRUE,FALSE)),"")</f>
        <v>0</v>
      </c>
      <c r="P39" s="17" t="str">
        <f>IFERROR(AND(OR(P1:P38,$V39)=TRUE,IF(SEARCH(P$1,$A39)&gt;0,TRUE,FALSE)),"")</f>
        <v/>
      </c>
      <c r="Q39" s="17" t="b">
        <f>IFERROR(AND(OR(Q1:R38,$V39)=TRUE,IF(SEARCH(Q$1,$A39)&gt;0,TRUE,FALSE)),"")</f>
        <v>0</v>
      </c>
      <c r="R39" s="17" t="str">
        <f>IFERROR(AND(OR(R1:R38,$V39)=TRUE,IF(SEARCH(R$1,$A39)&gt;0,TRUE,FALSE)),"")</f>
        <v/>
      </c>
      <c r="S39" s="17" t="str">
        <f>IFERROR(AND(OR(S1:S38,$V39)=TRUE,IF(SEARCH(S$1,$A39)&gt;0,TRUE,FALSE)),"")</f>
        <v/>
      </c>
      <c r="T39" s="17">
        <f t="shared" si="6"/>
        <v>0</v>
      </c>
      <c r="U39" s="17" t="b">
        <f t="shared" si="7"/>
        <v>0</v>
      </c>
      <c r="V39" s="17" t="b">
        <f t="shared" si="8"/>
        <v>0</v>
      </c>
      <c r="W39" s="17" t="b">
        <f t="shared" si="9"/>
        <v>0</v>
      </c>
      <c r="X39" s="17" t="b">
        <f>IF(C39&gt;'Overview (RESPONSES REQUIRED)'!$C$31,FALSE,TRUE)</f>
        <v>0</v>
      </c>
      <c r="Y39" s="17" t="b">
        <f>IF(D39&gt;'Overview (RESPONSES REQUIRED)'!$C$34,FALSE,TRUE)</f>
        <v>0</v>
      </c>
      <c r="Z39" s="17" t="b">
        <f t="shared" si="10"/>
        <v>0</v>
      </c>
      <c r="AA39" s="17" t="str">
        <f t="shared" si="11"/>
        <v>N</v>
      </c>
    </row>
    <row r="40" spans="1:27" ht="15" x14ac:dyDescent="0.15">
      <c r="A40" s="17" t="s">
        <v>180</v>
      </c>
      <c r="B40" s="17">
        <v>3</v>
      </c>
      <c r="C40" s="17">
        <v>5</v>
      </c>
      <c r="D40" s="17">
        <v>14</v>
      </c>
      <c r="E40" s="17" t="str">
        <f>IF('LTE CA'!K42="Y", "Y", IF('LTE CA'!K42="N", "N", 0))</f>
        <v>N</v>
      </c>
      <c r="F40" s="17" t="str">
        <f>IFERROR(AND(OR(F1:G39,$V40)=TRUE,IF(SEARCH(F$1,$A40)&gt;0,TRUE,FALSE)),"")</f>
        <v/>
      </c>
      <c r="G40" s="17" t="str">
        <f>IFERROR(AND(OR(G1:G39,$V40)=TRUE,IF(SEARCH(G$1,$A40)&gt;0,TRUE,FALSE)),"")</f>
        <v/>
      </c>
      <c r="H40" s="17" t="str">
        <f>IFERROR(AND(OR(H1:K39,$V40)=TRUE,IF(SEARCH(H$1,$A40)&gt;0,TRUE,FALSE)),"")</f>
        <v/>
      </c>
      <c r="I40" s="17" t="str">
        <f>IFERROR(AND(OR(I1:K39,$V40)=TRUE,IF(SEARCH(I$1,$A40)&gt;0,TRUE,FALSE)),"")</f>
        <v/>
      </c>
      <c r="J40" s="17" t="b">
        <f>IFERROR(AND(OR(J1:K39,$V40)=TRUE,IF(SEARCH(J$1,$A40)&gt;0,TRUE,FALSE)),"")</f>
        <v>0</v>
      </c>
      <c r="K40" s="17" t="str">
        <f>IFERROR(AND(OR(K1:K39,$V40)=TRUE,IF(SEARCH(K$1,$A40)&gt;0,TRUE,FALSE)),"")</f>
        <v/>
      </c>
      <c r="L40" s="17" t="str">
        <f>IFERROR(AND(OR(L1:L39,$V40)=TRUE,IF(SEARCH(L$1,$A40)&gt;0,TRUE,FALSE)),"")</f>
        <v/>
      </c>
      <c r="M40" s="17" t="str">
        <f>IFERROR(AND(OR(M1:P39,$V40)=TRUE,IF(SEARCH(M$1,$A40)&gt;0,TRUE,FALSE)),"")</f>
        <v/>
      </c>
      <c r="N40" s="17" t="str">
        <f>IFERROR(AND(OR(N1:P39,$V40)=TRUE,IF(SEARCH(N$1,$A40)&gt;0,TRUE,FALSE)),"")</f>
        <v/>
      </c>
      <c r="O40" s="17" t="str">
        <f>IFERROR(AND(OR(O1:P39,$V40)=TRUE,IF(SEARCH(O$1,$A40)&gt;0,TRUE,FALSE)),"")</f>
        <v/>
      </c>
      <c r="P40" s="17" t="b">
        <f>IFERROR(AND(OR(P1:P39,$V40)=TRUE,IF(SEARCH(P$1,$A40)&gt;0,TRUE,FALSE)),"")</f>
        <v>0</v>
      </c>
      <c r="Q40" s="17" t="b">
        <f>IFERROR(AND(OR(Q1:R39,$V40)=TRUE,IF(SEARCH(Q$1,$A40)&gt;0,TRUE,FALSE)),"")</f>
        <v>0</v>
      </c>
      <c r="R40" s="17" t="str">
        <f>IFERROR(AND(OR(R1:R39,$V40)=TRUE,IF(SEARCH(R$1,$A40)&gt;0,TRUE,FALSE)),"")</f>
        <v/>
      </c>
      <c r="S40" s="17" t="str">
        <f>IFERROR(AND(OR(S1:S39,$V40)=TRUE,IF(SEARCH(S$1,$A40)&gt;0,TRUE,FALSE)),"")</f>
        <v/>
      </c>
      <c r="T40" s="17">
        <f t="shared" si="6"/>
        <v>0</v>
      </c>
      <c r="U40" s="17" t="b">
        <f t="shared" si="7"/>
        <v>0</v>
      </c>
      <c r="V40" s="17" t="b">
        <f t="shared" si="8"/>
        <v>0</v>
      </c>
      <c r="W40" s="17" t="b">
        <f t="shared" si="9"/>
        <v>0</v>
      </c>
      <c r="X40" s="17" t="b">
        <f>IF(C40&gt;'Overview (RESPONSES REQUIRED)'!$C$31,FALSE,TRUE)</f>
        <v>0</v>
      </c>
      <c r="Y40" s="17" t="b">
        <f>IF(D40&gt;'Overview (RESPONSES REQUIRED)'!$C$34,FALSE,TRUE)</f>
        <v>0</v>
      </c>
      <c r="Z40" s="17" t="b">
        <f t="shared" si="10"/>
        <v>0</v>
      </c>
      <c r="AA40" s="17" t="str">
        <f t="shared" si="11"/>
        <v>N</v>
      </c>
    </row>
    <row r="41" spans="1:27" ht="15" x14ac:dyDescent="0.15">
      <c r="A41" s="17" t="s">
        <v>181</v>
      </c>
      <c r="B41" s="17">
        <v>3</v>
      </c>
      <c r="C41" s="17">
        <v>5</v>
      </c>
      <c r="D41" s="17">
        <v>14</v>
      </c>
      <c r="E41" s="17" t="str">
        <f>IF('LTE CA'!K43="Y", "Y", IF('LTE CA'!K43="N", "N", 0))</f>
        <v>N</v>
      </c>
      <c r="F41" s="17" t="b">
        <f>IFERROR(AND(OR(F1:G40,$V41)=TRUE,IF(SEARCH(F$1,$A41)&gt;0,TRUE,FALSE)),"")</f>
        <v>0</v>
      </c>
      <c r="G41" s="17" t="str">
        <f>IFERROR(AND(OR(G1:G40,$V41)=TRUE,IF(SEARCH(G$1,$A41)&gt;0,TRUE,FALSE)),"")</f>
        <v/>
      </c>
      <c r="H41" s="17" t="str">
        <f>IFERROR(AND(OR(H1:K40,$V41)=TRUE,IF(SEARCH(H$1,$A41)&gt;0,TRUE,FALSE)),"")</f>
        <v/>
      </c>
      <c r="I41" s="17" t="str">
        <f>IFERROR(AND(OR(I1:K40,$V41)=TRUE,IF(SEARCH(I$1,$A41)&gt;0,TRUE,FALSE)),"")</f>
        <v/>
      </c>
      <c r="J41" s="17" t="str">
        <f>IFERROR(AND(OR(J1:K40,$V41)=TRUE,IF(SEARCH(J$1,$A41)&gt;0,TRUE,FALSE)),"")</f>
        <v/>
      </c>
      <c r="K41" s="17" t="b">
        <f>IFERROR(AND(OR(K1:K40,$V41)=TRUE,IF(SEARCH(K$1,$A41)&gt;0,TRUE,FALSE)),"")</f>
        <v>0</v>
      </c>
      <c r="L41" s="17" t="str">
        <f>IFERROR(AND(OR(L1:L40,$V41)=TRUE,IF(SEARCH(L$1,$A41)&gt;0,TRUE,FALSE)),"")</f>
        <v/>
      </c>
      <c r="M41" s="17" t="str">
        <f>IFERROR(AND(OR(M1:P40,$V41)=TRUE,IF(SEARCH(M$1,$A41)&gt;0,TRUE,FALSE)),"")</f>
        <v/>
      </c>
      <c r="N41" s="17" t="str">
        <f>IFERROR(AND(OR(N1:P40,$V41)=TRUE,IF(SEARCH(N$1,$A41)&gt;0,TRUE,FALSE)),"")</f>
        <v/>
      </c>
      <c r="O41" s="17" t="b">
        <f>IFERROR(AND(OR(O1:P40,$V41)=TRUE,IF(SEARCH(O$1,$A41)&gt;0,TRUE,FALSE)),"")</f>
        <v>0</v>
      </c>
      <c r="P41" s="17" t="str">
        <f>IFERROR(AND(OR(P1:P40,$V41)=TRUE,IF(SEARCH(P$1,$A41)&gt;0,TRUE,FALSE)),"")</f>
        <v/>
      </c>
      <c r="Q41" s="17" t="str">
        <f>IFERROR(AND(OR(Q1:R40,$V41)=TRUE,IF(SEARCH(Q$1,$A41)&gt;0,TRUE,FALSE)),"")</f>
        <v/>
      </c>
      <c r="R41" s="17" t="str">
        <f>IFERROR(AND(OR(R1:R40,$V41)=TRUE,IF(SEARCH(R$1,$A41)&gt;0,TRUE,FALSE)),"")</f>
        <v/>
      </c>
      <c r="S41" s="17" t="str">
        <f>IFERROR(AND(OR(S1:S40,$V41)=TRUE,IF(SEARCH(S$1,$A41)&gt;0,TRUE,FALSE)),"")</f>
        <v/>
      </c>
      <c r="T41" s="17">
        <f t="shared" si="6"/>
        <v>0</v>
      </c>
      <c r="U41" s="17" t="b">
        <f t="shared" si="7"/>
        <v>0</v>
      </c>
      <c r="V41" s="17" t="b">
        <f t="shared" si="8"/>
        <v>0</v>
      </c>
      <c r="W41" s="17" t="b">
        <f t="shared" si="9"/>
        <v>0</v>
      </c>
      <c r="X41" s="17" t="b">
        <f>IF(C41&gt;'Overview (RESPONSES REQUIRED)'!$C$31,FALSE,TRUE)</f>
        <v>0</v>
      </c>
      <c r="Y41" s="17" t="b">
        <f>IF(D41&gt;'Overview (RESPONSES REQUIRED)'!$C$34,FALSE,TRUE)</f>
        <v>0</v>
      </c>
      <c r="Z41" s="17" t="b">
        <f t="shared" si="10"/>
        <v>0</v>
      </c>
      <c r="AA41" s="17" t="str">
        <f t="shared" si="11"/>
        <v>N</v>
      </c>
    </row>
    <row r="42" spans="1:27" ht="15" x14ac:dyDescent="0.15">
      <c r="A42" s="17" t="s">
        <v>182</v>
      </c>
      <c r="B42" s="17">
        <v>3</v>
      </c>
      <c r="C42" s="17">
        <v>5</v>
      </c>
      <c r="D42" s="17">
        <v>14</v>
      </c>
      <c r="E42" s="17" t="str">
        <f>IF('LTE CA'!K44="Y", "Y", IF('LTE CA'!K44="N", "N", 0))</f>
        <v>N</v>
      </c>
      <c r="F42" s="17" t="b">
        <f>IFERROR(AND(OR(F1:G41,$V42)=TRUE,IF(SEARCH(F$1,$A42)&gt;0,TRUE,FALSE)),"")</f>
        <v>0</v>
      </c>
      <c r="G42" s="17" t="str">
        <f>IFERROR(AND(OR(G1:G41,$V42)=TRUE,IF(SEARCH(G$1,$A42)&gt;0,TRUE,FALSE)),"")</f>
        <v/>
      </c>
      <c r="H42" s="17" t="str">
        <f>IFERROR(AND(OR(H1:K41,$V42)=TRUE,IF(SEARCH(H$1,$A42)&gt;0,TRUE,FALSE)),"")</f>
        <v/>
      </c>
      <c r="I42" s="17" t="str">
        <f>IFERROR(AND(OR(I1:K41,$V42)=TRUE,IF(SEARCH(I$1,$A42)&gt;0,TRUE,FALSE)),"")</f>
        <v/>
      </c>
      <c r="J42" s="17" t="b">
        <f>IFERROR(AND(OR(J1:K41,$V42)=TRUE,IF(SEARCH(J$1,$A42)&gt;0,TRUE,FALSE)),"")</f>
        <v>0</v>
      </c>
      <c r="K42" s="17" t="str">
        <f>IFERROR(AND(OR(K1:K41,$V42)=TRUE,IF(SEARCH(K$1,$A42)&gt;0,TRUE,FALSE)),"")</f>
        <v/>
      </c>
      <c r="L42" s="17" t="str">
        <f>IFERROR(AND(OR(L1:L41,$V42)=TRUE,IF(SEARCH(L$1,$A42)&gt;0,TRUE,FALSE)),"")</f>
        <v/>
      </c>
      <c r="M42" s="17" t="str">
        <f>IFERROR(AND(OR(M1:P41,$V42)=TRUE,IF(SEARCH(M$1,$A42)&gt;0,TRUE,FALSE)),"")</f>
        <v/>
      </c>
      <c r="N42" s="17" t="str">
        <f>IFERROR(AND(OR(N1:P41,$V42)=TRUE,IF(SEARCH(N$1,$A42)&gt;0,TRUE,FALSE)),"")</f>
        <v/>
      </c>
      <c r="O42" s="17" t="str">
        <f>IFERROR(AND(OR(O1:P41,$V42)=TRUE,IF(SEARCH(O$1,$A42)&gt;0,TRUE,FALSE)),"")</f>
        <v/>
      </c>
      <c r="P42" s="17" t="b">
        <f>IFERROR(AND(OR(P1:P41,$V42)=TRUE,IF(SEARCH(P$1,$A42)&gt;0,TRUE,FALSE)),"")</f>
        <v>0</v>
      </c>
      <c r="Q42" s="17" t="str">
        <f>IFERROR(AND(OR(Q1:R41,$V42)=TRUE,IF(SEARCH(Q$1,$A42)&gt;0,TRUE,FALSE)),"")</f>
        <v/>
      </c>
      <c r="R42" s="17" t="str">
        <f>IFERROR(AND(OR(R1:R41,$V42)=TRUE,IF(SEARCH(R$1,$A42)&gt;0,TRUE,FALSE)),"")</f>
        <v/>
      </c>
      <c r="S42" s="17" t="str">
        <f>IFERROR(AND(OR(S1:S41,$V42)=TRUE,IF(SEARCH(S$1,$A42)&gt;0,TRUE,FALSE)),"")</f>
        <v/>
      </c>
      <c r="T42" s="17">
        <f t="shared" si="6"/>
        <v>0</v>
      </c>
      <c r="U42" s="17" t="b">
        <f t="shared" si="7"/>
        <v>0</v>
      </c>
      <c r="V42" s="17" t="b">
        <f t="shared" si="8"/>
        <v>0</v>
      </c>
      <c r="W42" s="17" t="b">
        <f t="shared" si="9"/>
        <v>0</v>
      </c>
      <c r="X42" s="17" t="b">
        <f>IF(C42&gt;'Overview (RESPONSES REQUIRED)'!$C$31,FALSE,TRUE)</f>
        <v>0</v>
      </c>
      <c r="Y42" s="17" t="b">
        <f>IF(D42&gt;'Overview (RESPONSES REQUIRED)'!$C$34,FALSE,TRUE)</f>
        <v>0</v>
      </c>
      <c r="Z42" s="17" t="b">
        <f t="shared" si="10"/>
        <v>0</v>
      </c>
      <c r="AA42" s="17" t="str">
        <f t="shared" si="11"/>
        <v>N</v>
      </c>
    </row>
    <row r="43" spans="1:27" ht="15" x14ac:dyDescent="0.15">
      <c r="A43" s="17" t="s">
        <v>183</v>
      </c>
      <c r="B43" s="17">
        <v>3</v>
      </c>
      <c r="C43" s="17">
        <v>4</v>
      </c>
      <c r="D43" s="17">
        <v>14</v>
      </c>
      <c r="E43" s="17" t="str">
        <f>IF('LTE CA'!K45="Y", "Y", IF('LTE CA'!K45="N", "N", 0))</f>
        <v>N</v>
      </c>
      <c r="F43" s="17" t="str">
        <f>IFERROR(AND(OR(F1:G42,$V43)=TRUE,IF(SEARCH(F$1,$A43)&gt;0,TRUE,FALSE)),"")</f>
        <v/>
      </c>
      <c r="G43" s="17" t="str">
        <f>IFERROR(AND(OR(G1:G42,$V43)=TRUE,IF(SEARCH(G$1,$A43)&gt;0,TRUE,FALSE)),"")</f>
        <v/>
      </c>
      <c r="H43" s="17" t="str">
        <f>IFERROR(AND(OR(H1:K42,$V43)=TRUE,IF(SEARCH(H$1,$A43)&gt;0,TRUE,FALSE)),"")</f>
        <v/>
      </c>
      <c r="I43" s="17" t="str">
        <f>IFERROR(AND(OR(I1:K42,$V43)=TRUE,IF(SEARCH(I$1,$A43)&gt;0,TRUE,FALSE)),"")</f>
        <v/>
      </c>
      <c r="J43" s="17" t="str">
        <f>IFERROR(AND(OR(J1:K42,$V43)=TRUE,IF(SEARCH(J$1,$A43)&gt;0,TRUE,FALSE)),"")</f>
        <v/>
      </c>
      <c r="K43" s="17" t="b">
        <f>IFERROR(AND(OR(K1:K42,$V43)=TRUE,IF(SEARCH(K$1,$A43)&gt;0,TRUE,FALSE)),"")</f>
        <v>0</v>
      </c>
      <c r="L43" s="17" t="str">
        <f>IFERROR(AND(OR(L1:L42,$V43)=TRUE,IF(SEARCH(L$1,$A43)&gt;0,TRUE,FALSE)),"")</f>
        <v/>
      </c>
      <c r="M43" s="17" t="str">
        <f>IFERROR(AND(OR(M1:P42,$V43)=TRUE,IF(SEARCH(M$1,$A43)&gt;0,TRUE,FALSE)),"")</f>
        <v/>
      </c>
      <c r="N43" s="17" t="b">
        <f>IFERROR(AND(OR(N1:P42,$V43)=TRUE,IF(SEARCH(N$1,$A43)&gt;0,TRUE,FALSE)),"")</f>
        <v>0</v>
      </c>
      <c r="O43" s="17" t="str">
        <f>IFERROR(AND(OR(O1:P42,$V43)=TRUE,IF(SEARCH(O$1,$A43)&gt;0,TRUE,FALSE)),"")</f>
        <v/>
      </c>
      <c r="P43" s="17" t="str">
        <f>IFERROR(AND(OR(P1:P42,$V43)=TRUE,IF(SEARCH(P$1,$A43)&gt;0,TRUE,FALSE)),"")</f>
        <v/>
      </c>
      <c r="Q43" s="17" t="str">
        <f>IFERROR(AND(OR(Q1:R42,$V43)=TRUE,IF(SEARCH(Q$1,$A43)&gt;0,TRUE,FALSE)),"")</f>
        <v/>
      </c>
      <c r="R43" s="17" t="str">
        <f>IFERROR(AND(OR(R1:R42,$V43)=TRUE,IF(SEARCH(R$1,$A43)&gt;0,TRUE,FALSE)),"")</f>
        <v/>
      </c>
      <c r="S43" s="17" t="b">
        <f>IFERROR(AND(OR(S1:S42,$V43)=TRUE,IF(SEARCH(S$1,$A43)&gt;0,TRUE,FALSE)),"")</f>
        <v>0</v>
      </c>
      <c r="T43" s="17">
        <f t="shared" si="6"/>
        <v>0</v>
      </c>
      <c r="U43" s="17" t="b">
        <f t="shared" si="7"/>
        <v>0</v>
      </c>
      <c r="V43" s="17" t="b">
        <f t="shared" si="8"/>
        <v>0</v>
      </c>
      <c r="W43" s="17" t="b">
        <f t="shared" si="9"/>
        <v>0</v>
      </c>
      <c r="X43" s="17" t="b">
        <f>IF(C43&gt;'Overview (RESPONSES REQUIRED)'!$C$31,FALSE,TRUE)</f>
        <v>0</v>
      </c>
      <c r="Y43" s="17" t="b">
        <f>IF(D43&gt;'Overview (RESPONSES REQUIRED)'!$C$34,FALSE,TRUE)</f>
        <v>0</v>
      </c>
      <c r="Z43" s="17" t="b">
        <f t="shared" si="10"/>
        <v>0</v>
      </c>
      <c r="AA43" s="17" t="str">
        <f t="shared" si="11"/>
        <v>N</v>
      </c>
    </row>
    <row r="44" spans="1:27" ht="15" x14ac:dyDescent="0.15">
      <c r="A44" s="17" t="s">
        <v>184</v>
      </c>
      <c r="B44" s="17">
        <v>3</v>
      </c>
      <c r="C44" s="17">
        <v>4</v>
      </c>
      <c r="D44" s="17">
        <v>14</v>
      </c>
      <c r="E44" s="17" t="str">
        <f>IF('LTE CA'!K46="Y", "Y", IF('LTE CA'!K46="N", "N", 0))</f>
        <v>N</v>
      </c>
      <c r="F44" s="17" t="str">
        <f>IFERROR(AND(OR(F1:G43,$V44)=TRUE,IF(SEARCH(F$1,$A44)&gt;0,TRUE,FALSE)),"")</f>
        <v/>
      </c>
      <c r="G44" s="17" t="str">
        <f>IFERROR(AND(OR(G1:G43,$V44)=TRUE,IF(SEARCH(G$1,$A44)&gt;0,TRUE,FALSE)),"")</f>
        <v/>
      </c>
      <c r="H44" s="17" t="str">
        <f>IFERROR(AND(OR(H1:K43,$V44)=TRUE,IF(SEARCH(H$1,$A44)&gt;0,TRUE,FALSE)),"")</f>
        <v/>
      </c>
      <c r="I44" s="17" t="str">
        <f>IFERROR(AND(OR(I1:K43,$V44)=TRUE,IF(SEARCH(I$1,$A44)&gt;0,TRUE,FALSE)),"")</f>
        <v/>
      </c>
      <c r="J44" s="17" t="str">
        <f>IFERROR(AND(OR(J1:K43,$V44)=TRUE,IF(SEARCH(J$1,$A44)&gt;0,TRUE,FALSE)),"")</f>
        <v/>
      </c>
      <c r="K44" s="17" t="b">
        <f>IFERROR(AND(OR(K1:K43,$V44)=TRUE,IF(SEARCH(K$1,$A44)&gt;0,TRUE,FALSE)),"")</f>
        <v>0</v>
      </c>
      <c r="L44" s="17" t="str">
        <f>IFERROR(AND(OR(L1:L43,$V44)=TRUE,IF(SEARCH(L$1,$A44)&gt;0,TRUE,FALSE)),"")</f>
        <v/>
      </c>
      <c r="M44" s="17" t="str">
        <f>IFERROR(AND(OR(M1:P43,$V44)=TRUE,IF(SEARCH(M$1,$A44)&gt;0,TRUE,FALSE)),"")</f>
        <v/>
      </c>
      <c r="N44" s="17" t="b">
        <f>IFERROR(AND(OR(N1:P43,$V44)=TRUE,IF(SEARCH(N$1,$A44)&gt;0,TRUE,FALSE)),"")</f>
        <v>0</v>
      </c>
      <c r="O44" s="17" t="str">
        <f>IFERROR(AND(OR(O1:P43,$V44)=TRUE,IF(SEARCH(O$1,$A44)&gt;0,TRUE,FALSE)),"")</f>
        <v/>
      </c>
      <c r="P44" s="17" t="str">
        <f>IFERROR(AND(OR(P1:P43,$V44)=TRUE,IF(SEARCH(P$1,$A44)&gt;0,TRUE,FALSE)),"")</f>
        <v/>
      </c>
      <c r="Q44" s="17" t="b">
        <f>IFERROR(AND(OR(Q1:R43,$V44)=TRUE,IF(SEARCH(Q$1,$A44)&gt;0,TRUE,FALSE)),"")</f>
        <v>0</v>
      </c>
      <c r="R44" s="17" t="str">
        <f>IFERROR(AND(OR(R1:R43,$V44)=TRUE,IF(SEARCH(R$1,$A44)&gt;0,TRUE,FALSE)),"")</f>
        <v/>
      </c>
      <c r="S44" s="17" t="str">
        <f>IFERROR(AND(OR(S1:S43,$V44)=TRUE,IF(SEARCH(S$1,$A44)&gt;0,TRUE,FALSE)),"")</f>
        <v/>
      </c>
      <c r="T44" s="17">
        <f t="shared" si="6"/>
        <v>0</v>
      </c>
      <c r="U44" s="17" t="b">
        <f t="shared" si="7"/>
        <v>0</v>
      </c>
      <c r="V44" s="17" t="b">
        <f t="shared" si="8"/>
        <v>0</v>
      </c>
      <c r="W44" s="17" t="b">
        <f t="shared" si="9"/>
        <v>0</v>
      </c>
      <c r="X44" s="17" t="b">
        <f>IF(C44&gt;'Overview (RESPONSES REQUIRED)'!$C$31,FALSE,TRUE)</f>
        <v>0</v>
      </c>
      <c r="Y44" s="17" t="b">
        <f>IF(D44&gt;'Overview (RESPONSES REQUIRED)'!$C$34,FALSE,TRUE)</f>
        <v>0</v>
      </c>
      <c r="Z44" s="17" t="b">
        <f t="shared" si="10"/>
        <v>0</v>
      </c>
      <c r="AA44" s="17" t="str">
        <f t="shared" si="11"/>
        <v>N</v>
      </c>
    </row>
    <row r="45" spans="1:27" ht="15" x14ac:dyDescent="0.15">
      <c r="A45" s="17" t="s">
        <v>185</v>
      </c>
      <c r="B45" s="17">
        <v>3</v>
      </c>
      <c r="C45" s="17">
        <v>4</v>
      </c>
      <c r="D45" s="17">
        <v>14</v>
      </c>
      <c r="E45" s="17" t="str">
        <f>IF('LTE CA'!K47="Y", "Y", IF('LTE CA'!K47="N", "N", 0))</f>
        <v>N</v>
      </c>
      <c r="F45" s="17" t="str">
        <f>IFERROR(AND(OR(F1:G44,$V45)=TRUE,IF(SEARCH(F$1,$A45)&gt;0,TRUE,FALSE)),"")</f>
        <v/>
      </c>
      <c r="G45" s="17" t="b">
        <f>IFERROR(AND(OR(G1:G44,$V45)=TRUE,IF(SEARCH(G$1,$A45)&gt;0,TRUE,FALSE)),"")</f>
        <v>0</v>
      </c>
      <c r="H45" s="17" t="str">
        <f>IFERROR(AND(OR(H1:K44,$V45)=TRUE,IF(SEARCH(H$1,$A45)&gt;0,TRUE,FALSE)),"")</f>
        <v/>
      </c>
      <c r="I45" s="17" t="str">
        <f>IFERROR(AND(OR(I1:K44,$V45)=TRUE,IF(SEARCH(I$1,$A45)&gt;0,TRUE,FALSE)),"")</f>
        <v/>
      </c>
      <c r="J45" s="17" t="str">
        <f>IFERROR(AND(OR(J1:K44,$V45)=TRUE,IF(SEARCH(J$1,$A45)&gt;0,TRUE,FALSE)),"")</f>
        <v/>
      </c>
      <c r="K45" s="17" t="b">
        <f>IFERROR(AND(OR(K1:K44,$V45)=TRUE,IF(SEARCH(K$1,$A45)&gt;0,TRUE,FALSE)),"")</f>
        <v>0</v>
      </c>
      <c r="L45" s="17" t="str">
        <f>IFERROR(AND(OR(L1:L44,$V45)=TRUE,IF(SEARCH(L$1,$A45)&gt;0,TRUE,FALSE)),"")</f>
        <v/>
      </c>
      <c r="M45" s="17" t="str">
        <f>IFERROR(AND(OR(M1:P44,$V45)=TRUE,IF(SEARCH(M$1,$A45)&gt;0,TRUE,FALSE)),"")</f>
        <v/>
      </c>
      <c r="N45" s="17" t="str">
        <f>IFERROR(AND(OR(N1:P44,$V45)=TRUE,IF(SEARCH(N$1,$A45)&gt;0,TRUE,FALSE)),"")</f>
        <v/>
      </c>
      <c r="O45" s="17" t="str">
        <f>IFERROR(AND(OR(O1:P44,$V45)=TRUE,IF(SEARCH(O$1,$A45)&gt;0,TRUE,FALSE)),"")</f>
        <v/>
      </c>
      <c r="P45" s="17" t="str">
        <f>IFERROR(AND(OR(P1:P44,$V45)=TRUE,IF(SEARCH(P$1,$A45)&gt;0,TRUE,FALSE)),"")</f>
        <v/>
      </c>
      <c r="Q45" s="17" t="str">
        <f>IFERROR(AND(OR(Q1:R44,$V45)=TRUE,IF(SEARCH(Q$1,$A45)&gt;0,TRUE,FALSE)),"")</f>
        <v/>
      </c>
      <c r="R45" s="17" t="str">
        <f>IFERROR(AND(OR(R1:R44,$V45)=TRUE,IF(SEARCH(R$1,$A45)&gt;0,TRUE,FALSE)),"")</f>
        <v/>
      </c>
      <c r="S45" s="17" t="b">
        <f>IFERROR(AND(OR(S1:S44,$V45)=TRUE,IF(SEARCH(S$1,$A45)&gt;0,TRUE,FALSE)),"")</f>
        <v>0</v>
      </c>
      <c r="T45" s="17">
        <f t="shared" si="6"/>
        <v>0</v>
      </c>
      <c r="U45" s="17" t="b">
        <f t="shared" si="7"/>
        <v>0</v>
      </c>
      <c r="V45" s="17" t="b">
        <f t="shared" si="8"/>
        <v>0</v>
      </c>
      <c r="W45" s="17" t="b">
        <f t="shared" si="9"/>
        <v>0</v>
      </c>
      <c r="X45" s="17" t="b">
        <f>IF(C45&gt;'Overview (RESPONSES REQUIRED)'!$C$31,FALSE,TRUE)</f>
        <v>0</v>
      </c>
      <c r="Y45" s="17" t="b">
        <f>IF(D45&gt;'Overview (RESPONSES REQUIRED)'!$C$34,FALSE,TRUE)</f>
        <v>0</v>
      </c>
      <c r="Z45" s="17" t="b">
        <f t="shared" si="10"/>
        <v>0</v>
      </c>
      <c r="AA45" s="17" t="str">
        <f t="shared" si="11"/>
        <v>N</v>
      </c>
    </row>
    <row r="46" spans="1:27" ht="15" x14ac:dyDescent="0.15">
      <c r="A46" s="17" t="s">
        <v>186</v>
      </c>
      <c r="B46" s="17">
        <v>3</v>
      </c>
      <c r="C46" s="17">
        <v>4</v>
      </c>
      <c r="D46" s="17">
        <v>14</v>
      </c>
      <c r="E46" s="17" t="str">
        <f>IF('LTE CA'!K48="Y", "Y", IF('LTE CA'!K48="N", "N", 0))</f>
        <v>N</v>
      </c>
      <c r="F46" s="17" t="str">
        <f>IFERROR(AND(OR(F1:G45,$V46)=TRUE,IF(SEARCH(F$1,$A46)&gt;0,TRUE,FALSE)),"")</f>
        <v/>
      </c>
      <c r="G46" s="17" t="b">
        <f>IFERROR(AND(OR(G1:G45,$V46)=TRUE,IF(SEARCH(G$1,$A46)&gt;0,TRUE,FALSE)),"")</f>
        <v>0</v>
      </c>
      <c r="H46" s="17" t="str">
        <f>IFERROR(AND(OR(H1:K45,$V46)=TRUE,IF(SEARCH(H$1,$A46)&gt;0,TRUE,FALSE)),"")</f>
        <v/>
      </c>
      <c r="I46" s="17" t="str">
        <f>IFERROR(AND(OR(I1:K45,$V46)=TRUE,IF(SEARCH(I$1,$A46)&gt;0,TRUE,FALSE)),"")</f>
        <v/>
      </c>
      <c r="J46" s="17" t="str">
        <f>IFERROR(AND(OR(J1:K45,$V46)=TRUE,IF(SEARCH(J$1,$A46)&gt;0,TRUE,FALSE)),"")</f>
        <v/>
      </c>
      <c r="K46" s="17" t="str">
        <f>IFERROR(AND(OR(K1:K45,$V46)=TRUE,IF(SEARCH(K$1,$A46)&gt;0,TRUE,FALSE)),"")</f>
        <v/>
      </c>
      <c r="L46" s="17" t="str">
        <f>IFERROR(AND(OR(L1:L45,$V46)=TRUE,IF(SEARCH(L$1,$A46)&gt;0,TRUE,FALSE)),"")</f>
        <v/>
      </c>
      <c r="M46" s="17" t="str">
        <f>IFERROR(AND(OR(M1:P45,$V46)=TRUE,IF(SEARCH(M$1,$A46)&gt;0,TRUE,FALSE)),"")</f>
        <v/>
      </c>
      <c r="N46" s="17" t="str">
        <f>IFERROR(AND(OR(N1:P45,$V46)=TRUE,IF(SEARCH(N$1,$A46)&gt;0,TRUE,FALSE)),"")</f>
        <v/>
      </c>
      <c r="O46" s="17" t="str">
        <f>IFERROR(AND(OR(O1:P45,$V46)=TRUE,IF(SEARCH(O$1,$A46)&gt;0,TRUE,FALSE)),"")</f>
        <v/>
      </c>
      <c r="P46" s="17" t="b">
        <f>IFERROR(AND(OR(P1:P45,$V46)=TRUE,IF(SEARCH(P$1,$A46)&gt;0,TRUE,FALSE)),"")</f>
        <v>0</v>
      </c>
      <c r="Q46" s="17" t="str">
        <f>IFERROR(AND(OR(Q1:R45,$V46)=TRUE,IF(SEARCH(Q$1,$A46)&gt;0,TRUE,FALSE)),"")</f>
        <v/>
      </c>
      <c r="R46" s="17" t="str">
        <f>IFERROR(AND(OR(R1:R45,$V46)=TRUE,IF(SEARCH(R$1,$A46)&gt;0,TRUE,FALSE)),"")</f>
        <v/>
      </c>
      <c r="S46" s="17" t="b">
        <f>IFERROR(AND(OR(S1:S45,$V46)=TRUE,IF(SEARCH(S$1,$A46)&gt;0,TRUE,FALSE)),"")</f>
        <v>0</v>
      </c>
      <c r="T46" s="17">
        <f t="shared" si="6"/>
        <v>0</v>
      </c>
      <c r="U46" s="17" t="b">
        <f t="shared" si="7"/>
        <v>0</v>
      </c>
      <c r="V46" s="17" t="b">
        <f t="shared" si="8"/>
        <v>0</v>
      </c>
      <c r="W46" s="17" t="b">
        <f t="shared" si="9"/>
        <v>0</v>
      </c>
      <c r="X46" s="17" t="b">
        <f>IF(C46&gt;'Overview (RESPONSES REQUIRED)'!$C$31,FALSE,TRUE)</f>
        <v>0</v>
      </c>
      <c r="Y46" s="17" t="b">
        <f>IF(D46&gt;'Overview (RESPONSES REQUIRED)'!$C$34,FALSE,TRUE)</f>
        <v>0</v>
      </c>
      <c r="Z46" s="17" t="b">
        <f t="shared" si="10"/>
        <v>0</v>
      </c>
      <c r="AA46" s="17" t="str">
        <f t="shared" si="11"/>
        <v>N</v>
      </c>
    </row>
    <row r="47" spans="1:27" ht="15" x14ac:dyDescent="0.15">
      <c r="A47" s="17" t="s">
        <v>187</v>
      </c>
      <c r="B47" s="17">
        <v>3</v>
      </c>
      <c r="C47" s="17">
        <v>4</v>
      </c>
      <c r="D47" s="17">
        <v>14</v>
      </c>
      <c r="E47" s="17" t="str">
        <f>IF('LTE CA'!K49="Y", "Y", IF('LTE CA'!K49="N", "N", 0))</f>
        <v>N</v>
      </c>
      <c r="F47" s="17" t="str">
        <f>IFERROR(AND(OR(F1:G46,$V47)=TRUE,IF(SEARCH(F$1,$A47)&gt;0,TRUE,FALSE)),"")</f>
        <v/>
      </c>
      <c r="G47" s="17" t="str">
        <f>IFERROR(AND(OR(G1:G46,$V47)=TRUE,IF(SEARCH(G$1,$A47)&gt;0,TRUE,FALSE)),"")</f>
        <v/>
      </c>
      <c r="H47" s="17" t="str">
        <f>IFERROR(AND(OR(H1:K46,$V47)=TRUE,IF(SEARCH(H$1,$A47)&gt;0,TRUE,FALSE)),"")</f>
        <v/>
      </c>
      <c r="I47" s="17" t="b">
        <f>IFERROR(AND(OR(I1:K46,$V47)=TRUE,IF(SEARCH(I$1,$A47)&gt;0,TRUE,FALSE)),"")</f>
        <v>0</v>
      </c>
      <c r="J47" s="17" t="str">
        <f>IFERROR(AND(OR(J1:K46,$V47)=TRUE,IF(SEARCH(J$1,$A47)&gt;0,TRUE,FALSE)),"")</f>
        <v/>
      </c>
      <c r="K47" s="17" t="str">
        <f>IFERROR(AND(OR(K1:K46,$V47)=TRUE,IF(SEARCH(K$1,$A47)&gt;0,TRUE,FALSE)),"")</f>
        <v/>
      </c>
      <c r="L47" s="17" t="str">
        <f>IFERROR(AND(OR(L1:L46,$V47)=TRUE,IF(SEARCH(L$1,$A47)&gt;0,TRUE,FALSE)),"")</f>
        <v/>
      </c>
      <c r="M47" s="17" t="str">
        <f>IFERROR(AND(OR(M1:P46,$V47)=TRUE,IF(SEARCH(M$1,$A47)&gt;0,TRUE,FALSE)),"")</f>
        <v/>
      </c>
      <c r="N47" s="17" t="str">
        <f>IFERROR(AND(OR(N1:P46,$V47)=TRUE,IF(SEARCH(N$1,$A47)&gt;0,TRUE,FALSE)),"")</f>
        <v/>
      </c>
      <c r="O47" s="17" t="str">
        <f>IFERROR(AND(OR(O1:P46,$V47)=TRUE,IF(SEARCH(O$1,$A47)&gt;0,TRUE,FALSE)),"")</f>
        <v/>
      </c>
      <c r="P47" s="17" t="b">
        <f>IFERROR(AND(OR(P1:P46,$V47)=TRUE,IF(SEARCH(P$1,$A47)&gt;0,TRUE,FALSE)),"")</f>
        <v>0</v>
      </c>
      <c r="Q47" s="17" t="str">
        <f>IFERROR(AND(OR(Q1:R46,$V47)=TRUE,IF(SEARCH(Q$1,$A47)&gt;0,TRUE,FALSE)),"")</f>
        <v/>
      </c>
      <c r="R47" s="17" t="str">
        <f>IFERROR(AND(OR(R1:R46,$V47)=TRUE,IF(SEARCH(R$1,$A47)&gt;0,TRUE,FALSE)),"")</f>
        <v/>
      </c>
      <c r="S47" s="17" t="b">
        <f>IFERROR(AND(OR(S1:S46,$V47)=TRUE,IF(SEARCH(S$1,$A47)&gt;0,TRUE,FALSE)),"")</f>
        <v>0</v>
      </c>
      <c r="T47" s="17">
        <f t="shared" si="6"/>
        <v>0</v>
      </c>
      <c r="U47" s="17" t="b">
        <f t="shared" si="7"/>
        <v>0</v>
      </c>
      <c r="V47" s="17" t="b">
        <f t="shared" si="8"/>
        <v>0</v>
      </c>
      <c r="W47" s="17" t="b">
        <f t="shared" si="9"/>
        <v>0</v>
      </c>
      <c r="X47" s="17" t="b">
        <f>IF(C47&gt;'Overview (RESPONSES REQUIRED)'!$C$31,FALSE,TRUE)</f>
        <v>0</v>
      </c>
      <c r="Y47" s="17" t="b">
        <f>IF(D47&gt;'Overview (RESPONSES REQUIRED)'!$C$34,FALSE,TRUE)</f>
        <v>0</v>
      </c>
      <c r="Z47" s="17" t="b">
        <f t="shared" si="10"/>
        <v>0</v>
      </c>
      <c r="AA47" s="17" t="str">
        <f t="shared" si="11"/>
        <v>N</v>
      </c>
    </row>
    <row r="48" spans="1:27" ht="15" x14ac:dyDescent="0.15">
      <c r="A48" s="17" t="s">
        <v>188</v>
      </c>
      <c r="B48" s="17">
        <v>3</v>
      </c>
      <c r="C48" s="17">
        <v>4</v>
      </c>
      <c r="D48" s="17">
        <v>14</v>
      </c>
      <c r="E48" s="17" t="str">
        <f>IF('LTE CA'!K50="Y", "Y", IF('LTE CA'!K50="N", "N", 0))</f>
        <v>N</v>
      </c>
      <c r="F48" s="17" t="str">
        <f>IFERROR(AND(OR(F1:G47,$V48)=TRUE,IF(SEARCH(F$1,$A48)&gt;0,TRUE,FALSE)),"")</f>
        <v/>
      </c>
      <c r="G48" s="17" t="str">
        <f>IFERROR(AND(OR(G1:G47,$V48)=TRUE,IF(SEARCH(G$1,$A48)&gt;0,TRUE,FALSE)),"")</f>
        <v/>
      </c>
      <c r="H48" s="17" t="str">
        <f>IFERROR(AND(OR(H1:K47,$V48)=TRUE,IF(SEARCH(H$1,$A48)&gt;0,TRUE,FALSE)),"")</f>
        <v/>
      </c>
      <c r="I48" s="17" t="b">
        <f>IFERROR(AND(OR(I1:K47,$V48)=TRUE,IF(SEARCH(I$1,$A48)&gt;0,TRUE,FALSE)),"")</f>
        <v>0</v>
      </c>
      <c r="J48" s="17" t="str">
        <f>IFERROR(AND(OR(J1:K47,$V48)=TRUE,IF(SEARCH(J$1,$A48)&gt;0,TRUE,FALSE)),"")</f>
        <v/>
      </c>
      <c r="K48" s="17" t="str">
        <f>IFERROR(AND(OR(K1:K47,$V48)=TRUE,IF(SEARCH(K$1,$A48)&gt;0,TRUE,FALSE)),"")</f>
        <v/>
      </c>
      <c r="L48" s="17" t="str">
        <f>IFERROR(AND(OR(L1:L47,$V48)=TRUE,IF(SEARCH(L$1,$A48)&gt;0,TRUE,FALSE)),"")</f>
        <v/>
      </c>
      <c r="M48" s="17" t="str">
        <f>IFERROR(AND(OR(M1:P47,$V48)=TRUE,IF(SEARCH(M$1,$A48)&gt;0,TRUE,FALSE)),"")</f>
        <v/>
      </c>
      <c r="N48" s="17" t="str">
        <f>IFERROR(AND(OR(N1:P47,$V48)=TRUE,IF(SEARCH(N$1,$A48)&gt;0,TRUE,FALSE)),"")</f>
        <v/>
      </c>
      <c r="O48" s="17" t="str">
        <f>IFERROR(AND(OR(O1:P47,$V48)=TRUE,IF(SEARCH(O$1,$A48)&gt;0,TRUE,FALSE)),"")</f>
        <v/>
      </c>
      <c r="P48" s="17" t="b">
        <f>IFERROR(AND(OR(P1:P47,$V48)=TRUE,IF(SEARCH(P$1,$A48)&gt;0,TRUE,FALSE)),"")</f>
        <v>0</v>
      </c>
      <c r="Q48" s="17" t="b">
        <f>IFERROR(AND(OR(Q1:R47,$V48)=TRUE,IF(SEARCH(Q$1,$A48)&gt;0,TRUE,FALSE)),"")</f>
        <v>0</v>
      </c>
      <c r="R48" s="17" t="str">
        <f>IFERROR(AND(OR(R1:R47,$V48)=TRUE,IF(SEARCH(R$1,$A48)&gt;0,TRUE,FALSE)),"")</f>
        <v/>
      </c>
      <c r="S48" s="17" t="str">
        <f>IFERROR(AND(OR(S1:S47,$V48)=TRUE,IF(SEARCH(S$1,$A48)&gt;0,TRUE,FALSE)),"")</f>
        <v/>
      </c>
      <c r="T48" s="17">
        <f t="shared" si="6"/>
        <v>0</v>
      </c>
      <c r="U48" s="17" t="b">
        <f t="shared" si="7"/>
        <v>0</v>
      </c>
      <c r="V48" s="17" t="b">
        <f t="shared" si="8"/>
        <v>0</v>
      </c>
      <c r="W48" s="17" t="b">
        <f t="shared" si="9"/>
        <v>0</v>
      </c>
      <c r="X48" s="17" t="b">
        <f>IF(C48&gt;'Overview (RESPONSES REQUIRED)'!$C$31,FALSE,TRUE)</f>
        <v>0</v>
      </c>
      <c r="Y48" s="17" t="b">
        <f>IF(D48&gt;'Overview (RESPONSES REQUIRED)'!$C$34,FALSE,TRUE)</f>
        <v>0</v>
      </c>
      <c r="Z48" s="17" t="b">
        <f t="shared" si="10"/>
        <v>0</v>
      </c>
      <c r="AA48" s="17" t="str">
        <f t="shared" si="11"/>
        <v>N</v>
      </c>
    </row>
    <row r="49" spans="1:27" ht="15" x14ac:dyDescent="0.15">
      <c r="A49" s="17" t="s">
        <v>189</v>
      </c>
      <c r="B49" s="17">
        <v>3</v>
      </c>
      <c r="C49" s="17">
        <v>4</v>
      </c>
      <c r="D49" s="17">
        <v>14</v>
      </c>
      <c r="E49" s="17" t="str">
        <f>IF('LTE CA'!K51="Y", "Y", IF('LTE CA'!K51="N", "N", 0))</f>
        <v>N</v>
      </c>
      <c r="F49" s="17" t="b">
        <f>IFERROR(AND(OR(F1:G48,$V49)=TRUE,IF(SEARCH(F$1,$A49)&gt;0,TRUE,FALSE)),"")</f>
        <v>0</v>
      </c>
      <c r="G49" s="17" t="str">
        <f>IFERROR(AND(OR(G1:G48,$V49)=TRUE,IF(SEARCH(G$1,$A49)&gt;0,TRUE,FALSE)),"")</f>
        <v/>
      </c>
      <c r="H49" s="17" t="str">
        <f>IFERROR(AND(OR(H1:K48,$V49)=TRUE,IF(SEARCH(H$1,$A49)&gt;0,TRUE,FALSE)),"")</f>
        <v/>
      </c>
      <c r="I49" s="17" t="b">
        <f>IFERROR(AND(OR(I1:K48,$V49)=TRUE,IF(SEARCH(I$1,$A49)&gt;0,TRUE,FALSE)),"")</f>
        <v>0</v>
      </c>
      <c r="J49" s="17" t="str">
        <f>IFERROR(AND(OR(J1:K48,$V49)=TRUE,IF(SEARCH(J$1,$A49)&gt;0,TRUE,FALSE)),"")</f>
        <v/>
      </c>
      <c r="K49" s="17" t="str">
        <f>IFERROR(AND(OR(K1:K48,$V49)=TRUE,IF(SEARCH(K$1,$A49)&gt;0,TRUE,FALSE)),"")</f>
        <v/>
      </c>
      <c r="L49" s="17" t="str">
        <f>IFERROR(AND(OR(L1:L48,$V49)=TRUE,IF(SEARCH(L$1,$A49)&gt;0,TRUE,FALSE)),"")</f>
        <v/>
      </c>
      <c r="M49" s="17" t="str">
        <f>IFERROR(AND(OR(M1:P48,$V49)=TRUE,IF(SEARCH(M$1,$A49)&gt;0,TRUE,FALSE)),"")</f>
        <v/>
      </c>
      <c r="N49" s="17" t="str">
        <f>IFERROR(AND(OR(N1:P48,$V49)=TRUE,IF(SEARCH(N$1,$A49)&gt;0,TRUE,FALSE)),"")</f>
        <v/>
      </c>
      <c r="O49" s="17" t="str">
        <f>IFERROR(AND(OR(O1:P48,$V49)=TRUE,IF(SEARCH(O$1,$A49)&gt;0,TRUE,FALSE)),"")</f>
        <v/>
      </c>
      <c r="P49" s="17" t="b">
        <f>IFERROR(AND(OR(P1:P48,$V49)=TRUE,IF(SEARCH(P$1,$A49)&gt;0,TRUE,FALSE)),"")</f>
        <v>0</v>
      </c>
      <c r="Q49" s="17" t="str">
        <f>IFERROR(AND(OR(Q1:R48,$V49)=TRUE,IF(SEARCH(Q$1,$A49)&gt;0,TRUE,FALSE)),"")</f>
        <v/>
      </c>
      <c r="R49" s="17" t="str">
        <f>IFERROR(AND(OR(R1:R48,$V49)=TRUE,IF(SEARCH(R$1,$A49)&gt;0,TRUE,FALSE)),"")</f>
        <v/>
      </c>
      <c r="S49" s="17" t="str">
        <f>IFERROR(AND(OR(S1:S48,$V49)=TRUE,IF(SEARCH(S$1,$A49)&gt;0,TRUE,FALSE)),"")</f>
        <v/>
      </c>
      <c r="T49" s="17">
        <f t="shared" si="6"/>
        <v>0</v>
      </c>
      <c r="U49" s="17" t="b">
        <f t="shared" si="7"/>
        <v>0</v>
      </c>
      <c r="V49" s="17" t="b">
        <f t="shared" si="8"/>
        <v>0</v>
      </c>
      <c r="W49" s="17" t="b">
        <f t="shared" si="9"/>
        <v>0</v>
      </c>
      <c r="X49" s="17" t="b">
        <f>IF(C49&gt;'Overview (RESPONSES REQUIRED)'!$C$31,FALSE,TRUE)</f>
        <v>0</v>
      </c>
      <c r="Y49" s="17" t="b">
        <f>IF(D49&gt;'Overview (RESPONSES REQUIRED)'!$C$34,FALSE,TRUE)</f>
        <v>0</v>
      </c>
      <c r="Z49" s="17" t="b">
        <f t="shared" si="10"/>
        <v>0</v>
      </c>
      <c r="AA49" s="17" t="str">
        <f t="shared" si="11"/>
        <v>N</v>
      </c>
    </row>
    <row r="50" spans="1:27" ht="15" x14ac:dyDescent="0.15">
      <c r="A50" s="17" t="s">
        <v>190</v>
      </c>
      <c r="B50" s="17">
        <v>3</v>
      </c>
      <c r="C50" s="17">
        <v>4</v>
      </c>
      <c r="D50" s="17">
        <v>14</v>
      </c>
      <c r="E50" s="17" t="str">
        <f>IF('LTE CA'!K52="Y", "Y", IF('LTE CA'!K52="N", "N", 0))</f>
        <v>N</v>
      </c>
      <c r="F50" s="17" t="b">
        <f>IFERROR(AND(OR(F1:G49,$V50)=TRUE,IF(SEARCH(F$1,$A50)&gt;0,TRUE,FALSE)),"")</f>
        <v>0</v>
      </c>
      <c r="G50" s="17" t="str">
        <f>IFERROR(AND(OR(G1:G49,$V50)=TRUE,IF(SEARCH(G$1,$A50)&gt;0,TRUE,FALSE)),"")</f>
        <v/>
      </c>
      <c r="H50" s="17" t="str">
        <f>IFERROR(AND(OR(H1:K49,$V50)=TRUE,IF(SEARCH(H$1,$A50)&gt;0,TRUE,FALSE)),"")</f>
        <v/>
      </c>
      <c r="I50" s="17" t="str">
        <f>IFERROR(AND(OR(I1:K49,$V50)=TRUE,IF(SEARCH(I$1,$A50)&gt;0,TRUE,FALSE)),"")</f>
        <v/>
      </c>
      <c r="J50" s="17" t="str">
        <f>IFERROR(AND(OR(J1:K49,$V50)=TRUE,IF(SEARCH(J$1,$A50)&gt;0,TRUE,FALSE)),"")</f>
        <v/>
      </c>
      <c r="K50" s="17" t="b">
        <f>IFERROR(AND(OR(K1:K49,$V50)=TRUE,IF(SEARCH(K$1,$A50)&gt;0,TRUE,FALSE)),"")</f>
        <v>0</v>
      </c>
      <c r="L50" s="17" t="str">
        <f>IFERROR(AND(OR(L1:L49,$V50)=TRUE,IF(SEARCH(L$1,$A50)&gt;0,TRUE,FALSE)),"")</f>
        <v/>
      </c>
      <c r="M50" s="17" t="str">
        <f>IFERROR(AND(OR(M1:P49,$V50)=TRUE,IF(SEARCH(M$1,$A50)&gt;0,TRUE,FALSE)),"")</f>
        <v/>
      </c>
      <c r="N50" s="17" t="b">
        <f>IFERROR(AND(OR(N1:P49,$V50)=TRUE,IF(SEARCH(N$1,$A50)&gt;0,TRUE,FALSE)),"")</f>
        <v>0</v>
      </c>
      <c r="O50" s="17" t="str">
        <f>IFERROR(AND(OR(O1:P49,$V50)=TRUE,IF(SEARCH(O$1,$A50)&gt;0,TRUE,FALSE)),"")</f>
        <v/>
      </c>
      <c r="P50" s="17" t="str">
        <f>IFERROR(AND(OR(P1:P49,$V50)=TRUE,IF(SEARCH(P$1,$A50)&gt;0,TRUE,FALSE)),"")</f>
        <v/>
      </c>
      <c r="Q50" s="17" t="str">
        <f>IFERROR(AND(OR(Q1:R49,$V50)=TRUE,IF(SEARCH(Q$1,$A50)&gt;0,TRUE,FALSE)),"")</f>
        <v/>
      </c>
      <c r="R50" s="17" t="str">
        <f>IFERROR(AND(OR(R1:R49,$V50)=TRUE,IF(SEARCH(R$1,$A50)&gt;0,TRUE,FALSE)),"")</f>
        <v/>
      </c>
      <c r="S50" s="17" t="str">
        <f>IFERROR(AND(OR(S1:S49,$V50)=TRUE,IF(SEARCH(S$1,$A50)&gt;0,TRUE,FALSE)),"")</f>
        <v/>
      </c>
      <c r="T50" s="17">
        <f t="shared" si="6"/>
        <v>0</v>
      </c>
      <c r="U50" s="17" t="b">
        <f t="shared" si="7"/>
        <v>0</v>
      </c>
      <c r="V50" s="17" t="b">
        <f t="shared" si="8"/>
        <v>0</v>
      </c>
      <c r="W50" s="17" t="b">
        <f t="shared" si="9"/>
        <v>0</v>
      </c>
      <c r="X50" s="17" t="b">
        <f>IF(C50&gt;'Overview (RESPONSES REQUIRED)'!$C$31,FALSE,TRUE)</f>
        <v>0</v>
      </c>
      <c r="Y50" s="17" t="b">
        <f>IF(D50&gt;'Overview (RESPONSES REQUIRED)'!$C$34,FALSE,TRUE)</f>
        <v>0</v>
      </c>
      <c r="Z50" s="17" t="b">
        <f t="shared" si="10"/>
        <v>0</v>
      </c>
      <c r="AA50" s="17" t="str">
        <f t="shared" si="11"/>
        <v>N</v>
      </c>
    </row>
    <row r="51" spans="1:27" ht="15" x14ac:dyDescent="0.15">
      <c r="A51" s="17" t="s">
        <v>191</v>
      </c>
      <c r="B51" s="17">
        <v>3</v>
      </c>
      <c r="C51" s="17">
        <v>4</v>
      </c>
      <c r="D51" s="17">
        <v>14</v>
      </c>
      <c r="E51" s="17" t="str">
        <f>IF('LTE CA'!K53="Y", "Y", IF('LTE CA'!K53="N", "N", 0))</f>
        <v>N</v>
      </c>
      <c r="F51" s="17" t="str">
        <f>IFERROR(AND(OR(F1:G50,$V51)=TRUE,IF(SEARCH(F$1,$A51)&gt;0,TRUE,FALSE)),"")</f>
        <v/>
      </c>
      <c r="G51" s="17" t="b">
        <f>IFERROR(AND(OR(G1:G50,$V51)=TRUE,IF(SEARCH(G$1,$A51)&gt;0,TRUE,FALSE)),"")</f>
        <v>0</v>
      </c>
      <c r="H51" s="17" t="b">
        <f>IFERROR(AND(OR(H1:K50,$V51)=TRUE,IF(SEARCH(H$1,$A51)&gt;0,TRUE,FALSE)),"")</f>
        <v>0</v>
      </c>
      <c r="I51" s="17" t="str">
        <f>IFERROR(AND(OR(I1:K50,$V51)=TRUE,IF(SEARCH(I$1,$A51)&gt;0,TRUE,FALSE)),"")</f>
        <v/>
      </c>
      <c r="J51" s="17" t="str">
        <f>IFERROR(AND(OR(J1:K50,$V51)=TRUE,IF(SEARCH(J$1,$A51)&gt;0,TRUE,FALSE)),"")</f>
        <v/>
      </c>
      <c r="K51" s="17" t="str">
        <f>IFERROR(AND(OR(K1:K50,$V51)=TRUE,IF(SEARCH(K$1,$A51)&gt;0,TRUE,FALSE)),"")</f>
        <v/>
      </c>
      <c r="L51" s="17" t="str">
        <f>IFERROR(AND(OR(L1:L50,$V51)=TRUE,IF(SEARCH(L$1,$A51)&gt;0,TRUE,FALSE)),"")</f>
        <v/>
      </c>
      <c r="M51" s="17" t="str">
        <f>IFERROR(AND(OR(M1:P50,$V51)=TRUE,IF(SEARCH(M$1,$A51)&gt;0,TRUE,FALSE)),"")</f>
        <v/>
      </c>
      <c r="N51" s="17" t="str">
        <f>IFERROR(AND(OR(N1:P50,$V51)=TRUE,IF(SEARCH(N$1,$A51)&gt;0,TRUE,FALSE)),"")</f>
        <v/>
      </c>
      <c r="O51" s="17" t="str">
        <f>IFERROR(AND(OR(O1:P50,$V51)=TRUE,IF(SEARCH(O$1,$A51)&gt;0,TRUE,FALSE)),"")</f>
        <v/>
      </c>
      <c r="P51" s="17" t="b">
        <f>IFERROR(AND(OR(P1:P50,$V51)=TRUE,IF(SEARCH(P$1,$A51)&gt;0,TRUE,FALSE)),"")</f>
        <v>0</v>
      </c>
      <c r="Q51" s="17" t="str">
        <f>IFERROR(AND(OR(Q1:R50,$V51)=TRUE,IF(SEARCH(Q$1,$A51)&gt;0,TRUE,FALSE)),"")</f>
        <v/>
      </c>
      <c r="R51" s="17" t="str">
        <f>IFERROR(AND(OR(R1:R50,$V51)=TRUE,IF(SEARCH(R$1,$A51)&gt;0,TRUE,FALSE)),"")</f>
        <v/>
      </c>
      <c r="S51" s="17" t="str">
        <f>IFERROR(AND(OR(S1:S50,$V51)=TRUE,IF(SEARCH(S$1,$A51)&gt;0,TRUE,FALSE)),"")</f>
        <v/>
      </c>
      <c r="T51" s="17">
        <f t="shared" si="6"/>
        <v>0</v>
      </c>
      <c r="U51" s="17" t="b">
        <f t="shared" si="7"/>
        <v>0</v>
      </c>
      <c r="V51" s="17" t="b">
        <f t="shared" si="8"/>
        <v>0</v>
      </c>
      <c r="W51" s="17" t="b">
        <f t="shared" si="9"/>
        <v>0</v>
      </c>
      <c r="X51" s="17" t="b">
        <f>IF(C51&gt;'Overview (RESPONSES REQUIRED)'!$C$31,FALSE,TRUE)</f>
        <v>0</v>
      </c>
      <c r="Y51" s="17" t="b">
        <f>IF(D51&gt;'Overview (RESPONSES REQUIRED)'!$C$34,FALSE,TRUE)</f>
        <v>0</v>
      </c>
      <c r="Z51" s="17" t="b">
        <f t="shared" si="10"/>
        <v>0</v>
      </c>
      <c r="AA51" s="17" t="str">
        <f t="shared" si="11"/>
        <v>N</v>
      </c>
    </row>
    <row r="52" spans="1:27" ht="15" x14ac:dyDescent="0.15">
      <c r="A52" s="17" t="s">
        <v>192</v>
      </c>
      <c r="B52" s="17">
        <v>3</v>
      </c>
      <c r="C52" s="17">
        <v>4</v>
      </c>
      <c r="D52" s="17">
        <v>14</v>
      </c>
      <c r="E52" s="17" t="str">
        <f>IF('LTE CA'!K54="Y", "Y", IF('LTE CA'!K54="N", "N", 0))</f>
        <v>N</v>
      </c>
      <c r="F52" s="17" t="str">
        <f>IFERROR(AND(OR(F1:G51,$V52)=TRUE,IF(SEARCH(F$1,$A52)&gt;0,TRUE,FALSE)),"")</f>
        <v/>
      </c>
      <c r="G52" s="17" t="b">
        <f>IFERROR(AND(OR(G1:G51,$V52)=TRUE,IF(SEARCH(G$1,$A52)&gt;0,TRUE,FALSE)),"")</f>
        <v>0</v>
      </c>
      <c r="H52" s="17" t="str">
        <f>IFERROR(AND(OR(H1:K51,$V52)=TRUE,IF(SEARCH(H$1,$A52)&gt;0,TRUE,FALSE)),"")</f>
        <v/>
      </c>
      <c r="I52" s="17" t="str">
        <f>IFERROR(AND(OR(I1:K51,$V52)=TRUE,IF(SEARCH(I$1,$A52)&gt;0,TRUE,FALSE)),"")</f>
        <v/>
      </c>
      <c r="J52" s="17" t="str">
        <f>IFERROR(AND(OR(J1:K51,$V52)=TRUE,IF(SEARCH(J$1,$A52)&gt;0,TRUE,FALSE)),"")</f>
        <v/>
      </c>
      <c r="K52" s="17" t="b">
        <f>IFERROR(AND(OR(K1:K51,$V52)=TRUE,IF(SEARCH(K$1,$A52)&gt;0,TRUE,FALSE)),"")</f>
        <v>0</v>
      </c>
      <c r="L52" s="17" t="str">
        <f>IFERROR(AND(OR(L1:L51,$V52)=TRUE,IF(SEARCH(L$1,$A52)&gt;0,TRUE,FALSE)),"")</f>
        <v/>
      </c>
      <c r="M52" s="17" t="b">
        <f>IFERROR(AND(OR(M1:P51,$V52)=TRUE,IF(SEARCH(M$1,$A52)&gt;0,TRUE,FALSE)),"")</f>
        <v>0</v>
      </c>
      <c r="N52" s="17" t="str">
        <f>IFERROR(AND(OR(N1:P51,$V52)=TRUE,IF(SEARCH(N$1,$A52)&gt;0,TRUE,FALSE)),"")</f>
        <v/>
      </c>
      <c r="O52" s="17" t="str">
        <f>IFERROR(AND(OR(O1:P51,$V52)=TRUE,IF(SEARCH(O$1,$A52)&gt;0,TRUE,FALSE)),"")</f>
        <v/>
      </c>
      <c r="P52" s="17" t="str">
        <f>IFERROR(AND(OR(P1:P51,$V52)=TRUE,IF(SEARCH(P$1,$A52)&gt;0,TRUE,FALSE)),"")</f>
        <v/>
      </c>
      <c r="Q52" s="17" t="str">
        <f>IFERROR(AND(OR(Q1:R51,$V52)=TRUE,IF(SEARCH(Q$1,$A52)&gt;0,TRUE,FALSE)),"")</f>
        <v/>
      </c>
      <c r="R52" s="17" t="str">
        <f>IFERROR(AND(OR(R1:R51,$V52)=TRUE,IF(SEARCH(R$1,$A52)&gt;0,TRUE,FALSE)),"")</f>
        <v/>
      </c>
      <c r="S52" s="17" t="str">
        <f>IFERROR(AND(OR(S1:S51,$V52)=TRUE,IF(SEARCH(S$1,$A52)&gt;0,TRUE,FALSE)),"")</f>
        <v/>
      </c>
      <c r="T52" s="17">
        <f t="shared" si="6"/>
        <v>0</v>
      </c>
      <c r="U52" s="17" t="b">
        <f t="shared" si="7"/>
        <v>0</v>
      </c>
      <c r="V52" s="17" t="b">
        <f t="shared" si="8"/>
        <v>0</v>
      </c>
      <c r="W52" s="17" t="b">
        <f t="shared" si="9"/>
        <v>0</v>
      </c>
      <c r="X52" s="17" t="b">
        <f>IF(C52&gt;'Overview (RESPONSES REQUIRED)'!$C$31,FALSE,TRUE)</f>
        <v>0</v>
      </c>
      <c r="Y52" s="17" t="b">
        <f>IF(D52&gt;'Overview (RESPONSES REQUIRED)'!$C$34,FALSE,TRUE)</f>
        <v>0</v>
      </c>
      <c r="Z52" s="17" t="b">
        <f t="shared" si="10"/>
        <v>0</v>
      </c>
      <c r="AA52" s="17" t="str">
        <f t="shared" si="11"/>
        <v>N</v>
      </c>
    </row>
    <row r="53" spans="1:27" ht="15" x14ac:dyDescent="0.15">
      <c r="A53" s="17" t="s">
        <v>193</v>
      </c>
      <c r="B53" s="17">
        <v>3</v>
      </c>
      <c r="C53" s="17">
        <v>5</v>
      </c>
      <c r="D53" s="17">
        <v>12</v>
      </c>
      <c r="E53" s="17" t="str">
        <f>IF('LTE CA'!K55="Y", "Y", IF('LTE CA'!K55="N", "N", 0))</f>
        <v>N</v>
      </c>
      <c r="F53" s="17" t="str">
        <f>IFERROR(AND(OR(F1:G52,$V53)=TRUE,IF(SEARCH(F$1,$A53)&gt;0,TRUE,FALSE)),"")</f>
        <v/>
      </c>
      <c r="G53" s="17" t="b">
        <f>IFERROR(AND(OR(G1:G52,$V53)=TRUE,IF(SEARCH(G$1,$A53)&gt;0,TRUE,FALSE)),"")</f>
        <v>0</v>
      </c>
      <c r="H53" s="17" t="str">
        <f>IFERROR(AND(OR(H1:K52,$V53)=TRUE,IF(SEARCH(H$1,$A53)&gt;0,TRUE,FALSE)),"")</f>
        <v/>
      </c>
      <c r="I53" s="17" t="str">
        <f>IFERROR(AND(OR(I1:K52,$V53)=TRUE,IF(SEARCH(I$1,$A53)&gt;0,TRUE,FALSE)),"")</f>
        <v/>
      </c>
      <c r="J53" s="17" t="b">
        <f>IFERROR(AND(OR(J1:K52,$V53)=TRUE,IF(SEARCH(J$1,$A53)&gt;0,TRUE,FALSE)),"")</f>
        <v>0</v>
      </c>
      <c r="K53" s="17" t="str">
        <f>IFERROR(AND(OR(K1:K52,$V53)=TRUE,IF(SEARCH(K$1,$A53)&gt;0,TRUE,FALSE)),"")</f>
        <v/>
      </c>
      <c r="L53" s="17" t="str">
        <f>IFERROR(AND(OR(L1:L52,$V53)=TRUE,IF(SEARCH(L$1,$A53)&gt;0,TRUE,FALSE)),"")</f>
        <v/>
      </c>
      <c r="M53" s="17" t="str">
        <f>IFERROR(AND(OR(M1:P52,$V53)=TRUE,IF(SEARCH(M$1,$A53)&gt;0,TRUE,FALSE)),"")</f>
        <v/>
      </c>
      <c r="N53" s="17" t="str">
        <f>IFERROR(AND(OR(N1:P52,$V53)=TRUE,IF(SEARCH(N$1,$A53)&gt;0,TRUE,FALSE)),"")</f>
        <v/>
      </c>
      <c r="O53" s="17" t="b">
        <f>IFERROR(AND(OR(O1:P52,$V53)=TRUE,IF(SEARCH(O$1,$A53)&gt;0,TRUE,FALSE)),"")</f>
        <v>0</v>
      </c>
      <c r="P53" s="17" t="str">
        <f>IFERROR(AND(OR(P1:P52,$V53)=TRUE,IF(SEARCH(P$1,$A53)&gt;0,TRUE,FALSE)),"")</f>
        <v/>
      </c>
      <c r="Q53" s="17" t="str">
        <f>IFERROR(AND(OR(Q1:R52,$V53)=TRUE,IF(SEARCH(Q$1,$A53)&gt;0,TRUE,FALSE)),"")</f>
        <v/>
      </c>
      <c r="R53" s="17" t="str">
        <f>IFERROR(AND(OR(R1:R52,$V53)=TRUE,IF(SEARCH(R$1,$A53)&gt;0,TRUE,FALSE)),"")</f>
        <v/>
      </c>
      <c r="S53" s="17" t="str">
        <f>IFERROR(AND(OR(S1:S52,$V53)=TRUE,IF(SEARCH(S$1,$A53)&gt;0,TRUE,FALSE)),"")</f>
        <v/>
      </c>
      <c r="T53" s="17">
        <f t="shared" si="6"/>
        <v>0</v>
      </c>
      <c r="U53" s="17" t="b">
        <f t="shared" si="7"/>
        <v>0</v>
      </c>
      <c r="V53" s="17" t="b">
        <f t="shared" si="8"/>
        <v>0</v>
      </c>
      <c r="W53" s="17" t="b">
        <f t="shared" si="9"/>
        <v>0</v>
      </c>
      <c r="X53" s="17" t="b">
        <f>IF(C53&gt;'Overview (RESPONSES REQUIRED)'!$C$31,FALSE,TRUE)</f>
        <v>0</v>
      </c>
      <c r="Y53" s="17" t="b">
        <f>IF(D53&gt;'Overview (RESPONSES REQUIRED)'!$C$34,FALSE,TRUE)</f>
        <v>0</v>
      </c>
      <c r="Z53" s="17" t="b">
        <f t="shared" si="10"/>
        <v>0</v>
      </c>
      <c r="AA53" s="17" t="str">
        <f t="shared" si="11"/>
        <v>N</v>
      </c>
    </row>
    <row r="54" spans="1:27" ht="15" x14ac:dyDescent="0.15">
      <c r="A54" s="17" t="s">
        <v>194</v>
      </c>
      <c r="B54" s="17">
        <v>3</v>
      </c>
      <c r="C54" s="17">
        <v>4</v>
      </c>
      <c r="D54" s="17">
        <v>12</v>
      </c>
      <c r="E54" s="17" t="str">
        <f>IF('LTE CA'!K56="Y", "Y", IF('LTE CA'!K56="N", "N", 0))</f>
        <v>N</v>
      </c>
      <c r="F54" s="17" t="str">
        <f>IFERROR(AND(OR(F1:G53,$V54)=TRUE,IF(SEARCH(F$1,$A54)&gt;0,TRUE,FALSE)),"")</f>
        <v/>
      </c>
      <c r="G54" s="17" t="str">
        <f>IFERROR(AND(OR(G1:G53,$V54)=TRUE,IF(SEARCH(G$1,$A54)&gt;0,TRUE,FALSE)),"")</f>
        <v/>
      </c>
      <c r="H54" s="17" t="b">
        <f>IFERROR(AND(OR(H1:K53,$V54)=TRUE,IF(SEARCH(H$1,$A54)&gt;0,TRUE,FALSE)),"")</f>
        <v>0</v>
      </c>
      <c r="I54" s="17" t="str">
        <f>IFERROR(AND(OR(I1:K53,$V54)=TRUE,IF(SEARCH(I$1,$A54)&gt;0,TRUE,FALSE)),"")</f>
        <v/>
      </c>
      <c r="J54" s="17" t="str">
        <f>IFERROR(AND(OR(J1:K53,$V54)=TRUE,IF(SEARCH(J$1,$A54)&gt;0,TRUE,FALSE)),"")</f>
        <v/>
      </c>
      <c r="K54" s="17" t="str">
        <f>IFERROR(AND(OR(K1:K53,$V54)=TRUE,IF(SEARCH(K$1,$A54)&gt;0,TRUE,FALSE)),"")</f>
        <v/>
      </c>
      <c r="L54" s="17" t="str">
        <f>IFERROR(AND(OR(L1:L53,$V54)=TRUE,IF(SEARCH(L$1,$A54)&gt;0,TRUE,FALSE)),"")</f>
        <v/>
      </c>
      <c r="M54" s="17" t="str">
        <f>IFERROR(AND(OR(M1:P53,$V54)=TRUE,IF(SEARCH(M$1,$A54)&gt;0,TRUE,FALSE)),"")</f>
        <v/>
      </c>
      <c r="N54" s="17" t="str">
        <f>IFERROR(AND(OR(N1:P53,$V54)=TRUE,IF(SEARCH(N$1,$A54)&gt;0,TRUE,FALSE)),"")</f>
        <v/>
      </c>
      <c r="O54" s="17" t="str">
        <f>IFERROR(AND(OR(O1:P53,$V54)=TRUE,IF(SEARCH(O$1,$A54)&gt;0,TRUE,FALSE)),"")</f>
        <v/>
      </c>
      <c r="P54" s="17" t="b">
        <f>IFERROR(AND(OR(P1:P53,$V54)=TRUE,IF(SEARCH(P$1,$A54)&gt;0,TRUE,FALSE)),"")</f>
        <v>0</v>
      </c>
      <c r="Q54" s="17" t="str">
        <f>IFERROR(AND(OR(Q1:R53,$V54)=TRUE,IF(SEARCH(Q$1,$A54)&gt;0,TRUE,FALSE)),"")</f>
        <v/>
      </c>
      <c r="R54" s="17" t="str">
        <f>IFERROR(AND(OR(R1:R53,$V54)=TRUE,IF(SEARCH(R$1,$A54)&gt;0,TRUE,FALSE)),"")</f>
        <v/>
      </c>
      <c r="S54" s="17" t="b">
        <f>IFERROR(AND(OR(S1:S53,$V54)=TRUE,IF(SEARCH(S$1,$A54)&gt;0,TRUE,FALSE)),"")</f>
        <v>0</v>
      </c>
      <c r="T54" s="17">
        <f t="shared" si="6"/>
        <v>0</v>
      </c>
      <c r="U54" s="17" t="b">
        <f t="shared" si="7"/>
        <v>0</v>
      </c>
      <c r="V54" s="17" t="b">
        <f t="shared" si="8"/>
        <v>0</v>
      </c>
      <c r="W54" s="17" t="b">
        <f t="shared" si="9"/>
        <v>0</v>
      </c>
      <c r="X54" s="17" t="b">
        <f>IF(C54&gt;'Overview (RESPONSES REQUIRED)'!$C$31,FALSE,TRUE)</f>
        <v>0</v>
      </c>
      <c r="Y54" s="17" t="b">
        <f>IF(D54&gt;'Overview (RESPONSES REQUIRED)'!$C$34,FALSE,TRUE)</f>
        <v>0</v>
      </c>
      <c r="Z54" s="17" t="b">
        <f t="shared" si="10"/>
        <v>0</v>
      </c>
      <c r="AA54" s="17" t="str">
        <f t="shared" si="11"/>
        <v>N</v>
      </c>
    </row>
    <row r="55" spans="1:27" ht="15" x14ac:dyDescent="0.15">
      <c r="A55" s="17" t="s">
        <v>195</v>
      </c>
      <c r="B55" s="17">
        <v>3</v>
      </c>
      <c r="C55" s="17">
        <v>4</v>
      </c>
      <c r="D55" s="17">
        <v>12</v>
      </c>
      <c r="E55" s="17" t="str">
        <f>IF('LTE CA'!K57="Y", "Y", IF('LTE CA'!K57="N", "N", 0))</f>
        <v>N</v>
      </c>
      <c r="F55" s="17" t="str">
        <f>IFERROR(AND(OR(F1:G54,$V55)=TRUE,IF(SEARCH(F$1,$A55)&gt;0,TRUE,FALSE)),"")</f>
        <v/>
      </c>
      <c r="G55" s="17" t="str">
        <f>IFERROR(AND(OR(G1:G54,$V55)=TRUE,IF(SEARCH(G$1,$A55)&gt;0,TRUE,FALSE)),"")</f>
        <v/>
      </c>
      <c r="H55" s="17" t="str">
        <f>IFERROR(AND(OR(H1:K54,$V55)=TRUE,IF(SEARCH(H$1,$A55)&gt;0,TRUE,FALSE)),"")</f>
        <v/>
      </c>
      <c r="I55" s="17" t="str">
        <f>IFERROR(AND(OR(I1:K54,$V55)=TRUE,IF(SEARCH(I$1,$A55)&gt;0,TRUE,FALSE)),"")</f>
        <v/>
      </c>
      <c r="J55" s="17" t="str">
        <f>IFERROR(AND(OR(J1:K54,$V55)=TRUE,IF(SEARCH(J$1,$A55)&gt;0,TRUE,FALSE)),"")</f>
        <v/>
      </c>
      <c r="K55" s="17" t="b">
        <f>IFERROR(AND(OR(K1:K54,$V55)=TRUE,IF(SEARCH(K$1,$A55)&gt;0,TRUE,FALSE)),"")</f>
        <v>0</v>
      </c>
      <c r="L55" s="17" t="str">
        <f>IFERROR(AND(OR(L1:L54,$V55)=TRUE,IF(SEARCH(L$1,$A55)&gt;0,TRUE,FALSE)),"")</f>
        <v/>
      </c>
      <c r="M55" s="17" t="b">
        <f>IFERROR(AND(OR(M1:P54,$V55)=TRUE,IF(SEARCH(M$1,$A55)&gt;0,TRUE,FALSE)),"")</f>
        <v>0</v>
      </c>
      <c r="N55" s="17" t="str">
        <f>IFERROR(AND(OR(N1:P54,$V55)=TRUE,IF(SEARCH(N$1,$A55)&gt;0,TRUE,FALSE)),"")</f>
        <v/>
      </c>
      <c r="O55" s="17" t="str">
        <f>IFERROR(AND(OR(O1:P54,$V55)=TRUE,IF(SEARCH(O$1,$A55)&gt;0,TRUE,FALSE)),"")</f>
        <v/>
      </c>
      <c r="P55" s="17" t="str">
        <f>IFERROR(AND(OR(P1:P54,$V55)=TRUE,IF(SEARCH(P$1,$A55)&gt;0,TRUE,FALSE)),"")</f>
        <v/>
      </c>
      <c r="Q55" s="17" t="str">
        <f>IFERROR(AND(OR(Q1:R54,$V55)=TRUE,IF(SEARCH(Q$1,$A55)&gt;0,TRUE,FALSE)),"")</f>
        <v/>
      </c>
      <c r="R55" s="17" t="str">
        <f>IFERROR(AND(OR(R1:R54,$V55)=TRUE,IF(SEARCH(R$1,$A55)&gt;0,TRUE,FALSE)),"")</f>
        <v/>
      </c>
      <c r="S55" s="17" t="b">
        <f>IFERROR(AND(OR(S1:S54,$V55)=TRUE,IF(SEARCH(S$1,$A55)&gt;0,TRUE,FALSE)),"")</f>
        <v>0</v>
      </c>
      <c r="T55" s="17">
        <f t="shared" si="6"/>
        <v>0</v>
      </c>
      <c r="U55" s="17" t="b">
        <f t="shared" si="7"/>
        <v>0</v>
      </c>
      <c r="V55" s="17" t="b">
        <f t="shared" si="8"/>
        <v>0</v>
      </c>
      <c r="W55" s="17" t="b">
        <f t="shared" si="9"/>
        <v>0</v>
      </c>
      <c r="X55" s="17" t="b">
        <f>IF(C55&gt;'Overview (RESPONSES REQUIRED)'!$C$31,FALSE,TRUE)</f>
        <v>0</v>
      </c>
      <c r="Y55" s="17" t="b">
        <f>IF(D55&gt;'Overview (RESPONSES REQUIRED)'!$C$34,FALSE,TRUE)</f>
        <v>0</v>
      </c>
      <c r="Z55" s="17" t="b">
        <f t="shared" si="10"/>
        <v>0</v>
      </c>
      <c r="AA55" s="17" t="str">
        <f t="shared" si="11"/>
        <v>N</v>
      </c>
    </row>
    <row r="56" spans="1:27" ht="15" x14ac:dyDescent="0.15">
      <c r="A56" s="17" t="s">
        <v>196</v>
      </c>
      <c r="B56" s="17">
        <v>3</v>
      </c>
      <c r="C56" s="17">
        <v>4</v>
      </c>
      <c r="D56" s="17">
        <v>12</v>
      </c>
      <c r="E56" s="17" t="str">
        <f>IF('LTE CA'!K58="Y", "Y", IF('LTE CA'!K58="N", "N", 0))</f>
        <v>N</v>
      </c>
      <c r="F56" s="17" t="str">
        <f>IFERROR(AND(OR(F1:G55,$V56)=TRUE,IF(SEARCH(F$1,$A56)&gt;0,TRUE,FALSE)),"")</f>
        <v/>
      </c>
      <c r="G56" s="17" t="str">
        <f>IFERROR(AND(OR(G1:G55,$V56)=TRUE,IF(SEARCH(G$1,$A56)&gt;0,TRUE,FALSE)),"")</f>
        <v/>
      </c>
      <c r="H56" s="17" t="b">
        <f>IFERROR(AND(OR(H1:K55,$V56)=TRUE,IF(SEARCH(H$1,$A56)&gt;0,TRUE,FALSE)),"")</f>
        <v>0</v>
      </c>
      <c r="I56" s="17" t="str">
        <f>IFERROR(AND(OR(I1:K55,$V56)=TRUE,IF(SEARCH(I$1,$A56)&gt;0,TRUE,FALSE)),"")</f>
        <v/>
      </c>
      <c r="J56" s="17" t="str">
        <f>IFERROR(AND(OR(J1:K55,$V56)=TRUE,IF(SEARCH(J$1,$A56)&gt;0,TRUE,FALSE)),"")</f>
        <v/>
      </c>
      <c r="K56" s="17" t="str">
        <f>IFERROR(AND(OR(K1:K55,$V56)=TRUE,IF(SEARCH(K$1,$A56)&gt;0,TRUE,FALSE)),"")</f>
        <v/>
      </c>
      <c r="L56" s="17" t="str">
        <f>IFERROR(AND(OR(L1:L55,$V56)=TRUE,IF(SEARCH(L$1,$A56)&gt;0,TRUE,FALSE)),"")</f>
        <v/>
      </c>
      <c r="M56" s="17" t="str">
        <f>IFERROR(AND(OR(M1:P55,$V56)=TRUE,IF(SEARCH(M$1,$A56)&gt;0,TRUE,FALSE)),"")</f>
        <v/>
      </c>
      <c r="N56" s="17" t="str">
        <f>IFERROR(AND(OR(N1:P55,$V56)=TRUE,IF(SEARCH(N$1,$A56)&gt;0,TRUE,FALSE)),"")</f>
        <v/>
      </c>
      <c r="O56" s="17" t="str">
        <f>IFERROR(AND(OR(O1:P55,$V56)=TRUE,IF(SEARCH(O$1,$A56)&gt;0,TRUE,FALSE)),"")</f>
        <v/>
      </c>
      <c r="P56" s="17" t="b">
        <f>IFERROR(AND(OR(P1:P55,$V56)=TRUE,IF(SEARCH(P$1,$A56)&gt;0,TRUE,FALSE)),"")</f>
        <v>0</v>
      </c>
      <c r="Q56" s="17" t="b">
        <f>IFERROR(AND(OR(Q1:R55,$V56)=TRUE,IF(SEARCH(Q$1,$A56)&gt;0,TRUE,FALSE)),"")</f>
        <v>0</v>
      </c>
      <c r="R56" s="17" t="str">
        <f>IFERROR(AND(OR(R1:R55,$V56)=TRUE,IF(SEARCH(R$1,$A56)&gt;0,TRUE,FALSE)),"")</f>
        <v/>
      </c>
      <c r="S56" s="17" t="str">
        <f>IFERROR(AND(OR(S1:S55,$V56)=TRUE,IF(SEARCH(S$1,$A56)&gt;0,TRUE,FALSE)),"")</f>
        <v/>
      </c>
      <c r="T56" s="17">
        <f t="shared" si="6"/>
        <v>0</v>
      </c>
      <c r="U56" s="17" t="b">
        <f t="shared" si="7"/>
        <v>0</v>
      </c>
      <c r="V56" s="17" t="b">
        <f t="shared" si="8"/>
        <v>0</v>
      </c>
      <c r="W56" s="17" t="b">
        <f t="shared" si="9"/>
        <v>0</v>
      </c>
      <c r="X56" s="17" t="b">
        <f>IF(C56&gt;'Overview (RESPONSES REQUIRED)'!$C$31,FALSE,TRUE)</f>
        <v>0</v>
      </c>
      <c r="Y56" s="17" t="b">
        <f>IF(D56&gt;'Overview (RESPONSES REQUIRED)'!$C$34,FALSE,TRUE)</f>
        <v>0</v>
      </c>
      <c r="Z56" s="17" t="b">
        <f t="shared" si="10"/>
        <v>0</v>
      </c>
      <c r="AA56" s="17" t="str">
        <f t="shared" si="11"/>
        <v>N</v>
      </c>
    </row>
    <row r="57" spans="1:27" ht="15" x14ac:dyDescent="0.15">
      <c r="A57" s="17" t="s">
        <v>197</v>
      </c>
      <c r="B57" s="17">
        <v>3</v>
      </c>
      <c r="C57" s="17">
        <v>4</v>
      </c>
      <c r="D57" s="17">
        <v>12</v>
      </c>
      <c r="E57" s="17" t="str">
        <f>IF('LTE CA'!K59="Y", "Y", IF('LTE CA'!K59="N", "N", 0))</f>
        <v>N</v>
      </c>
      <c r="F57" s="17" t="str">
        <f>IFERROR(AND(OR(F1:G56,$V57)=TRUE,IF(SEARCH(F$1,$A57)&gt;0,TRUE,FALSE)),"")</f>
        <v/>
      </c>
      <c r="G57" s="17" t="str">
        <f>IFERROR(AND(OR(G1:G56,$V57)=TRUE,IF(SEARCH(G$1,$A57)&gt;0,TRUE,FALSE)),"")</f>
        <v/>
      </c>
      <c r="H57" s="17" t="str">
        <f>IFERROR(AND(OR(H1:K56,$V57)=TRUE,IF(SEARCH(H$1,$A57)&gt;0,TRUE,FALSE)),"")</f>
        <v/>
      </c>
      <c r="I57" s="17" t="str">
        <f>IFERROR(AND(OR(I1:K56,$V57)=TRUE,IF(SEARCH(I$1,$A57)&gt;0,TRUE,FALSE)),"")</f>
        <v/>
      </c>
      <c r="J57" s="17" t="str">
        <f>IFERROR(AND(OR(J1:K56,$V57)=TRUE,IF(SEARCH(J$1,$A57)&gt;0,TRUE,FALSE)),"")</f>
        <v/>
      </c>
      <c r="K57" s="17" t="b">
        <f>IFERROR(AND(OR(K1:K56,$V57)=TRUE,IF(SEARCH(K$1,$A57)&gt;0,TRUE,FALSE)),"")</f>
        <v>0</v>
      </c>
      <c r="L57" s="17" t="str">
        <f>IFERROR(AND(OR(L1:L56,$V57)=TRUE,IF(SEARCH(L$1,$A57)&gt;0,TRUE,FALSE)),"")</f>
        <v/>
      </c>
      <c r="M57" s="17" t="b">
        <f>IFERROR(AND(OR(M1:P56,$V57)=TRUE,IF(SEARCH(M$1,$A57)&gt;0,TRUE,FALSE)),"")</f>
        <v>0</v>
      </c>
      <c r="N57" s="17" t="str">
        <f>IFERROR(AND(OR(N1:P56,$V57)=TRUE,IF(SEARCH(N$1,$A57)&gt;0,TRUE,FALSE)),"")</f>
        <v/>
      </c>
      <c r="O57" s="17" t="str">
        <f>IFERROR(AND(OR(O1:P56,$V57)=TRUE,IF(SEARCH(O$1,$A57)&gt;0,TRUE,FALSE)),"")</f>
        <v/>
      </c>
      <c r="P57" s="17" t="str">
        <f>IFERROR(AND(OR(P1:P56,$V57)=TRUE,IF(SEARCH(P$1,$A57)&gt;0,TRUE,FALSE)),"")</f>
        <v/>
      </c>
      <c r="Q57" s="17" t="b">
        <f>IFERROR(AND(OR(Q1:R56,$V57)=TRUE,IF(SEARCH(Q$1,$A57)&gt;0,TRUE,FALSE)),"")</f>
        <v>0</v>
      </c>
      <c r="R57" s="17" t="str">
        <f>IFERROR(AND(OR(R1:R56,$V57)=TRUE,IF(SEARCH(R$1,$A57)&gt;0,TRUE,FALSE)),"")</f>
        <v/>
      </c>
      <c r="S57" s="17" t="str">
        <f>IFERROR(AND(OR(S1:S56,$V57)=TRUE,IF(SEARCH(S$1,$A57)&gt;0,TRUE,FALSE)),"")</f>
        <v/>
      </c>
      <c r="T57" s="17">
        <f t="shared" si="6"/>
        <v>0</v>
      </c>
      <c r="U57" s="17" t="b">
        <f t="shared" si="7"/>
        <v>0</v>
      </c>
      <c r="V57" s="17" t="b">
        <f t="shared" si="8"/>
        <v>0</v>
      </c>
      <c r="W57" s="17" t="b">
        <f t="shared" si="9"/>
        <v>0</v>
      </c>
      <c r="X57" s="17" t="b">
        <f>IF(C57&gt;'Overview (RESPONSES REQUIRED)'!$C$31,FALSE,TRUE)</f>
        <v>0</v>
      </c>
      <c r="Y57" s="17" t="b">
        <f>IF(D57&gt;'Overview (RESPONSES REQUIRED)'!$C$34,FALSE,TRUE)</f>
        <v>0</v>
      </c>
      <c r="Z57" s="17" t="b">
        <f t="shared" si="10"/>
        <v>0</v>
      </c>
      <c r="AA57" s="17" t="str">
        <f t="shared" si="11"/>
        <v>N</v>
      </c>
    </row>
    <row r="58" spans="1:27" ht="15" x14ac:dyDescent="0.15">
      <c r="A58" s="17" t="s">
        <v>198</v>
      </c>
      <c r="B58" s="17">
        <v>3</v>
      </c>
      <c r="C58" s="17">
        <v>4</v>
      </c>
      <c r="D58" s="17">
        <v>12</v>
      </c>
      <c r="E58" s="17" t="str">
        <f>IF('LTE CA'!K60="Y", "Y", IF('LTE CA'!K60="N", "N", 0))</f>
        <v>N</v>
      </c>
      <c r="F58" s="17" t="b">
        <f>IFERROR(AND(OR(F1:G57,$V58)=TRUE,IF(SEARCH(F$1,$A58)&gt;0,TRUE,FALSE)),"")</f>
        <v>0</v>
      </c>
      <c r="G58" s="17" t="str">
        <f>IFERROR(AND(OR(G1:G57,$V58)=TRUE,IF(SEARCH(G$1,$A58)&gt;0,TRUE,FALSE)),"")</f>
        <v/>
      </c>
      <c r="H58" s="17" t="str">
        <f>IFERROR(AND(OR(H1:K57,$V58)=TRUE,IF(SEARCH(H$1,$A58)&gt;0,TRUE,FALSE)),"")</f>
        <v/>
      </c>
      <c r="I58" s="17" t="str">
        <f>IFERROR(AND(OR(I1:K57,$V58)=TRUE,IF(SEARCH(I$1,$A58)&gt;0,TRUE,FALSE)),"")</f>
        <v/>
      </c>
      <c r="J58" s="17" t="str">
        <f>IFERROR(AND(OR(J1:K57,$V58)=TRUE,IF(SEARCH(J$1,$A58)&gt;0,TRUE,FALSE)),"")</f>
        <v/>
      </c>
      <c r="K58" s="17" t="b">
        <f>IFERROR(AND(OR(K1:K57,$V58)=TRUE,IF(SEARCH(K$1,$A58)&gt;0,TRUE,FALSE)),"")</f>
        <v>0</v>
      </c>
      <c r="L58" s="17" t="str">
        <f>IFERROR(AND(OR(L1:L57,$V58)=TRUE,IF(SEARCH(L$1,$A58)&gt;0,TRUE,FALSE)),"")</f>
        <v/>
      </c>
      <c r="M58" s="17" t="str">
        <f>IFERROR(AND(OR(M1:P57,$V58)=TRUE,IF(SEARCH(M$1,$A58)&gt;0,TRUE,FALSE)),"")</f>
        <v/>
      </c>
      <c r="N58" s="17" t="str">
        <f>IFERROR(AND(OR(N1:P57,$V58)=TRUE,IF(SEARCH(N$1,$A58)&gt;0,TRUE,FALSE)),"")</f>
        <v/>
      </c>
      <c r="O58" s="17" t="str">
        <f>IFERROR(AND(OR(O1:P57,$V58)=TRUE,IF(SEARCH(O$1,$A58)&gt;0,TRUE,FALSE)),"")</f>
        <v/>
      </c>
      <c r="P58" s="17" t="str">
        <f>IFERROR(AND(OR(P1:P57,$V58)=TRUE,IF(SEARCH(P$1,$A58)&gt;0,TRUE,FALSE)),"")</f>
        <v/>
      </c>
      <c r="Q58" s="17" t="str">
        <f>IFERROR(AND(OR(Q1:R57,$V58)=TRUE,IF(SEARCH(Q$1,$A58)&gt;0,TRUE,FALSE)),"")</f>
        <v/>
      </c>
      <c r="R58" s="17" t="str">
        <f>IFERROR(AND(OR(R1:R57,$V58)=TRUE,IF(SEARCH(R$1,$A58)&gt;0,TRUE,FALSE)),"")</f>
        <v/>
      </c>
      <c r="S58" s="17" t="b">
        <f>IFERROR(AND(OR(S1:S57,$V58)=TRUE,IF(SEARCH(S$1,$A58)&gt;0,TRUE,FALSE)),"")</f>
        <v>0</v>
      </c>
      <c r="T58" s="17">
        <f t="shared" si="6"/>
        <v>0</v>
      </c>
      <c r="U58" s="17" t="b">
        <f t="shared" si="7"/>
        <v>0</v>
      </c>
      <c r="V58" s="17" t="b">
        <f t="shared" si="8"/>
        <v>0</v>
      </c>
      <c r="W58" s="17" t="b">
        <f t="shared" si="9"/>
        <v>0</v>
      </c>
      <c r="X58" s="17" t="b">
        <f>IF(C58&gt;'Overview (RESPONSES REQUIRED)'!$C$31,FALSE,TRUE)</f>
        <v>0</v>
      </c>
      <c r="Y58" s="17" t="b">
        <f>IF(D58&gt;'Overview (RESPONSES REQUIRED)'!$C$34,FALSE,TRUE)</f>
        <v>0</v>
      </c>
      <c r="Z58" s="17" t="b">
        <f t="shared" si="10"/>
        <v>0</v>
      </c>
      <c r="AA58" s="17" t="str">
        <f t="shared" si="11"/>
        <v>N</v>
      </c>
    </row>
    <row r="59" spans="1:27" ht="15" x14ac:dyDescent="0.15">
      <c r="A59" s="17" t="s">
        <v>199</v>
      </c>
      <c r="B59" s="17">
        <v>3</v>
      </c>
      <c r="C59" s="17">
        <v>4</v>
      </c>
      <c r="D59" s="17">
        <v>12</v>
      </c>
      <c r="E59" s="17" t="str">
        <f>IF('LTE CA'!K61="Y", "Y", IF('LTE CA'!K61="N", "N", 0))</f>
        <v>N</v>
      </c>
      <c r="F59" s="17" t="b">
        <f>IFERROR(AND(OR(F1:G58,$V59)=TRUE,IF(SEARCH(F$1,$A59)&gt;0,TRUE,FALSE)),"")</f>
        <v>0</v>
      </c>
      <c r="G59" s="17" t="str">
        <f>IFERROR(AND(OR(G1:G58,$V59)=TRUE,IF(SEARCH(G$1,$A59)&gt;0,TRUE,FALSE)),"")</f>
        <v/>
      </c>
      <c r="H59" s="17" t="str">
        <f>IFERROR(AND(OR(H1:K58,$V59)=TRUE,IF(SEARCH(H$1,$A59)&gt;0,TRUE,FALSE)),"")</f>
        <v/>
      </c>
      <c r="I59" s="17" t="str">
        <f>IFERROR(AND(OR(I1:K58,$V59)=TRUE,IF(SEARCH(I$1,$A59)&gt;0,TRUE,FALSE)),"")</f>
        <v/>
      </c>
      <c r="J59" s="17" t="str">
        <f>IFERROR(AND(OR(J1:K58,$V59)=TRUE,IF(SEARCH(J$1,$A59)&gt;0,TRUE,FALSE)),"")</f>
        <v/>
      </c>
      <c r="K59" s="17" t="str">
        <f>IFERROR(AND(OR(K1:K58,$V59)=TRUE,IF(SEARCH(K$1,$A59)&gt;0,TRUE,FALSE)),"")</f>
        <v/>
      </c>
      <c r="L59" s="17" t="str">
        <f>IFERROR(AND(OR(L1:L58,$V59)=TRUE,IF(SEARCH(L$1,$A59)&gt;0,TRUE,FALSE)),"")</f>
        <v/>
      </c>
      <c r="M59" s="17" t="str">
        <f>IFERROR(AND(OR(M1:P58,$V59)=TRUE,IF(SEARCH(M$1,$A59)&gt;0,TRUE,FALSE)),"")</f>
        <v/>
      </c>
      <c r="N59" s="17" t="str">
        <f>IFERROR(AND(OR(N1:P58,$V59)=TRUE,IF(SEARCH(N$1,$A59)&gt;0,TRUE,FALSE)),"")</f>
        <v/>
      </c>
      <c r="O59" s="17" t="str">
        <f>IFERROR(AND(OR(O1:P58,$V59)=TRUE,IF(SEARCH(O$1,$A59)&gt;0,TRUE,FALSE)),"")</f>
        <v/>
      </c>
      <c r="P59" s="17" t="b">
        <f>IFERROR(AND(OR(P1:P58,$V59)=TRUE,IF(SEARCH(P$1,$A59)&gt;0,TRUE,FALSE)),"")</f>
        <v>0</v>
      </c>
      <c r="Q59" s="17" t="str">
        <f>IFERROR(AND(OR(Q1:R58,$V59)=TRUE,IF(SEARCH(Q$1,$A59)&gt;0,TRUE,FALSE)),"")</f>
        <v/>
      </c>
      <c r="R59" s="17" t="str">
        <f>IFERROR(AND(OR(R1:R58,$V59)=TRUE,IF(SEARCH(R$1,$A59)&gt;0,TRUE,FALSE)),"")</f>
        <v/>
      </c>
      <c r="S59" s="17" t="b">
        <f>IFERROR(AND(OR(S1:S58,$V59)=TRUE,IF(SEARCH(S$1,$A59)&gt;0,TRUE,FALSE)),"")</f>
        <v>0</v>
      </c>
      <c r="T59" s="17">
        <f t="shared" si="6"/>
        <v>0</v>
      </c>
      <c r="U59" s="17" t="b">
        <f t="shared" si="7"/>
        <v>0</v>
      </c>
      <c r="V59" s="17" t="b">
        <f t="shared" si="8"/>
        <v>0</v>
      </c>
      <c r="W59" s="17" t="b">
        <f t="shared" si="9"/>
        <v>0</v>
      </c>
      <c r="X59" s="17" t="b">
        <f>IF(C59&gt;'Overview (RESPONSES REQUIRED)'!$C$31,FALSE,TRUE)</f>
        <v>0</v>
      </c>
      <c r="Y59" s="17" t="b">
        <f>IF(D59&gt;'Overview (RESPONSES REQUIRED)'!$C$34,FALSE,TRUE)</f>
        <v>0</v>
      </c>
      <c r="Z59" s="17" t="b">
        <f t="shared" si="10"/>
        <v>0</v>
      </c>
      <c r="AA59" s="17" t="str">
        <f t="shared" si="11"/>
        <v>N</v>
      </c>
    </row>
    <row r="60" spans="1:27" ht="15" x14ac:dyDescent="0.15">
      <c r="A60" s="17" t="s">
        <v>200</v>
      </c>
      <c r="B60" s="17">
        <v>3</v>
      </c>
      <c r="C60" s="17">
        <v>4</v>
      </c>
      <c r="D60" s="17">
        <v>12</v>
      </c>
      <c r="E60" s="17" t="str">
        <f>IF('LTE CA'!K62="Y", "Y", IF('LTE CA'!K62="N", "N", 0))</f>
        <v>N</v>
      </c>
      <c r="F60" s="17" t="str">
        <f>IFERROR(AND(OR(F1:G59,$V60)=TRUE,IF(SEARCH(F$1,$A60)&gt;0,TRUE,FALSE)),"")</f>
        <v/>
      </c>
      <c r="G60" s="17" t="b">
        <f>IFERROR(AND(OR(G1:G59,$V60)=TRUE,IF(SEARCH(G$1,$A60)&gt;0,TRUE,FALSE)),"")</f>
        <v>0</v>
      </c>
      <c r="H60" s="17" t="str">
        <f>IFERROR(AND(OR(H1:K59,$V60)=TRUE,IF(SEARCH(H$1,$A60)&gt;0,TRUE,FALSE)),"")</f>
        <v/>
      </c>
      <c r="I60" s="17" t="b">
        <f>IFERROR(AND(OR(I1:K59,$V60)=TRUE,IF(SEARCH(I$1,$A60)&gt;0,TRUE,FALSE)),"")</f>
        <v>0</v>
      </c>
      <c r="J60" s="17" t="str">
        <f>IFERROR(AND(OR(J1:K59,$V60)=TRUE,IF(SEARCH(J$1,$A60)&gt;0,TRUE,FALSE)),"")</f>
        <v/>
      </c>
      <c r="K60" s="17" t="str">
        <f>IFERROR(AND(OR(K1:K59,$V60)=TRUE,IF(SEARCH(K$1,$A60)&gt;0,TRUE,FALSE)),"")</f>
        <v/>
      </c>
      <c r="L60" s="17" t="str">
        <f>IFERROR(AND(OR(L1:L59,$V60)=TRUE,IF(SEARCH(L$1,$A60)&gt;0,TRUE,FALSE)),"")</f>
        <v/>
      </c>
      <c r="M60" s="17" t="str">
        <f>IFERROR(AND(OR(M1:P59,$V60)=TRUE,IF(SEARCH(M$1,$A60)&gt;0,TRUE,FALSE)),"")</f>
        <v/>
      </c>
      <c r="N60" s="17" t="str">
        <f>IFERROR(AND(OR(N1:P59,$V60)=TRUE,IF(SEARCH(N$1,$A60)&gt;0,TRUE,FALSE)),"")</f>
        <v/>
      </c>
      <c r="O60" s="17" t="b">
        <f>IFERROR(AND(OR(O1:P59,$V60)=TRUE,IF(SEARCH(O$1,$A60)&gt;0,TRUE,FALSE)),"")</f>
        <v>0</v>
      </c>
      <c r="P60" s="17" t="str">
        <f>IFERROR(AND(OR(P1:P59,$V60)=TRUE,IF(SEARCH(P$1,$A60)&gt;0,TRUE,FALSE)),"")</f>
        <v/>
      </c>
      <c r="Q60" s="17" t="str">
        <f>IFERROR(AND(OR(Q1:R59,$V60)=TRUE,IF(SEARCH(Q$1,$A60)&gt;0,TRUE,FALSE)),"")</f>
        <v/>
      </c>
      <c r="R60" s="17" t="str">
        <f>IFERROR(AND(OR(R1:R59,$V60)=TRUE,IF(SEARCH(R$1,$A60)&gt;0,TRUE,FALSE)),"")</f>
        <v/>
      </c>
      <c r="S60" s="17" t="str">
        <f>IFERROR(AND(OR(S1:S59,$V60)=TRUE,IF(SEARCH(S$1,$A60)&gt;0,TRUE,FALSE)),"")</f>
        <v/>
      </c>
      <c r="T60" s="17">
        <f t="shared" si="6"/>
        <v>0</v>
      </c>
      <c r="U60" s="17" t="b">
        <f t="shared" si="7"/>
        <v>0</v>
      </c>
      <c r="V60" s="17" t="b">
        <f t="shared" si="8"/>
        <v>0</v>
      </c>
      <c r="W60" s="17" t="b">
        <f t="shared" si="9"/>
        <v>0</v>
      </c>
      <c r="X60" s="17" t="b">
        <f>IF(C60&gt;'Overview (RESPONSES REQUIRED)'!$C$31,FALSE,TRUE)</f>
        <v>0</v>
      </c>
      <c r="Y60" s="17" t="b">
        <f>IF(D60&gt;'Overview (RESPONSES REQUIRED)'!$C$34,FALSE,TRUE)</f>
        <v>0</v>
      </c>
      <c r="Z60" s="17" t="b">
        <f t="shared" si="10"/>
        <v>0</v>
      </c>
      <c r="AA60" s="17" t="str">
        <f t="shared" si="11"/>
        <v>N</v>
      </c>
    </row>
    <row r="61" spans="1:27" ht="15" x14ac:dyDescent="0.15">
      <c r="A61" s="17" t="s">
        <v>201</v>
      </c>
      <c r="B61" s="17">
        <v>3</v>
      </c>
      <c r="C61" s="17">
        <v>4</v>
      </c>
      <c r="D61" s="17">
        <v>12</v>
      </c>
      <c r="E61" s="17" t="str">
        <f>IF('LTE CA'!K63="Y", "Y", IF('LTE CA'!K63="N", "N", 0))</f>
        <v>N</v>
      </c>
      <c r="F61" s="17" t="str">
        <f>IFERROR(AND(OR(F1:G60,$V61)=TRUE,IF(SEARCH(F$1,$A61)&gt;0,TRUE,FALSE)),"")</f>
        <v/>
      </c>
      <c r="G61" s="17" t="b">
        <f>IFERROR(AND(OR(G1:G60,$V61)=TRUE,IF(SEARCH(G$1,$A61)&gt;0,TRUE,FALSE)),"")</f>
        <v>0</v>
      </c>
      <c r="H61" s="17" t="str">
        <f>IFERROR(AND(OR(H1:K60,$V61)=TRUE,IF(SEARCH(H$1,$A61)&gt;0,TRUE,FALSE)),"")</f>
        <v/>
      </c>
      <c r="I61" s="17" t="str">
        <f>IFERROR(AND(OR(I1:K60,$V61)=TRUE,IF(SEARCH(I$1,$A61)&gt;0,TRUE,FALSE)),"")</f>
        <v/>
      </c>
      <c r="J61" s="17" t="b">
        <f>IFERROR(AND(OR(J1:K60,$V61)=TRUE,IF(SEARCH(J$1,$A61)&gt;0,TRUE,FALSE)),"")</f>
        <v>0</v>
      </c>
      <c r="K61" s="17" t="str">
        <f>IFERROR(AND(OR(K1:K60,$V61)=TRUE,IF(SEARCH(K$1,$A61)&gt;0,TRUE,FALSE)),"")</f>
        <v/>
      </c>
      <c r="L61" s="17" t="str">
        <f>IFERROR(AND(OR(L1:L60,$V61)=TRUE,IF(SEARCH(L$1,$A61)&gt;0,TRUE,FALSE)),"")</f>
        <v/>
      </c>
      <c r="M61" s="17" t="str">
        <f>IFERROR(AND(OR(M1:P60,$V61)=TRUE,IF(SEARCH(M$1,$A61)&gt;0,TRUE,FALSE)),"")</f>
        <v/>
      </c>
      <c r="N61" s="17" t="b">
        <f>IFERROR(AND(OR(N1:P60,$V61)=TRUE,IF(SEARCH(N$1,$A61)&gt;0,TRUE,FALSE)),"")</f>
        <v>0</v>
      </c>
      <c r="O61" s="17" t="str">
        <f>IFERROR(AND(OR(O1:P60,$V61)=TRUE,IF(SEARCH(O$1,$A61)&gt;0,TRUE,FALSE)),"")</f>
        <v/>
      </c>
      <c r="P61" s="17" t="str">
        <f>IFERROR(AND(OR(P1:P60,$V61)=TRUE,IF(SEARCH(P$1,$A61)&gt;0,TRUE,FALSE)),"")</f>
        <v/>
      </c>
      <c r="Q61" s="17" t="str">
        <f>IFERROR(AND(OR(Q1:R60,$V61)=TRUE,IF(SEARCH(Q$1,$A61)&gt;0,TRUE,FALSE)),"")</f>
        <v/>
      </c>
      <c r="R61" s="17" t="str">
        <f>IFERROR(AND(OR(R1:R60,$V61)=TRUE,IF(SEARCH(R$1,$A61)&gt;0,TRUE,FALSE)),"")</f>
        <v/>
      </c>
      <c r="S61" s="17" t="str">
        <f>IFERROR(AND(OR(S1:S60,$V61)=TRUE,IF(SEARCH(S$1,$A61)&gt;0,TRUE,FALSE)),"")</f>
        <v/>
      </c>
      <c r="T61" s="17">
        <f t="shared" si="6"/>
        <v>0</v>
      </c>
      <c r="U61" s="17" t="b">
        <f t="shared" si="7"/>
        <v>0</v>
      </c>
      <c r="V61" s="17" t="b">
        <f t="shared" si="8"/>
        <v>0</v>
      </c>
      <c r="W61" s="17" t="b">
        <f t="shared" si="9"/>
        <v>0</v>
      </c>
      <c r="X61" s="17" t="b">
        <f>IF(C61&gt;'Overview (RESPONSES REQUIRED)'!$C$31,FALSE,TRUE)</f>
        <v>0</v>
      </c>
      <c r="Y61" s="17" t="b">
        <f>IF(D61&gt;'Overview (RESPONSES REQUIRED)'!$C$34,FALSE,TRUE)</f>
        <v>0</v>
      </c>
      <c r="Z61" s="17" t="b">
        <f t="shared" si="10"/>
        <v>0</v>
      </c>
      <c r="AA61" s="17" t="str">
        <f t="shared" si="11"/>
        <v>N</v>
      </c>
    </row>
    <row r="62" spans="1:27" ht="15" x14ac:dyDescent="0.15">
      <c r="A62" s="17" t="s">
        <v>202</v>
      </c>
      <c r="B62" s="17">
        <v>3</v>
      </c>
      <c r="C62" s="17">
        <v>4</v>
      </c>
      <c r="D62" s="17">
        <v>12</v>
      </c>
      <c r="E62" s="17" t="str">
        <f>IF('LTE CA'!K64="Y", "Y", IF('LTE CA'!K64="N", "N", 0))</f>
        <v>N</v>
      </c>
      <c r="F62" s="17" t="b">
        <f>IFERROR(AND(OR(F1:G61,$V62)=TRUE,IF(SEARCH(F$1,$A62)&gt;0,TRUE,FALSE)),"")</f>
        <v>0</v>
      </c>
      <c r="G62" s="17" t="str">
        <f>IFERROR(AND(OR(G1:G61,$V62)=TRUE,IF(SEARCH(G$1,$A62)&gt;0,TRUE,FALSE)),"")</f>
        <v/>
      </c>
      <c r="H62" s="17" t="b">
        <f>IFERROR(AND(OR(H1:K61,$V62)=TRUE,IF(SEARCH(H$1,$A62)&gt;0,TRUE,FALSE)),"")</f>
        <v>0</v>
      </c>
      <c r="I62" s="17" t="str">
        <f>IFERROR(AND(OR(I1:K61,$V62)=TRUE,IF(SEARCH(I$1,$A62)&gt;0,TRUE,FALSE)),"")</f>
        <v/>
      </c>
      <c r="J62" s="17" t="str">
        <f>IFERROR(AND(OR(J1:K61,$V62)=TRUE,IF(SEARCH(J$1,$A62)&gt;0,TRUE,FALSE)),"")</f>
        <v/>
      </c>
      <c r="K62" s="17" t="str">
        <f>IFERROR(AND(OR(K1:K61,$V62)=TRUE,IF(SEARCH(K$1,$A62)&gt;0,TRUE,FALSE)),"")</f>
        <v/>
      </c>
      <c r="L62" s="17" t="str">
        <f>IFERROR(AND(OR(L1:L61,$V62)=TRUE,IF(SEARCH(L$1,$A62)&gt;0,TRUE,FALSE)),"")</f>
        <v/>
      </c>
      <c r="M62" s="17" t="str">
        <f>IFERROR(AND(OR(M1:P61,$V62)=TRUE,IF(SEARCH(M$1,$A62)&gt;0,TRUE,FALSE)),"")</f>
        <v/>
      </c>
      <c r="N62" s="17" t="str">
        <f>IFERROR(AND(OR(N1:P61,$V62)=TRUE,IF(SEARCH(N$1,$A62)&gt;0,TRUE,FALSE)),"")</f>
        <v/>
      </c>
      <c r="O62" s="17" t="str">
        <f>IFERROR(AND(OR(O1:P61,$V62)=TRUE,IF(SEARCH(O$1,$A62)&gt;0,TRUE,FALSE)),"")</f>
        <v/>
      </c>
      <c r="P62" s="17" t="b">
        <f>IFERROR(AND(OR(P1:P61,$V62)=TRUE,IF(SEARCH(P$1,$A62)&gt;0,TRUE,FALSE)),"")</f>
        <v>0</v>
      </c>
      <c r="Q62" s="17" t="str">
        <f>IFERROR(AND(OR(Q1:R61,$V62)=TRUE,IF(SEARCH(Q$1,$A62)&gt;0,TRUE,FALSE)),"")</f>
        <v/>
      </c>
      <c r="R62" s="17" t="str">
        <f>IFERROR(AND(OR(R1:R61,$V62)=TRUE,IF(SEARCH(R$1,$A62)&gt;0,TRUE,FALSE)),"")</f>
        <v/>
      </c>
      <c r="S62" s="17" t="str">
        <f>IFERROR(AND(OR(S1:S61,$V62)=TRUE,IF(SEARCH(S$1,$A62)&gt;0,TRUE,FALSE)),"")</f>
        <v/>
      </c>
      <c r="T62" s="17">
        <f t="shared" si="6"/>
        <v>0</v>
      </c>
      <c r="U62" s="17" t="b">
        <f t="shared" si="7"/>
        <v>0</v>
      </c>
      <c r="V62" s="17" t="b">
        <f t="shared" si="8"/>
        <v>0</v>
      </c>
      <c r="W62" s="17" t="b">
        <f t="shared" si="9"/>
        <v>0</v>
      </c>
      <c r="X62" s="17" t="b">
        <f>IF(C62&gt;'Overview (RESPONSES REQUIRED)'!$C$31,FALSE,TRUE)</f>
        <v>0</v>
      </c>
      <c r="Y62" s="17" t="b">
        <f>IF(D62&gt;'Overview (RESPONSES REQUIRED)'!$C$34,FALSE,TRUE)</f>
        <v>0</v>
      </c>
      <c r="Z62" s="17" t="b">
        <f t="shared" si="10"/>
        <v>0</v>
      </c>
      <c r="AA62" s="17" t="str">
        <f t="shared" si="11"/>
        <v>N</v>
      </c>
    </row>
    <row r="63" spans="1:27" ht="15" x14ac:dyDescent="0.15">
      <c r="A63" s="17" t="s">
        <v>203</v>
      </c>
      <c r="B63" s="17">
        <v>3</v>
      </c>
      <c r="C63" s="17">
        <v>4</v>
      </c>
      <c r="D63" s="17">
        <v>12</v>
      </c>
      <c r="E63" s="17" t="str">
        <f>IF('LTE CA'!K65="Y", "Y", IF('LTE CA'!K65="N", "N", 0))</f>
        <v>N</v>
      </c>
      <c r="F63" s="17" t="b">
        <f>IFERROR(AND(OR(F1:G62,$V63)=TRUE,IF(SEARCH(F$1,$A63)&gt;0,TRUE,FALSE)),"")</f>
        <v>0</v>
      </c>
      <c r="G63" s="17" t="str">
        <f>IFERROR(AND(OR(G1:G62,$V63)=TRUE,IF(SEARCH(G$1,$A63)&gt;0,TRUE,FALSE)),"")</f>
        <v/>
      </c>
      <c r="H63" s="17" t="str">
        <f>IFERROR(AND(OR(H1:K62,$V63)=TRUE,IF(SEARCH(H$1,$A63)&gt;0,TRUE,FALSE)),"")</f>
        <v/>
      </c>
      <c r="I63" s="17" t="str">
        <f>IFERROR(AND(OR(I1:K62,$V63)=TRUE,IF(SEARCH(I$1,$A63)&gt;0,TRUE,FALSE)),"")</f>
        <v/>
      </c>
      <c r="J63" s="17" t="str">
        <f>IFERROR(AND(OR(J1:K62,$V63)=TRUE,IF(SEARCH(J$1,$A63)&gt;0,TRUE,FALSE)),"")</f>
        <v/>
      </c>
      <c r="K63" s="17" t="b">
        <f>IFERROR(AND(OR(K1:K62,$V63)=TRUE,IF(SEARCH(K$1,$A63)&gt;0,TRUE,FALSE)),"")</f>
        <v>0</v>
      </c>
      <c r="L63" s="17" t="str">
        <f>IFERROR(AND(OR(L1:L62,$V63)=TRUE,IF(SEARCH(L$1,$A63)&gt;0,TRUE,FALSE)),"")</f>
        <v/>
      </c>
      <c r="M63" s="17" t="b">
        <f>IFERROR(AND(OR(M1:P62,$V63)=TRUE,IF(SEARCH(M$1,$A63)&gt;0,TRUE,FALSE)),"")</f>
        <v>0</v>
      </c>
      <c r="N63" s="17" t="str">
        <f>IFERROR(AND(OR(N1:P62,$V63)=TRUE,IF(SEARCH(N$1,$A63)&gt;0,TRUE,FALSE)),"")</f>
        <v/>
      </c>
      <c r="O63" s="17" t="str">
        <f>IFERROR(AND(OR(O1:P62,$V63)=TRUE,IF(SEARCH(O$1,$A63)&gt;0,TRUE,FALSE)),"")</f>
        <v/>
      </c>
      <c r="P63" s="17" t="str">
        <f>IFERROR(AND(OR(P1:P62,$V63)=TRUE,IF(SEARCH(P$1,$A63)&gt;0,TRUE,FALSE)),"")</f>
        <v/>
      </c>
      <c r="Q63" s="17" t="str">
        <f>IFERROR(AND(OR(Q1:R62,$V63)=TRUE,IF(SEARCH(Q$1,$A63)&gt;0,TRUE,FALSE)),"")</f>
        <v/>
      </c>
      <c r="R63" s="17" t="str">
        <f>IFERROR(AND(OR(R1:R62,$V63)=TRUE,IF(SEARCH(R$1,$A63)&gt;0,TRUE,FALSE)),"")</f>
        <v/>
      </c>
      <c r="S63" s="17" t="str">
        <f>IFERROR(AND(OR(S1:S62,$V63)=TRUE,IF(SEARCH(S$1,$A63)&gt;0,TRUE,FALSE)),"")</f>
        <v/>
      </c>
      <c r="T63" s="17">
        <f t="shared" si="6"/>
        <v>0</v>
      </c>
      <c r="U63" s="17" t="b">
        <f t="shared" si="7"/>
        <v>0</v>
      </c>
      <c r="V63" s="17" t="b">
        <f t="shared" si="8"/>
        <v>0</v>
      </c>
      <c r="W63" s="17" t="b">
        <f t="shared" si="9"/>
        <v>0</v>
      </c>
      <c r="X63" s="17" t="b">
        <f>IF(C63&gt;'Overview (RESPONSES REQUIRED)'!$C$31,FALSE,TRUE)</f>
        <v>0</v>
      </c>
      <c r="Y63" s="17" t="b">
        <f>IF(D63&gt;'Overview (RESPONSES REQUIRED)'!$C$34,FALSE,TRUE)</f>
        <v>0</v>
      </c>
      <c r="Z63" s="17" t="b">
        <f t="shared" si="10"/>
        <v>0</v>
      </c>
      <c r="AA63" s="17" t="str">
        <f t="shared" si="11"/>
        <v>N</v>
      </c>
    </row>
    <row r="64" spans="1:27" ht="15" x14ac:dyDescent="0.15">
      <c r="A64" s="17" t="s">
        <v>204</v>
      </c>
      <c r="B64" s="17">
        <v>3</v>
      </c>
      <c r="C64" s="17">
        <v>3</v>
      </c>
      <c r="D64" s="17">
        <v>12</v>
      </c>
      <c r="E64" s="17" t="str">
        <f>IF('LTE CA'!K66="Y", "Y", IF('LTE CA'!K66="N", "N", 0))</f>
        <v>N</v>
      </c>
      <c r="F64" s="17" t="str">
        <f>IFERROR(AND(OR(F1:G63,$V64)=TRUE,IF(SEARCH(F$1,$A64)&gt;0,TRUE,FALSE)),"")</f>
        <v/>
      </c>
      <c r="G64" s="17" t="b">
        <f>IFERROR(AND(OR(G1:G63,$V64)=TRUE,IF(SEARCH(G$1,$A64)&gt;0,TRUE,FALSE)),"")</f>
        <v>0</v>
      </c>
      <c r="H64" s="17" t="str">
        <f>IFERROR(AND(OR(H1:K63,$V64)=TRUE,IF(SEARCH(H$1,$A64)&gt;0,TRUE,FALSE)),"")</f>
        <v/>
      </c>
      <c r="I64" s="17" t="b">
        <f>IFERROR(AND(OR(I1:K63,$V64)=TRUE,IF(SEARCH(I$1,$A64)&gt;0,TRUE,FALSE)),"")</f>
        <v>0</v>
      </c>
      <c r="J64" s="17" t="str">
        <f>IFERROR(AND(OR(J1:K63,$V64)=TRUE,IF(SEARCH(J$1,$A64)&gt;0,TRUE,FALSE)),"")</f>
        <v/>
      </c>
      <c r="K64" s="17" t="str">
        <f>IFERROR(AND(OR(K1:K63,$V64)=TRUE,IF(SEARCH(K$1,$A64)&gt;0,TRUE,FALSE)),"")</f>
        <v/>
      </c>
      <c r="L64" s="17" t="str">
        <f>IFERROR(AND(OR(L1:L63,$V64)=TRUE,IF(SEARCH(L$1,$A64)&gt;0,TRUE,FALSE)),"")</f>
        <v/>
      </c>
      <c r="M64" s="17" t="str">
        <f>IFERROR(AND(OR(M1:P63,$V64)=TRUE,IF(SEARCH(M$1,$A64)&gt;0,TRUE,FALSE)),"")</f>
        <v/>
      </c>
      <c r="N64" s="17" t="b">
        <f>IFERROR(AND(OR(N1:P63,$V64)=TRUE,IF(SEARCH(N$1,$A64)&gt;0,TRUE,FALSE)),"")</f>
        <v>0</v>
      </c>
      <c r="O64" s="17" t="str">
        <f>IFERROR(AND(OR(O1:P63,$V64)=TRUE,IF(SEARCH(O$1,$A64)&gt;0,TRUE,FALSE)),"")</f>
        <v/>
      </c>
      <c r="P64" s="17" t="str">
        <f>IFERROR(AND(OR(P1:P63,$V64)=TRUE,IF(SEARCH(P$1,$A64)&gt;0,TRUE,FALSE)),"")</f>
        <v/>
      </c>
      <c r="Q64" s="17" t="str">
        <f>IFERROR(AND(OR(Q1:R63,$V64)=TRUE,IF(SEARCH(Q$1,$A64)&gt;0,TRUE,FALSE)),"")</f>
        <v/>
      </c>
      <c r="R64" s="17" t="str">
        <f>IFERROR(AND(OR(R1:R63,$V64)=TRUE,IF(SEARCH(R$1,$A64)&gt;0,TRUE,FALSE)),"")</f>
        <v/>
      </c>
      <c r="S64" s="17" t="str">
        <f>IFERROR(AND(OR(S1:S63,$V64)=TRUE,IF(SEARCH(S$1,$A64)&gt;0,TRUE,FALSE)),"")</f>
        <v/>
      </c>
      <c r="T64" s="17">
        <f t="shared" si="6"/>
        <v>0</v>
      </c>
      <c r="U64" s="17" t="b">
        <f t="shared" si="7"/>
        <v>0</v>
      </c>
      <c r="V64" s="17" t="b">
        <f t="shared" si="8"/>
        <v>0</v>
      </c>
      <c r="W64" s="17" t="b">
        <f t="shared" si="9"/>
        <v>0</v>
      </c>
      <c r="X64" s="17" t="b">
        <f>IF(C64&gt;'Overview (RESPONSES REQUIRED)'!$C$31,FALSE,TRUE)</f>
        <v>0</v>
      </c>
      <c r="Y64" s="17" t="b">
        <f>IF(D64&gt;'Overview (RESPONSES REQUIRED)'!$C$34,FALSE,TRUE)</f>
        <v>0</v>
      </c>
      <c r="Z64" s="17" t="b">
        <f t="shared" si="10"/>
        <v>0</v>
      </c>
      <c r="AA64" s="17" t="str">
        <f t="shared" si="11"/>
        <v>N</v>
      </c>
    </row>
    <row r="65" spans="1:27" ht="15" x14ac:dyDescent="0.15">
      <c r="A65" s="17" t="s">
        <v>205</v>
      </c>
      <c r="B65" s="17">
        <v>3</v>
      </c>
      <c r="C65" s="17">
        <v>5</v>
      </c>
      <c r="D65" s="17">
        <v>10</v>
      </c>
      <c r="E65" s="17" t="str">
        <f>IF('LTE CA'!K67="Y", "Y", IF('LTE CA'!K67="N", "N", 0))</f>
        <v>N</v>
      </c>
      <c r="F65" s="17" t="str">
        <f>IFERROR(AND(OR(F1:G64,$V65)=TRUE,IF(SEARCH(F$1,$A65)&gt;0,TRUE,FALSE)),"")</f>
        <v/>
      </c>
      <c r="G65" s="17" t="str">
        <f>IFERROR(AND(OR(G1:G64,$V65)=TRUE,IF(SEARCH(G$1,$A65)&gt;0,TRUE,FALSE)),"")</f>
        <v/>
      </c>
      <c r="H65" s="17" t="str">
        <f>IFERROR(AND(OR(H1:K64,$V65)=TRUE,IF(SEARCH(H$1,$A65)&gt;0,TRUE,FALSE)),"")</f>
        <v/>
      </c>
      <c r="I65" s="17" t="str">
        <f>IFERROR(AND(OR(I1:K64,$V65)=TRUE,IF(SEARCH(I$1,$A65)&gt;0,TRUE,FALSE)),"")</f>
        <v/>
      </c>
      <c r="J65" s="17" t="b">
        <f>IFERROR(AND(OR(J1:K64,$V65)=TRUE,IF(SEARCH(J$1,$A65)&gt;0,TRUE,FALSE)),"")</f>
        <v>0</v>
      </c>
      <c r="K65" s="17" t="str">
        <f>IFERROR(AND(OR(K1:K64,$V65)=TRUE,IF(SEARCH(K$1,$A65)&gt;0,TRUE,FALSE)),"")</f>
        <v/>
      </c>
      <c r="L65" s="17" t="str">
        <f>IFERROR(AND(OR(L1:L64,$V65)=TRUE,IF(SEARCH(L$1,$A65)&gt;0,TRUE,FALSE)),"")</f>
        <v/>
      </c>
      <c r="M65" s="17" t="str">
        <f>IFERROR(AND(OR(M1:P64,$V65)=TRUE,IF(SEARCH(M$1,$A65)&gt;0,TRUE,FALSE)),"")</f>
        <v/>
      </c>
      <c r="N65" s="17" t="str">
        <f>IFERROR(AND(OR(N1:P64,$V65)=TRUE,IF(SEARCH(N$1,$A65)&gt;0,TRUE,FALSE)),"")</f>
        <v/>
      </c>
      <c r="O65" s="17" t="b">
        <f>IFERROR(AND(OR(O1:P64,$V65)=TRUE,IF(SEARCH(O$1,$A65)&gt;0,TRUE,FALSE)),"")</f>
        <v>0</v>
      </c>
      <c r="P65" s="17" t="str">
        <f>IFERROR(AND(OR(P1:P64,$V65)=TRUE,IF(SEARCH(P$1,$A65)&gt;0,TRUE,FALSE)),"")</f>
        <v/>
      </c>
      <c r="Q65" s="17" t="str">
        <f>IFERROR(AND(OR(Q1:R64,$V65)=TRUE,IF(SEARCH(Q$1,$A65)&gt;0,TRUE,FALSE)),"")</f>
        <v/>
      </c>
      <c r="R65" s="17" t="str">
        <f>IFERROR(AND(OR(R1:R64,$V65)=TRUE,IF(SEARCH(R$1,$A65)&gt;0,TRUE,FALSE)),"")</f>
        <v/>
      </c>
      <c r="S65" s="17" t="b">
        <f>IFERROR(AND(OR(S1:S64,$V65)=TRUE,IF(SEARCH(S$1,$A65)&gt;0,TRUE,FALSE)),"")</f>
        <v>0</v>
      </c>
      <c r="T65" s="17">
        <f t="shared" si="6"/>
        <v>0</v>
      </c>
      <c r="U65" s="17" t="b">
        <f t="shared" si="7"/>
        <v>0</v>
      </c>
      <c r="V65" s="17" t="b">
        <f t="shared" si="8"/>
        <v>0</v>
      </c>
      <c r="W65" s="17" t="b">
        <f t="shared" si="9"/>
        <v>0</v>
      </c>
      <c r="X65" s="17" t="b">
        <f>IF(C65&gt;'Overview (RESPONSES REQUIRED)'!$C$31,FALSE,TRUE)</f>
        <v>0</v>
      </c>
      <c r="Y65" s="17" t="b">
        <f>IF(D65&gt;'Overview (RESPONSES REQUIRED)'!$C$34,FALSE,TRUE)</f>
        <v>0</v>
      </c>
      <c r="Z65" s="17" t="b">
        <f t="shared" si="10"/>
        <v>0</v>
      </c>
      <c r="AA65" s="17" t="str">
        <f t="shared" si="11"/>
        <v>N</v>
      </c>
    </row>
    <row r="66" spans="1:27" ht="15" x14ac:dyDescent="0.15">
      <c r="A66" s="17" t="s">
        <v>206</v>
      </c>
      <c r="B66" s="17">
        <v>3</v>
      </c>
      <c r="C66" s="17">
        <v>5</v>
      </c>
      <c r="D66" s="17">
        <v>10</v>
      </c>
      <c r="E66" s="17" t="str">
        <f>IF('LTE CA'!K68="Y", "Y", IF('LTE CA'!K68="N", "N", 0))</f>
        <v>N</v>
      </c>
      <c r="F66" s="17" t="str">
        <f>IFERROR(AND(OR(F1:G65,$V66)=TRUE,IF(SEARCH(F$1,$A66)&gt;0,TRUE,FALSE)),"")</f>
        <v/>
      </c>
      <c r="G66" s="17" t="str">
        <f>IFERROR(AND(OR(G1:G65,$V66)=TRUE,IF(SEARCH(G$1,$A66)&gt;0,TRUE,FALSE)),"")</f>
        <v/>
      </c>
      <c r="H66" s="17" t="str">
        <f>IFERROR(AND(OR(H1:K65,$V66)=TRUE,IF(SEARCH(H$1,$A66)&gt;0,TRUE,FALSE)),"")</f>
        <v/>
      </c>
      <c r="I66" s="17" t="str">
        <f>IFERROR(AND(OR(I1:K65,$V66)=TRUE,IF(SEARCH(I$1,$A66)&gt;0,TRUE,FALSE)),"")</f>
        <v/>
      </c>
      <c r="J66" s="17" t="b">
        <f>IFERROR(AND(OR(J1:K65,$V66)=TRUE,IF(SEARCH(J$1,$A66)&gt;0,TRUE,FALSE)),"")</f>
        <v>0</v>
      </c>
      <c r="K66" s="17" t="str">
        <f>IFERROR(AND(OR(K1:K65,$V66)=TRUE,IF(SEARCH(K$1,$A66)&gt;0,TRUE,FALSE)),"")</f>
        <v/>
      </c>
      <c r="L66" s="17" t="str">
        <f>IFERROR(AND(OR(L1:L65,$V66)=TRUE,IF(SEARCH(L$1,$A66)&gt;0,TRUE,FALSE)),"")</f>
        <v/>
      </c>
      <c r="M66" s="17" t="str">
        <f>IFERROR(AND(OR(M1:P65,$V66)=TRUE,IF(SEARCH(M$1,$A66)&gt;0,TRUE,FALSE)),"")</f>
        <v/>
      </c>
      <c r="N66" s="17" t="str">
        <f>IFERROR(AND(OR(N1:P65,$V66)=TRUE,IF(SEARCH(N$1,$A66)&gt;0,TRUE,FALSE)),"")</f>
        <v/>
      </c>
      <c r="O66" s="17" t="b">
        <f>IFERROR(AND(OR(O1:P65,$V66)=TRUE,IF(SEARCH(O$1,$A66)&gt;0,TRUE,FALSE)),"")</f>
        <v>0</v>
      </c>
      <c r="P66" s="17" t="str">
        <f>IFERROR(AND(OR(P1:P65,$V66)=TRUE,IF(SEARCH(P$1,$A66)&gt;0,TRUE,FALSE)),"")</f>
        <v/>
      </c>
      <c r="Q66" s="17" t="b">
        <f>IFERROR(AND(OR(Q1:R65,$V66)=TRUE,IF(SEARCH(Q$1,$A66)&gt;0,TRUE,FALSE)),"")</f>
        <v>0</v>
      </c>
      <c r="R66" s="17" t="str">
        <f>IFERROR(AND(OR(R1:R65,$V66)=TRUE,IF(SEARCH(R$1,$A66)&gt;0,TRUE,FALSE)),"")</f>
        <v/>
      </c>
      <c r="S66" s="17" t="str">
        <f>IFERROR(AND(OR(S1:S65,$V66)=TRUE,IF(SEARCH(S$1,$A66)&gt;0,TRUE,FALSE)),"")</f>
        <v/>
      </c>
      <c r="T66" s="17">
        <f t="shared" si="6"/>
        <v>0</v>
      </c>
      <c r="U66" s="17" t="b">
        <f t="shared" si="7"/>
        <v>0</v>
      </c>
      <c r="V66" s="17" t="b">
        <f t="shared" si="8"/>
        <v>0</v>
      </c>
      <c r="W66" s="17" t="b">
        <f t="shared" si="9"/>
        <v>0</v>
      </c>
      <c r="X66" s="17" t="b">
        <f>IF(C66&gt;'Overview (RESPONSES REQUIRED)'!$C$31,FALSE,TRUE)</f>
        <v>0</v>
      </c>
      <c r="Y66" s="17" t="b">
        <f>IF(D66&gt;'Overview (RESPONSES REQUIRED)'!$C$34,FALSE,TRUE)</f>
        <v>0</v>
      </c>
      <c r="Z66" s="17" t="b">
        <f t="shared" si="10"/>
        <v>0</v>
      </c>
      <c r="AA66" s="17" t="str">
        <f t="shared" si="11"/>
        <v>N</v>
      </c>
    </row>
    <row r="67" spans="1:27" ht="15" x14ac:dyDescent="0.15">
      <c r="A67" s="17" t="s">
        <v>207</v>
      </c>
      <c r="B67" s="17">
        <v>3</v>
      </c>
      <c r="C67" s="17">
        <v>5</v>
      </c>
      <c r="D67" s="17">
        <v>10</v>
      </c>
      <c r="E67" s="17" t="str">
        <f>IF('LTE CA'!K69="Y", "Y", IF('LTE CA'!K69="N", "N", 0))</f>
        <v>N</v>
      </c>
      <c r="F67" s="17" t="b">
        <f>IFERROR(AND(OR(F1:G66,$V67)=TRUE,IF(SEARCH(F$1,$A67)&gt;0,TRUE,FALSE)),"")</f>
        <v>0</v>
      </c>
      <c r="G67" s="17" t="str">
        <f>IFERROR(AND(OR(G1:G66,$V67)=TRUE,IF(SEARCH(G$1,$A67)&gt;0,TRUE,FALSE)),"")</f>
        <v/>
      </c>
      <c r="H67" s="17" t="str">
        <f>IFERROR(AND(OR(H1:K66,$V67)=TRUE,IF(SEARCH(H$1,$A67)&gt;0,TRUE,FALSE)),"")</f>
        <v/>
      </c>
      <c r="I67" s="17" t="str">
        <f>IFERROR(AND(OR(I1:K66,$V67)=TRUE,IF(SEARCH(I$1,$A67)&gt;0,TRUE,FALSE)),"")</f>
        <v/>
      </c>
      <c r="J67" s="17" t="b">
        <f>IFERROR(AND(OR(J1:K66,$V67)=TRUE,IF(SEARCH(J$1,$A67)&gt;0,TRUE,FALSE)),"")</f>
        <v>0</v>
      </c>
      <c r="K67" s="17" t="str">
        <f>IFERROR(AND(OR(K1:K66,$V67)=TRUE,IF(SEARCH(K$1,$A67)&gt;0,TRUE,FALSE)),"")</f>
        <v/>
      </c>
      <c r="L67" s="17" t="str">
        <f>IFERROR(AND(OR(L1:L66,$V67)=TRUE,IF(SEARCH(L$1,$A67)&gt;0,TRUE,FALSE)),"")</f>
        <v/>
      </c>
      <c r="M67" s="17" t="str">
        <f>IFERROR(AND(OR(M1:P66,$V67)=TRUE,IF(SEARCH(M$1,$A67)&gt;0,TRUE,FALSE)),"")</f>
        <v/>
      </c>
      <c r="N67" s="17" t="str">
        <f>IFERROR(AND(OR(N1:P66,$V67)=TRUE,IF(SEARCH(N$1,$A67)&gt;0,TRUE,FALSE)),"")</f>
        <v/>
      </c>
      <c r="O67" s="17" t="b">
        <f>IFERROR(AND(OR(O1:P66,$V67)=TRUE,IF(SEARCH(O$1,$A67)&gt;0,TRUE,FALSE)),"")</f>
        <v>0</v>
      </c>
      <c r="P67" s="17" t="str">
        <f>IFERROR(AND(OR(P1:P66,$V67)=TRUE,IF(SEARCH(P$1,$A67)&gt;0,TRUE,FALSE)),"")</f>
        <v/>
      </c>
      <c r="Q67" s="17" t="str">
        <f>IFERROR(AND(OR(Q1:R66,$V67)=TRUE,IF(SEARCH(Q$1,$A67)&gt;0,TRUE,FALSE)),"")</f>
        <v/>
      </c>
      <c r="R67" s="17" t="str">
        <f>IFERROR(AND(OR(R1:R66,$V67)=TRUE,IF(SEARCH(R$1,$A67)&gt;0,TRUE,FALSE)),"")</f>
        <v/>
      </c>
      <c r="S67" s="17" t="str">
        <f>IFERROR(AND(OR(S1:S66,$V67)=TRUE,IF(SEARCH(S$1,$A67)&gt;0,TRUE,FALSE)),"")</f>
        <v/>
      </c>
      <c r="T67" s="17">
        <f t="shared" ref="T67:T98" si="12">COUNTIF(F67:S67,TRUE)</f>
        <v>0</v>
      </c>
      <c r="U67" s="17" t="b">
        <f t="shared" ref="U67:U98" si="13">IFERROR(AND(F67:S67), TRUE)</f>
        <v>0</v>
      </c>
      <c r="V67" s="17" t="b">
        <f t="shared" ref="V67:V98" si="14">IF(E67="Y",TRUE,IF(E67="N",FALSE,0))</f>
        <v>0</v>
      </c>
      <c r="W67" s="17" t="b">
        <f t="shared" ref="W67:W98" si="15">IF(V67=FALSE, FALSE, U67)</f>
        <v>0</v>
      </c>
      <c r="X67" s="17" t="b">
        <f>IF(C67&gt;'Overview (RESPONSES REQUIRED)'!$C$31,FALSE,TRUE)</f>
        <v>0</v>
      </c>
      <c r="Y67" s="17" t="b">
        <f>IF(D67&gt;'Overview (RESPONSES REQUIRED)'!$C$34,FALSE,TRUE)</f>
        <v>0</v>
      </c>
      <c r="Z67" s="17" t="b">
        <f t="shared" ref="Z67:Z98" si="16">AND(X67:Y67)</f>
        <v>0</v>
      </c>
      <c r="AA67" s="17" t="str">
        <f t="shared" ref="AA67:AA98" si="17">IF(Z67=FALSE,"N",IF(W67=TRUE,"Y",IF(E67=0,"E","N")))</f>
        <v>N</v>
      </c>
    </row>
    <row r="68" spans="1:27" ht="15" x14ac:dyDescent="0.15">
      <c r="A68" s="17" t="s">
        <v>208</v>
      </c>
      <c r="B68" s="17">
        <v>3</v>
      </c>
      <c r="C68" s="17">
        <v>4</v>
      </c>
      <c r="D68" s="17">
        <v>10</v>
      </c>
      <c r="E68" s="17" t="str">
        <f>IF('LTE CA'!K70="Y", "Y", IF('LTE CA'!K70="N", "N", 0))</f>
        <v>N</v>
      </c>
      <c r="F68" s="17" t="str">
        <f>IFERROR(AND(OR(F1:G67,$V68)=TRUE,IF(SEARCH(F$1,$A68)&gt;0,TRUE,FALSE)),"")</f>
        <v/>
      </c>
      <c r="G68" s="17" t="str">
        <f>IFERROR(AND(OR(G1:G67,$V68)=TRUE,IF(SEARCH(G$1,$A68)&gt;0,TRUE,FALSE)),"")</f>
        <v/>
      </c>
      <c r="H68" s="17" t="str">
        <f>IFERROR(AND(OR(H1:K67,$V68)=TRUE,IF(SEARCH(H$1,$A68)&gt;0,TRUE,FALSE)),"")</f>
        <v/>
      </c>
      <c r="I68" s="17" t="b">
        <f>IFERROR(AND(OR(I1:K67,$V68)=TRUE,IF(SEARCH(I$1,$A68)&gt;0,TRUE,FALSE)),"")</f>
        <v>0</v>
      </c>
      <c r="J68" s="17" t="str">
        <f>IFERROR(AND(OR(J1:K67,$V68)=TRUE,IF(SEARCH(J$1,$A68)&gt;0,TRUE,FALSE)),"")</f>
        <v/>
      </c>
      <c r="K68" s="17" t="str">
        <f>IFERROR(AND(OR(K1:K67,$V68)=TRUE,IF(SEARCH(K$1,$A68)&gt;0,TRUE,FALSE)),"")</f>
        <v/>
      </c>
      <c r="L68" s="17" t="str">
        <f>IFERROR(AND(OR(L1:L67,$V68)=TRUE,IF(SEARCH(L$1,$A68)&gt;0,TRUE,FALSE)),"")</f>
        <v/>
      </c>
      <c r="M68" s="17" t="str">
        <f>IFERROR(AND(OR(M1:P67,$V68)=TRUE,IF(SEARCH(M$1,$A68)&gt;0,TRUE,FALSE)),"")</f>
        <v/>
      </c>
      <c r="N68" s="17" t="str">
        <f>IFERROR(AND(OR(N1:P67,$V68)=TRUE,IF(SEARCH(N$1,$A68)&gt;0,TRUE,FALSE)),"")</f>
        <v/>
      </c>
      <c r="O68" s="17" t="b">
        <f>IFERROR(AND(OR(O1:P67,$V68)=TRUE,IF(SEARCH(O$1,$A68)&gt;0,TRUE,FALSE)),"")</f>
        <v>0</v>
      </c>
      <c r="P68" s="17" t="str">
        <f>IFERROR(AND(OR(P1:P67,$V68)=TRUE,IF(SEARCH(P$1,$A68)&gt;0,TRUE,FALSE)),"")</f>
        <v/>
      </c>
      <c r="Q68" s="17" t="str">
        <f>IFERROR(AND(OR(Q1:R67,$V68)=TRUE,IF(SEARCH(Q$1,$A68)&gt;0,TRUE,FALSE)),"")</f>
        <v/>
      </c>
      <c r="R68" s="17" t="str">
        <f>IFERROR(AND(OR(R1:R67,$V68)=TRUE,IF(SEARCH(R$1,$A68)&gt;0,TRUE,FALSE)),"")</f>
        <v/>
      </c>
      <c r="S68" s="17" t="b">
        <f>IFERROR(AND(OR(S1:S67,$V68)=TRUE,IF(SEARCH(S$1,$A68)&gt;0,TRUE,FALSE)),"")</f>
        <v>0</v>
      </c>
      <c r="T68" s="17">
        <f t="shared" si="12"/>
        <v>0</v>
      </c>
      <c r="U68" s="17" t="b">
        <f t="shared" si="13"/>
        <v>0</v>
      </c>
      <c r="V68" s="17" t="b">
        <f t="shared" si="14"/>
        <v>0</v>
      </c>
      <c r="W68" s="17" t="b">
        <f t="shared" si="15"/>
        <v>0</v>
      </c>
      <c r="X68" s="17" t="b">
        <f>IF(C68&gt;'Overview (RESPONSES REQUIRED)'!$C$31,FALSE,TRUE)</f>
        <v>0</v>
      </c>
      <c r="Y68" s="17" t="b">
        <f>IF(D68&gt;'Overview (RESPONSES REQUIRED)'!$C$34,FALSE,TRUE)</f>
        <v>0</v>
      </c>
      <c r="Z68" s="17" t="b">
        <f t="shared" si="16"/>
        <v>0</v>
      </c>
      <c r="AA68" s="17" t="str">
        <f t="shared" si="17"/>
        <v>N</v>
      </c>
    </row>
    <row r="69" spans="1:27" ht="15" x14ac:dyDescent="0.15">
      <c r="A69" s="17" t="s">
        <v>209</v>
      </c>
      <c r="B69" s="17">
        <v>3</v>
      </c>
      <c r="C69" s="17">
        <v>4</v>
      </c>
      <c r="D69" s="17">
        <v>10</v>
      </c>
      <c r="E69" s="17" t="str">
        <f>IF('LTE CA'!K71="Y", "Y", IF('LTE CA'!K71="N", "N", 0))</f>
        <v>N</v>
      </c>
      <c r="F69" s="17" t="str">
        <f>IFERROR(AND(OR(F1:G68,$V69)=TRUE,IF(SEARCH(F$1,$A69)&gt;0,TRUE,FALSE)),"")</f>
        <v/>
      </c>
      <c r="G69" s="17" t="str">
        <f>IFERROR(AND(OR(G1:G68,$V69)=TRUE,IF(SEARCH(G$1,$A69)&gt;0,TRUE,FALSE)),"")</f>
        <v/>
      </c>
      <c r="H69" s="17" t="str">
        <f>IFERROR(AND(OR(H1:K68,$V69)=TRUE,IF(SEARCH(H$1,$A69)&gt;0,TRUE,FALSE)),"")</f>
        <v/>
      </c>
      <c r="I69" s="17" t="str">
        <f>IFERROR(AND(OR(I1:K68,$V69)=TRUE,IF(SEARCH(I$1,$A69)&gt;0,TRUE,FALSE)),"")</f>
        <v/>
      </c>
      <c r="J69" s="17" t="b">
        <f>IFERROR(AND(OR(J1:K68,$V69)=TRUE,IF(SEARCH(J$1,$A69)&gt;0,TRUE,FALSE)),"")</f>
        <v>0</v>
      </c>
      <c r="K69" s="17" t="str">
        <f>IFERROR(AND(OR(K1:K68,$V69)=TRUE,IF(SEARCH(K$1,$A69)&gt;0,TRUE,FALSE)),"")</f>
        <v/>
      </c>
      <c r="L69" s="17" t="str">
        <f>IFERROR(AND(OR(L1:L68,$V69)=TRUE,IF(SEARCH(L$1,$A69)&gt;0,TRUE,FALSE)),"")</f>
        <v/>
      </c>
      <c r="M69" s="17" t="str">
        <f>IFERROR(AND(OR(M1:P68,$V69)=TRUE,IF(SEARCH(M$1,$A69)&gt;0,TRUE,FALSE)),"")</f>
        <v/>
      </c>
      <c r="N69" s="17" t="b">
        <f>IFERROR(AND(OR(N1:P68,$V69)=TRUE,IF(SEARCH(N$1,$A69)&gt;0,TRUE,FALSE)),"")</f>
        <v>0</v>
      </c>
      <c r="O69" s="17" t="str">
        <f>IFERROR(AND(OR(O1:P68,$V69)=TRUE,IF(SEARCH(O$1,$A69)&gt;0,TRUE,FALSE)),"")</f>
        <v/>
      </c>
      <c r="P69" s="17" t="str">
        <f>IFERROR(AND(OR(P1:P68,$V69)=TRUE,IF(SEARCH(P$1,$A69)&gt;0,TRUE,FALSE)),"")</f>
        <v/>
      </c>
      <c r="Q69" s="17" t="str">
        <f>IFERROR(AND(OR(Q1:R68,$V69)=TRUE,IF(SEARCH(Q$1,$A69)&gt;0,TRUE,FALSE)),"")</f>
        <v/>
      </c>
      <c r="R69" s="17" t="str">
        <f>IFERROR(AND(OR(R1:R68,$V69)=TRUE,IF(SEARCH(R$1,$A69)&gt;0,TRUE,FALSE)),"")</f>
        <v/>
      </c>
      <c r="S69" s="17" t="b">
        <f>IFERROR(AND(OR(S1:S68,$V69)=TRUE,IF(SEARCH(S$1,$A69)&gt;0,TRUE,FALSE)),"")</f>
        <v>0</v>
      </c>
      <c r="T69" s="17">
        <f t="shared" si="12"/>
        <v>0</v>
      </c>
      <c r="U69" s="17" t="b">
        <f t="shared" si="13"/>
        <v>0</v>
      </c>
      <c r="V69" s="17" t="b">
        <f t="shared" si="14"/>
        <v>0</v>
      </c>
      <c r="W69" s="17" t="b">
        <f t="shared" si="15"/>
        <v>0</v>
      </c>
      <c r="X69" s="17" t="b">
        <f>IF(C69&gt;'Overview (RESPONSES REQUIRED)'!$C$31,FALSE,TRUE)</f>
        <v>0</v>
      </c>
      <c r="Y69" s="17" t="b">
        <f>IF(D69&gt;'Overview (RESPONSES REQUIRED)'!$C$34,FALSE,TRUE)</f>
        <v>0</v>
      </c>
      <c r="Z69" s="17" t="b">
        <f t="shared" si="16"/>
        <v>0</v>
      </c>
      <c r="AA69" s="17" t="str">
        <f t="shared" si="17"/>
        <v>N</v>
      </c>
    </row>
    <row r="70" spans="1:27" ht="15" x14ac:dyDescent="0.15">
      <c r="A70" s="17" t="s">
        <v>210</v>
      </c>
      <c r="B70" s="17">
        <v>3</v>
      </c>
      <c r="C70" s="17">
        <v>4</v>
      </c>
      <c r="D70" s="17">
        <v>10</v>
      </c>
      <c r="E70" s="17" t="str">
        <f>IF('LTE CA'!K72="Y", "Y", IF('LTE CA'!K72="N", "N", 0))</f>
        <v>N</v>
      </c>
      <c r="F70" s="17" t="str">
        <f>IFERROR(AND(OR(F1:G69,$V70)=TRUE,IF(SEARCH(F$1,$A70)&gt;0,TRUE,FALSE)),"")</f>
        <v/>
      </c>
      <c r="G70" s="17" t="str">
        <f>IFERROR(AND(OR(G1:G69,$V70)=TRUE,IF(SEARCH(G$1,$A70)&gt;0,TRUE,FALSE)),"")</f>
        <v/>
      </c>
      <c r="H70" s="17" t="str">
        <f>IFERROR(AND(OR(H1:K69,$V70)=TRUE,IF(SEARCH(H$1,$A70)&gt;0,TRUE,FALSE)),"")</f>
        <v/>
      </c>
      <c r="I70" s="17" t="b">
        <f>IFERROR(AND(OR(I1:K69,$V70)=TRUE,IF(SEARCH(I$1,$A70)&gt;0,TRUE,FALSE)),"")</f>
        <v>0</v>
      </c>
      <c r="J70" s="17" t="str">
        <f>IFERROR(AND(OR(J1:K69,$V70)=TRUE,IF(SEARCH(J$1,$A70)&gt;0,TRUE,FALSE)),"")</f>
        <v/>
      </c>
      <c r="K70" s="17" t="str">
        <f>IFERROR(AND(OR(K1:K69,$V70)=TRUE,IF(SEARCH(K$1,$A70)&gt;0,TRUE,FALSE)),"")</f>
        <v/>
      </c>
      <c r="L70" s="17" t="str">
        <f>IFERROR(AND(OR(L1:L69,$V70)=TRUE,IF(SEARCH(L$1,$A70)&gt;0,TRUE,FALSE)),"")</f>
        <v/>
      </c>
      <c r="M70" s="17" t="str">
        <f>IFERROR(AND(OR(M1:P69,$V70)=TRUE,IF(SEARCH(M$1,$A70)&gt;0,TRUE,FALSE)),"")</f>
        <v/>
      </c>
      <c r="N70" s="17" t="str">
        <f>IFERROR(AND(OR(N1:P69,$V70)=TRUE,IF(SEARCH(N$1,$A70)&gt;0,TRUE,FALSE)),"")</f>
        <v/>
      </c>
      <c r="O70" s="17" t="b">
        <f>IFERROR(AND(OR(O1:P69,$V70)=TRUE,IF(SEARCH(O$1,$A70)&gt;0,TRUE,FALSE)),"")</f>
        <v>0</v>
      </c>
      <c r="P70" s="17" t="str">
        <f>IFERROR(AND(OR(P1:P69,$V70)=TRUE,IF(SEARCH(P$1,$A70)&gt;0,TRUE,FALSE)),"")</f>
        <v/>
      </c>
      <c r="Q70" s="17" t="b">
        <f>IFERROR(AND(OR(Q1:R69,$V70)=TRUE,IF(SEARCH(Q$1,$A70)&gt;0,TRUE,FALSE)),"")</f>
        <v>0</v>
      </c>
      <c r="R70" s="17" t="str">
        <f>IFERROR(AND(OR(R1:R69,$V70)=TRUE,IF(SEARCH(R$1,$A70)&gt;0,TRUE,FALSE)),"")</f>
        <v/>
      </c>
      <c r="S70" s="17" t="str">
        <f>IFERROR(AND(OR(S1:S69,$V70)=TRUE,IF(SEARCH(S$1,$A70)&gt;0,TRUE,FALSE)),"")</f>
        <v/>
      </c>
      <c r="T70" s="17">
        <f t="shared" si="12"/>
        <v>0</v>
      </c>
      <c r="U70" s="17" t="b">
        <f t="shared" si="13"/>
        <v>0</v>
      </c>
      <c r="V70" s="17" t="b">
        <f t="shared" si="14"/>
        <v>0</v>
      </c>
      <c r="W70" s="17" t="b">
        <f t="shared" si="15"/>
        <v>0</v>
      </c>
      <c r="X70" s="17" t="b">
        <f>IF(C70&gt;'Overview (RESPONSES REQUIRED)'!$C$31,FALSE,TRUE)</f>
        <v>0</v>
      </c>
      <c r="Y70" s="17" t="b">
        <f>IF(D70&gt;'Overview (RESPONSES REQUIRED)'!$C$34,FALSE,TRUE)</f>
        <v>0</v>
      </c>
      <c r="Z70" s="17" t="b">
        <f t="shared" si="16"/>
        <v>0</v>
      </c>
      <c r="AA70" s="17" t="str">
        <f t="shared" si="17"/>
        <v>N</v>
      </c>
    </row>
    <row r="71" spans="1:27" ht="15" x14ac:dyDescent="0.15">
      <c r="A71" s="17" t="s">
        <v>211</v>
      </c>
      <c r="B71" s="17">
        <v>3</v>
      </c>
      <c r="C71" s="17">
        <v>4</v>
      </c>
      <c r="D71" s="17">
        <v>10</v>
      </c>
      <c r="E71" s="17" t="str">
        <f>IF('LTE CA'!K73="Y", "Y", IF('LTE CA'!K73="N", "N", 0))</f>
        <v>N</v>
      </c>
      <c r="F71" s="17" t="str">
        <f>IFERROR(AND(OR(F1:G70,$V71)=TRUE,IF(SEARCH(F$1,$A71)&gt;0,TRUE,FALSE)),"")</f>
        <v/>
      </c>
      <c r="G71" s="17" t="str">
        <f>IFERROR(AND(OR(G1:G70,$V71)=TRUE,IF(SEARCH(G$1,$A71)&gt;0,TRUE,FALSE)),"")</f>
        <v/>
      </c>
      <c r="H71" s="17" t="str">
        <f>IFERROR(AND(OR(H1:K70,$V71)=TRUE,IF(SEARCH(H$1,$A71)&gt;0,TRUE,FALSE)),"")</f>
        <v/>
      </c>
      <c r="I71" s="17" t="str">
        <f>IFERROR(AND(OR(I1:K70,$V71)=TRUE,IF(SEARCH(I$1,$A71)&gt;0,TRUE,FALSE)),"")</f>
        <v/>
      </c>
      <c r="J71" s="17" t="b">
        <f>IFERROR(AND(OR(J1:K70,$V71)=TRUE,IF(SEARCH(J$1,$A71)&gt;0,TRUE,FALSE)),"")</f>
        <v>0</v>
      </c>
      <c r="K71" s="17" t="str">
        <f>IFERROR(AND(OR(K1:K70,$V71)=TRUE,IF(SEARCH(K$1,$A71)&gt;0,TRUE,FALSE)),"")</f>
        <v/>
      </c>
      <c r="L71" s="17" t="str">
        <f>IFERROR(AND(OR(L1:L70,$V71)=TRUE,IF(SEARCH(L$1,$A71)&gt;0,TRUE,FALSE)),"")</f>
        <v/>
      </c>
      <c r="M71" s="17" t="str">
        <f>IFERROR(AND(OR(M1:P70,$V71)=TRUE,IF(SEARCH(M$1,$A71)&gt;0,TRUE,FALSE)),"")</f>
        <v/>
      </c>
      <c r="N71" s="17" t="b">
        <f>IFERROR(AND(OR(N1:P70,$V71)=TRUE,IF(SEARCH(N$1,$A71)&gt;0,TRUE,FALSE)),"")</f>
        <v>0</v>
      </c>
      <c r="O71" s="17" t="str">
        <f>IFERROR(AND(OR(O1:P70,$V71)=TRUE,IF(SEARCH(O$1,$A71)&gt;0,TRUE,FALSE)),"")</f>
        <v/>
      </c>
      <c r="P71" s="17" t="str">
        <f>IFERROR(AND(OR(P1:P70,$V71)=TRUE,IF(SEARCH(P$1,$A71)&gt;0,TRUE,FALSE)),"")</f>
        <v/>
      </c>
      <c r="Q71" s="17" t="b">
        <f>IFERROR(AND(OR(Q1:R70,$V71)=TRUE,IF(SEARCH(Q$1,$A71)&gt;0,TRUE,FALSE)),"")</f>
        <v>0</v>
      </c>
      <c r="R71" s="17" t="str">
        <f>IFERROR(AND(OR(R1:R70,$V71)=TRUE,IF(SEARCH(R$1,$A71)&gt;0,TRUE,FALSE)),"")</f>
        <v/>
      </c>
      <c r="S71" s="17" t="str">
        <f>IFERROR(AND(OR(S1:S70,$V71)=TRUE,IF(SEARCH(S$1,$A71)&gt;0,TRUE,FALSE)),"")</f>
        <v/>
      </c>
      <c r="T71" s="17">
        <f t="shared" si="12"/>
        <v>0</v>
      </c>
      <c r="U71" s="17" t="b">
        <f t="shared" si="13"/>
        <v>0</v>
      </c>
      <c r="V71" s="17" t="b">
        <f t="shared" si="14"/>
        <v>0</v>
      </c>
      <c r="W71" s="17" t="b">
        <f t="shared" si="15"/>
        <v>0</v>
      </c>
      <c r="X71" s="17" t="b">
        <f>IF(C71&gt;'Overview (RESPONSES REQUIRED)'!$C$31,FALSE,TRUE)</f>
        <v>0</v>
      </c>
      <c r="Y71" s="17" t="b">
        <f>IF(D71&gt;'Overview (RESPONSES REQUIRED)'!$C$34,FALSE,TRUE)</f>
        <v>0</v>
      </c>
      <c r="Z71" s="17" t="b">
        <f t="shared" si="16"/>
        <v>0</v>
      </c>
      <c r="AA71" s="17" t="str">
        <f t="shared" si="17"/>
        <v>N</v>
      </c>
    </row>
    <row r="72" spans="1:27" ht="15" x14ac:dyDescent="0.15">
      <c r="A72" s="17" t="s">
        <v>212</v>
      </c>
      <c r="B72" s="17">
        <v>3</v>
      </c>
      <c r="C72" s="17">
        <v>4</v>
      </c>
      <c r="D72" s="17">
        <v>10</v>
      </c>
      <c r="E72" s="17" t="str">
        <f>IF('LTE CA'!K74="Y", "Y", IF('LTE CA'!K74="N", "N", 0))</f>
        <v>N</v>
      </c>
      <c r="F72" s="17" t="str">
        <f>IFERROR(AND(OR(F1:G71,$V72)=TRUE,IF(SEARCH(F$1,$A72)&gt;0,TRUE,FALSE)),"")</f>
        <v/>
      </c>
      <c r="G72" s="17" t="b">
        <f>IFERROR(AND(OR(G1:G71,$V72)=TRUE,IF(SEARCH(G$1,$A72)&gt;0,TRUE,FALSE)),"")</f>
        <v>0</v>
      </c>
      <c r="H72" s="17" t="str">
        <f>IFERROR(AND(OR(H1:K71,$V72)=TRUE,IF(SEARCH(H$1,$A72)&gt;0,TRUE,FALSE)),"")</f>
        <v/>
      </c>
      <c r="I72" s="17" t="str">
        <f>IFERROR(AND(OR(I1:K71,$V72)=TRUE,IF(SEARCH(I$1,$A72)&gt;0,TRUE,FALSE)),"")</f>
        <v/>
      </c>
      <c r="J72" s="17" t="b">
        <f>IFERROR(AND(OR(J1:K71,$V72)=TRUE,IF(SEARCH(J$1,$A72)&gt;0,TRUE,FALSE)),"")</f>
        <v>0</v>
      </c>
      <c r="K72" s="17" t="str">
        <f>IFERROR(AND(OR(K1:K71,$V72)=TRUE,IF(SEARCH(K$1,$A72)&gt;0,TRUE,FALSE)),"")</f>
        <v/>
      </c>
      <c r="L72" s="17" t="str">
        <f>IFERROR(AND(OR(L1:L71,$V72)=TRUE,IF(SEARCH(L$1,$A72)&gt;0,TRUE,FALSE)),"")</f>
        <v/>
      </c>
      <c r="M72" s="17" t="str">
        <f>IFERROR(AND(OR(M1:P71,$V72)=TRUE,IF(SEARCH(M$1,$A72)&gt;0,TRUE,FALSE)),"")</f>
        <v/>
      </c>
      <c r="N72" s="17" t="str">
        <f>IFERROR(AND(OR(N1:P71,$V72)=TRUE,IF(SEARCH(N$1,$A72)&gt;0,TRUE,FALSE)),"")</f>
        <v/>
      </c>
      <c r="O72" s="17" t="str">
        <f>IFERROR(AND(OR(O1:P71,$V72)=TRUE,IF(SEARCH(O$1,$A72)&gt;0,TRUE,FALSE)),"")</f>
        <v/>
      </c>
      <c r="P72" s="17" t="str">
        <f>IFERROR(AND(OR(P1:P71,$V72)=TRUE,IF(SEARCH(P$1,$A72)&gt;0,TRUE,FALSE)),"")</f>
        <v/>
      </c>
      <c r="Q72" s="17" t="str">
        <f>IFERROR(AND(OR(Q1:R71,$V72)=TRUE,IF(SEARCH(Q$1,$A72)&gt;0,TRUE,FALSE)),"")</f>
        <v/>
      </c>
      <c r="R72" s="17" t="str">
        <f>IFERROR(AND(OR(R1:R71,$V72)=TRUE,IF(SEARCH(R$1,$A72)&gt;0,TRUE,FALSE)),"")</f>
        <v/>
      </c>
      <c r="S72" s="17" t="b">
        <f>IFERROR(AND(OR(S1:S71,$V72)=TRUE,IF(SEARCH(S$1,$A72)&gt;0,TRUE,FALSE)),"")</f>
        <v>0</v>
      </c>
      <c r="T72" s="17">
        <f t="shared" si="12"/>
        <v>0</v>
      </c>
      <c r="U72" s="17" t="b">
        <f t="shared" si="13"/>
        <v>0</v>
      </c>
      <c r="V72" s="17" t="b">
        <f t="shared" si="14"/>
        <v>0</v>
      </c>
      <c r="W72" s="17" t="b">
        <f t="shared" si="15"/>
        <v>0</v>
      </c>
      <c r="X72" s="17" t="b">
        <f>IF(C72&gt;'Overview (RESPONSES REQUIRED)'!$C$31,FALSE,TRUE)</f>
        <v>0</v>
      </c>
      <c r="Y72" s="17" t="b">
        <f>IF(D72&gt;'Overview (RESPONSES REQUIRED)'!$C$34,FALSE,TRUE)</f>
        <v>0</v>
      </c>
      <c r="Z72" s="17" t="b">
        <f t="shared" si="16"/>
        <v>0</v>
      </c>
      <c r="AA72" s="17" t="str">
        <f t="shared" si="17"/>
        <v>N</v>
      </c>
    </row>
    <row r="73" spans="1:27" ht="15" x14ac:dyDescent="0.15">
      <c r="A73" s="17" t="s">
        <v>213</v>
      </c>
      <c r="B73" s="17">
        <v>3</v>
      </c>
      <c r="C73" s="17">
        <v>4</v>
      </c>
      <c r="D73" s="17">
        <v>10</v>
      </c>
      <c r="E73" s="17" t="str">
        <f>IF('LTE CA'!K75="Y", "Y", IF('LTE CA'!K75="N", "N", 0))</f>
        <v>N</v>
      </c>
      <c r="F73" s="17" t="str">
        <f>IFERROR(AND(OR(F1:G72,$V73)=TRUE,IF(SEARCH(F$1,$A73)&gt;0,TRUE,FALSE)),"")</f>
        <v/>
      </c>
      <c r="G73" s="17" t="b">
        <f>IFERROR(AND(OR(G1:G72,$V73)=TRUE,IF(SEARCH(G$1,$A73)&gt;0,TRUE,FALSE)),"")</f>
        <v>0</v>
      </c>
      <c r="H73" s="17" t="str">
        <f>IFERROR(AND(OR(H1:K72,$V73)=TRUE,IF(SEARCH(H$1,$A73)&gt;0,TRUE,FALSE)),"")</f>
        <v/>
      </c>
      <c r="I73" s="17" t="str">
        <f>IFERROR(AND(OR(I1:K72,$V73)=TRUE,IF(SEARCH(I$1,$A73)&gt;0,TRUE,FALSE)),"")</f>
        <v/>
      </c>
      <c r="J73" s="17" t="str">
        <f>IFERROR(AND(OR(J1:K72,$V73)=TRUE,IF(SEARCH(J$1,$A73)&gt;0,TRUE,FALSE)),"")</f>
        <v/>
      </c>
      <c r="K73" s="17" t="str">
        <f>IFERROR(AND(OR(K1:K72,$V73)=TRUE,IF(SEARCH(K$1,$A73)&gt;0,TRUE,FALSE)),"")</f>
        <v/>
      </c>
      <c r="L73" s="17" t="str">
        <f>IFERROR(AND(OR(L1:L72,$V73)=TRUE,IF(SEARCH(L$1,$A73)&gt;0,TRUE,FALSE)),"")</f>
        <v/>
      </c>
      <c r="M73" s="17" t="str">
        <f>IFERROR(AND(OR(M1:P72,$V73)=TRUE,IF(SEARCH(M$1,$A73)&gt;0,TRUE,FALSE)),"")</f>
        <v/>
      </c>
      <c r="N73" s="17" t="str">
        <f>IFERROR(AND(OR(N1:P72,$V73)=TRUE,IF(SEARCH(N$1,$A73)&gt;0,TRUE,FALSE)),"")</f>
        <v/>
      </c>
      <c r="O73" s="17" t="b">
        <f>IFERROR(AND(OR(O1:P72,$V73)=TRUE,IF(SEARCH(O$1,$A73)&gt;0,TRUE,FALSE)),"")</f>
        <v>0</v>
      </c>
      <c r="P73" s="17" t="str">
        <f>IFERROR(AND(OR(P1:P72,$V73)=TRUE,IF(SEARCH(P$1,$A73)&gt;0,TRUE,FALSE)),"")</f>
        <v/>
      </c>
      <c r="Q73" s="17" t="str">
        <f>IFERROR(AND(OR(Q1:R72,$V73)=TRUE,IF(SEARCH(Q$1,$A73)&gt;0,TRUE,FALSE)),"")</f>
        <v/>
      </c>
      <c r="R73" s="17" t="str">
        <f>IFERROR(AND(OR(R1:R72,$V73)=TRUE,IF(SEARCH(R$1,$A73)&gt;0,TRUE,FALSE)),"")</f>
        <v/>
      </c>
      <c r="S73" s="17" t="b">
        <f>IFERROR(AND(OR(S1:S72,$V73)=TRUE,IF(SEARCH(S$1,$A73)&gt;0,TRUE,FALSE)),"")</f>
        <v>0</v>
      </c>
      <c r="T73" s="17">
        <f t="shared" si="12"/>
        <v>0</v>
      </c>
      <c r="U73" s="17" t="b">
        <f t="shared" si="13"/>
        <v>0</v>
      </c>
      <c r="V73" s="17" t="b">
        <f t="shared" si="14"/>
        <v>0</v>
      </c>
      <c r="W73" s="17" t="b">
        <f t="shared" si="15"/>
        <v>0</v>
      </c>
      <c r="X73" s="17" t="b">
        <f>IF(C73&gt;'Overview (RESPONSES REQUIRED)'!$C$31,FALSE,TRUE)</f>
        <v>0</v>
      </c>
      <c r="Y73" s="17" t="b">
        <f>IF(D73&gt;'Overview (RESPONSES REQUIRED)'!$C$34,FALSE,TRUE)</f>
        <v>0</v>
      </c>
      <c r="Z73" s="17" t="b">
        <f t="shared" si="16"/>
        <v>0</v>
      </c>
      <c r="AA73" s="17" t="str">
        <f t="shared" si="17"/>
        <v>N</v>
      </c>
    </row>
    <row r="74" spans="1:27" ht="15" x14ac:dyDescent="0.15">
      <c r="A74" s="17" t="s">
        <v>214</v>
      </c>
      <c r="B74" s="17">
        <v>3</v>
      </c>
      <c r="C74" s="17">
        <v>4</v>
      </c>
      <c r="D74" s="17">
        <v>10</v>
      </c>
      <c r="E74" s="17" t="str">
        <f>IF('LTE CA'!K76="Y", "Y", IF('LTE CA'!K76="N", "N", 0))</f>
        <v>N</v>
      </c>
      <c r="F74" s="17" t="str">
        <f>IFERROR(AND(OR(F1:G73,$V74)=TRUE,IF(SEARCH(F$1,$A74)&gt;0,TRUE,FALSE)),"")</f>
        <v/>
      </c>
      <c r="G74" s="17" t="b">
        <f>IFERROR(AND(OR(G1:G73,$V74)=TRUE,IF(SEARCH(G$1,$A74)&gt;0,TRUE,FALSE)),"")</f>
        <v>0</v>
      </c>
      <c r="H74" s="17" t="b">
        <f>IFERROR(AND(OR(H1:K73,$V74)=TRUE,IF(SEARCH(H$1,$A74)&gt;0,TRUE,FALSE)),"")</f>
        <v>0</v>
      </c>
      <c r="I74" s="17" t="str">
        <f>IFERROR(AND(OR(I1:K73,$V74)=TRUE,IF(SEARCH(I$1,$A74)&gt;0,TRUE,FALSE)),"")</f>
        <v/>
      </c>
      <c r="J74" s="17" t="str">
        <f>IFERROR(AND(OR(J1:K73,$V74)=TRUE,IF(SEARCH(J$1,$A74)&gt;0,TRUE,FALSE)),"")</f>
        <v/>
      </c>
      <c r="K74" s="17" t="str">
        <f>IFERROR(AND(OR(K1:K73,$V74)=TRUE,IF(SEARCH(K$1,$A74)&gt;0,TRUE,FALSE)),"")</f>
        <v/>
      </c>
      <c r="L74" s="17" t="str">
        <f>IFERROR(AND(OR(L1:L73,$V74)=TRUE,IF(SEARCH(L$1,$A74)&gt;0,TRUE,FALSE)),"")</f>
        <v/>
      </c>
      <c r="M74" s="17" t="str">
        <f>IFERROR(AND(OR(M1:P73,$V74)=TRUE,IF(SEARCH(M$1,$A74)&gt;0,TRUE,FALSE)),"")</f>
        <v/>
      </c>
      <c r="N74" s="17" t="str">
        <f>IFERROR(AND(OR(N1:P73,$V74)=TRUE,IF(SEARCH(N$1,$A74)&gt;0,TRUE,FALSE)),"")</f>
        <v/>
      </c>
      <c r="O74" s="17" t="b">
        <f>IFERROR(AND(OR(O1:P73,$V74)=TRUE,IF(SEARCH(O$1,$A74)&gt;0,TRUE,FALSE)),"")</f>
        <v>0</v>
      </c>
      <c r="P74" s="17" t="str">
        <f>IFERROR(AND(OR(P1:P73,$V74)=TRUE,IF(SEARCH(P$1,$A74)&gt;0,TRUE,FALSE)),"")</f>
        <v/>
      </c>
      <c r="Q74" s="17" t="str">
        <f>IFERROR(AND(OR(Q1:R73,$V74)=TRUE,IF(SEARCH(Q$1,$A74)&gt;0,TRUE,FALSE)),"")</f>
        <v/>
      </c>
      <c r="R74" s="17" t="str">
        <f>IFERROR(AND(OR(R1:R73,$V74)=TRUE,IF(SEARCH(R$1,$A74)&gt;0,TRUE,FALSE)),"")</f>
        <v/>
      </c>
      <c r="S74" s="17" t="str">
        <f>IFERROR(AND(OR(S1:S73,$V74)=TRUE,IF(SEARCH(S$1,$A74)&gt;0,TRUE,FALSE)),"")</f>
        <v/>
      </c>
      <c r="T74" s="17">
        <f t="shared" si="12"/>
        <v>0</v>
      </c>
      <c r="U74" s="17" t="b">
        <f t="shared" si="13"/>
        <v>0</v>
      </c>
      <c r="V74" s="17" t="b">
        <f t="shared" si="14"/>
        <v>0</v>
      </c>
      <c r="W74" s="17" t="b">
        <f t="shared" si="15"/>
        <v>0</v>
      </c>
      <c r="X74" s="17" t="b">
        <f>IF(C74&gt;'Overview (RESPONSES REQUIRED)'!$C$31,FALSE,TRUE)</f>
        <v>0</v>
      </c>
      <c r="Y74" s="17" t="b">
        <f>IF(D74&gt;'Overview (RESPONSES REQUIRED)'!$C$34,FALSE,TRUE)</f>
        <v>0</v>
      </c>
      <c r="Z74" s="17" t="b">
        <f t="shared" si="16"/>
        <v>0</v>
      </c>
      <c r="AA74" s="17" t="str">
        <f t="shared" si="17"/>
        <v>N</v>
      </c>
    </row>
    <row r="75" spans="1:27" ht="15" x14ac:dyDescent="0.15">
      <c r="A75" s="17" t="s">
        <v>215</v>
      </c>
      <c r="B75" s="17">
        <v>3</v>
      </c>
      <c r="C75" s="17">
        <v>4</v>
      </c>
      <c r="D75" s="17">
        <v>10</v>
      </c>
      <c r="E75" s="17" t="str">
        <f>IF('LTE CA'!K77="Y", "Y", IF('LTE CA'!K77="N", "N", 0))</f>
        <v>N</v>
      </c>
      <c r="F75" s="17" t="str">
        <f>IFERROR(AND(OR(F1:G74,$V75)=TRUE,IF(SEARCH(F$1,$A75)&gt;0,TRUE,FALSE)),"")</f>
        <v/>
      </c>
      <c r="G75" s="17" t="b">
        <f>IFERROR(AND(OR(G1:G74,$V75)=TRUE,IF(SEARCH(G$1,$A75)&gt;0,TRUE,FALSE)),"")</f>
        <v>0</v>
      </c>
      <c r="H75" s="17" t="str">
        <f>IFERROR(AND(OR(H1:K74,$V75)=TRUE,IF(SEARCH(H$1,$A75)&gt;0,TRUE,FALSE)),"")</f>
        <v/>
      </c>
      <c r="I75" s="17" t="str">
        <f>IFERROR(AND(OR(I1:K74,$V75)=TRUE,IF(SEARCH(I$1,$A75)&gt;0,TRUE,FALSE)),"")</f>
        <v/>
      </c>
      <c r="J75" s="17" t="b">
        <f>IFERROR(AND(OR(J1:K74,$V75)=TRUE,IF(SEARCH(J$1,$A75)&gt;0,TRUE,FALSE)),"")</f>
        <v>0</v>
      </c>
      <c r="K75" s="17" t="str">
        <f>IFERROR(AND(OR(K1:K74,$V75)=TRUE,IF(SEARCH(K$1,$A75)&gt;0,TRUE,FALSE)),"")</f>
        <v/>
      </c>
      <c r="L75" s="17" t="str">
        <f>IFERROR(AND(OR(L1:L74,$V75)=TRUE,IF(SEARCH(L$1,$A75)&gt;0,TRUE,FALSE)),"")</f>
        <v/>
      </c>
      <c r="M75" s="17" t="b">
        <f>IFERROR(AND(OR(M1:P74,$V75)=TRUE,IF(SEARCH(M$1,$A75)&gt;0,TRUE,FALSE)),"")</f>
        <v>0</v>
      </c>
      <c r="N75" s="17" t="str">
        <f>IFERROR(AND(OR(N1:P74,$V75)=TRUE,IF(SEARCH(N$1,$A75)&gt;0,TRUE,FALSE)),"")</f>
        <v/>
      </c>
      <c r="O75" s="17" t="str">
        <f>IFERROR(AND(OR(O1:P74,$V75)=TRUE,IF(SEARCH(O$1,$A75)&gt;0,TRUE,FALSE)),"")</f>
        <v/>
      </c>
      <c r="P75" s="17" t="str">
        <f>IFERROR(AND(OR(P1:P74,$V75)=TRUE,IF(SEARCH(P$1,$A75)&gt;0,TRUE,FALSE)),"")</f>
        <v/>
      </c>
      <c r="Q75" s="17" t="str">
        <f>IFERROR(AND(OR(Q1:R74,$V75)=TRUE,IF(SEARCH(Q$1,$A75)&gt;0,TRUE,FALSE)),"")</f>
        <v/>
      </c>
      <c r="R75" s="17" t="str">
        <f>IFERROR(AND(OR(R1:R74,$V75)=TRUE,IF(SEARCH(R$1,$A75)&gt;0,TRUE,FALSE)),"")</f>
        <v/>
      </c>
      <c r="S75" s="17" t="str">
        <f>IFERROR(AND(OR(S1:S74,$V75)=TRUE,IF(SEARCH(S$1,$A75)&gt;0,TRUE,FALSE)),"")</f>
        <v/>
      </c>
      <c r="T75" s="17">
        <f t="shared" si="12"/>
        <v>0</v>
      </c>
      <c r="U75" s="17" t="b">
        <f t="shared" si="13"/>
        <v>0</v>
      </c>
      <c r="V75" s="17" t="b">
        <f t="shared" si="14"/>
        <v>0</v>
      </c>
      <c r="W75" s="17" t="b">
        <f t="shared" si="15"/>
        <v>0</v>
      </c>
      <c r="X75" s="17" t="b">
        <f>IF(C75&gt;'Overview (RESPONSES REQUIRED)'!$C$31,FALSE,TRUE)</f>
        <v>0</v>
      </c>
      <c r="Y75" s="17" t="b">
        <f>IF(D75&gt;'Overview (RESPONSES REQUIRED)'!$C$34,FALSE,TRUE)</f>
        <v>0</v>
      </c>
      <c r="Z75" s="17" t="b">
        <f t="shared" si="16"/>
        <v>0</v>
      </c>
      <c r="AA75" s="17" t="str">
        <f t="shared" si="17"/>
        <v>N</v>
      </c>
    </row>
    <row r="76" spans="1:27" ht="15" x14ac:dyDescent="0.15">
      <c r="A76" s="17" t="s">
        <v>216</v>
      </c>
      <c r="B76" s="17">
        <v>3</v>
      </c>
      <c r="C76" s="17">
        <v>4</v>
      </c>
      <c r="D76" s="17">
        <v>10</v>
      </c>
      <c r="E76" s="17" t="str">
        <f>IF('LTE CA'!K78="Y", "Y", IF('LTE CA'!K78="N", "N", 0))</f>
        <v>N</v>
      </c>
      <c r="F76" s="17" t="b">
        <f>IFERROR(AND(OR(F1:G75,$V76)=TRUE,IF(SEARCH(F$1,$A76)&gt;0,TRUE,FALSE)),"")</f>
        <v>0</v>
      </c>
      <c r="G76" s="17" t="str">
        <f>IFERROR(AND(OR(G1:G75,$V76)=TRUE,IF(SEARCH(G$1,$A76)&gt;0,TRUE,FALSE)),"")</f>
        <v/>
      </c>
      <c r="H76" s="17" t="str">
        <f>IFERROR(AND(OR(H1:K75,$V76)=TRUE,IF(SEARCH(H$1,$A76)&gt;0,TRUE,FALSE)),"")</f>
        <v/>
      </c>
      <c r="I76" s="17" t="str">
        <f>IFERROR(AND(OR(I1:K75,$V76)=TRUE,IF(SEARCH(I$1,$A76)&gt;0,TRUE,FALSE)),"")</f>
        <v/>
      </c>
      <c r="J76" s="17" t="b">
        <f>IFERROR(AND(OR(J1:K75,$V76)=TRUE,IF(SEARCH(J$1,$A76)&gt;0,TRUE,FALSE)),"")</f>
        <v>0</v>
      </c>
      <c r="K76" s="17" t="str">
        <f>IFERROR(AND(OR(K1:K75,$V76)=TRUE,IF(SEARCH(K$1,$A76)&gt;0,TRUE,FALSE)),"")</f>
        <v/>
      </c>
      <c r="L76" s="17" t="str">
        <f>IFERROR(AND(OR(L1:L75,$V76)=TRUE,IF(SEARCH(L$1,$A76)&gt;0,TRUE,FALSE)),"")</f>
        <v/>
      </c>
      <c r="M76" s="17" t="str">
        <f>IFERROR(AND(OR(M1:P75,$V76)=TRUE,IF(SEARCH(M$1,$A76)&gt;0,TRUE,FALSE)),"")</f>
        <v/>
      </c>
      <c r="N76" s="17" t="b">
        <f>IFERROR(AND(OR(N1:P75,$V76)=TRUE,IF(SEARCH(N$1,$A76)&gt;0,TRUE,FALSE)),"")</f>
        <v>0</v>
      </c>
      <c r="O76" s="17" t="str">
        <f>IFERROR(AND(OR(O1:P75,$V76)=TRUE,IF(SEARCH(O$1,$A76)&gt;0,TRUE,FALSE)),"")</f>
        <v/>
      </c>
      <c r="P76" s="17" t="str">
        <f>IFERROR(AND(OR(P1:P75,$V76)=TRUE,IF(SEARCH(P$1,$A76)&gt;0,TRUE,FALSE)),"")</f>
        <v/>
      </c>
      <c r="Q76" s="17" t="str">
        <f>IFERROR(AND(OR(Q1:R75,$V76)=TRUE,IF(SEARCH(Q$1,$A76)&gt;0,TRUE,FALSE)),"")</f>
        <v/>
      </c>
      <c r="R76" s="17" t="str">
        <f>IFERROR(AND(OR(R1:R75,$V76)=TRUE,IF(SEARCH(R$1,$A76)&gt;0,TRUE,FALSE)),"")</f>
        <v/>
      </c>
      <c r="S76" s="17" t="str">
        <f>IFERROR(AND(OR(S1:S75,$V76)=TRUE,IF(SEARCH(S$1,$A76)&gt;0,TRUE,FALSE)),"")</f>
        <v/>
      </c>
      <c r="T76" s="17">
        <f t="shared" si="12"/>
        <v>0</v>
      </c>
      <c r="U76" s="17" t="b">
        <f t="shared" si="13"/>
        <v>0</v>
      </c>
      <c r="V76" s="17" t="b">
        <f t="shared" si="14"/>
        <v>0</v>
      </c>
      <c r="W76" s="17" t="b">
        <f t="shared" si="15"/>
        <v>0</v>
      </c>
      <c r="X76" s="17" t="b">
        <f>IF(C76&gt;'Overview (RESPONSES REQUIRED)'!$C$31,FALSE,TRUE)</f>
        <v>0</v>
      </c>
      <c r="Y76" s="17" t="b">
        <f>IF(D76&gt;'Overview (RESPONSES REQUIRED)'!$C$34,FALSE,TRUE)</f>
        <v>0</v>
      </c>
      <c r="Z76" s="17" t="b">
        <f t="shared" si="16"/>
        <v>0</v>
      </c>
      <c r="AA76" s="17" t="str">
        <f t="shared" si="17"/>
        <v>N</v>
      </c>
    </row>
    <row r="77" spans="1:27" ht="15" x14ac:dyDescent="0.15">
      <c r="A77" s="17" t="s">
        <v>217</v>
      </c>
      <c r="B77" s="17">
        <v>3</v>
      </c>
      <c r="C77" s="17">
        <v>3</v>
      </c>
      <c r="D77" s="17">
        <v>10</v>
      </c>
      <c r="E77" s="17" t="str">
        <f>IF('LTE CA'!K79="Y", "Y", IF('LTE CA'!K79="N", "N", 0))</f>
        <v>N</v>
      </c>
      <c r="F77" s="17" t="str">
        <f>IFERROR(AND(OR(F1:G76,$V77)=TRUE,IF(SEARCH(F$1,$A77)&gt;0,TRUE,FALSE)),"")</f>
        <v/>
      </c>
      <c r="G77" s="17" t="str">
        <f>IFERROR(AND(OR(G1:G76,$V77)=TRUE,IF(SEARCH(G$1,$A77)&gt;0,TRUE,FALSE)),"")</f>
        <v/>
      </c>
      <c r="H77" s="17" t="str">
        <f>IFERROR(AND(OR(H1:K76,$V77)=TRUE,IF(SEARCH(H$1,$A77)&gt;0,TRUE,FALSE)),"")</f>
        <v/>
      </c>
      <c r="I77" s="17" t="b">
        <f>IFERROR(AND(OR(I1:K76,$V77)=TRUE,IF(SEARCH(I$1,$A77)&gt;0,TRUE,FALSE)),"")</f>
        <v>0</v>
      </c>
      <c r="J77" s="17" t="str">
        <f>IFERROR(AND(OR(J1:K76,$V77)=TRUE,IF(SEARCH(J$1,$A77)&gt;0,TRUE,FALSE)),"")</f>
        <v/>
      </c>
      <c r="K77" s="17" t="str">
        <f>IFERROR(AND(OR(K1:K76,$V77)=TRUE,IF(SEARCH(K$1,$A77)&gt;0,TRUE,FALSE)),"")</f>
        <v/>
      </c>
      <c r="L77" s="17" t="str">
        <f>IFERROR(AND(OR(L1:L76,$V77)=TRUE,IF(SEARCH(L$1,$A77)&gt;0,TRUE,FALSE)),"")</f>
        <v/>
      </c>
      <c r="M77" s="17" t="str">
        <f>IFERROR(AND(OR(M1:P76,$V77)=TRUE,IF(SEARCH(M$1,$A77)&gt;0,TRUE,FALSE)),"")</f>
        <v/>
      </c>
      <c r="N77" s="17" t="b">
        <f>IFERROR(AND(OR(N1:P76,$V77)=TRUE,IF(SEARCH(N$1,$A77)&gt;0,TRUE,FALSE)),"")</f>
        <v>0</v>
      </c>
      <c r="O77" s="17" t="str">
        <f>IFERROR(AND(OR(O1:P76,$V77)=TRUE,IF(SEARCH(O$1,$A77)&gt;0,TRUE,FALSE)),"")</f>
        <v/>
      </c>
      <c r="P77" s="17" t="str">
        <f>IFERROR(AND(OR(P1:P76,$V77)=TRUE,IF(SEARCH(P$1,$A77)&gt;0,TRUE,FALSE)),"")</f>
        <v/>
      </c>
      <c r="Q77" s="17" t="str">
        <f>IFERROR(AND(OR(Q1:R76,$V77)=TRUE,IF(SEARCH(Q$1,$A77)&gt;0,TRUE,FALSE)),"")</f>
        <v/>
      </c>
      <c r="R77" s="17" t="str">
        <f>IFERROR(AND(OR(R1:R76,$V77)=TRUE,IF(SEARCH(R$1,$A77)&gt;0,TRUE,FALSE)),"")</f>
        <v/>
      </c>
      <c r="S77" s="17" t="b">
        <f>IFERROR(AND(OR(S1:S76,$V77)=TRUE,IF(SEARCH(S$1,$A77)&gt;0,TRUE,FALSE)),"")</f>
        <v>0</v>
      </c>
      <c r="T77" s="17">
        <f t="shared" si="12"/>
        <v>0</v>
      </c>
      <c r="U77" s="17" t="b">
        <f t="shared" si="13"/>
        <v>0</v>
      </c>
      <c r="V77" s="17" t="b">
        <f t="shared" si="14"/>
        <v>0</v>
      </c>
      <c r="W77" s="17" t="b">
        <f t="shared" si="15"/>
        <v>0</v>
      </c>
      <c r="X77" s="17" t="b">
        <f>IF(C77&gt;'Overview (RESPONSES REQUIRED)'!$C$31,FALSE,TRUE)</f>
        <v>0</v>
      </c>
      <c r="Y77" s="17" t="b">
        <f>IF(D77&gt;'Overview (RESPONSES REQUIRED)'!$C$34,FALSE,TRUE)</f>
        <v>0</v>
      </c>
      <c r="Z77" s="17" t="b">
        <f t="shared" si="16"/>
        <v>0</v>
      </c>
      <c r="AA77" s="17" t="str">
        <f t="shared" si="17"/>
        <v>N</v>
      </c>
    </row>
    <row r="78" spans="1:27" ht="15" x14ac:dyDescent="0.15">
      <c r="A78" s="17" t="s">
        <v>218</v>
      </c>
      <c r="B78" s="17">
        <v>3</v>
      </c>
      <c r="C78" s="17">
        <v>3</v>
      </c>
      <c r="D78" s="17">
        <v>10</v>
      </c>
      <c r="E78" s="17" t="str">
        <f>IF('LTE CA'!K80="Y", "Y", IF('LTE CA'!K80="N", "N", 0))</f>
        <v>N</v>
      </c>
      <c r="F78" s="17" t="str">
        <f>IFERROR(AND(OR(F1:G77,$V78)=TRUE,IF(SEARCH(F$1,$A78)&gt;0,TRUE,FALSE)),"")</f>
        <v/>
      </c>
      <c r="G78" s="17" t="str">
        <f>IFERROR(AND(OR(G1:G77,$V78)=TRUE,IF(SEARCH(G$1,$A78)&gt;0,TRUE,FALSE)),"")</f>
        <v/>
      </c>
      <c r="H78" s="17" t="str">
        <f>IFERROR(AND(OR(H1:K77,$V78)=TRUE,IF(SEARCH(H$1,$A78)&gt;0,TRUE,FALSE)),"")</f>
        <v/>
      </c>
      <c r="I78" s="17" t="b">
        <f>IFERROR(AND(OR(I1:K77,$V78)=TRUE,IF(SEARCH(I$1,$A78)&gt;0,TRUE,FALSE)),"")</f>
        <v>0</v>
      </c>
      <c r="J78" s="17" t="str">
        <f>IFERROR(AND(OR(J1:K77,$V78)=TRUE,IF(SEARCH(J$1,$A78)&gt;0,TRUE,FALSE)),"")</f>
        <v/>
      </c>
      <c r="K78" s="17" t="str">
        <f>IFERROR(AND(OR(K1:K77,$V78)=TRUE,IF(SEARCH(K$1,$A78)&gt;0,TRUE,FALSE)),"")</f>
        <v/>
      </c>
      <c r="L78" s="17" t="str">
        <f>IFERROR(AND(OR(L1:L77,$V78)=TRUE,IF(SEARCH(L$1,$A78)&gt;0,TRUE,FALSE)),"")</f>
        <v/>
      </c>
      <c r="M78" s="17" t="str">
        <f>IFERROR(AND(OR(M1:P77,$V78)=TRUE,IF(SEARCH(M$1,$A78)&gt;0,TRUE,FALSE)),"")</f>
        <v/>
      </c>
      <c r="N78" s="17" t="b">
        <f>IFERROR(AND(OR(N1:P77,$V78)=TRUE,IF(SEARCH(N$1,$A78)&gt;0,TRUE,FALSE)),"")</f>
        <v>0</v>
      </c>
      <c r="O78" s="17" t="str">
        <f>IFERROR(AND(OR(O1:P77,$V78)=TRUE,IF(SEARCH(O$1,$A78)&gt;0,TRUE,FALSE)),"")</f>
        <v/>
      </c>
      <c r="P78" s="17" t="str">
        <f>IFERROR(AND(OR(P1:P77,$V78)=TRUE,IF(SEARCH(P$1,$A78)&gt;0,TRUE,FALSE)),"")</f>
        <v/>
      </c>
      <c r="Q78" s="17" t="b">
        <f>IFERROR(AND(OR(Q1:R77,$V78)=TRUE,IF(SEARCH(Q$1,$A78)&gt;0,TRUE,FALSE)),"")</f>
        <v>0</v>
      </c>
      <c r="R78" s="17" t="str">
        <f>IFERROR(AND(OR(R1:R77,$V78)=TRUE,IF(SEARCH(R$1,$A78)&gt;0,TRUE,FALSE)),"")</f>
        <v/>
      </c>
      <c r="S78" s="17" t="str">
        <f>IFERROR(AND(OR(S1:S77,$V78)=TRUE,IF(SEARCH(S$1,$A78)&gt;0,TRUE,FALSE)),"")</f>
        <v/>
      </c>
      <c r="T78" s="17">
        <f t="shared" si="12"/>
        <v>0</v>
      </c>
      <c r="U78" s="17" t="b">
        <f t="shared" si="13"/>
        <v>0</v>
      </c>
      <c r="V78" s="17" t="b">
        <f t="shared" si="14"/>
        <v>0</v>
      </c>
      <c r="W78" s="17" t="b">
        <f t="shared" si="15"/>
        <v>0</v>
      </c>
      <c r="X78" s="17" t="b">
        <f>IF(C78&gt;'Overview (RESPONSES REQUIRED)'!$C$31,FALSE,TRUE)</f>
        <v>0</v>
      </c>
      <c r="Y78" s="17" t="b">
        <f>IF(D78&gt;'Overview (RESPONSES REQUIRED)'!$C$34,FALSE,TRUE)</f>
        <v>0</v>
      </c>
      <c r="Z78" s="17" t="b">
        <f t="shared" si="16"/>
        <v>0</v>
      </c>
      <c r="AA78" s="17" t="str">
        <f t="shared" si="17"/>
        <v>N</v>
      </c>
    </row>
    <row r="79" spans="1:27" ht="15" x14ac:dyDescent="0.15">
      <c r="A79" s="17" t="s">
        <v>219</v>
      </c>
      <c r="B79" s="17">
        <v>3</v>
      </c>
      <c r="C79" s="17">
        <v>3</v>
      </c>
      <c r="D79" s="17">
        <v>10</v>
      </c>
      <c r="E79" s="17" t="str">
        <f>IF('LTE CA'!K81="Y", "Y", IF('LTE CA'!K81="N", "N", 0))</f>
        <v>N</v>
      </c>
      <c r="F79" s="17" t="str">
        <f>IFERROR(AND(OR(F1:G78,$V79)=TRUE,IF(SEARCH(F$1,$A79)&gt;0,TRUE,FALSE)),"")</f>
        <v/>
      </c>
      <c r="G79" s="17" t="b">
        <f>IFERROR(AND(OR(G1:G78,$V79)=TRUE,IF(SEARCH(G$1,$A79)&gt;0,TRUE,FALSE)),"")</f>
        <v>0</v>
      </c>
      <c r="H79" s="17" t="str">
        <f>IFERROR(AND(OR(H1:K78,$V79)=TRUE,IF(SEARCH(H$1,$A79)&gt;0,TRUE,FALSE)),"")</f>
        <v/>
      </c>
      <c r="I79" s="17" t="b">
        <f>IFERROR(AND(OR(I1:K78,$V79)=TRUE,IF(SEARCH(I$1,$A79)&gt;0,TRUE,FALSE)),"")</f>
        <v>0</v>
      </c>
      <c r="J79" s="17" t="str">
        <f>IFERROR(AND(OR(J1:K78,$V79)=TRUE,IF(SEARCH(J$1,$A79)&gt;0,TRUE,FALSE)),"")</f>
        <v/>
      </c>
      <c r="K79" s="17" t="str">
        <f>IFERROR(AND(OR(K1:K78,$V79)=TRUE,IF(SEARCH(K$1,$A79)&gt;0,TRUE,FALSE)),"")</f>
        <v/>
      </c>
      <c r="L79" s="17" t="str">
        <f>IFERROR(AND(OR(L1:L78,$V79)=TRUE,IF(SEARCH(L$1,$A79)&gt;0,TRUE,FALSE)),"")</f>
        <v/>
      </c>
      <c r="M79" s="17" t="str">
        <f>IFERROR(AND(OR(M1:P78,$V79)=TRUE,IF(SEARCH(M$1,$A79)&gt;0,TRUE,FALSE)),"")</f>
        <v/>
      </c>
      <c r="N79" s="17" t="str">
        <f>IFERROR(AND(OR(N1:P78,$V79)=TRUE,IF(SEARCH(N$1,$A79)&gt;0,TRUE,FALSE)),"")</f>
        <v/>
      </c>
      <c r="O79" s="17" t="str">
        <f>IFERROR(AND(OR(O1:P78,$V79)=TRUE,IF(SEARCH(O$1,$A79)&gt;0,TRUE,FALSE)),"")</f>
        <v/>
      </c>
      <c r="P79" s="17" t="str">
        <f>IFERROR(AND(OR(P1:P78,$V79)=TRUE,IF(SEARCH(P$1,$A79)&gt;0,TRUE,FALSE)),"")</f>
        <v/>
      </c>
      <c r="Q79" s="17" t="str">
        <f>IFERROR(AND(OR(Q1:R78,$V79)=TRUE,IF(SEARCH(Q$1,$A79)&gt;0,TRUE,FALSE)),"")</f>
        <v/>
      </c>
      <c r="R79" s="17" t="str">
        <f>IFERROR(AND(OR(R1:R78,$V79)=TRUE,IF(SEARCH(R$1,$A79)&gt;0,TRUE,FALSE)),"")</f>
        <v/>
      </c>
      <c r="S79" s="17" t="b">
        <f>IFERROR(AND(OR(S1:S78,$V79)=TRUE,IF(SEARCH(S$1,$A79)&gt;0,TRUE,FALSE)),"")</f>
        <v>0</v>
      </c>
      <c r="T79" s="17">
        <f t="shared" si="12"/>
        <v>0</v>
      </c>
      <c r="U79" s="17" t="b">
        <f t="shared" si="13"/>
        <v>0</v>
      </c>
      <c r="V79" s="17" t="b">
        <f t="shared" si="14"/>
        <v>0</v>
      </c>
      <c r="W79" s="17" t="b">
        <f t="shared" si="15"/>
        <v>0</v>
      </c>
      <c r="X79" s="17" t="b">
        <f>IF(C79&gt;'Overview (RESPONSES REQUIRED)'!$C$31,FALSE,TRUE)</f>
        <v>0</v>
      </c>
      <c r="Y79" s="17" t="b">
        <f>IF(D79&gt;'Overview (RESPONSES REQUIRED)'!$C$34,FALSE,TRUE)</f>
        <v>0</v>
      </c>
      <c r="Z79" s="17" t="b">
        <f t="shared" si="16"/>
        <v>0</v>
      </c>
      <c r="AA79" s="17" t="str">
        <f t="shared" si="17"/>
        <v>N</v>
      </c>
    </row>
    <row r="80" spans="1:27" ht="15" x14ac:dyDescent="0.15">
      <c r="A80" s="17" t="s">
        <v>220</v>
      </c>
      <c r="B80" s="17">
        <v>3</v>
      </c>
      <c r="C80" s="17">
        <v>3</v>
      </c>
      <c r="D80" s="17">
        <v>10</v>
      </c>
      <c r="E80" s="17" t="str">
        <f>IF('LTE CA'!K82="Y", "Y", IF('LTE CA'!K82="N", "N", 0))</f>
        <v>N</v>
      </c>
      <c r="F80" s="17" t="str">
        <f>IFERROR(AND(OR(F1:G79,$V80)=TRUE,IF(SEARCH(F$1,$A80)&gt;0,TRUE,FALSE)),"")</f>
        <v/>
      </c>
      <c r="G80" s="17" t="b">
        <f>IFERROR(AND(OR(G1:G79,$V80)=TRUE,IF(SEARCH(G$1,$A80)&gt;0,TRUE,FALSE)),"")</f>
        <v>0</v>
      </c>
      <c r="H80" s="17" t="str">
        <f>IFERROR(AND(OR(H1:K79,$V80)=TRUE,IF(SEARCH(H$1,$A80)&gt;0,TRUE,FALSE)),"")</f>
        <v/>
      </c>
      <c r="I80" s="17" t="str">
        <f>IFERROR(AND(OR(I1:K79,$V80)=TRUE,IF(SEARCH(I$1,$A80)&gt;0,TRUE,FALSE)),"")</f>
        <v/>
      </c>
      <c r="J80" s="17" t="str">
        <f>IFERROR(AND(OR(J1:K79,$V80)=TRUE,IF(SEARCH(J$1,$A80)&gt;0,TRUE,FALSE)),"")</f>
        <v/>
      </c>
      <c r="K80" s="17" t="str">
        <f>IFERROR(AND(OR(K1:K79,$V80)=TRUE,IF(SEARCH(K$1,$A80)&gt;0,TRUE,FALSE)),"")</f>
        <v/>
      </c>
      <c r="L80" s="17" t="str">
        <f>IFERROR(AND(OR(L1:L79,$V80)=TRUE,IF(SEARCH(L$1,$A80)&gt;0,TRUE,FALSE)),"")</f>
        <v/>
      </c>
      <c r="M80" s="17" t="str">
        <f>IFERROR(AND(OR(M1:P79,$V80)=TRUE,IF(SEARCH(M$1,$A80)&gt;0,TRUE,FALSE)),"")</f>
        <v/>
      </c>
      <c r="N80" s="17" t="b">
        <f>IFERROR(AND(OR(N1:P79,$V80)=TRUE,IF(SEARCH(N$1,$A80)&gt;0,TRUE,FALSE)),"")</f>
        <v>0</v>
      </c>
      <c r="O80" s="17" t="str">
        <f>IFERROR(AND(OR(O1:P79,$V80)=TRUE,IF(SEARCH(O$1,$A80)&gt;0,TRUE,FALSE)),"")</f>
        <v/>
      </c>
      <c r="P80" s="17" t="str">
        <f>IFERROR(AND(OR(P1:P79,$V80)=TRUE,IF(SEARCH(P$1,$A80)&gt;0,TRUE,FALSE)),"")</f>
        <v/>
      </c>
      <c r="Q80" s="17" t="str">
        <f>IFERROR(AND(OR(Q1:R79,$V80)=TRUE,IF(SEARCH(Q$1,$A80)&gt;0,TRUE,FALSE)),"")</f>
        <v/>
      </c>
      <c r="R80" s="17" t="str">
        <f>IFERROR(AND(OR(R1:R79,$V80)=TRUE,IF(SEARCH(R$1,$A80)&gt;0,TRUE,FALSE)),"")</f>
        <v/>
      </c>
      <c r="S80" s="17" t="b">
        <f>IFERROR(AND(OR(S1:S79,$V80)=TRUE,IF(SEARCH(S$1,$A80)&gt;0,TRUE,FALSE)),"")</f>
        <v>0</v>
      </c>
      <c r="T80" s="17">
        <f t="shared" si="12"/>
        <v>0</v>
      </c>
      <c r="U80" s="17" t="b">
        <f t="shared" si="13"/>
        <v>0</v>
      </c>
      <c r="V80" s="17" t="b">
        <f t="shared" si="14"/>
        <v>0</v>
      </c>
      <c r="W80" s="17" t="b">
        <f t="shared" si="15"/>
        <v>0</v>
      </c>
      <c r="X80" s="17" t="b">
        <f>IF(C80&gt;'Overview (RESPONSES REQUIRED)'!$C$31,FALSE,TRUE)</f>
        <v>0</v>
      </c>
      <c r="Y80" s="17" t="b">
        <f>IF(D80&gt;'Overview (RESPONSES REQUIRED)'!$C$34,FALSE,TRUE)</f>
        <v>0</v>
      </c>
      <c r="Z80" s="17" t="b">
        <f t="shared" si="16"/>
        <v>0</v>
      </c>
      <c r="AA80" s="17" t="str">
        <f t="shared" si="17"/>
        <v>N</v>
      </c>
    </row>
    <row r="81" spans="1:27" ht="15" x14ac:dyDescent="0.15">
      <c r="A81" s="17" t="s">
        <v>221</v>
      </c>
      <c r="B81" s="17">
        <v>3</v>
      </c>
      <c r="C81" s="17">
        <v>3</v>
      </c>
      <c r="D81" s="17">
        <v>10</v>
      </c>
      <c r="E81" s="17" t="str">
        <f>IF('LTE CA'!K83="Y", "Y", IF('LTE CA'!K83="N", "N", 0))</f>
        <v>N</v>
      </c>
      <c r="F81" s="17" t="b">
        <f>IFERROR(AND(OR(F1:G80,$V81)=TRUE,IF(SEARCH(F$1,$A81)&gt;0,TRUE,FALSE)),"")</f>
        <v>0</v>
      </c>
      <c r="G81" s="17" t="str">
        <f>IFERROR(AND(OR(G1:G80,$V81)=TRUE,IF(SEARCH(G$1,$A81)&gt;0,TRUE,FALSE)),"")</f>
        <v/>
      </c>
      <c r="H81" s="17" t="str">
        <f>IFERROR(AND(OR(H1:K80,$V81)=TRUE,IF(SEARCH(H$1,$A81)&gt;0,TRUE,FALSE)),"")</f>
        <v/>
      </c>
      <c r="I81" s="17" t="b">
        <f>IFERROR(AND(OR(I1:K80,$V81)=TRUE,IF(SEARCH(I$1,$A81)&gt;0,TRUE,FALSE)),"")</f>
        <v>0</v>
      </c>
      <c r="J81" s="17" t="str">
        <f>IFERROR(AND(OR(J1:K80,$V81)=TRUE,IF(SEARCH(J$1,$A81)&gt;0,TRUE,FALSE)),"")</f>
        <v/>
      </c>
      <c r="K81" s="17" t="str">
        <f>IFERROR(AND(OR(K1:K80,$V81)=TRUE,IF(SEARCH(K$1,$A81)&gt;0,TRUE,FALSE)),"")</f>
        <v/>
      </c>
      <c r="L81" s="17" t="str">
        <f>IFERROR(AND(OR(L1:L80,$V81)=TRUE,IF(SEARCH(L$1,$A81)&gt;0,TRUE,FALSE)),"")</f>
        <v/>
      </c>
      <c r="M81" s="17" t="str">
        <f>IFERROR(AND(OR(M1:P80,$V81)=TRUE,IF(SEARCH(M$1,$A81)&gt;0,TRUE,FALSE)),"")</f>
        <v/>
      </c>
      <c r="N81" s="17" t="b">
        <f>IFERROR(AND(OR(N1:P80,$V81)=TRUE,IF(SEARCH(N$1,$A81)&gt;0,TRUE,FALSE)),"")</f>
        <v>0</v>
      </c>
      <c r="O81" s="17" t="str">
        <f>IFERROR(AND(OR(O1:P80,$V81)=TRUE,IF(SEARCH(O$1,$A81)&gt;0,TRUE,FALSE)),"")</f>
        <v/>
      </c>
      <c r="P81" s="17" t="str">
        <f>IFERROR(AND(OR(P1:P80,$V81)=TRUE,IF(SEARCH(P$1,$A81)&gt;0,TRUE,FALSE)),"")</f>
        <v/>
      </c>
      <c r="Q81" s="17" t="str">
        <f>IFERROR(AND(OR(Q1:R80,$V81)=TRUE,IF(SEARCH(Q$1,$A81)&gt;0,TRUE,FALSE)),"")</f>
        <v/>
      </c>
      <c r="R81" s="17" t="str">
        <f>IFERROR(AND(OR(R1:R80,$V81)=TRUE,IF(SEARCH(R$1,$A81)&gt;0,TRUE,FALSE)),"")</f>
        <v/>
      </c>
      <c r="S81" s="17" t="str">
        <f>IFERROR(AND(OR(S1:S80,$V81)=TRUE,IF(SEARCH(S$1,$A81)&gt;0,TRUE,FALSE)),"")</f>
        <v/>
      </c>
      <c r="T81" s="17">
        <f t="shared" si="12"/>
        <v>0</v>
      </c>
      <c r="U81" s="17" t="b">
        <f t="shared" si="13"/>
        <v>0</v>
      </c>
      <c r="V81" s="17" t="b">
        <f t="shared" si="14"/>
        <v>0</v>
      </c>
      <c r="W81" s="17" t="b">
        <f t="shared" si="15"/>
        <v>0</v>
      </c>
      <c r="X81" s="17" t="b">
        <f>IF(C81&gt;'Overview (RESPONSES REQUIRED)'!$C$31,FALSE,TRUE)</f>
        <v>0</v>
      </c>
      <c r="Y81" s="17" t="b">
        <f>IF(D81&gt;'Overview (RESPONSES REQUIRED)'!$C$34,FALSE,TRUE)</f>
        <v>0</v>
      </c>
      <c r="Z81" s="17" t="b">
        <f t="shared" si="16"/>
        <v>0</v>
      </c>
      <c r="AA81" s="17" t="str">
        <f t="shared" si="17"/>
        <v>N</v>
      </c>
    </row>
    <row r="82" spans="1:27" ht="15" x14ac:dyDescent="0.15">
      <c r="A82" s="17" t="s">
        <v>222</v>
      </c>
      <c r="B82" s="17">
        <v>3</v>
      </c>
      <c r="C82" s="17">
        <v>3</v>
      </c>
      <c r="D82" s="17">
        <v>10</v>
      </c>
      <c r="E82" s="17" t="str">
        <f>IF('LTE CA'!K84="Y", "Y", IF('LTE CA'!K84="N", "N", 0))</f>
        <v>N</v>
      </c>
      <c r="F82" s="17" t="str">
        <f>IFERROR(AND(OR(F1:G81,$V82)=TRUE,IF(SEARCH(F$1,$A82)&gt;0,TRUE,FALSE)),"")</f>
        <v/>
      </c>
      <c r="G82" s="17" t="b">
        <f>IFERROR(AND(OR(G1:G81,$V82)=TRUE,IF(SEARCH(G$1,$A82)&gt;0,TRUE,FALSE)),"")</f>
        <v>0</v>
      </c>
      <c r="H82" s="17" t="b">
        <f>IFERROR(AND(OR(H1:K81,$V82)=TRUE,IF(SEARCH(H$1,$A82)&gt;0,TRUE,FALSE)),"")</f>
        <v>0</v>
      </c>
      <c r="I82" s="17" t="str">
        <f>IFERROR(AND(OR(I1:K81,$V82)=TRUE,IF(SEARCH(I$1,$A82)&gt;0,TRUE,FALSE)),"")</f>
        <v/>
      </c>
      <c r="J82" s="17" t="str">
        <f>IFERROR(AND(OR(J1:K81,$V82)=TRUE,IF(SEARCH(J$1,$A82)&gt;0,TRUE,FALSE)),"")</f>
        <v/>
      </c>
      <c r="K82" s="17" t="str">
        <f>IFERROR(AND(OR(K1:K81,$V82)=TRUE,IF(SEARCH(K$1,$A82)&gt;0,TRUE,FALSE)),"")</f>
        <v/>
      </c>
      <c r="L82" s="17" t="str">
        <f>IFERROR(AND(OR(L1:L81,$V82)=TRUE,IF(SEARCH(L$1,$A82)&gt;0,TRUE,FALSE)),"")</f>
        <v/>
      </c>
      <c r="M82" s="17" t="str">
        <f>IFERROR(AND(OR(M1:P81,$V82)=TRUE,IF(SEARCH(M$1,$A82)&gt;0,TRUE,FALSE)),"")</f>
        <v/>
      </c>
      <c r="N82" s="17" t="b">
        <f>IFERROR(AND(OR(N1:P81,$V82)=TRUE,IF(SEARCH(N$1,$A82)&gt;0,TRUE,FALSE)),"")</f>
        <v>0</v>
      </c>
      <c r="O82" s="17" t="str">
        <f>IFERROR(AND(OR(O1:P81,$V82)=TRUE,IF(SEARCH(O$1,$A82)&gt;0,TRUE,FALSE)),"")</f>
        <v/>
      </c>
      <c r="P82" s="17" t="str">
        <f>IFERROR(AND(OR(P1:P81,$V82)=TRUE,IF(SEARCH(P$1,$A82)&gt;0,TRUE,FALSE)),"")</f>
        <v/>
      </c>
      <c r="Q82" s="17" t="str">
        <f>IFERROR(AND(OR(Q1:R81,$V82)=TRUE,IF(SEARCH(Q$1,$A82)&gt;0,TRUE,FALSE)),"")</f>
        <v/>
      </c>
      <c r="R82" s="17" t="str">
        <f>IFERROR(AND(OR(R1:R81,$V82)=TRUE,IF(SEARCH(R$1,$A82)&gt;0,TRUE,FALSE)),"")</f>
        <v/>
      </c>
      <c r="S82" s="17" t="str">
        <f>IFERROR(AND(OR(S1:S81,$V82)=TRUE,IF(SEARCH(S$1,$A82)&gt;0,TRUE,FALSE)),"")</f>
        <v/>
      </c>
      <c r="T82" s="17">
        <f t="shared" si="12"/>
        <v>0</v>
      </c>
      <c r="U82" s="17" t="b">
        <f t="shared" si="13"/>
        <v>0</v>
      </c>
      <c r="V82" s="17" t="b">
        <f t="shared" si="14"/>
        <v>0</v>
      </c>
      <c r="W82" s="17" t="b">
        <f t="shared" si="15"/>
        <v>0</v>
      </c>
      <c r="X82" s="17" t="b">
        <f>IF(C82&gt;'Overview (RESPONSES REQUIRED)'!$C$31,FALSE,TRUE)</f>
        <v>0</v>
      </c>
      <c r="Y82" s="17" t="b">
        <f>IF(D82&gt;'Overview (RESPONSES REQUIRED)'!$C$34,FALSE,TRUE)</f>
        <v>0</v>
      </c>
      <c r="Z82" s="17" t="b">
        <f t="shared" si="16"/>
        <v>0</v>
      </c>
      <c r="AA82" s="17" t="str">
        <f t="shared" si="17"/>
        <v>N</v>
      </c>
    </row>
    <row r="83" spans="1:27" ht="15" x14ac:dyDescent="0.15">
      <c r="A83" s="17" t="s">
        <v>223</v>
      </c>
      <c r="B83" s="17">
        <v>3</v>
      </c>
      <c r="C83" s="17">
        <v>3</v>
      </c>
      <c r="D83" s="17">
        <v>10</v>
      </c>
      <c r="E83" s="17" t="str">
        <f>IF('LTE CA'!K85="Y", "Y", IF('LTE CA'!K85="N", "N", 0))</f>
        <v>N</v>
      </c>
      <c r="F83" s="17" t="str">
        <f>IFERROR(AND(OR(F1:G82,$V83)=TRUE,IF(SEARCH(F$1,$A83)&gt;0,TRUE,FALSE)),"")</f>
        <v/>
      </c>
      <c r="G83" s="17" t="b">
        <f>IFERROR(AND(OR(G1:G82,$V83)=TRUE,IF(SEARCH(G$1,$A83)&gt;0,TRUE,FALSE)),"")</f>
        <v>0</v>
      </c>
      <c r="H83" s="17" t="str">
        <f>IFERROR(AND(OR(H1:K82,$V83)=TRUE,IF(SEARCH(H$1,$A83)&gt;0,TRUE,FALSE)),"")</f>
        <v/>
      </c>
      <c r="I83" s="17" t="b">
        <f>IFERROR(AND(OR(I1:K82,$V83)=TRUE,IF(SEARCH(I$1,$A83)&gt;0,TRUE,FALSE)),"")</f>
        <v>0</v>
      </c>
      <c r="J83" s="17" t="str">
        <f>IFERROR(AND(OR(J1:K82,$V83)=TRUE,IF(SEARCH(J$1,$A83)&gt;0,TRUE,FALSE)),"")</f>
        <v/>
      </c>
      <c r="K83" s="17" t="str">
        <f>IFERROR(AND(OR(K1:K82,$V83)=TRUE,IF(SEARCH(K$1,$A83)&gt;0,TRUE,FALSE)),"")</f>
        <v/>
      </c>
      <c r="L83" s="17" t="str">
        <f>IFERROR(AND(OR(L1:L82,$V83)=TRUE,IF(SEARCH(L$1,$A83)&gt;0,TRUE,FALSE)),"")</f>
        <v/>
      </c>
      <c r="M83" s="17" t="b">
        <f>IFERROR(AND(OR(M1:P82,$V83)=TRUE,IF(SEARCH(M$1,$A83)&gt;0,TRUE,FALSE)),"")</f>
        <v>0</v>
      </c>
      <c r="N83" s="17" t="str">
        <f>IFERROR(AND(OR(N1:P82,$V83)=TRUE,IF(SEARCH(N$1,$A83)&gt;0,TRUE,FALSE)),"")</f>
        <v/>
      </c>
      <c r="O83" s="17" t="str">
        <f>IFERROR(AND(OR(O1:P82,$V83)=TRUE,IF(SEARCH(O$1,$A83)&gt;0,TRUE,FALSE)),"")</f>
        <v/>
      </c>
      <c r="P83" s="17" t="str">
        <f>IFERROR(AND(OR(P1:P82,$V83)=TRUE,IF(SEARCH(P$1,$A83)&gt;0,TRUE,FALSE)),"")</f>
        <v/>
      </c>
      <c r="Q83" s="17" t="str">
        <f>IFERROR(AND(OR(Q1:R82,$V83)=TRUE,IF(SEARCH(Q$1,$A83)&gt;0,TRUE,FALSE)),"")</f>
        <v/>
      </c>
      <c r="R83" s="17" t="str">
        <f>IFERROR(AND(OR(R1:R82,$V83)=TRUE,IF(SEARCH(R$1,$A83)&gt;0,TRUE,FALSE)),"")</f>
        <v/>
      </c>
      <c r="S83" s="17" t="str">
        <f>IFERROR(AND(OR(S1:S82,$V83)=TRUE,IF(SEARCH(S$1,$A83)&gt;0,TRUE,FALSE)),"")</f>
        <v/>
      </c>
      <c r="T83" s="17">
        <f t="shared" si="12"/>
        <v>0</v>
      </c>
      <c r="U83" s="17" t="b">
        <f t="shared" si="13"/>
        <v>0</v>
      </c>
      <c r="V83" s="17" t="b">
        <f t="shared" si="14"/>
        <v>0</v>
      </c>
      <c r="W83" s="17" t="b">
        <f t="shared" si="15"/>
        <v>0</v>
      </c>
      <c r="X83" s="17" t="b">
        <f>IF(C83&gt;'Overview (RESPONSES REQUIRED)'!$C$31,FALSE,TRUE)</f>
        <v>0</v>
      </c>
      <c r="Y83" s="17" t="b">
        <f>IF(D83&gt;'Overview (RESPONSES REQUIRED)'!$C$34,FALSE,TRUE)</f>
        <v>0</v>
      </c>
      <c r="Z83" s="17" t="b">
        <f t="shared" si="16"/>
        <v>0</v>
      </c>
      <c r="AA83" s="17" t="str">
        <f t="shared" si="17"/>
        <v>N</v>
      </c>
    </row>
    <row r="84" spans="1:27" ht="15" x14ac:dyDescent="0.15">
      <c r="A84" s="17" t="s">
        <v>224</v>
      </c>
      <c r="B84" s="17">
        <v>3</v>
      </c>
      <c r="C84" s="17">
        <v>4</v>
      </c>
      <c r="D84" s="17">
        <v>8</v>
      </c>
      <c r="E84" s="17" t="str">
        <f>IF('LTE CA'!K86="Y", "Y", IF('LTE CA'!K86="N", "N", 0))</f>
        <v>N</v>
      </c>
      <c r="F84" s="17" t="b">
        <f>IFERROR(AND(OR(F1:G83,$V84)=TRUE,IF(SEARCH(F$1,$A84)&gt;0,TRUE,FALSE)),"")</f>
        <v>0</v>
      </c>
      <c r="G84" s="17" t="str">
        <f>IFERROR(AND(OR(G1:G83,$V84)=TRUE,IF(SEARCH(G$1,$A84)&gt;0,TRUE,FALSE)),"")</f>
        <v/>
      </c>
      <c r="H84" s="17" t="str">
        <f>IFERROR(AND(OR(H1:K83,$V84)=TRUE,IF(SEARCH(H$1,$A84)&gt;0,TRUE,FALSE)),"")</f>
        <v/>
      </c>
      <c r="I84" s="17" t="str">
        <f>IFERROR(AND(OR(I1:K83,$V84)=TRUE,IF(SEARCH(I$1,$A84)&gt;0,TRUE,FALSE)),"")</f>
        <v/>
      </c>
      <c r="J84" s="17" t="str">
        <f>IFERROR(AND(OR(J1:K83,$V84)=TRUE,IF(SEARCH(J$1,$A84)&gt;0,TRUE,FALSE)),"")</f>
        <v/>
      </c>
      <c r="K84" s="17" t="str">
        <f>IFERROR(AND(OR(K1:K83,$V84)=TRUE,IF(SEARCH(K$1,$A84)&gt;0,TRUE,FALSE)),"")</f>
        <v/>
      </c>
      <c r="L84" s="17" t="str">
        <f>IFERROR(AND(OR(L1:L83,$V84)=TRUE,IF(SEARCH(L$1,$A84)&gt;0,TRUE,FALSE)),"")</f>
        <v/>
      </c>
      <c r="M84" s="17" t="str">
        <f>IFERROR(AND(OR(M1:P83,$V84)=TRUE,IF(SEARCH(M$1,$A84)&gt;0,TRUE,FALSE)),"")</f>
        <v/>
      </c>
      <c r="N84" s="17" t="str">
        <f>IFERROR(AND(OR(N1:P83,$V84)=TRUE,IF(SEARCH(N$1,$A84)&gt;0,TRUE,FALSE)),"")</f>
        <v/>
      </c>
      <c r="O84" s="17" t="b">
        <f>IFERROR(AND(OR(O1:P83,$V84)=TRUE,IF(SEARCH(O$1,$A84)&gt;0,TRUE,FALSE)),"")</f>
        <v>0</v>
      </c>
      <c r="P84" s="17" t="str">
        <f>IFERROR(AND(OR(P1:P83,$V84)=TRUE,IF(SEARCH(P$1,$A84)&gt;0,TRUE,FALSE)),"")</f>
        <v/>
      </c>
      <c r="Q84" s="17" t="str">
        <f>IFERROR(AND(OR(Q1:R83,$V84)=TRUE,IF(SEARCH(Q$1,$A84)&gt;0,TRUE,FALSE)),"")</f>
        <v/>
      </c>
      <c r="R84" s="17" t="str">
        <f>IFERROR(AND(OR(R1:R83,$V84)=TRUE,IF(SEARCH(R$1,$A84)&gt;0,TRUE,FALSE)),"")</f>
        <v/>
      </c>
      <c r="S84" s="17" t="b">
        <f>IFERROR(AND(OR(S1:S83,$V84)=TRUE,IF(SEARCH(S$1,$A84)&gt;0,TRUE,FALSE)),"")</f>
        <v>0</v>
      </c>
      <c r="T84" s="17">
        <f t="shared" si="12"/>
        <v>0</v>
      </c>
      <c r="U84" s="17" t="b">
        <f t="shared" si="13"/>
        <v>0</v>
      </c>
      <c r="V84" s="17" t="b">
        <f t="shared" si="14"/>
        <v>0</v>
      </c>
      <c r="W84" s="17" t="b">
        <f t="shared" si="15"/>
        <v>0</v>
      </c>
      <c r="X84" s="17" t="b">
        <f>IF(C84&gt;'Overview (RESPONSES REQUIRED)'!$C$31,FALSE,TRUE)</f>
        <v>0</v>
      </c>
      <c r="Y84" s="17" t="b">
        <f>IF(D84&gt;'Overview (RESPONSES REQUIRED)'!$C$34,FALSE,TRUE)</f>
        <v>0</v>
      </c>
      <c r="Z84" s="17" t="b">
        <f t="shared" si="16"/>
        <v>0</v>
      </c>
      <c r="AA84" s="17" t="str">
        <f t="shared" si="17"/>
        <v>N</v>
      </c>
    </row>
    <row r="85" spans="1:27" ht="15" x14ac:dyDescent="0.15">
      <c r="A85" s="17" t="s">
        <v>225</v>
      </c>
      <c r="B85" s="17">
        <v>3</v>
      </c>
      <c r="C85" s="17">
        <v>4</v>
      </c>
      <c r="D85" s="17">
        <v>8</v>
      </c>
      <c r="E85" s="17" t="str">
        <f>IF('LTE CA'!K87="Y", "Y", IF('LTE CA'!K87="N", "N", 0))</f>
        <v>N</v>
      </c>
      <c r="F85" s="17" t="b">
        <f>IFERROR(AND(OR(F1:G84,$V85)=TRUE,IF(SEARCH(F$1,$A85)&gt;0,TRUE,FALSE)),"")</f>
        <v>0</v>
      </c>
      <c r="G85" s="17" t="str">
        <f>IFERROR(AND(OR(G1:G84,$V85)=TRUE,IF(SEARCH(G$1,$A85)&gt;0,TRUE,FALSE)),"")</f>
        <v/>
      </c>
      <c r="H85" s="17" t="str">
        <f>IFERROR(AND(OR(H1:K84,$V85)=TRUE,IF(SEARCH(H$1,$A85)&gt;0,TRUE,FALSE)),"")</f>
        <v/>
      </c>
      <c r="I85" s="17" t="b">
        <f>IFERROR(AND(OR(I1:K84,$V85)=TRUE,IF(SEARCH(I$1,$A85)&gt;0,TRUE,FALSE)),"")</f>
        <v>0</v>
      </c>
      <c r="J85" s="17" t="str">
        <f>IFERROR(AND(OR(J1:K84,$V85)=TRUE,IF(SEARCH(J$1,$A85)&gt;0,TRUE,FALSE)),"")</f>
        <v/>
      </c>
      <c r="K85" s="17" t="str">
        <f>IFERROR(AND(OR(K1:K84,$V85)=TRUE,IF(SEARCH(K$1,$A85)&gt;0,TRUE,FALSE)),"")</f>
        <v/>
      </c>
      <c r="L85" s="17" t="str">
        <f>IFERROR(AND(OR(L1:L84,$V85)=TRUE,IF(SEARCH(L$1,$A85)&gt;0,TRUE,FALSE)),"")</f>
        <v/>
      </c>
      <c r="M85" s="17" t="str">
        <f>IFERROR(AND(OR(M1:P84,$V85)=TRUE,IF(SEARCH(M$1,$A85)&gt;0,TRUE,FALSE)),"")</f>
        <v/>
      </c>
      <c r="N85" s="17" t="str">
        <f>IFERROR(AND(OR(N1:P84,$V85)=TRUE,IF(SEARCH(N$1,$A85)&gt;0,TRUE,FALSE)),"")</f>
        <v/>
      </c>
      <c r="O85" s="17" t="b">
        <f>IFERROR(AND(OR(O1:P84,$V85)=TRUE,IF(SEARCH(O$1,$A85)&gt;0,TRUE,FALSE)),"")</f>
        <v>0</v>
      </c>
      <c r="P85" s="17" t="str">
        <f>IFERROR(AND(OR(P1:P84,$V85)=TRUE,IF(SEARCH(P$1,$A85)&gt;0,TRUE,FALSE)),"")</f>
        <v/>
      </c>
      <c r="Q85" s="17" t="str">
        <f>IFERROR(AND(OR(Q1:R84,$V85)=TRUE,IF(SEARCH(Q$1,$A85)&gt;0,TRUE,FALSE)),"")</f>
        <v/>
      </c>
      <c r="R85" s="17" t="str">
        <f>IFERROR(AND(OR(R1:R84,$V85)=TRUE,IF(SEARCH(R$1,$A85)&gt;0,TRUE,FALSE)),"")</f>
        <v/>
      </c>
      <c r="S85" s="17" t="str">
        <f>IFERROR(AND(OR(S1:S84,$V85)=TRUE,IF(SEARCH(S$1,$A85)&gt;0,TRUE,FALSE)),"")</f>
        <v/>
      </c>
      <c r="T85" s="17">
        <f t="shared" si="12"/>
        <v>0</v>
      </c>
      <c r="U85" s="17" t="b">
        <f t="shared" si="13"/>
        <v>0</v>
      </c>
      <c r="V85" s="17" t="b">
        <f t="shared" si="14"/>
        <v>0</v>
      </c>
      <c r="W85" s="17" t="b">
        <f t="shared" si="15"/>
        <v>0</v>
      </c>
      <c r="X85" s="17" t="b">
        <f>IF(C85&gt;'Overview (RESPONSES REQUIRED)'!$C$31,FALSE,TRUE)</f>
        <v>0</v>
      </c>
      <c r="Y85" s="17" t="b">
        <f>IF(D85&gt;'Overview (RESPONSES REQUIRED)'!$C$34,FALSE,TRUE)</f>
        <v>0</v>
      </c>
      <c r="Z85" s="17" t="b">
        <f t="shared" si="16"/>
        <v>0</v>
      </c>
      <c r="AA85" s="17" t="str">
        <f t="shared" si="17"/>
        <v>N</v>
      </c>
    </row>
    <row r="86" spans="1:27" ht="15" x14ac:dyDescent="0.15">
      <c r="A86" s="17" t="s">
        <v>226</v>
      </c>
      <c r="B86" s="17">
        <v>3</v>
      </c>
      <c r="C86" s="17">
        <v>4</v>
      </c>
      <c r="D86" s="17">
        <v>8</v>
      </c>
      <c r="E86" s="17" t="str">
        <f>IF('LTE CA'!K88="Y", "Y", IF('LTE CA'!K88="N", "N", 0))</f>
        <v>N</v>
      </c>
      <c r="F86" s="17" t="b">
        <f>IFERROR(AND(OR(F1:G85,$V86)=TRUE,IF(SEARCH(F$1,$A86)&gt;0,TRUE,FALSE)),"")</f>
        <v>0</v>
      </c>
      <c r="G86" s="17" t="str">
        <f>IFERROR(AND(OR(G1:G85,$V86)=TRUE,IF(SEARCH(G$1,$A86)&gt;0,TRUE,FALSE)),"")</f>
        <v/>
      </c>
      <c r="H86" s="17" t="str">
        <f>IFERROR(AND(OR(H1:K85,$V86)=TRUE,IF(SEARCH(H$1,$A86)&gt;0,TRUE,FALSE)),"")</f>
        <v/>
      </c>
      <c r="I86" s="17" t="str">
        <f>IFERROR(AND(OR(I1:K85,$V86)=TRUE,IF(SEARCH(I$1,$A86)&gt;0,TRUE,FALSE)),"")</f>
        <v/>
      </c>
      <c r="J86" s="17" t="b">
        <f>IFERROR(AND(OR(J1:K85,$V86)=TRUE,IF(SEARCH(J$1,$A86)&gt;0,TRUE,FALSE)),"")</f>
        <v>0</v>
      </c>
      <c r="K86" s="17" t="str">
        <f>IFERROR(AND(OR(K1:K85,$V86)=TRUE,IF(SEARCH(K$1,$A86)&gt;0,TRUE,FALSE)),"")</f>
        <v/>
      </c>
      <c r="L86" s="17" t="str">
        <f>IFERROR(AND(OR(L1:L85,$V86)=TRUE,IF(SEARCH(L$1,$A86)&gt;0,TRUE,FALSE)),"")</f>
        <v/>
      </c>
      <c r="M86" s="17" t="str">
        <f>IFERROR(AND(OR(M1:P85,$V86)=TRUE,IF(SEARCH(M$1,$A86)&gt;0,TRUE,FALSE)),"")</f>
        <v/>
      </c>
      <c r="N86" s="17" t="str">
        <f>IFERROR(AND(OR(N1:P85,$V86)=TRUE,IF(SEARCH(N$1,$A86)&gt;0,TRUE,FALSE)),"")</f>
        <v/>
      </c>
      <c r="O86" s="17" t="str">
        <f>IFERROR(AND(OR(O1:P85,$V86)=TRUE,IF(SEARCH(O$1,$A86)&gt;0,TRUE,FALSE)),"")</f>
        <v/>
      </c>
      <c r="P86" s="17" t="str">
        <f>IFERROR(AND(OR(P1:P85,$V86)=TRUE,IF(SEARCH(P$1,$A86)&gt;0,TRUE,FALSE)),"")</f>
        <v/>
      </c>
      <c r="Q86" s="17" t="str">
        <f>IFERROR(AND(OR(Q1:R85,$V86)=TRUE,IF(SEARCH(Q$1,$A86)&gt;0,TRUE,FALSE)),"")</f>
        <v/>
      </c>
      <c r="R86" s="17" t="str">
        <f>IFERROR(AND(OR(R1:R85,$V86)=TRUE,IF(SEARCH(R$1,$A86)&gt;0,TRUE,FALSE)),"")</f>
        <v/>
      </c>
      <c r="S86" s="17" t="b">
        <f>IFERROR(AND(OR(S1:S85,$V86)=TRUE,IF(SEARCH(S$1,$A86)&gt;0,TRUE,FALSE)),"")</f>
        <v>0</v>
      </c>
      <c r="T86" s="17">
        <f t="shared" si="12"/>
        <v>0</v>
      </c>
      <c r="U86" s="17" t="b">
        <f t="shared" si="13"/>
        <v>0</v>
      </c>
      <c r="V86" s="17" t="b">
        <f t="shared" si="14"/>
        <v>0</v>
      </c>
      <c r="W86" s="17" t="b">
        <f t="shared" si="15"/>
        <v>0</v>
      </c>
      <c r="X86" s="17" t="b">
        <f>IF(C86&gt;'Overview (RESPONSES REQUIRED)'!$C$31,FALSE,TRUE)</f>
        <v>0</v>
      </c>
      <c r="Y86" s="17" t="b">
        <f>IF(D86&gt;'Overview (RESPONSES REQUIRED)'!$C$34,FALSE,TRUE)</f>
        <v>0</v>
      </c>
      <c r="Z86" s="17" t="b">
        <f t="shared" si="16"/>
        <v>0</v>
      </c>
      <c r="AA86" s="17" t="str">
        <f t="shared" si="17"/>
        <v>N</v>
      </c>
    </row>
    <row r="87" spans="1:27" ht="15" x14ac:dyDescent="0.15">
      <c r="A87" s="17" t="s">
        <v>227</v>
      </c>
      <c r="B87" s="17">
        <v>3</v>
      </c>
      <c r="C87" s="17">
        <v>4</v>
      </c>
      <c r="D87" s="17">
        <v>8</v>
      </c>
      <c r="E87" s="17" t="str">
        <f>IF('LTE CA'!K89="Y", "Y", IF('LTE CA'!K89="N", "N", 0))</f>
        <v>N</v>
      </c>
      <c r="F87" s="17" t="str">
        <f>IFERROR(AND(OR(F1:G86,$V87)=TRUE,IF(SEARCH(F$1,$A87)&gt;0,TRUE,FALSE)),"")</f>
        <v/>
      </c>
      <c r="G87" s="17" t="str">
        <f>IFERROR(AND(OR(G1:G86,$V87)=TRUE,IF(SEARCH(G$1,$A87)&gt;0,TRUE,FALSE)),"")</f>
        <v/>
      </c>
      <c r="H87" s="17" t="b">
        <f>IFERROR(AND(OR(H1:K86,$V87)=TRUE,IF(SEARCH(H$1,$A87)&gt;0,TRUE,FALSE)),"")</f>
        <v>0</v>
      </c>
      <c r="I87" s="17" t="str">
        <f>IFERROR(AND(OR(I1:K86,$V87)=TRUE,IF(SEARCH(I$1,$A87)&gt;0,TRUE,FALSE)),"")</f>
        <v/>
      </c>
      <c r="J87" s="17" t="str">
        <f>IFERROR(AND(OR(J1:K86,$V87)=TRUE,IF(SEARCH(J$1,$A87)&gt;0,TRUE,FALSE)),"")</f>
        <v/>
      </c>
      <c r="K87" s="17" t="str">
        <f>IFERROR(AND(OR(K1:K86,$V87)=TRUE,IF(SEARCH(K$1,$A87)&gt;0,TRUE,FALSE)),"")</f>
        <v/>
      </c>
      <c r="L87" s="17" t="str">
        <f>IFERROR(AND(OR(L1:L86,$V87)=TRUE,IF(SEARCH(L$1,$A87)&gt;0,TRUE,FALSE)),"")</f>
        <v/>
      </c>
      <c r="M87" s="17" t="str">
        <f>IFERROR(AND(OR(M1:P86,$V87)=TRUE,IF(SEARCH(M$1,$A87)&gt;0,TRUE,FALSE)),"")</f>
        <v/>
      </c>
      <c r="N87" s="17" t="str">
        <f>IFERROR(AND(OR(N1:P86,$V87)=TRUE,IF(SEARCH(N$1,$A87)&gt;0,TRUE,FALSE)),"")</f>
        <v/>
      </c>
      <c r="O87" s="17" t="b">
        <f>IFERROR(AND(OR(O1:P86,$V87)=TRUE,IF(SEARCH(O$1,$A87)&gt;0,TRUE,FALSE)),"")</f>
        <v>0</v>
      </c>
      <c r="P87" s="17" t="str">
        <f>IFERROR(AND(OR(P1:P86,$V87)=TRUE,IF(SEARCH(P$1,$A87)&gt;0,TRUE,FALSE)),"")</f>
        <v/>
      </c>
      <c r="Q87" s="17" t="str">
        <f>IFERROR(AND(OR(Q1:R86,$V87)=TRUE,IF(SEARCH(Q$1,$A87)&gt;0,TRUE,FALSE)),"")</f>
        <v/>
      </c>
      <c r="R87" s="17" t="str">
        <f>IFERROR(AND(OR(R1:R86,$V87)=TRUE,IF(SEARCH(R$1,$A87)&gt;0,TRUE,FALSE)),"")</f>
        <v/>
      </c>
      <c r="S87" s="17" t="b">
        <f>IFERROR(AND(OR(S1:S86,$V87)=TRUE,IF(SEARCH(S$1,$A87)&gt;0,TRUE,FALSE)),"")</f>
        <v>0</v>
      </c>
      <c r="T87" s="17">
        <f t="shared" si="12"/>
        <v>0</v>
      </c>
      <c r="U87" s="17" t="b">
        <f t="shared" si="13"/>
        <v>0</v>
      </c>
      <c r="V87" s="17" t="b">
        <f t="shared" si="14"/>
        <v>0</v>
      </c>
      <c r="W87" s="17" t="b">
        <f t="shared" si="15"/>
        <v>0</v>
      </c>
      <c r="X87" s="17" t="b">
        <f>IF(C87&gt;'Overview (RESPONSES REQUIRED)'!$C$31,FALSE,TRUE)</f>
        <v>0</v>
      </c>
      <c r="Y87" s="17" t="b">
        <f>IF(D87&gt;'Overview (RESPONSES REQUIRED)'!$C$34,FALSE,TRUE)</f>
        <v>0</v>
      </c>
      <c r="Z87" s="17" t="b">
        <f t="shared" si="16"/>
        <v>0</v>
      </c>
      <c r="AA87" s="17" t="str">
        <f t="shared" si="17"/>
        <v>N</v>
      </c>
    </row>
    <row r="88" spans="1:27" ht="15" x14ac:dyDescent="0.15">
      <c r="A88" s="17" t="s">
        <v>228</v>
      </c>
      <c r="B88" s="17">
        <v>3</v>
      </c>
      <c r="C88" s="17">
        <v>4</v>
      </c>
      <c r="D88" s="17">
        <v>8</v>
      </c>
      <c r="E88" s="17" t="str">
        <f>IF('LTE CA'!K90="Y", "Y", IF('LTE CA'!K90="N", "N", 0))</f>
        <v>N</v>
      </c>
      <c r="F88" s="17" t="str">
        <f>IFERROR(AND(OR(F1:G87,$V88)=TRUE,IF(SEARCH(F$1,$A88)&gt;0,TRUE,FALSE)),"")</f>
        <v/>
      </c>
      <c r="G88" s="17" t="str">
        <f>IFERROR(AND(OR(G1:G87,$V88)=TRUE,IF(SEARCH(G$1,$A88)&gt;0,TRUE,FALSE)),"")</f>
        <v/>
      </c>
      <c r="H88" s="17" t="str">
        <f>IFERROR(AND(OR(H1:K87,$V88)=TRUE,IF(SEARCH(H$1,$A88)&gt;0,TRUE,FALSE)),"")</f>
        <v/>
      </c>
      <c r="I88" s="17" t="str">
        <f>IFERROR(AND(OR(I1:K87,$V88)=TRUE,IF(SEARCH(I$1,$A88)&gt;0,TRUE,FALSE)),"")</f>
        <v/>
      </c>
      <c r="J88" s="17" t="b">
        <f>IFERROR(AND(OR(J1:K87,$V88)=TRUE,IF(SEARCH(J$1,$A88)&gt;0,TRUE,FALSE)),"")</f>
        <v>0</v>
      </c>
      <c r="K88" s="17" t="str">
        <f>IFERROR(AND(OR(K1:K87,$V88)=TRUE,IF(SEARCH(K$1,$A88)&gt;0,TRUE,FALSE)),"")</f>
        <v/>
      </c>
      <c r="L88" s="17" t="str">
        <f>IFERROR(AND(OR(L1:L87,$V88)=TRUE,IF(SEARCH(L$1,$A88)&gt;0,TRUE,FALSE)),"")</f>
        <v/>
      </c>
      <c r="M88" s="17" t="b">
        <f>IFERROR(AND(OR(M1:P87,$V88)=TRUE,IF(SEARCH(M$1,$A88)&gt;0,TRUE,FALSE)),"")</f>
        <v>0</v>
      </c>
      <c r="N88" s="17" t="str">
        <f>IFERROR(AND(OR(N1:P87,$V88)=TRUE,IF(SEARCH(N$1,$A88)&gt;0,TRUE,FALSE)),"")</f>
        <v/>
      </c>
      <c r="O88" s="17" t="str">
        <f>IFERROR(AND(OR(O1:P87,$V88)=TRUE,IF(SEARCH(O$1,$A88)&gt;0,TRUE,FALSE)),"")</f>
        <v/>
      </c>
      <c r="P88" s="17" t="str">
        <f>IFERROR(AND(OR(P1:P87,$V88)=TRUE,IF(SEARCH(P$1,$A88)&gt;0,TRUE,FALSE)),"")</f>
        <v/>
      </c>
      <c r="Q88" s="17" t="str">
        <f>IFERROR(AND(OR(Q1:R87,$V88)=TRUE,IF(SEARCH(Q$1,$A88)&gt;0,TRUE,FALSE)),"")</f>
        <v/>
      </c>
      <c r="R88" s="17" t="str">
        <f>IFERROR(AND(OR(R1:R87,$V88)=TRUE,IF(SEARCH(R$1,$A88)&gt;0,TRUE,FALSE)),"")</f>
        <v/>
      </c>
      <c r="S88" s="17" t="b">
        <f>IFERROR(AND(OR(S1:S87,$V88)=TRUE,IF(SEARCH(S$1,$A88)&gt;0,TRUE,FALSE)),"")</f>
        <v>0</v>
      </c>
      <c r="T88" s="17">
        <f t="shared" si="12"/>
        <v>0</v>
      </c>
      <c r="U88" s="17" t="b">
        <f t="shared" si="13"/>
        <v>0</v>
      </c>
      <c r="V88" s="17" t="b">
        <f t="shared" si="14"/>
        <v>0</v>
      </c>
      <c r="W88" s="17" t="b">
        <f t="shared" si="15"/>
        <v>0</v>
      </c>
      <c r="X88" s="17" t="b">
        <f>IF(C88&gt;'Overview (RESPONSES REQUIRED)'!$C$31,FALSE,TRUE)</f>
        <v>0</v>
      </c>
      <c r="Y88" s="17" t="b">
        <f>IF(D88&gt;'Overview (RESPONSES REQUIRED)'!$C$34,FALSE,TRUE)</f>
        <v>0</v>
      </c>
      <c r="Z88" s="17" t="b">
        <f t="shared" si="16"/>
        <v>0</v>
      </c>
      <c r="AA88" s="17" t="str">
        <f t="shared" si="17"/>
        <v>N</v>
      </c>
    </row>
    <row r="89" spans="1:27" ht="15" x14ac:dyDescent="0.15">
      <c r="A89" s="17" t="s">
        <v>229</v>
      </c>
      <c r="B89" s="17">
        <v>3</v>
      </c>
      <c r="C89" s="17">
        <v>4</v>
      </c>
      <c r="D89" s="17">
        <v>8</v>
      </c>
      <c r="E89" s="17" t="str">
        <f>IF('LTE CA'!K91="Y", "Y", IF('LTE CA'!K91="N", "N", 0))</f>
        <v>N</v>
      </c>
      <c r="F89" s="17" t="str">
        <f>IFERROR(AND(OR(F1:G88,$V89)=TRUE,IF(SEARCH(F$1,$A89)&gt;0,TRUE,FALSE)),"")</f>
        <v/>
      </c>
      <c r="G89" s="17" t="str">
        <f>IFERROR(AND(OR(G1:G88,$V89)=TRUE,IF(SEARCH(G$1,$A89)&gt;0,TRUE,FALSE)),"")</f>
        <v/>
      </c>
      <c r="H89" s="17" t="b">
        <f>IFERROR(AND(OR(H1:K88,$V89)=TRUE,IF(SEARCH(H$1,$A89)&gt;0,TRUE,FALSE)),"")</f>
        <v>0</v>
      </c>
      <c r="I89" s="17" t="str">
        <f>IFERROR(AND(OR(I1:K88,$V89)=TRUE,IF(SEARCH(I$1,$A89)&gt;0,TRUE,FALSE)),"")</f>
        <v/>
      </c>
      <c r="J89" s="17" t="str">
        <f>IFERROR(AND(OR(J1:K88,$V89)=TRUE,IF(SEARCH(J$1,$A89)&gt;0,TRUE,FALSE)),"")</f>
        <v/>
      </c>
      <c r="K89" s="17" t="str">
        <f>IFERROR(AND(OR(K1:K88,$V89)=TRUE,IF(SEARCH(K$1,$A89)&gt;0,TRUE,FALSE)),"")</f>
        <v/>
      </c>
      <c r="L89" s="17" t="str">
        <f>IFERROR(AND(OR(L1:L88,$V89)=TRUE,IF(SEARCH(L$1,$A89)&gt;0,TRUE,FALSE)),"")</f>
        <v/>
      </c>
      <c r="M89" s="17" t="str">
        <f>IFERROR(AND(OR(M1:P88,$V89)=TRUE,IF(SEARCH(M$1,$A89)&gt;0,TRUE,FALSE)),"")</f>
        <v/>
      </c>
      <c r="N89" s="17" t="str">
        <f>IFERROR(AND(OR(N1:P88,$V89)=TRUE,IF(SEARCH(N$1,$A89)&gt;0,TRUE,FALSE)),"")</f>
        <v/>
      </c>
      <c r="O89" s="17" t="b">
        <f>IFERROR(AND(OR(O1:P88,$V89)=TRUE,IF(SEARCH(O$1,$A89)&gt;0,TRUE,FALSE)),"")</f>
        <v>0</v>
      </c>
      <c r="P89" s="17" t="str">
        <f>IFERROR(AND(OR(P1:P88,$V89)=TRUE,IF(SEARCH(P$1,$A89)&gt;0,TRUE,FALSE)),"")</f>
        <v/>
      </c>
      <c r="Q89" s="17" t="b">
        <f>IFERROR(AND(OR(Q1:R88,$V89)=TRUE,IF(SEARCH(Q$1,$A89)&gt;0,TRUE,FALSE)),"")</f>
        <v>0</v>
      </c>
      <c r="R89" s="17" t="str">
        <f>IFERROR(AND(OR(R1:R88,$V89)=TRUE,IF(SEARCH(R$1,$A89)&gt;0,TRUE,FALSE)),"")</f>
        <v/>
      </c>
      <c r="S89" s="17" t="str">
        <f>IFERROR(AND(OR(S1:S88,$V89)=TRUE,IF(SEARCH(S$1,$A89)&gt;0,TRUE,FALSE)),"")</f>
        <v/>
      </c>
      <c r="T89" s="17">
        <f t="shared" si="12"/>
        <v>0</v>
      </c>
      <c r="U89" s="17" t="b">
        <f t="shared" si="13"/>
        <v>0</v>
      </c>
      <c r="V89" s="17" t="b">
        <f t="shared" si="14"/>
        <v>0</v>
      </c>
      <c r="W89" s="17" t="b">
        <f t="shared" si="15"/>
        <v>0</v>
      </c>
      <c r="X89" s="17" t="b">
        <f>IF(C89&gt;'Overview (RESPONSES REQUIRED)'!$C$31,FALSE,TRUE)</f>
        <v>0</v>
      </c>
      <c r="Y89" s="17" t="b">
        <f>IF(D89&gt;'Overview (RESPONSES REQUIRED)'!$C$34,FALSE,TRUE)</f>
        <v>0</v>
      </c>
      <c r="Z89" s="17" t="b">
        <f t="shared" si="16"/>
        <v>0</v>
      </c>
      <c r="AA89" s="17" t="str">
        <f t="shared" si="17"/>
        <v>N</v>
      </c>
    </row>
    <row r="90" spans="1:27" ht="15" x14ac:dyDescent="0.15">
      <c r="A90" s="17" t="s">
        <v>230</v>
      </c>
      <c r="B90" s="17">
        <v>3</v>
      </c>
      <c r="C90" s="17">
        <v>4</v>
      </c>
      <c r="D90" s="17">
        <v>8</v>
      </c>
      <c r="E90" s="17" t="str">
        <f>IF('LTE CA'!K92="Y", "Y", IF('LTE CA'!K92="N", "N", 0))</f>
        <v>N</v>
      </c>
      <c r="F90" s="17" t="str">
        <f>IFERROR(AND(OR(F1:G89,$V90)=TRUE,IF(SEARCH(F$1,$A90)&gt;0,TRUE,FALSE)),"")</f>
        <v/>
      </c>
      <c r="G90" s="17" t="str">
        <f>IFERROR(AND(OR(G1:G89,$V90)=TRUE,IF(SEARCH(G$1,$A90)&gt;0,TRUE,FALSE)),"")</f>
        <v/>
      </c>
      <c r="H90" s="17" t="str">
        <f>IFERROR(AND(OR(H1:K89,$V90)=TRUE,IF(SEARCH(H$1,$A90)&gt;0,TRUE,FALSE)),"")</f>
        <v/>
      </c>
      <c r="I90" s="17" t="str">
        <f>IFERROR(AND(OR(I1:K89,$V90)=TRUE,IF(SEARCH(I$1,$A90)&gt;0,TRUE,FALSE)),"")</f>
        <v/>
      </c>
      <c r="J90" s="17" t="b">
        <f>IFERROR(AND(OR(J1:K89,$V90)=TRUE,IF(SEARCH(J$1,$A90)&gt;0,TRUE,FALSE)),"")</f>
        <v>0</v>
      </c>
      <c r="K90" s="17" t="str">
        <f>IFERROR(AND(OR(K1:K89,$V90)=TRUE,IF(SEARCH(K$1,$A90)&gt;0,TRUE,FALSE)),"")</f>
        <v/>
      </c>
      <c r="L90" s="17" t="str">
        <f>IFERROR(AND(OR(L1:L89,$V90)=TRUE,IF(SEARCH(L$1,$A90)&gt;0,TRUE,FALSE)),"")</f>
        <v/>
      </c>
      <c r="M90" s="17" t="b">
        <f>IFERROR(AND(OR(M1:P89,$V90)=TRUE,IF(SEARCH(M$1,$A90)&gt;0,TRUE,FALSE)),"")</f>
        <v>0</v>
      </c>
      <c r="N90" s="17" t="str">
        <f>IFERROR(AND(OR(N1:P89,$V90)=TRUE,IF(SEARCH(N$1,$A90)&gt;0,TRUE,FALSE)),"")</f>
        <v/>
      </c>
      <c r="O90" s="17" t="str">
        <f>IFERROR(AND(OR(O1:P89,$V90)=TRUE,IF(SEARCH(O$1,$A90)&gt;0,TRUE,FALSE)),"")</f>
        <v/>
      </c>
      <c r="P90" s="17" t="str">
        <f>IFERROR(AND(OR(P1:P89,$V90)=TRUE,IF(SEARCH(P$1,$A90)&gt;0,TRUE,FALSE)),"")</f>
        <v/>
      </c>
      <c r="Q90" s="17" t="b">
        <f>IFERROR(AND(OR(Q1:R89,$V90)=TRUE,IF(SEARCH(Q$1,$A90)&gt;0,TRUE,FALSE)),"")</f>
        <v>0</v>
      </c>
      <c r="R90" s="17" t="str">
        <f>IFERROR(AND(OR(R1:R89,$V90)=TRUE,IF(SEARCH(R$1,$A90)&gt;0,TRUE,FALSE)),"")</f>
        <v/>
      </c>
      <c r="S90" s="17" t="str">
        <f>IFERROR(AND(OR(S1:S89,$V90)=TRUE,IF(SEARCH(S$1,$A90)&gt;0,TRUE,FALSE)),"")</f>
        <v/>
      </c>
      <c r="T90" s="17">
        <f t="shared" si="12"/>
        <v>0</v>
      </c>
      <c r="U90" s="17" t="b">
        <f t="shared" si="13"/>
        <v>0</v>
      </c>
      <c r="V90" s="17" t="b">
        <f t="shared" si="14"/>
        <v>0</v>
      </c>
      <c r="W90" s="17" t="b">
        <f t="shared" si="15"/>
        <v>0</v>
      </c>
      <c r="X90" s="17" t="b">
        <f>IF(C90&gt;'Overview (RESPONSES REQUIRED)'!$C$31,FALSE,TRUE)</f>
        <v>0</v>
      </c>
      <c r="Y90" s="17" t="b">
        <f>IF(D90&gt;'Overview (RESPONSES REQUIRED)'!$C$34,FALSE,TRUE)</f>
        <v>0</v>
      </c>
      <c r="Z90" s="17" t="b">
        <f t="shared" si="16"/>
        <v>0</v>
      </c>
      <c r="AA90" s="17" t="str">
        <f t="shared" si="17"/>
        <v>N</v>
      </c>
    </row>
    <row r="91" spans="1:27" ht="15" x14ac:dyDescent="0.15">
      <c r="A91" s="17" t="s">
        <v>231</v>
      </c>
      <c r="B91" s="17">
        <v>3</v>
      </c>
      <c r="C91" s="17">
        <v>4</v>
      </c>
      <c r="D91" s="17">
        <v>8</v>
      </c>
      <c r="E91" s="17" t="str">
        <f>IF('LTE CA'!K93="Y", "Y", IF('LTE CA'!K93="N", "N", 0))</f>
        <v>N</v>
      </c>
      <c r="F91" s="17" t="b">
        <f>IFERROR(AND(OR(F1:G90,$V91)=TRUE,IF(SEARCH(F$1,$A91)&gt;0,TRUE,FALSE)),"")</f>
        <v>0</v>
      </c>
      <c r="G91" s="17" t="str">
        <f>IFERROR(AND(OR(G1:G90,$V91)=TRUE,IF(SEARCH(G$1,$A91)&gt;0,TRUE,FALSE)),"")</f>
        <v/>
      </c>
      <c r="H91" s="17" t="b">
        <f>IFERROR(AND(OR(H1:K90,$V91)=TRUE,IF(SEARCH(H$1,$A91)&gt;0,TRUE,FALSE)),"")</f>
        <v>0</v>
      </c>
      <c r="I91" s="17" t="str">
        <f>IFERROR(AND(OR(I1:K90,$V91)=TRUE,IF(SEARCH(I$1,$A91)&gt;0,TRUE,FALSE)),"")</f>
        <v/>
      </c>
      <c r="J91" s="17" t="str">
        <f>IFERROR(AND(OR(J1:K90,$V91)=TRUE,IF(SEARCH(J$1,$A91)&gt;0,TRUE,FALSE)),"")</f>
        <v/>
      </c>
      <c r="K91" s="17" t="str">
        <f>IFERROR(AND(OR(K1:K90,$V91)=TRUE,IF(SEARCH(K$1,$A91)&gt;0,TRUE,FALSE)),"")</f>
        <v/>
      </c>
      <c r="L91" s="17" t="str">
        <f>IFERROR(AND(OR(L1:L90,$V91)=TRUE,IF(SEARCH(L$1,$A91)&gt;0,TRUE,FALSE)),"")</f>
        <v/>
      </c>
      <c r="M91" s="17" t="str">
        <f>IFERROR(AND(OR(M1:P90,$V91)=TRUE,IF(SEARCH(M$1,$A91)&gt;0,TRUE,FALSE)),"")</f>
        <v/>
      </c>
      <c r="N91" s="17" t="str">
        <f>IFERROR(AND(OR(N1:P90,$V91)=TRUE,IF(SEARCH(N$1,$A91)&gt;0,TRUE,FALSE)),"")</f>
        <v/>
      </c>
      <c r="O91" s="17" t="b">
        <f>IFERROR(AND(OR(O1:P90,$V91)=TRUE,IF(SEARCH(O$1,$A91)&gt;0,TRUE,FALSE)),"")</f>
        <v>0</v>
      </c>
      <c r="P91" s="17" t="str">
        <f>IFERROR(AND(OR(P1:P90,$V91)=TRUE,IF(SEARCH(P$1,$A91)&gt;0,TRUE,FALSE)),"")</f>
        <v/>
      </c>
      <c r="Q91" s="17" t="str">
        <f>IFERROR(AND(OR(Q1:R90,$V91)=TRUE,IF(SEARCH(Q$1,$A91)&gt;0,TRUE,FALSE)),"")</f>
        <v/>
      </c>
      <c r="R91" s="17" t="str">
        <f>IFERROR(AND(OR(R1:R90,$V91)=TRUE,IF(SEARCH(R$1,$A91)&gt;0,TRUE,FALSE)),"")</f>
        <v/>
      </c>
      <c r="S91" s="17" t="str">
        <f>IFERROR(AND(OR(S1:S90,$V91)=TRUE,IF(SEARCH(S$1,$A91)&gt;0,TRUE,FALSE)),"")</f>
        <v/>
      </c>
      <c r="T91" s="17">
        <f t="shared" si="12"/>
        <v>0</v>
      </c>
      <c r="U91" s="17" t="b">
        <f t="shared" si="13"/>
        <v>0</v>
      </c>
      <c r="V91" s="17" t="b">
        <f t="shared" si="14"/>
        <v>0</v>
      </c>
      <c r="W91" s="17" t="b">
        <f t="shared" si="15"/>
        <v>0</v>
      </c>
      <c r="X91" s="17" t="b">
        <f>IF(C91&gt;'Overview (RESPONSES REQUIRED)'!$C$31,FALSE,TRUE)</f>
        <v>0</v>
      </c>
      <c r="Y91" s="17" t="b">
        <f>IF(D91&gt;'Overview (RESPONSES REQUIRED)'!$C$34,FALSE,TRUE)</f>
        <v>0</v>
      </c>
      <c r="Z91" s="17" t="b">
        <f t="shared" si="16"/>
        <v>0</v>
      </c>
      <c r="AA91" s="17" t="str">
        <f t="shared" si="17"/>
        <v>N</v>
      </c>
    </row>
    <row r="92" spans="1:27" ht="15" x14ac:dyDescent="0.15">
      <c r="A92" s="17" t="s">
        <v>232</v>
      </c>
      <c r="B92" s="17">
        <v>3</v>
      </c>
      <c r="C92" s="17">
        <v>4</v>
      </c>
      <c r="D92" s="17">
        <v>8</v>
      </c>
      <c r="E92" s="17" t="str">
        <f>IF('LTE CA'!K94="Y", "Y", IF('LTE CA'!K94="N", "N", 0))</f>
        <v>N</v>
      </c>
      <c r="F92" s="17" t="b">
        <f>IFERROR(AND(OR(F1:G91,$V92)=TRUE,IF(SEARCH(F$1,$A92)&gt;0,TRUE,FALSE)),"")</f>
        <v>0</v>
      </c>
      <c r="G92" s="17" t="str">
        <f>IFERROR(AND(OR(G1:G91,$V92)=TRUE,IF(SEARCH(G$1,$A92)&gt;0,TRUE,FALSE)),"")</f>
        <v/>
      </c>
      <c r="H92" s="17" t="str">
        <f>IFERROR(AND(OR(H1:K91,$V92)=TRUE,IF(SEARCH(H$1,$A92)&gt;0,TRUE,FALSE)),"")</f>
        <v/>
      </c>
      <c r="I92" s="17" t="str">
        <f>IFERROR(AND(OR(I1:K91,$V92)=TRUE,IF(SEARCH(I$1,$A92)&gt;0,TRUE,FALSE)),"")</f>
        <v/>
      </c>
      <c r="J92" s="17" t="b">
        <f>IFERROR(AND(OR(J1:K91,$V92)=TRUE,IF(SEARCH(J$1,$A92)&gt;0,TRUE,FALSE)),"")</f>
        <v>0</v>
      </c>
      <c r="K92" s="17" t="str">
        <f>IFERROR(AND(OR(K1:K91,$V92)=TRUE,IF(SEARCH(K$1,$A92)&gt;0,TRUE,FALSE)),"")</f>
        <v/>
      </c>
      <c r="L92" s="17" t="str">
        <f>IFERROR(AND(OR(L1:L91,$V92)=TRUE,IF(SEARCH(L$1,$A92)&gt;0,TRUE,FALSE)),"")</f>
        <v/>
      </c>
      <c r="M92" s="17" t="b">
        <f>IFERROR(AND(OR(M1:P91,$V92)=TRUE,IF(SEARCH(M$1,$A92)&gt;0,TRUE,FALSE)),"")</f>
        <v>0</v>
      </c>
      <c r="N92" s="17" t="str">
        <f>IFERROR(AND(OR(N1:P91,$V92)=TRUE,IF(SEARCH(N$1,$A92)&gt;0,TRUE,FALSE)),"")</f>
        <v/>
      </c>
      <c r="O92" s="17" t="str">
        <f>IFERROR(AND(OR(O1:P91,$V92)=TRUE,IF(SEARCH(O$1,$A92)&gt;0,TRUE,FALSE)),"")</f>
        <v/>
      </c>
      <c r="P92" s="17" t="str">
        <f>IFERROR(AND(OR(P1:P91,$V92)=TRUE,IF(SEARCH(P$1,$A92)&gt;0,TRUE,FALSE)),"")</f>
        <v/>
      </c>
      <c r="Q92" s="17" t="str">
        <f>IFERROR(AND(OR(Q1:R91,$V92)=TRUE,IF(SEARCH(Q$1,$A92)&gt;0,TRUE,FALSE)),"")</f>
        <v/>
      </c>
      <c r="R92" s="17" t="str">
        <f>IFERROR(AND(OR(R1:R91,$V92)=TRUE,IF(SEARCH(R$1,$A92)&gt;0,TRUE,FALSE)),"")</f>
        <v/>
      </c>
      <c r="S92" s="17" t="str">
        <f>IFERROR(AND(OR(S1:S91,$V92)=TRUE,IF(SEARCH(S$1,$A92)&gt;0,TRUE,FALSE)),"")</f>
        <v/>
      </c>
      <c r="T92" s="17">
        <f t="shared" si="12"/>
        <v>0</v>
      </c>
      <c r="U92" s="17" t="b">
        <f t="shared" si="13"/>
        <v>0</v>
      </c>
      <c r="V92" s="17" t="b">
        <f t="shared" si="14"/>
        <v>0</v>
      </c>
      <c r="W92" s="17" t="b">
        <f t="shared" si="15"/>
        <v>0</v>
      </c>
      <c r="X92" s="17" t="b">
        <f>IF(C92&gt;'Overview (RESPONSES REQUIRED)'!$C$31,FALSE,TRUE)</f>
        <v>0</v>
      </c>
      <c r="Y92" s="17" t="b">
        <f>IF(D92&gt;'Overview (RESPONSES REQUIRED)'!$C$34,FALSE,TRUE)</f>
        <v>0</v>
      </c>
      <c r="Z92" s="17" t="b">
        <f t="shared" si="16"/>
        <v>0</v>
      </c>
      <c r="AA92" s="17" t="str">
        <f t="shared" si="17"/>
        <v>N</v>
      </c>
    </row>
    <row r="93" spans="1:27" ht="15" x14ac:dyDescent="0.15">
      <c r="A93" s="17" t="s">
        <v>233</v>
      </c>
      <c r="B93" s="17">
        <v>3</v>
      </c>
      <c r="C93" s="17">
        <v>3</v>
      </c>
      <c r="D93" s="17">
        <v>8</v>
      </c>
      <c r="E93" s="17" t="str">
        <f>IF('LTE CA'!K95="Y", "Y", IF('LTE CA'!K95="N", "N", 0))</f>
        <v>N</v>
      </c>
      <c r="F93" s="17" t="str">
        <f>IFERROR(AND(OR(F1:G92,$V93)=TRUE,IF(SEARCH(F$1,$A93)&gt;0,TRUE,FALSE)),"")</f>
        <v/>
      </c>
      <c r="G93" s="17" t="str">
        <f>IFERROR(AND(OR(G1:G92,$V93)=TRUE,IF(SEARCH(G$1,$A93)&gt;0,TRUE,FALSE)),"")</f>
        <v/>
      </c>
      <c r="H93" s="17" t="str">
        <f>IFERROR(AND(OR(H1:K92,$V93)=TRUE,IF(SEARCH(H$1,$A93)&gt;0,TRUE,FALSE)),"")</f>
        <v/>
      </c>
      <c r="I93" s="17" t="b">
        <f>IFERROR(AND(OR(I1:K92,$V93)=TRUE,IF(SEARCH(I$1,$A93)&gt;0,TRUE,FALSE)),"")</f>
        <v>0</v>
      </c>
      <c r="J93" s="17" t="str">
        <f>IFERROR(AND(OR(J1:K92,$V93)=TRUE,IF(SEARCH(J$1,$A93)&gt;0,TRUE,FALSE)),"")</f>
        <v/>
      </c>
      <c r="K93" s="17" t="str">
        <f>IFERROR(AND(OR(K1:K92,$V93)=TRUE,IF(SEARCH(K$1,$A93)&gt;0,TRUE,FALSE)),"")</f>
        <v/>
      </c>
      <c r="L93" s="17" t="str">
        <f>IFERROR(AND(OR(L1:L92,$V93)=TRUE,IF(SEARCH(L$1,$A93)&gt;0,TRUE,FALSE)),"")</f>
        <v/>
      </c>
      <c r="M93" s="17" t="b">
        <f>IFERROR(AND(OR(M1:P92,$V93)=TRUE,IF(SEARCH(M$1,$A93)&gt;0,TRUE,FALSE)),"")</f>
        <v>0</v>
      </c>
      <c r="N93" s="17" t="str">
        <f>IFERROR(AND(OR(N1:P92,$V93)=TRUE,IF(SEARCH(N$1,$A93)&gt;0,TRUE,FALSE)),"")</f>
        <v/>
      </c>
      <c r="O93" s="17" t="str">
        <f>IFERROR(AND(OR(O1:P92,$V93)=TRUE,IF(SEARCH(O$1,$A93)&gt;0,TRUE,FALSE)),"")</f>
        <v/>
      </c>
      <c r="P93" s="17" t="str">
        <f>IFERROR(AND(OR(P1:P92,$V93)=TRUE,IF(SEARCH(P$1,$A93)&gt;0,TRUE,FALSE)),"")</f>
        <v/>
      </c>
      <c r="Q93" s="17" t="str">
        <f>IFERROR(AND(OR(Q1:R92,$V93)=TRUE,IF(SEARCH(Q$1,$A93)&gt;0,TRUE,FALSE)),"")</f>
        <v/>
      </c>
      <c r="R93" s="17" t="str">
        <f>IFERROR(AND(OR(R1:R92,$V93)=TRUE,IF(SEARCH(R$1,$A93)&gt;0,TRUE,FALSE)),"")</f>
        <v/>
      </c>
      <c r="S93" s="17" t="b">
        <f>IFERROR(AND(OR(S1:S92,$V93)=TRUE,IF(SEARCH(S$1,$A93)&gt;0,TRUE,FALSE)),"")</f>
        <v>0</v>
      </c>
      <c r="T93" s="17">
        <f t="shared" si="12"/>
        <v>0</v>
      </c>
      <c r="U93" s="17" t="b">
        <f t="shared" si="13"/>
        <v>0</v>
      </c>
      <c r="V93" s="17" t="b">
        <f t="shared" si="14"/>
        <v>0</v>
      </c>
      <c r="W93" s="17" t="b">
        <f t="shared" si="15"/>
        <v>0</v>
      </c>
      <c r="X93" s="17" t="b">
        <f>IF(C93&gt;'Overview (RESPONSES REQUIRED)'!$C$31,FALSE,TRUE)</f>
        <v>0</v>
      </c>
      <c r="Y93" s="17" t="b">
        <f>IF(D93&gt;'Overview (RESPONSES REQUIRED)'!$C$34,FALSE,TRUE)</f>
        <v>0</v>
      </c>
      <c r="Z93" s="17" t="b">
        <f t="shared" si="16"/>
        <v>0</v>
      </c>
      <c r="AA93" s="17" t="str">
        <f t="shared" si="17"/>
        <v>N</v>
      </c>
    </row>
    <row r="94" spans="1:27" ht="15" x14ac:dyDescent="0.15">
      <c r="A94" s="17" t="s">
        <v>234</v>
      </c>
      <c r="B94" s="17">
        <v>3</v>
      </c>
      <c r="C94" s="17">
        <v>3</v>
      </c>
      <c r="D94" s="17">
        <v>8</v>
      </c>
      <c r="E94" s="17" t="str">
        <f>IF('LTE CA'!K96="Y", "Y", IF('LTE CA'!K96="N", "N", 0))</f>
        <v>N</v>
      </c>
      <c r="F94" s="17" t="str">
        <f>IFERROR(AND(OR(F1:G93,$V94)=TRUE,IF(SEARCH(F$1,$A94)&gt;0,TRUE,FALSE)),"")</f>
        <v/>
      </c>
      <c r="G94" s="17" t="str">
        <f>IFERROR(AND(OR(G1:G93,$V94)=TRUE,IF(SEARCH(G$1,$A94)&gt;0,TRUE,FALSE)),"")</f>
        <v/>
      </c>
      <c r="H94" s="17" t="str">
        <f>IFERROR(AND(OR(H1:K93,$V94)=TRUE,IF(SEARCH(H$1,$A94)&gt;0,TRUE,FALSE)),"")</f>
        <v/>
      </c>
      <c r="I94" s="17" t="b">
        <f>IFERROR(AND(OR(I1:K93,$V94)=TRUE,IF(SEARCH(I$1,$A94)&gt;0,TRUE,FALSE)),"")</f>
        <v>0</v>
      </c>
      <c r="J94" s="17" t="str">
        <f>IFERROR(AND(OR(J1:K93,$V94)=TRUE,IF(SEARCH(J$1,$A94)&gt;0,TRUE,FALSE)),"")</f>
        <v/>
      </c>
      <c r="K94" s="17" t="str">
        <f>IFERROR(AND(OR(K1:K93,$V94)=TRUE,IF(SEARCH(K$1,$A94)&gt;0,TRUE,FALSE)),"")</f>
        <v/>
      </c>
      <c r="L94" s="17" t="str">
        <f>IFERROR(AND(OR(L1:L93,$V94)=TRUE,IF(SEARCH(L$1,$A94)&gt;0,TRUE,FALSE)),"")</f>
        <v/>
      </c>
      <c r="M94" s="17" t="b">
        <f>IFERROR(AND(OR(M1:P93,$V94)=TRUE,IF(SEARCH(M$1,$A94)&gt;0,TRUE,FALSE)),"")</f>
        <v>0</v>
      </c>
      <c r="N94" s="17" t="str">
        <f>IFERROR(AND(OR(N1:P93,$V94)=TRUE,IF(SEARCH(N$1,$A94)&gt;0,TRUE,FALSE)),"")</f>
        <v/>
      </c>
      <c r="O94" s="17" t="str">
        <f>IFERROR(AND(OR(O1:P93,$V94)=TRUE,IF(SEARCH(O$1,$A94)&gt;0,TRUE,FALSE)),"")</f>
        <v/>
      </c>
      <c r="P94" s="17" t="str">
        <f>IFERROR(AND(OR(P1:P93,$V94)=TRUE,IF(SEARCH(P$1,$A94)&gt;0,TRUE,FALSE)),"")</f>
        <v/>
      </c>
      <c r="Q94" s="17" t="b">
        <f>IFERROR(AND(OR(Q1:R93,$V94)=TRUE,IF(SEARCH(Q$1,$A94)&gt;0,TRUE,FALSE)),"")</f>
        <v>0</v>
      </c>
      <c r="R94" s="17" t="str">
        <f>IFERROR(AND(OR(R1:R93,$V94)=TRUE,IF(SEARCH(R$1,$A94)&gt;0,TRUE,FALSE)),"")</f>
        <v/>
      </c>
      <c r="S94" s="17" t="str">
        <f>IFERROR(AND(OR(S1:S93,$V94)=TRUE,IF(SEARCH(S$1,$A94)&gt;0,TRUE,FALSE)),"")</f>
        <v/>
      </c>
      <c r="T94" s="17">
        <f t="shared" si="12"/>
        <v>0</v>
      </c>
      <c r="U94" s="17" t="b">
        <f t="shared" si="13"/>
        <v>0</v>
      </c>
      <c r="V94" s="17" t="b">
        <f t="shared" si="14"/>
        <v>0</v>
      </c>
      <c r="W94" s="17" t="b">
        <f t="shared" si="15"/>
        <v>0</v>
      </c>
      <c r="X94" s="17" t="b">
        <f>IF(C94&gt;'Overview (RESPONSES REQUIRED)'!$C$31,FALSE,TRUE)</f>
        <v>0</v>
      </c>
      <c r="Y94" s="17" t="b">
        <f>IF(D94&gt;'Overview (RESPONSES REQUIRED)'!$C$34,FALSE,TRUE)</f>
        <v>0</v>
      </c>
      <c r="Z94" s="17" t="b">
        <f t="shared" si="16"/>
        <v>0</v>
      </c>
      <c r="AA94" s="17" t="str">
        <f t="shared" si="17"/>
        <v>N</v>
      </c>
    </row>
    <row r="95" spans="1:27" ht="15" x14ac:dyDescent="0.15">
      <c r="A95" s="17" t="s">
        <v>235</v>
      </c>
      <c r="B95" s="17">
        <v>3</v>
      </c>
      <c r="C95" s="17">
        <v>3</v>
      </c>
      <c r="D95" s="17">
        <v>8</v>
      </c>
      <c r="E95" s="17" t="str">
        <f>IF('LTE CA'!K97="Y", "Y", IF('LTE CA'!K97="N", "N", 0))</f>
        <v>N</v>
      </c>
      <c r="F95" s="17" t="str">
        <f>IFERROR(AND(OR(F1:G94,$V95)=TRUE,IF(SEARCH(F$1,$A95)&gt;0,TRUE,FALSE)),"")</f>
        <v/>
      </c>
      <c r="G95" s="17" t="b">
        <f>IFERROR(AND(OR(G1:G94,$V95)=TRUE,IF(SEARCH(G$1,$A95)&gt;0,TRUE,FALSE)),"")</f>
        <v>0</v>
      </c>
      <c r="H95" s="17" t="b">
        <f>IFERROR(AND(OR(H1:K94,$V95)=TRUE,IF(SEARCH(H$1,$A95)&gt;0,TRUE,FALSE)),"")</f>
        <v>0</v>
      </c>
      <c r="I95" s="17" t="str">
        <f>IFERROR(AND(OR(I1:K94,$V95)=TRUE,IF(SEARCH(I$1,$A95)&gt;0,TRUE,FALSE)),"")</f>
        <v/>
      </c>
      <c r="J95" s="17" t="str">
        <f>IFERROR(AND(OR(J1:K94,$V95)=TRUE,IF(SEARCH(J$1,$A95)&gt;0,TRUE,FALSE)),"")</f>
        <v/>
      </c>
      <c r="K95" s="17" t="str">
        <f>IFERROR(AND(OR(K1:K94,$V95)=TRUE,IF(SEARCH(K$1,$A95)&gt;0,TRUE,FALSE)),"")</f>
        <v/>
      </c>
      <c r="L95" s="17" t="str">
        <f>IFERROR(AND(OR(L1:L94,$V95)=TRUE,IF(SEARCH(L$1,$A95)&gt;0,TRUE,FALSE)),"")</f>
        <v/>
      </c>
      <c r="M95" s="17" t="str">
        <f>IFERROR(AND(OR(M1:P94,$V95)=TRUE,IF(SEARCH(M$1,$A95)&gt;0,TRUE,FALSE)),"")</f>
        <v/>
      </c>
      <c r="N95" s="17" t="str">
        <f>IFERROR(AND(OR(N1:P94,$V95)=TRUE,IF(SEARCH(N$1,$A95)&gt;0,TRUE,FALSE)),"")</f>
        <v/>
      </c>
      <c r="O95" s="17" t="str">
        <f>IFERROR(AND(OR(O1:P94,$V95)=TRUE,IF(SEARCH(O$1,$A95)&gt;0,TRUE,FALSE)),"")</f>
        <v/>
      </c>
      <c r="P95" s="17" t="str">
        <f>IFERROR(AND(OR(P1:P94,$V95)=TRUE,IF(SEARCH(P$1,$A95)&gt;0,TRUE,FALSE)),"")</f>
        <v/>
      </c>
      <c r="Q95" s="17" t="str">
        <f>IFERROR(AND(OR(Q1:R94,$V95)=TRUE,IF(SEARCH(Q$1,$A95)&gt;0,TRUE,FALSE)),"")</f>
        <v/>
      </c>
      <c r="R95" s="17" t="str">
        <f>IFERROR(AND(OR(R1:R94,$V95)=TRUE,IF(SEARCH(R$1,$A95)&gt;0,TRUE,FALSE)),"")</f>
        <v/>
      </c>
      <c r="S95" s="17" t="b">
        <f>IFERROR(AND(OR(S1:S94,$V95)=TRUE,IF(SEARCH(S$1,$A95)&gt;0,TRUE,FALSE)),"")</f>
        <v>0</v>
      </c>
      <c r="T95" s="17">
        <f t="shared" si="12"/>
        <v>0</v>
      </c>
      <c r="U95" s="17" t="b">
        <f t="shared" si="13"/>
        <v>0</v>
      </c>
      <c r="V95" s="17" t="b">
        <f t="shared" si="14"/>
        <v>0</v>
      </c>
      <c r="W95" s="17" t="b">
        <f t="shared" si="15"/>
        <v>0</v>
      </c>
      <c r="X95" s="17" t="b">
        <f>IF(C95&gt;'Overview (RESPONSES REQUIRED)'!$C$31,FALSE,TRUE)</f>
        <v>0</v>
      </c>
      <c r="Y95" s="17" t="b">
        <f>IF(D95&gt;'Overview (RESPONSES REQUIRED)'!$C$34,FALSE,TRUE)</f>
        <v>0</v>
      </c>
      <c r="Z95" s="17" t="b">
        <f t="shared" si="16"/>
        <v>0</v>
      </c>
      <c r="AA95" s="17" t="str">
        <f t="shared" si="17"/>
        <v>N</v>
      </c>
    </row>
    <row r="96" spans="1:27" ht="15" x14ac:dyDescent="0.15">
      <c r="A96" s="17" t="s">
        <v>236</v>
      </c>
      <c r="B96" s="17">
        <v>3</v>
      </c>
      <c r="C96" s="17">
        <v>3</v>
      </c>
      <c r="D96" s="17">
        <v>8</v>
      </c>
      <c r="E96" s="17" t="str">
        <f>IF('LTE CA'!K98="Y", "Y", IF('LTE CA'!K98="N", "N", 0))</f>
        <v>N</v>
      </c>
      <c r="F96" s="17" t="b">
        <f>IFERROR(AND(OR(F1:G95,$V96)=TRUE,IF(SEARCH(F$1,$A96)&gt;0,TRUE,FALSE)),"")</f>
        <v>0</v>
      </c>
      <c r="G96" s="17" t="str">
        <f>IFERROR(AND(OR(G1:G95,$V96)=TRUE,IF(SEARCH(G$1,$A96)&gt;0,TRUE,FALSE)),"")</f>
        <v/>
      </c>
      <c r="H96" s="17" t="str">
        <f>IFERROR(AND(OR(H1:K95,$V96)=TRUE,IF(SEARCH(H$1,$A96)&gt;0,TRUE,FALSE)),"")</f>
        <v/>
      </c>
      <c r="I96" s="17" t="str">
        <f>IFERROR(AND(OR(I1:K95,$V96)=TRUE,IF(SEARCH(I$1,$A96)&gt;0,TRUE,FALSE)),"")</f>
        <v/>
      </c>
      <c r="J96" s="17" t="str">
        <f>IFERROR(AND(OR(J1:K95,$V96)=TRUE,IF(SEARCH(J$1,$A96)&gt;0,TRUE,FALSE)),"")</f>
        <v/>
      </c>
      <c r="K96" s="17" t="str">
        <f>IFERROR(AND(OR(K1:K95,$V96)=TRUE,IF(SEARCH(K$1,$A96)&gt;0,TRUE,FALSE)),"")</f>
        <v/>
      </c>
      <c r="L96" s="17" t="str">
        <f>IFERROR(AND(OR(L1:L95,$V96)=TRUE,IF(SEARCH(L$1,$A96)&gt;0,TRUE,FALSE)),"")</f>
        <v/>
      </c>
      <c r="M96" s="17" t="str">
        <f>IFERROR(AND(OR(M1:P95,$V96)=TRUE,IF(SEARCH(M$1,$A96)&gt;0,TRUE,FALSE)),"")</f>
        <v/>
      </c>
      <c r="N96" s="17" t="b">
        <f>IFERROR(AND(OR(N1:P95,$V96)=TRUE,IF(SEARCH(N$1,$A96)&gt;0,TRUE,FALSE)),"")</f>
        <v>0</v>
      </c>
      <c r="O96" s="17" t="str">
        <f>IFERROR(AND(OR(O1:P95,$V96)=TRUE,IF(SEARCH(O$1,$A96)&gt;0,TRUE,FALSE)),"")</f>
        <v/>
      </c>
      <c r="P96" s="17" t="str">
        <f>IFERROR(AND(OR(P1:P95,$V96)=TRUE,IF(SEARCH(P$1,$A96)&gt;0,TRUE,FALSE)),"")</f>
        <v/>
      </c>
      <c r="Q96" s="17" t="str">
        <f>IFERROR(AND(OR(Q1:R95,$V96)=TRUE,IF(SEARCH(Q$1,$A96)&gt;0,TRUE,FALSE)),"")</f>
        <v/>
      </c>
      <c r="R96" s="17" t="str">
        <f>IFERROR(AND(OR(R1:R95,$V96)=TRUE,IF(SEARCH(R$1,$A96)&gt;0,TRUE,FALSE)),"")</f>
        <v/>
      </c>
      <c r="S96" s="17" t="b">
        <f>IFERROR(AND(OR(S1:S95,$V96)=TRUE,IF(SEARCH(S$1,$A96)&gt;0,TRUE,FALSE)),"")</f>
        <v>0</v>
      </c>
      <c r="T96" s="17">
        <f t="shared" si="12"/>
        <v>0</v>
      </c>
      <c r="U96" s="17" t="b">
        <f t="shared" si="13"/>
        <v>0</v>
      </c>
      <c r="V96" s="17" t="b">
        <f t="shared" si="14"/>
        <v>0</v>
      </c>
      <c r="W96" s="17" t="b">
        <f t="shared" si="15"/>
        <v>0</v>
      </c>
      <c r="X96" s="17" t="b">
        <f>IF(C96&gt;'Overview (RESPONSES REQUIRED)'!$C$31,FALSE,TRUE)</f>
        <v>0</v>
      </c>
      <c r="Y96" s="17" t="b">
        <f>IF(D96&gt;'Overview (RESPONSES REQUIRED)'!$C$34,FALSE,TRUE)</f>
        <v>0</v>
      </c>
      <c r="Z96" s="17" t="b">
        <f t="shared" si="16"/>
        <v>0</v>
      </c>
      <c r="AA96" s="17" t="str">
        <f t="shared" si="17"/>
        <v>N</v>
      </c>
    </row>
    <row r="97" spans="1:27" ht="15" x14ac:dyDescent="0.15">
      <c r="A97" s="17" t="s">
        <v>237</v>
      </c>
      <c r="B97" s="17">
        <v>3</v>
      </c>
      <c r="C97" s="17">
        <v>3</v>
      </c>
      <c r="D97" s="17">
        <v>8</v>
      </c>
      <c r="E97" s="17" t="str">
        <f>IF('LTE CA'!K99="Y", "Y", IF('LTE CA'!K99="N", "N", 0))</f>
        <v>N</v>
      </c>
      <c r="F97" s="17" t="str">
        <f>IFERROR(AND(OR(F1:G96,$V97)=TRUE,IF(SEARCH(F$1,$A97)&gt;0,TRUE,FALSE)),"")</f>
        <v/>
      </c>
      <c r="G97" s="17" t="str">
        <f>IFERROR(AND(OR(G1:G96,$V97)=TRUE,IF(SEARCH(G$1,$A97)&gt;0,TRUE,FALSE)),"")</f>
        <v/>
      </c>
      <c r="H97" s="17" t="b">
        <f>IFERROR(AND(OR(H1:K96,$V97)=TRUE,IF(SEARCH(H$1,$A97)&gt;0,TRUE,FALSE)),"")</f>
        <v>0</v>
      </c>
      <c r="I97" s="17" t="str">
        <f>IFERROR(AND(OR(I1:K96,$V97)=TRUE,IF(SEARCH(I$1,$A97)&gt;0,TRUE,FALSE)),"")</f>
        <v/>
      </c>
      <c r="J97" s="17" t="str">
        <f>IFERROR(AND(OR(J1:K96,$V97)=TRUE,IF(SEARCH(J$1,$A97)&gt;0,TRUE,FALSE)),"")</f>
        <v/>
      </c>
      <c r="K97" s="17" t="str">
        <f>IFERROR(AND(OR(K1:K96,$V97)=TRUE,IF(SEARCH(K$1,$A97)&gt;0,TRUE,FALSE)),"")</f>
        <v/>
      </c>
      <c r="L97" s="17" t="str">
        <f>IFERROR(AND(OR(L1:L96,$V97)=TRUE,IF(SEARCH(L$1,$A97)&gt;0,TRUE,FALSE)),"")</f>
        <v/>
      </c>
      <c r="M97" s="17" t="str">
        <f>IFERROR(AND(OR(M1:P96,$V97)=TRUE,IF(SEARCH(M$1,$A97)&gt;0,TRUE,FALSE)),"")</f>
        <v/>
      </c>
      <c r="N97" s="17" t="b">
        <f>IFERROR(AND(OR(N1:P96,$V97)=TRUE,IF(SEARCH(N$1,$A97)&gt;0,TRUE,FALSE)),"")</f>
        <v>0</v>
      </c>
      <c r="O97" s="17" t="str">
        <f>IFERROR(AND(OR(O1:P96,$V97)=TRUE,IF(SEARCH(O$1,$A97)&gt;0,TRUE,FALSE)),"")</f>
        <v/>
      </c>
      <c r="P97" s="17" t="str">
        <f>IFERROR(AND(OR(P1:P96,$V97)=TRUE,IF(SEARCH(P$1,$A97)&gt;0,TRUE,FALSE)),"")</f>
        <v/>
      </c>
      <c r="Q97" s="17" t="str">
        <f>IFERROR(AND(OR(Q1:R96,$V97)=TRUE,IF(SEARCH(Q$1,$A97)&gt;0,TRUE,FALSE)),"")</f>
        <v/>
      </c>
      <c r="R97" s="17" t="str">
        <f>IFERROR(AND(OR(R1:R96,$V97)=TRUE,IF(SEARCH(R$1,$A97)&gt;0,TRUE,FALSE)),"")</f>
        <v/>
      </c>
      <c r="S97" s="17" t="b">
        <f>IFERROR(AND(OR(S1:S96,$V97)=TRUE,IF(SEARCH(S$1,$A97)&gt;0,TRUE,FALSE)),"")</f>
        <v>0</v>
      </c>
      <c r="T97" s="17">
        <f t="shared" si="12"/>
        <v>0</v>
      </c>
      <c r="U97" s="17" t="b">
        <f t="shared" si="13"/>
        <v>0</v>
      </c>
      <c r="V97" s="17" t="b">
        <f t="shared" si="14"/>
        <v>0</v>
      </c>
      <c r="W97" s="17" t="b">
        <f t="shared" si="15"/>
        <v>0</v>
      </c>
      <c r="X97" s="17" t="b">
        <f>IF(C97&gt;'Overview (RESPONSES REQUIRED)'!$C$31,FALSE,TRUE)</f>
        <v>0</v>
      </c>
      <c r="Y97" s="17" t="b">
        <f>IF(D97&gt;'Overview (RESPONSES REQUIRED)'!$C$34,FALSE,TRUE)</f>
        <v>0</v>
      </c>
      <c r="Z97" s="17" t="b">
        <f t="shared" si="16"/>
        <v>0</v>
      </c>
      <c r="AA97" s="17" t="str">
        <f t="shared" si="17"/>
        <v>N</v>
      </c>
    </row>
    <row r="98" spans="1:27" ht="15" x14ac:dyDescent="0.15">
      <c r="A98" s="17" t="s">
        <v>238</v>
      </c>
      <c r="B98" s="17">
        <v>3</v>
      </c>
      <c r="C98" s="17">
        <v>3</v>
      </c>
      <c r="D98" s="17">
        <v>8</v>
      </c>
      <c r="E98" s="17" t="str">
        <f>IF('LTE CA'!K100="Y", "Y", IF('LTE CA'!K100="N", "N", 0))</f>
        <v>N</v>
      </c>
      <c r="F98" s="17" t="str">
        <f>IFERROR(AND(OR(F1:G97,$V98)=TRUE,IF(SEARCH(F$1,$A98)&gt;0,TRUE,FALSE)),"")</f>
        <v/>
      </c>
      <c r="G98" s="17" t="str">
        <f>IFERROR(AND(OR(G1:G97,$V98)=TRUE,IF(SEARCH(G$1,$A98)&gt;0,TRUE,FALSE)),"")</f>
        <v/>
      </c>
      <c r="H98" s="17" t="b">
        <f>IFERROR(AND(OR(H1:K97,$V98)=TRUE,IF(SEARCH(H$1,$A98)&gt;0,TRUE,FALSE)),"")</f>
        <v>0</v>
      </c>
      <c r="I98" s="17" t="str">
        <f>IFERROR(AND(OR(I1:K97,$V98)=TRUE,IF(SEARCH(I$1,$A98)&gt;0,TRUE,FALSE)),"")</f>
        <v/>
      </c>
      <c r="J98" s="17" t="str">
        <f>IFERROR(AND(OR(J1:K97,$V98)=TRUE,IF(SEARCH(J$1,$A98)&gt;0,TRUE,FALSE)),"")</f>
        <v/>
      </c>
      <c r="K98" s="17" t="str">
        <f>IFERROR(AND(OR(K1:K97,$V98)=TRUE,IF(SEARCH(K$1,$A98)&gt;0,TRUE,FALSE)),"")</f>
        <v/>
      </c>
      <c r="L98" s="17" t="str">
        <f>IFERROR(AND(OR(L1:L97,$V98)=TRUE,IF(SEARCH(L$1,$A98)&gt;0,TRUE,FALSE)),"")</f>
        <v/>
      </c>
      <c r="M98" s="17" t="str">
        <f>IFERROR(AND(OR(M1:P97,$V98)=TRUE,IF(SEARCH(M$1,$A98)&gt;0,TRUE,FALSE)),"")</f>
        <v/>
      </c>
      <c r="N98" s="17" t="b">
        <f>IFERROR(AND(OR(N1:P97,$V98)=TRUE,IF(SEARCH(N$1,$A98)&gt;0,TRUE,FALSE)),"")</f>
        <v>0</v>
      </c>
      <c r="O98" s="17" t="str">
        <f>IFERROR(AND(OR(O1:P97,$V98)=TRUE,IF(SEARCH(O$1,$A98)&gt;0,TRUE,FALSE)),"")</f>
        <v/>
      </c>
      <c r="P98" s="17" t="str">
        <f>IFERROR(AND(OR(P1:P97,$V98)=TRUE,IF(SEARCH(P$1,$A98)&gt;0,TRUE,FALSE)),"")</f>
        <v/>
      </c>
      <c r="Q98" s="17" t="b">
        <f>IFERROR(AND(OR(Q1:R97,$V98)=TRUE,IF(SEARCH(Q$1,$A98)&gt;0,TRUE,FALSE)),"")</f>
        <v>0</v>
      </c>
      <c r="R98" s="17" t="str">
        <f>IFERROR(AND(OR(R1:R97,$V98)=TRUE,IF(SEARCH(R$1,$A98)&gt;0,TRUE,FALSE)),"")</f>
        <v/>
      </c>
      <c r="S98" s="17" t="str">
        <f>IFERROR(AND(OR(S1:S97,$V98)=TRUE,IF(SEARCH(S$1,$A98)&gt;0,TRUE,FALSE)),"")</f>
        <v/>
      </c>
      <c r="T98" s="17">
        <f t="shared" si="12"/>
        <v>0</v>
      </c>
      <c r="U98" s="17" t="b">
        <f t="shared" si="13"/>
        <v>0</v>
      </c>
      <c r="V98" s="17" t="b">
        <f t="shared" si="14"/>
        <v>0</v>
      </c>
      <c r="W98" s="17" t="b">
        <f t="shared" si="15"/>
        <v>0</v>
      </c>
      <c r="X98" s="17" t="b">
        <f>IF(C98&gt;'Overview (RESPONSES REQUIRED)'!$C$31,FALSE,TRUE)</f>
        <v>0</v>
      </c>
      <c r="Y98" s="17" t="b">
        <f>IF(D98&gt;'Overview (RESPONSES REQUIRED)'!$C$34,FALSE,TRUE)</f>
        <v>0</v>
      </c>
      <c r="Z98" s="17" t="b">
        <f t="shared" si="16"/>
        <v>0</v>
      </c>
      <c r="AA98" s="17" t="str">
        <f t="shared" si="17"/>
        <v>N</v>
      </c>
    </row>
    <row r="99" spans="1:27" ht="15" x14ac:dyDescent="0.15">
      <c r="A99" s="17" t="s">
        <v>239</v>
      </c>
      <c r="B99" s="17">
        <v>3</v>
      </c>
      <c r="C99" s="17">
        <v>3</v>
      </c>
      <c r="D99" s="17">
        <v>8</v>
      </c>
      <c r="E99" s="17" t="str">
        <f>IF('LTE CA'!K101="Y", "Y", IF('LTE CA'!K101="N", "N", 0))</f>
        <v>N</v>
      </c>
      <c r="F99" s="17" t="b">
        <f>IFERROR(AND(OR(F1:G98,$V99)=TRUE,IF(SEARCH(F$1,$A99)&gt;0,TRUE,FALSE)),"")</f>
        <v>0</v>
      </c>
      <c r="G99" s="17" t="str">
        <f>IFERROR(AND(OR(G1:G98,$V99)=TRUE,IF(SEARCH(G$1,$A99)&gt;0,TRUE,FALSE)),"")</f>
        <v/>
      </c>
      <c r="H99" s="17" t="str">
        <f>IFERROR(AND(OR(H1:K98,$V99)=TRUE,IF(SEARCH(H$1,$A99)&gt;0,TRUE,FALSE)),"")</f>
        <v/>
      </c>
      <c r="I99" s="17" t="b">
        <f>IFERROR(AND(OR(I1:K98,$V99)=TRUE,IF(SEARCH(I$1,$A99)&gt;0,TRUE,FALSE)),"")</f>
        <v>0</v>
      </c>
      <c r="J99" s="17" t="str">
        <f>IFERROR(AND(OR(J1:K98,$V99)=TRUE,IF(SEARCH(J$1,$A99)&gt;0,TRUE,FALSE)),"")</f>
        <v/>
      </c>
      <c r="K99" s="17" t="str">
        <f>IFERROR(AND(OR(K1:K98,$V99)=TRUE,IF(SEARCH(K$1,$A99)&gt;0,TRUE,FALSE)),"")</f>
        <v/>
      </c>
      <c r="L99" s="17" t="str">
        <f>IFERROR(AND(OR(L1:L98,$V99)=TRUE,IF(SEARCH(L$1,$A99)&gt;0,TRUE,FALSE)),"")</f>
        <v/>
      </c>
      <c r="M99" s="17" t="str">
        <f>IFERROR(AND(OR(M1:P98,$V99)=TRUE,IF(SEARCH(M$1,$A99)&gt;0,TRUE,FALSE)),"")</f>
        <v/>
      </c>
      <c r="N99" s="17" t="str">
        <f>IFERROR(AND(OR(N1:P98,$V99)=TRUE,IF(SEARCH(N$1,$A99)&gt;0,TRUE,FALSE)),"")</f>
        <v/>
      </c>
      <c r="O99" s="17" t="str">
        <f>IFERROR(AND(OR(O1:P98,$V99)=TRUE,IF(SEARCH(O$1,$A99)&gt;0,TRUE,FALSE)),"")</f>
        <v/>
      </c>
      <c r="P99" s="17" t="str">
        <f>IFERROR(AND(OR(P1:P98,$V99)=TRUE,IF(SEARCH(P$1,$A99)&gt;0,TRUE,FALSE)),"")</f>
        <v/>
      </c>
      <c r="Q99" s="17" t="str">
        <f>IFERROR(AND(OR(Q1:R98,$V99)=TRUE,IF(SEARCH(Q$1,$A99)&gt;0,TRUE,FALSE)),"")</f>
        <v/>
      </c>
      <c r="R99" s="17" t="str">
        <f>IFERROR(AND(OR(R1:R98,$V99)=TRUE,IF(SEARCH(R$1,$A99)&gt;0,TRUE,FALSE)),"")</f>
        <v/>
      </c>
      <c r="S99" s="17" t="b">
        <f>IFERROR(AND(OR(S1:S98,$V99)=TRUE,IF(SEARCH(S$1,$A99)&gt;0,TRUE,FALSE)),"")</f>
        <v>0</v>
      </c>
      <c r="T99" s="17">
        <f t="shared" ref="T99:T130" si="18">COUNTIF(F99:S99,TRUE)</f>
        <v>0</v>
      </c>
      <c r="U99" s="17" t="b">
        <f t="shared" ref="U99:U130" si="19">IFERROR(AND(F99:S99), TRUE)</f>
        <v>0</v>
      </c>
      <c r="V99" s="17" t="b">
        <f t="shared" ref="V99:V130" si="20">IF(E99="Y",TRUE,IF(E99="N",FALSE,0))</f>
        <v>0</v>
      </c>
      <c r="W99" s="17" t="b">
        <f t="shared" ref="W99:W130" si="21">IF(V99=FALSE, FALSE, U99)</f>
        <v>0</v>
      </c>
      <c r="X99" s="17" t="b">
        <f>IF(C99&gt;'Overview (RESPONSES REQUIRED)'!$C$31,FALSE,TRUE)</f>
        <v>0</v>
      </c>
      <c r="Y99" s="17" t="b">
        <f>IF(D99&gt;'Overview (RESPONSES REQUIRED)'!$C$34,FALSE,TRUE)</f>
        <v>0</v>
      </c>
      <c r="Z99" s="17" t="b">
        <f t="shared" ref="Z99:Z130" si="22">AND(X99:Y99)</f>
        <v>0</v>
      </c>
      <c r="AA99" s="17" t="str">
        <f t="shared" ref="AA99:AA130" si="23">IF(Z99=FALSE,"N",IF(W99=TRUE,"Y",IF(E99=0,"E","N")))</f>
        <v>N</v>
      </c>
    </row>
    <row r="100" spans="1:27" ht="15" x14ac:dyDescent="0.15">
      <c r="A100" s="17" t="s">
        <v>240</v>
      </c>
      <c r="B100" s="17">
        <v>3</v>
      </c>
      <c r="C100" s="17">
        <v>3</v>
      </c>
      <c r="D100" s="17">
        <v>8</v>
      </c>
      <c r="E100" s="17" t="str">
        <f>IF('LTE CA'!K102="Y", "Y", IF('LTE CA'!K102="N", "N", 0))</f>
        <v>N</v>
      </c>
      <c r="F100" s="17" t="str">
        <f>IFERROR(AND(OR(F1:G99,$V100)=TRUE,IF(SEARCH(F$1,$A100)&gt;0,TRUE,FALSE)),"")</f>
        <v/>
      </c>
      <c r="G100" s="17" t="b">
        <f>IFERROR(AND(OR(G1:G99,$V100)=TRUE,IF(SEARCH(G$1,$A100)&gt;0,TRUE,FALSE)),"")</f>
        <v>0</v>
      </c>
      <c r="H100" s="17" t="b">
        <f>IFERROR(AND(OR(H1:K99,$V100)=TRUE,IF(SEARCH(H$1,$A100)&gt;0,TRUE,FALSE)),"")</f>
        <v>0</v>
      </c>
      <c r="I100" s="17" t="str">
        <f>IFERROR(AND(OR(I1:K99,$V100)=TRUE,IF(SEARCH(I$1,$A100)&gt;0,TRUE,FALSE)),"")</f>
        <v/>
      </c>
      <c r="J100" s="17" t="str">
        <f>IFERROR(AND(OR(J1:K99,$V100)=TRUE,IF(SEARCH(J$1,$A100)&gt;0,TRUE,FALSE)),"")</f>
        <v/>
      </c>
      <c r="K100" s="17" t="str">
        <f>IFERROR(AND(OR(K1:K99,$V100)=TRUE,IF(SEARCH(K$1,$A100)&gt;0,TRUE,FALSE)),"")</f>
        <v/>
      </c>
      <c r="L100" s="17" t="str">
        <f>IFERROR(AND(OR(L1:L99,$V100)=TRUE,IF(SEARCH(L$1,$A100)&gt;0,TRUE,FALSE)),"")</f>
        <v/>
      </c>
      <c r="M100" s="17" t="b">
        <f>IFERROR(AND(OR(M1:P99,$V100)=TRUE,IF(SEARCH(M$1,$A100)&gt;0,TRUE,FALSE)),"")</f>
        <v>0</v>
      </c>
      <c r="N100" s="17" t="str">
        <f>IFERROR(AND(OR(N1:P99,$V100)=TRUE,IF(SEARCH(N$1,$A100)&gt;0,TRUE,FALSE)),"")</f>
        <v/>
      </c>
      <c r="O100" s="17" t="str">
        <f>IFERROR(AND(OR(O1:P99,$V100)=TRUE,IF(SEARCH(O$1,$A100)&gt;0,TRUE,FALSE)),"")</f>
        <v/>
      </c>
      <c r="P100" s="17" t="str">
        <f>IFERROR(AND(OR(P1:P99,$V100)=TRUE,IF(SEARCH(P$1,$A100)&gt;0,TRUE,FALSE)),"")</f>
        <v/>
      </c>
      <c r="Q100" s="17" t="str">
        <f>IFERROR(AND(OR(Q1:R99,$V100)=TRUE,IF(SEARCH(Q$1,$A100)&gt;0,TRUE,FALSE)),"")</f>
        <v/>
      </c>
      <c r="R100" s="17" t="str">
        <f>IFERROR(AND(OR(R1:R99,$V100)=TRUE,IF(SEARCH(R$1,$A100)&gt;0,TRUE,FALSE)),"")</f>
        <v/>
      </c>
      <c r="S100" s="17" t="str">
        <f>IFERROR(AND(OR(S1:S99,$V100)=TRUE,IF(SEARCH(S$1,$A100)&gt;0,TRUE,FALSE)),"")</f>
        <v/>
      </c>
      <c r="T100" s="17">
        <f t="shared" si="18"/>
        <v>0</v>
      </c>
      <c r="U100" s="17" t="b">
        <f t="shared" si="19"/>
        <v>0</v>
      </c>
      <c r="V100" s="17" t="b">
        <f t="shared" si="20"/>
        <v>0</v>
      </c>
      <c r="W100" s="17" t="b">
        <f t="shared" si="21"/>
        <v>0</v>
      </c>
      <c r="X100" s="17" t="b">
        <f>IF(C100&gt;'Overview (RESPONSES REQUIRED)'!$C$31,FALSE,TRUE)</f>
        <v>0</v>
      </c>
      <c r="Y100" s="17" t="b">
        <f>IF(D100&gt;'Overview (RESPONSES REQUIRED)'!$C$34,FALSE,TRUE)</f>
        <v>0</v>
      </c>
      <c r="Z100" s="17" t="b">
        <f t="shared" si="22"/>
        <v>0</v>
      </c>
      <c r="AA100" s="17" t="str">
        <f t="shared" si="23"/>
        <v>N</v>
      </c>
    </row>
    <row r="101" spans="1:27" ht="15" x14ac:dyDescent="0.15">
      <c r="A101" s="17" t="s">
        <v>241</v>
      </c>
      <c r="B101" s="17">
        <v>3</v>
      </c>
      <c r="C101" s="17">
        <v>3</v>
      </c>
      <c r="D101" s="17">
        <v>8</v>
      </c>
      <c r="E101" s="17" t="str">
        <f>IF('LTE CA'!K103="Y", "Y", IF('LTE CA'!K103="N", "N", 0))</f>
        <v>N</v>
      </c>
      <c r="F101" s="17" t="b">
        <f>IFERROR(AND(OR(F1:G100,$V101)=TRUE,IF(SEARCH(F$1,$A101)&gt;0,TRUE,FALSE)),"")</f>
        <v>0</v>
      </c>
      <c r="G101" s="17" t="str">
        <f>IFERROR(AND(OR(G1:G100,$V101)=TRUE,IF(SEARCH(G$1,$A101)&gt;0,TRUE,FALSE)),"")</f>
        <v/>
      </c>
      <c r="H101" s="17" t="str">
        <f>IFERROR(AND(OR(H1:K100,$V101)=TRUE,IF(SEARCH(H$1,$A101)&gt;0,TRUE,FALSE)),"")</f>
        <v/>
      </c>
      <c r="I101" s="17" t="b">
        <f>IFERROR(AND(OR(I1:K100,$V101)=TRUE,IF(SEARCH(I$1,$A101)&gt;0,TRUE,FALSE)),"")</f>
        <v>0</v>
      </c>
      <c r="J101" s="17" t="str">
        <f>IFERROR(AND(OR(J1:K100,$V101)=TRUE,IF(SEARCH(J$1,$A101)&gt;0,TRUE,FALSE)),"")</f>
        <v/>
      </c>
      <c r="K101" s="17" t="str">
        <f>IFERROR(AND(OR(K1:K100,$V101)=TRUE,IF(SEARCH(K$1,$A101)&gt;0,TRUE,FALSE)),"")</f>
        <v/>
      </c>
      <c r="L101" s="17" t="str">
        <f>IFERROR(AND(OR(L1:L100,$V101)=TRUE,IF(SEARCH(L$1,$A101)&gt;0,TRUE,FALSE)),"")</f>
        <v/>
      </c>
      <c r="M101" s="17" t="b">
        <f>IFERROR(AND(OR(M1:P100,$V101)=TRUE,IF(SEARCH(M$1,$A101)&gt;0,TRUE,FALSE)),"")</f>
        <v>0</v>
      </c>
      <c r="N101" s="17" t="str">
        <f>IFERROR(AND(OR(N1:P100,$V101)=TRUE,IF(SEARCH(N$1,$A101)&gt;0,TRUE,FALSE)),"")</f>
        <v/>
      </c>
      <c r="O101" s="17" t="str">
        <f>IFERROR(AND(OR(O1:P100,$V101)=TRUE,IF(SEARCH(O$1,$A101)&gt;0,TRUE,FALSE)),"")</f>
        <v/>
      </c>
      <c r="P101" s="17" t="str">
        <f>IFERROR(AND(OR(P1:P100,$V101)=TRUE,IF(SEARCH(P$1,$A101)&gt;0,TRUE,FALSE)),"")</f>
        <v/>
      </c>
      <c r="Q101" s="17" t="str">
        <f>IFERROR(AND(OR(Q1:R100,$V101)=TRUE,IF(SEARCH(Q$1,$A101)&gt;0,TRUE,FALSE)),"")</f>
        <v/>
      </c>
      <c r="R101" s="17" t="str">
        <f>IFERROR(AND(OR(R1:R100,$V101)=TRUE,IF(SEARCH(R$1,$A101)&gt;0,TRUE,FALSE)),"")</f>
        <v/>
      </c>
      <c r="S101" s="17" t="str">
        <f>IFERROR(AND(OR(S1:S100,$V101)=TRUE,IF(SEARCH(S$1,$A101)&gt;0,TRUE,FALSE)),"")</f>
        <v/>
      </c>
      <c r="T101" s="17">
        <f t="shared" si="18"/>
        <v>0</v>
      </c>
      <c r="U101" s="17" t="b">
        <f t="shared" si="19"/>
        <v>0</v>
      </c>
      <c r="V101" s="17" t="b">
        <f t="shared" si="20"/>
        <v>0</v>
      </c>
      <c r="W101" s="17" t="b">
        <f t="shared" si="21"/>
        <v>0</v>
      </c>
      <c r="X101" s="17" t="b">
        <f>IF(C101&gt;'Overview (RESPONSES REQUIRED)'!$C$31,FALSE,TRUE)</f>
        <v>0</v>
      </c>
      <c r="Y101" s="17" t="b">
        <f>IF(D101&gt;'Overview (RESPONSES REQUIRED)'!$C$34,FALSE,TRUE)</f>
        <v>0</v>
      </c>
      <c r="Z101" s="17" t="b">
        <f t="shared" si="22"/>
        <v>0</v>
      </c>
      <c r="AA101" s="17" t="str">
        <f t="shared" si="23"/>
        <v>N</v>
      </c>
    </row>
    <row r="102" spans="1:27" ht="15" x14ac:dyDescent="0.15">
      <c r="A102" s="17" t="s">
        <v>242</v>
      </c>
      <c r="B102" s="17">
        <v>3</v>
      </c>
      <c r="C102" s="17">
        <v>3</v>
      </c>
      <c r="D102" s="17">
        <v>8</v>
      </c>
      <c r="E102" s="17" t="str">
        <f>IF('LTE CA'!K104="Y", "Y", IF('LTE CA'!K104="N", "N", 0))</f>
        <v>N</v>
      </c>
      <c r="F102" s="17" t="b">
        <f>IFERROR(AND(OR(F1:G101,$V102)=TRUE,IF(SEARCH(F$1,$A102)&gt;0,TRUE,FALSE)),"")</f>
        <v>0</v>
      </c>
      <c r="G102" s="17" t="str">
        <f>IFERROR(AND(OR(G1:G101,$V102)=TRUE,IF(SEARCH(G$1,$A102)&gt;0,TRUE,FALSE)),"")</f>
        <v/>
      </c>
      <c r="H102" s="17" t="b">
        <f>IFERROR(AND(OR(H1:K101,$V102)=TRUE,IF(SEARCH(H$1,$A102)&gt;0,TRUE,FALSE)),"")</f>
        <v>0</v>
      </c>
      <c r="I102" s="17" t="str">
        <f>IFERROR(AND(OR(I1:K101,$V102)=TRUE,IF(SEARCH(I$1,$A102)&gt;0,TRUE,FALSE)),"")</f>
        <v/>
      </c>
      <c r="J102" s="17" t="str">
        <f>IFERROR(AND(OR(J1:K101,$V102)=TRUE,IF(SEARCH(J$1,$A102)&gt;0,TRUE,FALSE)),"")</f>
        <v/>
      </c>
      <c r="K102" s="17" t="str">
        <f>IFERROR(AND(OR(K1:K101,$V102)=TRUE,IF(SEARCH(K$1,$A102)&gt;0,TRUE,FALSE)),"")</f>
        <v/>
      </c>
      <c r="L102" s="17" t="str">
        <f>IFERROR(AND(OR(L1:L101,$V102)=TRUE,IF(SEARCH(L$1,$A102)&gt;0,TRUE,FALSE)),"")</f>
        <v/>
      </c>
      <c r="M102" s="17" t="str">
        <f>IFERROR(AND(OR(M1:P101,$V102)=TRUE,IF(SEARCH(M$1,$A102)&gt;0,TRUE,FALSE)),"")</f>
        <v/>
      </c>
      <c r="N102" s="17" t="b">
        <f>IFERROR(AND(OR(N1:P101,$V102)=TRUE,IF(SEARCH(N$1,$A102)&gt;0,TRUE,FALSE)),"")</f>
        <v>0</v>
      </c>
      <c r="O102" s="17" t="str">
        <f>IFERROR(AND(OR(O1:P101,$V102)=TRUE,IF(SEARCH(O$1,$A102)&gt;0,TRUE,FALSE)),"")</f>
        <v/>
      </c>
      <c r="P102" s="17" t="str">
        <f>IFERROR(AND(OR(P1:P101,$V102)=TRUE,IF(SEARCH(P$1,$A102)&gt;0,TRUE,FALSE)),"")</f>
        <v/>
      </c>
      <c r="Q102" s="17" t="str">
        <f>IFERROR(AND(OR(Q1:R101,$V102)=TRUE,IF(SEARCH(Q$1,$A102)&gt;0,TRUE,FALSE)),"")</f>
        <v/>
      </c>
      <c r="R102" s="17" t="str">
        <f>IFERROR(AND(OR(R1:R101,$V102)=TRUE,IF(SEARCH(R$1,$A102)&gt;0,TRUE,FALSE)),"")</f>
        <v/>
      </c>
      <c r="S102" s="17" t="str">
        <f>IFERROR(AND(OR(S1:S101,$V102)=TRUE,IF(SEARCH(S$1,$A102)&gt;0,TRUE,FALSE)),"")</f>
        <v/>
      </c>
      <c r="T102" s="17">
        <f t="shared" si="18"/>
        <v>0</v>
      </c>
      <c r="U102" s="17" t="b">
        <f t="shared" si="19"/>
        <v>0</v>
      </c>
      <c r="V102" s="17" t="b">
        <f t="shared" si="20"/>
        <v>0</v>
      </c>
      <c r="W102" s="17" t="b">
        <f t="shared" si="21"/>
        <v>0</v>
      </c>
      <c r="X102" s="17" t="b">
        <f>IF(C102&gt;'Overview (RESPONSES REQUIRED)'!$C$31,FALSE,TRUE)</f>
        <v>0</v>
      </c>
      <c r="Y102" s="17" t="b">
        <f>IF(D102&gt;'Overview (RESPONSES REQUIRED)'!$C$34,FALSE,TRUE)</f>
        <v>0</v>
      </c>
      <c r="Z102" s="17" t="b">
        <f t="shared" si="22"/>
        <v>0</v>
      </c>
      <c r="AA102" s="17" t="str">
        <f t="shared" si="23"/>
        <v>N</v>
      </c>
    </row>
    <row r="103" spans="1:27" ht="15" x14ac:dyDescent="0.15">
      <c r="A103" s="17" t="s">
        <v>243</v>
      </c>
      <c r="B103" s="17">
        <v>3</v>
      </c>
      <c r="C103" s="17">
        <v>3</v>
      </c>
      <c r="D103" s="17">
        <v>6</v>
      </c>
      <c r="E103" s="17" t="str">
        <f>IF('LTE CA'!K105="Y", "Y", IF('LTE CA'!K105="N", "N", 0))</f>
        <v>N</v>
      </c>
      <c r="F103" s="17" t="b">
        <f>IFERROR(AND(OR(F1:G102,$V103)=TRUE,IF(SEARCH(F$1,$A103)&gt;0,TRUE,FALSE)),"")</f>
        <v>0</v>
      </c>
      <c r="G103" s="17" t="str">
        <f>IFERROR(AND(OR(G1:G102,$V103)=TRUE,IF(SEARCH(G$1,$A103)&gt;0,TRUE,FALSE)),"")</f>
        <v/>
      </c>
      <c r="H103" s="17" t="str">
        <f>IFERROR(AND(OR(H1:K102,$V103)=TRUE,IF(SEARCH(H$1,$A103)&gt;0,TRUE,FALSE)),"")</f>
        <v/>
      </c>
      <c r="I103" s="17" t="str">
        <f>IFERROR(AND(OR(I1:K102,$V103)=TRUE,IF(SEARCH(I$1,$A103)&gt;0,TRUE,FALSE)),"")</f>
        <v/>
      </c>
      <c r="J103" s="17" t="str">
        <f>IFERROR(AND(OR(J1:K102,$V103)=TRUE,IF(SEARCH(J$1,$A103)&gt;0,TRUE,FALSE)),"")</f>
        <v/>
      </c>
      <c r="K103" s="17" t="str">
        <f>IFERROR(AND(OR(K1:K102,$V103)=TRUE,IF(SEARCH(K$1,$A103)&gt;0,TRUE,FALSE)),"")</f>
        <v/>
      </c>
      <c r="L103" s="17" t="str">
        <f>IFERROR(AND(OR(L1:L102,$V103)=TRUE,IF(SEARCH(L$1,$A103)&gt;0,TRUE,FALSE)),"")</f>
        <v/>
      </c>
      <c r="M103" s="17" t="b">
        <f>IFERROR(AND(OR(M1:P102,$V103)=TRUE,IF(SEARCH(M$1,$A103)&gt;0,TRUE,FALSE)),"")</f>
        <v>0</v>
      </c>
      <c r="N103" s="17" t="str">
        <f>IFERROR(AND(OR(N1:P102,$V103)=TRUE,IF(SEARCH(N$1,$A103)&gt;0,TRUE,FALSE)),"")</f>
        <v/>
      </c>
      <c r="O103" s="17" t="str">
        <f>IFERROR(AND(OR(O1:P102,$V103)=TRUE,IF(SEARCH(O$1,$A103)&gt;0,TRUE,FALSE)),"")</f>
        <v/>
      </c>
      <c r="P103" s="17" t="str">
        <f>IFERROR(AND(OR(P1:P102,$V103)=TRUE,IF(SEARCH(P$1,$A103)&gt;0,TRUE,FALSE)),"")</f>
        <v/>
      </c>
      <c r="Q103" s="17" t="str">
        <f>IFERROR(AND(OR(Q1:R102,$V103)=TRUE,IF(SEARCH(Q$1,$A103)&gt;0,TRUE,FALSE)),"")</f>
        <v/>
      </c>
      <c r="R103" s="17" t="str">
        <f>IFERROR(AND(OR(R1:R102,$V103)=TRUE,IF(SEARCH(R$1,$A103)&gt;0,TRUE,FALSE)),"")</f>
        <v/>
      </c>
      <c r="S103" s="17" t="b">
        <f>IFERROR(AND(OR(S1:S102,$V103)=TRUE,IF(SEARCH(S$1,$A103)&gt;0,TRUE,FALSE)),"")</f>
        <v>0</v>
      </c>
      <c r="T103" s="17">
        <f t="shared" si="18"/>
        <v>0</v>
      </c>
      <c r="U103" s="17" t="b">
        <f t="shared" si="19"/>
        <v>0</v>
      </c>
      <c r="V103" s="17" t="b">
        <f t="shared" si="20"/>
        <v>0</v>
      </c>
      <c r="W103" s="17" t="b">
        <f t="shared" si="21"/>
        <v>0</v>
      </c>
      <c r="X103" s="17" t="b">
        <f>IF(C103&gt;'Overview (RESPONSES REQUIRED)'!$C$31,FALSE,TRUE)</f>
        <v>0</v>
      </c>
      <c r="Y103" s="17" t="b">
        <f>IF(D103&gt;'Overview (RESPONSES REQUIRED)'!$C$34,FALSE,TRUE)</f>
        <v>0</v>
      </c>
      <c r="Z103" s="17" t="b">
        <f t="shared" si="22"/>
        <v>0</v>
      </c>
      <c r="AA103" s="17" t="str">
        <f t="shared" si="23"/>
        <v>N</v>
      </c>
    </row>
    <row r="104" spans="1:27" ht="15" x14ac:dyDescent="0.15">
      <c r="A104" s="17" t="s">
        <v>244</v>
      </c>
      <c r="B104" s="17">
        <v>3</v>
      </c>
      <c r="C104" s="17">
        <v>3</v>
      </c>
      <c r="D104" s="17">
        <v>6</v>
      </c>
      <c r="E104" s="17" t="str">
        <f>IF('LTE CA'!K106="Y", "Y", IF('LTE CA'!K106="N", "N", 0))</f>
        <v>N</v>
      </c>
      <c r="F104" s="17" t="str">
        <f>IFERROR(AND(OR(F1:G103,$V104)=TRUE,IF(SEARCH(F$1,$A104)&gt;0,TRUE,FALSE)),"")</f>
        <v/>
      </c>
      <c r="G104" s="17" t="str">
        <f>IFERROR(AND(OR(G1:G103,$V104)=TRUE,IF(SEARCH(G$1,$A104)&gt;0,TRUE,FALSE)),"")</f>
        <v/>
      </c>
      <c r="H104" s="17" t="b">
        <f>IFERROR(AND(OR(H1:K103,$V104)=TRUE,IF(SEARCH(H$1,$A104)&gt;0,TRUE,FALSE)),"")</f>
        <v>0</v>
      </c>
      <c r="I104" s="17" t="str">
        <f>IFERROR(AND(OR(I1:K103,$V104)=TRUE,IF(SEARCH(I$1,$A104)&gt;0,TRUE,FALSE)),"")</f>
        <v/>
      </c>
      <c r="J104" s="17" t="str">
        <f>IFERROR(AND(OR(J1:K103,$V104)=TRUE,IF(SEARCH(J$1,$A104)&gt;0,TRUE,FALSE)),"")</f>
        <v/>
      </c>
      <c r="K104" s="17" t="str">
        <f>IFERROR(AND(OR(K1:K103,$V104)=TRUE,IF(SEARCH(K$1,$A104)&gt;0,TRUE,FALSE)),"")</f>
        <v/>
      </c>
      <c r="L104" s="17" t="str">
        <f>IFERROR(AND(OR(L1:L103,$V104)=TRUE,IF(SEARCH(L$1,$A104)&gt;0,TRUE,FALSE)),"")</f>
        <v/>
      </c>
      <c r="M104" s="17" t="b">
        <f>IFERROR(AND(OR(M1:P103,$V104)=TRUE,IF(SEARCH(M$1,$A104)&gt;0,TRUE,FALSE)),"")</f>
        <v>0</v>
      </c>
      <c r="N104" s="17" t="str">
        <f>IFERROR(AND(OR(N1:P103,$V104)=TRUE,IF(SEARCH(N$1,$A104)&gt;0,TRUE,FALSE)),"")</f>
        <v/>
      </c>
      <c r="O104" s="17" t="str">
        <f>IFERROR(AND(OR(O1:P103,$V104)=TRUE,IF(SEARCH(O$1,$A104)&gt;0,TRUE,FALSE)),"")</f>
        <v/>
      </c>
      <c r="P104" s="17" t="str">
        <f>IFERROR(AND(OR(P1:P103,$V104)=TRUE,IF(SEARCH(P$1,$A104)&gt;0,TRUE,FALSE)),"")</f>
        <v/>
      </c>
      <c r="Q104" s="17" t="str">
        <f>IFERROR(AND(OR(Q1:R103,$V104)=TRUE,IF(SEARCH(Q$1,$A104)&gt;0,TRUE,FALSE)),"")</f>
        <v/>
      </c>
      <c r="R104" s="17" t="str">
        <f>IFERROR(AND(OR(R1:R103,$V104)=TRUE,IF(SEARCH(R$1,$A104)&gt;0,TRUE,FALSE)),"")</f>
        <v/>
      </c>
      <c r="S104" s="17" t="b">
        <f>IFERROR(AND(OR(S1:S103,$V104)=TRUE,IF(SEARCH(S$1,$A104)&gt;0,TRUE,FALSE)),"")</f>
        <v>0</v>
      </c>
      <c r="T104" s="17">
        <f t="shared" si="18"/>
        <v>0</v>
      </c>
      <c r="U104" s="17" t="b">
        <f t="shared" si="19"/>
        <v>0</v>
      </c>
      <c r="V104" s="17" t="b">
        <f t="shared" si="20"/>
        <v>0</v>
      </c>
      <c r="W104" s="17" t="b">
        <f t="shared" si="21"/>
        <v>0</v>
      </c>
      <c r="X104" s="17" t="b">
        <f>IF(C104&gt;'Overview (RESPONSES REQUIRED)'!$C$31,FALSE,TRUE)</f>
        <v>0</v>
      </c>
      <c r="Y104" s="17" t="b">
        <f>IF(D104&gt;'Overview (RESPONSES REQUIRED)'!$C$34,FALSE,TRUE)</f>
        <v>0</v>
      </c>
      <c r="Z104" s="17" t="b">
        <f t="shared" si="22"/>
        <v>0</v>
      </c>
      <c r="AA104" s="17" t="str">
        <f t="shared" si="23"/>
        <v>N</v>
      </c>
    </row>
    <row r="105" spans="1:27" ht="15" x14ac:dyDescent="0.15">
      <c r="A105" s="17" t="s">
        <v>245</v>
      </c>
      <c r="B105" s="17">
        <v>3</v>
      </c>
      <c r="C105" s="17">
        <v>3</v>
      </c>
      <c r="D105" s="17">
        <v>6</v>
      </c>
      <c r="E105" s="17" t="str">
        <f>IF('LTE CA'!K107="Y", "Y", IF('LTE CA'!K107="N", "N", 0))</f>
        <v>N</v>
      </c>
      <c r="F105" s="17" t="str">
        <f>IFERROR(AND(OR(F1:G104,$V105)=TRUE,IF(SEARCH(F$1,$A105)&gt;0,TRUE,FALSE)),"")</f>
        <v/>
      </c>
      <c r="G105" s="17" t="str">
        <f>IFERROR(AND(OR(G1:G104,$V105)=TRUE,IF(SEARCH(G$1,$A105)&gt;0,TRUE,FALSE)),"")</f>
        <v/>
      </c>
      <c r="H105" s="17" t="b">
        <f>IFERROR(AND(OR(H1:K104,$V105)=TRUE,IF(SEARCH(H$1,$A105)&gt;0,TRUE,FALSE)),"")</f>
        <v>0</v>
      </c>
      <c r="I105" s="17" t="str">
        <f>IFERROR(AND(OR(I1:K104,$V105)=TRUE,IF(SEARCH(I$1,$A105)&gt;0,TRUE,FALSE)),"")</f>
        <v/>
      </c>
      <c r="J105" s="17" t="str">
        <f>IFERROR(AND(OR(J1:K104,$V105)=TRUE,IF(SEARCH(J$1,$A105)&gt;0,TRUE,FALSE)),"")</f>
        <v/>
      </c>
      <c r="K105" s="17" t="str">
        <f>IFERROR(AND(OR(K1:K104,$V105)=TRUE,IF(SEARCH(K$1,$A105)&gt;0,TRUE,FALSE)),"")</f>
        <v/>
      </c>
      <c r="L105" s="17" t="str">
        <f>IFERROR(AND(OR(L1:L104,$V105)=TRUE,IF(SEARCH(L$1,$A105)&gt;0,TRUE,FALSE)),"")</f>
        <v/>
      </c>
      <c r="M105" s="17" t="b">
        <f>IFERROR(AND(OR(M1:P104,$V105)=TRUE,IF(SEARCH(M$1,$A105)&gt;0,TRUE,FALSE)),"")</f>
        <v>0</v>
      </c>
      <c r="N105" s="17" t="str">
        <f>IFERROR(AND(OR(N1:P104,$V105)=TRUE,IF(SEARCH(N$1,$A105)&gt;0,TRUE,FALSE)),"")</f>
        <v/>
      </c>
      <c r="O105" s="17" t="str">
        <f>IFERROR(AND(OR(O1:P104,$V105)=TRUE,IF(SEARCH(O$1,$A105)&gt;0,TRUE,FALSE)),"")</f>
        <v/>
      </c>
      <c r="P105" s="17" t="str">
        <f>IFERROR(AND(OR(P1:P104,$V105)=TRUE,IF(SEARCH(P$1,$A105)&gt;0,TRUE,FALSE)),"")</f>
        <v/>
      </c>
      <c r="Q105" s="17" t="b">
        <f>IFERROR(AND(OR(Q1:R104,$V105)=TRUE,IF(SEARCH(Q$1,$A105)&gt;0,TRUE,FALSE)),"")</f>
        <v>0</v>
      </c>
      <c r="R105" s="17" t="str">
        <f>IFERROR(AND(OR(R1:R104,$V105)=TRUE,IF(SEARCH(R$1,$A105)&gt;0,TRUE,FALSE)),"")</f>
        <v/>
      </c>
      <c r="S105" s="17" t="str">
        <f>IFERROR(AND(OR(S1:S104,$V105)=TRUE,IF(SEARCH(S$1,$A105)&gt;0,TRUE,FALSE)),"")</f>
        <v/>
      </c>
      <c r="T105" s="17">
        <f t="shared" si="18"/>
        <v>0</v>
      </c>
      <c r="U105" s="17" t="b">
        <f t="shared" si="19"/>
        <v>0</v>
      </c>
      <c r="V105" s="17" t="b">
        <f t="shared" si="20"/>
        <v>0</v>
      </c>
      <c r="W105" s="17" t="b">
        <f t="shared" si="21"/>
        <v>0</v>
      </c>
      <c r="X105" s="17" t="b">
        <f>IF(C105&gt;'Overview (RESPONSES REQUIRED)'!$C$31,FALSE,TRUE)</f>
        <v>0</v>
      </c>
      <c r="Y105" s="17" t="b">
        <f>IF(D105&gt;'Overview (RESPONSES REQUIRED)'!$C$34,FALSE,TRUE)</f>
        <v>0</v>
      </c>
      <c r="Z105" s="17" t="b">
        <f t="shared" si="22"/>
        <v>0</v>
      </c>
      <c r="AA105" s="17" t="str">
        <f t="shared" si="23"/>
        <v>N</v>
      </c>
    </row>
    <row r="106" spans="1:27" ht="15" x14ac:dyDescent="0.15">
      <c r="A106" s="17" t="s">
        <v>246</v>
      </c>
      <c r="B106" s="17">
        <v>3</v>
      </c>
      <c r="C106" s="17">
        <v>3</v>
      </c>
      <c r="D106" s="17">
        <v>6</v>
      </c>
      <c r="E106" s="17" t="str">
        <f>IF('LTE CA'!K108="Y", "Y", IF('LTE CA'!K108="N", "N", 0))</f>
        <v>N</v>
      </c>
      <c r="F106" s="17" t="b">
        <f>IFERROR(AND(OR(F1:G105,$V106)=TRUE,IF(SEARCH(F$1,$A106)&gt;0,TRUE,FALSE)),"")</f>
        <v>0</v>
      </c>
      <c r="G106" s="17" t="str">
        <f>IFERROR(AND(OR(G1:G105,$V106)=TRUE,IF(SEARCH(G$1,$A106)&gt;0,TRUE,FALSE)),"")</f>
        <v/>
      </c>
      <c r="H106" s="17" t="b">
        <f>IFERROR(AND(OR(H1:K105,$V106)=TRUE,IF(SEARCH(H$1,$A106)&gt;0,TRUE,FALSE)),"")</f>
        <v>0</v>
      </c>
      <c r="I106" s="17" t="str">
        <f>IFERROR(AND(OR(I1:K105,$V106)=TRUE,IF(SEARCH(I$1,$A106)&gt;0,TRUE,FALSE)),"")</f>
        <v/>
      </c>
      <c r="J106" s="17" t="str">
        <f>IFERROR(AND(OR(J1:K105,$V106)=TRUE,IF(SEARCH(J$1,$A106)&gt;0,TRUE,FALSE)),"")</f>
        <v/>
      </c>
      <c r="K106" s="17" t="str">
        <f>IFERROR(AND(OR(K1:K105,$V106)=TRUE,IF(SEARCH(K$1,$A106)&gt;0,TRUE,FALSE)),"")</f>
        <v/>
      </c>
      <c r="L106" s="17" t="str">
        <f>IFERROR(AND(OR(L1:L105,$V106)=TRUE,IF(SEARCH(L$1,$A106)&gt;0,TRUE,FALSE)),"")</f>
        <v/>
      </c>
      <c r="M106" s="17" t="str">
        <f>IFERROR(AND(OR(M1:P105,$V106)=TRUE,IF(SEARCH(M$1,$A106)&gt;0,TRUE,FALSE)),"")</f>
        <v/>
      </c>
      <c r="N106" s="17" t="str">
        <f>IFERROR(AND(OR(N1:P105,$V106)=TRUE,IF(SEARCH(N$1,$A106)&gt;0,TRUE,FALSE)),"")</f>
        <v/>
      </c>
      <c r="O106" s="17" t="str">
        <f>IFERROR(AND(OR(O1:P105,$V106)=TRUE,IF(SEARCH(O$1,$A106)&gt;0,TRUE,FALSE)),"")</f>
        <v/>
      </c>
      <c r="P106" s="17" t="str">
        <f>IFERROR(AND(OR(P1:P105,$V106)=TRUE,IF(SEARCH(P$1,$A106)&gt;0,TRUE,FALSE)),"")</f>
        <v/>
      </c>
      <c r="Q106" s="17" t="str">
        <f>IFERROR(AND(OR(Q1:R105,$V106)=TRUE,IF(SEARCH(Q$1,$A106)&gt;0,TRUE,FALSE)),"")</f>
        <v/>
      </c>
      <c r="R106" s="17" t="str">
        <f>IFERROR(AND(OR(R1:R105,$V106)=TRUE,IF(SEARCH(R$1,$A106)&gt;0,TRUE,FALSE)),"")</f>
        <v/>
      </c>
      <c r="S106" s="17" t="b">
        <f>IFERROR(AND(OR(S1:S105,$V106)=TRUE,IF(SEARCH(S$1,$A106)&gt;0,TRUE,FALSE)),"")</f>
        <v>0</v>
      </c>
      <c r="T106" s="17">
        <f t="shared" si="18"/>
        <v>0</v>
      </c>
      <c r="U106" s="17" t="b">
        <f t="shared" si="19"/>
        <v>0</v>
      </c>
      <c r="V106" s="17" t="b">
        <f t="shared" si="20"/>
        <v>0</v>
      </c>
      <c r="W106" s="17" t="b">
        <f t="shared" si="21"/>
        <v>0</v>
      </c>
      <c r="X106" s="17" t="b">
        <f>IF(C106&gt;'Overview (RESPONSES REQUIRED)'!$C$31,FALSE,TRUE)</f>
        <v>0</v>
      </c>
      <c r="Y106" s="17" t="b">
        <f>IF(D106&gt;'Overview (RESPONSES REQUIRED)'!$C$34,FALSE,TRUE)</f>
        <v>0</v>
      </c>
      <c r="Z106" s="17" t="b">
        <f t="shared" si="22"/>
        <v>0</v>
      </c>
      <c r="AA106" s="17" t="str">
        <f t="shared" si="23"/>
        <v>N</v>
      </c>
    </row>
    <row r="107" spans="1:27" ht="15" x14ac:dyDescent="0.15">
      <c r="A107" s="17" t="s">
        <v>247</v>
      </c>
      <c r="B107" s="17">
        <v>3</v>
      </c>
      <c r="C107" s="17">
        <v>3</v>
      </c>
      <c r="D107" s="17">
        <v>6</v>
      </c>
      <c r="E107" s="17" t="str">
        <f>IF('LTE CA'!K109="Y", "Y", IF('LTE CA'!K109="N", "N", 0))</f>
        <v>N</v>
      </c>
      <c r="F107" s="17" t="b">
        <f>IFERROR(AND(OR(F1:G106,$V107)=TRUE,IF(SEARCH(F$1,$A107)&gt;0,TRUE,FALSE)),"")</f>
        <v>0</v>
      </c>
      <c r="G107" s="17" t="str">
        <f>IFERROR(AND(OR(G1:G106,$V107)=TRUE,IF(SEARCH(G$1,$A107)&gt;0,TRUE,FALSE)),"")</f>
        <v/>
      </c>
      <c r="H107" s="17" t="b">
        <f>IFERROR(AND(OR(H1:K106,$V107)=TRUE,IF(SEARCH(H$1,$A107)&gt;0,TRUE,FALSE)),"")</f>
        <v>0</v>
      </c>
      <c r="I107" s="17" t="str">
        <f>IFERROR(AND(OR(I1:K106,$V107)=TRUE,IF(SEARCH(I$1,$A107)&gt;0,TRUE,FALSE)),"")</f>
        <v/>
      </c>
      <c r="J107" s="17" t="str">
        <f>IFERROR(AND(OR(J1:K106,$V107)=TRUE,IF(SEARCH(J$1,$A107)&gt;0,TRUE,FALSE)),"")</f>
        <v/>
      </c>
      <c r="K107" s="17" t="str">
        <f>IFERROR(AND(OR(K1:K106,$V107)=TRUE,IF(SEARCH(K$1,$A107)&gt;0,TRUE,FALSE)),"")</f>
        <v/>
      </c>
      <c r="L107" s="17" t="str">
        <f>IFERROR(AND(OR(L1:L106,$V107)=TRUE,IF(SEARCH(L$1,$A107)&gt;0,TRUE,FALSE)),"")</f>
        <v/>
      </c>
      <c r="M107" s="17" t="b">
        <f>IFERROR(AND(OR(M1:P106,$V107)=TRUE,IF(SEARCH(M$1,$A107)&gt;0,TRUE,FALSE)),"")</f>
        <v>0</v>
      </c>
      <c r="N107" s="17" t="str">
        <f>IFERROR(AND(OR(N1:P106,$V107)=TRUE,IF(SEARCH(N$1,$A107)&gt;0,TRUE,FALSE)),"")</f>
        <v/>
      </c>
      <c r="O107" s="17" t="str">
        <f>IFERROR(AND(OR(O1:P106,$V107)=TRUE,IF(SEARCH(O$1,$A107)&gt;0,TRUE,FALSE)),"")</f>
        <v/>
      </c>
      <c r="P107" s="17" t="str">
        <f>IFERROR(AND(OR(P1:P106,$V107)=TRUE,IF(SEARCH(P$1,$A107)&gt;0,TRUE,FALSE)),"")</f>
        <v/>
      </c>
      <c r="Q107" s="17" t="str">
        <f>IFERROR(AND(OR(Q1:R106,$V107)=TRUE,IF(SEARCH(Q$1,$A107)&gt;0,TRUE,FALSE)),"")</f>
        <v/>
      </c>
      <c r="R107" s="17" t="str">
        <f>IFERROR(AND(OR(R1:R106,$V107)=TRUE,IF(SEARCH(R$1,$A107)&gt;0,TRUE,FALSE)),"")</f>
        <v/>
      </c>
      <c r="S107" s="17" t="str">
        <f>IFERROR(AND(OR(S1:S106,$V107)=TRUE,IF(SEARCH(S$1,$A107)&gt;0,TRUE,FALSE)),"")</f>
        <v/>
      </c>
      <c r="T107" s="17">
        <f t="shared" si="18"/>
        <v>0</v>
      </c>
      <c r="U107" s="17" t="b">
        <f t="shared" si="19"/>
        <v>0</v>
      </c>
      <c r="V107" s="17" t="b">
        <f t="shared" si="20"/>
        <v>0</v>
      </c>
      <c r="W107" s="17" t="b">
        <f t="shared" si="21"/>
        <v>0</v>
      </c>
      <c r="X107" s="17" t="b">
        <f>IF(C107&gt;'Overview (RESPONSES REQUIRED)'!$C$31,FALSE,TRUE)</f>
        <v>0</v>
      </c>
      <c r="Y107" s="17" t="b">
        <f>IF(D107&gt;'Overview (RESPONSES REQUIRED)'!$C$34,FALSE,TRUE)</f>
        <v>0</v>
      </c>
      <c r="Z107" s="17" t="b">
        <f t="shared" si="22"/>
        <v>0</v>
      </c>
      <c r="AA107" s="17" t="str">
        <f t="shared" si="23"/>
        <v>N</v>
      </c>
    </row>
    <row r="108" spans="1:27" ht="15" x14ac:dyDescent="0.15">
      <c r="A108" s="17" t="s">
        <v>248</v>
      </c>
      <c r="B108" s="17">
        <v>2</v>
      </c>
      <c r="C108" s="17">
        <v>4</v>
      </c>
      <c r="D108" s="17">
        <v>16</v>
      </c>
      <c r="E108" s="17" t="str">
        <f>IF('LTE CA'!K110="Y", "Y", IF('LTE CA'!K110="N", "N", 0))</f>
        <v>N</v>
      </c>
      <c r="F108" s="17" t="str">
        <f>IFERROR(AND(OR(F1:G107,$V108)=TRUE,IF(SEARCH(F$1,$A108)&gt;0,TRUE,FALSE)),"")</f>
        <v/>
      </c>
      <c r="G108" s="17" t="str">
        <f>IFERROR(AND(OR(G1:G107,$V108)=TRUE,IF(SEARCH(G$1,$A108)&gt;0,TRUE,FALSE)),"")</f>
        <v/>
      </c>
      <c r="H108" s="17" t="str">
        <f>IFERROR(AND(OR(H1:K107,$V108)=TRUE,IF(SEARCH(H$1,$A108)&gt;0,TRUE,FALSE)),"")</f>
        <v/>
      </c>
      <c r="I108" s="17" t="str">
        <f>IFERROR(AND(OR(I1:K107,$V108)=TRUE,IF(SEARCH(I$1,$A108)&gt;0,TRUE,FALSE)),"")</f>
        <v/>
      </c>
      <c r="J108" s="17" t="str">
        <f>IFERROR(AND(OR(J1:K107,$V108)=TRUE,IF(SEARCH(J$1,$A108)&gt;0,TRUE,FALSE)),"")</f>
        <v/>
      </c>
      <c r="K108" s="17" t="b">
        <f>IFERROR(AND(OR(K1:K107,$V108)=TRUE,IF(SEARCH(K$1,$A108)&gt;0,TRUE,FALSE)),"")</f>
        <v>0</v>
      </c>
      <c r="L108" s="17" t="str">
        <f>IFERROR(AND(OR(L1:L107,$V108)=TRUE,IF(SEARCH(L$1,$A108)&gt;0,TRUE,FALSE)),"")</f>
        <v/>
      </c>
      <c r="M108" s="17" t="str">
        <f>IFERROR(AND(OR(M1:P107,$V108)=TRUE,IF(SEARCH(M$1,$A108)&gt;0,TRUE,FALSE)),"")</f>
        <v/>
      </c>
      <c r="N108" s="17" t="str">
        <f>IFERROR(AND(OR(N1:P107,$V108)=TRUE,IF(SEARCH(N$1,$A108)&gt;0,TRUE,FALSE)),"")</f>
        <v/>
      </c>
      <c r="O108" s="17" t="str">
        <f>IFERROR(AND(OR(O1:P107,$V108)=TRUE,IF(SEARCH(O$1,$A108)&gt;0,TRUE,FALSE)),"")</f>
        <v/>
      </c>
      <c r="P108" s="17" t="b">
        <f>IFERROR(AND(OR(P1:P107,$V108)=TRUE,IF(SEARCH(P$1,$A108)&gt;0,TRUE,FALSE)),"")</f>
        <v>0</v>
      </c>
      <c r="Q108" s="17" t="str">
        <f>IFERROR(AND(OR(Q1:R107,$V108)=TRUE,IF(SEARCH(Q$1,$A108)&gt;0,TRUE,FALSE)),"")</f>
        <v/>
      </c>
      <c r="R108" s="17" t="str">
        <f>IFERROR(AND(OR(R1:R107,$V108)=TRUE,IF(SEARCH(R$1,$A108)&gt;0,TRUE,FALSE)),"")</f>
        <v/>
      </c>
      <c r="S108" s="17" t="str">
        <f>IFERROR(AND(OR(S1:S107,$V108)=TRUE,IF(SEARCH(S$1,$A108)&gt;0,TRUE,FALSE)),"")</f>
        <v/>
      </c>
      <c r="T108" s="17">
        <f t="shared" si="18"/>
        <v>0</v>
      </c>
      <c r="U108" s="17" t="b">
        <f t="shared" si="19"/>
        <v>0</v>
      </c>
      <c r="V108" s="17" t="b">
        <f t="shared" si="20"/>
        <v>0</v>
      </c>
      <c r="W108" s="17" t="b">
        <f t="shared" si="21"/>
        <v>0</v>
      </c>
      <c r="X108" s="17" t="b">
        <f>IF(C108&gt;'Overview (RESPONSES REQUIRED)'!$C$31,FALSE,TRUE)</f>
        <v>0</v>
      </c>
      <c r="Y108" s="17" t="b">
        <f>IF(D108&gt;'Overview (RESPONSES REQUIRED)'!$C$34,FALSE,TRUE)</f>
        <v>0</v>
      </c>
      <c r="Z108" s="17" t="b">
        <f t="shared" si="22"/>
        <v>0</v>
      </c>
      <c r="AA108" s="17" t="str">
        <f t="shared" si="23"/>
        <v>N</v>
      </c>
    </row>
    <row r="109" spans="1:27" ht="15" x14ac:dyDescent="0.15">
      <c r="A109" s="17" t="s">
        <v>249</v>
      </c>
      <c r="B109" s="17">
        <v>2</v>
      </c>
      <c r="C109" s="17">
        <v>4</v>
      </c>
      <c r="D109" s="17">
        <v>12</v>
      </c>
      <c r="E109" s="17" t="str">
        <f>IF('LTE CA'!K111="Y", "Y", IF('LTE CA'!K111="N", "N", 0))</f>
        <v>N</v>
      </c>
      <c r="F109" s="17" t="str">
        <f>IFERROR(AND(OR(F1:G108,$V109)=TRUE,IF(SEARCH(F$1,$A109)&gt;0,TRUE,FALSE)),"")</f>
        <v/>
      </c>
      <c r="G109" s="17" t="str">
        <f>IFERROR(AND(OR(G1:G108,$V109)=TRUE,IF(SEARCH(G$1,$A109)&gt;0,TRUE,FALSE)),"")</f>
        <v/>
      </c>
      <c r="H109" s="17" t="str">
        <f>IFERROR(AND(OR(H1:K108,$V109)=TRUE,IF(SEARCH(H$1,$A109)&gt;0,TRUE,FALSE)),"")</f>
        <v/>
      </c>
      <c r="I109" s="17" t="str">
        <f>IFERROR(AND(OR(I1:K108,$V109)=TRUE,IF(SEARCH(I$1,$A109)&gt;0,TRUE,FALSE)),"")</f>
        <v/>
      </c>
      <c r="J109" s="17" t="b">
        <f>IFERROR(AND(OR(J1:K108,$V109)=TRUE,IF(SEARCH(J$1,$A109)&gt;0,TRUE,FALSE)),"")</f>
        <v>0</v>
      </c>
      <c r="K109" s="17" t="str">
        <f>IFERROR(AND(OR(K1:K108,$V109)=TRUE,IF(SEARCH(K$1,$A109)&gt;0,TRUE,FALSE)),"")</f>
        <v/>
      </c>
      <c r="L109" s="17" t="str">
        <f>IFERROR(AND(OR(L1:L108,$V109)=TRUE,IF(SEARCH(L$1,$A109)&gt;0,TRUE,FALSE)),"")</f>
        <v/>
      </c>
      <c r="M109" s="17" t="str">
        <f>IFERROR(AND(OR(M1:P108,$V109)=TRUE,IF(SEARCH(M$1,$A109)&gt;0,TRUE,FALSE)),"")</f>
        <v/>
      </c>
      <c r="N109" s="17" t="str">
        <f>IFERROR(AND(OR(N1:P108,$V109)=TRUE,IF(SEARCH(N$1,$A109)&gt;0,TRUE,FALSE)),"")</f>
        <v/>
      </c>
      <c r="O109" s="17" t="str">
        <f>IFERROR(AND(OR(O1:P108,$V109)=TRUE,IF(SEARCH(O$1,$A109)&gt;0,TRUE,FALSE)),"")</f>
        <v/>
      </c>
      <c r="P109" s="17" t="b">
        <f>IFERROR(AND(OR(P1:P108,$V109)=TRUE,IF(SEARCH(P$1,$A109)&gt;0,TRUE,FALSE)),"")</f>
        <v>0</v>
      </c>
      <c r="Q109" s="17" t="str">
        <f>IFERROR(AND(OR(Q1:R108,$V109)=TRUE,IF(SEARCH(Q$1,$A109)&gt;0,TRUE,FALSE)),"")</f>
        <v/>
      </c>
      <c r="R109" s="17" t="str">
        <f>IFERROR(AND(OR(R1:R108,$V109)=TRUE,IF(SEARCH(R$1,$A109)&gt;0,TRUE,FALSE)),"")</f>
        <v/>
      </c>
      <c r="S109" s="17" t="str">
        <f>IFERROR(AND(OR(S1:S108,$V109)=TRUE,IF(SEARCH(S$1,$A109)&gt;0,TRUE,FALSE)),"")</f>
        <v/>
      </c>
      <c r="T109" s="17">
        <f t="shared" si="18"/>
        <v>0</v>
      </c>
      <c r="U109" s="17" t="b">
        <f t="shared" si="19"/>
        <v>0</v>
      </c>
      <c r="V109" s="17" t="b">
        <f t="shared" si="20"/>
        <v>0</v>
      </c>
      <c r="W109" s="17" t="b">
        <f t="shared" si="21"/>
        <v>0</v>
      </c>
      <c r="X109" s="17" t="b">
        <f>IF(C109&gt;'Overview (RESPONSES REQUIRED)'!$C$31,FALSE,TRUE)</f>
        <v>0</v>
      </c>
      <c r="Y109" s="17" t="b">
        <f>IF(D109&gt;'Overview (RESPONSES REQUIRED)'!$C$34,FALSE,TRUE)</f>
        <v>0</v>
      </c>
      <c r="Z109" s="17" t="b">
        <f t="shared" si="22"/>
        <v>0</v>
      </c>
      <c r="AA109" s="17" t="str">
        <f t="shared" si="23"/>
        <v>N</v>
      </c>
    </row>
    <row r="110" spans="1:27" ht="15" x14ac:dyDescent="0.15">
      <c r="A110" s="17" t="s">
        <v>250</v>
      </c>
      <c r="B110" s="17">
        <v>2</v>
      </c>
      <c r="C110" s="17">
        <v>4</v>
      </c>
      <c r="D110" s="17">
        <v>12</v>
      </c>
      <c r="E110" s="17" t="str">
        <f>IF('LTE CA'!K112="Y", "Y", IF('LTE CA'!K112="N", "N", 0))</f>
        <v>N</v>
      </c>
      <c r="F110" s="17" t="str">
        <f>IFERROR(AND(OR(F1:G109,$V110)=TRUE,IF(SEARCH(F$1,$A110)&gt;0,TRUE,FALSE)),"")</f>
        <v/>
      </c>
      <c r="G110" s="17" t="str">
        <f>IFERROR(AND(OR(G1:G109,$V110)=TRUE,IF(SEARCH(G$1,$A110)&gt;0,TRUE,FALSE)),"")</f>
        <v/>
      </c>
      <c r="H110" s="17" t="str">
        <f>IFERROR(AND(OR(H1:K109,$V110)=TRUE,IF(SEARCH(H$1,$A110)&gt;0,TRUE,FALSE)),"")</f>
        <v/>
      </c>
      <c r="I110" s="17" t="str">
        <f>IFERROR(AND(OR(I1:K109,$V110)=TRUE,IF(SEARCH(I$1,$A110)&gt;0,TRUE,FALSE)),"")</f>
        <v/>
      </c>
      <c r="J110" s="17" t="str">
        <f>IFERROR(AND(OR(J1:K109,$V110)=TRUE,IF(SEARCH(J$1,$A110)&gt;0,TRUE,FALSE)),"")</f>
        <v/>
      </c>
      <c r="K110" s="17" t="b">
        <f>IFERROR(AND(OR(K1:K109,$V110)=TRUE,IF(SEARCH(K$1,$A110)&gt;0,TRUE,FALSE)),"")</f>
        <v>0</v>
      </c>
      <c r="L110" s="17" t="str">
        <f>IFERROR(AND(OR(L1:L109,$V110)=TRUE,IF(SEARCH(L$1,$A110)&gt;0,TRUE,FALSE)),"")</f>
        <v/>
      </c>
      <c r="M110" s="17" t="str">
        <f>IFERROR(AND(OR(M1:P109,$V110)=TRUE,IF(SEARCH(M$1,$A110)&gt;0,TRUE,FALSE)),"")</f>
        <v/>
      </c>
      <c r="N110" s="17" t="str">
        <f>IFERROR(AND(OR(N1:P109,$V110)=TRUE,IF(SEARCH(N$1,$A110)&gt;0,TRUE,FALSE)),"")</f>
        <v/>
      </c>
      <c r="O110" s="17" t="b">
        <f>IFERROR(AND(OR(O1:P109,$V110)=TRUE,IF(SEARCH(O$1,$A110)&gt;0,TRUE,FALSE)),"")</f>
        <v>0</v>
      </c>
      <c r="P110" s="17" t="str">
        <f>IFERROR(AND(OR(P1:P109,$V110)=TRUE,IF(SEARCH(P$1,$A110)&gt;0,TRUE,FALSE)),"")</f>
        <v/>
      </c>
      <c r="Q110" s="17" t="str">
        <f>IFERROR(AND(OR(Q1:R109,$V110)=TRUE,IF(SEARCH(Q$1,$A110)&gt;0,TRUE,FALSE)),"")</f>
        <v/>
      </c>
      <c r="R110" s="17" t="str">
        <f>IFERROR(AND(OR(R1:R109,$V110)=TRUE,IF(SEARCH(R$1,$A110)&gt;0,TRUE,FALSE)),"")</f>
        <v/>
      </c>
      <c r="S110" s="17" t="str">
        <f>IFERROR(AND(OR(S1:S109,$V110)=TRUE,IF(SEARCH(S$1,$A110)&gt;0,TRUE,FALSE)),"")</f>
        <v/>
      </c>
      <c r="T110" s="17">
        <f t="shared" si="18"/>
        <v>0</v>
      </c>
      <c r="U110" s="17" t="b">
        <f t="shared" si="19"/>
        <v>0</v>
      </c>
      <c r="V110" s="17" t="b">
        <f t="shared" si="20"/>
        <v>0</v>
      </c>
      <c r="W110" s="17" t="b">
        <f t="shared" si="21"/>
        <v>0</v>
      </c>
      <c r="X110" s="17" t="b">
        <f>IF(C110&gt;'Overview (RESPONSES REQUIRED)'!$C$31,FALSE,TRUE)</f>
        <v>0</v>
      </c>
      <c r="Y110" s="17" t="b">
        <f>IF(D110&gt;'Overview (RESPONSES REQUIRED)'!$C$34,FALSE,TRUE)</f>
        <v>0</v>
      </c>
      <c r="Z110" s="17" t="b">
        <f t="shared" si="22"/>
        <v>0</v>
      </c>
      <c r="AA110" s="17" t="str">
        <f t="shared" si="23"/>
        <v>N</v>
      </c>
    </row>
    <row r="111" spans="1:27" ht="15" x14ac:dyDescent="0.15">
      <c r="A111" s="17" t="s">
        <v>251</v>
      </c>
      <c r="B111" s="17">
        <v>2</v>
      </c>
      <c r="C111" s="17">
        <v>3</v>
      </c>
      <c r="D111" s="17">
        <v>12</v>
      </c>
      <c r="E111" s="17" t="str">
        <f>IF('LTE CA'!K113="Y", "Y", IF('LTE CA'!K113="N", "N", 0))</f>
        <v>N</v>
      </c>
      <c r="F111" s="17" t="str">
        <f>IFERROR(AND(OR(F1:G110,$V111)=TRUE,IF(SEARCH(F$1,$A111)&gt;0,TRUE,FALSE)),"")</f>
        <v/>
      </c>
      <c r="G111" s="17" t="str">
        <f>IFERROR(AND(OR(G1:G110,$V111)=TRUE,IF(SEARCH(G$1,$A111)&gt;0,TRUE,FALSE)),"")</f>
        <v/>
      </c>
      <c r="H111" s="17" t="str">
        <f>IFERROR(AND(OR(H1:K110,$V111)=TRUE,IF(SEARCH(H$1,$A111)&gt;0,TRUE,FALSE)),"")</f>
        <v/>
      </c>
      <c r="I111" s="17" t="b">
        <f>IFERROR(AND(OR(I1:K110,$V111)=TRUE,IF(SEARCH(I$1,$A111)&gt;0,TRUE,FALSE)),"")</f>
        <v>0</v>
      </c>
      <c r="J111" s="17" t="str">
        <f>IFERROR(AND(OR(J1:K110,$V111)=TRUE,IF(SEARCH(J$1,$A111)&gt;0,TRUE,FALSE)),"")</f>
        <v/>
      </c>
      <c r="K111" s="17" t="str">
        <f>IFERROR(AND(OR(K1:K110,$V111)=TRUE,IF(SEARCH(K$1,$A111)&gt;0,TRUE,FALSE)),"")</f>
        <v/>
      </c>
      <c r="L111" s="17" t="str">
        <f>IFERROR(AND(OR(L1:L110,$V111)=TRUE,IF(SEARCH(L$1,$A111)&gt;0,TRUE,FALSE)),"")</f>
        <v/>
      </c>
      <c r="M111" s="17" t="str">
        <f>IFERROR(AND(OR(M1:P110,$V111)=TRUE,IF(SEARCH(M$1,$A111)&gt;0,TRUE,FALSE)),"")</f>
        <v/>
      </c>
      <c r="N111" s="17" t="str">
        <f>IFERROR(AND(OR(N1:P110,$V111)=TRUE,IF(SEARCH(N$1,$A111)&gt;0,TRUE,FALSE)),"")</f>
        <v/>
      </c>
      <c r="O111" s="17" t="str">
        <f>IFERROR(AND(OR(O1:P110,$V111)=TRUE,IF(SEARCH(O$1,$A111)&gt;0,TRUE,FALSE)),"")</f>
        <v/>
      </c>
      <c r="P111" s="17" t="b">
        <f>IFERROR(AND(OR(P1:P110,$V111)=TRUE,IF(SEARCH(P$1,$A111)&gt;0,TRUE,FALSE)),"")</f>
        <v>0</v>
      </c>
      <c r="Q111" s="17" t="str">
        <f>IFERROR(AND(OR(Q1:R110,$V111)=TRUE,IF(SEARCH(Q$1,$A111)&gt;0,TRUE,FALSE)),"")</f>
        <v/>
      </c>
      <c r="R111" s="17" t="str">
        <f>IFERROR(AND(OR(R1:R110,$V111)=TRUE,IF(SEARCH(R$1,$A111)&gt;0,TRUE,FALSE)),"")</f>
        <v/>
      </c>
      <c r="S111" s="17" t="str">
        <f>IFERROR(AND(OR(S1:S110,$V111)=TRUE,IF(SEARCH(S$1,$A111)&gt;0,TRUE,FALSE)),"")</f>
        <v/>
      </c>
      <c r="T111" s="17">
        <f t="shared" si="18"/>
        <v>0</v>
      </c>
      <c r="U111" s="17" t="b">
        <f t="shared" si="19"/>
        <v>0</v>
      </c>
      <c r="V111" s="17" t="b">
        <f t="shared" si="20"/>
        <v>0</v>
      </c>
      <c r="W111" s="17" t="b">
        <f t="shared" si="21"/>
        <v>0</v>
      </c>
      <c r="X111" s="17" t="b">
        <f>IF(C111&gt;'Overview (RESPONSES REQUIRED)'!$C$31,FALSE,TRUE)</f>
        <v>0</v>
      </c>
      <c r="Y111" s="17" t="b">
        <f>IF(D111&gt;'Overview (RESPONSES REQUIRED)'!$C$34,FALSE,TRUE)</f>
        <v>0</v>
      </c>
      <c r="Z111" s="17" t="b">
        <f t="shared" si="22"/>
        <v>0</v>
      </c>
      <c r="AA111" s="17" t="str">
        <f t="shared" si="23"/>
        <v>N</v>
      </c>
    </row>
    <row r="112" spans="1:27" ht="15" x14ac:dyDescent="0.15">
      <c r="A112" s="17" t="s">
        <v>252</v>
      </c>
      <c r="B112" s="17">
        <v>2</v>
      </c>
      <c r="C112" s="17">
        <v>3</v>
      </c>
      <c r="D112" s="17">
        <v>12</v>
      </c>
      <c r="E112" s="17" t="str">
        <f>IF('LTE CA'!K114="Y", "Y", IF('LTE CA'!K114="N", "N", 0))</f>
        <v>N</v>
      </c>
      <c r="F112" s="17" t="str">
        <f>IFERROR(AND(OR(F1:G111,$V112)=TRUE,IF(SEARCH(F$1,$A112)&gt;0,TRUE,FALSE)),"")</f>
        <v/>
      </c>
      <c r="G112" s="17" t="str">
        <f>IFERROR(AND(OR(G1:G111,$V112)=TRUE,IF(SEARCH(G$1,$A112)&gt;0,TRUE,FALSE)),"")</f>
        <v/>
      </c>
      <c r="H112" s="17" t="str">
        <f>IFERROR(AND(OR(H1:K111,$V112)=TRUE,IF(SEARCH(H$1,$A112)&gt;0,TRUE,FALSE)),"")</f>
        <v/>
      </c>
      <c r="I112" s="17" t="str">
        <f>IFERROR(AND(OR(I1:K111,$V112)=TRUE,IF(SEARCH(I$1,$A112)&gt;0,TRUE,FALSE)),"")</f>
        <v/>
      </c>
      <c r="J112" s="17" t="str">
        <f>IFERROR(AND(OR(J1:K111,$V112)=TRUE,IF(SEARCH(J$1,$A112)&gt;0,TRUE,FALSE)),"")</f>
        <v/>
      </c>
      <c r="K112" s="17" t="b">
        <f>IFERROR(AND(OR(K1:K111,$V112)=TRUE,IF(SEARCH(K$1,$A112)&gt;0,TRUE,FALSE)),"")</f>
        <v>0</v>
      </c>
      <c r="L112" s="17" t="str">
        <f>IFERROR(AND(OR(L1:L111,$V112)=TRUE,IF(SEARCH(L$1,$A112)&gt;0,TRUE,FALSE)),"")</f>
        <v/>
      </c>
      <c r="M112" s="17" t="str">
        <f>IFERROR(AND(OR(M1:P111,$V112)=TRUE,IF(SEARCH(M$1,$A112)&gt;0,TRUE,FALSE)),"")</f>
        <v/>
      </c>
      <c r="N112" s="17" t="b">
        <f>IFERROR(AND(OR(N1:P111,$V112)=TRUE,IF(SEARCH(N$1,$A112)&gt;0,TRUE,FALSE)),"")</f>
        <v>0</v>
      </c>
      <c r="O112" s="17" t="str">
        <f>IFERROR(AND(OR(O1:P111,$V112)=TRUE,IF(SEARCH(O$1,$A112)&gt;0,TRUE,FALSE)),"")</f>
        <v/>
      </c>
      <c r="P112" s="17" t="str">
        <f>IFERROR(AND(OR(P1:P111,$V112)=TRUE,IF(SEARCH(P$1,$A112)&gt;0,TRUE,FALSE)),"")</f>
        <v/>
      </c>
      <c r="Q112" s="17" t="str">
        <f>IFERROR(AND(OR(Q1:R111,$V112)=TRUE,IF(SEARCH(Q$1,$A112)&gt;0,TRUE,FALSE)),"")</f>
        <v/>
      </c>
      <c r="R112" s="17" t="str">
        <f>IFERROR(AND(OR(R1:R111,$V112)=TRUE,IF(SEARCH(R$1,$A112)&gt;0,TRUE,FALSE)),"")</f>
        <v/>
      </c>
      <c r="S112" s="17" t="str">
        <f>IFERROR(AND(OR(S1:S111,$V112)=TRUE,IF(SEARCH(S$1,$A112)&gt;0,TRUE,FALSE)),"")</f>
        <v/>
      </c>
      <c r="T112" s="17">
        <f t="shared" si="18"/>
        <v>0</v>
      </c>
      <c r="U112" s="17" t="b">
        <f t="shared" si="19"/>
        <v>0</v>
      </c>
      <c r="V112" s="17" t="b">
        <f t="shared" si="20"/>
        <v>0</v>
      </c>
      <c r="W112" s="17" t="b">
        <f t="shared" si="21"/>
        <v>0</v>
      </c>
      <c r="X112" s="17" t="b">
        <f>IF(C112&gt;'Overview (RESPONSES REQUIRED)'!$C$31,FALSE,TRUE)</f>
        <v>0</v>
      </c>
      <c r="Y112" s="17" t="b">
        <f>IF(D112&gt;'Overview (RESPONSES REQUIRED)'!$C$34,FALSE,TRUE)</f>
        <v>0</v>
      </c>
      <c r="Z112" s="17" t="b">
        <f t="shared" si="22"/>
        <v>0</v>
      </c>
      <c r="AA112" s="17" t="str">
        <f t="shared" si="23"/>
        <v>N</v>
      </c>
    </row>
    <row r="113" spans="1:27" ht="15" x14ac:dyDescent="0.15">
      <c r="A113" s="17" t="s">
        <v>253</v>
      </c>
      <c r="B113" s="17">
        <v>2</v>
      </c>
      <c r="C113" s="17">
        <v>3</v>
      </c>
      <c r="D113" s="17">
        <v>12</v>
      </c>
      <c r="E113" s="17" t="str">
        <f>IF('LTE CA'!K115="Y", "Y", IF('LTE CA'!K115="N", "N", 0))</f>
        <v>N</v>
      </c>
      <c r="F113" s="17" t="str">
        <f>IFERROR(AND(OR(F1:G112,$V113)=TRUE,IF(SEARCH(F$1,$A113)&gt;0,TRUE,FALSE)),"")</f>
        <v/>
      </c>
      <c r="G113" s="17" t="b">
        <f>IFERROR(AND(OR(G1:G112,$V113)=TRUE,IF(SEARCH(G$1,$A113)&gt;0,TRUE,FALSE)),"")</f>
        <v>0</v>
      </c>
      <c r="H113" s="17" t="str">
        <f>IFERROR(AND(OR(H1:K112,$V113)=TRUE,IF(SEARCH(H$1,$A113)&gt;0,TRUE,FALSE)),"")</f>
        <v/>
      </c>
      <c r="I113" s="17" t="str">
        <f>IFERROR(AND(OR(I1:K112,$V113)=TRUE,IF(SEARCH(I$1,$A113)&gt;0,TRUE,FALSE)),"")</f>
        <v/>
      </c>
      <c r="J113" s="17" t="str">
        <f>IFERROR(AND(OR(J1:K112,$V113)=TRUE,IF(SEARCH(J$1,$A113)&gt;0,TRUE,FALSE)),"")</f>
        <v/>
      </c>
      <c r="K113" s="17" t="str">
        <f>IFERROR(AND(OR(K1:K112,$V113)=TRUE,IF(SEARCH(K$1,$A113)&gt;0,TRUE,FALSE)),"")</f>
        <v/>
      </c>
      <c r="L113" s="17" t="str">
        <f>IFERROR(AND(OR(L1:L112,$V113)=TRUE,IF(SEARCH(L$1,$A113)&gt;0,TRUE,FALSE)),"")</f>
        <v/>
      </c>
      <c r="M113" s="17" t="str">
        <f>IFERROR(AND(OR(M1:P112,$V113)=TRUE,IF(SEARCH(M$1,$A113)&gt;0,TRUE,FALSE)),"")</f>
        <v/>
      </c>
      <c r="N113" s="17" t="str">
        <f>IFERROR(AND(OR(N1:P112,$V113)=TRUE,IF(SEARCH(N$1,$A113)&gt;0,TRUE,FALSE)),"")</f>
        <v/>
      </c>
      <c r="O113" s="17" t="str">
        <f>IFERROR(AND(OR(O1:P112,$V113)=TRUE,IF(SEARCH(O$1,$A113)&gt;0,TRUE,FALSE)),"")</f>
        <v/>
      </c>
      <c r="P113" s="17" t="b">
        <f>IFERROR(AND(OR(P1:P112,$V113)=TRUE,IF(SEARCH(P$1,$A113)&gt;0,TRUE,FALSE)),"")</f>
        <v>0</v>
      </c>
      <c r="Q113" s="17" t="str">
        <f>IFERROR(AND(OR(Q1:R112,$V113)=TRUE,IF(SEARCH(Q$1,$A113)&gt;0,TRUE,FALSE)),"")</f>
        <v/>
      </c>
      <c r="R113" s="17" t="str">
        <f>IFERROR(AND(OR(R1:R112,$V113)=TRUE,IF(SEARCH(R$1,$A113)&gt;0,TRUE,FALSE)),"")</f>
        <v/>
      </c>
      <c r="S113" s="17" t="str">
        <f>IFERROR(AND(OR(S1:S112,$V113)=TRUE,IF(SEARCH(S$1,$A113)&gt;0,TRUE,FALSE)),"")</f>
        <v/>
      </c>
      <c r="T113" s="17">
        <f t="shared" si="18"/>
        <v>0</v>
      </c>
      <c r="U113" s="17" t="b">
        <f t="shared" si="19"/>
        <v>0</v>
      </c>
      <c r="V113" s="17" t="b">
        <f t="shared" si="20"/>
        <v>0</v>
      </c>
      <c r="W113" s="17" t="b">
        <f t="shared" si="21"/>
        <v>0</v>
      </c>
      <c r="X113" s="17" t="b">
        <f>IF(C113&gt;'Overview (RESPONSES REQUIRED)'!$C$31,FALSE,TRUE)</f>
        <v>0</v>
      </c>
      <c r="Y113" s="17" t="b">
        <f>IF(D113&gt;'Overview (RESPONSES REQUIRED)'!$C$34,FALSE,TRUE)</f>
        <v>0</v>
      </c>
      <c r="Z113" s="17" t="b">
        <f t="shared" si="22"/>
        <v>0</v>
      </c>
      <c r="AA113" s="17" t="str">
        <f t="shared" si="23"/>
        <v>N</v>
      </c>
    </row>
    <row r="114" spans="1:27" ht="15" x14ac:dyDescent="0.15">
      <c r="A114" s="17" t="s">
        <v>254</v>
      </c>
      <c r="B114" s="17">
        <v>2</v>
      </c>
      <c r="C114" s="17">
        <v>3</v>
      </c>
      <c r="D114" s="17">
        <v>12</v>
      </c>
      <c r="E114" s="17" t="str">
        <f>IF('LTE CA'!K116="Y", "Y", IF('LTE CA'!K116="N", "N", 0))</f>
        <v>N</v>
      </c>
      <c r="F114" s="17" t="str">
        <f>IFERROR(AND(OR(F1:G113,$V114)=TRUE,IF(SEARCH(F$1,$A114)&gt;0,TRUE,FALSE)),"")</f>
        <v/>
      </c>
      <c r="G114" s="17" t="b">
        <f>IFERROR(AND(OR(G1:G113,$V114)=TRUE,IF(SEARCH(G$1,$A114)&gt;0,TRUE,FALSE)),"")</f>
        <v>0</v>
      </c>
      <c r="H114" s="17" t="str">
        <f>IFERROR(AND(OR(H1:K113,$V114)=TRUE,IF(SEARCH(H$1,$A114)&gt;0,TRUE,FALSE)),"")</f>
        <v/>
      </c>
      <c r="I114" s="17" t="str">
        <f>IFERROR(AND(OR(I1:K113,$V114)=TRUE,IF(SEARCH(I$1,$A114)&gt;0,TRUE,FALSE)),"")</f>
        <v/>
      </c>
      <c r="J114" s="17" t="str">
        <f>IFERROR(AND(OR(J1:K113,$V114)=TRUE,IF(SEARCH(J$1,$A114)&gt;0,TRUE,FALSE)),"")</f>
        <v/>
      </c>
      <c r="K114" s="17" t="b">
        <f>IFERROR(AND(OR(K1:K113,$V114)=TRUE,IF(SEARCH(K$1,$A114)&gt;0,TRUE,FALSE)),"")</f>
        <v>0</v>
      </c>
      <c r="L114" s="17" t="str">
        <f>IFERROR(AND(OR(L1:L113,$V114)=TRUE,IF(SEARCH(L$1,$A114)&gt;0,TRUE,FALSE)),"")</f>
        <v/>
      </c>
      <c r="M114" s="17" t="str">
        <f>IFERROR(AND(OR(M1:P113,$V114)=TRUE,IF(SEARCH(M$1,$A114)&gt;0,TRUE,FALSE)),"")</f>
        <v/>
      </c>
      <c r="N114" s="17" t="str">
        <f>IFERROR(AND(OR(N1:P113,$V114)=TRUE,IF(SEARCH(N$1,$A114)&gt;0,TRUE,FALSE)),"")</f>
        <v/>
      </c>
      <c r="O114" s="17" t="str">
        <f>IFERROR(AND(OR(O1:P113,$V114)=TRUE,IF(SEARCH(O$1,$A114)&gt;0,TRUE,FALSE)),"")</f>
        <v/>
      </c>
      <c r="P114" s="17" t="str">
        <f>IFERROR(AND(OR(P1:P113,$V114)=TRUE,IF(SEARCH(P$1,$A114)&gt;0,TRUE,FALSE)),"")</f>
        <v/>
      </c>
      <c r="Q114" s="17" t="str">
        <f>IFERROR(AND(OR(Q1:R113,$V114)=TRUE,IF(SEARCH(Q$1,$A114)&gt;0,TRUE,FALSE)),"")</f>
        <v/>
      </c>
      <c r="R114" s="17" t="str">
        <f>IFERROR(AND(OR(R1:R113,$V114)=TRUE,IF(SEARCH(R$1,$A114)&gt;0,TRUE,FALSE)),"")</f>
        <v/>
      </c>
      <c r="S114" s="17" t="str">
        <f>IFERROR(AND(OR(S1:S113,$V114)=TRUE,IF(SEARCH(S$1,$A114)&gt;0,TRUE,FALSE)),"")</f>
        <v/>
      </c>
      <c r="T114" s="17">
        <f t="shared" si="18"/>
        <v>0</v>
      </c>
      <c r="U114" s="17" t="b">
        <f t="shared" si="19"/>
        <v>0</v>
      </c>
      <c r="V114" s="17" t="b">
        <f t="shared" si="20"/>
        <v>0</v>
      </c>
      <c r="W114" s="17" t="b">
        <f t="shared" si="21"/>
        <v>0</v>
      </c>
      <c r="X114" s="17" t="b">
        <f>IF(C114&gt;'Overview (RESPONSES REQUIRED)'!$C$31,FALSE,TRUE)</f>
        <v>0</v>
      </c>
      <c r="Y114" s="17" t="b">
        <f>IF(D114&gt;'Overview (RESPONSES REQUIRED)'!$C$34,FALSE,TRUE)</f>
        <v>0</v>
      </c>
      <c r="Z114" s="17" t="b">
        <f t="shared" si="22"/>
        <v>0</v>
      </c>
      <c r="AA114" s="17" t="str">
        <f t="shared" si="23"/>
        <v>N</v>
      </c>
    </row>
    <row r="115" spans="1:27" ht="15" x14ac:dyDescent="0.15">
      <c r="A115" s="17" t="s">
        <v>255</v>
      </c>
      <c r="B115" s="17">
        <v>2</v>
      </c>
      <c r="C115" s="17">
        <v>3</v>
      </c>
      <c r="D115" s="17">
        <v>10</v>
      </c>
      <c r="E115" s="17" t="str">
        <f>IF('LTE CA'!K117="Y", "Y", IF('LTE CA'!K117="N", "N", 0))</f>
        <v>N</v>
      </c>
      <c r="F115" s="17" t="str">
        <f>IFERROR(AND(OR(F1:G114,$V115)=TRUE,IF(SEARCH(F$1,$A115)&gt;0,TRUE,FALSE)),"")</f>
        <v/>
      </c>
      <c r="G115" s="17" t="str">
        <f>IFERROR(AND(OR(G1:G114,$V115)=TRUE,IF(SEARCH(G$1,$A115)&gt;0,TRUE,FALSE)),"")</f>
        <v/>
      </c>
      <c r="H115" s="17" t="b">
        <f>IFERROR(AND(OR(H1:K114,$V115)=TRUE,IF(SEARCH(H$1,$A115)&gt;0,TRUE,FALSE)),"")</f>
        <v>0</v>
      </c>
      <c r="I115" s="17" t="str">
        <f>IFERROR(AND(OR(I1:K114,$V115)=TRUE,IF(SEARCH(I$1,$A115)&gt;0,TRUE,FALSE)),"")</f>
        <v/>
      </c>
      <c r="J115" s="17" t="str">
        <f>IFERROR(AND(OR(J1:K114,$V115)=TRUE,IF(SEARCH(J$1,$A115)&gt;0,TRUE,FALSE)),"")</f>
        <v/>
      </c>
      <c r="K115" s="17" t="str">
        <f>IFERROR(AND(OR(K1:K114,$V115)=TRUE,IF(SEARCH(K$1,$A115)&gt;0,TRUE,FALSE)),"")</f>
        <v/>
      </c>
      <c r="L115" s="17" t="str">
        <f>IFERROR(AND(OR(L1:L114,$V115)=TRUE,IF(SEARCH(L$1,$A115)&gt;0,TRUE,FALSE)),"")</f>
        <v/>
      </c>
      <c r="M115" s="17" t="str">
        <f>IFERROR(AND(OR(M1:P114,$V115)=TRUE,IF(SEARCH(M$1,$A115)&gt;0,TRUE,FALSE)),"")</f>
        <v/>
      </c>
      <c r="N115" s="17" t="str">
        <f>IFERROR(AND(OR(N1:P114,$V115)=TRUE,IF(SEARCH(N$1,$A115)&gt;0,TRUE,FALSE)),"")</f>
        <v/>
      </c>
      <c r="O115" s="17" t="str">
        <f>IFERROR(AND(OR(O1:P114,$V115)=TRUE,IF(SEARCH(O$1,$A115)&gt;0,TRUE,FALSE)),"")</f>
        <v/>
      </c>
      <c r="P115" s="17" t="b">
        <f>IFERROR(AND(OR(P1:P114,$V115)=TRUE,IF(SEARCH(P$1,$A115)&gt;0,TRUE,FALSE)),"")</f>
        <v>0</v>
      </c>
      <c r="Q115" s="17" t="str">
        <f>IFERROR(AND(OR(Q1:R114,$V115)=TRUE,IF(SEARCH(Q$1,$A115)&gt;0,TRUE,FALSE)),"")</f>
        <v/>
      </c>
      <c r="R115" s="17" t="str">
        <f>IFERROR(AND(OR(R1:R114,$V115)=TRUE,IF(SEARCH(R$1,$A115)&gt;0,TRUE,FALSE)),"")</f>
        <v/>
      </c>
      <c r="S115" s="17" t="str">
        <f>IFERROR(AND(OR(S1:S114,$V115)=TRUE,IF(SEARCH(S$1,$A115)&gt;0,TRUE,FALSE)),"")</f>
        <v/>
      </c>
      <c r="T115" s="17">
        <f t="shared" si="18"/>
        <v>0</v>
      </c>
      <c r="U115" s="17" t="b">
        <f t="shared" si="19"/>
        <v>0</v>
      </c>
      <c r="V115" s="17" t="b">
        <f t="shared" si="20"/>
        <v>0</v>
      </c>
      <c r="W115" s="17" t="b">
        <f t="shared" si="21"/>
        <v>0</v>
      </c>
      <c r="X115" s="17" t="b">
        <f>IF(C115&gt;'Overview (RESPONSES REQUIRED)'!$C$31,FALSE,TRUE)</f>
        <v>0</v>
      </c>
      <c r="Y115" s="17" t="b">
        <f>IF(D115&gt;'Overview (RESPONSES REQUIRED)'!$C$34,FALSE,TRUE)</f>
        <v>0</v>
      </c>
      <c r="Z115" s="17" t="b">
        <f t="shared" si="22"/>
        <v>0</v>
      </c>
      <c r="AA115" s="17" t="str">
        <f t="shared" si="23"/>
        <v>N</v>
      </c>
    </row>
    <row r="116" spans="1:27" ht="15" x14ac:dyDescent="0.15">
      <c r="A116" s="17" t="s">
        <v>256</v>
      </c>
      <c r="B116" s="17">
        <v>2</v>
      </c>
      <c r="C116" s="17">
        <v>3</v>
      </c>
      <c r="D116" s="17">
        <v>10</v>
      </c>
      <c r="E116" s="17" t="str">
        <f>IF('LTE CA'!K118="Y", "Y", IF('LTE CA'!K118="N", "N", 0))</f>
        <v>N</v>
      </c>
      <c r="F116" s="17" t="str">
        <f>IFERROR(AND(OR(F1:G115,$V116)=TRUE,IF(SEARCH(F$1,$A116)&gt;0,TRUE,FALSE)),"")</f>
        <v/>
      </c>
      <c r="G116" s="17" t="str">
        <f>IFERROR(AND(OR(G1:G115,$V116)=TRUE,IF(SEARCH(G$1,$A116)&gt;0,TRUE,FALSE)),"")</f>
        <v/>
      </c>
      <c r="H116" s="17" t="str">
        <f>IFERROR(AND(OR(H1:K115,$V116)=TRUE,IF(SEARCH(H$1,$A116)&gt;0,TRUE,FALSE)),"")</f>
        <v/>
      </c>
      <c r="I116" s="17" t="str">
        <f>IFERROR(AND(OR(I1:K115,$V116)=TRUE,IF(SEARCH(I$1,$A116)&gt;0,TRUE,FALSE)),"")</f>
        <v/>
      </c>
      <c r="J116" s="17" t="str">
        <f>IFERROR(AND(OR(J1:K115,$V116)=TRUE,IF(SEARCH(J$1,$A116)&gt;0,TRUE,FALSE)),"")</f>
        <v/>
      </c>
      <c r="K116" s="17" t="str">
        <f>IFERROR(AND(OR(K1:K115,$V116)=TRUE,IF(SEARCH(K$1,$A116)&gt;0,TRUE,FALSE)),"")</f>
        <v/>
      </c>
      <c r="L116" s="17" t="str">
        <f>IFERROR(AND(OR(L1:L115,$V116)=TRUE,IF(SEARCH(L$1,$A116)&gt;0,TRUE,FALSE)),"")</f>
        <v/>
      </c>
      <c r="M116" s="17" t="str">
        <f>IFERROR(AND(OR(M1:P115,$V116)=TRUE,IF(SEARCH(M$1,$A116)&gt;0,TRUE,FALSE)),"")</f>
        <v/>
      </c>
      <c r="N116" s="17" t="str">
        <f>IFERROR(AND(OR(N1:P115,$V116)=TRUE,IF(SEARCH(N$1,$A116)&gt;0,TRUE,FALSE)),"")</f>
        <v/>
      </c>
      <c r="O116" s="17" t="str">
        <f>IFERROR(AND(OR(O1:P115,$V116)=TRUE,IF(SEARCH(O$1,$A116)&gt;0,TRUE,FALSE)),"")</f>
        <v/>
      </c>
      <c r="P116" s="17" t="b">
        <f>IFERROR(AND(OR(P1:P115,$V116)=TRUE,IF(SEARCH(P$1,$A116)&gt;0,TRUE,FALSE)),"")</f>
        <v>0</v>
      </c>
      <c r="Q116" s="17" t="str">
        <f>IFERROR(AND(OR(Q1:R115,$V116)=TRUE,IF(SEARCH(Q$1,$A116)&gt;0,TRUE,FALSE)),"")</f>
        <v/>
      </c>
      <c r="R116" s="17" t="str">
        <f>IFERROR(AND(OR(R1:R115,$V116)=TRUE,IF(SEARCH(R$1,$A116)&gt;0,TRUE,FALSE)),"")</f>
        <v/>
      </c>
      <c r="S116" s="17" t="b">
        <f>IFERROR(AND(OR(S1:S115,$V116)=TRUE,IF(SEARCH(S$1,$A116)&gt;0,TRUE,FALSE)),"")</f>
        <v>0</v>
      </c>
      <c r="T116" s="17">
        <f t="shared" si="18"/>
        <v>0</v>
      </c>
      <c r="U116" s="17" t="b">
        <f t="shared" si="19"/>
        <v>0</v>
      </c>
      <c r="V116" s="17" t="b">
        <f t="shared" si="20"/>
        <v>0</v>
      </c>
      <c r="W116" s="17" t="b">
        <f t="shared" si="21"/>
        <v>0</v>
      </c>
      <c r="X116" s="17" t="b">
        <f>IF(C116&gt;'Overview (RESPONSES REQUIRED)'!$C$31,FALSE,TRUE)</f>
        <v>0</v>
      </c>
      <c r="Y116" s="17" t="b">
        <f>IF(D116&gt;'Overview (RESPONSES REQUIRED)'!$C$34,FALSE,TRUE)</f>
        <v>0</v>
      </c>
      <c r="Z116" s="17" t="b">
        <f t="shared" si="22"/>
        <v>0</v>
      </c>
      <c r="AA116" s="17" t="str">
        <f t="shared" si="23"/>
        <v>N</v>
      </c>
    </row>
    <row r="117" spans="1:27" ht="15" x14ac:dyDescent="0.15">
      <c r="A117" s="17" t="s">
        <v>257</v>
      </c>
      <c r="B117" s="17">
        <v>2</v>
      </c>
      <c r="C117" s="17">
        <v>3</v>
      </c>
      <c r="D117" s="17">
        <v>10</v>
      </c>
      <c r="E117" s="17" t="str">
        <f>IF('LTE CA'!K119="Y", "Y", IF('LTE CA'!K119="N", "N", 0))</f>
        <v>N</v>
      </c>
      <c r="F117" s="17" t="str">
        <f>IFERROR(AND(OR(F1:G116,$V117)=TRUE,IF(SEARCH(F$1,$A117)&gt;0,TRUE,FALSE)),"")</f>
        <v/>
      </c>
      <c r="G117" s="17" t="str">
        <f>IFERROR(AND(OR(G1:G116,$V117)=TRUE,IF(SEARCH(G$1,$A117)&gt;0,TRUE,FALSE)),"")</f>
        <v/>
      </c>
      <c r="H117" s="17" t="str">
        <f>IFERROR(AND(OR(H1:K116,$V117)=TRUE,IF(SEARCH(H$1,$A117)&gt;0,TRUE,FALSE)),"")</f>
        <v/>
      </c>
      <c r="I117" s="17" t="str">
        <f>IFERROR(AND(OR(I1:K116,$V117)=TRUE,IF(SEARCH(I$1,$A117)&gt;0,TRUE,FALSE)),"")</f>
        <v/>
      </c>
      <c r="J117" s="17" t="str">
        <f>IFERROR(AND(OR(J1:K116,$V117)=TRUE,IF(SEARCH(J$1,$A117)&gt;0,TRUE,FALSE)),"")</f>
        <v/>
      </c>
      <c r="K117" s="17" t="str">
        <f>IFERROR(AND(OR(K1:K116,$V117)=TRUE,IF(SEARCH(K$1,$A117)&gt;0,TRUE,FALSE)),"")</f>
        <v/>
      </c>
      <c r="L117" s="17" t="str">
        <f>IFERROR(AND(OR(L1:L116,$V117)=TRUE,IF(SEARCH(L$1,$A117)&gt;0,TRUE,FALSE)),"")</f>
        <v/>
      </c>
      <c r="M117" s="17" t="str">
        <f>IFERROR(AND(OR(M1:P116,$V117)=TRUE,IF(SEARCH(M$1,$A117)&gt;0,TRUE,FALSE)),"")</f>
        <v/>
      </c>
      <c r="N117" s="17" t="str">
        <f>IFERROR(AND(OR(N1:P116,$V117)=TRUE,IF(SEARCH(N$1,$A117)&gt;0,TRUE,FALSE)),"")</f>
        <v/>
      </c>
      <c r="O117" s="17" t="str">
        <f>IFERROR(AND(OR(O1:P116,$V117)=TRUE,IF(SEARCH(O$1,$A117)&gt;0,TRUE,FALSE)),"")</f>
        <v/>
      </c>
      <c r="P117" s="17" t="b">
        <f>IFERROR(AND(OR(P1:P116,$V117)=TRUE,IF(SEARCH(P$1,$A117)&gt;0,TRUE,FALSE)),"")</f>
        <v>0</v>
      </c>
      <c r="Q117" s="17" t="b">
        <f>IFERROR(AND(OR(Q1:R116,$V117)=TRUE,IF(SEARCH(Q$1,$A117)&gt;0,TRUE,FALSE)),"")</f>
        <v>0</v>
      </c>
      <c r="R117" s="17" t="str">
        <f>IFERROR(AND(OR(R1:R116,$V117)=TRUE,IF(SEARCH(R$1,$A117)&gt;0,TRUE,FALSE)),"")</f>
        <v/>
      </c>
      <c r="S117" s="17" t="str">
        <f>IFERROR(AND(OR(S1:S116,$V117)=TRUE,IF(SEARCH(S$1,$A117)&gt;0,TRUE,FALSE)),"")</f>
        <v/>
      </c>
      <c r="T117" s="17">
        <f t="shared" si="18"/>
        <v>0</v>
      </c>
      <c r="U117" s="17" t="b">
        <f t="shared" si="19"/>
        <v>0</v>
      </c>
      <c r="V117" s="17" t="b">
        <f t="shared" si="20"/>
        <v>0</v>
      </c>
      <c r="W117" s="17" t="b">
        <f t="shared" si="21"/>
        <v>0</v>
      </c>
      <c r="X117" s="17" t="b">
        <f>IF(C117&gt;'Overview (RESPONSES REQUIRED)'!$C$31,FALSE,TRUE)</f>
        <v>0</v>
      </c>
      <c r="Y117" s="17" t="b">
        <f>IF(D117&gt;'Overview (RESPONSES REQUIRED)'!$C$34,FALSE,TRUE)</f>
        <v>0</v>
      </c>
      <c r="Z117" s="17" t="b">
        <f t="shared" si="22"/>
        <v>0</v>
      </c>
      <c r="AA117" s="17" t="str">
        <f t="shared" si="23"/>
        <v>N</v>
      </c>
    </row>
    <row r="118" spans="1:27" ht="15" x14ac:dyDescent="0.15">
      <c r="A118" s="17" t="s">
        <v>258</v>
      </c>
      <c r="B118" s="17">
        <v>2</v>
      </c>
      <c r="C118" s="17">
        <v>3</v>
      </c>
      <c r="D118" s="17">
        <v>10</v>
      </c>
      <c r="E118" s="17" t="str">
        <f>IF('LTE CA'!K120="Y", "Y", IF('LTE CA'!K120="N", "N", 0))</f>
        <v>N</v>
      </c>
      <c r="F118" s="17" t="str">
        <f>IFERROR(AND(OR(F1:G117,$V118)=TRUE,IF(SEARCH(F$1,$A118)&gt;0,TRUE,FALSE)),"")</f>
        <v/>
      </c>
      <c r="G118" s="17" t="str">
        <f>IFERROR(AND(OR(G1:G117,$V118)=TRUE,IF(SEARCH(G$1,$A118)&gt;0,TRUE,FALSE)),"")</f>
        <v/>
      </c>
      <c r="H118" s="17" t="str">
        <f>IFERROR(AND(OR(H1:K117,$V118)=TRUE,IF(SEARCH(H$1,$A118)&gt;0,TRUE,FALSE)),"")</f>
        <v/>
      </c>
      <c r="I118" s="17" t="str">
        <f>IFERROR(AND(OR(I1:K117,$V118)=TRUE,IF(SEARCH(I$1,$A118)&gt;0,TRUE,FALSE)),"")</f>
        <v/>
      </c>
      <c r="J118" s="17" t="str">
        <f>IFERROR(AND(OR(J1:K117,$V118)=TRUE,IF(SEARCH(J$1,$A118)&gt;0,TRUE,FALSE)),"")</f>
        <v/>
      </c>
      <c r="K118" s="17" t="b">
        <f>IFERROR(AND(OR(K1:K117,$V118)=TRUE,IF(SEARCH(K$1,$A118)&gt;0,TRUE,FALSE)),"")</f>
        <v>0</v>
      </c>
      <c r="L118" s="17" t="str">
        <f>IFERROR(AND(OR(L1:L117,$V118)=TRUE,IF(SEARCH(L$1,$A118)&gt;0,TRUE,FALSE)),"")</f>
        <v/>
      </c>
      <c r="M118" s="17" t="str">
        <f>IFERROR(AND(OR(M1:P117,$V118)=TRUE,IF(SEARCH(M$1,$A118)&gt;0,TRUE,FALSE)),"")</f>
        <v/>
      </c>
      <c r="N118" s="17" t="str">
        <f>IFERROR(AND(OR(N1:P117,$V118)=TRUE,IF(SEARCH(N$1,$A118)&gt;0,TRUE,FALSE)),"")</f>
        <v/>
      </c>
      <c r="O118" s="17" t="str">
        <f>IFERROR(AND(OR(O1:P117,$V118)=TRUE,IF(SEARCH(O$1,$A118)&gt;0,TRUE,FALSE)),"")</f>
        <v/>
      </c>
      <c r="P118" s="17" t="str">
        <f>IFERROR(AND(OR(P1:P117,$V118)=TRUE,IF(SEARCH(P$1,$A118)&gt;0,TRUE,FALSE)),"")</f>
        <v/>
      </c>
      <c r="Q118" s="17" t="str">
        <f>IFERROR(AND(OR(Q1:R117,$V118)=TRUE,IF(SEARCH(Q$1,$A118)&gt;0,TRUE,FALSE)),"")</f>
        <v/>
      </c>
      <c r="R118" s="17" t="str">
        <f>IFERROR(AND(OR(R1:R117,$V118)=TRUE,IF(SEARCH(R$1,$A118)&gt;0,TRUE,FALSE)),"")</f>
        <v/>
      </c>
      <c r="S118" s="17" t="b">
        <f>IFERROR(AND(OR(S1:S117,$V118)=TRUE,IF(SEARCH(S$1,$A118)&gt;0,TRUE,FALSE)),"")</f>
        <v>0</v>
      </c>
      <c r="T118" s="17">
        <f t="shared" si="18"/>
        <v>0</v>
      </c>
      <c r="U118" s="17" t="b">
        <f t="shared" si="19"/>
        <v>0</v>
      </c>
      <c r="V118" s="17" t="b">
        <f t="shared" si="20"/>
        <v>0</v>
      </c>
      <c r="W118" s="17" t="b">
        <f t="shared" si="21"/>
        <v>0</v>
      </c>
      <c r="X118" s="17" t="b">
        <f>IF(C118&gt;'Overview (RESPONSES REQUIRED)'!$C$31,FALSE,TRUE)</f>
        <v>0</v>
      </c>
      <c r="Y118" s="17" t="b">
        <f>IF(D118&gt;'Overview (RESPONSES REQUIRED)'!$C$34,FALSE,TRUE)</f>
        <v>0</v>
      </c>
      <c r="Z118" s="17" t="b">
        <f t="shared" si="22"/>
        <v>0</v>
      </c>
      <c r="AA118" s="17" t="str">
        <f t="shared" si="23"/>
        <v>N</v>
      </c>
    </row>
    <row r="119" spans="1:27" ht="15" x14ac:dyDescent="0.15">
      <c r="A119" s="17" t="s">
        <v>259</v>
      </c>
      <c r="B119" s="17">
        <v>2</v>
      </c>
      <c r="C119" s="17">
        <v>3</v>
      </c>
      <c r="D119" s="17">
        <v>10</v>
      </c>
      <c r="E119" s="17" t="str">
        <f>IF('LTE CA'!K121="Y", "Y", IF('LTE CA'!K121="N", "N", 0))</f>
        <v>N</v>
      </c>
      <c r="F119" s="17" t="str">
        <f>IFERROR(AND(OR(F1:G118,$V119)=TRUE,IF(SEARCH(F$1,$A119)&gt;0,TRUE,FALSE)),"")</f>
        <v/>
      </c>
      <c r="G119" s="17" t="str">
        <f>IFERROR(AND(OR(G1:G118,$V119)=TRUE,IF(SEARCH(G$1,$A119)&gt;0,TRUE,FALSE)),"")</f>
        <v/>
      </c>
      <c r="H119" s="17" t="str">
        <f>IFERROR(AND(OR(H1:K118,$V119)=TRUE,IF(SEARCH(H$1,$A119)&gt;0,TRUE,FALSE)),"")</f>
        <v/>
      </c>
      <c r="I119" s="17" t="str">
        <f>IFERROR(AND(OR(I1:K118,$V119)=TRUE,IF(SEARCH(I$1,$A119)&gt;0,TRUE,FALSE)),"")</f>
        <v/>
      </c>
      <c r="J119" s="17" t="str">
        <f>IFERROR(AND(OR(J1:K118,$V119)=TRUE,IF(SEARCH(J$1,$A119)&gt;0,TRUE,FALSE)),"")</f>
        <v/>
      </c>
      <c r="K119" s="17" t="b">
        <f>IFERROR(AND(OR(K1:K118,$V119)=TRUE,IF(SEARCH(K$1,$A119)&gt;0,TRUE,FALSE)),"")</f>
        <v>0</v>
      </c>
      <c r="L119" s="17" t="str">
        <f>IFERROR(AND(OR(L1:L118,$V119)=TRUE,IF(SEARCH(L$1,$A119)&gt;0,TRUE,FALSE)),"")</f>
        <v/>
      </c>
      <c r="M119" s="17" t="str">
        <f>IFERROR(AND(OR(M1:P118,$V119)=TRUE,IF(SEARCH(M$1,$A119)&gt;0,TRUE,FALSE)),"")</f>
        <v/>
      </c>
      <c r="N119" s="17" t="str">
        <f>IFERROR(AND(OR(N1:P118,$V119)=TRUE,IF(SEARCH(N$1,$A119)&gt;0,TRUE,FALSE)),"")</f>
        <v/>
      </c>
      <c r="O119" s="17" t="str">
        <f>IFERROR(AND(OR(O1:P118,$V119)=TRUE,IF(SEARCH(O$1,$A119)&gt;0,TRUE,FALSE)),"")</f>
        <v/>
      </c>
      <c r="P119" s="17" t="str">
        <f>IFERROR(AND(OR(P1:P118,$V119)=TRUE,IF(SEARCH(P$1,$A119)&gt;0,TRUE,FALSE)),"")</f>
        <v/>
      </c>
      <c r="Q119" s="17" t="b">
        <f>IFERROR(AND(OR(Q1:R118,$V119)=TRUE,IF(SEARCH(Q$1,$A119)&gt;0,TRUE,FALSE)),"")</f>
        <v>0</v>
      </c>
      <c r="R119" s="17" t="str">
        <f>IFERROR(AND(OR(R1:R118,$V119)=TRUE,IF(SEARCH(R$1,$A119)&gt;0,TRUE,FALSE)),"")</f>
        <v/>
      </c>
      <c r="S119" s="17" t="str">
        <f>IFERROR(AND(OR(S1:S118,$V119)=TRUE,IF(SEARCH(S$1,$A119)&gt;0,TRUE,FALSE)),"")</f>
        <v/>
      </c>
      <c r="T119" s="17">
        <f t="shared" si="18"/>
        <v>0</v>
      </c>
      <c r="U119" s="17" t="b">
        <f t="shared" si="19"/>
        <v>0</v>
      </c>
      <c r="V119" s="17" t="b">
        <f t="shared" si="20"/>
        <v>0</v>
      </c>
      <c r="W119" s="17" t="b">
        <f t="shared" si="21"/>
        <v>0</v>
      </c>
      <c r="X119" s="17" t="b">
        <f>IF(C119&gt;'Overview (RESPONSES REQUIRED)'!$C$31,FALSE,TRUE)</f>
        <v>0</v>
      </c>
      <c r="Y119" s="17" t="b">
        <f>IF(D119&gt;'Overview (RESPONSES REQUIRED)'!$C$34,FALSE,TRUE)</f>
        <v>0</v>
      </c>
      <c r="Z119" s="17" t="b">
        <f t="shared" si="22"/>
        <v>0</v>
      </c>
      <c r="AA119" s="17" t="str">
        <f t="shared" si="23"/>
        <v>N</v>
      </c>
    </row>
    <row r="120" spans="1:27" ht="15" x14ac:dyDescent="0.15">
      <c r="A120" s="17" t="s">
        <v>260</v>
      </c>
      <c r="B120" s="17">
        <v>2</v>
      </c>
      <c r="C120" s="17">
        <v>3</v>
      </c>
      <c r="D120" s="17">
        <v>10</v>
      </c>
      <c r="E120" s="17" t="str">
        <f>IF('LTE CA'!K122="Y", "Y", IF('LTE CA'!K122="N", "N", 0))</f>
        <v>N</v>
      </c>
      <c r="F120" s="17" t="str">
        <f>IFERROR(AND(OR(F1:G119,$V120)=TRUE,IF(SEARCH(F$1,$A120)&gt;0,TRUE,FALSE)),"")</f>
        <v/>
      </c>
      <c r="G120" s="17" t="str">
        <f>IFERROR(AND(OR(G1:G119,$V120)=TRUE,IF(SEARCH(G$1,$A120)&gt;0,TRUE,FALSE)),"")</f>
        <v/>
      </c>
      <c r="H120" s="17" t="str">
        <f>IFERROR(AND(OR(H1:K119,$V120)=TRUE,IF(SEARCH(H$1,$A120)&gt;0,TRUE,FALSE)),"")</f>
        <v/>
      </c>
      <c r="I120" s="17" t="str">
        <f>IFERROR(AND(OR(I1:K119,$V120)=TRUE,IF(SEARCH(I$1,$A120)&gt;0,TRUE,FALSE)),"")</f>
        <v/>
      </c>
      <c r="J120" s="17" t="b">
        <f>IFERROR(AND(OR(J1:K119,$V120)=TRUE,IF(SEARCH(J$1,$A120)&gt;0,TRUE,FALSE)),"")</f>
        <v>0</v>
      </c>
      <c r="K120" s="17" t="str">
        <f>IFERROR(AND(OR(K1:K119,$V120)=TRUE,IF(SEARCH(K$1,$A120)&gt;0,TRUE,FALSE)),"")</f>
        <v/>
      </c>
      <c r="L120" s="17" t="str">
        <f>IFERROR(AND(OR(L1:L119,$V120)=TRUE,IF(SEARCH(L$1,$A120)&gt;0,TRUE,FALSE)),"")</f>
        <v/>
      </c>
      <c r="M120" s="17" t="str">
        <f>IFERROR(AND(OR(M1:P119,$V120)=TRUE,IF(SEARCH(M$1,$A120)&gt;0,TRUE,FALSE)),"")</f>
        <v/>
      </c>
      <c r="N120" s="17" t="b">
        <f>IFERROR(AND(OR(N1:P119,$V120)=TRUE,IF(SEARCH(N$1,$A120)&gt;0,TRUE,FALSE)),"")</f>
        <v>0</v>
      </c>
      <c r="O120" s="17" t="str">
        <f>IFERROR(AND(OR(O1:P119,$V120)=TRUE,IF(SEARCH(O$1,$A120)&gt;0,TRUE,FALSE)),"")</f>
        <v/>
      </c>
      <c r="P120" s="17" t="str">
        <f>IFERROR(AND(OR(P1:P119,$V120)=TRUE,IF(SEARCH(P$1,$A120)&gt;0,TRUE,FALSE)),"")</f>
        <v/>
      </c>
      <c r="Q120" s="17" t="str">
        <f>IFERROR(AND(OR(Q1:R119,$V120)=TRUE,IF(SEARCH(Q$1,$A120)&gt;0,TRUE,FALSE)),"")</f>
        <v/>
      </c>
      <c r="R120" s="17" t="str">
        <f>IFERROR(AND(OR(R1:R119,$V120)=TRUE,IF(SEARCH(R$1,$A120)&gt;0,TRUE,FALSE)),"")</f>
        <v/>
      </c>
      <c r="S120" s="17" t="str">
        <f>IFERROR(AND(OR(S1:S119,$V120)=TRUE,IF(SEARCH(S$1,$A120)&gt;0,TRUE,FALSE)),"")</f>
        <v/>
      </c>
      <c r="T120" s="17">
        <f t="shared" si="18"/>
        <v>0</v>
      </c>
      <c r="U120" s="17" t="b">
        <f t="shared" si="19"/>
        <v>0</v>
      </c>
      <c r="V120" s="17" t="b">
        <f t="shared" si="20"/>
        <v>0</v>
      </c>
      <c r="W120" s="17" t="b">
        <f t="shared" si="21"/>
        <v>0</v>
      </c>
      <c r="X120" s="17" t="b">
        <f>IF(C120&gt;'Overview (RESPONSES REQUIRED)'!$C$31,FALSE,TRUE)</f>
        <v>0</v>
      </c>
      <c r="Y120" s="17" t="b">
        <f>IF(D120&gt;'Overview (RESPONSES REQUIRED)'!$C$34,FALSE,TRUE)</f>
        <v>0</v>
      </c>
      <c r="Z120" s="17" t="b">
        <f t="shared" si="22"/>
        <v>0</v>
      </c>
      <c r="AA120" s="17" t="str">
        <f t="shared" si="23"/>
        <v>N</v>
      </c>
    </row>
    <row r="121" spans="1:27" ht="15" x14ac:dyDescent="0.15">
      <c r="A121" s="17" t="s">
        <v>261</v>
      </c>
      <c r="B121" s="17">
        <v>2</v>
      </c>
      <c r="C121" s="17">
        <v>3</v>
      </c>
      <c r="D121" s="17">
        <v>10</v>
      </c>
      <c r="E121" s="17" t="str">
        <f>IF('LTE CA'!K123="Y", "Y", IF('LTE CA'!K123="N", "N", 0))</f>
        <v>N</v>
      </c>
      <c r="F121" s="17" t="b">
        <f>IFERROR(AND(OR(F1:G120,$V121)=TRUE,IF(SEARCH(F$1,$A121)&gt;0,TRUE,FALSE)),"")</f>
        <v>0</v>
      </c>
      <c r="G121" s="17" t="str">
        <f>IFERROR(AND(OR(G1:G120,$V121)=TRUE,IF(SEARCH(G$1,$A121)&gt;0,TRUE,FALSE)),"")</f>
        <v/>
      </c>
      <c r="H121" s="17" t="str">
        <f>IFERROR(AND(OR(H1:K120,$V121)=TRUE,IF(SEARCH(H$1,$A121)&gt;0,TRUE,FALSE)),"")</f>
        <v/>
      </c>
      <c r="I121" s="17" t="str">
        <f>IFERROR(AND(OR(I1:K120,$V121)=TRUE,IF(SEARCH(I$1,$A121)&gt;0,TRUE,FALSE)),"")</f>
        <v/>
      </c>
      <c r="J121" s="17" t="str">
        <f>IFERROR(AND(OR(J1:K120,$V121)=TRUE,IF(SEARCH(J$1,$A121)&gt;0,TRUE,FALSE)),"")</f>
        <v/>
      </c>
      <c r="K121" s="17" t="str">
        <f>IFERROR(AND(OR(K1:K120,$V121)=TRUE,IF(SEARCH(K$1,$A121)&gt;0,TRUE,FALSE)),"")</f>
        <v/>
      </c>
      <c r="L121" s="17" t="str">
        <f>IFERROR(AND(OR(L1:L120,$V121)=TRUE,IF(SEARCH(L$1,$A121)&gt;0,TRUE,FALSE)),"")</f>
        <v/>
      </c>
      <c r="M121" s="17" t="str">
        <f>IFERROR(AND(OR(M1:P120,$V121)=TRUE,IF(SEARCH(M$1,$A121)&gt;0,TRUE,FALSE)),"")</f>
        <v/>
      </c>
      <c r="N121" s="17" t="str">
        <f>IFERROR(AND(OR(N1:P120,$V121)=TRUE,IF(SEARCH(N$1,$A121)&gt;0,TRUE,FALSE)),"")</f>
        <v/>
      </c>
      <c r="O121" s="17" t="str">
        <f>IFERROR(AND(OR(O1:P120,$V121)=TRUE,IF(SEARCH(O$1,$A121)&gt;0,TRUE,FALSE)),"")</f>
        <v/>
      </c>
      <c r="P121" s="17" t="b">
        <f>IFERROR(AND(OR(P1:P120,$V121)=TRUE,IF(SEARCH(P$1,$A121)&gt;0,TRUE,FALSE)),"")</f>
        <v>0</v>
      </c>
      <c r="Q121" s="17" t="str">
        <f>IFERROR(AND(OR(Q1:R120,$V121)=TRUE,IF(SEARCH(Q$1,$A121)&gt;0,TRUE,FALSE)),"")</f>
        <v/>
      </c>
      <c r="R121" s="17" t="str">
        <f>IFERROR(AND(OR(R1:R120,$V121)=TRUE,IF(SEARCH(R$1,$A121)&gt;0,TRUE,FALSE)),"")</f>
        <v/>
      </c>
      <c r="S121" s="17" t="str">
        <f>IFERROR(AND(OR(S1:S120,$V121)=TRUE,IF(SEARCH(S$1,$A121)&gt;0,TRUE,FALSE)),"")</f>
        <v/>
      </c>
      <c r="T121" s="17">
        <f t="shared" si="18"/>
        <v>0</v>
      </c>
      <c r="U121" s="17" t="b">
        <f t="shared" si="19"/>
        <v>0</v>
      </c>
      <c r="V121" s="17" t="b">
        <f t="shared" si="20"/>
        <v>0</v>
      </c>
      <c r="W121" s="17" t="b">
        <f t="shared" si="21"/>
        <v>0</v>
      </c>
      <c r="X121" s="17" t="b">
        <f>IF(C121&gt;'Overview (RESPONSES REQUIRED)'!$C$31,FALSE,TRUE)</f>
        <v>0</v>
      </c>
      <c r="Y121" s="17" t="b">
        <f>IF(D121&gt;'Overview (RESPONSES REQUIRED)'!$C$34,FALSE,TRUE)</f>
        <v>0</v>
      </c>
      <c r="Z121" s="17" t="b">
        <f t="shared" si="22"/>
        <v>0</v>
      </c>
      <c r="AA121" s="17" t="str">
        <f t="shared" si="23"/>
        <v>N</v>
      </c>
    </row>
    <row r="122" spans="1:27" ht="15" x14ac:dyDescent="0.15">
      <c r="A122" s="17" t="s">
        <v>262</v>
      </c>
      <c r="B122" s="17">
        <v>2</v>
      </c>
      <c r="C122" s="17">
        <v>3</v>
      </c>
      <c r="D122" s="17">
        <v>10</v>
      </c>
      <c r="E122" s="17" t="str">
        <f>IF('LTE CA'!K124="Y", "Y", IF('LTE CA'!K124="N", "N", 0))</f>
        <v>N</v>
      </c>
      <c r="F122" s="17" t="b">
        <f>IFERROR(AND(OR(F1:G121,$V122)=TRUE,IF(SEARCH(F$1,$A122)&gt;0,TRUE,FALSE)),"")</f>
        <v>0</v>
      </c>
      <c r="G122" s="17" t="str">
        <f>IFERROR(AND(OR(G1:G121,$V122)=TRUE,IF(SEARCH(G$1,$A122)&gt;0,TRUE,FALSE)),"")</f>
        <v/>
      </c>
      <c r="H122" s="17" t="str">
        <f>IFERROR(AND(OR(H1:K121,$V122)=TRUE,IF(SEARCH(H$1,$A122)&gt;0,TRUE,FALSE)),"")</f>
        <v/>
      </c>
      <c r="I122" s="17" t="str">
        <f>IFERROR(AND(OR(I1:K121,$V122)=TRUE,IF(SEARCH(I$1,$A122)&gt;0,TRUE,FALSE)),"")</f>
        <v/>
      </c>
      <c r="J122" s="17" t="str">
        <f>IFERROR(AND(OR(J1:K121,$V122)=TRUE,IF(SEARCH(J$1,$A122)&gt;0,TRUE,FALSE)),"")</f>
        <v/>
      </c>
      <c r="K122" s="17" t="b">
        <f>IFERROR(AND(OR(K1:K121,$V122)=TRUE,IF(SEARCH(K$1,$A122)&gt;0,TRUE,FALSE)),"")</f>
        <v>0</v>
      </c>
      <c r="L122" s="17" t="str">
        <f>IFERROR(AND(OR(L1:L121,$V122)=TRUE,IF(SEARCH(L$1,$A122)&gt;0,TRUE,FALSE)),"")</f>
        <v/>
      </c>
      <c r="M122" s="17" t="str">
        <f>IFERROR(AND(OR(M1:P121,$V122)=TRUE,IF(SEARCH(M$1,$A122)&gt;0,TRUE,FALSE)),"")</f>
        <v/>
      </c>
      <c r="N122" s="17" t="str">
        <f>IFERROR(AND(OR(N1:P121,$V122)=TRUE,IF(SEARCH(N$1,$A122)&gt;0,TRUE,FALSE)),"")</f>
        <v/>
      </c>
      <c r="O122" s="17" t="str">
        <f>IFERROR(AND(OR(O1:P121,$V122)=TRUE,IF(SEARCH(O$1,$A122)&gt;0,TRUE,FALSE)),"")</f>
        <v/>
      </c>
      <c r="P122" s="17" t="str">
        <f>IFERROR(AND(OR(P1:P121,$V122)=TRUE,IF(SEARCH(P$1,$A122)&gt;0,TRUE,FALSE)),"")</f>
        <v/>
      </c>
      <c r="Q122" s="17" t="str">
        <f>IFERROR(AND(OR(Q1:R121,$V122)=TRUE,IF(SEARCH(Q$1,$A122)&gt;0,TRUE,FALSE)),"")</f>
        <v/>
      </c>
      <c r="R122" s="17" t="str">
        <f>IFERROR(AND(OR(R1:R121,$V122)=TRUE,IF(SEARCH(R$1,$A122)&gt;0,TRUE,FALSE)),"")</f>
        <v/>
      </c>
      <c r="S122" s="17" t="str">
        <f>IFERROR(AND(OR(S1:S121,$V122)=TRUE,IF(SEARCH(S$1,$A122)&gt;0,TRUE,FALSE)),"")</f>
        <v/>
      </c>
      <c r="T122" s="17">
        <f t="shared" si="18"/>
        <v>0</v>
      </c>
      <c r="U122" s="17" t="b">
        <f t="shared" si="19"/>
        <v>0</v>
      </c>
      <c r="V122" s="17" t="b">
        <f t="shared" si="20"/>
        <v>0</v>
      </c>
      <c r="W122" s="17" t="b">
        <f t="shared" si="21"/>
        <v>0</v>
      </c>
      <c r="X122" s="17" t="b">
        <f>IF(C122&gt;'Overview (RESPONSES REQUIRED)'!$C$31,FALSE,TRUE)</f>
        <v>0</v>
      </c>
      <c r="Y122" s="17" t="b">
        <f>IF(D122&gt;'Overview (RESPONSES REQUIRED)'!$C$34,FALSE,TRUE)</f>
        <v>0</v>
      </c>
      <c r="Z122" s="17" t="b">
        <f t="shared" si="22"/>
        <v>0</v>
      </c>
      <c r="AA122" s="17" t="str">
        <f t="shared" si="23"/>
        <v>N</v>
      </c>
    </row>
    <row r="123" spans="1:27" ht="15" x14ac:dyDescent="0.15">
      <c r="A123" s="17" t="s">
        <v>263</v>
      </c>
      <c r="B123" s="17">
        <v>2</v>
      </c>
      <c r="C123" s="17">
        <v>4</v>
      </c>
      <c r="D123" s="17">
        <v>8</v>
      </c>
      <c r="E123" s="17" t="str">
        <f>IF('LTE CA'!K125="Y", "Y", IF('LTE CA'!K125="N", "N", 0))</f>
        <v>N</v>
      </c>
      <c r="F123" s="17" t="str">
        <f>IFERROR(AND(OR(F1:G122,$V123)=TRUE,IF(SEARCH(F$1,$A123)&gt;0,TRUE,FALSE)),"")</f>
        <v/>
      </c>
      <c r="G123" s="17" t="str">
        <f>IFERROR(AND(OR(G1:G122,$V123)=TRUE,IF(SEARCH(G$1,$A123)&gt;0,TRUE,FALSE)),"")</f>
        <v/>
      </c>
      <c r="H123" s="17" t="str">
        <f>IFERROR(AND(OR(H1:K122,$V123)=TRUE,IF(SEARCH(H$1,$A123)&gt;0,TRUE,FALSE)),"")</f>
        <v/>
      </c>
      <c r="I123" s="17" t="str">
        <f>IFERROR(AND(OR(I1:K122,$V123)=TRUE,IF(SEARCH(I$1,$A123)&gt;0,TRUE,FALSE)),"")</f>
        <v/>
      </c>
      <c r="J123" s="17" t="b">
        <f>IFERROR(AND(OR(J1:K122,$V123)=TRUE,IF(SEARCH(J$1,$A123)&gt;0,TRUE,FALSE)),"")</f>
        <v>0</v>
      </c>
      <c r="K123" s="17" t="str">
        <f>IFERROR(AND(OR(K1:K122,$V123)=TRUE,IF(SEARCH(K$1,$A123)&gt;0,TRUE,FALSE)),"")</f>
        <v/>
      </c>
      <c r="L123" s="17" t="str">
        <f>IFERROR(AND(OR(L1:L122,$V123)=TRUE,IF(SEARCH(L$1,$A123)&gt;0,TRUE,FALSE)),"")</f>
        <v/>
      </c>
      <c r="M123" s="17" t="str">
        <f>IFERROR(AND(OR(M1:P122,$V123)=TRUE,IF(SEARCH(M$1,$A123)&gt;0,TRUE,FALSE)),"")</f>
        <v/>
      </c>
      <c r="N123" s="17" t="str">
        <f>IFERROR(AND(OR(N1:P122,$V123)=TRUE,IF(SEARCH(N$1,$A123)&gt;0,TRUE,FALSE)),"")</f>
        <v/>
      </c>
      <c r="O123" s="17" t="b">
        <f>IFERROR(AND(OR(O1:P122,$V123)=TRUE,IF(SEARCH(O$1,$A123)&gt;0,TRUE,FALSE)),"")</f>
        <v>0</v>
      </c>
      <c r="P123" s="17" t="str">
        <f>IFERROR(AND(OR(P1:P122,$V123)=TRUE,IF(SEARCH(P$1,$A123)&gt;0,TRUE,FALSE)),"")</f>
        <v/>
      </c>
      <c r="Q123" s="17" t="str">
        <f>IFERROR(AND(OR(Q1:R122,$V123)=TRUE,IF(SEARCH(Q$1,$A123)&gt;0,TRUE,FALSE)),"")</f>
        <v/>
      </c>
      <c r="R123" s="17" t="str">
        <f>IFERROR(AND(OR(R1:R122,$V123)=TRUE,IF(SEARCH(R$1,$A123)&gt;0,TRUE,FALSE)),"")</f>
        <v/>
      </c>
      <c r="S123" s="17" t="str">
        <f>IFERROR(AND(OR(S1:S122,$V123)=TRUE,IF(SEARCH(S$1,$A123)&gt;0,TRUE,FALSE)),"")</f>
        <v/>
      </c>
      <c r="T123" s="17">
        <f t="shared" si="18"/>
        <v>0</v>
      </c>
      <c r="U123" s="17" t="b">
        <f t="shared" si="19"/>
        <v>0</v>
      </c>
      <c r="V123" s="17" t="b">
        <f t="shared" si="20"/>
        <v>0</v>
      </c>
      <c r="W123" s="17" t="b">
        <f t="shared" si="21"/>
        <v>0</v>
      </c>
      <c r="X123" s="17" t="b">
        <f>IF(C123&gt;'Overview (RESPONSES REQUIRED)'!$C$31,FALSE,TRUE)</f>
        <v>0</v>
      </c>
      <c r="Y123" s="17" t="b">
        <f>IF(D123&gt;'Overview (RESPONSES REQUIRED)'!$C$34,FALSE,TRUE)</f>
        <v>0</v>
      </c>
      <c r="Z123" s="17" t="b">
        <f t="shared" si="22"/>
        <v>0</v>
      </c>
      <c r="AA123" s="17" t="str">
        <f t="shared" si="23"/>
        <v>N</v>
      </c>
    </row>
    <row r="124" spans="1:27" ht="15" x14ac:dyDescent="0.15">
      <c r="A124" s="17" t="s">
        <v>264</v>
      </c>
      <c r="B124" s="17">
        <v>2</v>
      </c>
      <c r="C124" s="17">
        <v>3</v>
      </c>
      <c r="D124" s="17">
        <v>8</v>
      </c>
      <c r="E124" s="17" t="str">
        <f>IF('LTE CA'!K126="Y", "Y", IF('LTE CA'!K126="N", "N", 0))</f>
        <v>N</v>
      </c>
      <c r="F124" s="17" t="str">
        <f>IFERROR(AND(OR(F1:G123,$V124)=TRUE,IF(SEARCH(F$1,$A124)&gt;0,TRUE,FALSE)),"")</f>
        <v/>
      </c>
      <c r="G124" s="17" t="str">
        <f>IFERROR(AND(OR(G1:G123,$V124)=TRUE,IF(SEARCH(G$1,$A124)&gt;0,TRUE,FALSE)),"")</f>
        <v/>
      </c>
      <c r="H124" s="17" t="str">
        <f>IFERROR(AND(OR(H1:K123,$V124)=TRUE,IF(SEARCH(H$1,$A124)&gt;0,TRUE,FALSE)),"")</f>
        <v/>
      </c>
      <c r="I124" s="17" t="b">
        <f>IFERROR(AND(OR(I1:K123,$V124)=TRUE,IF(SEARCH(I$1,$A124)&gt;0,TRUE,FALSE)),"")</f>
        <v>0</v>
      </c>
      <c r="J124" s="17" t="str">
        <f>IFERROR(AND(OR(J1:K123,$V124)=TRUE,IF(SEARCH(J$1,$A124)&gt;0,TRUE,FALSE)),"")</f>
        <v/>
      </c>
      <c r="K124" s="17" t="str">
        <f>IFERROR(AND(OR(K1:K123,$V124)=TRUE,IF(SEARCH(K$1,$A124)&gt;0,TRUE,FALSE)),"")</f>
        <v/>
      </c>
      <c r="L124" s="17" t="str">
        <f>IFERROR(AND(OR(L1:L123,$V124)=TRUE,IF(SEARCH(L$1,$A124)&gt;0,TRUE,FALSE)),"")</f>
        <v/>
      </c>
      <c r="M124" s="17" t="str">
        <f>IFERROR(AND(OR(M1:P123,$V124)=TRUE,IF(SEARCH(M$1,$A124)&gt;0,TRUE,FALSE)),"")</f>
        <v/>
      </c>
      <c r="N124" s="17" t="str">
        <f>IFERROR(AND(OR(N1:P123,$V124)=TRUE,IF(SEARCH(N$1,$A124)&gt;0,TRUE,FALSE)),"")</f>
        <v/>
      </c>
      <c r="O124" s="17" t="b">
        <f>IFERROR(AND(OR(O1:P123,$V124)=TRUE,IF(SEARCH(O$1,$A124)&gt;0,TRUE,FALSE)),"")</f>
        <v>0</v>
      </c>
      <c r="P124" s="17" t="str">
        <f>IFERROR(AND(OR(P1:P123,$V124)=TRUE,IF(SEARCH(P$1,$A124)&gt;0,TRUE,FALSE)),"")</f>
        <v/>
      </c>
      <c r="Q124" s="17" t="str">
        <f>IFERROR(AND(OR(Q1:R123,$V124)=TRUE,IF(SEARCH(Q$1,$A124)&gt;0,TRUE,FALSE)),"")</f>
        <v/>
      </c>
      <c r="R124" s="17" t="str">
        <f>IFERROR(AND(OR(R1:R123,$V124)=TRUE,IF(SEARCH(R$1,$A124)&gt;0,TRUE,FALSE)),"")</f>
        <v/>
      </c>
      <c r="S124" s="17" t="str">
        <f>IFERROR(AND(OR(S1:S123,$V124)=TRUE,IF(SEARCH(S$1,$A124)&gt;0,TRUE,FALSE)),"")</f>
        <v/>
      </c>
      <c r="T124" s="17">
        <f t="shared" si="18"/>
        <v>0</v>
      </c>
      <c r="U124" s="17" t="b">
        <f t="shared" si="19"/>
        <v>0</v>
      </c>
      <c r="V124" s="17" t="b">
        <f t="shared" si="20"/>
        <v>0</v>
      </c>
      <c r="W124" s="17" t="b">
        <f t="shared" si="21"/>
        <v>0</v>
      </c>
      <c r="X124" s="17" t="b">
        <f>IF(C124&gt;'Overview (RESPONSES REQUIRED)'!$C$31,FALSE,TRUE)</f>
        <v>0</v>
      </c>
      <c r="Y124" s="17" t="b">
        <f>IF(D124&gt;'Overview (RESPONSES REQUIRED)'!$C$34,FALSE,TRUE)</f>
        <v>0</v>
      </c>
      <c r="Z124" s="17" t="b">
        <f t="shared" si="22"/>
        <v>0</v>
      </c>
      <c r="AA124" s="17" t="str">
        <f t="shared" si="23"/>
        <v>N</v>
      </c>
    </row>
    <row r="125" spans="1:27" ht="15" x14ac:dyDescent="0.15">
      <c r="A125" s="17" t="s">
        <v>265</v>
      </c>
      <c r="B125" s="17">
        <v>2</v>
      </c>
      <c r="C125" s="17">
        <v>3</v>
      </c>
      <c r="D125" s="17">
        <v>8</v>
      </c>
      <c r="E125" s="17" t="str">
        <f>IF('LTE CA'!K127="Y", "Y", IF('LTE CA'!K127="N", "N", 0))</f>
        <v>N</v>
      </c>
      <c r="F125" s="17" t="str">
        <f>IFERROR(AND(OR(F1:G124,$V125)=TRUE,IF(SEARCH(F$1,$A125)&gt;0,TRUE,FALSE)),"")</f>
        <v/>
      </c>
      <c r="G125" s="17" t="str">
        <f>IFERROR(AND(OR(G1:G124,$V125)=TRUE,IF(SEARCH(G$1,$A125)&gt;0,TRUE,FALSE)),"")</f>
        <v/>
      </c>
      <c r="H125" s="17" t="str">
        <f>IFERROR(AND(OR(H1:K124,$V125)=TRUE,IF(SEARCH(H$1,$A125)&gt;0,TRUE,FALSE)),"")</f>
        <v/>
      </c>
      <c r="I125" s="17" t="str">
        <f>IFERROR(AND(OR(I1:K124,$V125)=TRUE,IF(SEARCH(I$1,$A125)&gt;0,TRUE,FALSE)),"")</f>
        <v/>
      </c>
      <c r="J125" s="17" t="str">
        <f>IFERROR(AND(OR(J1:K124,$V125)=TRUE,IF(SEARCH(J$1,$A125)&gt;0,TRUE,FALSE)),"")</f>
        <v/>
      </c>
      <c r="K125" s="17" t="b">
        <f>IFERROR(AND(OR(K1:K124,$V125)=TRUE,IF(SEARCH(K$1,$A125)&gt;0,TRUE,FALSE)),"")</f>
        <v>0</v>
      </c>
      <c r="L125" s="17" t="str">
        <f>IFERROR(AND(OR(L1:L124,$V125)=TRUE,IF(SEARCH(L$1,$A125)&gt;0,TRUE,FALSE)),"")</f>
        <v/>
      </c>
      <c r="M125" s="17" t="b">
        <f>IFERROR(AND(OR(M1:P124,$V125)=TRUE,IF(SEARCH(M$1,$A125)&gt;0,TRUE,FALSE)),"")</f>
        <v>0</v>
      </c>
      <c r="N125" s="17" t="str">
        <f>IFERROR(AND(OR(N1:P124,$V125)=TRUE,IF(SEARCH(N$1,$A125)&gt;0,TRUE,FALSE)),"")</f>
        <v/>
      </c>
      <c r="O125" s="17" t="str">
        <f>IFERROR(AND(OR(O1:P124,$V125)=TRUE,IF(SEARCH(O$1,$A125)&gt;0,TRUE,FALSE)),"")</f>
        <v/>
      </c>
      <c r="P125" s="17" t="str">
        <f>IFERROR(AND(OR(P1:P124,$V125)=TRUE,IF(SEARCH(P$1,$A125)&gt;0,TRUE,FALSE)),"")</f>
        <v/>
      </c>
      <c r="Q125" s="17" t="str">
        <f>IFERROR(AND(OR(Q1:R124,$V125)=TRUE,IF(SEARCH(Q$1,$A125)&gt;0,TRUE,FALSE)),"")</f>
        <v/>
      </c>
      <c r="R125" s="17" t="str">
        <f>IFERROR(AND(OR(R1:R124,$V125)=TRUE,IF(SEARCH(R$1,$A125)&gt;0,TRUE,FALSE)),"")</f>
        <v/>
      </c>
      <c r="S125" s="17" t="str">
        <f>IFERROR(AND(OR(S1:S124,$V125)=TRUE,IF(SEARCH(S$1,$A125)&gt;0,TRUE,FALSE)),"")</f>
        <v/>
      </c>
      <c r="T125" s="17">
        <f t="shared" si="18"/>
        <v>0</v>
      </c>
      <c r="U125" s="17" t="b">
        <f t="shared" si="19"/>
        <v>0</v>
      </c>
      <c r="V125" s="17" t="b">
        <f t="shared" si="20"/>
        <v>0</v>
      </c>
      <c r="W125" s="17" t="b">
        <f t="shared" si="21"/>
        <v>0</v>
      </c>
      <c r="X125" s="17" t="b">
        <f>IF(C125&gt;'Overview (RESPONSES REQUIRED)'!$C$31,FALSE,TRUE)</f>
        <v>0</v>
      </c>
      <c r="Y125" s="17" t="b">
        <f>IF(D125&gt;'Overview (RESPONSES REQUIRED)'!$C$34,FALSE,TRUE)</f>
        <v>0</v>
      </c>
      <c r="Z125" s="17" t="b">
        <f t="shared" si="22"/>
        <v>0</v>
      </c>
      <c r="AA125" s="17" t="str">
        <f t="shared" si="23"/>
        <v>N</v>
      </c>
    </row>
    <row r="126" spans="1:27" ht="15" x14ac:dyDescent="0.15">
      <c r="A126" s="17" t="s">
        <v>266</v>
      </c>
      <c r="B126" s="17">
        <v>2</v>
      </c>
      <c r="C126" s="17">
        <v>3</v>
      </c>
      <c r="D126" s="17">
        <v>8</v>
      </c>
      <c r="E126" s="17" t="str">
        <f>IF('LTE CA'!K128="Y", "Y", IF('LTE CA'!K128="N", "N", 0))</f>
        <v>N</v>
      </c>
      <c r="F126" s="17" t="str">
        <f>IFERROR(AND(OR(F1:G125,$V126)=TRUE,IF(SEARCH(F$1,$A126)&gt;0,TRUE,FALSE)),"")</f>
        <v/>
      </c>
      <c r="G126" s="17" t="b">
        <f>IFERROR(AND(OR(G1:G125,$V126)=TRUE,IF(SEARCH(G$1,$A126)&gt;0,TRUE,FALSE)),"")</f>
        <v>0</v>
      </c>
      <c r="H126" s="17" t="str">
        <f>IFERROR(AND(OR(H1:K125,$V126)=TRUE,IF(SEARCH(H$1,$A126)&gt;0,TRUE,FALSE)),"")</f>
        <v/>
      </c>
      <c r="I126" s="17" t="str">
        <f>IFERROR(AND(OR(I1:K125,$V126)=TRUE,IF(SEARCH(I$1,$A126)&gt;0,TRUE,FALSE)),"")</f>
        <v/>
      </c>
      <c r="J126" s="17" t="str">
        <f>IFERROR(AND(OR(J1:K125,$V126)=TRUE,IF(SEARCH(J$1,$A126)&gt;0,TRUE,FALSE)),"")</f>
        <v/>
      </c>
      <c r="K126" s="17" t="str">
        <f>IFERROR(AND(OR(K1:K125,$V126)=TRUE,IF(SEARCH(K$1,$A126)&gt;0,TRUE,FALSE)),"")</f>
        <v/>
      </c>
      <c r="L126" s="17" t="str">
        <f>IFERROR(AND(OR(L1:L125,$V126)=TRUE,IF(SEARCH(L$1,$A126)&gt;0,TRUE,FALSE)),"")</f>
        <v/>
      </c>
      <c r="M126" s="17" t="str">
        <f>IFERROR(AND(OR(M1:P125,$V126)=TRUE,IF(SEARCH(M$1,$A126)&gt;0,TRUE,FALSE)),"")</f>
        <v/>
      </c>
      <c r="N126" s="17" t="str">
        <f>IFERROR(AND(OR(N1:P125,$V126)=TRUE,IF(SEARCH(N$1,$A126)&gt;0,TRUE,FALSE)),"")</f>
        <v/>
      </c>
      <c r="O126" s="17" t="b">
        <f>IFERROR(AND(OR(O1:P125,$V126)=TRUE,IF(SEARCH(O$1,$A126)&gt;0,TRUE,FALSE)),"")</f>
        <v>0</v>
      </c>
      <c r="P126" s="17" t="str">
        <f>IFERROR(AND(OR(P1:P125,$V126)=TRUE,IF(SEARCH(P$1,$A126)&gt;0,TRUE,FALSE)),"")</f>
        <v/>
      </c>
      <c r="Q126" s="17" t="str">
        <f>IFERROR(AND(OR(Q1:R125,$V126)=TRUE,IF(SEARCH(Q$1,$A126)&gt;0,TRUE,FALSE)),"")</f>
        <v/>
      </c>
      <c r="R126" s="17" t="str">
        <f>IFERROR(AND(OR(R1:R125,$V126)=TRUE,IF(SEARCH(R$1,$A126)&gt;0,TRUE,FALSE)),"")</f>
        <v/>
      </c>
      <c r="S126" s="17" t="str">
        <f>IFERROR(AND(OR(S1:S125,$V126)=TRUE,IF(SEARCH(S$1,$A126)&gt;0,TRUE,FALSE)),"")</f>
        <v/>
      </c>
      <c r="T126" s="17">
        <f t="shared" si="18"/>
        <v>0</v>
      </c>
      <c r="U126" s="17" t="b">
        <f t="shared" si="19"/>
        <v>0</v>
      </c>
      <c r="V126" s="17" t="b">
        <f t="shared" si="20"/>
        <v>0</v>
      </c>
      <c r="W126" s="17" t="b">
        <f t="shared" si="21"/>
        <v>0</v>
      </c>
      <c r="X126" s="17" t="b">
        <f>IF(C126&gt;'Overview (RESPONSES REQUIRED)'!$C$31,FALSE,TRUE)</f>
        <v>0</v>
      </c>
      <c r="Y126" s="17" t="b">
        <f>IF(D126&gt;'Overview (RESPONSES REQUIRED)'!$C$34,FALSE,TRUE)</f>
        <v>0</v>
      </c>
      <c r="Z126" s="17" t="b">
        <f t="shared" si="22"/>
        <v>0</v>
      </c>
      <c r="AA126" s="17" t="str">
        <f t="shared" si="23"/>
        <v>N</v>
      </c>
    </row>
    <row r="127" spans="1:27" ht="15" x14ac:dyDescent="0.15">
      <c r="A127" s="17" t="s">
        <v>267</v>
      </c>
      <c r="B127" s="17">
        <v>2</v>
      </c>
      <c r="C127" s="17">
        <v>3</v>
      </c>
      <c r="D127" s="17">
        <v>8</v>
      </c>
      <c r="E127" s="17" t="str">
        <f>IF('LTE CA'!K129="Y", "Y", IF('LTE CA'!K129="N", "N", 0))</f>
        <v>N</v>
      </c>
      <c r="F127" s="17" t="str">
        <f>IFERROR(AND(OR(F1:G126,$V127)=TRUE,IF(SEARCH(F$1,$A127)&gt;0,TRUE,FALSE)),"")</f>
        <v/>
      </c>
      <c r="G127" s="17" t="b">
        <f>IFERROR(AND(OR(G1:G126,$V127)=TRUE,IF(SEARCH(G$1,$A127)&gt;0,TRUE,FALSE)),"")</f>
        <v>0</v>
      </c>
      <c r="H127" s="17" t="str">
        <f>IFERROR(AND(OR(H1:K126,$V127)=TRUE,IF(SEARCH(H$1,$A127)&gt;0,TRUE,FALSE)),"")</f>
        <v/>
      </c>
      <c r="I127" s="17" t="str">
        <f>IFERROR(AND(OR(I1:K126,$V127)=TRUE,IF(SEARCH(I$1,$A127)&gt;0,TRUE,FALSE)),"")</f>
        <v/>
      </c>
      <c r="J127" s="17" t="b">
        <f>IFERROR(AND(OR(J1:K126,$V127)=TRUE,IF(SEARCH(J$1,$A127)&gt;0,TRUE,FALSE)),"")</f>
        <v>0</v>
      </c>
      <c r="K127" s="17" t="str">
        <f>IFERROR(AND(OR(K1:K126,$V127)=TRUE,IF(SEARCH(K$1,$A127)&gt;0,TRUE,FALSE)),"")</f>
        <v/>
      </c>
      <c r="L127" s="17" t="str">
        <f>IFERROR(AND(OR(L1:L126,$V127)=TRUE,IF(SEARCH(L$1,$A127)&gt;0,TRUE,FALSE)),"")</f>
        <v/>
      </c>
      <c r="M127" s="17" t="str">
        <f>IFERROR(AND(OR(M1:P126,$V127)=TRUE,IF(SEARCH(M$1,$A127)&gt;0,TRUE,FALSE)),"")</f>
        <v/>
      </c>
      <c r="N127" s="17" t="str">
        <f>IFERROR(AND(OR(N1:P126,$V127)=TRUE,IF(SEARCH(N$1,$A127)&gt;0,TRUE,FALSE)),"")</f>
        <v/>
      </c>
      <c r="O127" s="17" t="str">
        <f>IFERROR(AND(OR(O1:P126,$V127)=TRUE,IF(SEARCH(O$1,$A127)&gt;0,TRUE,FALSE)),"")</f>
        <v/>
      </c>
      <c r="P127" s="17" t="str">
        <f>IFERROR(AND(OR(P1:P126,$V127)=TRUE,IF(SEARCH(P$1,$A127)&gt;0,TRUE,FALSE)),"")</f>
        <v/>
      </c>
      <c r="Q127" s="17" t="str">
        <f>IFERROR(AND(OR(Q1:R126,$V127)=TRUE,IF(SEARCH(Q$1,$A127)&gt;0,TRUE,FALSE)),"")</f>
        <v/>
      </c>
      <c r="R127" s="17" t="str">
        <f>IFERROR(AND(OR(R1:R126,$V127)=TRUE,IF(SEARCH(R$1,$A127)&gt;0,TRUE,FALSE)),"")</f>
        <v/>
      </c>
      <c r="S127" s="17" t="str">
        <f>IFERROR(AND(OR(S1:S126,$V127)=TRUE,IF(SEARCH(S$1,$A127)&gt;0,TRUE,FALSE)),"")</f>
        <v/>
      </c>
      <c r="T127" s="17">
        <f t="shared" si="18"/>
        <v>0</v>
      </c>
      <c r="U127" s="17" t="b">
        <f t="shared" si="19"/>
        <v>0</v>
      </c>
      <c r="V127" s="17" t="b">
        <f t="shared" si="20"/>
        <v>0</v>
      </c>
      <c r="W127" s="17" t="b">
        <f t="shared" si="21"/>
        <v>0</v>
      </c>
      <c r="X127" s="17" t="b">
        <f>IF(C127&gt;'Overview (RESPONSES REQUIRED)'!$C$31,FALSE,TRUE)</f>
        <v>0</v>
      </c>
      <c r="Y127" s="17" t="b">
        <f>IF(D127&gt;'Overview (RESPONSES REQUIRED)'!$C$34,FALSE,TRUE)</f>
        <v>0</v>
      </c>
      <c r="Z127" s="17" t="b">
        <f t="shared" si="22"/>
        <v>0</v>
      </c>
      <c r="AA127" s="17" t="str">
        <f t="shared" si="23"/>
        <v>N</v>
      </c>
    </row>
    <row r="128" spans="1:27" ht="15" x14ac:dyDescent="0.15">
      <c r="A128" s="17" t="s">
        <v>268</v>
      </c>
      <c r="B128" s="17">
        <v>2</v>
      </c>
      <c r="C128" s="17">
        <v>2</v>
      </c>
      <c r="D128" s="17">
        <v>8</v>
      </c>
      <c r="E128" s="17" t="str">
        <f>IF('LTE CA'!K130="Y", "Y", IF('LTE CA'!K130="N", "N", 0))</f>
        <v>N</v>
      </c>
      <c r="F128" s="17" t="str">
        <f>IFERROR(AND(OR(F1:G127,$V128)=TRUE,IF(SEARCH(F$1,$A128)&gt;0,TRUE,FALSE)),"")</f>
        <v/>
      </c>
      <c r="G128" s="17" t="str">
        <f>IFERROR(AND(OR(G1:G127,$V128)=TRUE,IF(SEARCH(G$1,$A128)&gt;0,TRUE,FALSE)),"")</f>
        <v/>
      </c>
      <c r="H128" s="17" t="str">
        <f>IFERROR(AND(OR(H1:K127,$V128)=TRUE,IF(SEARCH(H$1,$A128)&gt;0,TRUE,FALSE)),"")</f>
        <v/>
      </c>
      <c r="I128" s="17" t="b">
        <f>IFERROR(AND(OR(I1:K127,$V128)=TRUE,IF(SEARCH(I$1,$A128)&gt;0,TRUE,FALSE)),"")</f>
        <v>0</v>
      </c>
      <c r="J128" s="17" t="str">
        <f>IFERROR(AND(OR(J1:K127,$V128)=TRUE,IF(SEARCH(J$1,$A128)&gt;0,TRUE,FALSE)),"")</f>
        <v/>
      </c>
      <c r="K128" s="17" t="str">
        <f>IFERROR(AND(OR(K1:K127,$V128)=TRUE,IF(SEARCH(K$1,$A128)&gt;0,TRUE,FALSE)),"")</f>
        <v/>
      </c>
      <c r="L128" s="17" t="str">
        <f>IFERROR(AND(OR(L1:L127,$V128)=TRUE,IF(SEARCH(L$1,$A128)&gt;0,TRUE,FALSE)),"")</f>
        <v/>
      </c>
      <c r="M128" s="17" t="str">
        <f>IFERROR(AND(OR(M1:P127,$V128)=TRUE,IF(SEARCH(M$1,$A128)&gt;0,TRUE,FALSE)),"")</f>
        <v/>
      </c>
      <c r="N128" s="17" t="b">
        <f>IFERROR(AND(OR(N1:P127,$V128)=TRUE,IF(SEARCH(N$1,$A128)&gt;0,TRUE,FALSE)),"")</f>
        <v>0</v>
      </c>
      <c r="O128" s="17" t="str">
        <f>IFERROR(AND(OR(O1:P127,$V128)=TRUE,IF(SEARCH(O$1,$A128)&gt;0,TRUE,FALSE)),"")</f>
        <v/>
      </c>
      <c r="P128" s="17" t="str">
        <f>IFERROR(AND(OR(P1:P127,$V128)=TRUE,IF(SEARCH(P$1,$A128)&gt;0,TRUE,FALSE)),"")</f>
        <v/>
      </c>
      <c r="Q128" s="17" t="str">
        <f>IFERROR(AND(OR(Q1:R127,$V128)=TRUE,IF(SEARCH(Q$1,$A128)&gt;0,TRUE,FALSE)),"")</f>
        <v/>
      </c>
      <c r="R128" s="17" t="str">
        <f>IFERROR(AND(OR(R1:R127,$V128)=TRUE,IF(SEARCH(R$1,$A128)&gt;0,TRUE,FALSE)),"")</f>
        <v/>
      </c>
      <c r="S128" s="17" t="str">
        <f>IFERROR(AND(OR(S1:S127,$V128)=TRUE,IF(SEARCH(S$1,$A128)&gt;0,TRUE,FALSE)),"")</f>
        <v/>
      </c>
      <c r="T128" s="17">
        <f t="shared" si="18"/>
        <v>0</v>
      </c>
      <c r="U128" s="17" t="b">
        <f t="shared" si="19"/>
        <v>0</v>
      </c>
      <c r="V128" s="17" t="b">
        <f t="shared" si="20"/>
        <v>0</v>
      </c>
      <c r="W128" s="17" t="b">
        <f t="shared" si="21"/>
        <v>0</v>
      </c>
      <c r="X128" s="17" t="b">
        <f>IF(C128&gt;'Overview (RESPONSES REQUIRED)'!$C$31,FALSE,TRUE)</f>
        <v>1</v>
      </c>
      <c r="Y128" s="17" t="b">
        <f>IF(D128&gt;'Overview (RESPONSES REQUIRED)'!$C$34,FALSE,TRUE)</f>
        <v>0</v>
      </c>
      <c r="Z128" s="17" t="b">
        <f t="shared" si="22"/>
        <v>0</v>
      </c>
      <c r="AA128" s="17" t="str">
        <f t="shared" si="23"/>
        <v>N</v>
      </c>
    </row>
    <row r="129" spans="1:27" ht="15" x14ac:dyDescent="0.15">
      <c r="A129" s="17" t="s">
        <v>269</v>
      </c>
      <c r="B129" s="17">
        <v>2</v>
      </c>
      <c r="C129" s="17">
        <v>2</v>
      </c>
      <c r="D129" s="17">
        <v>8</v>
      </c>
      <c r="E129" s="17" t="str">
        <f>IF('LTE CA'!K131="Y", "Y", IF('LTE CA'!K131="N", "N", 0))</f>
        <v>N</v>
      </c>
      <c r="F129" s="17" t="str">
        <f>IFERROR(AND(OR(F1:G128,$V129)=TRUE,IF(SEARCH(F$1,$A129)&gt;0,TRUE,FALSE)),"")</f>
        <v/>
      </c>
      <c r="G129" s="17" t="b">
        <f>IFERROR(AND(OR(G1:G128,$V129)=TRUE,IF(SEARCH(G$1,$A129)&gt;0,TRUE,FALSE)),"")</f>
        <v>0</v>
      </c>
      <c r="H129" s="17" t="str">
        <f>IFERROR(AND(OR(H1:K128,$V129)=TRUE,IF(SEARCH(H$1,$A129)&gt;0,TRUE,FALSE)),"")</f>
        <v/>
      </c>
      <c r="I129" s="17" t="b">
        <f>IFERROR(AND(OR(I1:K128,$V129)=TRUE,IF(SEARCH(I$1,$A129)&gt;0,TRUE,FALSE)),"")</f>
        <v>0</v>
      </c>
      <c r="J129" s="17" t="str">
        <f>IFERROR(AND(OR(J1:K128,$V129)=TRUE,IF(SEARCH(J$1,$A129)&gt;0,TRUE,FALSE)),"")</f>
        <v/>
      </c>
      <c r="K129" s="17" t="str">
        <f>IFERROR(AND(OR(K1:K128,$V129)=TRUE,IF(SEARCH(K$1,$A129)&gt;0,TRUE,FALSE)),"")</f>
        <v/>
      </c>
      <c r="L129" s="17" t="str">
        <f>IFERROR(AND(OR(L1:L128,$V129)=TRUE,IF(SEARCH(L$1,$A129)&gt;0,TRUE,FALSE)),"")</f>
        <v/>
      </c>
      <c r="M129" s="17" t="str">
        <f>IFERROR(AND(OR(M1:P128,$V129)=TRUE,IF(SEARCH(M$1,$A129)&gt;0,TRUE,FALSE)),"")</f>
        <v/>
      </c>
      <c r="N129" s="17" t="str">
        <f>IFERROR(AND(OR(N1:P128,$V129)=TRUE,IF(SEARCH(N$1,$A129)&gt;0,TRUE,FALSE)),"")</f>
        <v/>
      </c>
      <c r="O129" s="17" t="str">
        <f>IFERROR(AND(OR(O1:P128,$V129)=TRUE,IF(SEARCH(O$1,$A129)&gt;0,TRUE,FALSE)),"")</f>
        <v/>
      </c>
      <c r="P129" s="17" t="str">
        <f>IFERROR(AND(OR(P1:P128,$V129)=TRUE,IF(SEARCH(P$1,$A129)&gt;0,TRUE,FALSE)),"")</f>
        <v/>
      </c>
      <c r="Q129" s="17" t="str">
        <f>IFERROR(AND(OR(Q1:R128,$V129)=TRUE,IF(SEARCH(Q$1,$A129)&gt;0,TRUE,FALSE)),"")</f>
        <v/>
      </c>
      <c r="R129" s="17" t="str">
        <f>IFERROR(AND(OR(R1:R128,$V129)=TRUE,IF(SEARCH(R$1,$A129)&gt;0,TRUE,FALSE)),"")</f>
        <v/>
      </c>
      <c r="S129" s="17" t="str">
        <f>IFERROR(AND(OR(S1:S128,$V129)=TRUE,IF(SEARCH(S$1,$A129)&gt;0,TRUE,FALSE)),"")</f>
        <v/>
      </c>
      <c r="T129" s="17">
        <f t="shared" si="18"/>
        <v>0</v>
      </c>
      <c r="U129" s="17" t="b">
        <f t="shared" si="19"/>
        <v>0</v>
      </c>
      <c r="V129" s="17" t="b">
        <f t="shared" si="20"/>
        <v>0</v>
      </c>
      <c r="W129" s="17" t="b">
        <f t="shared" si="21"/>
        <v>0</v>
      </c>
      <c r="X129" s="17" t="b">
        <f>IF(C129&gt;'Overview (RESPONSES REQUIRED)'!$C$31,FALSE,TRUE)</f>
        <v>1</v>
      </c>
      <c r="Y129" s="17" t="b">
        <f>IF(D129&gt;'Overview (RESPONSES REQUIRED)'!$C$34,FALSE,TRUE)</f>
        <v>0</v>
      </c>
      <c r="Z129" s="17" t="b">
        <f t="shared" si="22"/>
        <v>0</v>
      </c>
      <c r="AA129" s="17" t="str">
        <f t="shared" si="23"/>
        <v>N</v>
      </c>
    </row>
    <row r="130" spans="1:27" ht="15" x14ac:dyDescent="0.15">
      <c r="A130" s="17" t="s">
        <v>270</v>
      </c>
      <c r="B130" s="17">
        <v>2</v>
      </c>
      <c r="C130" s="17">
        <v>2</v>
      </c>
      <c r="D130" s="17">
        <v>8</v>
      </c>
      <c r="E130" s="17" t="str">
        <f>IF('LTE CA'!K132="Y", "Y", IF('LTE CA'!K132="N", "N", 0))</f>
        <v>N</v>
      </c>
      <c r="F130" s="17" t="str">
        <f>IFERROR(AND(OR(F1:G129,$V130)=TRUE,IF(SEARCH(F$1,$A130)&gt;0,TRUE,FALSE)),"")</f>
        <v/>
      </c>
      <c r="G130" s="17" t="b">
        <f>IFERROR(AND(OR(G1:G129,$V130)=TRUE,IF(SEARCH(G$1,$A130)&gt;0,TRUE,FALSE)),"")</f>
        <v>0</v>
      </c>
      <c r="H130" s="17" t="str">
        <f>IFERROR(AND(OR(H1:K129,$V130)=TRUE,IF(SEARCH(H$1,$A130)&gt;0,TRUE,FALSE)),"")</f>
        <v/>
      </c>
      <c r="I130" s="17" t="str">
        <f>IFERROR(AND(OR(I1:K129,$V130)=TRUE,IF(SEARCH(I$1,$A130)&gt;0,TRUE,FALSE)),"")</f>
        <v/>
      </c>
      <c r="J130" s="17" t="str">
        <f>IFERROR(AND(OR(J1:K129,$V130)=TRUE,IF(SEARCH(J$1,$A130)&gt;0,TRUE,FALSE)),"")</f>
        <v/>
      </c>
      <c r="K130" s="17" t="str">
        <f>IFERROR(AND(OR(K1:K129,$V130)=TRUE,IF(SEARCH(K$1,$A130)&gt;0,TRUE,FALSE)),"")</f>
        <v/>
      </c>
      <c r="L130" s="17" t="str">
        <f>IFERROR(AND(OR(L1:L129,$V130)=TRUE,IF(SEARCH(L$1,$A130)&gt;0,TRUE,FALSE)),"")</f>
        <v/>
      </c>
      <c r="M130" s="17" t="str">
        <f>IFERROR(AND(OR(M1:P129,$V130)=TRUE,IF(SEARCH(M$1,$A130)&gt;0,TRUE,FALSE)),"")</f>
        <v/>
      </c>
      <c r="N130" s="17" t="b">
        <f>IFERROR(AND(OR(N1:P129,$V130)=TRUE,IF(SEARCH(N$1,$A130)&gt;0,TRUE,FALSE)),"")</f>
        <v>0</v>
      </c>
      <c r="O130" s="17" t="str">
        <f>IFERROR(AND(OR(O1:P129,$V130)=TRUE,IF(SEARCH(O$1,$A130)&gt;0,TRUE,FALSE)),"")</f>
        <v/>
      </c>
      <c r="P130" s="17" t="str">
        <f>IFERROR(AND(OR(P1:P129,$V130)=TRUE,IF(SEARCH(P$1,$A130)&gt;0,TRUE,FALSE)),"")</f>
        <v/>
      </c>
      <c r="Q130" s="17" t="str">
        <f>IFERROR(AND(OR(Q1:R129,$V130)=TRUE,IF(SEARCH(Q$1,$A130)&gt;0,TRUE,FALSE)),"")</f>
        <v/>
      </c>
      <c r="R130" s="17" t="str">
        <f>IFERROR(AND(OR(R1:R129,$V130)=TRUE,IF(SEARCH(R$1,$A130)&gt;0,TRUE,FALSE)),"")</f>
        <v/>
      </c>
      <c r="S130" s="17" t="str">
        <f>IFERROR(AND(OR(S1:S129,$V130)=TRUE,IF(SEARCH(S$1,$A130)&gt;0,TRUE,FALSE)),"")</f>
        <v/>
      </c>
      <c r="T130" s="17">
        <f t="shared" si="18"/>
        <v>0</v>
      </c>
      <c r="U130" s="17" t="b">
        <f t="shared" si="19"/>
        <v>0</v>
      </c>
      <c r="V130" s="17" t="b">
        <f t="shared" si="20"/>
        <v>0</v>
      </c>
      <c r="W130" s="17" t="b">
        <f t="shared" si="21"/>
        <v>0</v>
      </c>
      <c r="X130" s="17" t="b">
        <f>IF(C130&gt;'Overview (RESPONSES REQUIRED)'!$C$31,FALSE,TRUE)</f>
        <v>1</v>
      </c>
      <c r="Y130" s="17" t="b">
        <f>IF(D130&gt;'Overview (RESPONSES REQUIRED)'!$C$34,FALSE,TRUE)</f>
        <v>0</v>
      </c>
      <c r="Z130" s="17" t="b">
        <f t="shared" si="22"/>
        <v>0</v>
      </c>
      <c r="AA130" s="17" t="str">
        <f t="shared" si="23"/>
        <v>N</v>
      </c>
    </row>
    <row r="131" spans="1:27" ht="15" x14ac:dyDescent="0.15">
      <c r="A131" s="17" t="s">
        <v>271</v>
      </c>
      <c r="B131" s="17">
        <v>2</v>
      </c>
      <c r="C131" s="17">
        <v>3</v>
      </c>
      <c r="D131" s="17">
        <v>6</v>
      </c>
      <c r="E131" s="17" t="str">
        <f>IF('LTE CA'!K133="Y", "Y", IF('LTE CA'!K133="N", "N", 0))</f>
        <v>N</v>
      </c>
      <c r="F131" s="17" t="str">
        <f>IFERROR(AND(OR(F1:G130,$V131)=TRUE,IF(SEARCH(F$1,$A131)&gt;0,TRUE,FALSE)),"")</f>
        <v/>
      </c>
      <c r="G131" s="17" t="str">
        <f>IFERROR(AND(OR(G1:G130,$V131)=TRUE,IF(SEARCH(G$1,$A131)&gt;0,TRUE,FALSE)),"")</f>
        <v/>
      </c>
      <c r="H131" s="17" t="b">
        <f>IFERROR(AND(OR(H1:K130,$V131)=TRUE,IF(SEARCH(H$1,$A131)&gt;0,TRUE,FALSE)),"")</f>
        <v>0</v>
      </c>
      <c r="I131" s="17" t="str">
        <f>IFERROR(AND(OR(I1:K130,$V131)=TRUE,IF(SEARCH(I$1,$A131)&gt;0,TRUE,FALSE)),"")</f>
        <v/>
      </c>
      <c r="J131" s="17" t="str">
        <f>IFERROR(AND(OR(J1:K130,$V131)=TRUE,IF(SEARCH(J$1,$A131)&gt;0,TRUE,FALSE)),"")</f>
        <v/>
      </c>
      <c r="K131" s="17" t="str">
        <f>IFERROR(AND(OR(K1:K130,$V131)=TRUE,IF(SEARCH(K$1,$A131)&gt;0,TRUE,FALSE)),"")</f>
        <v/>
      </c>
      <c r="L131" s="17" t="str">
        <f>IFERROR(AND(OR(L1:L130,$V131)=TRUE,IF(SEARCH(L$1,$A131)&gt;0,TRUE,FALSE)),"")</f>
        <v/>
      </c>
      <c r="M131" s="17" t="str">
        <f>IFERROR(AND(OR(M1:P130,$V131)=TRUE,IF(SEARCH(M$1,$A131)&gt;0,TRUE,FALSE)),"")</f>
        <v/>
      </c>
      <c r="N131" s="17" t="str">
        <f>IFERROR(AND(OR(N1:P130,$V131)=TRUE,IF(SEARCH(N$1,$A131)&gt;0,TRUE,FALSE)),"")</f>
        <v/>
      </c>
      <c r="O131" s="17" t="b">
        <f>IFERROR(AND(OR(O1:P130,$V131)=TRUE,IF(SEARCH(O$1,$A131)&gt;0,TRUE,FALSE)),"")</f>
        <v>0</v>
      </c>
      <c r="P131" s="17" t="str">
        <f>IFERROR(AND(OR(P1:P130,$V131)=TRUE,IF(SEARCH(P$1,$A131)&gt;0,TRUE,FALSE)),"")</f>
        <v/>
      </c>
      <c r="Q131" s="17" t="str">
        <f>IFERROR(AND(OR(Q1:R130,$V131)=TRUE,IF(SEARCH(Q$1,$A131)&gt;0,TRUE,FALSE)),"")</f>
        <v/>
      </c>
      <c r="R131" s="17" t="str">
        <f>IFERROR(AND(OR(R1:R130,$V131)=TRUE,IF(SEARCH(R$1,$A131)&gt;0,TRUE,FALSE)),"")</f>
        <v/>
      </c>
      <c r="S131" s="17" t="str">
        <f>IFERROR(AND(OR(S1:S130,$V131)=TRUE,IF(SEARCH(S$1,$A131)&gt;0,TRUE,FALSE)),"")</f>
        <v/>
      </c>
      <c r="T131" s="17">
        <f t="shared" ref="T131:T162" si="24">COUNTIF(F131:S131,TRUE)</f>
        <v>0</v>
      </c>
      <c r="U131" s="17" t="b">
        <f t="shared" ref="U131:U162" si="25">IFERROR(AND(F131:S131), TRUE)</f>
        <v>0</v>
      </c>
      <c r="V131" s="17" t="b">
        <f t="shared" ref="V131:V162" si="26">IF(E131="Y",TRUE,IF(E131="N",FALSE,0))</f>
        <v>0</v>
      </c>
      <c r="W131" s="17" t="b">
        <f t="shared" ref="W131:W162" si="27">IF(V131=FALSE, FALSE, U131)</f>
        <v>0</v>
      </c>
      <c r="X131" s="17" t="b">
        <f>IF(C131&gt;'Overview (RESPONSES REQUIRED)'!$C$31,FALSE,TRUE)</f>
        <v>0</v>
      </c>
      <c r="Y131" s="17" t="b">
        <f>IF(D131&gt;'Overview (RESPONSES REQUIRED)'!$C$34,FALSE,TRUE)</f>
        <v>0</v>
      </c>
      <c r="Z131" s="17" t="b">
        <f t="shared" ref="Z131:Z162" si="28">AND(X131:Y131)</f>
        <v>0</v>
      </c>
      <c r="AA131" s="17" t="str">
        <f t="shared" ref="AA131:AA162" si="29">IF(Z131=FALSE,"N",IF(W131=TRUE,"Y",IF(E131=0,"E","N")))</f>
        <v>N</v>
      </c>
    </row>
    <row r="132" spans="1:27" ht="15" x14ac:dyDescent="0.15">
      <c r="A132" s="17" t="s">
        <v>272</v>
      </c>
      <c r="B132" s="17">
        <v>2</v>
      </c>
      <c r="C132" s="17">
        <v>3</v>
      </c>
      <c r="D132" s="17">
        <v>6</v>
      </c>
      <c r="E132" s="17" t="str">
        <f>IF('LTE CA'!K134="Y", "Y", IF('LTE CA'!K134="N", "N", 0))</f>
        <v>N</v>
      </c>
      <c r="F132" s="17" t="str">
        <f>IFERROR(AND(OR(F1:G131,$V132)=TRUE,IF(SEARCH(F$1,$A132)&gt;0,TRUE,FALSE)),"")</f>
        <v/>
      </c>
      <c r="G132" s="17" t="str">
        <f>IFERROR(AND(OR(G1:G131,$V132)=TRUE,IF(SEARCH(G$1,$A132)&gt;0,TRUE,FALSE)),"")</f>
        <v/>
      </c>
      <c r="H132" s="17" t="str">
        <f>IFERROR(AND(OR(H1:K131,$V132)=TRUE,IF(SEARCH(H$1,$A132)&gt;0,TRUE,FALSE)),"")</f>
        <v/>
      </c>
      <c r="I132" s="17" t="str">
        <f>IFERROR(AND(OR(I1:K131,$V132)=TRUE,IF(SEARCH(I$1,$A132)&gt;0,TRUE,FALSE)),"")</f>
        <v/>
      </c>
      <c r="J132" s="17" t="str">
        <f>IFERROR(AND(OR(J1:K131,$V132)=TRUE,IF(SEARCH(J$1,$A132)&gt;0,TRUE,FALSE)),"")</f>
        <v/>
      </c>
      <c r="K132" s="17" t="str">
        <f>IFERROR(AND(OR(K1:K131,$V132)=TRUE,IF(SEARCH(K$1,$A132)&gt;0,TRUE,FALSE)),"")</f>
        <v/>
      </c>
      <c r="L132" s="17" t="str">
        <f>IFERROR(AND(OR(L1:L131,$V132)=TRUE,IF(SEARCH(L$1,$A132)&gt;0,TRUE,FALSE)),"")</f>
        <v/>
      </c>
      <c r="M132" s="17" t="str">
        <f>IFERROR(AND(OR(M1:P131,$V132)=TRUE,IF(SEARCH(M$1,$A132)&gt;0,TRUE,FALSE)),"")</f>
        <v/>
      </c>
      <c r="N132" s="17" t="str">
        <f>IFERROR(AND(OR(N1:P131,$V132)=TRUE,IF(SEARCH(N$1,$A132)&gt;0,TRUE,FALSE)),"")</f>
        <v/>
      </c>
      <c r="O132" s="17" t="b">
        <f>IFERROR(AND(OR(O1:P131,$V132)=TRUE,IF(SEARCH(O$1,$A132)&gt;0,TRUE,FALSE)),"")</f>
        <v>0</v>
      </c>
      <c r="P132" s="17" t="str">
        <f>IFERROR(AND(OR(P1:P131,$V132)=TRUE,IF(SEARCH(P$1,$A132)&gt;0,TRUE,FALSE)),"")</f>
        <v/>
      </c>
      <c r="Q132" s="17" t="str">
        <f>IFERROR(AND(OR(Q1:R131,$V132)=TRUE,IF(SEARCH(Q$1,$A132)&gt;0,TRUE,FALSE)),"")</f>
        <v/>
      </c>
      <c r="R132" s="17" t="str">
        <f>IFERROR(AND(OR(R1:R131,$V132)=TRUE,IF(SEARCH(R$1,$A132)&gt;0,TRUE,FALSE)),"")</f>
        <v/>
      </c>
      <c r="S132" s="17" t="b">
        <f>IFERROR(AND(OR(S1:S131,$V132)=TRUE,IF(SEARCH(S$1,$A132)&gt;0,TRUE,FALSE)),"")</f>
        <v>0</v>
      </c>
      <c r="T132" s="17">
        <f t="shared" si="24"/>
        <v>0</v>
      </c>
      <c r="U132" s="17" t="b">
        <f t="shared" si="25"/>
        <v>0</v>
      </c>
      <c r="V132" s="17" t="b">
        <f t="shared" si="26"/>
        <v>0</v>
      </c>
      <c r="W132" s="17" t="b">
        <f t="shared" si="27"/>
        <v>0</v>
      </c>
      <c r="X132" s="17" t="b">
        <f>IF(C132&gt;'Overview (RESPONSES REQUIRED)'!$C$31,FALSE,TRUE)</f>
        <v>0</v>
      </c>
      <c r="Y132" s="17" t="b">
        <f>IF(D132&gt;'Overview (RESPONSES REQUIRED)'!$C$34,FALSE,TRUE)</f>
        <v>0</v>
      </c>
      <c r="Z132" s="17" t="b">
        <f t="shared" si="28"/>
        <v>0</v>
      </c>
      <c r="AA132" s="17" t="str">
        <f t="shared" si="29"/>
        <v>N</v>
      </c>
    </row>
    <row r="133" spans="1:27" ht="15" x14ac:dyDescent="0.15">
      <c r="A133" s="17" t="s">
        <v>273</v>
      </c>
      <c r="B133" s="17">
        <v>2</v>
      </c>
      <c r="C133" s="17">
        <v>3</v>
      </c>
      <c r="D133" s="17">
        <v>6</v>
      </c>
      <c r="E133" s="17" t="str">
        <f>IF('LTE CA'!K135="Y", "Y", IF('LTE CA'!K135="N", "N", 0))</f>
        <v>N</v>
      </c>
      <c r="F133" s="17" t="str">
        <f>IFERROR(AND(OR(F1:G132,$V133)=TRUE,IF(SEARCH(F$1,$A133)&gt;0,TRUE,FALSE)),"")</f>
        <v/>
      </c>
      <c r="G133" s="17" t="str">
        <f>IFERROR(AND(OR(G1:G132,$V133)=TRUE,IF(SEARCH(G$1,$A133)&gt;0,TRUE,FALSE)),"")</f>
        <v/>
      </c>
      <c r="H133" s="17" t="str">
        <f>IFERROR(AND(OR(H1:K132,$V133)=TRUE,IF(SEARCH(H$1,$A133)&gt;0,TRUE,FALSE)),"")</f>
        <v/>
      </c>
      <c r="I133" s="17" t="str">
        <f>IFERROR(AND(OR(I1:K132,$V133)=TRUE,IF(SEARCH(I$1,$A133)&gt;0,TRUE,FALSE)),"")</f>
        <v/>
      </c>
      <c r="J133" s="17" t="str">
        <f>IFERROR(AND(OR(J1:K132,$V133)=TRUE,IF(SEARCH(J$1,$A133)&gt;0,TRUE,FALSE)),"")</f>
        <v/>
      </c>
      <c r="K133" s="17" t="str">
        <f>IFERROR(AND(OR(K1:K132,$V133)=TRUE,IF(SEARCH(K$1,$A133)&gt;0,TRUE,FALSE)),"")</f>
        <v/>
      </c>
      <c r="L133" s="17" t="str">
        <f>IFERROR(AND(OR(L1:L132,$V133)=TRUE,IF(SEARCH(L$1,$A133)&gt;0,TRUE,FALSE)),"")</f>
        <v/>
      </c>
      <c r="M133" s="17" t="str">
        <f>IFERROR(AND(OR(M1:P132,$V133)=TRUE,IF(SEARCH(M$1,$A133)&gt;0,TRUE,FALSE)),"")</f>
        <v/>
      </c>
      <c r="N133" s="17" t="str">
        <f>IFERROR(AND(OR(N1:P132,$V133)=TRUE,IF(SEARCH(N$1,$A133)&gt;0,TRUE,FALSE)),"")</f>
        <v/>
      </c>
      <c r="O133" s="17" t="b">
        <f>IFERROR(AND(OR(O1:P132,$V133)=TRUE,IF(SEARCH(O$1,$A133)&gt;0,TRUE,FALSE)),"")</f>
        <v>0</v>
      </c>
      <c r="P133" s="17" t="str">
        <f>IFERROR(AND(OR(P1:P132,$V133)=TRUE,IF(SEARCH(P$1,$A133)&gt;0,TRUE,FALSE)),"")</f>
        <v/>
      </c>
      <c r="Q133" s="17" t="b">
        <f>IFERROR(AND(OR(Q1:R132,$V133)=TRUE,IF(SEARCH(Q$1,$A133)&gt;0,TRUE,FALSE)),"")</f>
        <v>0</v>
      </c>
      <c r="R133" s="17" t="str">
        <f>IFERROR(AND(OR(R1:R132,$V133)=TRUE,IF(SEARCH(R$1,$A133)&gt;0,TRUE,FALSE)),"")</f>
        <v/>
      </c>
      <c r="S133" s="17" t="str">
        <f>IFERROR(AND(OR(S1:S132,$V133)=TRUE,IF(SEARCH(S$1,$A133)&gt;0,TRUE,FALSE)),"")</f>
        <v/>
      </c>
      <c r="T133" s="17">
        <f t="shared" si="24"/>
        <v>0</v>
      </c>
      <c r="U133" s="17" t="b">
        <f t="shared" si="25"/>
        <v>0</v>
      </c>
      <c r="V133" s="17" t="b">
        <f t="shared" si="26"/>
        <v>0</v>
      </c>
      <c r="W133" s="17" t="b">
        <f t="shared" si="27"/>
        <v>0</v>
      </c>
      <c r="X133" s="17" t="b">
        <f>IF(C133&gt;'Overview (RESPONSES REQUIRED)'!$C$31,FALSE,TRUE)</f>
        <v>0</v>
      </c>
      <c r="Y133" s="17" t="b">
        <f>IF(D133&gt;'Overview (RESPONSES REQUIRED)'!$C$34,FALSE,TRUE)</f>
        <v>0</v>
      </c>
      <c r="Z133" s="17" t="b">
        <f t="shared" si="28"/>
        <v>0</v>
      </c>
      <c r="AA133" s="17" t="str">
        <f t="shared" si="29"/>
        <v>N</v>
      </c>
    </row>
    <row r="134" spans="1:27" ht="15" x14ac:dyDescent="0.15">
      <c r="A134" s="17" t="s">
        <v>274</v>
      </c>
      <c r="B134" s="17">
        <v>2</v>
      </c>
      <c r="C134" s="17">
        <v>3</v>
      </c>
      <c r="D134" s="17">
        <v>6</v>
      </c>
      <c r="E134" s="17" t="str">
        <f>IF('LTE CA'!K136="Y", "Y", IF('LTE CA'!K136="N", "N", 0))</f>
        <v>N</v>
      </c>
      <c r="F134" s="17" t="str">
        <f>IFERROR(AND(OR(F1:G133,$V134)=TRUE,IF(SEARCH(F$1,$A134)&gt;0,TRUE,FALSE)),"")</f>
        <v/>
      </c>
      <c r="G134" s="17" t="str">
        <f>IFERROR(AND(OR(G1:G133,$V134)=TRUE,IF(SEARCH(G$1,$A134)&gt;0,TRUE,FALSE)),"")</f>
        <v/>
      </c>
      <c r="H134" s="17" t="str">
        <f>IFERROR(AND(OR(H1:K133,$V134)=TRUE,IF(SEARCH(H$1,$A134)&gt;0,TRUE,FALSE)),"")</f>
        <v/>
      </c>
      <c r="I134" s="17" t="str">
        <f>IFERROR(AND(OR(I1:K133,$V134)=TRUE,IF(SEARCH(I$1,$A134)&gt;0,TRUE,FALSE)),"")</f>
        <v/>
      </c>
      <c r="J134" s="17" t="b">
        <f>IFERROR(AND(OR(J1:K133,$V134)=TRUE,IF(SEARCH(J$1,$A134)&gt;0,TRUE,FALSE)),"")</f>
        <v>0</v>
      </c>
      <c r="K134" s="17" t="str">
        <f>IFERROR(AND(OR(K1:K133,$V134)=TRUE,IF(SEARCH(K$1,$A134)&gt;0,TRUE,FALSE)),"")</f>
        <v/>
      </c>
      <c r="L134" s="17" t="str">
        <f>IFERROR(AND(OR(L1:L133,$V134)=TRUE,IF(SEARCH(L$1,$A134)&gt;0,TRUE,FALSE)),"")</f>
        <v/>
      </c>
      <c r="M134" s="17" t="str">
        <f>IFERROR(AND(OR(M1:P133,$V134)=TRUE,IF(SEARCH(M$1,$A134)&gt;0,TRUE,FALSE)),"")</f>
        <v/>
      </c>
      <c r="N134" s="17" t="str">
        <f>IFERROR(AND(OR(N1:P133,$V134)=TRUE,IF(SEARCH(N$1,$A134)&gt;0,TRUE,FALSE)),"")</f>
        <v/>
      </c>
      <c r="O134" s="17" t="str">
        <f>IFERROR(AND(OR(O1:P133,$V134)=TRUE,IF(SEARCH(O$1,$A134)&gt;0,TRUE,FALSE)),"")</f>
        <v/>
      </c>
      <c r="P134" s="17" t="str">
        <f>IFERROR(AND(OR(P1:P133,$V134)=TRUE,IF(SEARCH(P$1,$A134)&gt;0,TRUE,FALSE)),"")</f>
        <v/>
      </c>
      <c r="Q134" s="17" t="str">
        <f>IFERROR(AND(OR(Q1:R133,$V134)=TRUE,IF(SEARCH(Q$1,$A134)&gt;0,TRUE,FALSE)),"")</f>
        <v/>
      </c>
      <c r="R134" s="17" t="str">
        <f>IFERROR(AND(OR(R1:R133,$V134)=TRUE,IF(SEARCH(R$1,$A134)&gt;0,TRUE,FALSE)),"")</f>
        <v/>
      </c>
      <c r="S134" s="17" t="b">
        <f>IFERROR(AND(OR(S1:S133,$V134)=TRUE,IF(SEARCH(S$1,$A134)&gt;0,TRUE,FALSE)),"")</f>
        <v>0</v>
      </c>
      <c r="T134" s="17">
        <f t="shared" si="24"/>
        <v>0</v>
      </c>
      <c r="U134" s="17" t="b">
        <f t="shared" si="25"/>
        <v>0</v>
      </c>
      <c r="V134" s="17" t="b">
        <f t="shared" si="26"/>
        <v>0</v>
      </c>
      <c r="W134" s="17" t="b">
        <f t="shared" si="27"/>
        <v>0</v>
      </c>
      <c r="X134" s="17" t="b">
        <f>IF(C134&gt;'Overview (RESPONSES REQUIRED)'!$C$31,FALSE,TRUE)</f>
        <v>0</v>
      </c>
      <c r="Y134" s="17" t="b">
        <f>IF(D134&gt;'Overview (RESPONSES REQUIRED)'!$C$34,FALSE,TRUE)</f>
        <v>0</v>
      </c>
      <c r="Z134" s="17" t="b">
        <f t="shared" si="28"/>
        <v>0</v>
      </c>
      <c r="AA134" s="17" t="str">
        <f t="shared" si="29"/>
        <v>N</v>
      </c>
    </row>
    <row r="135" spans="1:27" ht="15" x14ac:dyDescent="0.15">
      <c r="A135" s="17" t="s">
        <v>275</v>
      </c>
      <c r="B135" s="17">
        <v>2</v>
      </c>
      <c r="C135" s="17">
        <v>3</v>
      </c>
      <c r="D135" s="17">
        <v>6</v>
      </c>
      <c r="E135" s="17" t="str">
        <f>IF('LTE CA'!K137="Y", "Y", IF('LTE CA'!K137="N", "N", 0))</f>
        <v>N</v>
      </c>
      <c r="F135" s="17" t="str">
        <f>IFERROR(AND(OR(F1:G134,$V135)=TRUE,IF(SEARCH(F$1,$A135)&gt;0,TRUE,FALSE)),"")</f>
        <v/>
      </c>
      <c r="G135" s="17" t="str">
        <f>IFERROR(AND(OR(G1:G134,$V135)=TRUE,IF(SEARCH(G$1,$A135)&gt;0,TRUE,FALSE)),"")</f>
        <v/>
      </c>
      <c r="H135" s="17" t="str">
        <f>IFERROR(AND(OR(H1:K134,$V135)=TRUE,IF(SEARCH(H$1,$A135)&gt;0,TRUE,FALSE)),"")</f>
        <v/>
      </c>
      <c r="I135" s="17" t="str">
        <f>IFERROR(AND(OR(I1:K134,$V135)=TRUE,IF(SEARCH(I$1,$A135)&gt;0,TRUE,FALSE)),"")</f>
        <v/>
      </c>
      <c r="J135" s="17" t="b">
        <f>IFERROR(AND(OR(J1:K134,$V135)=TRUE,IF(SEARCH(J$1,$A135)&gt;0,TRUE,FALSE)),"")</f>
        <v>0</v>
      </c>
      <c r="K135" s="17" t="str">
        <f>IFERROR(AND(OR(K1:K134,$V135)=TRUE,IF(SEARCH(K$1,$A135)&gt;0,TRUE,FALSE)),"")</f>
        <v/>
      </c>
      <c r="L135" s="17" t="str">
        <f>IFERROR(AND(OR(L1:L134,$V135)=TRUE,IF(SEARCH(L$1,$A135)&gt;0,TRUE,FALSE)),"")</f>
        <v/>
      </c>
      <c r="M135" s="17" t="str">
        <f>IFERROR(AND(OR(M1:P134,$V135)=TRUE,IF(SEARCH(M$1,$A135)&gt;0,TRUE,FALSE)),"")</f>
        <v/>
      </c>
      <c r="N135" s="17" t="str">
        <f>IFERROR(AND(OR(N1:P134,$V135)=TRUE,IF(SEARCH(N$1,$A135)&gt;0,TRUE,FALSE)),"")</f>
        <v/>
      </c>
      <c r="O135" s="17" t="str">
        <f>IFERROR(AND(OR(O1:P134,$V135)=TRUE,IF(SEARCH(O$1,$A135)&gt;0,TRUE,FALSE)),"")</f>
        <v/>
      </c>
      <c r="P135" s="17" t="str">
        <f>IFERROR(AND(OR(P1:P134,$V135)=TRUE,IF(SEARCH(P$1,$A135)&gt;0,TRUE,FALSE)),"")</f>
        <v/>
      </c>
      <c r="Q135" s="17" t="b">
        <f>IFERROR(AND(OR(Q1:R134,$V135)=TRUE,IF(SEARCH(Q$1,$A135)&gt;0,TRUE,FALSE)),"")</f>
        <v>0</v>
      </c>
      <c r="R135" s="17" t="str">
        <f>IFERROR(AND(OR(R1:R134,$V135)=TRUE,IF(SEARCH(R$1,$A135)&gt;0,TRUE,FALSE)),"")</f>
        <v/>
      </c>
      <c r="S135" s="17" t="str">
        <f>IFERROR(AND(OR(S1:S134,$V135)=TRUE,IF(SEARCH(S$1,$A135)&gt;0,TRUE,FALSE)),"")</f>
        <v/>
      </c>
      <c r="T135" s="17">
        <f t="shared" si="24"/>
        <v>0</v>
      </c>
      <c r="U135" s="17" t="b">
        <f t="shared" si="25"/>
        <v>0</v>
      </c>
      <c r="V135" s="17" t="b">
        <f t="shared" si="26"/>
        <v>0</v>
      </c>
      <c r="W135" s="17" t="b">
        <f t="shared" si="27"/>
        <v>0</v>
      </c>
      <c r="X135" s="17" t="b">
        <f>IF(C135&gt;'Overview (RESPONSES REQUIRED)'!$C$31,FALSE,TRUE)</f>
        <v>0</v>
      </c>
      <c r="Y135" s="17" t="b">
        <f>IF(D135&gt;'Overview (RESPONSES REQUIRED)'!$C$34,FALSE,TRUE)</f>
        <v>0</v>
      </c>
      <c r="Z135" s="17" t="b">
        <f t="shared" si="28"/>
        <v>0</v>
      </c>
      <c r="AA135" s="17" t="str">
        <f t="shared" si="29"/>
        <v>N</v>
      </c>
    </row>
    <row r="136" spans="1:27" ht="15" x14ac:dyDescent="0.15">
      <c r="A136" s="17" t="s">
        <v>276</v>
      </c>
      <c r="B136" s="17">
        <v>2</v>
      </c>
      <c r="C136" s="17">
        <v>3</v>
      </c>
      <c r="D136" s="17">
        <v>6</v>
      </c>
      <c r="E136" s="17" t="str">
        <f>IF('LTE CA'!K138="Y", "Y", IF('LTE CA'!K138="N", "N", 0))</f>
        <v>N</v>
      </c>
      <c r="F136" s="17" t="str">
        <f>IFERROR(AND(OR(F1:G135,$V136)=TRUE,IF(SEARCH(F$1,$A136)&gt;0,TRUE,FALSE)),"")</f>
        <v/>
      </c>
      <c r="G136" s="17" t="str">
        <f>IFERROR(AND(OR(G1:G135,$V136)=TRUE,IF(SEARCH(G$1,$A136)&gt;0,TRUE,FALSE)),"")</f>
        <v/>
      </c>
      <c r="H136" s="17" t="str">
        <f>IFERROR(AND(OR(H1:K135,$V136)=TRUE,IF(SEARCH(H$1,$A136)&gt;0,TRUE,FALSE)),"")</f>
        <v/>
      </c>
      <c r="I136" s="17" t="str">
        <f>IFERROR(AND(OR(I1:K135,$V136)=TRUE,IF(SEARCH(I$1,$A136)&gt;0,TRUE,FALSE)),"")</f>
        <v/>
      </c>
      <c r="J136" s="17" t="b">
        <f>IFERROR(AND(OR(J1:K135,$V136)=TRUE,IF(SEARCH(J$1,$A136)&gt;0,TRUE,FALSE)),"")</f>
        <v>0</v>
      </c>
      <c r="K136" s="17" t="str">
        <f>IFERROR(AND(OR(K1:K135,$V136)=TRUE,IF(SEARCH(K$1,$A136)&gt;0,TRUE,FALSE)),"")</f>
        <v/>
      </c>
      <c r="L136" s="17" t="str">
        <f>IFERROR(AND(OR(L1:L135,$V136)=TRUE,IF(SEARCH(L$1,$A136)&gt;0,TRUE,FALSE)),"")</f>
        <v/>
      </c>
      <c r="M136" s="17" t="b">
        <f>IFERROR(AND(OR(M1:P135,$V136)=TRUE,IF(SEARCH(M$1,$A136)&gt;0,TRUE,FALSE)),"")</f>
        <v>0</v>
      </c>
      <c r="N136" s="17" t="str">
        <f>IFERROR(AND(OR(N1:P135,$V136)=TRUE,IF(SEARCH(N$1,$A136)&gt;0,TRUE,FALSE)),"")</f>
        <v/>
      </c>
      <c r="O136" s="17" t="str">
        <f>IFERROR(AND(OR(O1:P135,$V136)=TRUE,IF(SEARCH(O$1,$A136)&gt;0,TRUE,FALSE)),"")</f>
        <v/>
      </c>
      <c r="P136" s="17" t="str">
        <f>IFERROR(AND(OR(P1:P135,$V136)=TRUE,IF(SEARCH(P$1,$A136)&gt;0,TRUE,FALSE)),"")</f>
        <v/>
      </c>
      <c r="Q136" s="17" t="str">
        <f>IFERROR(AND(OR(Q1:R135,$V136)=TRUE,IF(SEARCH(Q$1,$A136)&gt;0,TRUE,FALSE)),"")</f>
        <v/>
      </c>
      <c r="R136" s="17" t="str">
        <f>IFERROR(AND(OR(R1:R135,$V136)=TRUE,IF(SEARCH(R$1,$A136)&gt;0,TRUE,FALSE)),"")</f>
        <v/>
      </c>
      <c r="S136" s="17" t="str">
        <f>IFERROR(AND(OR(S1:S135,$V136)=TRUE,IF(SEARCH(S$1,$A136)&gt;0,TRUE,FALSE)),"")</f>
        <v/>
      </c>
      <c r="T136" s="17">
        <f t="shared" si="24"/>
        <v>0</v>
      </c>
      <c r="U136" s="17" t="b">
        <f t="shared" si="25"/>
        <v>0</v>
      </c>
      <c r="V136" s="17" t="b">
        <f t="shared" si="26"/>
        <v>0</v>
      </c>
      <c r="W136" s="17" t="b">
        <f t="shared" si="27"/>
        <v>0</v>
      </c>
      <c r="X136" s="17" t="b">
        <f>IF(C136&gt;'Overview (RESPONSES REQUIRED)'!$C$31,FALSE,TRUE)</f>
        <v>0</v>
      </c>
      <c r="Y136" s="17" t="b">
        <f>IF(D136&gt;'Overview (RESPONSES REQUIRED)'!$C$34,FALSE,TRUE)</f>
        <v>0</v>
      </c>
      <c r="Z136" s="17" t="b">
        <f t="shared" si="28"/>
        <v>0</v>
      </c>
      <c r="AA136" s="17" t="str">
        <f t="shared" si="29"/>
        <v>N</v>
      </c>
    </row>
    <row r="137" spans="1:27" ht="15" x14ac:dyDescent="0.15">
      <c r="A137" s="17" t="s">
        <v>277</v>
      </c>
      <c r="B137" s="17">
        <v>2</v>
      </c>
      <c r="C137" s="17">
        <v>3</v>
      </c>
      <c r="D137" s="17">
        <v>6</v>
      </c>
      <c r="E137" s="17" t="str">
        <f>IF('LTE CA'!K139="Y", "Y", IF('LTE CA'!K139="N", "N", 0))</f>
        <v>N</v>
      </c>
      <c r="F137" s="17" t="b">
        <f>IFERROR(AND(OR(F1:G136,$V137)=TRUE,IF(SEARCH(F$1,$A137)&gt;0,TRUE,FALSE)),"")</f>
        <v>0</v>
      </c>
      <c r="G137" s="17" t="str">
        <f>IFERROR(AND(OR(G1:G136,$V137)=TRUE,IF(SEARCH(G$1,$A137)&gt;0,TRUE,FALSE)),"")</f>
        <v/>
      </c>
      <c r="H137" s="17" t="str">
        <f>IFERROR(AND(OR(H1:K136,$V137)=TRUE,IF(SEARCH(H$1,$A137)&gt;0,TRUE,FALSE)),"")</f>
        <v/>
      </c>
      <c r="I137" s="17" t="str">
        <f>IFERROR(AND(OR(I1:K136,$V137)=TRUE,IF(SEARCH(I$1,$A137)&gt;0,TRUE,FALSE)),"")</f>
        <v/>
      </c>
      <c r="J137" s="17" t="str">
        <f>IFERROR(AND(OR(J1:K136,$V137)=TRUE,IF(SEARCH(J$1,$A137)&gt;0,TRUE,FALSE)),"")</f>
        <v/>
      </c>
      <c r="K137" s="17" t="str">
        <f>IFERROR(AND(OR(K1:K136,$V137)=TRUE,IF(SEARCH(K$1,$A137)&gt;0,TRUE,FALSE)),"")</f>
        <v/>
      </c>
      <c r="L137" s="17" t="str">
        <f>IFERROR(AND(OR(L1:L136,$V137)=TRUE,IF(SEARCH(L$1,$A137)&gt;0,TRUE,FALSE)),"")</f>
        <v/>
      </c>
      <c r="M137" s="17" t="str">
        <f>IFERROR(AND(OR(M1:P136,$V137)=TRUE,IF(SEARCH(M$1,$A137)&gt;0,TRUE,FALSE)),"")</f>
        <v/>
      </c>
      <c r="N137" s="17" t="str">
        <f>IFERROR(AND(OR(N1:P136,$V137)=TRUE,IF(SEARCH(N$1,$A137)&gt;0,TRUE,FALSE)),"")</f>
        <v/>
      </c>
      <c r="O137" s="17" t="b">
        <f>IFERROR(AND(OR(O1:P136,$V137)=TRUE,IF(SEARCH(O$1,$A137)&gt;0,TRUE,FALSE)),"")</f>
        <v>0</v>
      </c>
      <c r="P137" s="17" t="str">
        <f>IFERROR(AND(OR(P1:P136,$V137)=TRUE,IF(SEARCH(P$1,$A137)&gt;0,TRUE,FALSE)),"")</f>
        <v/>
      </c>
      <c r="Q137" s="17" t="str">
        <f>IFERROR(AND(OR(Q1:R136,$V137)=TRUE,IF(SEARCH(Q$1,$A137)&gt;0,TRUE,FALSE)),"")</f>
        <v/>
      </c>
      <c r="R137" s="17" t="str">
        <f>IFERROR(AND(OR(R1:R136,$V137)=TRUE,IF(SEARCH(R$1,$A137)&gt;0,TRUE,FALSE)),"")</f>
        <v/>
      </c>
      <c r="S137" s="17" t="str">
        <f>IFERROR(AND(OR(S1:S136,$V137)=TRUE,IF(SEARCH(S$1,$A137)&gt;0,TRUE,FALSE)),"")</f>
        <v/>
      </c>
      <c r="T137" s="17">
        <f t="shared" si="24"/>
        <v>0</v>
      </c>
      <c r="U137" s="17" t="b">
        <f t="shared" si="25"/>
        <v>0</v>
      </c>
      <c r="V137" s="17" t="b">
        <f t="shared" si="26"/>
        <v>0</v>
      </c>
      <c r="W137" s="17" t="b">
        <f t="shared" si="27"/>
        <v>0</v>
      </c>
      <c r="X137" s="17" t="b">
        <f>IF(C137&gt;'Overview (RESPONSES REQUIRED)'!$C$31,FALSE,TRUE)</f>
        <v>0</v>
      </c>
      <c r="Y137" s="17" t="b">
        <f>IF(D137&gt;'Overview (RESPONSES REQUIRED)'!$C$34,FALSE,TRUE)</f>
        <v>0</v>
      </c>
      <c r="Z137" s="17" t="b">
        <f t="shared" si="28"/>
        <v>0</v>
      </c>
      <c r="AA137" s="17" t="str">
        <f t="shared" si="29"/>
        <v>N</v>
      </c>
    </row>
    <row r="138" spans="1:27" ht="15" x14ac:dyDescent="0.15">
      <c r="A138" s="17" t="s">
        <v>278</v>
      </c>
      <c r="B138" s="17">
        <v>2</v>
      </c>
      <c r="C138" s="17">
        <v>3</v>
      </c>
      <c r="D138" s="17">
        <v>6</v>
      </c>
      <c r="E138" s="17" t="str">
        <f>IF('LTE CA'!K140="Y", "Y", IF('LTE CA'!K140="N", "N", 0))</f>
        <v>N</v>
      </c>
      <c r="F138" s="17" t="b">
        <f>IFERROR(AND(OR(F1:G137,$V138)=TRUE,IF(SEARCH(F$1,$A138)&gt;0,TRUE,FALSE)),"")</f>
        <v>0</v>
      </c>
      <c r="G138" s="17" t="str">
        <f>IFERROR(AND(OR(G1:G137,$V138)=TRUE,IF(SEARCH(G$1,$A138)&gt;0,TRUE,FALSE)),"")</f>
        <v/>
      </c>
      <c r="H138" s="17" t="str">
        <f>IFERROR(AND(OR(H1:K137,$V138)=TRUE,IF(SEARCH(H$1,$A138)&gt;0,TRUE,FALSE)),"")</f>
        <v/>
      </c>
      <c r="I138" s="17" t="str">
        <f>IFERROR(AND(OR(I1:K137,$V138)=TRUE,IF(SEARCH(I$1,$A138)&gt;0,TRUE,FALSE)),"")</f>
        <v/>
      </c>
      <c r="J138" s="17" t="b">
        <f>IFERROR(AND(OR(J1:K137,$V138)=TRUE,IF(SEARCH(J$1,$A138)&gt;0,TRUE,FALSE)),"")</f>
        <v>0</v>
      </c>
      <c r="K138" s="17" t="str">
        <f>IFERROR(AND(OR(K1:K137,$V138)=TRUE,IF(SEARCH(K$1,$A138)&gt;0,TRUE,FALSE)),"")</f>
        <v/>
      </c>
      <c r="L138" s="17" t="str">
        <f>IFERROR(AND(OR(L1:L137,$V138)=TRUE,IF(SEARCH(L$1,$A138)&gt;0,TRUE,FALSE)),"")</f>
        <v/>
      </c>
      <c r="M138" s="17" t="str">
        <f>IFERROR(AND(OR(M1:P137,$V138)=TRUE,IF(SEARCH(M$1,$A138)&gt;0,TRUE,FALSE)),"")</f>
        <v/>
      </c>
      <c r="N138" s="17" t="str">
        <f>IFERROR(AND(OR(N1:P137,$V138)=TRUE,IF(SEARCH(N$1,$A138)&gt;0,TRUE,FALSE)),"")</f>
        <v/>
      </c>
      <c r="O138" s="17" t="str">
        <f>IFERROR(AND(OR(O1:P137,$V138)=TRUE,IF(SEARCH(O$1,$A138)&gt;0,TRUE,FALSE)),"")</f>
        <v/>
      </c>
      <c r="P138" s="17" t="str">
        <f>IFERROR(AND(OR(P1:P137,$V138)=TRUE,IF(SEARCH(P$1,$A138)&gt;0,TRUE,FALSE)),"")</f>
        <v/>
      </c>
      <c r="Q138" s="17" t="str">
        <f>IFERROR(AND(OR(Q1:R137,$V138)=TRUE,IF(SEARCH(Q$1,$A138)&gt;0,TRUE,FALSE)),"")</f>
        <v/>
      </c>
      <c r="R138" s="17" t="str">
        <f>IFERROR(AND(OR(R1:R137,$V138)=TRUE,IF(SEARCH(R$1,$A138)&gt;0,TRUE,FALSE)),"")</f>
        <v/>
      </c>
      <c r="S138" s="17" t="str">
        <f>IFERROR(AND(OR(S1:S137,$V138)=TRUE,IF(SEARCH(S$1,$A138)&gt;0,TRUE,FALSE)),"")</f>
        <v/>
      </c>
      <c r="T138" s="17">
        <f t="shared" si="24"/>
        <v>0</v>
      </c>
      <c r="U138" s="17" t="b">
        <f t="shared" si="25"/>
        <v>0</v>
      </c>
      <c r="V138" s="17" t="b">
        <f t="shared" si="26"/>
        <v>0</v>
      </c>
      <c r="W138" s="17" t="b">
        <f t="shared" si="27"/>
        <v>0</v>
      </c>
      <c r="X138" s="17" t="b">
        <f>IF(C138&gt;'Overview (RESPONSES REQUIRED)'!$C$31,FALSE,TRUE)</f>
        <v>0</v>
      </c>
      <c r="Y138" s="17" t="b">
        <f>IF(D138&gt;'Overview (RESPONSES REQUIRED)'!$C$34,FALSE,TRUE)</f>
        <v>0</v>
      </c>
      <c r="Z138" s="17" t="b">
        <f t="shared" si="28"/>
        <v>0</v>
      </c>
      <c r="AA138" s="17" t="str">
        <f t="shared" si="29"/>
        <v>N</v>
      </c>
    </row>
    <row r="139" spans="1:27" ht="15" x14ac:dyDescent="0.15">
      <c r="A139" s="17" t="s">
        <v>279</v>
      </c>
      <c r="B139" s="17">
        <v>2</v>
      </c>
      <c r="C139" s="17">
        <v>2</v>
      </c>
      <c r="D139" s="17">
        <v>6</v>
      </c>
      <c r="E139" s="17" t="str">
        <f>IF('LTE CA'!K141="Y", "Y", IF('LTE CA'!K141="N", "N", 0))</f>
        <v>N</v>
      </c>
      <c r="F139" s="17" t="str">
        <f>IFERROR(AND(OR(F1:G138,$V139)=TRUE,IF(SEARCH(F$1,$A139)&gt;0,TRUE,FALSE)),"")</f>
        <v/>
      </c>
      <c r="G139" s="17" t="str">
        <f>IFERROR(AND(OR(G1:G138,$V139)=TRUE,IF(SEARCH(G$1,$A139)&gt;0,TRUE,FALSE)),"")</f>
        <v/>
      </c>
      <c r="H139" s="17" t="str">
        <f>IFERROR(AND(OR(H1:K138,$V139)=TRUE,IF(SEARCH(H$1,$A139)&gt;0,TRUE,FALSE)),"")</f>
        <v/>
      </c>
      <c r="I139" s="17" t="b">
        <f>IFERROR(AND(OR(I1:K138,$V139)=TRUE,IF(SEARCH(I$1,$A139)&gt;0,TRUE,FALSE)),"")</f>
        <v>0</v>
      </c>
      <c r="J139" s="17" t="str">
        <f>IFERROR(AND(OR(J1:K138,$V139)=TRUE,IF(SEARCH(J$1,$A139)&gt;0,TRUE,FALSE)),"")</f>
        <v/>
      </c>
      <c r="K139" s="17" t="str">
        <f>IFERROR(AND(OR(K1:K138,$V139)=TRUE,IF(SEARCH(K$1,$A139)&gt;0,TRUE,FALSE)),"")</f>
        <v/>
      </c>
      <c r="L139" s="17" t="str">
        <f>IFERROR(AND(OR(L1:L138,$V139)=TRUE,IF(SEARCH(L$1,$A139)&gt;0,TRUE,FALSE)),"")</f>
        <v/>
      </c>
      <c r="M139" s="17" t="str">
        <f>IFERROR(AND(OR(M1:P138,$V139)=TRUE,IF(SEARCH(M$1,$A139)&gt;0,TRUE,FALSE)),"")</f>
        <v/>
      </c>
      <c r="N139" s="17" t="str">
        <f>IFERROR(AND(OR(N1:P138,$V139)=TRUE,IF(SEARCH(N$1,$A139)&gt;0,TRUE,FALSE)),"")</f>
        <v/>
      </c>
      <c r="O139" s="17" t="str">
        <f>IFERROR(AND(OR(O1:P138,$V139)=TRUE,IF(SEARCH(O$1,$A139)&gt;0,TRUE,FALSE)),"")</f>
        <v/>
      </c>
      <c r="P139" s="17" t="str">
        <f>IFERROR(AND(OR(P1:P138,$V139)=TRUE,IF(SEARCH(P$1,$A139)&gt;0,TRUE,FALSE)),"")</f>
        <v/>
      </c>
      <c r="Q139" s="17" t="str">
        <f>IFERROR(AND(OR(Q1:R138,$V139)=TRUE,IF(SEARCH(Q$1,$A139)&gt;0,TRUE,FALSE)),"")</f>
        <v/>
      </c>
      <c r="R139" s="17" t="str">
        <f>IFERROR(AND(OR(R1:R138,$V139)=TRUE,IF(SEARCH(R$1,$A139)&gt;0,TRUE,FALSE)),"")</f>
        <v/>
      </c>
      <c r="S139" s="17" t="b">
        <f>IFERROR(AND(OR(S1:S138,$V139)=TRUE,IF(SEARCH(S$1,$A139)&gt;0,TRUE,FALSE)),"")</f>
        <v>0</v>
      </c>
      <c r="T139" s="17">
        <f t="shared" si="24"/>
        <v>0</v>
      </c>
      <c r="U139" s="17" t="b">
        <f t="shared" si="25"/>
        <v>0</v>
      </c>
      <c r="V139" s="17" t="b">
        <f t="shared" si="26"/>
        <v>0</v>
      </c>
      <c r="W139" s="17" t="b">
        <f t="shared" si="27"/>
        <v>0</v>
      </c>
      <c r="X139" s="17" t="b">
        <f>IF(C139&gt;'Overview (RESPONSES REQUIRED)'!$C$31,FALSE,TRUE)</f>
        <v>1</v>
      </c>
      <c r="Y139" s="17" t="b">
        <f>IF(D139&gt;'Overview (RESPONSES REQUIRED)'!$C$34,FALSE,TRUE)</f>
        <v>0</v>
      </c>
      <c r="Z139" s="17" t="b">
        <f t="shared" si="28"/>
        <v>0</v>
      </c>
      <c r="AA139" s="17" t="str">
        <f t="shared" si="29"/>
        <v>N</v>
      </c>
    </row>
    <row r="140" spans="1:27" ht="15" x14ac:dyDescent="0.15">
      <c r="A140" s="17" t="s">
        <v>280</v>
      </c>
      <c r="B140" s="17">
        <v>2</v>
      </c>
      <c r="C140" s="17">
        <v>2</v>
      </c>
      <c r="D140" s="17">
        <v>6</v>
      </c>
      <c r="E140" s="17" t="str">
        <f>IF('LTE CA'!K142="Y", "Y", IF('LTE CA'!K142="N", "N", 0))</f>
        <v>N</v>
      </c>
      <c r="F140" s="17" t="str">
        <f>IFERROR(AND(OR(F1:G139,$V140)=TRUE,IF(SEARCH(F$1,$A140)&gt;0,TRUE,FALSE)),"")</f>
        <v/>
      </c>
      <c r="G140" s="17" t="str">
        <f>IFERROR(AND(OR(G1:G139,$V140)=TRUE,IF(SEARCH(G$1,$A140)&gt;0,TRUE,FALSE)),"")</f>
        <v/>
      </c>
      <c r="H140" s="17" t="str">
        <f>IFERROR(AND(OR(H1:K139,$V140)=TRUE,IF(SEARCH(H$1,$A140)&gt;0,TRUE,FALSE)),"")</f>
        <v/>
      </c>
      <c r="I140" s="17" t="b">
        <f>IFERROR(AND(OR(I1:K139,$V140)=TRUE,IF(SEARCH(I$1,$A140)&gt;0,TRUE,FALSE)),"")</f>
        <v>0</v>
      </c>
      <c r="J140" s="17" t="str">
        <f>IFERROR(AND(OR(J1:K139,$V140)=TRUE,IF(SEARCH(J$1,$A140)&gt;0,TRUE,FALSE)),"")</f>
        <v/>
      </c>
      <c r="K140" s="17" t="str">
        <f>IFERROR(AND(OR(K1:K139,$V140)=TRUE,IF(SEARCH(K$1,$A140)&gt;0,TRUE,FALSE)),"")</f>
        <v/>
      </c>
      <c r="L140" s="17" t="str">
        <f>IFERROR(AND(OR(L1:L139,$V140)=TRUE,IF(SEARCH(L$1,$A140)&gt;0,TRUE,FALSE)),"")</f>
        <v/>
      </c>
      <c r="M140" s="17" t="str">
        <f>IFERROR(AND(OR(M1:P139,$V140)=TRUE,IF(SEARCH(M$1,$A140)&gt;0,TRUE,FALSE)),"")</f>
        <v/>
      </c>
      <c r="N140" s="17" t="str">
        <f>IFERROR(AND(OR(N1:P139,$V140)=TRUE,IF(SEARCH(N$1,$A140)&gt;0,TRUE,FALSE)),"")</f>
        <v/>
      </c>
      <c r="O140" s="17" t="str">
        <f>IFERROR(AND(OR(O1:P139,$V140)=TRUE,IF(SEARCH(O$1,$A140)&gt;0,TRUE,FALSE)),"")</f>
        <v/>
      </c>
      <c r="P140" s="17" t="str">
        <f>IFERROR(AND(OR(P1:P139,$V140)=TRUE,IF(SEARCH(P$1,$A140)&gt;0,TRUE,FALSE)),"")</f>
        <v/>
      </c>
      <c r="Q140" s="17" t="b">
        <f>IFERROR(AND(OR(Q1:R139,$V140)=TRUE,IF(SEARCH(Q$1,$A140)&gt;0,TRUE,FALSE)),"")</f>
        <v>0</v>
      </c>
      <c r="R140" s="17" t="str">
        <f>IFERROR(AND(OR(R1:R139,$V140)=TRUE,IF(SEARCH(R$1,$A140)&gt;0,TRUE,FALSE)),"")</f>
        <v/>
      </c>
      <c r="S140" s="17" t="str">
        <f>IFERROR(AND(OR(S1:S139,$V140)=TRUE,IF(SEARCH(S$1,$A140)&gt;0,TRUE,FALSE)),"")</f>
        <v/>
      </c>
      <c r="T140" s="17">
        <f t="shared" si="24"/>
        <v>0</v>
      </c>
      <c r="U140" s="17" t="b">
        <f t="shared" si="25"/>
        <v>0</v>
      </c>
      <c r="V140" s="17" t="b">
        <f t="shared" si="26"/>
        <v>0</v>
      </c>
      <c r="W140" s="17" t="b">
        <f t="shared" si="27"/>
        <v>0</v>
      </c>
      <c r="X140" s="17" t="b">
        <f>IF(C140&gt;'Overview (RESPONSES REQUIRED)'!$C$31,FALSE,TRUE)</f>
        <v>1</v>
      </c>
      <c r="Y140" s="17" t="b">
        <f>IF(D140&gt;'Overview (RESPONSES REQUIRED)'!$C$34,FALSE,TRUE)</f>
        <v>0</v>
      </c>
      <c r="Z140" s="17" t="b">
        <f t="shared" si="28"/>
        <v>0</v>
      </c>
      <c r="AA140" s="17" t="str">
        <f t="shared" si="29"/>
        <v>N</v>
      </c>
    </row>
    <row r="141" spans="1:27" ht="15" x14ac:dyDescent="0.15">
      <c r="A141" s="17" t="s">
        <v>281</v>
      </c>
      <c r="B141" s="17">
        <v>2</v>
      </c>
      <c r="C141" s="17">
        <v>2</v>
      </c>
      <c r="D141" s="17">
        <v>6</v>
      </c>
      <c r="E141" s="17" t="str">
        <f>IF('LTE CA'!K143="Y", "Y", IF('LTE CA'!K143="N", "N", 0))</f>
        <v>N</v>
      </c>
      <c r="F141" s="17" t="str">
        <f>IFERROR(AND(OR(F1:G140,$V141)=TRUE,IF(SEARCH(F$1,$A141)&gt;0,TRUE,FALSE)),"")</f>
        <v/>
      </c>
      <c r="G141" s="17" t="str">
        <f>IFERROR(AND(OR(G1:G140,$V141)=TRUE,IF(SEARCH(G$1,$A141)&gt;0,TRUE,FALSE)),"")</f>
        <v/>
      </c>
      <c r="H141" s="17" t="str">
        <f>IFERROR(AND(OR(H1:K140,$V141)=TRUE,IF(SEARCH(H$1,$A141)&gt;0,TRUE,FALSE)),"")</f>
        <v/>
      </c>
      <c r="I141" s="17" t="str">
        <f>IFERROR(AND(OR(I1:K140,$V141)=TRUE,IF(SEARCH(I$1,$A141)&gt;0,TRUE,FALSE)),"")</f>
        <v/>
      </c>
      <c r="J141" s="17" t="str">
        <f>IFERROR(AND(OR(J1:K140,$V141)=TRUE,IF(SEARCH(J$1,$A141)&gt;0,TRUE,FALSE)),"")</f>
        <v/>
      </c>
      <c r="K141" s="17" t="str">
        <f>IFERROR(AND(OR(K1:K140,$V141)=TRUE,IF(SEARCH(K$1,$A141)&gt;0,TRUE,FALSE)),"")</f>
        <v/>
      </c>
      <c r="L141" s="17" t="str">
        <f>IFERROR(AND(OR(L1:L140,$V141)=TRUE,IF(SEARCH(L$1,$A141)&gt;0,TRUE,FALSE)),"")</f>
        <v/>
      </c>
      <c r="M141" s="17" t="str">
        <f>IFERROR(AND(OR(M1:P140,$V141)=TRUE,IF(SEARCH(M$1,$A141)&gt;0,TRUE,FALSE)),"")</f>
        <v/>
      </c>
      <c r="N141" s="17" t="b">
        <f>IFERROR(AND(OR(N1:P140,$V141)=TRUE,IF(SEARCH(N$1,$A141)&gt;0,TRUE,FALSE)),"")</f>
        <v>0</v>
      </c>
      <c r="O141" s="17" t="str">
        <f>IFERROR(AND(OR(O1:P140,$V141)=TRUE,IF(SEARCH(O$1,$A141)&gt;0,TRUE,FALSE)),"")</f>
        <v/>
      </c>
      <c r="P141" s="17" t="str">
        <f>IFERROR(AND(OR(P1:P140,$V141)=TRUE,IF(SEARCH(P$1,$A141)&gt;0,TRUE,FALSE)),"")</f>
        <v/>
      </c>
      <c r="Q141" s="17" t="str">
        <f>IFERROR(AND(OR(Q1:R140,$V141)=TRUE,IF(SEARCH(Q$1,$A141)&gt;0,TRUE,FALSE)),"")</f>
        <v/>
      </c>
      <c r="R141" s="17" t="str">
        <f>IFERROR(AND(OR(R1:R140,$V141)=TRUE,IF(SEARCH(R$1,$A141)&gt;0,TRUE,FALSE)),"")</f>
        <v/>
      </c>
      <c r="S141" s="17" t="b">
        <f>IFERROR(AND(OR(S1:S140,$V141)=TRUE,IF(SEARCH(S$1,$A141)&gt;0,TRUE,FALSE)),"")</f>
        <v>0</v>
      </c>
      <c r="T141" s="17">
        <f t="shared" si="24"/>
        <v>0</v>
      </c>
      <c r="U141" s="17" t="b">
        <f t="shared" si="25"/>
        <v>0</v>
      </c>
      <c r="V141" s="17" t="b">
        <f t="shared" si="26"/>
        <v>0</v>
      </c>
      <c r="W141" s="17" t="b">
        <f t="shared" si="27"/>
        <v>0</v>
      </c>
      <c r="X141" s="17" t="b">
        <f>IF(C141&gt;'Overview (RESPONSES REQUIRED)'!$C$31,FALSE,TRUE)</f>
        <v>1</v>
      </c>
      <c r="Y141" s="17" t="b">
        <f>IF(D141&gt;'Overview (RESPONSES REQUIRED)'!$C$34,FALSE,TRUE)</f>
        <v>0</v>
      </c>
      <c r="Z141" s="17" t="b">
        <f t="shared" si="28"/>
        <v>0</v>
      </c>
      <c r="AA141" s="17" t="str">
        <f t="shared" si="29"/>
        <v>N</v>
      </c>
    </row>
    <row r="142" spans="1:27" ht="15" x14ac:dyDescent="0.15">
      <c r="A142" s="17" t="s">
        <v>282</v>
      </c>
      <c r="B142" s="17">
        <v>2</v>
      </c>
      <c r="C142" s="17">
        <v>2</v>
      </c>
      <c r="D142" s="17">
        <v>6</v>
      </c>
      <c r="E142" s="17" t="str">
        <f>IF('LTE CA'!K144="Y", "Y", IF('LTE CA'!K144="N", "N", 0))</f>
        <v>N</v>
      </c>
      <c r="F142" s="17" t="str">
        <f>IFERROR(AND(OR(F1:G141,$V142)=TRUE,IF(SEARCH(F$1,$A142)&gt;0,TRUE,FALSE)),"")</f>
        <v/>
      </c>
      <c r="G142" s="17" t="str">
        <f>IFERROR(AND(OR(G1:G141,$V142)=TRUE,IF(SEARCH(G$1,$A142)&gt;0,TRUE,FALSE)),"")</f>
        <v/>
      </c>
      <c r="H142" s="17" t="str">
        <f>IFERROR(AND(OR(H1:K141,$V142)=TRUE,IF(SEARCH(H$1,$A142)&gt;0,TRUE,FALSE)),"")</f>
        <v/>
      </c>
      <c r="I142" s="17" t="str">
        <f>IFERROR(AND(OR(I1:K141,$V142)=TRUE,IF(SEARCH(I$1,$A142)&gt;0,TRUE,FALSE)),"")</f>
        <v/>
      </c>
      <c r="J142" s="17" t="str">
        <f>IFERROR(AND(OR(J1:K141,$V142)=TRUE,IF(SEARCH(J$1,$A142)&gt;0,TRUE,FALSE)),"")</f>
        <v/>
      </c>
      <c r="K142" s="17" t="str">
        <f>IFERROR(AND(OR(K1:K141,$V142)=TRUE,IF(SEARCH(K$1,$A142)&gt;0,TRUE,FALSE)),"")</f>
        <v/>
      </c>
      <c r="L142" s="17" t="str">
        <f>IFERROR(AND(OR(L1:L141,$V142)=TRUE,IF(SEARCH(L$1,$A142)&gt;0,TRUE,FALSE)),"")</f>
        <v/>
      </c>
      <c r="M142" s="17" t="str">
        <f>IFERROR(AND(OR(M1:P141,$V142)=TRUE,IF(SEARCH(M$1,$A142)&gt;0,TRUE,FALSE)),"")</f>
        <v/>
      </c>
      <c r="N142" s="17" t="b">
        <f>IFERROR(AND(OR(N1:P141,$V142)=TRUE,IF(SEARCH(N$1,$A142)&gt;0,TRUE,FALSE)),"")</f>
        <v>0</v>
      </c>
      <c r="O142" s="17" t="str">
        <f>IFERROR(AND(OR(O1:P141,$V142)=TRUE,IF(SEARCH(O$1,$A142)&gt;0,TRUE,FALSE)),"")</f>
        <v/>
      </c>
      <c r="P142" s="17" t="str">
        <f>IFERROR(AND(OR(P1:P141,$V142)=TRUE,IF(SEARCH(P$1,$A142)&gt;0,TRUE,FALSE)),"")</f>
        <v/>
      </c>
      <c r="Q142" s="17" t="b">
        <f>IFERROR(AND(OR(Q1:R141,$V142)=TRUE,IF(SEARCH(Q$1,$A142)&gt;0,TRUE,FALSE)),"")</f>
        <v>0</v>
      </c>
      <c r="R142" s="17" t="str">
        <f>IFERROR(AND(OR(R1:R141,$V142)=TRUE,IF(SEARCH(R$1,$A142)&gt;0,TRUE,FALSE)),"")</f>
        <v/>
      </c>
      <c r="S142" s="17" t="str">
        <f>IFERROR(AND(OR(S1:S141,$V142)=TRUE,IF(SEARCH(S$1,$A142)&gt;0,TRUE,FALSE)),"")</f>
        <v/>
      </c>
      <c r="T142" s="17">
        <f t="shared" si="24"/>
        <v>0</v>
      </c>
      <c r="U142" s="17" t="b">
        <f t="shared" si="25"/>
        <v>0</v>
      </c>
      <c r="V142" s="17" t="b">
        <f t="shared" si="26"/>
        <v>0</v>
      </c>
      <c r="W142" s="17" t="b">
        <f t="shared" si="27"/>
        <v>0</v>
      </c>
      <c r="X142" s="17" t="b">
        <f>IF(C142&gt;'Overview (RESPONSES REQUIRED)'!$C$31,FALSE,TRUE)</f>
        <v>1</v>
      </c>
      <c r="Y142" s="17" t="b">
        <f>IF(D142&gt;'Overview (RESPONSES REQUIRED)'!$C$34,FALSE,TRUE)</f>
        <v>0</v>
      </c>
      <c r="Z142" s="17" t="b">
        <f t="shared" si="28"/>
        <v>0</v>
      </c>
      <c r="AA142" s="17" t="str">
        <f t="shared" si="29"/>
        <v>N</v>
      </c>
    </row>
    <row r="143" spans="1:27" ht="15" x14ac:dyDescent="0.15">
      <c r="A143" s="17" t="s">
        <v>283</v>
      </c>
      <c r="B143" s="17">
        <v>2</v>
      </c>
      <c r="C143" s="17">
        <v>2</v>
      </c>
      <c r="D143" s="17">
        <v>6</v>
      </c>
      <c r="E143" s="17" t="str">
        <f>IF('LTE CA'!K145="Y", "Y", IF('LTE CA'!K145="N", "N", 0))</f>
        <v>N</v>
      </c>
      <c r="F143" s="17" t="str">
        <f>IFERROR(AND(OR(F1:G142,$V143)=TRUE,IF(SEARCH(F$1,$A143)&gt;0,TRUE,FALSE)),"")</f>
        <v/>
      </c>
      <c r="G143" s="17" t="b">
        <f>IFERROR(AND(OR(G1:G142,$V143)=TRUE,IF(SEARCH(G$1,$A143)&gt;0,TRUE,FALSE)),"")</f>
        <v>0</v>
      </c>
      <c r="H143" s="17" t="str">
        <f>IFERROR(AND(OR(H1:K142,$V143)=TRUE,IF(SEARCH(H$1,$A143)&gt;0,TRUE,FALSE)),"")</f>
        <v/>
      </c>
      <c r="I143" s="17" t="str">
        <f>IFERROR(AND(OR(I1:K142,$V143)=TRUE,IF(SEARCH(I$1,$A143)&gt;0,TRUE,FALSE)),"")</f>
        <v/>
      </c>
      <c r="J143" s="17" t="str">
        <f>IFERROR(AND(OR(J1:K142,$V143)=TRUE,IF(SEARCH(J$1,$A143)&gt;0,TRUE,FALSE)),"")</f>
        <v/>
      </c>
      <c r="K143" s="17" t="str">
        <f>IFERROR(AND(OR(K1:K142,$V143)=TRUE,IF(SEARCH(K$1,$A143)&gt;0,TRUE,FALSE)),"")</f>
        <v/>
      </c>
      <c r="L143" s="17" t="str">
        <f>IFERROR(AND(OR(L1:L142,$V143)=TRUE,IF(SEARCH(L$1,$A143)&gt;0,TRUE,FALSE)),"")</f>
        <v/>
      </c>
      <c r="M143" s="17" t="str">
        <f>IFERROR(AND(OR(M1:P142,$V143)=TRUE,IF(SEARCH(M$1,$A143)&gt;0,TRUE,FALSE)),"")</f>
        <v/>
      </c>
      <c r="N143" s="17" t="str">
        <f>IFERROR(AND(OR(N1:P142,$V143)=TRUE,IF(SEARCH(N$1,$A143)&gt;0,TRUE,FALSE)),"")</f>
        <v/>
      </c>
      <c r="O143" s="17" t="str">
        <f>IFERROR(AND(OR(O1:P142,$V143)=TRUE,IF(SEARCH(O$1,$A143)&gt;0,TRUE,FALSE)),"")</f>
        <v/>
      </c>
      <c r="P143" s="17" t="str">
        <f>IFERROR(AND(OR(P1:P142,$V143)=TRUE,IF(SEARCH(P$1,$A143)&gt;0,TRUE,FALSE)),"")</f>
        <v/>
      </c>
      <c r="Q143" s="17" t="str">
        <f>IFERROR(AND(OR(Q1:R142,$V143)=TRUE,IF(SEARCH(Q$1,$A143)&gt;0,TRUE,FALSE)),"")</f>
        <v/>
      </c>
      <c r="R143" s="17" t="str">
        <f>IFERROR(AND(OR(R1:R142,$V143)=TRUE,IF(SEARCH(R$1,$A143)&gt;0,TRUE,FALSE)),"")</f>
        <v/>
      </c>
      <c r="S143" s="17" t="b">
        <f>IFERROR(AND(OR(S1:S142,$V143)=TRUE,IF(SEARCH(S$1,$A143)&gt;0,TRUE,FALSE)),"")</f>
        <v>0</v>
      </c>
      <c r="T143" s="17">
        <f t="shared" si="24"/>
        <v>0</v>
      </c>
      <c r="U143" s="17" t="b">
        <f t="shared" si="25"/>
        <v>0</v>
      </c>
      <c r="V143" s="17" t="b">
        <f t="shared" si="26"/>
        <v>0</v>
      </c>
      <c r="W143" s="17" t="b">
        <f t="shared" si="27"/>
        <v>0</v>
      </c>
      <c r="X143" s="17" t="b">
        <f>IF(C143&gt;'Overview (RESPONSES REQUIRED)'!$C$31,FALSE,TRUE)</f>
        <v>1</v>
      </c>
      <c r="Y143" s="17" t="b">
        <f>IF(D143&gt;'Overview (RESPONSES REQUIRED)'!$C$34,FALSE,TRUE)</f>
        <v>0</v>
      </c>
      <c r="Z143" s="17" t="b">
        <f t="shared" si="28"/>
        <v>0</v>
      </c>
      <c r="AA143" s="17" t="str">
        <f t="shared" si="29"/>
        <v>N</v>
      </c>
    </row>
    <row r="144" spans="1:27" ht="15" x14ac:dyDescent="0.15">
      <c r="A144" s="17" t="s">
        <v>284</v>
      </c>
      <c r="B144" s="17">
        <v>2</v>
      </c>
      <c r="C144" s="17">
        <v>2</v>
      </c>
      <c r="D144" s="17">
        <v>6</v>
      </c>
      <c r="E144" s="17" t="str">
        <f>IF('LTE CA'!K146="Y", "Y", IF('LTE CA'!K146="N", "N", 0))</f>
        <v>N</v>
      </c>
      <c r="F144" s="17" t="str">
        <f>IFERROR(AND(OR(F1:G143,$V144)=TRUE,IF(SEARCH(F$1,$A144)&gt;0,TRUE,FALSE)),"")</f>
        <v/>
      </c>
      <c r="G144" s="17" t="str">
        <f>IFERROR(AND(OR(G1:G143,$V144)=TRUE,IF(SEARCH(G$1,$A144)&gt;0,TRUE,FALSE)),"")</f>
        <v/>
      </c>
      <c r="H144" s="17" t="str">
        <f>IFERROR(AND(OR(H1:K143,$V144)=TRUE,IF(SEARCH(H$1,$A144)&gt;0,TRUE,FALSE)),"")</f>
        <v/>
      </c>
      <c r="I144" s="17" t="b">
        <f>IFERROR(AND(OR(I1:K143,$V144)=TRUE,IF(SEARCH(I$1,$A144)&gt;0,TRUE,FALSE)),"")</f>
        <v>0</v>
      </c>
      <c r="J144" s="17" t="str">
        <f>IFERROR(AND(OR(J1:K143,$V144)=TRUE,IF(SEARCH(J$1,$A144)&gt;0,TRUE,FALSE)),"")</f>
        <v/>
      </c>
      <c r="K144" s="17" t="str">
        <f>IFERROR(AND(OR(K1:K143,$V144)=TRUE,IF(SEARCH(K$1,$A144)&gt;0,TRUE,FALSE)),"")</f>
        <v/>
      </c>
      <c r="L144" s="17" t="str">
        <f>IFERROR(AND(OR(L1:L143,$V144)=TRUE,IF(SEARCH(L$1,$A144)&gt;0,TRUE,FALSE)),"")</f>
        <v/>
      </c>
      <c r="M144" s="17" t="b">
        <f>IFERROR(AND(OR(M1:P143,$V144)=TRUE,IF(SEARCH(M$1,$A144)&gt;0,TRUE,FALSE)),"")</f>
        <v>0</v>
      </c>
      <c r="N144" s="17" t="str">
        <f>IFERROR(AND(OR(N1:P143,$V144)=TRUE,IF(SEARCH(N$1,$A144)&gt;0,TRUE,FALSE)),"")</f>
        <v/>
      </c>
      <c r="O144" s="17" t="str">
        <f>IFERROR(AND(OR(O1:P143,$V144)=TRUE,IF(SEARCH(O$1,$A144)&gt;0,TRUE,FALSE)),"")</f>
        <v/>
      </c>
      <c r="P144" s="17" t="str">
        <f>IFERROR(AND(OR(P1:P143,$V144)=TRUE,IF(SEARCH(P$1,$A144)&gt;0,TRUE,FALSE)),"")</f>
        <v/>
      </c>
      <c r="Q144" s="17" t="str">
        <f>IFERROR(AND(OR(Q1:R143,$V144)=TRUE,IF(SEARCH(Q$1,$A144)&gt;0,TRUE,FALSE)),"")</f>
        <v/>
      </c>
      <c r="R144" s="17" t="str">
        <f>IFERROR(AND(OR(R1:R143,$V144)=TRUE,IF(SEARCH(R$1,$A144)&gt;0,TRUE,FALSE)),"")</f>
        <v/>
      </c>
      <c r="S144" s="17" t="str">
        <f>IFERROR(AND(OR(S1:S143,$V144)=TRUE,IF(SEARCH(S$1,$A144)&gt;0,TRUE,FALSE)),"")</f>
        <v/>
      </c>
      <c r="T144" s="17">
        <f t="shared" si="24"/>
        <v>0</v>
      </c>
      <c r="U144" s="17" t="b">
        <f t="shared" si="25"/>
        <v>0</v>
      </c>
      <c r="V144" s="17" t="b">
        <f t="shared" si="26"/>
        <v>0</v>
      </c>
      <c r="W144" s="17" t="b">
        <f t="shared" si="27"/>
        <v>0</v>
      </c>
      <c r="X144" s="17" t="b">
        <f>IF(C144&gt;'Overview (RESPONSES REQUIRED)'!$C$31,FALSE,TRUE)</f>
        <v>1</v>
      </c>
      <c r="Y144" s="17" t="b">
        <f>IF(D144&gt;'Overview (RESPONSES REQUIRED)'!$C$34,FALSE,TRUE)</f>
        <v>0</v>
      </c>
      <c r="Z144" s="17" t="b">
        <f t="shared" si="28"/>
        <v>0</v>
      </c>
      <c r="AA144" s="17" t="str">
        <f t="shared" si="29"/>
        <v>N</v>
      </c>
    </row>
    <row r="145" spans="1:27" ht="15" x14ac:dyDescent="0.15">
      <c r="A145" s="17" t="s">
        <v>285</v>
      </c>
      <c r="B145" s="17">
        <v>2</v>
      </c>
      <c r="C145" s="17">
        <v>2</v>
      </c>
      <c r="D145" s="17">
        <v>6</v>
      </c>
      <c r="E145" s="17" t="str">
        <f>IF('LTE CA'!K147="Y", "Y", IF('LTE CA'!K147="N", "N", 0))</f>
        <v>N</v>
      </c>
      <c r="F145" s="17" t="str">
        <f>IFERROR(AND(OR(F1:G144,$V145)=TRUE,IF(SEARCH(F$1,$A145)&gt;0,TRUE,FALSE)),"")</f>
        <v/>
      </c>
      <c r="G145" s="17" t="b">
        <f>IFERROR(AND(OR(G1:G144,$V145)=TRUE,IF(SEARCH(G$1,$A145)&gt;0,TRUE,FALSE)),"")</f>
        <v>0</v>
      </c>
      <c r="H145" s="17" t="b">
        <f>IFERROR(AND(OR(H1:K144,$V145)=TRUE,IF(SEARCH(H$1,$A145)&gt;0,TRUE,FALSE)),"")</f>
        <v>0</v>
      </c>
      <c r="I145" s="17" t="str">
        <f>IFERROR(AND(OR(I1:K144,$V145)=TRUE,IF(SEARCH(I$1,$A145)&gt;0,TRUE,FALSE)),"")</f>
        <v/>
      </c>
      <c r="J145" s="17" t="str">
        <f>IFERROR(AND(OR(J1:K144,$V145)=TRUE,IF(SEARCH(J$1,$A145)&gt;0,TRUE,FALSE)),"")</f>
        <v/>
      </c>
      <c r="K145" s="17" t="str">
        <f>IFERROR(AND(OR(K1:K144,$V145)=TRUE,IF(SEARCH(K$1,$A145)&gt;0,TRUE,FALSE)),"")</f>
        <v/>
      </c>
      <c r="L145" s="17" t="str">
        <f>IFERROR(AND(OR(L1:L144,$V145)=TRUE,IF(SEARCH(L$1,$A145)&gt;0,TRUE,FALSE)),"")</f>
        <v/>
      </c>
      <c r="M145" s="17" t="str">
        <f>IFERROR(AND(OR(M1:P144,$V145)=TRUE,IF(SEARCH(M$1,$A145)&gt;0,TRUE,FALSE)),"")</f>
        <v/>
      </c>
      <c r="N145" s="17" t="str">
        <f>IFERROR(AND(OR(N1:P144,$V145)=TRUE,IF(SEARCH(N$1,$A145)&gt;0,TRUE,FALSE)),"")</f>
        <v/>
      </c>
      <c r="O145" s="17" t="str">
        <f>IFERROR(AND(OR(O1:P144,$V145)=TRUE,IF(SEARCH(O$1,$A145)&gt;0,TRUE,FALSE)),"")</f>
        <v/>
      </c>
      <c r="P145" s="17" t="str">
        <f>IFERROR(AND(OR(P1:P144,$V145)=TRUE,IF(SEARCH(P$1,$A145)&gt;0,TRUE,FALSE)),"")</f>
        <v/>
      </c>
      <c r="Q145" s="17" t="str">
        <f>IFERROR(AND(OR(Q1:R144,$V145)=TRUE,IF(SEARCH(Q$1,$A145)&gt;0,TRUE,FALSE)),"")</f>
        <v/>
      </c>
      <c r="R145" s="17" t="str">
        <f>IFERROR(AND(OR(R1:R144,$V145)=TRUE,IF(SEARCH(R$1,$A145)&gt;0,TRUE,FALSE)),"")</f>
        <v/>
      </c>
      <c r="S145" s="17" t="str">
        <f>IFERROR(AND(OR(S1:S144,$V145)=TRUE,IF(SEARCH(S$1,$A145)&gt;0,TRUE,FALSE)),"")</f>
        <v/>
      </c>
      <c r="T145" s="17">
        <f t="shared" si="24"/>
        <v>0</v>
      </c>
      <c r="U145" s="17" t="b">
        <f t="shared" si="25"/>
        <v>0</v>
      </c>
      <c r="V145" s="17" t="b">
        <f t="shared" si="26"/>
        <v>0</v>
      </c>
      <c r="W145" s="17" t="b">
        <f t="shared" si="27"/>
        <v>0</v>
      </c>
      <c r="X145" s="17" t="b">
        <f>IF(C145&gt;'Overview (RESPONSES REQUIRED)'!$C$31,FALSE,TRUE)</f>
        <v>1</v>
      </c>
      <c r="Y145" s="17" t="b">
        <f>IF(D145&gt;'Overview (RESPONSES REQUIRED)'!$C$34,FALSE,TRUE)</f>
        <v>0</v>
      </c>
      <c r="Z145" s="17" t="b">
        <f t="shared" si="28"/>
        <v>0</v>
      </c>
      <c r="AA145" s="17" t="str">
        <f t="shared" si="29"/>
        <v>N</v>
      </c>
    </row>
    <row r="146" spans="1:27" ht="15" x14ac:dyDescent="0.15">
      <c r="A146" s="17" t="s">
        <v>286</v>
      </c>
      <c r="B146" s="17">
        <v>2</v>
      </c>
      <c r="C146" s="17">
        <v>2</v>
      </c>
      <c r="D146" s="17">
        <v>6</v>
      </c>
      <c r="E146" s="17" t="str">
        <f>IF('LTE CA'!K148="Y", "Y", IF('LTE CA'!K148="N", "N", 0))</f>
        <v>N</v>
      </c>
      <c r="F146" s="17" t="str">
        <f>IFERROR(AND(OR(F1:G145,$V146)=TRUE,IF(SEARCH(F$1,$A146)&gt;0,TRUE,FALSE)),"")</f>
        <v/>
      </c>
      <c r="G146" s="17" t="b">
        <f>IFERROR(AND(OR(G1:G145,$V146)=TRUE,IF(SEARCH(G$1,$A146)&gt;0,TRUE,FALSE)),"")</f>
        <v>0</v>
      </c>
      <c r="H146" s="17" t="str">
        <f>IFERROR(AND(OR(H1:K145,$V146)=TRUE,IF(SEARCH(H$1,$A146)&gt;0,TRUE,FALSE)),"")</f>
        <v/>
      </c>
      <c r="I146" s="17" t="str">
        <f>IFERROR(AND(OR(I1:K145,$V146)=TRUE,IF(SEARCH(I$1,$A146)&gt;0,TRUE,FALSE)),"")</f>
        <v/>
      </c>
      <c r="J146" s="17" t="str">
        <f>IFERROR(AND(OR(J1:K145,$V146)=TRUE,IF(SEARCH(J$1,$A146)&gt;0,TRUE,FALSE)),"")</f>
        <v/>
      </c>
      <c r="K146" s="17" t="str">
        <f>IFERROR(AND(OR(K1:K145,$V146)=TRUE,IF(SEARCH(K$1,$A146)&gt;0,TRUE,FALSE)),"")</f>
        <v/>
      </c>
      <c r="L146" s="17" t="str">
        <f>IFERROR(AND(OR(L1:L145,$V146)=TRUE,IF(SEARCH(L$1,$A146)&gt;0,TRUE,FALSE)),"")</f>
        <v/>
      </c>
      <c r="M146" s="17" t="b">
        <f>IFERROR(AND(OR(M1:P145,$V146)=TRUE,IF(SEARCH(M$1,$A146)&gt;0,TRUE,FALSE)),"")</f>
        <v>0</v>
      </c>
      <c r="N146" s="17" t="str">
        <f>IFERROR(AND(OR(N1:P145,$V146)=TRUE,IF(SEARCH(N$1,$A146)&gt;0,TRUE,FALSE)),"")</f>
        <v/>
      </c>
      <c r="O146" s="17" t="str">
        <f>IFERROR(AND(OR(O1:P145,$V146)=TRUE,IF(SEARCH(O$1,$A146)&gt;0,TRUE,FALSE)),"")</f>
        <v/>
      </c>
      <c r="P146" s="17" t="str">
        <f>IFERROR(AND(OR(P1:P145,$V146)=TRUE,IF(SEARCH(P$1,$A146)&gt;0,TRUE,FALSE)),"")</f>
        <v/>
      </c>
      <c r="Q146" s="17" t="str">
        <f>IFERROR(AND(OR(Q1:R145,$V146)=TRUE,IF(SEARCH(Q$1,$A146)&gt;0,TRUE,FALSE)),"")</f>
        <v/>
      </c>
      <c r="R146" s="17" t="str">
        <f>IFERROR(AND(OR(R1:R145,$V146)=TRUE,IF(SEARCH(R$1,$A146)&gt;0,TRUE,FALSE)),"")</f>
        <v/>
      </c>
      <c r="S146" s="17" t="str">
        <f>IFERROR(AND(OR(S1:S145,$V146)=TRUE,IF(SEARCH(S$1,$A146)&gt;0,TRUE,FALSE)),"")</f>
        <v/>
      </c>
      <c r="T146" s="17">
        <f t="shared" si="24"/>
        <v>0</v>
      </c>
      <c r="U146" s="17" t="b">
        <f t="shared" si="25"/>
        <v>0</v>
      </c>
      <c r="V146" s="17" t="b">
        <f t="shared" si="26"/>
        <v>0</v>
      </c>
      <c r="W146" s="17" t="b">
        <f t="shared" si="27"/>
        <v>0</v>
      </c>
      <c r="X146" s="17" t="b">
        <f>IF(C146&gt;'Overview (RESPONSES REQUIRED)'!$C$31,FALSE,TRUE)</f>
        <v>1</v>
      </c>
      <c r="Y146" s="17" t="b">
        <f>IF(D146&gt;'Overview (RESPONSES REQUIRED)'!$C$34,FALSE,TRUE)</f>
        <v>0</v>
      </c>
      <c r="Z146" s="17" t="b">
        <f t="shared" si="28"/>
        <v>0</v>
      </c>
      <c r="AA146" s="17" t="str">
        <f t="shared" si="29"/>
        <v>N</v>
      </c>
    </row>
    <row r="147" spans="1:27" ht="15" x14ac:dyDescent="0.15">
      <c r="A147" s="17" t="s">
        <v>287</v>
      </c>
      <c r="B147" s="17">
        <v>2</v>
      </c>
      <c r="C147" s="17">
        <v>2</v>
      </c>
      <c r="D147" s="17">
        <v>6</v>
      </c>
      <c r="E147" s="17" t="str">
        <f>IF('LTE CA'!K149="Y", "Y", IF('LTE CA'!K149="N", "N", 0))</f>
        <v>N</v>
      </c>
      <c r="F147" s="17" t="str">
        <f>IFERROR(AND(OR(F1:G146,$V147)=TRUE,IF(SEARCH(F$1,$A147)&gt;0,TRUE,FALSE)),"")</f>
        <v/>
      </c>
      <c r="G147" s="17" t="str">
        <f>IFERROR(AND(OR(G1:G146,$V147)=TRUE,IF(SEARCH(G$1,$A147)&gt;0,TRUE,FALSE)),"")</f>
        <v/>
      </c>
      <c r="H147" s="17" t="b">
        <f>IFERROR(AND(OR(H1:K146,$V147)=TRUE,IF(SEARCH(H$1,$A147)&gt;0,TRUE,FALSE)),"")</f>
        <v>0</v>
      </c>
      <c r="I147" s="17" t="str">
        <f>IFERROR(AND(OR(I1:K146,$V147)=TRUE,IF(SEARCH(I$1,$A147)&gt;0,TRUE,FALSE)),"")</f>
        <v/>
      </c>
      <c r="J147" s="17" t="str">
        <f>IFERROR(AND(OR(J1:K146,$V147)=TRUE,IF(SEARCH(J$1,$A147)&gt;0,TRUE,FALSE)),"")</f>
        <v/>
      </c>
      <c r="K147" s="17" t="str">
        <f>IFERROR(AND(OR(K1:K146,$V147)=TRUE,IF(SEARCH(K$1,$A147)&gt;0,TRUE,FALSE)),"")</f>
        <v/>
      </c>
      <c r="L147" s="17" t="str">
        <f>IFERROR(AND(OR(L1:L146,$V147)=TRUE,IF(SEARCH(L$1,$A147)&gt;0,TRUE,FALSE)),"")</f>
        <v/>
      </c>
      <c r="M147" s="17" t="str">
        <f>IFERROR(AND(OR(M1:P146,$V147)=TRUE,IF(SEARCH(M$1,$A147)&gt;0,TRUE,FALSE)),"")</f>
        <v/>
      </c>
      <c r="N147" s="17" t="b">
        <f>IFERROR(AND(OR(N1:P146,$V147)=TRUE,IF(SEARCH(N$1,$A147)&gt;0,TRUE,FALSE)),"")</f>
        <v>0</v>
      </c>
      <c r="O147" s="17" t="str">
        <f>IFERROR(AND(OR(O1:P146,$V147)=TRUE,IF(SEARCH(O$1,$A147)&gt;0,TRUE,FALSE)),"")</f>
        <v/>
      </c>
      <c r="P147" s="17" t="str">
        <f>IFERROR(AND(OR(P1:P146,$V147)=TRUE,IF(SEARCH(P$1,$A147)&gt;0,TRUE,FALSE)),"")</f>
        <v/>
      </c>
      <c r="Q147" s="17" t="str">
        <f>IFERROR(AND(OR(Q1:R146,$V147)=TRUE,IF(SEARCH(Q$1,$A147)&gt;0,TRUE,FALSE)),"")</f>
        <v/>
      </c>
      <c r="R147" s="17" t="str">
        <f>IFERROR(AND(OR(R1:R146,$V147)=TRUE,IF(SEARCH(R$1,$A147)&gt;0,TRUE,FALSE)),"")</f>
        <v/>
      </c>
      <c r="S147" s="17" t="str">
        <f>IFERROR(AND(OR(S1:S146,$V147)=TRUE,IF(SEARCH(S$1,$A147)&gt;0,TRUE,FALSE)),"")</f>
        <v/>
      </c>
      <c r="T147" s="17">
        <f t="shared" si="24"/>
        <v>0</v>
      </c>
      <c r="U147" s="17" t="b">
        <f t="shared" si="25"/>
        <v>0</v>
      </c>
      <c r="V147" s="17" t="b">
        <f t="shared" si="26"/>
        <v>0</v>
      </c>
      <c r="W147" s="17" t="b">
        <f t="shared" si="27"/>
        <v>0</v>
      </c>
      <c r="X147" s="17" t="b">
        <f>IF(C147&gt;'Overview (RESPONSES REQUIRED)'!$C$31,FALSE,TRUE)</f>
        <v>1</v>
      </c>
      <c r="Y147" s="17" t="b">
        <f>IF(D147&gt;'Overview (RESPONSES REQUIRED)'!$C$34,FALSE,TRUE)</f>
        <v>0</v>
      </c>
      <c r="Z147" s="17" t="b">
        <f t="shared" si="28"/>
        <v>0</v>
      </c>
      <c r="AA147" s="17" t="str">
        <f t="shared" si="29"/>
        <v>N</v>
      </c>
    </row>
    <row r="148" spans="1:27" ht="15" x14ac:dyDescent="0.15">
      <c r="A148" s="17" t="s">
        <v>288</v>
      </c>
      <c r="B148" s="17">
        <v>2</v>
      </c>
      <c r="C148" s="17">
        <v>2</v>
      </c>
      <c r="D148" s="17">
        <v>6</v>
      </c>
      <c r="E148" s="17" t="str">
        <f>IF('LTE CA'!K150="Y", "Y", IF('LTE CA'!K150="N", "N", 0))</f>
        <v>N</v>
      </c>
      <c r="F148" s="17" t="b">
        <f>IFERROR(AND(OR(F1:G147,$V148)=TRUE,IF(SEARCH(F$1,$A148)&gt;0,TRUE,FALSE)),"")</f>
        <v>0</v>
      </c>
      <c r="G148" s="17" t="str">
        <f>IFERROR(AND(OR(G1:G147,$V148)=TRUE,IF(SEARCH(G$1,$A148)&gt;0,TRUE,FALSE)),"")</f>
        <v/>
      </c>
      <c r="H148" s="17" t="str">
        <f>IFERROR(AND(OR(H1:K147,$V148)=TRUE,IF(SEARCH(H$1,$A148)&gt;0,TRUE,FALSE)),"")</f>
        <v/>
      </c>
      <c r="I148" s="17" t="b">
        <f>IFERROR(AND(OR(I1:K147,$V148)=TRUE,IF(SEARCH(I$1,$A148)&gt;0,TRUE,FALSE)),"")</f>
        <v>0</v>
      </c>
      <c r="J148" s="17" t="str">
        <f>IFERROR(AND(OR(J1:K147,$V148)=TRUE,IF(SEARCH(J$1,$A148)&gt;0,TRUE,FALSE)),"")</f>
        <v/>
      </c>
      <c r="K148" s="17" t="str">
        <f>IFERROR(AND(OR(K1:K147,$V148)=TRUE,IF(SEARCH(K$1,$A148)&gt;0,TRUE,FALSE)),"")</f>
        <v/>
      </c>
      <c r="L148" s="17" t="str">
        <f>IFERROR(AND(OR(L1:L147,$V148)=TRUE,IF(SEARCH(L$1,$A148)&gt;0,TRUE,FALSE)),"")</f>
        <v/>
      </c>
      <c r="M148" s="17" t="str">
        <f>IFERROR(AND(OR(M1:P147,$V148)=TRUE,IF(SEARCH(M$1,$A148)&gt;0,TRUE,FALSE)),"")</f>
        <v/>
      </c>
      <c r="N148" s="17" t="str">
        <f>IFERROR(AND(OR(N1:P147,$V148)=TRUE,IF(SEARCH(N$1,$A148)&gt;0,TRUE,FALSE)),"")</f>
        <v/>
      </c>
      <c r="O148" s="17" t="str">
        <f>IFERROR(AND(OR(O1:P147,$V148)=TRUE,IF(SEARCH(O$1,$A148)&gt;0,TRUE,FALSE)),"")</f>
        <v/>
      </c>
      <c r="P148" s="17" t="str">
        <f>IFERROR(AND(OR(P1:P147,$V148)=TRUE,IF(SEARCH(P$1,$A148)&gt;0,TRUE,FALSE)),"")</f>
        <v/>
      </c>
      <c r="Q148" s="17" t="str">
        <f>IFERROR(AND(OR(Q1:R147,$V148)=TRUE,IF(SEARCH(Q$1,$A148)&gt;0,TRUE,FALSE)),"")</f>
        <v/>
      </c>
      <c r="R148" s="17" t="str">
        <f>IFERROR(AND(OR(R1:R147,$V148)=TRUE,IF(SEARCH(R$1,$A148)&gt;0,TRUE,FALSE)),"")</f>
        <v/>
      </c>
      <c r="S148" s="17" t="str">
        <f>IFERROR(AND(OR(S1:S147,$V148)=TRUE,IF(SEARCH(S$1,$A148)&gt;0,TRUE,FALSE)),"")</f>
        <v/>
      </c>
      <c r="T148" s="17">
        <f t="shared" si="24"/>
        <v>0</v>
      </c>
      <c r="U148" s="17" t="b">
        <f t="shared" si="25"/>
        <v>0</v>
      </c>
      <c r="V148" s="17" t="b">
        <f t="shared" si="26"/>
        <v>0</v>
      </c>
      <c r="W148" s="17" t="b">
        <f t="shared" si="27"/>
        <v>0</v>
      </c>
      <c r="X148" s="17" t="b">
        <f>IF(C148&gt;'Overview (RESPONSES REQUIRED)'!$C$31,FALSE,TRUE)</f>
        <v>1</v>
      </c>
      <c r="Y148" s="17" t="b">
        <f>IF(D148&gt;'Overview (RESPONSES REQUIRED)'!$C$34,FALSE,TRUE)</f>
        <v>0</v>
      </c>
      <c r="Z148" s="17" t="b">
        <f t="shared" si="28"/>
        <v>0</v>
      </c>
      <c r="AA148" s="17" t="str">
        <f t="shared" si="29"/>
        <v>N</v>
      </c>
    </row>
    <row r="149" spans="1:27" ht="15" x14ac:dyDescent="0.15">
      <c r="A149" s="17" t="s">
        <v>289</v>
      </c>
      <c r="B149" s="17">
        <v>2</v>
      </c>
      <c r="C149" s="17">
        <v>2</v>
      </c>
      <c r="D149" s="17">
        <v>6</v>
      </c>
      <c r="E149" s="17" t="str">
        <f>IF('LTE CA'!K151="Y", "Y", IF('LTE CA'!K151="N", "N", 0))</f>
        <v>N</v>
      </c>
      <c r="F149" s="17" t="b">
        <f>IFERROR(AND(OR(F1:G148,$V149)=TRUE,IF(SEARCH(F$1,$A149)&gt;0,TRUE,FALSE)),"")</f>
        <v>0</v>
      </c>
      <c r="G149" s="17" t="str">
        <f>IFERROR(AND(OR(G1:G148,$V149)=TRUE,IF(SEARCH(G$1,$A149)&gt;0,TRUE,FALSE)),"")</f>
        <v/>
      </c>
      <c r="H149" s="17" t="str">
        <f>IFERROR(AND(OR(H1:K148,$V149)=TRUE,IF(SEARCH(H$1,$A149)&gt;0,TRUE,FALSE)),"")</f>
        <v/>
      </c>
      <c r="I149" s="17" t="str">
        <f>IFERROR(AND(OR(I1:K148,$V149)=TRUE,IF(SEARCH(I$1,$A149)&gt;0,TRUE,FALSE)),"")</f>
        <v/>
      </c>
      <c r="J149" s="17" t="str">
        <f>IFERROR(AND(OR(J1:K148,$V149)=TRUE,IF(SEARCH(J$1,$A149)&gt;0,TRUE,FALSE)),"")</f>
        <v/>
      </c>
      <c r="K149" s="17" t="str">
        <f>IFERROR(AND(OR(K1:K148,$V149)=TRUE,IF(SEARCH(K$1,$A149)&gt;0,TRUE,FALSE)),"")</f>
        <v/>
      </c>
      <c r="L149" s="17" t="str">
        <f>IFERROR(AND(OR(L1:L148,$V149)=TRUE,IF(SEARCH(L$1,$A149)&gt;0,TRUE,FALSE)),"")</f>
        <v/>
      </c>
      <c r="M149" s="17" t="str">
        <f>IFERROR(AND(OR(M1:P148,$V149)=TRUE,IF(SEARCH(M$1,$A149)&gt;0,TRUE,FALSE)),"")</f>
        <v/>
      </c>
      <c r="N149" s="17" t="b">
        <f>IFERROR(AND(OR(N1:P148,$V149)=TRUE,IF(SEARCH(N$1,$A149)&gt;0,TRUE,FALSE)),"")</f>
        <v>0</v>
      </c>
      <c r="O149" s="17" t="str">
        <f>IFERROR(AND(OR(O1:P148,$V149)=TRUE,IF(SEARCH(O$1,$A149)&gt;0,TRUE,FALSE)),"")</f>
        <v/>
      </c>
      <c r="P149" s="17" t="str">
        <f>IFERROR(AND(OR(P1:P148,$V149)=TRUE,IF(SEARCH(P$1,$A149)&gt;0,TRUE,FALSE)),"")</f>
        <v/>
      </c>
      <c r="Q149" s="17" t="str">
        <f>IFERROR(AND(OR(Q1:R148,$V149)=TRUE,IF(SEARCH(Q$1,$A149)&gt;0,TRUE,FALSE)),"")</f>
        <v/>
      </c>
      <c r="R149" s="17" t="str">
        <f>IFERROR(AND(OR(R1:R148,$V149)=TRUE,IF(SEARCH(R$1,$A149)&gt;0,TRUE,FALSE)),"")</f>
        <v/>
      </c>
      <c r="S149" s="17" t="str">
        <f>IFERROR(AND(OR(S1:S148,$V149)=TRUE,IF(SEARCH(S$1,$A149)&gt;0,TRUE,FALSE)),"")</f>
        <v/>
      </c>
      <c r="T149" s="17">
        <f t="shared" si="24"/>
        <v>0</v>
      </c>
      <c r="U149" s="17" t="b">
        <f t="shared" si="25"/>
        <v>0</v>
      </c>
      <c r="V149" s="17" t="b">
        <f t="shared" si="26"/>
        <v>0</v>
      </c>
      <c r="W149" s="17" t="b">
        <f t="shared" si="27"/>
        <v>0</v>
      </c>
      <c r="X149" s="17" t="b">
        <f>IF(C149&gt;'Overview (RESPONSES REQUIRED)'!$C$31,FALSE,TRUE)</f>
        <v>1</v>
      </c>
      <c r="Y149" s="17" t="b">
        <f>IF(D149&gt;'Overview (RESPONSES REQUIRED)'!$C$34,FALSE,TRUE)</f>
        <v>0</v>
      </c>
      <c r="Z149" s="17" t="b">
        <f t="shared" si="28"/>
        <v>0</v>
      </c>
      <c r="AA149" s="17" t="str">
        <f t="shared" si="29"/>
        <v>N</v>
      </c>
    </row>
    <row r="150" spans="1:27" ht="15" x14ac:dyDescent="0.15">
      <c r="A150" s="17" t="s">
        <v>290</v>
      </c>
      <c r="B150" s="17">
        <v>2</v>
      </c>
      <c r="C150" s="17">
        <v>2</v>
      </c>
      <c r="D150" s="17">
        <v>4</v>
      </c>
      <c r="E150" s="17" t="str">
        <f>IF('LTE CA'!K152="Y", "Y", IF('LTE CA'!K152="N", "N", 0))</f>
        <v>Y</v>
      </c>
      <c r="F150" s="17" t="str">
        <f>IFERROR(AND(OR(F1:G149,$V150)=TRUE,IF(SEARCH(F$1,$A150)&gt;0,TRUE,FALSE)),"")</f>
        <v/>
      </c>
      <c r="G150" s="17" t="str">
        <f>IFERROR(AND(OR(G1:G149,$V150)=TRUE,IF(SEARCH(G$1,$A150)&gt;0,TRUE,FALSE)),"")</f>
        <v/>
      </c>
      <c r="H150" s="17" t="b">
        <f>IFERROR(AND(OR(H1:K149,$V150)=TRUE,IF(SEARCH(H$1,$A150)&gt;0,TRUE,FALSE)),"")</f>
        <v>1</v>
      </c>
      <c r="I150" s="17" t="str">
        <f>IFERROR(AND(OR(I1:K149,$V150)=TRUE,IF(SEARCH(I$1,$A150)&gt;0,TRUE,FALSE)),"")</f>
        <v/>
      </c>
      <c r="J150" s="17" t="str">
        <f>IFERROR(AND(OR(J1:K149,$V150)=TRUE,IF(SEARCH(J$1,$A150)&gt;0,TRUE,FALSE)),"")</f>
        <v/>
      </c>
      <c r="K150" s="17" t="str">
        <f>IFERROR(AND(OR(K1:K149,$V150)=TRUE,IF(SEARCH(K$1,$A150)&gt;0,TRUE,FALSE)),"")</f>
        <v/>
      </c>
      <c r="L150" s="17" t="str">
        <f>IFERROR(AND(OR(L1:L149,$V150)=TRUE,IF(SEARCH(L$1,$A150)&gt;0,TRUE,FALSE)),"")</f>
        <v/>
      </c>
      <c r="M150" s="17" t="str">
        <f>IFERROR(AND(OR(M1:P149,$V150)=TRUE,IF(SEARCH(M$1,$A150)&gt;0,TRUE,FALSE)),"")</f>
        <v/>
      </c>
      <c r="N150" s="17" t="str">
        <f>IFERROR(AND(OR(N1:P149,$V150)=TRUE,IF(SEARCH(N$1,$A150)&gt;0,TRUE,FALSE)),"")</f>
        <v/>
      </c>
      <c r="O150" s="17" t="str">
        <f>IFERROR(AND(OR(O1:P149,$V150)=TRUE,IF(SEARCH(O$1,$A150)&gt;0,TRUE,FALSE)),"")</f>
        <v/>
      </c>
      <c r="P150" s="17" t="str">
        <f>IFERROR(AND(OR(P1:P149,$V150)=TRUE,IF(SEARCH(P$1,$A150)&gt;0,TRUE,FALSE)),"")</f>
        <v/>
      </c>
      <c r="Q150" s="17" t="str">
        <f>IFERROR(AND(OR(Q1:R149,$V150)=TRUE,IF(SEARCH(Q$1,$A150)&gt;0,TRUE,FALSE)),"")</f>
        <v/>
      </c>
      <c r="R150" s="17" t="str">
        <f>IFERROR(AND(OR(R1:R149,$V150)=TRUE,IF(SEARCH(R$1,$A150)&gt;0,TRUE,FALSE)),"")</f>
        <v/>
      </c>
      <c r="S150" s="17" t="b">
        <f>IFERROR(AND(OR(S1:S149,$V150)=TRUE,IF(SEARCH(S$1,$A150)&gt;0,TRUE,FALSE)),"")</f>
        <v>1</v>
      </c>
      <c r="T150" s="17">
        <f t="shared" si="24"/>
        <v>2</v>
      </c>
      <c r="U150" s="17" t="b">
        <f t="shared" si="25"/>
        <v>1</v>
      </c>
      <c r="V150" s="17" t="b">
        <f t="shared" si="26"/>
        <v>1</v>
      </c>
      <c r="W150" s="17" t="b">
        <f t="shared" si="27"/>
        <v>1</v>
      </c>
      <c r="X150" s="17" t="b">
        <f>IF(C150&gt;'Overview (RESPONSES REQUIRED)'!$C$31,FALSE,TRUE)</f>
        <v>1</v>
      </c>
      <c r="Y150" s="17" t="b">
        <f>IF(D150&gt;'Overview (RESPONSES REQUIRED)'!$C$34,FALSE,TRUE)</f>
        <v>1</v>
      </c>
      <c r="Z150" s="17" t="b">
        <f t="shared" si="28"/>
        <v>1</v>
      </c>
      <c r="AA150" s="17" t="str">
        <f t="shared" si="29"/>
        <v>Y</v>
      </c>
    </row>
    <row r="151" spans="1:27" ht="15" x14ac:dyDescent="0.15">
      <c r="A151" s="17" t="s">
        <v>291</v>
      </c>
      <c r="B151" s="17">
        <v>2</v>
      </c>
      <c r="C151" s="17">
        <v>2</v>
      </c>
      <c r="D151" s="17">
        <v>4</v>
      </c>
      <c r="E151" s="17" t="str">
        <f>IF('LTE CA'!K153="Y", "Y", IF('LTE CA'!K153="N", "N", 0))</f>
        <v>N</v>
      </c>
      <c r="F151" s="17" t="str">
        <f>IFERROR(AND(OR(F1:G150,$V151)=TRUE,IF(SEARCH(F$1,$A151)&gt;0,TRUE,FALSE)),"")</f>
        <v/>
      </c>
      <c r="G151" s="17" t="str">
        <f>IFERROR(AND(OR(G1:G150,$V151)=TRUE,IF(SEARCH(G$1,$A151)&gt;0,TRUE,FALSE)),"")</f>
        <v/>
      </c>
      <c r="H151" s="17" t="b">
        <f>IFERROR(AND(OR(H1:K150,$V151)=TRUE,IF(SEARCH(H$1,$A151)&gt;0,TRUE,FALSE)),"")</f>
        <v>1</v>
      </c>
      <c r="I151" s="17" t="str">
        <f>IFERROR(AND(OR(I1:K150,$V151)=TRUE,IF(SEARCH(I$1,$A151)&gt;0,TRUE,FALSE)),"")</f>
        <v/>
      </c>
      <c r="J151" s="17" t="str">
        <f>IFERROR(AND(OR(J1:K150,$V151)=TRUE,IF(SEARCH(J$1,$A151)&gt;0,TRUE,FALSE)),"")</f>
        <v/>
      </c>
      <c r="K151" s="17" t="str">
        <f>IFERROR(AND(OR(K1:K150,$V151)=TRUE,IF(SEARCH(K$1,$A151)&gt;0,TRUE,FALSE)),"")</f>
        <v/>
      </c>
      <c r="L151" s="17" t="str">
        <f>IFERROR(AND(OR(L1:L150,$V151)=TRUE,IF(SEARCH(L$1,$A151)&gt;0,TRUE,FALSE)),"")</f>
        <v/>
      </c>
      <c r="M151" s="17" t="str">
        <f>IFERROR(AND(OR(M1:P150,$V151)=TRUE,IF(SEARCH(M$1,$A151)&gt;0,TRUE,FALSE)),"")</f>
        <v/>
      </c>
      <c r="N151" s="17" t="str">
        <f>IFERROR(AND(OR(N1:P150,$V151)=TRUE,IF(SEARCH(N$1,$A151)&gt;0,TRUE,FALSE)),"")</f>
        <v/>
      </c>
      <c r="O151" s="17" t="str">
        <f>IFERROR(AND(OR(O1:P150,$V151)=TRUE,IF(SEARCH(O$1,$A151)&gt;0,TRUE,FALSE)),"")</f>
        <v/>
      </c>
      <c r="P151" s="17" t="str">
        <f>IFERROR(AND(OR(P1:P150,$V151)=TRUE,IF(SEARCH(P$1,$A151)&gt;0,TRUE,FALSE)),"")</f>
        <v/>
      </c>
      <c r="Q151" s="17" t="b">
        <f>IFERROR(AND(OR(Q1:R150,$V151)=TRUE,IF(SEARCH(Q$1,$A151)&gt;0,TRUE,FALSE)),"")</f>
        <v>0</v>
      </c>
      <c r="R151" s="17" t="str">
        <f>IFERROR(AND(OR(R1:R150,$V151)=TRUE,IF(SEARCH(R$1,$A151)&gt;0,TRUE,FALSE)),"")</f>
        <v/>
      </c>
      <c r="S151" s="17" t="str">
        <f>IFERROR(AND(OR(S1:S150,$V151)=TRUE,IF(SEARCH(S$1,$A151)&gt;0,TRUE,FALSE)),"")</f>
        <v/>
      </c>
      <c r="T151" s="17">
        <f t="shared" si="24"/>
        <v>1</v>
      </c>
      <c r="U151" s="17" t="b">
        <f t="shared" si="25"/>
        <v>0</v>
      </c>
      <c r="V151" s="17" t="b">
        <f t="shared" si="26"/>
        <v>0</v>
      </c>
      <c r="W151" s="17" t="b">
        <f t="shared" si="27"/>
        <v>0</v>
      </c>
      <c r="X151" s="17" t="b">
        <f>IF(C151&gt;'Overview (RESPONSES REQUIRED)'!$C$31,FALSE,TRUE)</f>
        <v>1</v>
      </c>
      <c r="Y151" s="17" t="b">
        <f>IF(D151&gt;'Overview (RESPONSES REQUIRED)'!$C$34,FALSE,TRUE)</f>
        <v>1</v>
      </c>
      <c r="Z151" s="17" t="b">
        <f t="shared" si="28"/>
        <v>1</v>
      </c>
      <c r="AA151" s="17" t="str">
        <f t="shared" si="29"/>
        <v>N</v>
      </c>
    </row>
    <row r="152" spans="1:27" ht="15" x14ac:dyDescent="0.15">
      <c r="A152" s="17" t="s">
        <v>292</v>
      </c>
      <c r="B152" s="17">
        <v>2</v>
      </c>
      <c r="C152" s="17">
        <v>2</v>
      </c>
      <c r="D152" s="17">
        <v>4</v>
      </c>
      <c r="E152" s="17" t="str">
        <f>IF('LTE CA'!K154="Y", "Y", IF('LTE CA'!K154="N", "N", 0))</f>
        <v>N</v>
      </c>
      <c r="F152" s="17" t="str">
        <f>IFERROR(AND(OR(F1:G151,$V152)=TRUE,IF(SEARCH(F$1,$A152)&gt;0,TRUE,FALSE)),"")</f>
        <v/>
      </c>
      <c r="G152" s="17" t="str">
        <f>IFERROR(AND(OR(G1:G151,$V152)=TRUE,IF(SEARCH(G$1,$A152)&gt;0,TRUE,FALSE)),"")</f>
        <v/>
      </c>
      <c r="H152" s="17" t="str">
        <f>IFERROR(AND(OR(H1:K151,$V152)=TRUE,IF(SEARCH(H$1,$A152)&gt;0,TRUE,FALSE)),"")</f>
        <v/>
      </c>
      <c r="I152" s="17" t="str">
        <f>IFERROR(AND(OR(I1:K151,$V152)=TRUE,IF(SEARCH(I$1,$A152)&gt;0,TRUE,FALSE)),"")</f>
        <v/>
      </c>
      <c r="J152" s="17" t="str">
        <f>IFERROR(AND(OR(J1:K151,$V152)=TRUE,IF(SEARCH(J$1,$A152)&gt;0,TRUE,FALSE)),"")</f>
        <v/>
      </c>
      <c r="K152" s="17" t="str">
        <f>IFERROR(AND(OR(K1:K151,$V152)=TRUE,IF(SEARCH(K$1,$A152)&gt;0,TRUE,FALSE)),"")</f>
        <v/>
      </c>
      <c r="L152" s="17" t="str">
        <f>IFERROR(AND(OR(L1:L151,$V152)=TRUE,IF(SEARCH(L$1,$A152)&gt;0,TRUE,FALSE)),"")</f>
        <v/>
      </c>
      <c r="M152" s="17" t="b">
        <f>IFERROR(AND(OR(M1:P151,$V152)=TRUE,IF(SEARCH(M$1,$A152)&gt;0,TRUE,FALSE)),"")</f>
        <v>0</v>
      </c>
      <c r="N152" s="17" t="str">
        <f>IFERROR(AND(OR(N1:P151,$V152)=TRUE,IF(SEARCH(N$1,$A152)&gt;0,TRUE,FALSE)),"")</f>
        <v/>
      </c>
      <c r="O152" s="17" t="str">
        <f>IFERROR(AND(OR(O1:P151,$V152)=TRUE,IF(SEARCH(O$1,$A152)&gt;0,TRUE,FALSE)),"")</f>
        <v/>
      </c>
      <c r="P152" s="17" t="str">
        <f>IFERROR(AND(OR(P1:P151,$V152)=TRUE,IF(SEARCH(P$1,$A152)&gt;0,TRUE,FALSE)),"")</f>
        <v/>
      </c>
      <c r="Q152" s="17" t="str">
        <f>IFERROR(AND(OR(Q1:R151,$V152)=TRUE,IF(SEARCH(Q$1,$A152)&gt;0,TRUE,FALSE)),"")</f>
        <v/>
      </c>
      <c r="R152" s="17" t="str">
        <f>IFERROR(AND(OR(R1:R151,$V152)=TRUE,IF(SEARCH(R$1,$A152)&gt;0,TRUE,FALSE)),"")</f>
        <v/>
      </c>
      <c r="S152" s="17" t="b">
        <f>IFERROR(AND(OR(S1:S151,$V152)=TRUE,IF(SEARCH(S$1,$A152)&gt;0,TRUE,FALSE)),"")</f>
        <v>1</v>
      </c>
      <c r="T152" s="17">
        <f t="shared" si="24"/>
        <v>1</v>
      </c>
      <c r="U152" s="17" t="b">
        <f t="shared" si="25"/>
        <v>0</v>
      </c>
      <c r="V152" s="17" t="b">
        <f t="shared" si="26"/>
        <v>0</v>
      </c>
      <c r="W152" s="17" t="b">
        <f t="shared" si="27"/>
        <v>0</v>
      </c>
      <c r="X152" s="17" t="b">
        <f>IF(C152&gt;'Overview (RESPONSES REQUIRED)'!$C$31,FALSE,TRUE)</f>
        <v>1</v>
      </c>
      <c r="Y152" s="17" t="b">
        <f>IF(D152&gt;'Overview (RESPONSES REQUIRED)'!$C$34,FALSE,TRUE)</f>
        <v>1</v>
      </c>
      <c r="Z152" s="17" t="b">
        <f t="shared" si="28"/>
        <v>1</v>
      </c>
      <c r="AA152" s="17" t="str">
        <f t="shared" si="29"/>
        <v>N</v>
      </c>
    </row>
    <row r="153" spans="1:27" ht="15" x14ac:dyDescent="0.15">
      <c r="A153" s="17" t="s">
        <v>293</v>
      </c>
      <c r="B153" s="17">
        <v>2</v>
      </c>
      <c r="C153" s="17">
        <v>2</v>
      </c>
      <c r="D153" s="17">
        <v>4</v>
      </c>
      <c r="E153" s="17" t="str">
        <f>IF('LTE CA'!K155="Y", "Y", IF('LTE CA'!K155="N", "N", 0))</f>
        <v>N</v>
      </c>
      <c r="F153" s="17" t="str">
        <f>IFERROR(AND(OR(F1:G152,$V153)=TRUE,IF(SEARCH(F$1,$A153)&gt;0,TRUE,FALSE)),"")</f>
        <v/>
      </c>
      <c r="G153" s="17" t="str">
        <f>IFERROR(AND(OR(G1:G152,$V153)=TRUE,IF(SEARCH(G$1,$A153)&gt;0,TRUE,FALSE)),"")</f>
        <v/>
      </c>
      <c r="H153" s="17" t="str">
        <f>IFERROR(AND(OR(H1:K152,$V153)=TRUE,IF(SEARCH(H$1,$A153)&gt;0,TRUE,FALSE)),"")</f>
        <v/>
      </c>
      <c r="I153" s="17" t="str">
        <f>IFERROR(AND(OR(I1:K152,$V153)=TRUE,IF(SEARCH(I$1,$A153)&gt;0,TRUE,FALSE)),"")</f>
        <v/>
      </c>
      <c r="J153" s="17" t="str">
        <f>IFERROR(AND(OR(J1:K152,$V153)=TRUE,IF(SEARCH(J$1,$A153)&gt;0,TRUE,FALSE)),"")</f>
        <v/>
      </c>
      <c r="K153" s="17" t="str">
        <f>IFERROR(AND(OR(K1:K152,$V153)=TRUE,IF(SEARCH(K$1,$A153)&gt;0,TRUE,FALSE)),"")</f>
        <v/>
      </c>
      <c r="L153" s="17" t="str">
        <f>IFERROR(AND(OR(L1:L152,$V153)=TRUE,IF(SEARCH(L$1,$A153)&gt;0,TRUE,FALSE)),"")</f>
        <v/>
      </c>
      <c r="M153" s="17" t="b">
        <f>IFERROR(AND(OR(M1:P152,$V153)=TRUE,IF(SEARCH(M$1,$A153)&gt;0,TRUE,FALSE)),"")</f>
        <v>0</v>
      </c>
      <c r="N153" s="17" t="str">
        <f>IFERROR(AND(OR(N1:P152,$V153)=TRUE,IF(SEARCH(N$1,$A153)&gt;0,TRUE,FALSE)),"")</f>
        <v/>
      </c>
      <c r="O153" s="17" t="str">
        <f>IFERROR(AND(OR(O1:P152,$V153)=TRUE,IF(SEARCH(O$1,$A153)&gt;0,TRUE,FALSE)),"")</f>
        <v/>
      </c>
      <c r="P153" s="17" t="str">
        <f>IFERROR(AND(OR(P1:P152,$V153)=TRUE,IF(SEARCH(P$1,$A153)&gt;0,TRUE,FALSE)),"")</f>
        <v/>
      </c>
      <c r="Q153" s="17" t="b">
        <f>IFERROR(AND(OR(Q1:R152,$V153)=TRUE,IF(SEARCH(Q$1,$A153)&gt;0,TRUE,FALSE)),"")</f>
        <v>0</v>
      </c>
      <c r="R153" s="17" t="str">
        <f>IFERROR(AND(OR(R1:R152,$V153)=TRUE,IF(SEARCH(R$1,$A153)&gt;0,TRUE,FALSE)),"")</f>
        <v/>
      </c>
      <c r="S153" s="17" t="str">
        <f>IFERROR(AND(OR(S1:S152,$V153)=TRUE,IF(SEARCH(S$1,$A153)&gt;0,TRUE,FALSE)),"")</f>
        <v/>
      </c>
      <c r="T153" s="17">
        <f t="shared" si="24"/>
        <v>0</v>
      </c>
      <c r="U153" s="17" t="b">
        <f t="shared" si="25"/>
        <v>0</v>
      </c>
      <c r="V153" s="17" t="b">
        <f t="shared" si="26"/>
        <v>0</v>
      </c>
      <c r="W153" s="17" t="b">
        <f t="shared" si="27"/>
        <v>0</v>
      </c>
      <c r="X153" s="17" t="b">
        <f>IF(C153&gt;'Overview (RESPONSES REQUIRED)'!$C$31,FALSE,TRUE)</f>
        <v>1</v>
      </c>
      <c r="Y153" s="17" t="b">
        <f>IF(D153&gt;'Overview (RESPONSES REQUIRED)'!$C$34,FALSE,TRUE)</f>
        <v>1</v>
      </c>
      <c r="Z153" s="17" t="b">
        <f t="shared" si="28"/>
        <v>1</v>
      </c>
      <c r="AA153" s="17" t="str">
        <f t="shared" si="29"/>
        <v>N</v>
      </c>
    </row>
    <row r="154" spans="1:27" ht="15" x14ac:dyDescent="0.15">
      <c r="A154" s="17" t="s">
        <v>294</v>
      </c>
      <c r="B154" s="17">
        <v>2</v>
      </c>
      <c r="C154" s="17">
        <v>2</v>
      </c>
      <c r="D154" s="17">
        <v>4</v>
      </c>
      <c r="E154" s="17" t="str">
        <f>IF('LTE CA'!K156="Y", "Y", IF('LTE CA'!K156="N", "N", 0))</f>
        <v>N</v>
      </c>
      <c r="F154" s="17" t="str">
        <f>IFERROR(AND(OR(F1:G153,$V154)=TRUE,IF(SEARCH(F$1,$A154)&gt;0,TRUE,FALSE)),"")</f>
        <v/>
      </c>
      <c r="G154" s="17" t="str">
        <f>IFERROR(AND(OR(G1:G153,$V154)=TRUE,IF(SEARCH(G$1,$A154)&gt;0,TRUE,FALSE)),"")</f>
        <v/>
      </c>
      <c r="H154" s="17" t="b">
        <f>IFERROR(AND(OR(H1:K153,$V154)=TRUE,IF(SEARCH(H$1,$A154)&gt;0,TRUE,FALSE)),"")</f>
        <v>1</v>
      </c>
      <c r="I154" s="17" t="str">
        <f>IFERROR(AND(OR(I1:K153,$V154)=TRUE,IF(SEARCH(I$1,$A154)&gt;0,TRUE,FALSE)),"")</f>
        <v/>
      </c>
      <c r="J154" s="17" t="str">
        <f>IFERROR(AND(OR(J1:K153,$V154)=TRUE,IF(SEARCH(J$1,$A154)&gt;0,TRUE,FALSE)),"")</f>
        <v/>
      </c>
      <c r="K154" s="17" t="str">
        <f>IFERROR(AND(OR(K1:K153,$V154)=TRUE,IF(SEARCH(K$1,$A154)&gt;0,TRUE,FALSE)),"")</f>
        <v/>
      </c>
      <c r="L154" s="17" t="str">
        <f>IFERROR(AND(OR(L1:L153,$V154)=TRUE,IF(SEARCH(L$1,$A154)&gt;0,TRUE,FALSE)),"")</f>
        <v/>
      </c>
      <c r="M154" s="17" t="str">
        <f>IFERROR(AND(OR(M1:P153,$V154)=TRUE,IF(SEARCH(M$1,$A154)&gt;0,TRUE,FALSE)),"")</f>
        <v/>
      </c>
      <c r="N154" s="17" t="str">
        <f>IFERROR(AND(OR(N1:P153,$V154)=TRUE,IF(SEARCH(N$1,$A154)&gt;0,TRUE,FALSE)),"")</f>
        <v/>
      </c>
      <c r="O154" s="17" t="str">
        <f>IFERROR(AND(OR(O1:P153,$V154)=TRUE,IF(SEARCH(O$1,$A154)&gt;0,TRUE,FALSE)),"")</f>
        <v/>
      </c>
      <c r="P154" s="17" t="str">
        <f>IFERROR(AND(OR(P1:P153,$V154)=TRUE,IF(SEARCH(P$1,$A154)&gt;0,TRUE,FALSE)),"")</f>
        <v/>
      </c>
      <c r="Q154" s="17" t="str">
        <f>IFERROR(AND(OR(Q1:R153,$V154)=TRUE,IF(SEARCH(Q$1,$A154)&gt;0,TRUE,FALSE)),"")</f>
        <v/>
      </c>
      <c r="R154" s="17" t="str">
        <f>IFERROR(AND(OR(R1:R153,$V154)=TRUE,IF(SEARCH(R$1,$A154)&gt;0,TRUE,FALSE)),"")</f>
        <v/>
      </c>
      <c r="S154" s="17" t="str">
        <f>IFERROR(AND(OR(S1:S153,$V154)=TRUE,IF(SEARCH(S$1,$A154)&gt;0,TRUE,FALSE)),"")</f>
        <v/>
      </c>
      <c r="T154" s="17">
        <f t="shared" si="24"/>
        <v>1</v>
      </c>
      <c r="U154" s="17" t="b">
        <f t="shared" si="25"/>
        <v>1</v>
      </c>
      <c r="V154" s="17" t="b">
        <f t="shared" si="26"/>
        <v>0</v>
      </c>
      <c r="W154" s="17" t="b">
        <f t="shared" si="27"/>
        <v>0</v>
      </c>
      <c r="X154" s="17" t="b">
        <f>IF(C154&gt;'Overview (RESPONSES REQUIRED)'!$C$31,FALSE,TRUE)</f>
        <v>1</v>
      </c>
      <c r="Y154" s="17" t="b">
        <f>IF(D154&gt;'Overview (RESPONSES REQUIRED)'!$C$34,FALSE,TRUE)</f>
        <v>1</v>
      </c>
      <c r="Z154" s="17" t="b">
        <f t="shared" si="28"/>
        <v>1</v>
      </c>
      <c r="AA154" s="17" t="str">
        <f t="shared" si="29"/>
        <v>N</v>
      </c>
    </row>
    <row r="155" spans="1:27" ht="15" x14ac:dyDescent="0.15">
      <c r="A155" s="17" t="s">
        <v>295</v>
      </c>
      <c r="B155" s="17">
        <v>2</v>
      </c>
      <c r="C155" s="17">
        <v>2</v>
      </c>
      <c r="D155" s="17">
        <v>4</v>
      </c>
      <c r="E155" s="17" t="str">
        <f>IF('LTE CA'!K157="Y", "Y", IF('LTE CA'!K157="N", "N", 0))</f>
        <v>Y</v>
      </c>
      <c r="F155" s="17" t="b">
        <f>IFERROR(AND(OR(F1:G154,$V155)=TRUE,IF(SEARCH(F$1,$A155)&gt;0,TRUE,FALSE)),"")</f>
        <v>1</v>
      </c>
      <c r="G155" s="17" t="str">
        <f>IFERROR(AND(OR(G1:G154,$V155)=TRUE,IF(SEARCH(G$1,$A155)&gt;0,TRUE,FALSE)),"")</f>
        <v/>
      </c>
      <c r="H155" s="17" t="str">
        <f>IFERROR(AND(OR(H1:K154,$V155)=TRUE,IF(SEARCH(H$1,$A155)&gt;0,TRUE,FALSE)),"")</f>
        <v/>
      </c>
      <c r="I155" s="17" t="str">
        <f>IFERROR(AND(OR(I1:K154,$V155)=TRUE,IF(SEARCH(I$1,$A155)&gt;0,TRUE,FALSE)),"")</f>
        <v/>
      </c>
      <c r="J155" s="17" t="str">
        <f>IFERROR(AND(OR(J1:K154,$V155)=TRUE,IF(SEARCH(J$1,$A155)&gt;0,TRUE,FALSE)),"")</f>
        <v/>
      </c>
      <c r="K155" s="17" t="str">
        <f>IFERROR(AND(OR(K1:K154,$V155)=TRUE,IF(SEARCH(K$1,$A155)&gt;0,TRUE,FALSE)),"")</f>
        <v/>
      </c>
      <c r="L155" s="17" t="str">
        <f>IFERROR(AND(OR(L1:L154,$V155)=TRUE,IF(SEARCH(L$1,$A155)&gt;0,TRUE,FALSE)),"")</f>
        <v/>
      </c>
      <c r="M155" s="17" t="str">
        <f>IFERROR(AND(OR(M1:P154,$V155)=TRUE,IF(SEARCH(M$1,$A155)&gt;0,TRUE,FALSE)),"")</f>
        <v/>
      </c>
      <c r="N155" s="17" t="str">
        <f>IFERROR(AND(OR(N1:P154,$V155)=TRUE,IF(SEARCH(N$1,$A155)&gt;0,TRUE,FALSE)),"")</f>
        <v/>
      </c>
      <c r="O155" s="17" t="str">
        <f>IFERROR(AND(OR(O1:P154,$V155)=TRUE,IF(SEARCH(O$1,$A155)&gt;0,TRUE,FALSE)),"")</f>
        <v/>
      </c>
      <c r="P155" s="17" t="str">
        <f>IFERROR(AND(OR(P1:P154,$V155)=TRUE,IF(SEARCH(P$1,$A155)&gt;0,TRUE,FALSE)),"")</f>
        <v/>
      </c>
      <c r="Q155" s="17" t="str">
        <f>IFERROR(AND(OR(Q1:R154,$V155)=TRUE,IF(SEARCH(Q$1,$A155)&gt;0,TRUE,FALSE)),"")</f>
        <v/>
      </c>
      <c r="R155" s="17" t="str">
        <f>IFERROR(AND(OR(R1:R154,$V155)=TRUE,IF(SEARCH(R$1,$A155)&gt;0,TRUE,FALSE)),"")</f>
        <v/>
      </c>
      <c r="S155" s="17" t="b">
        <f>IFERROR(AND(OR(S1:S154,$V155)=TRUE,IF(SEARCH(S$1,$A155)&gt;0,TRUE,FALSE)),"")</f>
        <v>1</v>
      </c>
      <c r="T155" s="17">
        <f t="shared" si="24"/>
        <v>2</v>
      </c>
      <c r="U155" s="17" t="b">
        <f t="shared" si="25"/>
        <v>1</v>
      </c>
      <c r="V155" s="17" t="b">
        <f t="shared" si="26"/>
        <v>1</v>
      </c>
      <c r="W155" s="17" t="b">
        <f t="shared" si="27"/>
        <v>1</v>
      </c>
      <c r="X155" s="17" t="b">
        <f>IF(C155&gt;'Overview (RESPONSES REQUIRED)'!$C$31,FALSE,TRUE)</f>
        <v>1</v>
      </c>
      <c r="Y155" s="17" t="b">
        <f>IF(D155&gt;'Overview (RESPONSES REQUIRED)'!$C$34,FALSE,TRUE)</f>
        <v>1</v>
      </c>
      <c r="Z155" s="17" t="b">
        <f t="shared" si="28"/>
        <v>1</v>
      </c>
      <c r="AA155" s="17" t="str">
        <f t="shared" si="29"/>
        <v>Y</v>
      </c>
    </row>
    <row r="156" spans="1:27" ht="15" x14ac:dyDescent="0.15">
      <c r="A156" s="17" t="s">
        <v>296</v>
      </c>
      <c r="B156" s="17">
        <v>2</v>
      </c>
      <c r="C156" s="17">
        <v>2</v>
      </c>
      <c r="D156" s="17">
        <v>4</v>
      </c>
      <c r="E156" s="17" t="str">
        <f>IF('LTE CA'!K158="Y", "Y", IF('LTE CA'!K158="N", "N", 0))</f>
        <v>N</v>
      </c>
      <c r="F156" s="17" t="str">
        <f>IFERROR(AND(OR(F1:G155,$V156)=TRUE,IF(SEARCH(F$1,$A156)&gt;0,TRUE,FALSE)),"")</f>
        <v/>
      </c>
      <c r="G156" s="17" t="str">
        <f>IFERROR(AND(OR(G1:G155,$V156)=TRUE,IF(SEARCH(G$1,$A156)&gt;0,TRUE,FALSE)),"")</f>
        <v/>
      </c>
      <c r="H156" s="17" t="b">
        <f>IFERROR(AND(OR(H1:K155,$V156)=TRUE,IF(SEARCH(H$1,$A156)&gt;0,TRUE,FALSE)),"")</f>
        <v>1</v>
      </c>
      <c r="I156" s="17" t="str">
        <f>IFERROR(AND(OR(I1:K155,$V156)=TRUE,IF(SEARCH(I$1,$A156)&gt;0,TRUE,FALSE)),"")</f>
        <v/>
      </c>
      <c r="J156" s="17" t="str">
        <f>IFERROR(AND(OR(J1:K155,$V156)=TRUE,IF(SEARCH(J$1,$A156)&gt;0,TRUE,FALSE)),"")</f>
        <v/>
      </c>
      <c r="K156" s="17" t="str">
        <f>IFERROR(AND(OR(K1:K155,$V156)=TRUE,IF(SEARCH(K$1,$A156)&gt;0,TRUE,FALSE)),"")</f>
        <v/>
      </c>
      <c r="L156" s="17" t="str">
        <f>IFERROR(AND(OR(L1:L155,$V156)=TRUE,IF(SEARCH(L$1,$A156)&gt;0,TRUE,FALSE)),"")</f>
        <v/>
      </c>
      <c r="M156" s="17" t="b">
        <f>IFERROR(AND(OR(M1:P155,$V156)=TRUE,IF(SEARCH(M$1,$A156)&gt;0,TRUE,FALSE)),"")</f>
        <v>0</v>
      </c>
      <c r="N156" s="17" t="str">
        <f>IFERROR(AND(OR(N1:P155,$V156)=TRUE,IF(SEARCH(N$1,$A156)&gt;0,TRUE,FALSE)),"")</f>
        <v/>
      </c>
      <c r="O156" s="17" t="str">
        <f>IFERROR(AND(OR(O1:P155,$V156)=TRUE,IF(SEARCH(O$1,$A156)&gt;0,TRUE,FALSE)),"")</f>
        <v/>
      </c>
      <c r="P156" s="17" t="str">
        <f>IFERROR(AND(OR(P1:P155,$V156)=TRUE,IF(SEARCH(P$1,$A156)&gt;0,TRUE,FALSE)),"")</f>
        <v/>
      </c>
      <c r="Q156" s="17" t="str">
        <f>IFERROR(AND(OR(Q1:R155,$V156)=TRUE,IF(SEARCH(Q$1,$A156)&gt;0,TRUE,FALSE)),"")</f>
        <v/>
      </c>
      <c r="R156" s="17" t="str">
        <f>IFERROR(AND(OR(R1:R155,$V156)=TRUE,IF(SEARCH(R$1,$A156)&gt;0,TRUE,FALSE)),"")</f>
        <v/>
      </c>
      <c r="S156" s="17" t="str">
        <f>IFERROR(AND(OR(S1:S155,$V156)=TRUE,IF(SEARCH(S$1,$A156)&gt;0,TRUE,FALSE)),"")</f>
        <v/>
      </c>
      <c r="T156" s="17">
        <f t="shared" si="24"/>
        <v>1</v>
      </c>
      <c r="U156" s="17" t="b">
        <f t="shared" si="25"/>
        <v>0</v>
      </c>
      <c r="V156" s="17" t="b">
        <f t="shared" si="26"/>
        <v>0</v>
      </c>
      <c r="W156" s="17" t="b">
        <f t="shared" si="27"/>
        <v>0</v>
      </c>
      <c r="X156" s="17" t="b">
        <f>IF(C156&gt;'Overview (RESPONSES REQUIRED)'!$C$31,FALSE,TRUE)</f>
        <v>1</v>
      </c>
      <c r="Y156" s="17" t="b">
        <f>IF(D156&gt;'Overview (RESPONSES REQUIRED)'!$C$34,FALSE,TRUE)</f>
        <v>1</v>
      </c>
      <c r="Z156" s="17" t="b">
        <f t="shared" si="28"/>
        <v>1</v>
      </c>
      <c r="AA156" s="17" t="str">
        <f t="shared" si="29"/>
        <v>N</v>
      </c>
    </row>
    <row r="157" spans="1:27" ht="15" x14ac:dyDescent="0.15">
      <c r="A157" s="17" t="s">
        <v>297</v>
      </c>
      <c r="B157" s="17">
        <v>2</v>
      </c>
      <c r="C157" s="17">
        <v>2</v>
      </c>
      <c r="D157" s="17">
        <v>4</v>
      </c>
      <c r="E157" s="17" t="str">
        <f>IF('LTE CA'!K159="Y", "Y", IF('LTE CA'!K159="N", "N", 0))</f>
        <v>Y</v>
      </c>
      <c r="F157" s="17" t="b">
        <f>IFERROR(AND(OR(F1:G156,$V157)=TRUE,IF(SEARCH(F$1,$A157)&gt;0,TRUE,FALSE)),"")</f>
        <v>1</v>
      </c>
      <c r="G157" s="17" t="str">
        <f>IFERROR(AND(OR(G1:G156,$V157)=TRUE,IF(SEARCH(G$1,$A157)&gt;0,TRUE,FALSE)),"")</f>
        <v/>
      </c>
      <c r="H157" s="17" t="b">
        <f>IFERROR(AND(OR(H1:K156,$V157)=TRUE,IF(SEARCH(H$1,$A157)&gt;0,TRUE,FALSE)),"")</f>
        <v>1</v>
      </c>
      <c r="I157" s="17" t="str">
        <f>IFERROR(AND(OR(I1:K156,$V157)=TRUE,IF(SEARCH(I$1,$A157)&gt;0,TRUE,FALSE)),"")</f>
        <v/>
      </c>
      <c r="J157" s="17" t="str">
        <f>IFERROR(AND(OR(J1:K156,$V157)=TRUE,IF(SEARCH(J$1,$A157)&gt;0,TRUE,FALSE)),"")</f>
        <v/>
      </c>
      <c r="K157" s="17" t="str">
        <f>IFERROR(AND(OR(K1:K156,$V157)=TRUE,IF(SEARCH(K$1,$A157)&gt;0,TRUE,FALSE)),"")</f>
        <v/>
      </c>
      <c r="L157" s="17" t="str">
        <f>IFERROR(AND(OR(L1:L156,$V157)=TRUE,IF(SEARCH(L$1,$A157)&gt;0,TRUE,FALSE)),"")</f>
        <v/>
      </c>
      <c r="M157" s="17" t="str">
        <f>IFERROR(AND(OR(M1:P156,$V157)=TRUE,IF(SEARCH(M$1,$A157)&gt;0,TRUE,FALSE)),"")</f>
        <v/>
      </c>
      <c r="N157" s="17" t="str">
        <f>IFERROR(AND(OR(N1:P156,$V157)=TRUE,IF(SEARCH(N$1,$A157)&gt;0,TRUE,FALSE)),"")</f>
        <v/>
      </c>
      <c r="O157" s="17" t="str">
        <f>IFERROR(AND(OR(O1:P156,$V157)=TRUE,IF(SEARCH(O$1,$A157)&gt;0,TRUE,FALSE)),"")</f>
        <v/>
      </c>
      <c r="P157" s="17" t="str">
        <f>IFERROR(AND(OR(P1:P156,$V157)=TRUE,IF(SEARCH(P$1,$A157)&gt;0,TRUE,FALSE)),"")</f>
        <v/>
      </c>
      <c r="Q157" s="17" t="str">
        <f>IFERROR(AND(OR(Q1:R156,$V157)=TRUE,IF(SEARCH(Q$1,$A157)&gt;0,TRUE,FALSE)),"")</f>
        <v/>
      </c>
      <c r="R157" s="17" t="str">
        <f>IFERROR(AND(OR(R1:R156,$V157)=TRUE,IF(SEARCH(R$1,$A157)&gt;0,TRUE,FALSE)),"")</f>
        <v/>
      </c>
      <c r="S157" s="17" t="str">
        <f>IFERROR(AND(OR(S1:S156,$V157)=TRUE,IF(SEARCH(S$1,$A157)&gt;0,TRUE,FALSE)),"")</f>
        <v/>
      </c>
      <c r="T157" s="17">
        <f t="shared" si="24"/>
        <v>2</v>
      </c>
      <c r="U157" s="17" t="b">
        <f t="shared" si="25"/>
        <v>1</v>
      </c>
      <c r="V157" s="17" t="b">
        <f t="shared" si="26"/>
        <v>1</v>
      </c>
      <c r="W157" s="17" t="b">
        <f t="shared" si="27"/>
        <v>1</v>
      </c>
      <c r="X157" s="17" t="b">
        <f>IF(C157&gt;'Overview (RESPONSES REQUIRED)'!$C$31,FALSE,TRUE)</f>
        <v>1</v>
      </c>
      <c r="Y157" s="17" t="b">
        <f>IF(D157&gt;'Overview (RESPONSES REQUIRED)'!$C$34,FALSE,TRUE)</f>
        <v>1</v>
      </c>
      <c r="Z157" s="17" t="b">
        <f t="shared" si="28"/>
        <v>1</v>
      </c>
      <c r="AA157" s="17" t="str">
        <f t="shared" si="29"/>
        <v>Y</v>
      </c>
    </row>
    <row r="158" spans="1:27" ht="15" x14ac:dyDescent="0.15">
      <c r="A158" s="17" t="s">
        <v>298</v>
      </c>
      <c r="B158" s="17">
        <v>2</v>
      </c>
      <c r="C158" s="17">
        <v>2</v>
      </c>
      <c r="D158" s="17">
        <v>4</v>
      </c>
      <c r="E158" s="17" t="str">
        <f>IF('LTE CA'!K160="Y", "Y", IF('LTE CA'!K160="N", "N", 0))</f>
        <v>N</v>
      </c>
      <c r="F158" s="17" t="b">
        <f>IFERROR(AND(OR(F1:G157,$V158)=TRUE,IF(SEARCH(F$1,$A158)&gt;0,TRUE,FALSE)),"")</f>
        <v>1</v>
      </c>
      <c r="G158" s="17" t="str">
        <f>IFERROR(AND(OR(G1:G157,$V158)=TRUE,IF(SEARCH(G$1,$A158)&gt;0,TRUE,FALSE)),"")</f>
        <v/>
      </c>
      <c r="H158" s="17" t="str">
        <f>IFERROR(AND(OR(H1:K157,$V158)=TRUE,IF(SEARCH(H$1,$A158)&gt;0,TRUE,FALSE)),"")</f>
        <v/>
      </c>
      <c r="I158" s="17" t="str">
        <f>IFERROR(AND(OR(I1:K157,$V158)=TRUE,IF(SEARCH(I$1,$A158)&gt;0,TRUE,FALSE)),"")</f>
        <v/>
      </c>
      <c r="J158" s="17" t="str">
        <f>IFERROR(AND(OR(J1:K157,$V158)=TRUE,IF(SEARCH(J$1,$A158)&gt;0,TRUE,FALSE)),"")</f>
        <v/>
      </c>
      <c r="K158" s="17" t="str">
        <f>IFERROR(AND(OR(K1:K157,$V158)=TRUE,IF(SEARCH(K$1,$A158)&gt;0,TRUE,FALSE)),"")</f>
        <v/>
      </c>
      <c r="L158" s="17" t="str">
        <f>IFERROR(AND(OR(L1:L157,$V158)=TRUE,IF(SEARCH(L$1,$A158)&gt;0,TRUE,FALSE)),"")</f>
        <v/>
      </c>
      <c r="M158" s="17" t="b">
        <f>IFERROR(AND(OR(M1:P157,$V158)=TRUE,IF(SEARCH(M$1,$A158)&gt;0,TRUE,FALSE)),"")</f>
        <v>0</v>
      </c>
      <c r="N158" s="17" t="str">
        <f>IFERROR(AND(OR(N1:P157,$V158)=TRUE,IF(SEARCH(N$1,$A158)&gt;0,TRUE,FALSE)),"")</f>
        <v/>
      </c>
      <c r="O158" s="17" t="str">
        <f>IFERROR(AND(OR(O1:P157,$V158)=TRUE,IF(SEARCH(O$1,$A158)&gt;0,TRUE,FALSE)),"")</f>
        <v/>
      </c>
      <c r="P158" s="17" t="str">
        <f>IFERROR(AND(OR(P1:P157,$V158)=TRUE,IF(SEARCH(P$1,$A158)&gt;0,TRUE,FALSE)),"")</f>
        <v/>
      </c>
      <c r="Q158" s="17" t="str">
        <f>IFERROR(AND(OR(Q1:R157,$V158)=TRUE,IF(SEARCH(Q$1,$A158)&gt;0,TRUE,FALSE)),"")</f>
        <v/>
      </c>
      <c r="R158" s="17" t="str">
        <f>IFERROR(AND(OR(R1:R157,$V158)=TRUE,IF(SEARCH(R$1,$A158)&gt;0,TRUE,FALSE)),"")</f>
        <v/>
      </c>
      <c r="S158" s="17" t="str">
        <f>IFERROR(AND(OR(S1:S157,$V158)=TRUE,IF(SEARCH(S$1,$A158)&gt;0,TRUE,FALSE)),"")</f>
        <v/>
      </c>
      <c r="T158" s="17">
        <f t="shared" si="24"/>
        <v>1</v>
      </c>
      <c r="U158" s="17" t="b">
        <f t="shared" si="25"/>
        <v>0</v>
      </c>
      <c r="V158" s="17" t="b">
        <f t="shared" si="26"/>
        <v>0</v>
      </c>
      <c r="W158" s="17" t="b">
        <f t="shared" si="27"/>
        <v>0</v>
      </c>
      <c r="X158" s="17" t="b">
        <f>IF(C158&gt;'Overview (RESPONSES REQUIRED)'!$C$31,FALSE,TRUE)</f>
        <v>1</v>
      </c>
      <c r="Y158" s="17" t="b">
        <f>IF(D158&gt;'Overview (RESPONSES REQUIRED)'!$C$34,FALSE,TRUE)</f>
        <v>1</v>
      </c>
      <c r="Z158" s="17" t="b">
        <f t="shared" si="28"/>
        <v>1</v>
      </c>
      <c r="AA158" s="17" t="str">
        <f t="shared" si="29"/>
        <v>N</v>
      </c>
    </row>
    <row r="159" spans="1:27" ht="15" x14ac:dyDescent="0.15">
      <c r="A159" s="17" t="s">
        <v>299</v>
      </c>
      <c r="B159" s="17">
        <v>1</v>
      </c>
      <c r="C159" s="17">
        <v>2</v>
      </c>
      <c r="D159" s="17">
        <v>8</v>
      </c>
      <c r="E159" s="17" t="str">
        <f>IF('LTE CA'!K161="Y", "Y", IF('LTE CA'!K161="N", "N", 0))</f>
        <v>N</v>
      </c>
      <c r="F159" s="17" t="str">
        <f>IFERROR(AND(OR(F1:G158,$V159)=TRUE,IF(SEARCH(F$1,$A159)&gt;0,TRUE,FALSE)),"")</f>
        <v/>
      </c>
      <c r="G159" s="17" t="str">
        <f>IFERROR(AND(OR(G1:G158,$V159)=TRUE,IF(SEARCH(G$1,$A159)&gt;0,TRUE,FALSE)),"")</f>
        <v/>
      </c>
      <c r="H159" s="17" t="str">
        <f>IFERROR(AND(OR(H1:K158,$V159)=TRUE,IF(SEARCH(H$1,$A159)&gt;0,TRUE,FALSE)),"")</f>
        <v/>
      </c>
      <c r="I159" s="17" t="str">
        <f>IFERROR(AND(OR(I1:K158,$V159)=TRUE,IF(SEARCH(I$1,$A159)&gt;0,TRUE,FALSE)),"")</f>
        <v/>
      </c>
      <c r="J159" s="17" t="str">
        <f>IFERROR(AND(OR(J1:K158,$V159)=TRUE,IF(SEARCH(J$1,$A159)&gt;0,TRUE,FALSE)),"")</f>
        <v/>
      </c>
      <c r="K159" s="17" t="str">
        <f>IFERROR(AND(OR(K1:K158,$V159)=TRUE,IF(SEARCH(K$1,$A159)&gt;0,TRUE,FALSE)),"")</f>
        <v/>
      </c>
      <c r="L159" s="17" t="str">
        <f>IFERROR(AND(OR(L1:L158,$V159)=TRUE,IF(SEARCH(L$1,$A159)&gt;0,TRUE,FALSE)),"")</f>
        <v/>
      </c>
      <c r="M159" s="17" t="str">
        <f>IFERROR(AND(OR(M1:P158,$V159)=TRUE,IF(SEARCH(M$1,$A159)&gt;0,TRUE,FALSE)),"")</f>
        <v/>
      </c>
      <c r="N159" s="17" t="str">
        <f>IFERROR(AND(OR(N1:P158,$V159)=TRUE,IF(SEARCH(N$1,$A159)&gt;0,TRUE,FALSE)),"")</f>
        <v/>
      </c>
      <c r="O159" s="17" t="str">
        <f>IFERROR(AND(OR(O1:P158,$V159)=TRUE,IF(SEARCH(O$1,$A159)&gt;0,TRUE,FALSE)),"")</f>
        <v/>
      </c>
      <c r="P159" s="17" t="b">
        <f>IFERROR(AND(OR(P1:P158,$V159)=TRUE,IF(SEARCH(P$1,$A159)&gt;0,TRUE,FALSE)),"")</f>
        <v>0</v>
      </c>
      <c r="Q159" s="17" t="str">
        <f>IFERROR(AND(OR(Q1:R158,$V159)=TRUE,IF(SEARCH(Q$1,$A159)&gt;0,TRUE,FALSE)),"")</f>
        <v/>
      </c>
      <c r="R159" s="17" t="str">
        <f>IFERROR(AND(OR(R1:R158,$V159)=TRUE,IF(SEARCH(R$1,$A159)&gt;0,TRUE,FALSE)),"")</f>
        <v/>
      </c>
      <c r="S159" s="17" t="str">
        <f>IFERROR(AND(OR(S1:S158,$V159)=TRUE,IF(SEARCH(S$1,$A159)&gt;0,TRUE,FALSE)),"")</f>
        <v/>
      </c>
      <c r="T159" s="17">
        <f t="shared" si="24"/>
        <v>0</v>
      </c>
      <c r="U159" s="17" t="b">
        <f t="shared" si="25"/>
        <v>0</v>
      </c>
      <c r="V159" s="17" t="b">
        <f t="shared" si="26"/>
        <v>0</v>
      </c>
      <c r="W159" s="17" t="b">
        <f t="shared" si="27"/>
        <v>0</v>
      </c>
      <c r="X159" s="17" t="b">
        <f>IF(C159&gt;'Overview (RESPONSES REQUIRED)'!$C$31,FALSE,TRUE)</f>
        <v>1</v>
      </c>
      <c r="Y159" s="17" t="b">
        <f>IF(D159&gt;'Overview (RESPONSES REQUIRED)'!$C$34,FALSE,TRUE)</f>
        <v>0</v>
      </c>
      <c r="Z159" s="17" t="b">
        <f t="shared" si="28"/>
        <v>0</v>
      </c>
      <c r="AA159" s="17" t="str">
        <f t="shared" si="29"/>
        <v>N</v>
      </c>
    </row>
    <row r="160" spans="1:27" ht="15" x14ac:dyDescent="0.15">
      <c r="A160" s="17" t="s">
        <v>300</v>
      </c>
      <c r="B160" s="17">
        <v>1</v>
      </c>
      <c r="C160" s="17">
        <v>2</v>
      </c>
      <c r="D160" s="17">
        <v>8</v>
      </c>
      <c r="E160" s="17" t="str">
        <f>IF('LTE CA'!K162="Y", "Y", IF('LTE CA'!K162="N", "N", 0))</f>
        <v>N</v>
      </c>
      <c r="F160" s="17" t="str">
        <f>IFERROR(AND(OR(F1:G159,$V160)=TRUE,IF(SEARCH(F$1,$A160)&gt;0,TRUE,FALSE)),"")</f>
        <v/>
      </c>
      <c r="G160" s="17" t="str">
        <f>IFERROR(AND(OR(G1:G159,$V160)=TRUE,IF(SEARCH(G$1,$A160)&gt;0,TRUE,FALSE)),"")</f>
        <v/>
      </c>
      <c r="H160" s="17" t="str">
        <f>IFERROR(AND(OR(H1:K159,$V160)=TRUE,IF(SEARCH(H$1,$A160)&gt;0,TRUE,FALSE)),"")</f>
        <v/>
      </c>
      <c r="I160" s="17" t="str">
        <f>IFERROR(AND(OR(I1:K159,$V160)=TRUE,IF(SEARCH(I$1,$A160)&gt;0,TRUE,FALSE)),"")</f>
        <v/>
      </c>
      <c r="J160" s="17" t="str">
        <f>IFERROR(AND(OR(J1:K159,$V160)=TRUE,IF(SEARCH(J$1,$A160)&gt;0,TRUE,FALSE)),"")</f>
        <v/>
      </c>
      <c r="K160" s="17" t="b">
        <f>IFERROR(AND(OR(K1:K159,$V160)=TRUE,IF(SEARCH(K$1,$A160)&gt;0,TRUE,FALSE)),"")</f>
        <v>0</v>
      </c>
      <c r="L160" s="17" t="str">
        <f>IFERROR(AND(OR(L1:L159,$V160)=TRUE,IF(SEARCH(L$1,$A160)&gt;0,TRUE,FALSE)),"")</f>
        <v/>
      </c>
      <c r="M160" s="17" t="str">
        <f>IFERROR(AND(OR(M1:P159,$V160)=TRUE,IF(SEARCH(M$1,$A160)&gt;0,TRUE,FALSE)),"")</f>
        <v/>
      </c>
      <c r="N160" s="17" t="str">
        <f>IFERROR(AND(OR(N1:P159,$V160)=TRUE,IF(SEARCH(N$1,$A160)&gt;0,TRUE,FALSE)),"")</f>
        <v/>
      </c>
      <c r="O160" s="17" t="str">
        <f>IFERROR(AND(OR(O1:P159,$V160)=TRUE,IF(SEARCH(O$1,$A160)&gt;0,TRUE,FALSE)),"")</f>
        <v/>
      </c>
      <c r="P160" s="17" t="str">
        <f>IFERROR(AND(OR(P1:P159,$V160)=TRUE,IF(SEARCH(P$1,$A160)&gt;0,TRUE,FALSE)),"")</f>
        <v/>
      </c>
      <c r="Q160" s="17" t="str">
        <f>IFERROR(AND(OR(Q1:R159,$V160)=TRUE,IF(SEARCH(Q$1,$A160)&gt;0,TRUE,FALSE)),"")</f>
        <v/>
      </c>
      <c r="R160" s="17" t="str">
        <f>IFERROR(AND(OR(R1:R159,$V160)=TRUE,IF(SEARCH(R$1,$A160)&gt;0,TRUE,FALSE)),"")</f>
        <v/>
      </c>
      <c r="S160" s="17" t="str">
        <f>IFERROR(AND(OR(S1:S159,$V160)=TRUE,IF(SEARCH(S$1,$A160)&gt;0,TRUE,FALSE)),"")</f>
        <v/>
      </c>
      <c r="T160" s="17">
        <f t="shared" si="24"/>
        <v>0</v>
      </c>
      <c r="U160" s="17" t="b">
        <f t="shared" si="25"/>
        <v>0</v>
      </c>
      <c r="V160" s="17" t="b">
        <f t="shared" si="26"/>
        <v>0</v>
      </c>
      <c r="W160" s="17" t="b">
        <f t="shared" si="27"/>
        <v>0</v>
      </c>
      <c r="X160" s="17" t="b">
        <f>IF(C160&gt;'Overview (RESPONSES REQUIRED)'!$C$31,FALSE,TRUE)</f>
        <v>1</v>
      </c>
      <c r="Y160" s="17" t="b">
        <f>IF(D160&gt;'Overview (RESPONSES REQUIRED)'!$C$34,FALSE,TRUE)</f>
        <v>0</v>
      </c>
      <c r="Z160" s="17" t="b">
        <f t="shared" si="28"/>
        <v>0</v>
      </c>
      <c r="AA160" s="17" t="str">
        <f t="shared" si="29"/>
        <v>N</v>
      </c>
    </row>
    <row r="161" spans="1:27" ht="15" x14ac:dyDescent="0.15">
      <c r="A161" s="17" t="s">
        <v>301</v>
      </c>
      <c r="B161" s="17">
        <v>1</v>
      </c>
      <c r="C161" s="17">
        <v>2</v>
      </c>
      <c r="D161" s="17">
        <v>4</v>
      </c>
      <c r="E161" s="17" t="str">
        <f>IF('LTE CA'!K163="Y", "Y", IF('LTE CA'!K163="N", "N", 0))</f>
        <v>N</v>
      </c>
      <c r="F161" s="17" t="str">
        <f>IFERROR(AND(OR(F1:G160,$V161)=TRUE,IF(SEARCH(F$1,$A161)&gt;0,TRUE,FALSE)),"")</f>
        <v/>
      </c>
      <c r="G161" s="17" t="str">
        <f>IFERROR(AND(OR(G1:G160,$V161)=TRUE,IF(SEARCH(G$1,$A161)&gt;0,TRUE,FALSE)),"")</f>
        <v/>
      </c>
      <c r="H161" s="17" t="str">
        <f>IFERROR(AND(OR(H1:K160,$V161)=TRUE,IF(SEARCH(H$1,$A161)&gt;0,TRUE,FALSE)),"")</f>
        <v/>
      </c>
      <c r="I161" s="17" t="str">
        <f>IFERROR(AND(OR(I1:K160,$V161)=TRUE,IF(SEARCH(I$1,$A161)&gt;0,TRUE,FALSE)),"")</f>
        <v/>
      </c>
      <c r="J161" s="17" t="str">
        <f>IFERROR(AND(OR(J1:K160,$V161)=TRUE,IF(SEARCH(J$1,$A161)&gt;0,TRUE,FALSE)),"")</f>
        <v/>
      </c>
      <c r="K161" s="17" t="str">
        <f>IFERROR(AND(OR(K1:K160,$V161)=TRUE,IF(SEARCH(K$1,$A161)&gt;0,TRUE,FALSE)),"")</f>
        <v/>
      </c>
      <c r="L161" s="17" t="str">
        <f>IFERROR(AND(OR(L1:L160,$V161)=TRUE,IF(SEARCH(L$1,$A161)&gt;0,TRUE,FALSE)),"")</f>
        <v/>
      </c>
      <c r="M161" s="17" t="str">
        <f>IFERROR(AND(OR(M1:P160,$V161)=TRUE,IF(SEARCH(M$1,$A161)&gt;0,TRUE,FALSE)),"")</f>
        <v/>
      </c>
      <c r="N161" s="17" t="str">
        <f>IFERROR(AND(OR(N1:P160,$V161)=TRUE,IF(SEARCH(N$1,$A161)&gt;0,TRUE,FALSE)),"")</f>
        <v/>
      </c>
      <c r="O161" s="17" t="b">
        <f>IFERROR(AND(OR(O1:P160,$V161)=TRUE,IF(SEARCH(O$1,$A161)&gt;0,TRUE,FALSE)),"")</f>
        <v>0</v>
      </c>
      <c r="P161" s="17" t="str">
        <f>IFERROR(AND(OR(P1:P160,$V161)=TRUE,IF(SEARCH(P$1,$A161)&gt;0,TRUE,FALSE)),"")</f>
        <v/>
      </c>
      <c r="Q161" s="17" t="str">
        <f>IFERROR(AND(OR(Q1:R160,$V161)=TRUE,IF(SEARCH(Q$1,$A161)&gt;0,TRUE,FALSE)),"")</f>
        <v/>
      </c>
      <c r="R161" s="17" t="str">
        <f>IFERROR(AND(OR(R1:R160,$V161)=TRUE,IF(SEARCH(R$1,$A161)&gt;0,TRUE,FALSE)),"")</f>
        <v/>
      </c>
      <c r="S161" s="17" t="str">
        <f>IFERROR(AND(OR(S1:S160,$V161)=TRUE,IF(SEARCH(S$1,$A161)&gt;0,TRUE,FALSE)),"")</f>
        <v/>
      </c>
      <c r="T161" s="17">
        <f t="shared" si="24"/>
        <v>0</v>
      </c>
      <c r="U161" s="17" t="b">
        <f t="shared" si="25"/>
        <v>0</v>
      </c>
      <c r="V161" s="17" t="b">
        <f t="shared" si="26"/>
        <v>0</v>
      </c>
      <c r="W161" s="17" t="b">
        <f t="shared" si="27"/>
        <v>0</v>
      </c>
      <c r="X161" s="17" t="b">
        <f>IF(C161&gt;'Overview (RESPONSES REQUIRED)'!$C$31,FALSE,TRUE)</f>
        <v>1</v>
      </c>
      <c r="Y161" s="17" t="b">
        <f>IF(D161&gt;'Overview (RESPONSES REQUIRED)'!$C$34,FALSE,TRUE)</f>
        <v>1</v>
      </c>
      <c r="Z161" s="17" t="b">
        <f t="shared" si="28"/>
        <v>1</v>
      </c>
      <c r="AA161" s="17" t="str">
        <f t="shared" si="29"/>
        <v>N</v>
      </c>
    </row>
    <row r="162" spans="1:27" ht="15" x14ac:dyDescent="0.15">
      <c r="A162" s="17" t="s">
        <v>302</v>
      </c>
      <c r="B162" s="17">
        <v>1</v>
      </c>
      <c r="C162" s="17">
        <v>2</v>
      </c>
      <c r="D162" s="17">
        <v>4</v>
      </c>
      <c r="E162" s="17" t="str">
        <f>IF('LTE CA'!K164="Y", "Y", IF('LTE CA'!K164="N", "N", 0))</f>
        <v>Y</v>
      </c>
      <c r="F162" s="17" t="str">
        <f>IFERROR(AND(OR(F1:G161,$V162)=TRUE,IF(SEARCH(F$1,$A162)&gt;0,TRUE,FALSE)),"")</f>
        <v/>
      </c>
      <c r="G162" s="17" t="str">
        <f>IFERROR(AND(OR(G1:G161,$V162)=TRUE,IF(SEARCH(G$1,$A162)&gt;0,TRUE,FALSE)),"")</f>
        <v/>
      </c>
      <c r="H162" s="17" t="str">
        <f>IFERROR(AND(OR(H1:K161,$V162)=TRUE,IF(SEARCH(H$1,$A162)&gt;0,TRUE,FALSE)),"")</f>
        <v/>
      </c>
      <c r="I162" s="17" t="str">
        <f>IFERROR(AND(OR(I1:K161,$V162)=TRUE,IF(SEARCH(I$1,$A162)&gt;0,TRUE,FALSE)),"")</f>
        <v/>
      </c>
      <c r="J162" s="17" t="b">
        <f>IFERROR(AND(OR(J1:K161,$V162)=TRUE,IF(SEARCH(J$1,$A162)&gt;0,TRUE,FALSE)),"")</f>
        <v>1</v>
      </c>
      <c r="K162" s="17" t="str">
        <f>IFERROR(AND(OR(K1:K161,$V162)=TRUE,IF(SEARCH(K$1,$A162)&gt;0,TRUE,FALSE)),"")</f>
        <v/>
      </c>
      <c r="L162" s="17" t="str">
        <f>IFERROR(AND(OR(L1:L161,$V162)=TRUE,IF(SEARCH(L$1,$A162)&gt;0,TRUE,FALSE)),"")</f>
        <v/>
      </c>
      <c r="M162" s="17" t="str">
        <f>IFERROR(AND(OR(M1:P161,$V162)=TRUE,IF(SEARCH(M$1,$A162)&gt;0,TRUE,FALSE)),"")</f>
        <v/>
      </c>
      <c r="N162" s="17" t="str">
        <f>IFERROR(AND(OR(N1:P161,$V162)=TRUE,IF(SEARCH(N$1,$A162)&gt;0,TRUE,FALSE)),"")</f>
        <v/>
      </c>
      <c r="O162" s="17" t="str">
        <f>IFERROR(AND(OR(O1:P161,$V162)=TRUE,IF(SEARCH(O$1,$A162)&gt;0,TRUE,FALSE)),"")</f>
        <v/>
      </c>
      <c r="P162" s="17" t="str">
        <f>IFERROR(AND(OR(P1:P161,$V162)=TRUE,IF(SEARCH(P$1,$A162)&gt;0,TRUE,FALSE)),"")</f>
        <v/>
      </c>
      <c r="Q162" s="17" t="str">
        <f>IFERROR(AND(OR(Q1:R161,$V162)=TRUE,IF(SEARCH(Q$1,$A162)&gt;0,TRUE,FALSE)),"")</f>
        <v/>
      </c>
      <c r="R162" s="17" t="str">
        <f>IFERROR(AND(OR(R1:R161,$V162)=TRUE,IF(SEARCH(R$1,$A162)&gt;0,TRUE,FALSE)),"")</f>
        <v/>
      </c>
      <c r="S162" s="17" t="str">
        <f>IFERROR(AND(OR(S1:S161,$V162)=TRUE,IF(SEARCH(S$1,$A162)&gt;0,TRUE,FALSE)),"")</f>
        <v/>
      </c>
      <c r="T162" s="17">
        <f t="shared" si="24"/>
        <v>1</v>
      </c>
      <c r="U162" s="17" t="b">
        <f t="shared" si="25"/>
        <v>1</v>
      </c>
      <c r="V162" s="17" t="b">
        <f t="shared" si="26"/>
        <v>1</v>
      </c>
      <c r="W162" s="17" t="b">
        <f t="shared" si="27"/>
        <v>1</v>
      </c>
      <c r="X162" s="17" t="b">
        <f>IF(C162&gt;'Overview (RESPONSES REQUIRED)'!$C$31,FALSE,TRUE)</f>
        <v>1</v>
      </c>
      <c r="Y162" s="17" t="b">
        <f>IF(D162&gt;'Overview (RESPONSES REQUIRED)'!$C$34,FALSE,TRUE)</f>
        <v>1</v>
      </c>
      <c r="Z162" s="17" t="b">
        <f t="shared" si="28"/>
        <v>1</v>
      </c>
      <c r="AA162" s="17" t="str">
        <f t="shared" si="29"/>
        <v>Y</v>
      </c>
    </row>
  </sheetData>
  <sheetProtection password="C990" sheet="1" objects="1" formatColumns="0" formatRows="0" autoFilter="0"/>
  <autoFilter ref="A2:AA163"/>
  <phoneticPr fontId="1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4"/>
  <sheetViews>
    <sheetView zoomScale="85" zoomScaleNormal="85" workbookViewId="0">
      <pane xSplit="2" ySplit="4" topLeftCell="G138" activePane="bottomRight" state="frozen"/>
      <selection pane="topRight"/>
      <selection pane="bottomLeft"/>
      <selection pane="bottomRight" activeCell="J148" sqref="J148"/>
    </sheetView>
  </sheetViews>
  <sheetFormatPr defaultRowHeight="13.5" outlineLevelCol="1" x14ac:dyDescent="0.15"/>
  <cols>
    <col min="1" max="1" width="22" customWidth="1"/>
    <col min="2" max="2" width="35" customWidth="1"/>
    <col min="3" max="6" width="10" hidden="1" customWidth="1" outlineLevel="1"/>
    <col min="7" max="7" width="43" customWidth="1" collapsed="1"/>
    <col min="8" max="9" width="10" customWidth="1"/>
    <col min="10" max="10" width="56" customWidth="1"/>
    <col min="11" max="11" width="15" customWidth="1"/>
    <col min="12" max="12" width="30" customWidth="1"/>
  </cols>
  <sheetData>
    <row r="1" spans="1:12" ht="24.95" customHeight="1" x14ac:dyDescent="0.4">
      <c r="G1" s="18" t="s">
        <v>303</v>
      </c>
    </row>
    <row r="2" spans="1:12" ht="15" x14ac:dyDescent="0.25">
      <c r="A2" s="40" t="s">
        <v>6</v>
      </c>
      <c r="B2" s="41"/>
      <c r="C2" s="45" t="s">
        <v>304</v>
      </c>
      <c r="D2" s="41"/>
      <c r="E2" s="41"/>
      <c r="F2" s="41"/>
      <c r="G2" s="44" t="s">
        <v>305</v>
      </c>
      <c r="H2" s="43"/>
      <c r="I2" s="43"/>
      <c r="J2" s="43"/>
      <c r="K2" s="42" t="s">
        <v>4</v>
      </c>
      <c r="L2" s="43"/>
    </row>
    <row r="3" spans="1:12" ht="65.099999999999994" customHeight="1" x14ac:dyDescent="0.15">
      <c r="A3" s="16" t="s">
        <v>306</v>
      </c>
      <c r="B3" s="16" t="s">
        <v>307</v>
      </c>
      <c r="C3" s="16" t="s">
        <v>118</v>
      </c>
      <c r="D3" s="16" t="s">
        <v>117</v>
      </c>
      <c r="E3" s="16" t="s">
        <v>308</v>
      </c>
      <c r="F3" s="16" t="s">
        <v>309</v>
      </c>
      <c r="G3" s="16" t="s">
        <v>116</v>
      </c>
      <c r="H3" s="16" t="s">
        <v>310</v>
      </c>
      <c r="I3" s="16" t="s">
        <v>142</v>
      </c>
      <c r="J3" s="16" t="s">
        <v>311</v>
      </c>
      <c r="K3" s="16" t="s">
        <v>312</v>
      </c>
      <c r="L3" s="16" t="s">
        <v>313</v>
      </c>
    </row>
    <row r="5" spans="1:12" ht="15" x14ac:dyDescent="0.15">
      <c r="A5" s="19" t="s">
        <v>314</v>
      </c>
      <c r="B5" s="19" t="s">
        <v>315</v>
      </c>
      <c r="C5" s="19">
        <v>6</v>
      </c>
      <c r="D5" s="19">
        <v>4</v>
      </c>
      <c r="E5" s="19">
        <v>22</v>
      </c>
      <c r="F5" s="19" t="s">
        <v>316</v>
      </c>
      <c r="G5" s="19" t="s">
        <v>143</v>
      </c>
      <c r="H5" s="19" t="s">
        <v>66</v>
      </c>
      <c r="I5" s="19" t="str">
        <f>'LTE CA_BE'!AA3</f>
        <v>N</v>
      </c>
      <c r="J5" s="19" t="str">
        <f>IF(I5="E","Please respond in Vendor Input column for all applicable UL combinations.",IF(AND(I5="N",'LTE CA_BE'!V3=TRUE),IF('LTE CA_BE'!Y3=FALSE,"Check #Layers entered in Overview tab is correct.",IF('LTE CA_BE'!X3=FALSE,"Check if #CC's entered in Overview tab is correct.","")),""))</f>
        <v/>
      </c>
      <c r="K5" s="20" t="s">
        <v>3570</v>
      </c>
      <c r="L5" s="28"/>
    </row>
    <row r="6" spans="1:12" ht="15" x14ac:dyDescent="0.15">
      <c r="A6" s="21" t="s">
        <v>317</v>
      </c>
      <c r="B6" s="21" t="s">
        <v>315</v>
      </c>
      <c r="C6" s="21">
        <v>6</v>
      </c>
      <c r="D6" s="21">
        <v>4</v>
      </c>
      <c r="E6" s="21">
        <v>20</v>
      </c>
      <c r="F6" s="21" t="s">
        <v>316</v>
      </c>
      <c r="G6" s="21" t="s">
        <v>144</v>
      </c>
      <c r="H6" s="21" t="s">
        <v>66</v>
      </c>
      <c r="I6" s="21" t="str">
        <f>'LTE CA_BE'!AA4</f>
        <v>N</v>
      </c>
      <c r="J6" s="21" t="str">
        <f>IF(I6="E","Please respond in Vendor Input column for all applicable UL combinations.",IF(AND(I6="N",'LTE CA_BE'!V4=TRUE),IF('LTE CA_BE'!Y4=FALSE,"Check #Layers entered in Overview tab is correct.",IF('LTE CA_BE'!X4=FALSE,"Check if #CC's entered in Overview tab is correct.","")),""))</f>
        <v/>
      </c>
      <c r="K6" s="22" t="s">
        <v>3570</v>
      </c>
      <c r="L6" s="29"/>
    </row>
    <row r="7" spans="1:12" ht="15" x14ac:dyDescent="0.15">
      <c r="A7" s="19" t="s">
        <v>318</v>
      </c>
      <c r="B7" s="19" t="s">
        <v>315</v>
      </c>
      <c r="C7" s="19">
        <v>6</v>
      </c>
      <c r="D7" s="19">
        <v>4</v>
      </c>
      <c r="E7" s="19">
        <v>18</v>
      </c>
      <c r="F7" s="19" t="s">
        <v>316</v>
      </c>
      <c r="G7" s="19" t="s">
        <v>145</v>
      </c>
      <c r="H7" s="19" t="s">
        <v>66</v>
      </c>
      <c r="I7" s="19" t="str">
        <f>'LTE CA_BE'!AA5</f>
        <v>N</v>
      </c>
      <c r="J7" s="19" t="str">
        <f>IF(I7="E","Please respond in Vendor Input column for all applicable UL combinations.",IF(AND(I7="N",'LTE CA_BE'!V5=TRUE),IF('LTE CA_BE'!Y5=FALSE,"Check #Layers entered in Overview tab is correct.",IF('LTE CA_BE'!X5=FALSE,"Check if #CC's entered in Overview tab is correct.","")),""))</f>
        <v/>
      </c>
      <c r="K7" s="20" t="s">
        <v>3570</v>
      </c>
      <c r="L7" s="28"/>
    </row>
    <row r="8" spans="1:12" ht="15" x14ac:dyDescent="0.15">
      <c r="A8" s="21" t="s">
        <v>319</v>
      </c>
      <c r="B8" s="21" t="s">
        <v>315</v>
      </c>
      <c r="C8" s="21">
        <v>6</v>
      </c>
      <c r="D8" s="21">
        <v>4</v>
      </c>
      <c r="E8" s="21">
        <v>18</v>
      </c>
      <c r="F8" s="21" t="s">
        <v>316</v>
      </c>
      <c r="G8" s="21" t="s">
        <v>146</v>
      </c>
      <c r="H8" s="21" t="s">
        <v>66</v>
      </c>
      <c r="I8" s="21" t="str">
        <f>'LTE CA_BE'!AA6</f>
        <v>N</v>
      </c>
      <c r="J8" s="21" t="str">
        <f>IF(I8="E","Please respond in Vendor Input column for all applicable UL combinations.",IF(AND(I8="N",'LTE CA_BE'!V6=TRUE),IF('LTE CA_BE'!Y6=FALSE,"Check #Layers entered in Overview tab is correct.",IF('LTE CA_BE'!X6=FALSE,"Check if #CC's entered in Overview tab is correct.","")),""))</f>
        <v/>
      </c>
      <c r="K8" s="22" t="s">
        <v>3570</v>
      </c>
      <c r="L8" s="29"/>
    </row>
    <row r="9" spans="1:12" ht="15" x14ac:dyDescent="0.15">
      <c r="A9" s="19" t="s">
        <v>320</v>
      </c>
      <c r="B9" s="19" t="s">
        <v>321</v>
      </c>
      <c r="C9" s="19">
        <v>5</v>
      </c>
      <c r="D9" s="19">
        <v>4</v>
      </c>
      <c r="E9" s="19">
        <v>18</v>
      </c>
      <c r="F9" s="19" t="s">
        <v>322</v>
      </c>
      <c r="G9" s="19" t="s">
        <v>147</v>
      </c>
      <c r="H9" s="19" t="s">
        <v>62</v>
      </c>
      <c r="I9" s="19" t="str">
        <f>'LTE CA_BE'!AA7</f>
        <v>N</v>
      </c>
      <c r="J9" s="19" t="str">
        <f>IF(I9="E","Please respond in Vendor Input column for all applicable UL combinations.",IF(AND(I9="N",'LTE CA_BE'!V7=TRUE),IF('LTE CA_BE'!Y7=FALSE,"Check #Layers entered in Overview tab is correct.",IF('LTE CA_BE'!X7=FALSE,"Check if #CC's entered in Overview tab is correct.","")),""))</f>
        <v/>
      </c>
      <c r="K9" s="20" t="s">
        <v>3570</v>
      </c>
      <c r="L9" s="28"/>
    </row>
    <row r="10" spans="1:12" ht="15" x14ac:dyDescent="0.15">
      <c r="A10" s="21" t="s">
        <v>323</v>
      </c>
      <c r="B10" s="21" t="s">
        <v>324</v>
      </c>
      <c r="C10" s="21">
        <v>5</v>
      </c>
      <c r="D10" s="21">
        <v>4</v>
      </c>
      <c r="E10" s="21">
        <v>18</v>
      </c>
      <c r="F10" s="21" t="s">
        <v>322</v>
      </c>
      <c r="G10" s="21" t="s">
        <v>148</v>
      </c>
      <c r="H10" s="21" t="s">
        <v>66</v>
      </c>
      <c r="I10" s="21" t="str">
        <f>'LTE CA_BE'!AA8</f>
        <v>N</v>
      </c>
      <c r="J10" s="21" t="str">
        <f>IF(I10="E","Please respond in Vendor Input column for all applicable UL combinations.",IF(AND(I10="N",'LTE CA_BE'!V8=TRUE),IF('LTE CA_BE'!Y8=FALSE,"Check #Layers entered in Overview tab is correct.",IF('LTE CA_BE'!X8=FALSE,"Check if #CC's entered in Overview tab is correct.","")),""))</f>
        <v/>
      </c>
      <c r="K10" s="22" t="s">
        <v>3570</v>
      </c>
      <c r="L10" s="29"/>
    </row>
    <row r="11" spans="1:12" ht="15" x14ac:dyDescent="0.15">
      <c r="A11" s="19" t="s">
        <v>325</v>
      </c>
      <c r="B11" s="19" t="s">
        <v>315</v>
      </c>
      <c r="C11" s="19">
        <v>6</v>
      </c>
      <c r="D11" s="19">
        <v>4</v>
      </c>
      <c r="E11" s="19">
        <v>16</v>
      </c>
      <c r="F11" s="19" t="s">
        <v>316</v>
      </c>
      <c r="G11" s="19" t="s">
        <v>149</v>
      </c>
      <c r="H11" s="19" t="s">
        <v>66</v>
      </c>
      <c r="I11" s="19" t="str">
        <f>'LTE CA_BE'!AA9</f>
        <v>N</v>
      </c>
      <c r="J11" s="19" t="str">
        <f>IF(I11="E","Please respond in Vendor Input column for all applicable UL combinations.",IF(AND(I11="N",'LTE CA_BE'!V9=TRUE),IF('LTE CA_BE'!Y9=FALSE,"Check #Layers entered in Overview tab is correct.",IF('LTE CA_BE'!X9=FALSE,"Check if #CC's entered in Overview tab is correct.","")),""))</f>
        <v/>
      </c>
      <c r="K11" s="20" t="s">
        <v>3570</v>
      </c>
      <c r="L11" s="28"/>
    </row>
    <row r="12" spans="1:12" ht="15" x14ac:dyDescent="0.15">
      <c r="A12" s="21" t="s">
        <v>326</v>
      </c>
      <c r="B12" s="21" t="s">
        <v>315</v>
      </c>
      <c r="C12" s="21">
        <v>6</v>
      </c>
      <c r="D12" s="21">
        <v>4</v>
      </c>
      <c r="E12" s="21">
        <v>16</v>
      </c>
      <c r="F12" s="21" t="s">
        <v>316</v>
      </c>
      <c r="G12" s="21" t="s">
        <v>150</v>
      </c>
      <c r="H12" s="21" t="s">
        <v>66</v>
      </c>
      <c r="I12" s="21" t="str">
        <f>'LTE CA_BE'!AA10</f>
        <v>N</v>
      </c>
      <c r="J12" s="21" t="str">
        <f>IF(I12="E","Please respond in Vendor Input column for all applicable UL combinations.",IF(AND(I12="N",'LTE CA_BE'!V10=TRUE),IF('LTE CA_BE'!Y10=FALSE,"Check #Layers entered in Overview tab is correct.",IF('LTE CA_BE'!X10=FALSE,"Check if #CC's entered in Overview tab is correct.","")),""))</f>
        <v/>
      </c>
      <c r="K12" s="22" t="s">
        <v>3570</v>
      </c>
      <c r="L12" s="29"/>
    </row>
    <row r="13" spans="1:12" ht="15" x14ac:dyDescent="0.15">
      <c r="A13" s="19" t="s">
        <v>327</v>
      </c>
      <c r="B13" s="19" t="s">
        <v>321</v>
      </c>
      <c r="C13" s="19">
        <v>5</v>
      </c>
      <c r="D13" s="19">
        <v>4</v>
      </c>
      <c r="E13" s="19">
        <v>16</v>
      </c>
      <c r="F13" s="19" t="s">
        <v>322</v>
      </c>
      <c r="G13" s="19" t="s">
        <v>151</v>
      </c>
      <c r="H13" s="19" t="s">
        <v>66</v>
      </c>
      <c r="I13" s="19" t="str">
        <f>'LTE CA_BE'!AA11</f>
        <v>N</v>
      </c>
      <c r="J13" s="19" t="str">
        <f>IF(I13="E","Please respond in Vendor Input column for all applicable UL combinations.",IF(AND(I13="N",'LTE CA_BE'!V11=TRUE),IF('LTE CA_BE'!Y11=FALSE,"Check #Layers entered in Overview tab is correct.",IF('LTE CA_BE'!X11=FALSE,"Check if #CC's entered in Overview tab is correct.","")),""))</f>
        <v/>
      </c>
      <c r="K13" s="20" t="s">
        <v>3570</v>
      </c>
      <c r="L13" s="28"/>
    </row>
    <row r="14" spans="1:12" ht="15" x14ac:dyDescent="0.15">
      <c r="A14" s="21" t="s">
        <v>328</v>
      </c>
      <c r="B14" s="21" t="s">
        <v>324</v>
      </c>
      <c r="C14" s="21">
        <v>5</v>
      </c>
      <c r="D14" s="21">
        <v>4</v>
      </c>
      <c r="E14" s="21">
        <v>16</v>
      </c>
      <c r="F14" s="21" t="s">
        <v>322</v>
      </c>
      <c r="G14" s="21" t="s">
        <v>152</v>
      </c>
      <c r="H14" s="21" t="s">
        <v>66</v>
      </c>
      <c r="I14" s="21" t="str">
        <f>'LTE CA_BE'!AA12</f>
        <v>N</v>
      </c>
      <c r="J14" s="21" t="str">
        <f>IF(I14="E","Please respond in Vendor Input column for all applicable UL combinations.",IF(AND(I14="N",'LTE CA_BE'!V12=TRUE),IF('LTE CA_BE'!Y12=FALSE,"Check #Layers entered in Overview tab is correct.",IF('LTE CA_BE'!X12=FALSE,"Check if #CC's entered in Overview tab is correct.","")),""))</f>
        <v/>
      </c>
      <c r="K14" s="22" t="s">
        <v>3570</v>
      </c>
      <c r="L14" s="29"/>
    </row>
    <row r="15" spans="1:12" ht="15" x14ac:dyDescent="0.15">
      <c r="A15" s="19" t="s">
        <v>329</v>
      </c>
      <c r="B15" s="19" t="s">
        <v>315</v>
      </c>
      <c r="C15" s="19">
        <v>6</v>
      </c>
      <c r="D15" s="19">
        <v>4</v>
      </c>
      <c r="E15" s="19">
        <v>14</v>
      </c>
      <c r="F15" s="19" t="s">
        <v>316</v>
      </c>
      <c r="G15" s="19" t="s">
        <v>153</v>
      </c>
      <c r="H15" s="19" t="s">
        <v>66</v>
      </c>
      <c r="I15" s="19" t="str">
        <f>'LTE CA_BE'!AA13</f>
        <v>N</v>
      </c>
      <c r="J15" s="19" t="str">
        <f>IF(I15="E","Please respond in Vendor Input column for all applicable UL combinations.",IF(AND(I15="N",'LTE CA_BE'!V13=TRUE),IF('LTE CA_BE'!Y13=FALSE,"Check #Layers entered in Overview tab is correct.",IF('LTE CA_BE'!X13=FALSE,"Check if #CC's entered in Overview tab is correct.","")),""))</f>
        <v/>
      </c>
      <c r="K15" s="20" t="s">
        <v>3570</v>
      </c>
      <c r="L15" s="20"/>
    </row>
    <row r="16" spans="1:12" ht="15" x14ac:dyDescent="0.15">
      <c r="A16" s="21" t="s">
        <v>330</v>
      </c>
      <c r="B16" s="21" t="s">
        <v>321</v>
      </c>
      <c r="C16" s="21">
        <v>5</v>
      </c>
      <c r="D16" s="21">
        <v>4</v>
      </c>
      <c r="E16" s="21">
        <v>14</v>
      </c>
      <c r="F16" s="21" t="s">
        <v>322</v>
      </c>
      <c r="G16" s="21" t="s">
        <v>154</v>
      </c>
      <c r="H16" s="21" t="s">
        <v>66</v>
      </c>
      <c r="I16" s="21" t="str">
        <f>'LTE CA_BE'!AA14</f>
        <v>N</v>
      </c>
      <c r="J16" s="21" t="str">
        <f>IF(I16="E","Please respond in Vendor Input column for all applicable UL combinations.",IF(AND(I16="N",'LTE CA_BE'!V14=TRUE),IF('LTE CA_BE'!Y14=FALSE,"Check #Layers entered in Overview tab is correct.",IF('LTE CA_BE'!X14=FALSE,"Check if #CC's entered in Overview tab is correct.","")),""))</f>
        <v/>
      </c>
      <c r="K16" s="22" t="s">
        <v>3570</v>
      </c>
      <c r="L16" s="22"/>
    </row>
    <row r="17" spans="1:12" ht="15" x14ac:dyDescent="0.15">
      <c r="A17" s="19" t="s">
        <v>331</v>
      </c>
      <c r="B17" s="19" t="s">
        <v>324</v>
      </c>
      <c r="C17" s="19">
        <v>5</v>
      </c>
      <c r="D17" s="19">
        <v>4</v>
      </c>
      <c r="E17" s="19">
        <v>14</v>
      </c>
      <c r="F17" s="19" t="s">
        <v>322</v>
      </c>
      <c r="G17" s="19" t="s">
        <v>155</v>
      </c>
      <c r="H17" s="19" t="s">
        <v>66</v>
      </c>
      <c r="I17" s="19" t="str">
        <f>'LTE CA_BE'!AA15</f>
        <v>N</v>
      </c>
      <c r="J17" s="19" t="str">
        <f>IF(I17="E","Please respond in Vendor Input column for all applicable UL combinations.",IF(AND(I17="N",'LTE CA_BE'!V15=TRUE),IF('LTE CA_BE'!Y15=FALSE,"Check #Layers entered in Overview tab is correct.",IF('LTE CA_BE'!X15=FALSE,"Check if #CC's entered in Overview tab is correct.","")),""))</f>
        <v/>
      </c>
      <c r="K17" s="20" t="s">
        <v>3570</v>
      </c>
      <c r="L17" s="20"/>
    </row>
    <row r="18" spans="1:12" ht="15" x14ac:dyDescent="0.15">
      <c r="A18" s="21" t="s">
        <v>332</v>
      </c>
      <c r="B18" s="21" t="s">
        <v>333</v>
      </c>
      <c r="C18" s="21">
        <v>4</v>
      </c>
      <c r="D18" s="21">
        <v>4</v>
      </c>
      <c r="E18" s="21">
        <v>14</v>
      </c>
      <c r="F18" s="21" t="s">
        <v>322</v>
      </c>
      <c r="G18" s="21" t="s">
        <v>156</v>
      </c>
      <c r="H18" s="21" t="s">
        <v>66</v>
      </c>
      <c r="I18" s="21" t="str">
        <f>'LTE CA_BE'!AA16</f>
        <v>N</v>
      </c>
      <c r="J18" s="21" t="str">
        <f>IF(I18="E","Please respond in Vendor Input column for all applicable UL combinations.",IF(AND(I18="N",'LTE CA_BE'!V16=TRUE),IF('LTE CA_BE'!Y16=FALSE,"Check #Layers entered in Overview tab is correct.",IF('LTE CA_BE'!X16=FALSE,"Check if #CC's entered in Overview tab is correct.","")),""))</f>
        <v/>
      </c>
      <c r="K18" s="22" t="s">
        <v>3570</v>
      </c>
      <c r="L18" s="22"/>
    </row>
    <row r="19" spans="1:12" ht="15" x14ac:dyDescent="0.15">
      <c r="A19" s="19" t="s">
        <v>334</v>
      </c>
      <c r="B19" s="19" t="s">
        <v>315</v>
      </c>
      <c r="C19" s="19">
        <v>6</v>
      </c>
      <c r="D19" s="19">
        <v>4</v>
      </c>
      <c r="E19" s="19">
        <v>12</v>
      </c>
      <c r="F19" s="19" t="s">
        <v>316</v>
      </c>
      <c r="G19" s="19" t="s">
        <v>157</v>
      </c>
      <c r="H19" s="19" t="s">
        <v>66</v>
      </c>
      <c r="I19" s="19" t="str">
        <f>'LTE CA_BE'!AA17</f>
        <v>N</v>
      </c>
      <c r="J19" s="19" t="str">
        <f>IF(I19="E","Please respond in Vendor Input column for all applicable UL combinations.",IF(AND(I19="N",'LTE CA_BE'!V17=TRUE),IF('LTE CA_BE'!Y17=FALSE,"Check #Layers entered in Overview tab is correct.",IF('LTE CA_BE'!X17=FALSE,"Check if #CC's entered in Overview tab is correct.","")),""))</f>
        <v/>
      </c>
      <c r="K19" s="20" t="s">
        <v>3570</v>
      </c>
      <c r="L19" s="20"/>
    </row>
    <row r="20" spans="1:12" ht="15" x14ac:dyDescent="0.15">
      <c r="A20" s="21" t="s">
        <v>335</v>
      </c>
      <c r="B20" s="21" t="s">
        <v>321</v>
      </c>
      <c r="C20" s="21">
        <v>5</v>
      </c>
      <c r="D20" s="21">
        <v>4</v>
      </c>
      <c r="E20" s="21">
        <v>12</v>
      </c>
      <c r="F20" s="21" t="s">
        <v>322</v>
      </c>
      <c r="G20" s="21" t="s">
        <v>158</v>
      </c>
      <c r="H20" s="21" t="s">
        <v>66</v>
      </c>
      <c r="I20" s="21" t="str">
        <f>'LTE CA_BE'!AA18</f>
        <v>N</v>
      </c>
      <c r="J20" s="21" t="str">
        <f>IF(I20="E","Please respond in Vendor Input column for all applicable UL combinations.",IF(AND(I20="N",'LTE CA_BE'!V18=TRUE),IF('LTE CA_BE'!Y18=FALSE,"Check #Layers entered in Overview tab is correct.",IF('LTE CA_BE'!X18=FALSE,"Check if #CC's entered in Overview tab is correct.","")),""))</f>
        <v/>
      </c>
      <c r="K20" s="22" t="s">
        <v>3570</v>
      </c>
      <c r="L20" s="22"/>
    </row>
    <row r="21" spans="1:12" ht="15" x14ac:dyDescent="0.15">
      <c r="A21" s="19" t="s">
        <v>336</v>
      </c>
      <c r="B21" s="19" t="s">
        <v>324</v>
      </c>
      <c r="C21" s="19">
        <v>5</v>
      </c>
      <c r="D21" s="19">
        <v>4</v>
      </c>
      <c r="E21" s="19">
        <v>12</v>
      </c>
      <c r="F21" s="19" t="s">
        <v>322</v>
      </c>
      <c r="G21" s="19" t="s">
        <v>159</v>
      </c>
      <c r="H21" s="19" t="s">
        <v>66</v>
      </c>
      <c r="I21" s="19" t="str">
        <f>'LTE CA_BE'!AA19</f>
        <v>N</v>
      </c>
      <c r="J21" s="19" t="str">
        <f>IF(I21="E","Please respond in Vendor Input column for all applicable UL combinations.",IF(AND(I21="N",'LTE CA_BE'!V19=TRUE),IF('LTE CA_BE'!Y19=FALSE,"Check #Layers entered in Overview tab is correct.",IF('LTE CA_BE'!X19=FALSE,"Check if #CC's entered in Overview tab is correct.","")),""))</f>
        <v/>
      </c>
      <c r="K21" s="20" t="s">
        <v>3570</v>
      </c>
      <c r="L21" s="20"/>
    </row>
    <row r="22" spans="1:12" ht="15" x14ac:dyDescent="0.15">
      <c r="A22" s="21" t="s">
        <v>337</v>
      </c>
      <c r="B22" s="21" t="s">
        <v>333</v>
      </c>
      <c r="C22" s="21">
        <v>4</v>
      </c>
      <c r="D22" s="21">
        <v>4</v>
      </c>
      <c r="E22" s="21">
        <v>12</v>
      </c>
      <c r="F22" s="21" t="s">
        <v>322</v>
      </c>
      <c r="G22" s="21" t="s">
        <v>160</v>
      </c>
      <c r="H22" s="21" t="s">
        <v>66</v>
      </c>
      <c r="I22" s="21" t="str">
        <f>'LTE CA_BE'!AA20</f>
        <v>N</v>
      </c>
      <c r="J22" s="21" t="str">
        <f>IF(I22="E","Please respond in Vendor Input column for all applicable UL combinations.",IF(AND(I22="N",'LTE CA_BE'!V20=TRUE),IF('LTE CA_BE'!Y20=FALSE,"Check #Layers entered in Overview tab is correct.",IF('LTE CA_BE'!X20=FALSE,"Check if #CC's entered in Overview tab is correct.","")),""))</f>
        <v/>
      </c>
      <c r="K22" s="22" t="s">
        <v>3570</v>
      </c>
      <c r="L22" s="22"/>
    </row>
    <row r="23" spans="1:12" ht="15" x14ac:dyDescent="0.15">
      <c r="A23" s="19" t="s">
        <v>338</v>
      </c>
      <c r="B23" s="19" t="s">
        <v>333</v>
      </c>
      <c r="C23" s="19">
        <v>4</v>
      </c>
      <c r="D23" s="19">
        <v>4</v>
      </c>
      <c r="E23" s="19">
        <v>12</v>
      </c>
      <c r="F23" s="19" t="s">
        <v>322</v>
      </c>
      <c r="G23" s="19" t="s">
        <v>161</v>
      </c>
      <c r="H23" s="19" t="s">
        <v>66</v>
      </c>
      <c r="I23" s="19" t="str">
        <f>'LTE CA_BE'!AA21</f>
        <v>N</v>
      </c>
      <c r="J23" s="19" t="str">
        <f>IF(I23="E","Please respond in Vendor Input column for all applicable UL combinations.",IF(AND(I23="N",'LTE CA_BE'!V21=TRUE),IF('LTE CA_BE'!Y21=FALSE,"Check #Layers entered in Overview tab is correct.",IF('LTE CA_BE'!X21=FALSE,"Check if #CC's entered in Overview tab is correct.","")),""))</f>
        <v/>
      </c>
      <c r="K23" s="20" t="s">
        <v>3570</v>
      </c>
      <c r="L23" s="20"/>
    </row>
    <row r="24" spans="1:12" ht="15" x14ac:dyDescent="0.15">
      <c r="A24" s="21" t="s">
        <v>339</v>
      </c>
      <c r="B24" s="21" t="s">
        <v>333</v>
      </c>
      <c r="C24" s="21">
        <v>4</v>
      </c>
      <c r="D24" s="21">
        <v>4</v>
      </c>
      <c r="E24" s="21">
        <v>12</v>
      </c>
      <c r="F24" s="21" t="s">
        <v>322</v>
      </c>
      <c r="G24" s="21" t="s">
        <v>162</v>
      </c>
      <c r="H24" s="21" t="s">
        <v>66</v>
      </c>
      <c r="I24" s="21" t="str">
        <f>'LTE CA_BE'!AA22</f>
        <v>N</v>
      </c>
      <c r="J24" s="21" t="str">
        <f>IF(I24="E","Please respond in Vendor Input column for all applicable UL combinations.",IF(AND(I24="N",'LTE CA_BE'!V22=TRUE),IF('LTE CA_BE'!Y22=FALSE,"Check #Layers entered in Overview tab is correct.",IF('LTE CA_BE'!X22=FALSE,"Check if #CC's entered in Overview tab is correct.","")),""))</f>
        <v/>
      </c>
      <c r="K24" s="22" t="s">
        <v>3570</v>
      </c>
      <c r="L24" s="22"/>
    </row>
    <row r="25" spans="1:12" ht="15" x14ac:dyDescent="0.15">
      <c r="A25" s="19" t="s">
        <v>340</v>
      </c>
      <c r="B25" s="19" t="s">
        <v>321</v>
      </c>
      <c r="C25" s="19">
        <v>5</v>
      </c>
      <c r="D25" s="19">
        <v>4</v>
      </c>
      <c r="E25" s="19">
        <v>10</v>
      </c>
      <c r="F25" s="19" t="s">
        <v>322</v>
      </c>
      <c r="G25" s="19" t="s">
        <v>163</v>
      </c>
      <c r="H25" s="19" t="s">
        <v>62</v>
      </c>
      <c r="I25" s="19" t="str">
        <f>'LTE CA_BE'!AA23</f>
        <v>N</v>
      </c>
      <c r="J25" s="19" t="str">
        <f>IF(I25="E","Please respond in Vendor Input column for all applicable UL combinations.",IF(AND(I25="N",'LTE CA_BE'!V23=TRUE),IF('LTE CA_BE'!Y23=FALSE,"Check #Layers entered in Overview tab is correct.",IF('LTE CA_BE'!X23=FALSE,"Check if #CC's entered in Overview tab is correct.","")),""))</f>
        <v/>
      </c>
      <c r="K25" s="20" t="s">
        <v>3570</v>
      </c>
      <c r="L25" s="20"/>
    </row>
    <row r="26" spans="1:12" ht="15" x14ac:dyDescent="0.15">
      <c r="A26" s="21" t="s">
        <v>341</v>
      </c>
      <c r="B26" s="21" t="s">
        <v>324</v>
      </c>
      <c r="C26" s="21">
        <v>5</v>
      </c>
      <c r="D26" s="21">
        <v>4</v>
      </c>
      <c r="E26" s="21">
        <v>10</v>
      </c>
      <c r="F26" s="21" t="s">
        <v>322</v>
      </c>
      <c r="G26" s="21" t="s">
        <v>164</v>
      </c>
      <c r="H26" s="21" t="s">
        <v>62</v>
      </c>
      <c r="I26" s="21" t="str">
        <f>'LTE CA_BE'!AA24</f>
        <v>N</v>
      </c>
      <c r="J26" s="21" t="str">
        <f>IF(I26="E","Please respond in Vendor Input column for all applicable UL combinations.",IF(AND(I26="N",'LTE CA_BE'!V24=TRUE),IF('LTE CA_BE'!Y24=FALSE,"Check #Layers entered in Overview tab is correct.",IF('LTE CA_BE'!X24=FALSE,"Check if #CC's entered in Overview tab is correct.","")),""))</f>
        <v/>
      </c>
      <c r="K26" s="22" t="s">
        <v>3570</v>
      </c>
      <c r="L26" s="22"/>
    </row>
    <row r="27" spans="1:12" ht="15" x14ac:dyDescent="0.15">
      <c r="A27" s="19" t="s">
        <v>342</v>
      </c>
      <c r="B27" s="19" t="s">
        <v>333</v>
      </c>
      <c r="C27" s="19">
        <v>4</v>
      </c>
      <c r="D27" s="19">
        <v>4</v>
      </c>
      <c r="E27" s="19">
        <v>10</v>
      </c>
      <c r="F27" s="19" t="s">
        <v>322</v>
      </c>
      <c r="G27" s="19" t="s">
        <v>165</v>
      </c>
      <c r="H27" s="19" t="s">
        <v>66</v>
      </c>
      <c r="I27" s="19" t="str">
        <f>'LTE CA_BE'!AA25</f>
        <v>N</v>
      </c>
      <c r="J27" s="19" t="str">
        <f>IF(I27="E","Please respond in Vendor Input column for all applicable UL combinations.",IF(AND(I27="N",'LTE CA_BE'!V25=TRUE),IF('LTE CA_BE'!Y25=FALSE,"Check #Layers entered in Overview tab is correct.",IF('LTE CA_BE'!X25=FALSE,"Check if #CC's entered in Overview tab is correct.","")),""))</f>
        <v/>
      </c>
      <c r="K27" s="20" t="s">
        <v>3570</v>
      </c>
      <c r="L27" s="20"/>
    </row>
    <row r="28" spans="1:12" ht="15" x14ac:dyDescent="0.15">
      <c r="A28" s="21" t="s">
        <v>343</v>
      </c>
      <c r="B28" s="21" t="s">
        <v>333</v>
      </c>
      <c r="C28" s="21">
        <v>4</v>
      </c>
      <c r="D28" s="21">
        <v>4</v>
      </c>
      <c r="E28" s="21">
        <v>10</v>
      </c>
      <c r="F28" s="21" t="s">
        <v>322</v>
      </c>
      <c r="G28" s="21" t="s">
        <v>166</v>
      </c>
      <c r="H28" s="21" t="s">
        <v>66</v>
      </c>
      <c r="I28" s="21" t="str">
        <f>'LTE CA_BE'!AA26</f>
        <v>N</v>
      </c>
      <c r="J28" s="21" t="str">
        <f>IF(I28="E","Please respond in Vendor Input column for all applicable UL combinations.",IF(AND(I28="N",'LTE CA_BE'!V26=TRUE),IF('LTE CA_BE'!Y26=FALSE,"Check #Layers entered in Overview tab is correct.",IF('LTE CA_BE'!X26=FALSE,"Check if #CC's entered in Overview tab is correct.","")),""))</f>
        <v/>
      </c>
      <c r="K28" s="22" t="s">
        <v>3570</v>
      </c>
      <c r="L28" s="22"/>
    </row>
    <row r="29" spans="1:12" ht="15" x14ac:dyDescent="0.15">
      <c r="A29" s="19" t="s">
        <v>344</v>
      </c>
      <c r="B29" s="19" t="s">
        <v>333</v>
      </c>
      <c r="C29" s="19">
        <v>4</v>
      </c>
      <c r="D29" s="19">
        <v>4</v>
      </c>
      <c r="E29" s="19">
        <v>10</v>
      </c>
      <c r="F29" s="19" t="s">
        <v>322</v>
      </c>
      <c r="G29" s="19" t="s">
        <v>167</v>
      </c>
      <c r="H29" s="19" t="s">
        <v>66</v>
      </c>
      <c r="I29" s="19" t="str">
        <f>'LTE CA_BE'!AA27</f>
        <v>N</v>
      </c>
      <c r="J29" s="19" t="str">
        <f>IF(I29="E","Please respond in Vendor Input column for all applicable UL combinations.",IF(AND(I29="N",'LTE CA_BE'!V27=TRUE),IF('LTE CA_BE'!Y27=FALSE,"Check #Layers entered in Overview tab is correct.",IF('LTE CA_BE'!X27=FALSE,"Check if #CC's entered in Overview tab is correct.","")),""))</f>
        <v/>
      </c>
      <c r="K29" s="20" t="s">
        <v>3570</v>
      </c>
      <c r="L29" s="20"/>
    </row>
    <row r="30" spans="1:12" ht="15" x14ac:dyDescent="0.15">
      <c r="A30" s="21" t="s">
        <v>345</v>
      </c>
      <c r="B30" s="21" t="s">
        <v>333</v>
      </c>
      <c r="C30" s="21">
        <v>4</v>
      </c>
      <c r="D30" s="21">
        <v>4</v>
      </c>
      <c r="E30" s="21">
        <v>8</v>
      </c>
      <c r="F30" s="21" t="s">
        <v>322</v>
      </c>
      <c r="G30" s="21" t="s">
        <v>168</v>
      </c>
      <c r="H30" s="21" t="s">
        <v>66</v>
      </c>
      <c r="I30" s="21" t="str">
        <f>'LTE CA_BE'!AA28</f>
        <v>N</v>
      </c>
      <c r="J30" s="21" t="str">
        <f>IF(I30="E","Please respond in Vendor Input column for all applicable UL combinations.",IF(AND(I30="N",'LTE CA_BE'!V28=TRUE),IF('LTE CA_BE'!Y28=FALSE,"Check #Layers entered in Overview tab is correct.",IF('LTE CA_BE'!X28=FALSE,"Check if #CC's entered in Overview tab is correct.","")),""))</f>
        <v/>
      </c>
      <c r="K30" s="22" t="s">
        <v>3570</v>
      </c>
      <c r="L30" s="22"/>
    </row>
    <row r="31" spans="1:12" ht="15" x14ac:dyDescent="0.15">
      <c r="A31" s="19" t="s">
        <v>346</v>
      </c>
      <c r="B31" s="19" t="s">
        <v>347</v>
      </c>
      <c r="C31" s="19">
        <v>5</v>
      </c>
      <c r="D31" s="19">
        <v>3</v>
      </c>
      <c r="E31" s="19">
        <v>20</v>
      </c>
      <c r="F31" s="19" t="s">
        <v>322</v>
      </c>
      <c r="G31" s="19" t="s">
        <v>169</v>
      </c>
      <c r="H31" s="19" t="s">
        <v>62</v>
      </c>
      <c r="I31" s="19" t="str">
        <f>'LTE CA_BE'!AA29</f>
        <v>N</v>
      </c>
      <c r="J31" s="19" t="str">
        <f>IF(I31="E","Please respond in Vendor Input column for all applicable UL combinations.",IF(AND(I31="N",'LTE CA_BE'!V29=TRUE),IF('LTE CA_BE'!Y29=FALSE,"Check #Layers entered in Overview tab is correct.",IF('LTE CA_BE'!X29=FALSE,"Check if #CC's entered in Overview tab is correct.","")),""))</f>
        <v/>
      </c>
      <c r="K31" s="20" t="s">
        <v>3570</v>
      </c>
      <c r="L31" s="20"/>
    </row>
    <row r="32" spans="1:12" ht="15" x14ac:dyDescent="0.15">
      <c r="A32" s="21" t="s">
        <v>348</v>
      </c>
      <c r="B32" s="21" t="s">
        <v>349</v>
      </c>
      <c r="C32" s="21">
        <v>5</v>
      </c>
      <c r="D32" s="21">
        <v>3</v>
      </c>
      <c r="E32" s="21">
        <v>18</v>
      </c>
      <c r="F32" s="21" t="s">
        <v>322</v>
      </c>
      <c r="G32" s="21" t="s">
        <v>170</v>
      </c>
      <c r="H32" s="21" t="s">
        <v>66</v>
      </c>
      <c r="I32" s="21" t="str">
        <f>'LTE CA_BE'!AA30</f>
        <v>N</v>
      </c>
      <c r="J32" s="21" t="str">
        <f>IF(I32="E","Please respond in Vendor Input column for all applicable UL combinations.",IF(AND(I32="N",'LTE CA_BE'!V30=TRUE),IF('LTE CA_BE'!Y30=FALSE,"Check #Layers entered in Overview tab is correct.",IF('LTE CA_BE'!X30=FALSE,"Check if #CC's entered in Overview tab is correct.","")),""))</f>
        <v/>
      </c>
      <c r="K32" s="22" t="s">
        <v>3570</v>
      </c>
      <c r="L32" s="22"/>
    </row>
    <row r="33" spans="1:12" ht="15" x14ac:dyDescent="0.15">
      <c r="A33" s="19" t="s">
        <v>350</v>
      </c>
      <c r="B33" s="19" t="s">
        <v>351</v>
      </c>
      <c r="C33" s="19">
        <v>5</v>
      </c>
      <c r="D33" s="19">
        <v>3</v>
      </c>
      <c r="E33" s="19">
        <v>18</v>
      </c>
      <c r="F33" s="19" t="s">
        <v>322</v>
      </c>
      <c r="G33" s="19" t="s">
        <v>171</v>
      </c>
      <c r="H33" s="19" t="s">
        <v>66</v>
      </c>
      <c r="I33" s="19" t="str">
        <f>'LTE CA_BE'!AA31</f>
        <v>N</v>
      </c>
      <c r="J33" s="19" t="str">
        <f>IF(I33="E","Please respond in Vendor Input column for all applicable UL combinations.",IF(AND(I33="N",'LTE CA_BE'!V31=TRUE),IF('LTE CA_BE'!Y31=FALSE,"Check #Layers entered in Overview tab is correct.",IF('LTE CA_BE'!X31=FALSE,"Check if #CC's entered in Overview tab is correct.","")),""))</f>
        <v/>
      </c>
      <c r="K33" s="20" t="s">
        <v>3570</v>
      </c>
      <c r="L33" s="20"/>
    </row>
    <row r="34" spans="1:12" ht="15" x14ac:dyDescent="0.15">
      <c r="A34" s="21" t="s">
        <v>352</v>
      </c>
      <c r="B34" s="21" t="s">
        <v>347</v>
      </c>
      <c r="C34" s="21">
        <v>5</v>
      </c>
      <c r="D34" s="21">
        <v>3</v>
      </c>
      <c r="E34" s="21">
        <v>18</v>
      </c>
      <c r="F34" s="21" t="s">
        <v>322</v>
      </c>
      <c r="G34" s="21" t="s">
        <v>172</v>
      </c>
      <c r="H34" s="21" t="s">
        <v>62</v>
      </c>
      <c r="I34" s="21" t="str">
        <f>'LTE CA_BE'!AA32</f>
        <v>N</v>
      </c>
      <c r="J34" s="21" t="str">
        <f>IF(I34="E","Please respond in Vendor Input column for all applicable UL combinations.",IF(AND(I34="N",'LTE CA_BE'!V32=TRUE),IF('LTE CA_BE'!Y32=FALSE,"Check #Layers entered in Overview tab is correct.",IF('LTE CA_BE'!X32=FALSE,"Check if #CC's entered in Overview tab is correct.","")),""))</f>
        <v/>
      </c>
      <c r="K34" s="22" t="s">
        <v>3570</v>
      </c>
      <c r="L34" s="22"/>
    </row>
    <row r="35" spans="1:12" ht="15" x14ac:dyDescent="0.15">
      <c r="A35" s="19" t="s">
        <v>353</v>
      </c>
      <c r="B35" s="19" t="s">
        <v>347</v>
      </c>
      <c r="C35" s="19">
        <v>5</v>
      </c>
      <c r="D35" s="19">
        <v>3</v>
      </c>
      <c r="E35" s="19">
        <v>16</v>
      </c>
      <c r="F35" s="19" t="s">
        <v>322</v>
      </c>
      <c r="G35" s="19" t="s">
        <v>173</v>
      </c>
      <c r="H35" s="19" t="s">
        <v>66</v>
      </c>
      <c r="I35" s="19" t="str">
        <f>'LTE CA_BE'!AA33</f>
        <v>N</v>
      </c>
      <c r="J35" s="19" t="str">
        <f>IF(I35="E","Please respond in Vendor Input column for all applicable UL combinations.",IF(AND(I35="N",'LTE CA_BE'!V33=TRUE),IF('LTE CA_BE'!Y33=FALSE,"Check #Layers entered in Overview tab is correct.",IF('LTE CA_BE'!X33=FALSE,"Check if #CC's entered in Overview tab is correct.","")),""))</f>
        <v/>
      </c>
      <c r="K35" s="20" t="s">
        <v>3570</v>
      </c>
      <c r="L35" s="20"/>
    </row>
    <row r="36" spans="1:12" ht="15" x14ac:dyDescent="0.15">
      <c r="A36" s="21" t="s">
        <v>354</v>
      </c>
      <c r="B36" s="21" t="s">
        <v>347</v>
      </c>
      <c r="C36" s="21">
        <v>5</v>
      </c>
      <c r="D36" s="21">
        <v>3</v>
      </c>
      <c r="E36" s="21">
        <v>16</v>
      </c>
      <c r="F36" s="21" t="s">
        <v>322</v>
      </c>
      <c r="G36" s="21" t="s">
        <v>174</v>
      </c>
      <c r="H36" s="21" t="s">
        <v>66</v>
      </c>
      <c r="I36" s="21" t="str">
        <f>'LTE CA_BE'!AA34</f>
        <v>N</v>
      </c>
      <c r="J36" s="21" t="str">
        <f>IF(I36="E","Please respond in Vendor Input column for all applicable UL combinations.",IF(AND(I36="N",'LTE CA_BE'!V34=TRUE),IF('LTE CA_BE'!Y34=FALSE,"Check #Layers entered in Overview tab is correct.",IF('LTE CA_BE'!X34=FALSE,"Check if #CC's entered in Overview tab is correct.","")),""))</f>
        <v/>
      </c>
      <c r="K36" s="22" t="s">
        <v>3570</v>
      </c>
      <c r="L36" s="22"/>
    </row>
    <row r="37" spans="1:12" ht="15" x14ac:dyDescent="0.15">
      <c r="A37" s="19" t="s">
        <v>355</v>
      </c>
      <c r="B37" s="19" t="s">
        <v>356</v>
      </c>
      <c r="C37" s="19">
        <v>4</v>
      </c>
      <c r="D37" s="19">
        <v>3</v>
      </c>
      <c r="E37" s="19">
        <v>16</v>
      </c>
      <c r="F37" s="19" t="s">
        <v>322</v>
      </c>
      <c r="G37" s="19" t="s">
        <v>175</v>
      </c>
      <c r="H37" s="19" t="s">
        <v>66</v>
      </c>
      <c r="I37" s="19" t="str">
        <f>'LTE CA_BE'!AA35</f>
        <v>N</v>
      </c>
      <c r="J37" s="19" t="str">
        <f>IF(I37="E","Please respond in Vendor Input column for all applicable UL combinations.",IF(AND(I37="N",'LTE CA_BE'!V35=TRUE),IF('LTE CA_BE'!Y35=FALSE,"Check #Layers entered in Overview tab is correct.",IF('LTE CA_BE'!X35=FALSE,"Check if #CC's entered in Overview tab is correct.","")),""))</f>
        <v/>
      </c>
      <c r="K37" s="20" t="s">
        <v>3570</v>
      </c>
      <c r="L37" s="20"/>
    </row>
    <row r="38" spans="1:12" ht="15" x14ac:dyDescent="0.15">
      <c r="A38" s="21" t="s">
        <v>357</v>
      </c>
      <c r="B38" s="21" t="s">
        <v>358</v>
      </c>
      <c r="C38" s="21">
        <v>4</v>
      </c>
      <c r="D38" s="21">
        <v>3</v>
      </c>
      <c r="E38" s="21">
        <v>16</v>
      </c>
      <c r="F38" s="21" t="s">
        <v>322</v>
      </c>
      <c r="G38" s="21" t="s">
        <v>176</v>
      </c>
      <c r="H38" s="21" t="s">
        <v>66</v>
      </c>
      <c r="I38" s="21" t="str">
        <f>'LTE CA_BE'!AA36</f>
        <v>N</v>
      </c>
      <c r="J38" s="21" t="str">
        <f>IF(I38="E","Please respond in Vendor Input column for all applicable UL combinations.",IF(AND(I38="N",'LTE CA_BE'!V36=TRUE),IF('LTE CA_BE'!Y36=FALSE,"Check #Layers entered in Overview tab is correct.",IF('LTE CA_BE'!X36=FALSE,"Check if #CC's entered in Overview tab is correct.","")),""))</f>
        <v/>
      </c>
      <c r="K38" s="22" t="s">
        <v>3570</v>
      </c>
      <c r="L38" s="22"/>
    </row>
    <row r="39" spans="1:12" ht="15" x14ac:dyDescent="0.15">
      <c r="A39" s="19" t="s">
        <v>359</v>
      </c>
      <c r="B39" s="19" t="s">
        <v>349</v>
      </c>
      <c r="C39" s="19">
        <v>5</v>
      </c>
      <c r="D39" s="19">
        <v>3</v>
      </c>
      <c r="E39" s="19">
        <v>14</v>
      </c>
      <c r="F39" s="19" t="s">
        <v>322</v>
      </c>
      <c r="G39" s="19" t="s">
        <v>177</v>
      </c>
      <c r="H39" s="19" t="s">
        <v>66</v>
      </c>
      <c r="I39" s="19" t="str">
        <f>'LTE CA_BE'!AA37</f>
        <v>N</v>
      </c>
      <c r="J39" s="19" t="str">
        <f>IF(I39="E","Please respond in Vendor Input column for all applicable UL combinations.",IF(AND(I39="N",'LTE CA_BE'!V37=TRUE),IF('LTE CA_BE'!Y37=FALSE,"Check #Layers entered in Overview tab is correct.",IF('LTE CA_BE'!X37=FALSE,"Check if #CC's entered in Overview tab is correct.","")),""))</f>
        <v/>
      </c>
      <c r="K39" s="20" t="s">
        <v>3570</v>
      </c>
      <c r="L39" s="20"/>
    </row>
    <row r="40" spans="1:12" ht="15" x14ac:dyDescent="0.15">
      <c r="A40" s="21" t="s">
        <v>360</v>
      </c>
      <c r="B40" s="21" t="s">
        <v>349</v>
      </c>
      <c r="C40" s="21">
        <v>5</v>
      </c>
      <c r="D40" s="21">
        <v>3</v>
      </c>
      <c r="E40" s="21">
        <v>14</v>
      </c>
      <c r="F40" s="21" t="s">
        <v>322</v>
      </c>
      <c r="G40" s="21" t="s">
        <v>178</v>
      </c>
      <c r="H40" s="21" t="s">
        <v>66</v>
      </c>
      <c r="I40" s="21" t="str">
        <f>'LTE CA_BE'!AA38</f>
        <v>N</v>
      </c>
      <c r="J40" s="21" t="str">
        <f>IF(I40="E","Please respond in Vendor Input column for all applicable UL combinations.",IF(AND(I40="N",'LTE CA_BE'!V38=TRUE),IF('LTE CA_BE'!Y38=FALSE,"Check #Layers entered in Overview tab is correct.",IF('LTE CA_BE'!X38=FALSE,"Check if #CC's entered in Overview tab is correct.","")),""))</f>
        <v/>
      </c>
      <c r="K40" s="22" t="s">
        <v>3570</v>
      </c>
      <c r="L40" s="22"/>
    </row>
    <row r="41" spans="1:12" ht="15" x14ac:dyDescent="0.15">
      <c r="A41" s="19" t="s">
        <v>361</v>
      </c>
      <c r="B41" s="19" t="s">
        <v>351</v>
      </c>
      <c r="C41" s="19">
        <v>5</v>
      </c>
      <c r="D41" s="19">
        <v>3</v>
      </c>
      <c r="E41" s="19">
        <v>14</v>
      </c>
      <c r="F41" s="19" t="s">
        <v>322</v>
      </c>
      <c r="G41" s="19" t="s">
        <v>179</v>
      </c>
      <c r="H41" s="19" t="s">
        <v>66</v>
      </c>
      <c r="I41" s="19" t="str">
        <f>'LTE CA_BE'!AA39</f>
        <v>N</v>
      </c>
      <c r="J41" s="19" t="str">
        <f>IF(I41="E","Please respond in Vendor Input column for all applicable UL combinations.",IF(AND(I41="N",'LTE CA_BE'!V39=TRUE),IF('LTE CA_BE'!Y39=FALSE,"Check #Layers entered in Overview tab is correct.",IF('LTE CA_BE'!X39=FALSE,"Check if #CC's entered in Overview tab is correct.","")),""))</f>
        <v/>
      </c>
      <c r="K41" s="20" t="s">
        <v>3570</v>
      </c>
      <c r="L41" s="20"/>
    </row>
    <row r="42" spans="1:12" ht="15" x14ac:dyDescent="0.15">
      <c r="A42" s="21" t="s">
        <v>362</v>
      </c>
      <c r="B42" s="21" t="s">
        <v>351</v>
      </c>
      <c r="C42" s="21">
        <v>5</v>
      </c>
      <c r="D42" s="21">
        <v>3</v>
      </c>
      <c r="E42" s="21">
        <v>14</v>
      </c>
      <c r="F42" s="21" t="s">
        <v>322</v>
      </c>
      <c r="G42" s="21" t="s">
        <v>180</v>
      </c>
      <c r="H42" s="21" t="s">
        <v>66</v>
      </c>
      <c r="I42" s="21" t="str">
        <f>'LTE CA_BE'!AA40</f>
        <v>N</v>
      </c>
      <c r="J42" s="21" t="str">
        <f>IF(I42="E","Please respond in Vendor Input column for all applicable UL combinations.",IF(AND(I42="N",'LTE CA_BE'!V40=TRUE),IF('LTE CA_BE'!Y40=FALSE,"Check #Layers entered in Overview tab is correct.",IF('LTE CA_BE'!X40=FALSE,"Check if #CC's entered in Overview tab is correct.","")),""))</f>
        <v/>
      </c>
      <c r="K42" s="22" t="s">
        <v>3570</v>
      </c>
      <c r="L42" s="22"/>
    </row>
    <row r="43" spans="1:12" ht="15" x14ac:dyDescent="0.15">
      <c r="A43" s="19" t="s">
        <v>363</v>
      </c>
      <c r="B43" s="19" t="s">
        <v>347</v>
      </c>
      <c r="C43" s="19">
        <v>5</v>
      </c>
      <c r="D43" s="19">
        <v>3</v>
      </c>
      <c r="E43" s="19">
        <v>14</v>
      </c>
      <c r="F43" s="19" t="s">
        <v>322</v>
      </c>
      <c r="G43" s="19" t="s">
        <v>181</v>
      </c>
      <c r="H43" s="19" t="s">
        <v>66</v>
      </c>
      <c r="I43" s="19" t="str">
        <f>'LTE CA_BE'!AA41</f>
        <v>N</v>
      </c>
      <c r="J43" s="19" t="str">
        <f>IF(I43="E","Please respond in Vendor Input column for all applicable UL combinations.",IF(AND(I43="N",'LTE CA_BE'!V41=TRUE),IF('LTE CA_BE'!Y41=FALSE,"Check #Layers entered in Overview tab is correct.",IF('LTE CA_BE'!X41=FALSE,"Check if #CC's entered in Overview tab is correct.","")),""))</f>
        <v/>
      </c>
      <c r="K43" s="20" t="s">
        <v>3570</v>
      </c>
      <c r="L43" s="20"/>
    </row>
    <row r="44" spans="1:12" ht="15" x14ac:dyDescent="0.15">
      <c r="A44" s="21" t="s">
        <v>364</v>
      </c>
      <c r="B44" s="21" t="s">
        <v>347</v>
      </c>
      <c r="C44" s="21">
        <v>5</v>
      </c>
      <c r="D44" s="21">
        <v>3</v>
      </c>
      <c r="E44" s="21">
        <v>14</v>
      </c>
      <c r="F44" s="21" t="s">
        <v>322</v>
      </c>
      <c r="G44" s="21" t="s">
        <v>182</v>
      </c>
      <c r="H44" s="21" t="s">
        <v>66</v>
      </c>
      <c r="I44" s="21" t="str">
        <f>'LTE CA_BE'!AA42</f>
        <v>N</v>
      </c>
      <c r="J44" s="21" t="str">
        <f>IF(I44="E","Please respond in Vendor Input column for all applicable UL combinations.",IF(AND(I44="N",'LTE CA_BE'!V42=TRUE),IF('LTE CA_BE'!Y42=FALSE,"Check #Layers entered in Overview tab is correct.",IF('LTE CA_BE'!X42=FALSE,"Check if #CC's entered in Overview tab is correct.","")),""))</f>
        <v/>
      </c>
      <c r="K44" s="22" t="s">
        <v>3570</v>
      </c>
      <c r="L44" s="22"/>
    </row>
    <row r="45" spans="1:12" ht="15" x14ac:dyDescent="0.15">
      <c r="A45" s="19" t="s">
        <v>365</v>
      </c>
      <c r="B45" s="19" t="s">
        <v>366</v>
      </c>
      <c r="C45" s="19">
        <v>4</v>
      </c>
      <c r="D45" s="19">
        <v>3</v>
      </c>
      <c r="E45" s="19">
        <v>14</v>
      </c>
      <c r="F45" s="19" t="s">
        <v>322</v>
      </c>
      <c r="G45" s="19" t="s">
        <v>183</v>
      </c>
      <c r="H45" s="19" t="s">
        <v>66</v>
      </c>
      <c r="I45" s="19" t="str">
        <f>'LTE CA_BE'!AA43</f>
        <v>N</v>
      </c>
      <c r="J45" s="19" t="str">
        <f>IF(I45="E","Please respond in Vendor Input column for all applicable UL combinations.",IF(AND(I45="N",'LTE CA_BE'!V43=TRUE),IF('LTE CA_BE'!Y43=FALSE,"Check #Layers entered in Overview tab is correct.",IF('LTE CA_BE'!X43=FALSE,"Check if #CC's entered in Overview tab is correct.","")),""))</f>
        <v/>
      </c>
      <c r="K45" s="20" t="s">
        <v>3570</v>
      </c>
      <c r="L45" s="20"/>
    </row>
    <row r="46" spans="1:12" ht="15" x14ac:dyDescent="0.15">
      <c r="A46" s="21" t="s">
        <v>367</v>
      </c>
      <c r="B46" s="21" t="s">
        <v>368</v>
      </c>
      <c r="C46" s="21">
        <v>4</v>
      </c>
      <c r="D46" s="21">
        <v>3</v>
      </c>
      <c r="E46" s="21">
        <v>14</v>
      </c>
      <c r="F46" s="21" t="s">
        <v>322</v>
      </c>
      <c r="G46" s="21" t="s">
        <v>184</v>
      </c>
      <c r="H46" s="21" t="s">
        <v>66</v>
      </c>
      <c r="I46" s="21" t="str">
        <f>'LTE CA_BE'!AA44</f>
        <v>N</v>
      </c>
      <c r="J46" s="21" t="str">
        <f>IF(I46="E","Please respond in Vendor Input column for all applicable UL combinations.",IF(AND(I46="N",'LTE CA_BE'!V44=TRUE),IF('LTE CA_BE'!Y44=FALSE,"Check #Layers entered in Overview tab is correct.",IF('LTE CA_BE'!X44=FALSE,"Check if #CC's entered in Overview tab is correct.","")),""))</f>
        <v/>
      </c>
      <c r="K46" s="22" t="s">
        <v>3570</v>
      </c>
      <c r="L46" s="22"/>
    </row>
    <row r="47" spans="1:12" ht="15" x14ac:dyDescent="0.15">
      <c r="A47" s="19" t="s">
        <v>369</v>
      </c>
      <c r="B47" s="19" t="s">
        <v>370</v>
      </c>
      <c r="C47" s="19">
        <v>4</v>
      </c>
      <c r="D47" s="19">
        <v>3</v>
      </c>
      <c r="E47" s="19">
        <v>14</v>
      </c>
      <c r="F47" s="19" t="s">
        <v>322</v>
      </c>
      <c r="G47" s="19" t="s">
        <v>185</v>
      </c>
      <c r="H47" s="19" t="s">
        <v>66</v>
      </c>
      <c r="I47" s="19" t="str">
        <f>'LTE CA_BE'!AA45</f>
        <v>N</v>
      </c>
      <c r="J47" s="19" t="str">
        <f>IF(I47="E","Please respond in Vendor Input column for all applicable UL combinations.",IF(AND(I47="N",'LTE CA_BE'!V45=TRUE),IF('LTE CA_BE'!Y45=FALSE,"Check #Layers entered in Overview tab is correct.",IF('LTE CA_BE'!X45=FALSE,"Check if #CC's entered in Overview tab is correct.","")),""))</f>
        <v/>
      </c>
      <c r="K47" s="20" t="s">
        <v>3570</v>
      </c>
      <c r="L47" s="20"/>
    </row>
    <row r="48" spans="1:12" ht="15" x14ac:dyDescent="0.15">
      <c r="A48" s="21" t="s">
        <v>371</v>
      </c>
      <c r="B48" s="21" t="s">
        <v>372</v>
      </c>
      <c r="C48" s="21">
        <v>4</v>
      </c>
      <c r="D48" s="21">
        <v>3</v>
      </c>
      <c r="E48" s="21">
        <v>14</v>
      </c>
      <c r="F48" s="21" t="s">
        <v>322</v>
      </c>
      <c r="G48" s="21" t="s">
        <v>186</v>
      </c>
      <c r="H48" s="21" t="s">
        <v>66</v>
      </c>
      <c r="I48" s="21" t="str">
        <f>'LTE CA_BE'!AA46</f>
        <v>N</v>
      </c>
      <c r="J48" s="21" t="str">
        <f>IF(I48="E","Please respond in Vendor Input column for all applicable UL combinations.",IF(AND(I48="N",'LTE CA_BE'!V46=TRUE),IF('LTE CA_BE'!Y46=FALSE,"Check #Layers entered in Overview tab is correct.",IF('LTE CA_BE'!X46=FALSE,"Check if #CC's entered in Overview tab is correct.","")),""))</f>
        <v/>
      </c>
      <c r="K48" s="22" t="s">
        <v>3570</v>
      </c>
      <c r="L48" s="22"/>
    </row>
    <row r="49" spans="1:12" ht="15" x14ac:dyDescent="0.15">
      <c r="A49" s="19" t="s">
        <v>373</v>
      </c>
      <c r="B49" s="19" t="s">
        <v>374</v>
      </c>
      <c r="C49" s="19">
        <v>4</v>
      </c>
      <c r="D49" s="19">
        <v>3</v>
      </c>
      <c r="E49" s="19">
        <v>14</v>
      </c>
      <c r="F49" s="19" t="s">
        <v>322</v>
      </c>
      <c r="G49" s="19" t="s">
        <v>187</v>
      </c>
      <c r="H49" s="19" t="s">
        <v>62</v>
      </c>
      <c r="I49" s="19" t="str">
        <f>'LTE CA_BE'!AA47</f>
        <v>N</v>
      </c>
      <c r="J49" s="19" t="str">
        <f>IF(I49="E","Please respond in Vendor Input column for all applicable UL combinations.",IF(AND(I49="N",'LTE CA_BE'!V47=TRUE),IF('LTE CA_BE'!Y47=FALSE,"Check #Layers entered in Overview tab is correct.",IF('LTE CA_BE'!X47=FALSE,"Check if #CC's entered in Overview tab is correct.","")),""))</f>
        <v/>
      </c>
      <c r="K49" s="20" t="s">
        <v>3570</v>
      </c>
      <c r="L49" s="20"/>
    </row>
    <row r="50" spans="1:12" ht="15" x14ac:dyDescent="0.15">
      <c r="A50" s="21" t="s">
        <v>375</v>
      </c>
      <c r="B50" s="21" t="s">
        <v>376</v>
      </c>
      <c r="C50" s="21">
        <v>4</v>
      </c>
      <c r="D50" s="21">
        <v>3</v>
      </c>
      <c r="E50" s="21">
        <v>14</v>
      </c>
      <c r="F50" s="21" t="s">
        <v>322</v>
      </c>
      <c r="G50" s="21" t="s">
        <v>188</v>
      </c>
      <c r="H50" s="21" t="s">
        <v>62</v>
      </c>
      <c r="I50" s="21" t="str">
        <f>'LTE CA_BE'!AA48</f>
        <v>N</v>
      </c>
      <c r="J50" s="21" t="str">
        <f>IF(I50="E","Please respond in Vendor Input column for all applicable UL combinations.",IF(AND(I50="N",'LTE CA_BE'!V48=TRUE),IF('LTE CA_BE'!Y48=FALSE,"Check #Layers entered in Overview tab is correct.",IF('LTE CA_BE'!X48=FALSE,"Check if #CC's entered in Overview tab is correct.","")),""))</f>
        <v/>
      </c>
      <c r="K50" s="22" t="s">
        <v>3570</v>
      </c>
      <c r="L50" s="22"/>
    </row>
    <row r="51" spans="1:12" ht="15" x14ac:dyDescent="0.15">
      <c r="A51" s="19" t="s">
        <v>377</v>
      </c>
      <c r="B51" s="19" t="s">
        <v>356</v>
      </c>
      <c r="C51" s="19">
        <v>4</v>
      </c>
      <c r="D51" s="19">
        <v>3</v>
      </c>
      <c r="E51" s="19">
        <v>14</v>
      </c>
      <c r="F51" s="19" t="s">
        <v>322</v>
      </c>
      <c r="G51" s="19" t="s">
        <v>189</v>
      </c>
      <c r="H51" s="19" t="s">
        <v>66</v>
      </c>
      <c r="I51" s="19" t="str">
        <f>'LTE CA_BE'!AA49</f>
        <v>N</v>
      </c>
      <c r="J51" s="19" t="str">
        <f>IF(I51="E","Please respond in Vendor Input column for all applicable UL combinations.",IF(AND(I51="N",'LTE CA_BE'!V49=TRUE),IF('LTE CA_BE'!Y49=FALSE,"Check #Layers entered in Overview tab is correct.",IF('LTE CA_BE'!X49=FALSE,"Check if #CC's entered in Overview tab is correct.","")),""))</f>
        <v/>
      </c>
      <c r="K51" s="20" t="s">
        <v>3570</v>
      </c>
      <c r="L51" s="28"/>
    </row>
    <row r="52" spans="1:12" ht="15" x14ac:dyDescent="0.15">
      <c r="A52" s="21" t="s">
        <v>378</v>
      </c>
      <c r="B52" s="21" t="s">
        <v>358</v>
      </c>
      <c r="C52" s="21">
        <v>4</v>
      </c>
      <c r="D52" s="21">
        <v>3</v>
      </c>
      <c r="E52" s="21">
        <v>14</v>
      </c>
      <c r="F52" s="21" t="s">
        <v>322</v>
      </c>
      <c r="G52" s="21" t="s">
        <v>190</v>
      </c>
      <c r="H52" s="21" t="s">
        <v>66</v>
      </c>
      <c r="I52" s="21" t="str">
        <f>'LTE CA_BE'!AA50</f>
        <v>N</v>
      </c>
      <c r="J52" s="21" t="str">
        <f>IF(I52="E","Please respond in Vendor Input column for all applicable UL combinations.",IF(AND(I52="N",'LTE CA_BE'!V50=TRUE),IF('LTE CA_BE'!Y50=FALSE,"Check #Layers entered in Overview tab is correct.",IF('LTE CA_BE'!X50=FALSE,"Check if #CC's entered in Overview tab is correct.","")),""))</f>
        <v/>
      </c>
      <c r="K52" s="22" t="s">
        <v>3570</v>
      </c>
      <c r="L52" s="22"/>
    </row>
    <row r="53" spans="1:12" ht="15" x14ac:dyDescent="0.15">
      <c r="A53" s="19" t="s">
        <v>379</v>
      </c>
      <c r="B53" s="19" t="s">
        <v>356</v>
      </c>
      <c r="C53" s="19">
        <v>4</v>
      </c>
      <c r="D53" s="19">
        <v>3</v>
      </c>
      <c r="E53" s="19">
        <v>14</v>
      </c>
      <c r="F53" s="19" t="s">
        <v>322</v>
      </c>
      <c r="G53" s="19" t="s">
        <v>191</v>
      </c>
      <c r="H53" s="19" t="s">
        <v>66</v>
      </c>
      <c r="I53" s="19" t="str">
        <f>'LTE CA_BE'!AA51</f>
        <v>N</v>
      </c>
      <c r="J53" s="19" t="str">
        <f>IF(I53="E","Please respond in Vendor Input column for all applicable UL combinations.",IF(AND(I53="N",'LTE CA_BE'!V51=TRUE),IF('LTE CA_BE'!Y51=FALSE,"Check #Layers entered in Overview tab is correct.",IF('LTE CA_BE'!X51=FALSE,"Check if #CC's entered in Overview tab is correct.","")),""))</f>
        <v/>
      </c>
      <c r="K53" s="20" t="s">
        <v>3570</v>
      </c>
      <c r="L53" s="20"/>
    </row>
    <row r="54" spans="1:12" ht="15" x14ac:dyDescent="0.15">
      <c r="A54" s="21" t="s">
        <v>380</v>
      </c>
      <c r="B54" s="21" t="s">
        <v>358</v>
      </c>
      <c r="C54" s="21">
        <v>4</v>
      </c>
      <c r="D54" s="21">
        <v>3</v>
      </c>
      <c r="E54" s="21">
        <v>14</v>
      </c>
      <c r="F54" s="21" t="s">
        <v>322</v>
      </c>
      <c r="G54" s="21" t="s">
        <v>192</v>
      </c>
      <c r="H54" s="21" t="s">
        <v>66</v>
      </c>
      <c r="I54" s="21" t="str">
        <f>'LTE CA_BE'!AA52</f>
        <v>N</v>
      </c>
      <c r="J54" s="21" t="str">
        <f>IF(I54="E","Please respond in Vendor Input column for all applicable UL combinations.",IF(AND(I54="N",'LTE CA_BE'!V52=TRUE),IF('LTE CA_BE'!Y52=FALSE,"Check #Layers entered in Overview tab is correct.",IF('LTE CA_BE'!X52=FALSE,"Check if #CC's entered in Overview tab is correct.","")),""))</f>
        <v/>
      </c>
      <c r="K54" s="22" t="s">
        <v>3570</v>
      </c>
      <c r="L54" s="22"/>
    </row>
    <row r="55" spans="1:12" ht="15" x14ac:dyDescent="0.15">
      <c r="A55" s="19" t="s">
        <v>381</v>
      </c>
      <c r="B55" s="19" t="s">
        <v>347</v>
      </c>
      <c r="C55" s="19">
        <v>5</v>
      </c>
      <c r="D55" s="19">
        <v>3</v>
      </c>
      <c r="E55" s="19">
        <v>12</v>
      </c>
      <c r="F55" s="19" t="s">
        <v>322</v>
      </c>
      <c r="G55" s="19" t="s">
        <v>193</v>
      </c>
      <c r="H55" s="19" t="s">
        <v>66</v>
      </c>
      <c r="I55" s="19" t="str">
        <f>'LTE CA_BE'!AA53</f>
        <v>N</v>
      </c>
      <c r="J55" s="19" t="str">
        <f>IF(I55="E","Please respond in Vendor Input column for all applicable UL combinations.",IF(AND(I55="N",'LTE CA_BE'!V53=TRUE),IF('LTE CA_BE'!Y53=FALSE,"Check #Layers entered in Overview tab is correct.",IF('LTE CA_BE'!X53=FALSE,"Check if #CC's entered in Overview tab is correct.","")),""))</f>
        <v/>
      </c>
      <c r="K55" s="20" t="s">
        <v>3570</v>
      </c>
      <c r="L55" s="20"/>
    </row>
    <row r="56" spans="1:12" ht="15" x14ac:dyDescent="0.15">
      <c r="A56" s="21" t="s">
        <v>382</v>
      </c>
      <c r="B56" s="21" t="s">
        <v>374</v>
      </c>
      <c r="C56" s="21">
        <v>4</v>
      </c>
      <c r="D56" s="21">
        <v>3</v>
      </c>
      <c r="E56" s="21">
        <v>12</v>
      </c>
      <c r="F56" s="21" t="s">
        <v>322</v>
      </c>
      <c r="G56" s="21" t="s">
        <v>194</v>
      </c>
      <c r="H56" s="21" t="s">
        <v>62</v>
      </c>
      <c r="I56" s="21" t="str">
        <f>'LTE CA_BE'!AA54</f>
        <v>N</v>
      </c>
      <c r="J56" s="21" t="str">
        <f>IF(I56="E","Please respond in Vendor Input column for all applicable UL combinations.",IF(AND(I56="N",'LTE CA_BE'!V54=TRUE),IF('LTE CA_BE'!Y54=FALSE,"Check #Layers entered in Overview tab is correct.",IF('LTE CA_BE'!X54=FALSE,"Check if #CC's entered in Overview tab is correct.","")),""))</f>
        <v/>
      </c>
      <c r="K56" s="22" t="s">
        <v>3570</v>
      </c>
      <c r="L56" s="22"/>
    </row>
    <row r="57" spans="1:12" ht="15" x14ac:dyDescent="0.15">
      <c r="A57" s="19" t="s">
        <v>383</v>
      </c>
      <c r="B57" s="19" t="s">
        <v>366</v>
      </c>
      <c r="C57" s="19">
        <v>4</v>
      </c>
      <c r="D57" s="19">
        <v>3</v>
      </c>
      <c r="E57" s="19">
        <v>12</v>
      </c>
      <c r="F57" s="19" t="s">
        <v>322</v>
      </c>
      <c r="G57" s="19" t="s">
        <v>195</v>
      </c>
      <c r="H57" s="19" t="s">
        <v>66</v>
      </c>
      <c r="I57" s="19" t="str">
        <f>'LTE CA_BE'!AA55</f>
        <v>N</v>
      </c>
      <c r="J57" s="19" t="str">
        <f>IF(I57="E","Please respond in Vendor Input column for all applicable UL combinations.",IF(AND(I57="N",'LTE CA_BE'!V55=TRUE),IF('LTE CA_BE'!Y55=FALSE,"Check #Layers entered in Overview tab is correct.",IF('LTE CA_BE'!X55=FALSE,"Check if #CC's entered in Overview tab is correct.","")),""))</f>
        <v/>
      </c>
      <c r="K57" s="20" t="s">
        <v>3570</v>
      </c>
      <c r="L57" s="20"/>
    </row>
    <row r="58" spans="1:12" ht="15" x14ac:dyDescent="0.15">
      <c r="A58" s="21" t="s">
        <v>384</v>
      </c>
      <c r="B58" s="21" t="s">
        <v>376</v>
      </c>
      <c r="C58" s="21">
        <v>4</v>
      </c>
      <c r="D58" s="21">
        <v>3</v>
      </c>
      <c r="E58" s="21">
        <v>12</v>
      </c>
      <c r="F58" s="21" t="s">
        <v>322</v>
      </c>
      <c r="G58" s="21" t="s">
        <v>196</v>
      </c>
      <c r="H58" s="21" t="s">
        <v>62</v>
      </c>
      <c r="I58" s="21" t="str">
        <f>'LTE CA_BE'!AA56</f>
        <v>N</v>
      </c>
      <c r="J58" s="21" t="str">
        <f>IF(I58="E","Please respond in Vendor Input column for all applicable UL combinations.",IF(AND(I58="N",'LTE CA_BE'!V56=TRUE),IF('LTE CA_BE'!Y56=FALSE,"Check #Layers entered in Overview tab is correct.",IF('LTE CA_BE'!X56=FALSE,"Check if #CC's entered in Overview tab is correct.","")),""))</f>
        <v/>
      </c>
      <c r="K58" s="22" t="s">
        <v>3570</v>
      </c>
      <c r="L58" s="22"/>
    </row>
    <row r="59" spans="1:12" ht="15" x14ac:dyDescent="0.15">
      <c r="A59" s="19" t="s">
        <v>385</v>
      </c>
      <c r="B59" s="19" t="s">
        <v>368</v>
      </c>
      <c r="C59" s="19">
        <v>4</v>
      </c>
      <c r="D59" s="19">
        <v>3</v>
      </c>
      <c r="E59" s="19">
        <v>12</v>
      </c>
      <c r="F59" s="19" t="s">
        <v>322</v>
      </c>
      <c r="G59" s="19" t="s">
        <v>197</v>
      </c>
      <c r="H59" s="19" t="s">
        <v>66</v>
      </c>
      <c r="I59" s="19" t="str">
        <f>'LTE CA_BE'!AA57</f>
        <v>N</v>
      </c>
      <c r="J59" s="19" t="str">
        <f>IF(I59="E","Please respond in Vendor Input column for all applicable UL combinations.",IF(AND(I59="N",'LTE CA_BE'!V57=TRUE),IF('LTE CA_BE'!Y57=FALSE,"Check #Layers entered in Overview tab is correct.",IF('LTE CA_BE'!X57=FALSE,"Check if #CC's entered in Overview tab is correct.","")),""))</f>
        <v/>
      </c>
      <c r="K59" s="20" t="s">
        <v>3570</v>
      </c>
      <c r="L59" s="20"/>
    </row>
    <row r="60" spans="1:12" ht="15" x14ac:dyDescent="0.15">
      <c r="A60" s="21" t="s">
        <v>386</v>
      </c>
      <c r="B60" s="21" t="s">
        <v>370</v>
      </c>
      <c r="C60" s="21">
        <v>4</v>
      </c>
      <c r="D60" s="21">
        <v>3</v>
      </c>
      <c r="E60" s="21">
        <v>12</v>
      </c>
      <c r="F60" s="21" t="s">
        <v>322</v>
      </c>
      <c r="G60" s="21" t="s">
        <v>198</v>
      </c>
      <c r="H60" s="21" t="s">
        <v>66</v>
      </c>
      <c r="I60" s="21" t="str">
        <f>'LTE CA_BE'!AA58</f>
        <v>N</v>
      </c>
      <c r="J60" s="21" t="str">
        <f>IF(I60="E","Please respond in Vendor Input column for all applicable UL combinations.",IF(AND(I60="N",'LTE CA_BE'!V58=TRUE),IF('LTE CA_BE'!Y58=FALSE,"Check #Layers entered in Overview tab is correct.",IF('LTE CA_BE'!X58=FALSE,"Check if #CC's entered in Overview tab is correct.","")),""))</f>
        <v/>
      </c>
      <c r="K60" s="22" t="s">
        <v>3570</v>
      </c>
      <c r="L60" s="22"/>
    </row>
    <row r="61" spans="1:12" ht="15" x14ac:dyDescent="0.15">
      <c r="A61" s="19" t="s">
        <v>387</v>
      </c>
      <c r="B61" s="19" t="s">
        <v>372</v>
      </c>
      <c r="C61" s="19">
        <v>4</v>
      </c>
      <c r="D61" s="19">
        <v>3</v>
      </c>
      <c r="E61" s="19">
        <v>12</v>
      </c>
      <c r="F61" s="19" t="s">
        <v>322</v>
      </c>
      <c r="G61" s="19" t="s">
        <v>199</v>
      </c>
      <c r="H61" s="19" t="s">
        <v>66</v>
      </c>
      <c r="I61" s="19" t="str">
        <f>'LTE CA_BE'!AA59</f>
        <v>N</v>
      </c>
      <c r="J61" s="19" t="str">
        <f>IF(I61="E","Please respond in Vendor Input column for all applicable UL combinations.",IF(AND(I61="N",'LTE CA_BE'!V59=TRUE),IF('LTE CA_BE'!Y59=FALSE,"Check #Layers entered in Overview tab is correct.",IF('LTE CA_BE'!X59=FALSE,"Check if #CC's entered in Overview tab is correct.","")),""))</f>
        <v/>
      </c>
      <c r="K61" s="20" t="s">
        <v>3570</v>
      </c>
      <c r="L61" s="20"/>
    </row>
    <row r="62" spans="1:12" ht="15" x14ac:dyDescent="0.15">
      <c r="A62" s="21" t="s">
        <v>388</v>
      </c>
      <c r="B62" s="21" t="s">
        <v>356</v>
      </c>
      <c r="C62" s="21">
        <v>4</v>
      </c>
      <c r="D62" s="21">
        <v>3</v>
      </c>
      <c r="E62" s="21">
        <v>12</v>
      </c>
      <c r="F62" s="21" t="s">
        <v>322</v>
      </c>
      <c r="G62" s="21" t="s">
        <v>200</v>
      </c>
      <c r="H62" s="21" t="s">
        <v>66</v>
      </c>
      <c r="I62" s="21" t="str">
        <f>'LTE CA_BE'!AA60</f>
        <v>N</v>
      </c>
      <c r="J62" s="21" t="str">
        <f>IF(I62="E","Please respond in Vendor Input column for all applicable UL combinations.",IF(AND(I62="N",'LTE CA_BE'!V60=TRUE),IF('LTE CA_BE'!Y60=FALSE,"Check #Layers entered in Overview tab is correct.",IF('LTE CA_BE'!X60=FALSE,"Check if #CC's entered in Overview tab is correct.","")),""))</f>
        <v/>
      </c>
      <c r="K62" s="22" t="s">
        <v>3570</v>
      </c>
      <c r="L62" s="22"/>
    </row>
    <row r="63" spans="1:12" ht="15" x14ac:dyDescent="0.15">
      <c r="A63" s="19" t="s">
        <v>389</v>
      </c>
      <c r="B63" s="19" t="s">
        <v>358</v>
      </c>
      <c r="C63" s="19">
        <v>4</v>
      </c>
      <c r="D63" s="19">
        <v>3</v>
      </c>
      <c r="E63" s="19">
        <v>12</v>
      </c>
      <c r="F63" s="19" t="s">
        <v>322</v>
      </c>
      <c r="G63" s="19" t="s">
        <v>201</v>
      </c>
      <c r="H63" s="19" t="s">
        <v>66</v>
      </c>
      <c r="I63" s="19" t="str">
        <f>'LTE CA_BE'!AA61</f>
        <v>N</v>
      </c>
      <c r="J63" s="19" t="str">
        <f>IF(I63="E","Please respond in Vendor Input column for all applicable UL combinations.",IF(AND(I63="N",'LTE CA_BE'!V61=TRUE),IF('LTE CA_BE'!Y61=FALSE,"Check #Layers entered in Overview tab is correct.",IF('LTE CA_BE'!X61=FALSE,"Check if #CC's entered in Overview tab is correct.","")),""))</f>
        <v/>
      </c>
      <c r="K63" s="20" t="s">
        <v>3570</v>
      </c>
      <c r="L63" s="20"/>
    </row>
    <row r="64" spans="1:12" ht="15" x14ac:dyDescent="0.15">
      <c r="A64" s="21" t="s">
        <v>390</v>
      </c>
      <c r="B64" s="21" t="s">
        <v>356</v>
      </c>
      <c r="C64" s="21">
        <v>4</v>
      </c>
      <c r="D64" s="21">
        <v>3</v>
      </c>
      <c r="E64" s="21">
        <v>12</v>
      </c>
      <c r="F64" s="21" t="s">
        <v>322</v>
      </c>
      <c r="G64" s="21" t="s">
        <v>202</v>
      </c>
      <c r="H64" s="21" t="s">
        <v>66</v>
      </c>
      <c r="I64" s="21" t="str">
        <f>'LTE CA_BE'!AA62</f>
        <v>N</v>
      </c>
      <c r="J64" s="21" t="str">
        <f>IF(I64="E","Please respond in Vendor Input column for all applicable UL combinations.",IF(AND(I64="N",'LTE CA_BE'!V62=TRUE),IF('LTE CA_BE'!Y62=FALSE,"Check #Layers entered in Overview tab is correct.",IF('LTE CA_BE'!X62=FALSE,"Check if #CC's entered in Overview tab is correct.","")),""))</f>
        <v/>
      </c>
      <c r="K64" s="22" t="s">
        <v>3570</v>
      </c>
      <c r="L64" s="22"/>
    </row>
    <row r="65" spans="1:12" ht="15" x14ac:dyDescent="0.15">
      <c r="A65" s="19" t="s">
        <v>391</v>
      </c>
      <c r="B65" s="19" t="s">
        <v>358</v>
      </c>
      <c r="C65" s="19">
        <v>4</v>
      </c>
      <c r="D65" s="19">
        <v>3</v>
      </c>
      <c r="E65" s="19">
        <v>12</v>
      </c>
      <c r="F65" s="19" t="s">
        <v>322</v>
      </c>
      <c r="G65" s="19" t="s">
        <v>203</v>
      </c>
      <c r="H65" s="19" t="s">
        <v>66</v>
      </c>
      <c r="I65" s="19" t="str">
        <f>'LTE CA_BE'!AA63</f>
        <v>N</v>
      </c>
      <c r="J65" s="19" t="str">
        <f>IF(I65="E","Please respond in Vendor Input column for all applicable UL combinations.",IF(AND(I65="N",'LTE CA_BE'!V63=TRUE),IF('LTE CA_BE'!Y63=FALSE,"Check #Layers entered in Overview tab is correct.",IF('LTE CA_BE'!X63=FALSE,"Check if #CC's entered in Overview tab is correct.","")),""))</f>
        <v/>
      </c>
      <c r="K65" s="20" t="s">
        <v>3570</v>
      </c>
      <c r="L65" s="20"/>
    </row>
    <row r="66" spans="1:12" ht="15" x14ac:dyDescent="0.15">
      <c r="A66" s="21" t="s">
        <v>392</v>
      </c>
      <c r="B66" s="21" t="s">
        <v>393</v>
      </c>
      <c r="C66" s="21">
        <v>3</v>
      </c>
      <c r="D66" s="21">
        <v>3</v>
      </c>
      <c r="E66" s="21">
        <v>12</v>
      </c>
      <c r="F66" s="21" t="s">
        <v>322</v>
      </c>
      <c r="G66" s="21" t="s">
        <v>204</v>
      </c>
      <c r="H66" s="21" t="s">
        <v>66</v>
      </c>
      <c r="I66" s="21" t="str">
        <f>'LTE CA_BE'!AA64</f>
        <v>N</v>
      </c>
      <c r="J66" s="21" t="str">
        <f>IF(I66="E","Please respond in Vendor Input column for all applicable UL combinations.",IF(AND(I66="N",'LTE CA_BE'!V64=TRUE),IF('LTE CA_BE'!Y64=FALSE,"Check #Layers entered in Overview tab is correct.",IF('LTE CA_BE'!X64=FALSE,"Check if #CC's entered in Overview tab is correct.","")),""))</f>
        <v/>
      </c>
      <c r="K66" s="22" t="s">
        <v>3570</v>
      </c>
      <c r="L66" s="22"/>
    </row>
    <row r="67" spans="1:12" ht="15" x14ac:dyDescent="0.15">
      <c r="A67" s="19" t="s">
        <v>394</v>
      </c>
      <c r="B67" s="19" t="s">
        <v>349</v>
      </c>
      <c r="C67" s="19">
        <v>5</v>
      </c>
      <c r="D67" s="19">
        <v>3</v>
      </c>
      <c r="E67" s="19">
        <v>10</v>
      </c>
      <c r="F67" s="19" t="s">
        <v>322</v>
      </c>
      <c r="G67" s="19" t="s">
        <v>205</v>
      </c>
      <c r="H67" s="19" t="s">
        <v>62</v>
      </c>
      <c r="I67" s="19" t="str">
        <f>'LTE CA_BE'!AA65</f>
        <v>N</v>
      </c>
      <c r="J67" s="19" t="str">
        <f>IF(I67="E","Please respond in Vendor Input column for all applicable UL combinations.",IF(AND(I67="N",'LTE CA_BE'!V65=TRUE),IF('LTE CA_BE'!Y65=FALSE,"Check #Layers entered in Overview tab is correct.",IF('LTE CA_BE'!X65=FALSE,"Check if #CC's entered in Overview tab is correct.","")),""))</f>
        <v/>
      </c>
      <c r="K67" s="20" t="s">
        <v>3570</v>
      </c>
      <c r="L67" s="20"/>
    </row>
    <row r="68" spans="1:12" ht="15" x14ac:dyDescent="0.15">
      <c r="A68" s="21" t="s">
        <v>395</v>
      </c>
      <c r="B68" s="21" t="s">
        <v>351</v>
      </c>
      <c r="C68" s="21">
        <v>5</v>
      </c>
      <c r="D68" s="21">
        <v>3</v>
      </c>
      <c r="E68" s="21">
        <v>10</v>
      </c>
      <c r="F68" s="21" t="s">
        <v>322</v>
      </c>
      <c r="G68" s="21" t="s">
        <v>206</v>
      </c>
      <c r="H68" s="21" t="s">
        <v>62</v>
      </c>
      <c r="I68" s="21" t="str">
        <f>'LTE CA_BE'!AA66</f>
        <v>N</v>
      </c>
      <c r="J68" s="21" t="str">
        <f>IF(I68="E","Please respond in Vendor Input column for all applicable UL combinations.",IF(AND(I68="N",'LTE CA_BE'!V66=TRUE),IF('LTE CA_BE'!Y66=FALSE,"Check #Layers entered in Overview tab is correct.",IF('LTE CA_BE'!X66=FALSE,"Check if #CC's entered in Overview tab is correct.","")),""))</f>
        <v/>
      </c>
      <c r="K68" s="22" t="s">
        <v>3570</v>
      </c>
      <c r="L68" s="22"/>
    </row>
    <row r="69" spans="1:12" ht="15" x14ac:dyDescent="0.15">
      <c r="A69" s="19" t="s">
        <v>396</v>
      </c>
      <c r="B69" s="19" t="s">
        <v>347</v>
      </c>
      <c r="C69" s="19">
        <v>5</v>
      </c>
      <c r="D69" s="19">
        <v>3</v>
      </c>
      <c r="E69" s="19">
        <v>10</v>
      </c>
      <c r="F69" s="19" t="s">
        <v>322</v>
      </c>
      <c r="G69" s="19" t="s">
        <v>207</v>
      </c>
      <c r="H69" s="19" t="s">
        <v>62</v>
      </c>
      <c r="I69" s="19" t="str">
        <f>'LTE CA_BE'!AA67</f>
        <v>N</v>
      </c>
      <c r="J69" s="19" t="str">
        <f>IF(I69="E","Please respond in Vendor Input column for all applicable UL combinations.",IF(AND(I69="N",'LTE CA_BE'!V67=TRUE),IF('LTE CA_BE'!Y67=FALSE,"Check #Layers entered in Overview tab is correct.",IF('LTE CA_BE'!X67=FALSE,"Check if #CC's entered in Overview tab is correct.","")),""))</f>
        <v/>
      </c>
      <c r="K69" s="20" t="s">
        <v>3570</v>
      </c>
      <c r="L69" s="20"/>
    </row>
    <row r="70" spans="1:12" ht="15" x14ac:dyDescent="0.15">
      <c r="A70" s="21" t="s">
        <v>397</v>
      </c>
      <c r="B70" s="21" t="s">
        <v>374</v>
      </c>
      <c r="C70" s="21">
        <v>4</v>
      </c>
      <c r="D70" s="21">
        <v>3</v>
      </c>
      <c r="E70" s="21">
        <v>10</v>
      </c>
      <c r="F70" s="21" t="s">
        <v>322</v>
      </c>
      <c r="G70" s="21" t="s">
        <v>208</v>
      </c>
      <c r="H70" s="21" t="s">
        <v>62</v>
      </c>
      <c r="I70" s="21" t="str">
        <f>'LTE CA_BE'!AA68</f>
        <v>N</v>
      </c>
      <c r="J70" s="21" t="str">
        <f>IF(I70="E","Please respond in Vendor Input column for all applicable UL combinations.",IF(AND(I70="N",'LTE CA_BE'!V68=TRUE),IF('LTE CA_BE'!Y68=FALSE,"Check #Layers entered in Overview tab is correct.",IF('LTE CA_BE'!X68=FALSE,"Check if #CC's entered in Overview tab is correct.","")),""))</f>
        <v/>
      </c>
      <c r="K70" s="22" t="s">
        <v>3570</v>
      </c>
      <c r="L70" s="22"/>
    </row>
    <row r="71" spans="1:12" ht="15" x14ac:dyDescent="0.15">
      <c r="A71" s="19" t="s">
        <v>398</v>
      </c>
      <c r="B71" s="19" t="s">
        <v>366</v>
      </c>
      <c r="C71" s="19">
        <v>4</v>
      </c>
      <c r="D71" s="19">
        <v>3</v>
      </c>
      <c r="E71" s="19">
        <v>10</v>
      </c>
      <c r="F71" s="19" t="s">
        <v>322</v>
      </c>
      <c r="G71" s="19" t="s">
        <v>209</v>
      </c>
      <c r="H71" s="19" t="s">
        <v>66</v>
      </c>
      <c r="I71" s="19" t="str">
        <f>'LTE CA_BE'!AA69</f>
        <v>N</v>
      </c>
      <c r="J71" s="19" t="str">
        <f>IF(I71="E","Please respond in Vendor Input column for all applicable UL combinations.",IF(AND(I71="N",'LTE CA_BE'!V69=TRUE),IF('LTE CA_BE'!Y69=FALSE,"Check #Layers entered in Overview tab is correct.",IF('LTE CA_BE'!X69=FALSE,"Check if #CC's entered in Overview tab is correct.","")),""))</f>
        <v/>
      </c>
      <c r="K71" s="20" t="s">
        <v>3570</v>
      </c>
      <c r="L71" s="20"/>
    </row>
    <row r="72" spans="1:12" ht="15" x14ac:dyDescent="0.15">
      <c r="A72" s="21" t="s">
        <v>399</v>
      </c>
      <c r="B72" s="21" t="s">
        <v>376</v>
      </c>
      <c r="C72" s="21">
        <v>4</v>
      </c>
      <c r="D72" s="21">
        <v>3</v>
      </c>
      <c r="E72" s="21">
        <v>10</v>
      </c>
      <c r="F72" s="21" t="s">
        <v>322</v>
      </c>
      <c r="G72" s="21" t="s">
        <v>210</v>
      </c>
      <c r="H72" s="21" t="s">
        <v>62</v>
      </c>
      <c r="I72" s="21" t="str">
        <f>'LTE CA_BE'!AA70</f>
        <v>N</v>
      </c>
      <c r="J72" s="21" t="str">
        <f>IF(I72="E","Please respond in Vendor Input column for all applicable UL combinations.",IF(AND(I72="N",'LTE CA_BE'!V70=TRUE),IF('LTE CA_BE'!Y70=FALSE,"Check #Layers entered in Overview tab is correct.",IF('LTE CA_BE'!X70=FALSE,"Check if #CC's entered in Overview tab is correct.","")),""))</f>
        <v/>
      </c>
      <c r="K72" s="22" t="s">
        <v>3570</v>
      </c>
      <c r="L72" s="22"/>
    </row>
    <row r="73" spans="1:12" ht="15" x14ac:dyDescent="0.15">
      <c r="A73" s="19" t="s">
        <v>400</v>
      </c>
      <c r="B73" s="19" t="s">
        <v>368</v>
      </c>
      <c r="C73" s="19">
        <v>4</v>
      </c>
      <c r="D73" s="19">
        <v>3</v>
      </c>
      <c r="E73" s="19">
        <v>10</v>
      </c>
      <c r="F73" s="19" t="s">
        <v>322</v>
      </c>
      <c r="G73" s="19" t="s">
        <v>211</v>
      </c>
      <c r="H73" s="19" t="s">
        <v>66</v>
      </c>
      <c r="I73" s="19" t="str">
        <f>'LTE CA_BE'!AA71</f>
        <v>N</v>
      </c>
      <c r="J73" s="19" t="str">
        <f>IF(I73="E","Please respond in Vendor Input column for all applicable UL combinations.",IF(AND(I73="N",'LTE CA_BE'!V71=TRUE),IF('LTE CA_BE'!Y71=FALSE,"Check #Layers entered in Overview tab is correct.",IF('LTE CA_BE'!X71=FALSE,"Check if #CC's entered in Overview tab is correct.","")),""))</f>
        <v/>
      </c>
      <c r="K73" s="20" t="s">
        <v>3570</v>
      </c>
      <c r="L73" s="20"/>
    </row>
    <row r="74" spans="1:12" ht="15" x14ac:dyDescent="0.15">
      <c r="A74" s="21" t="s">
        <v>401</v>
      </c>
      <c r="B74" s="21" t="s">
        <v>370</v>
      </c>
      <c r="C74" s="21">
        <v>4</v>
      </c>
      <c r="D74" s="21">
        <v>3</v>
      </c>
      <c r="E74" s="21">
        <v>10</v>
      </c>
      <c r="F74" s="21" t="s">
        <v>322</v>
      </c>
      <c r="G74" s="21" t="s">
        <v>212</v>
      </c>
      <c r="H74" s="21" t="s">
        <v>66</v>
      </c>
      <c r="I74" s="21" t="str">
        <f>'LTE CA_BE'!AA72</f>
        <v>N</v>
      </c>
      <c r="J74" s="21" t="str">
        <f>IF(I74="E","Please respond in Vendor Input column for all applicable UL combinations.",IF(AND(I74="N",'LTE CA_BE'!V72=TRUE),IF('LTE CA_BE'!Y72=FALSE,"Check #Layers entered in Overview tab is correct.",IF('LTE CA_BE'!X72=FALSE,"Check if #CC's entered in Overview tab is correct.","")),""))</f>
        <v/>
      </c>
      <c r="K74" s="22" t="s">
        <v>3570</v>
      </c>
      <c r="L74" s="22"/>
    </row>
    <row r="75" spans="1:12" ht="15" x14ac:dyDescent="0.15">
      <c r="A75" s="19" t="s">
        <v>402</v>
      </c>
      <c r="B75" s="19" t="s">
        <v>372</v>
      </c>
      <c r="C75" s="19">
        <v>4</v>
      </c>
      <c r="D75" s="19">
        <v>3</v>
      </c>
      <c r="E75" s="19">
        <v>10</v>
      </c>
      <c r="F75" s="19" t="s">
        <v>322</v>
      </c>
      <c r="G75" s="19" t="s">
        <v>213</v>
      </c>
      <c r="H75" s="19" t="s">
        <v>66</v>
      </c>
      <c r="I75" s="19" t="str">
        <f>'LTE CA_BE'!AA73</f>
        <v>N</v>
      </c>
      <c r="J75" s="19" t="str">
        <f>IF(I75="E","Please respond in Vendor Input column for all applicable UL combinations.",IF(AND(I75="N",'LTE CA_BE'!V73=TRUE),IF('LTE CA_BE'!Y73=FALSE,"Check #Layers entered in Overview tab is correct.",IF('LTE CA_BE'!X73=FALSE,"Check if #CC's entered in Overview tab is correct.","")),""))</f>
        <v/>
      </c>
      <c r="K75" s="20" t="s">
        <v>3570</v>
      </c>
      <c r="L75" s="20"/>
    </row>
    <row r="76" spans="1:12" ht="15" x14ac:dyDescent="0.15">
      <c r="A76" s="21" t="s">
        <v>403</v>
      </c>
      <c r="B76" s="21" t="s">
        <v>356</v>
      </c>
      <c r="C76" s="21">
        <v>4</v>
      </c>
      <c r="D76" s="21">
        <v>3</v>
      </c>
      <c r="E76" s="21">
        <v>10</v>
      </c>
      <c r="F76" s="21" t="s">
        <v>322</v>
      </c>
      <c r="G76" s="21" t="s">
        <v>214</v>
      </c>
      <c r="H76" s="21" t="s">
        <v>66</v>
      </c>
      <c r="I76" s="21" t="str">
        <f>'LTE CA_BE'!AA74</f>
        <v>N</v>
      </c>
      <c r="J76" s="21" t="str">
        <f>IF(I76="E","Please respond in Vendor Input column for all applicable UL combinations.",IF(AND(I76="N",'LTE CA_BE'!V74=TRUE),IF('LTE CA_BE'!Y74=FALSE,"Check #Layers entered in Overview tab is correct.",IF('LTE CA_BE'!X74=FALSE,"Check if #CC's entered in Overview tab is correct.","")),""))</f>
        <v/>
      </c>
      <c r="K76" s="22" t="s">
        <v>3570</v>
      </c>
      <c r="L76" s="22"/>
    </row>
    <row r="77" spans="1:12" ht="15" x14ac:dyDescent="0.15">
      <c r="A77" s="19" t="s">
        <v>404</v>
      </c>
      <c r="B77" s="19" t="s">
        <v>358</v>
      </c>
      <c r="C77" s="19">
        <v>4</v>
      </c>
      <c r="D77" s="19">
        <v>3</v>
      </c>
      <c r="E77" s="19">
        <v>10</v>
      </c>
      <c r="F77" s="19" t="s">
        <v>322</v>
      </c>
      <c r="G77" s="19" t="s">
        <v>215</v>
      </c>
      <c r="H77" s="19" t="s">
        <v>66</v>
      </c>
      <c r="I77" s="19" t="str">
        <f>'LTE CA_BE'!AA75</f>
        <v>N</v>
      </c>
      <c r="J77" s="19" t="str">
        <f>IF(I77="E","Please respond in Vendor Input column for all applicable UL combinations.",IF(AND(I77="N",'LTE CA_BE'!V75=TRUE),IF('LTE CA_BE'!Y75=FALSE,"Check #Layers entered in Overview tab is correct.",IF('LTE CA_BE'!X75=FALSE,"Check if #CC's entered in Overview tab is correct.","")),""))</f>
        <v/>
      </c>
      <c r="K77" s="20" t="s">
        <v>3570</v>
      </c>
      <c r="L77" s="20"/>
    </row>
    <row r="78" spans="1:12" ht="15" x14ac:dyDescent="0.15">
      <c r="A78" s="21" t="s">
        <v>405</v>
      </c>
      <c r="B78" s="21" t="s">
        <v>358</v>
      </c>
      <c r="C78" s="21">
        <v>4</v>
      </c>
      <c r="D78" s="21">
        <v>3</v>
      </c>
      <c r="E78" s="21">
        <v>10</v>
      </c>
      <c r="F78" s="21" t="s">
        <v>322</v>
      </c>
      <c r="G78" s="21" t="s">
        <v>216</v>
      </c>
      <c r="H78" s="21" t="s">
        <v>66</v>
      </c>
      <c r="I78" s="21" t="str">
        <f>'LTE CA_BE'!AA76</f>
        <v>N</v>
      </c>
      <c r="J78" s="21" t="str">
        <f>IF(I78="E","Please respond in Vendor Input column for all applicable UL combinations.",IF(AND(I78="N",'LTE CA_BE'!V76=TRUE),IF('LTE CA_BE'!Y76=FALSE,"Check #Layers entered in Overview tab is correct.",IF('LTE CA_BE'!X76=FALSE,"Check if #CC's entered in Overview tab is correct.","")),""))</f>
        <v/>
      </c>
      <c r="K78" s="22" t="s">
        <v>3570</v>
      </c>
      <c r="L78" s="22"/>
    </row>
    <row r="79" spans="1:12" ht="15" x14ac:dyDescent="0.15">
      <c r="A79" s="19" t="s">
        <v>406</v>
      </c>
      <c r="B79" s="19" t="s">
        <v>407</v>
      </c>
      <c r="C79" s="19">
        <v>3</v>
      </c>
      <c r="D79" s="19">
        <v>3</v>
      </c>
      <c r="E79" s="19">
        <v>10</v>
      </c>
      <c r="F79" s="19" t="s">
        <v>322</v>
      </c>
      <c r="G79" s="19" t="s">
        <v>217</v>
      </c>
      <c r="H79" s="19" t="s">
        <v>62</v>
      </c>
      <c r="I79" s="19" t="str">
        <f>'LTE CA_BE'!AA77</f>
        <v>N</v>
      </c>
      <c r="J79" s="19" t="str">
        <f>IF(I79="E","Please respond in Vendor Input column for all applicable UL combinations.",IF(AND(I79="N",'LTE CA_BE'!V77=TRUE),IF('LTE CA_BE'!Y77=FALSE,"Check #Layers entered in Overview tab is correct.",IF('LTE CA_BE'!X77=FALSE,"Check if #CC's entered in Overview tab is correct.","")),""))</f>
        <v/>
      </c>
      <c r="K79" s="20" t="s">
        <v>3570</v>
      </c>
      <c r="L79" s="20"/>
    </row>
    <row r="80" spans="1:12" ht="15" x14ac:dyDescent="0.15">
      <c r="A80" s="21" t="s">
        <v>408</v>
      </c>
      <c r="B80" s="21" t="s">
        <v>409</v>
      </c>
      <c r="C80" s="21">
        <v>3</v>
      </c>
      <c r="D80" s="21">
        <v>3</v>
      </c>
      <c r="E80" s="21">
        <v>10</v>
      </c>
      <c r="F80" s="21" t="s">
        <v>322</v>
      </c>
      <c r="G80" s="21" t="s">
        <v>218</v>
      </c>
      <c r="H80" s="21" t="s">
        <v>62</v>
      </c>
      <c r="I80" s="21" t="str">
        <f>'LTE CA_BE'!AA78</f>
        <v>N</v>
      </c>
      <c r="J80" s="21" t="str">
        <f>IF(I80="E","Please respond in Vendor Input column for all applicable UL combinations.",IF(AND(I80="N",'LTE CA_BE'!V78=TRUE),IF('LTE CA_BE'!Y78=FALSE,"Check #Layers entered in Overview tab is correct.",IF('LTE CA_BE'!X78=FALSE,"Check if #CC's entered in Overview tab is correct.","")),""))</f>
        <v/>
      </c>
      <c r="K80" s="22" t="s">
        <v>3570</v>
      </c>
      <c r="L80" s="22"/>
    </row>
    <row r="81" spans="1:12" ht="15" x14ac:dyDescent="0.15">
      <c r="A81" s="19" t="s">
        <v>410</v>
      </c>
      <c r="B81" s="19" t="s">
        <v>411</v>
      </c>
      <c r="C81" s="19">
        <v>3</v>
      </c>
      <c r="D81" s="19">
        <v>3</v>
      </c>
      <c r="E81" s="19">
        <v>10</v>
      </c>
      <c r="F81" s="19" t="s">
        <v>322</v>
      </c>
      <c r="G81" s="19" t="s">
        <v>219</v>
      </c>
      <c r="H81" s="19" t="s">
        <v>66</v>
      </c>
      <c r="I81" s="19" t="str">
        <f>'LTE CA_BE'!AA79</f>
        <v>N</v>
      </c>
      <c r="J81" s="19" t="str">
        <f>IF(I81="E","Please respond in Vendor Input column for all applicable UL combinations.",IF(AND(I81="N",'LTE CA_BE'!V79=TRUE),IF('LTE CA_BE'!Y79=FALSE,"Check #Layers entered in Overview tab is correct.",IF('LTE CA_BE'!X79=FALSE,"Check if #CC's entered in Overview tab is correct.","")),""))</f>
        <v/>
      </c>
      <c r="K81" s="20" t="s">
        <v>3570</v>
      </c>
      <c r="L81" s="20"/>
    </row>
    <row r="82" spans="1:12" ht="15" x14ac:dyDescent="0.15">
      <c r="A82" s="21" t="s">
        <v>412</v>
      </c>
      <c r="B82" s="21" t="s">
        <v>413</v>
      </c>
      <c r="C82" s="21">
        <v>3</v>
      </c>
      <c r="D82" s="21">
        <v>3</v>
      </c>
      <c r="E82" s="21">
        <v>10</v>
      </c>
      <c r="F82" s="21" t="s">
        <v>322</v>
      </c>
      <c r="G82" s="21" t="s">
        <v>220</v>
      </c>
      <c r="H82" s="21" t="s">
        <v>66</v>
      </c>
      <c r="I82" s="21" t="str">
        <f>'LTE CA_BE'!AA80</f>
        <v>N</v>
      </c>
      <c r="J82" s="21" t="str">
        <f>IF(I82="E","Please respond in Vendor Input column for all applicable UL combinations.",IF(AND(I82="N",'LTE CA_BE'!V80=TRUE),IF('LTE CA_BE'!Y80=FALSE,"Check #Layers entered in Overview tab is correct.",IF('LTE CA_BE'!X80=FALSE,"Check if #CC's entered in Overview tab is correct.","")),""))</f>
        <v/>
      </c>
      <c r="K82" s="22" t="s">
        <v>3570</v>
      </c>
      <c r="L82" s="22"/>
    </row>
    <row r="83" spans="1:12" ht="15" x14ac:dyDescent="0.15">
      <c r="A83" s="19" t="s">
        <v>414</v>
      </c>
      <c r="B83" s="19" t="s">
        <v>393</v>
      </c>
      <c r="C83" s="19">
        <v>3</v>
      </c>
      <c r="D83" s="19">
        <v>3</v>
      </c>
      <c r="E83" s="19">
        <v>10</v>
      </c>
      <c r="F83" s="19" t="s">
        <v>322</v>
      </c>
      <c r="G83" s="19" t="s">
        <v>221</v>
      </c>
      <c r="H83" s="19" t="s">
        <v>66</v>
      </c>
      <c r="I83" s="19" t="str">
        <f>'LTE CA_BE'!AA81</f>
        <v>N</v>
      </c>
      <c r="J83" s="19" t="str">
        <f>IF(I83="E","Please respond in Vendor Input column for all applicable UL combinations.",IF(AND(I83="N",'LTE CA_BE'!V81=TRUE),IF('LTE CA_BE'!Y81=FALSE,"Check #Layers entered in Overview tab is correct.",IF('LTE CA_BE'!X81=FALSE,"Check if #CC's entered in Overview tab is correct.","")),""))</f>
        <v/>
      </c>
      <c r="K83" s="20" t="s">
        <v>3570</v>
      </c>
      <c r="L83" s="20"/>
    </row>
    <row r="84" spans="1:12" ht="15" x14ac:dyDescent="0.15">
      <c r="A84" s="21" t="s">
        <v>415</v>
      </c>
      <c r="B84" s="21" t="s">
        <v>393</v>
      </c>
      <c r="C84" s="21">
        <v>3</v>
      </c>
      <c r="D84" s="21">
        <v>3</v>
      </c>
      <c r="E84" s="21">
        <v>10</v>
      </c>
      <c r="F84" s="21" t="s">
        <v>322</v>
      </c>
      <c r="G84" s="21" t="s">
        <v>222</v>
      </c>
      <c r="H84" s="21" t="s">
        <v>66</v>
      </c>
      <c r="I84" s="21" t="str">
        <f>'LTE CA_BE'!AA82</f>
        <v>N</v>
      </c>
      <c r="J84" s="21" t="str">
        <f>IF(I84="E","Please respond in Vendor Input column for all applicable UL combinations.",IF(AND(I84="N",'LTE CA_BE'!V82=TRUE),IF('LTE CA_BE'!Y82=FALSE,"Check #Layers entered in Overview tab is correct.",IF('LTE CA_BE'!X82=FALSE,"Check if #CC's entered in Overview tab is correct.","")),""))</f>
        <v/>
      </c>
      <c r="K84" s="22" t="s">
        <v>3570</v>
      </c>
      <c r="L84" s="22"/>
    </row>
    <row r="85" spans="1:12" ht="15" x14ac:dyDescent="0.15">
      <c r="A85" s="19" t="s">
        <v>416</v>
      </c>
      <c r="B85" s="19" t="s">
        <v>393</v>
      </c>
      <c r="C85" s="19">
        <v>3</v>
      </c>
      <c r="D85" s="19">
        <v>3</v>
      </c>
      <c r="E85" s="19">
        <v>10</v>
      </c>
      <c r="F85" s="19" t="s">
        <v>322</v>
      </c>
      <c r="G85" s="19" t="s">
        <v>223</v>
      </c>
      <c r="H85" s="19" t="s">
        <v>66</v>
      </c>
      <c r="I85" s="19" t="str">
        <f>'LTE CA_BE'!AA83</f>
        <v>N</v>
      </c>
      <c r="J85" s="19" t="str">
        <f>IF(I85="E","Please respond in Vendor Input column for all applicable UL combinations.",IF(AND(I85="N",'LTE CA_BE'!V83=TRUE),IF('LTE CA_BE'!Y83=FALSE,"Check #Layers entered in Overview tab is correct.",IF('LTE CA_BE'!X83=FALSE,"Check if #CC's entered in Overview tab is correct.","")),""))</f>
        <v/>
      </c>
      <c r="K85" s="20" t="s">
        <v>3570</v>
      </c>
      <c r="L85" s="20"/>
    </row>
    <row r="86" spans="1:12" ht="15" x14ac:dyDescent="0.15">
      <c r="A86" s="21" t="s">
        <v>417</v>
      </c>
      <c r="B86" s="21" t="s">
        <v>372</v>
      </c>
      <c r="C86" s="21">
        <v>4</v>
      </c>
      <c r="D86" s="21">
        <v>3</v>
      </c>
      <c r="E86" s="21">
        <v>8</v>
      </c>
      <c r="F86" s="21" t="s">
        <v>322</v>
      </c>
      <c r="G86" s="21" t="s">
        <v>224</v>
      </c>
      <c r="H86" s="21" t="s">
        <v>62</v>
      </c>
      <c r="I86" s="21" t="str">
        <f>'LTE CA_BE'!AA84</f>
        <v>N</v>
      </c>
      <c r="J86" s="21" t="str">
        <f>IF(I86="E","Please respond in Vendor Input column for all applicable UL combinations.",IF(AND(I86="N",'LTE CA_BE'!V84=TRUE),IF('LTE CA_BE'!Y84=FALSE,"Check #Layers entered in Overview tab is correct.",IF('LTE CA_BE'!X84=FALSE,"Check if #CC's entered in Overview tab is correct.","")),""))</f>
        <v/>
      </c>
      <c r="K86" s="22" t="s">
        <v>3570</v>
      </c>
      <c r="L86" s="22"/>
    </row>
    <row r="87" spans="1:12" ht="15" x14ac:dyDescent="0.15">
      <c r="A87" s="19" t="s">
        <v>418</v>
      </c>
      <c r="B87" s="19" t="s">
        <v>356</v>
      </c>
      <c r="C87" s="19">
        <v>4</v>
      </c>
      <c r="D87" s="19">
        <v>3</v>
      </c>
      <c r="E87" s="19">
        <v>8</v>
      </c>
      <c r="F87" s="19" t="s">
        <v>322</v>
      </c>
      <c r="G87" s="19" t="s">
        <v>225</v>
      </c>
      <c r="H87" s="19" t="s">
        <v>66</v>
      </c>
      <c r="I87" s="19" t="str">
        <f>'LTE CA_BE'!AA85</f>
        <v>N</v>
      </c>
      <c r="J87" s="19" t="str">
        <f>IF(I87="E","Please respond in Vendor Input column for all applicable UL combinations.",IF(AND(I87="N",'LTE CA_BE'!V85=TRUE),IF('LTE CA_BE'!Y85=FALSE,"Check #Layers entered in Overview tab is correct.",IF('LTE CA_BE'!X85=FALSE,"Check if #CC's entered in Overview tab is correct.","")),""))</f>
        <v/>
      </c>
      <c r="K87" s="20" t="s">
        <v>3570</v>
      </c>
      <c r="L87" s="28"/>
    </row>
    <row r="88" spans="1:12" ht="15" x14ac:dyDescent="0.15">
      <c r="A88" s="21" t="s">
        <v>419</v>
      </c>
      <c r="B88" s="21" t="s">
        <v>370</v>
      </c>
      <c r="C88" s="21">
        <v>4</v>
      </c>
      <c r="D88" s="21">
        <v>3</v>
      </c>
      <c r="E88" s="21">
        <v>8</v>
      </c>
      <c r="F88" s="21" t="s">
        <v>322</v>
      </c>
      <c r="G88" s="21" t="s">
        <v>226</v>
      </c>
      <c r="H88" s="21" t="s">
        <v>66</v>
      </c>
      <c r="I88" s="21" t="str">
        <f>'LTE CA_BE'!AA86</f>
        <v>N</v>
      </c>
      <c r="J88" s="21" t="str">
        <f>IF(I88="E","Please respond in Vendor Input column for all applicable UL combinations.",IF(AND(I88="N",'LTE CA_BE'!V86=TRUE),IF('LTE CA_BE'!Y86=FALSE,"Check #Layers entered in Overview tab is correct.",IF('LTE CA_BE'!X86=FALSE,"Check if #CC's entered in Overview tab is correct.","")),""))</f>
        <v/>
      </c>
      <c r="K88" s="22" t="s">
        <v>3570</v>
      </c>
      <c r="L88" s="22"/>
    </row>
    <row r="89" spans="1:12" ht="15" x14ac:dyDescent="0.15">
      <c r="A89" s="19" t="s">
        <v>420</v>
      </c>
      <c r="B89" s="19" t="s">
        <v>374</v>
      </c>
      <c r="C89" s="19">
        <v>4</v>
      </c>
      <c r="D89" s="19">
        <v>3</v>
      </c>
      <c r="E89" s="19">
        <v>8</v>
      </c>
      <c r="F89" s="19" t="s">
        <v>322</v>
      </c>
      <c r="G89" s="19" t="s">
        <v>227</v>
      </c>
      <c r="H89" s="19" t="s">
        <v>62</v>
      </c>
      <c r="I89" s="19" t="str">
        <f>'LTE CA_BE'!AA87</f>
        <v>N</v>
      </c>
      <c r="J89" s="19" t="str">
        <f>IF(I89="E","Please respond in Vendor Input column for all applicable UL combinations.",IF(AND(I89="N",'LTE CA_BE'!V87=TRUE),IF('LTE CA_BE'!Y87=FALSE,"Check #Layers entered in Overview tab is correct.",IF('LTE CA_BE'!X87=FALSE,"Check if #CC's entered in Overview tab is correct.","")),""))</f>
        <v/>
      </c>
      <c r="K89" s="20" t="s">
        <v>3570</v>
      </c>
      <c r="L89" s="28"/>
    </row>
    <row r="90" spans="1:12" ht="15" x14ac:dyDescent="0.15">
      <c r="A90" s="21" t="s">
        <v>421</v>
      </c>
      <c r="B90" s="21" t="s">
        <v>366</v>
      </c>
      <c r="C90" s="21">
        <v>4</v>
      </c>
      <c r="D90" s="21">
        <v>3</v>
      </c>
      <c r="E90" s="21">
        <v>8</v>
      </c>
      <c r="F90" s="21" t="s">
        <v>322</v>
      </c>
      <c r="G90" s="21" t="s">
        <v>228</v>
      </c>
      <c r="H90" s="21" t="s">
        <v>62</v>
      </c>
      <c r="I90" s="21" t="str">
        <f>'LTE CA_BE'!AA88</f>
        <v>N</v>
      </c>
      <c r="J90" s="21" t="str">
        <f>IF(I90="E","Please respond in Vendor Input column for all applicable UL combinations.",IF(AND(I90="N",'LTE CA_BE'!V88=TRUE),IF('LTE CA_BE'!Y88=FALSE,"Check #Layers entered in Overview tab is correct.",IF('LTE CA_BE'!X88=FALSE,"Check if #CC's entered in Overview tab is correct.","")),""))</f>
        <v/>
      </c>
      <c r="K90" s="22" t="s">
        <v>3570</v>
      </c>
      <c r="L90" s="22"/>
    </row>
    <row r="91" spans="1:12" ht="15" x14ac:dyDescent="0.15">
      <c r="A91" s="19" t="s">
        <v>422</v>
      </c>
      <c r="B91" s="19" t="s">
        <v>376</v>
      </c>
      <c r="C91" s="19">
        <v>4</v>
      </c>
      <c r="D91" s="19">
        <v>3</v>
      </c>
      <c r="E91" s="19">
        <v>8</v>
      </c>
      <c r="F91" s="19" t="s">
        <v>322</v>
      </c>
      <c r="G91" s="19" t="s">
        <v>229</v>
      </c>
      <c r="H91" s="19" t="s">
        <v>62</v>
      </c>
      <c r="I91" s="19" t="str">
        <f>'LTE CA_BE'!AA89</f>
        <v>N</v>
      </c>
      <c r="J91" s="19" t="str">
        <f>IF(I91="E","Please respond in Vendor Input column for all applicable UL combinations.",IF(AND(I91="N",'LTE CA_BE'!V89=TRUE),IF('LTE CA_BE'!Y89=FALSE,"Check #Layers entered in Overview tab is correct.",IF('LTE CA_BE'!X89=FALSE,"Check if #CC's entered in Overview tab is correct.","")),""))</f>
        <v/>
      </c>
      <c r="K91" s="20" t="s">
        <v>3570</v>
      </c>
      <c r="L91" s="28"/>
    </row>
    <row r="92" spans="1:12" ht="15" x14ac:dyDescent="0.15">
      <c r="A92" s="21" t="s">
        <v>423</v>
      </c>
      <c r="B92" s="21" t="s">
        <v>368</v>
      </c>
      <c r="C92" s="21">
        <v>4</v>
      </c>
      <c r="D92" s="21">
        <v>3</v>
      </c>
      <c r="E92" s="21">
        <v>8</v>
      </c>
      <c r="F92" s="21" t="s">
        <v>322</v>
      </c>
      <c r="G92" s="21" t="s">
        <v>230</v>
      </c>
      <c r="H92" s="21" t="s">
        <v>62</v>
      </c>
      <c r="I92" s="21" t="str">
        <f>'LTE CA_BE'!AA90</f>
        <v>N</v>
      </c>
      <c r="J92" s="21" t="str">
        <f>IF(I92="E","Please respond in Vendor Input column for all applicable UL combinations.",IF(AND(I92="N",'LTE CA_BE'!V90=TRUE),IF('LTE CA_BE'!Y90=FALSE,"Check #Layers entered in Overview tab is correct.",IF('LTE CA_BE'!X90=FALSE,"Check if #CC's entered in Overview tab is correct.","")),""))</f>
        <v/>
      </c>
      <c r="K92" s="22" t="s">
        <v>3570</v>
      </c>
      <c r="L92" s="22"/>
    </row>
    <row r="93" spans="1:12" ht="15" x14ac:dyDescent="0.15">
      <c r="A93" s="19" t="s">
        <v>424</v>
      </c>
      <c r="B93" s="19" t="s">
        <v>356</v>
      </c>
      <c r="C93" s="19">
        <v>4</v>
      </c>
      <c r="D93" s="19">
        <v>3</v>
      </c>
      <c r="E93" s="19">
        <v>8</v>
      </c>
      <c r="F93" s="19" t="s">
        <v>322</v>
      </c>
      <c r="G93" s="19" t="s">
        <v>231</v>
      </c>
      <c r="H93" s="19" t="s">
        <v>66</v>
      </c>
      <c r="I93" s="19" t="str">
        <f>'LTE CA_BE'!AA91</f>
        <v>N</v>
      </c>
      <c r="J93" s="19" t="str">
        <f>IF(I93="E","Please respond in Vendor Input column for all applicable UL combinations.",IF(AND(I93="N",'LTE CA_BE'!V91=TRUE),IF('LTE CA_BE'!Y91=FALSE,"Check #Layers entered in Overview tab is correct.",IF('LTE CA_BE'!X91=FALSE,"Check if #CC's entered in Overview tab is correct.","")),""))</f>
        <v/>
      </c>
      <c r="K93" s="20" t="s">
        <v>3570</v>
      </c>
      <c r="L93" s="28"/>
    </row>
    <row r="94" spans="1:12" ht="15" x14ac:dyDescent="0.15">
      <c r="A94" s="21" t="s">
        <v>425</v>
      </c>
      <c r="B94" s="21" t="s">
        <v>358</v>
      </c>
      <c r="C94" s="21">
        <v>4</v>
      </c>
      <c r="D94" s="21">
        <v>3</v>
      </c>
      <c r="E94" s="21">
        <v>8</v>
      </c>
      <c r="F94" s="21" t="s">
        <v>322</v>
      </c>
      <c r="G94" s="21" t="s">
        <v>232</v>
      </c>
      <c r="H94" s="21" t="s">
        <v>66</v>
      </c>
      <c r="I94" s="21" t="str">
        <f>'LTE CA_BE'!AA92</f>
        <v>N</v>
      </c>
      <c r="J94" s="21" t="str">
        <f>IF(I94="E","Please respond in Vendor Input column for all applicable UL combinations.",IF(AND(I94="N",'LTE CA_BE'!V92=TRUE),IF('LTE CA_BE'!Y92=FALSE,"Check #Layers entered in Overview tab is correct.",IF('LTE CA_BE'!X92=FALSE,"Check if #CC's entered in Overview tab is correct.","")),""))</f>
        <v/>
      </c>
      <c r="K94" s="22" t="s">
        <v>3570</v>
      </c>
      <c r="L94" s="22"/>
    </row>
    <row r="95" spans="1:12" ht="15" x14ac:dyDescent="0.15">
      <c r="A95" s="19" t="s">
        <v>426</v>
      </c>
      <c r="B95" s="19" t="s">
        <v>407</v>
      </c>
      <c r="C95" s="19">
        <v>3</v>
      </c>
      <c r="D95" s="19">
        <v>3</v>
      </c>
      <c r="E95" s="19">
        <v>8</v>
      </c>
      <c r="F95" s="19" t="s">
        <v>322</v>
      </c>
      <c r="G95" s="19" t="s">
        <v>233</v>
      </c>
      <c r="H95" s="19" t="s">
        <v>66</v>
      </c>
      <c r="I95" s="19" t="str">
        <f>'LTE CA_BE'!AA93</f>
        <v>N</v>
      </c>
      <c r="J95" s="19" t="str">
        <f>IF(I95="E","Please respond in Vendor Input column for all applicable UL combinations.",IF(AND(I95="N",'LTE CA_BE'!V93=TRUE),IF('LTE CA_BE'!Y93=FALSE,"Check #Layers entered in Overview tab is correct.",IF('LTE CA_BE'!X93=FALSE,"Check if #CC's entered in Overview tab is correct.","")),""))</f>
        <v/>
      </c>
      <c r="K95" s="20" t="s">
        <v>3570</v>
      </c>
      <c r="L95" s="28"/>
    </row>
    <row r="96" spans="1:12" ht="15" x14ac:dyDescent="0.15">
      <c r="A96" s="21" t="s">
        <v>427</v>
      </c>
      <c r="B96" s="21" t="s">
        <v>409</v>
      </c>
      <c r="C96" s="21">
        <v>3</v>
      </c>
      <c r="D96" s="21">
        <v>3</v>
      </c>
      <c r="E96" s="21">
        <v>8</v>
      </c>
      <c r="F96" s="21" t="s">
        <v>322</v>
      </c>
      <c r="G96" s="21" t="s">
        <v>234</v>
      </c>
      <c r="H96" s="21" t="s">
        <v>66</v>
      </c>
      <c r="I96" s="21" t="str">
        <f>'LTE CA_BE'!AA94</f>
        <v>N</v>
      </c>
      <c r="J96" s="21" t="str">
        <f>IF(I96="E","Please respond in Vendor Input column for all applicable UL combinations.",IF(AND(I96="N",'LTE CA_BE'!V94=TRUE),IF('LTE CA_BE'!Y94=FALSE,"Check #Layers entered in Overview tab is correct.",IF('LTE CA_BE'!X94=FALSE,"Check if #CC's entered in Overview tab is correct.","")),""))</f>
        <v/>
      </c>
      <c r="K96" s="22" t="s">
        <v>3570</v>
      </c>
      <c r="L96" s="22"/>
    </row>
    <row r="97" spans="1:12" ht="15" x14ac:dyDescent="0.15">
      <c r="A97" s="19" t="s">
        <v>428</v>
      </c>
      <c r="B97" s="19" t="s">
        <v>411</v>
      </c>
      <c r="C97" s="19">
        <v>3</v>
      </c>
      <c r="D97" s="19">
        <v>3</v>
      </c>
      <c r="E97" s="19">
        <v>8</v>
      </c>
      <c r="F97" s="19" t="s">
        <v>322</v>
      </c>
      <c r="G97" s="19" t="s">
        <v>235</v>
      </c>
      <c r="H97" s="19" t="s">
        <v>66</v>
      </c>
      <c r="I97" s="19" t="str">
        <f>'LTE CA_BE'!AA95</f>
        <v>N</v>
      </c>
      <c r="J97" s="19" t="str">
        <f>IF(I97="E","Please respond in Vendor Input column for all applicable UL combinations.",IF(AND(I97="N",'LTE CA_BE'!V95=TRUE),IF('LTE CA_BE'!Y95=FALSE,"Check #Layers entered in Overview tab is correct.",IF('LTE CA_BE'!X95=FALSE,"Check if #CC's entered in Overview tab is correct.","")),""))</f>
        <v/>
      </c>
      <c r="K97" s="20" t="s">
        <v>3570</v>
      </c>
      <c r="L97" s="28"/>
    </row>
    <row r="98" spans="1:12" ht="15" x14ac:dyDescent="0.15">
      <c r="A98" s="21" t="s">
        <v>429</v>
      </c>
      <c r="B98" s="21" t="s">
        <v>413</v>
      </c>
      <c r="C98" s="21">
        <v>3</v>
      </c>
      <c r="D98" s="21">
        <v>3</v>
      </c>
      <c r="E98" s="21">
        <v>8</v>
      </c>
      <c r="F98" s="21" t="s">
        <v>322</v>
      </c>
      <c r="G98" s="21" t="s">
        <v>236</v>
      </c>
      <c r="H98" s="21" t="s">
        <v>66</v>
      </c>
      <c r="I98" s="21" t="str">
        <f>'LTE CA_BE'!AA96</f>
        <v>N</v>
      </c>
      <c r="J98" s="21" t="str">
        <f>IF(I98="E","Please respond in Vendor Input column for all applicable UL combinations.",IF(AND(I98="N",'LTE CA_BE'!V96=TRUE),IF('LTE CA_BE'!Y96=FALSE,"Check #Layers entered in Overview tab is correct.",IF('LTE CA_BE'!X96=FALSE,"Check if #CC's entered in Overview tab is correct.","")),""))</f>
        <v/>
      </c>
      <c r="K98" s="22" t="s">
        <v>3570</v>
      </c>
      <c r="L98" s="22"/>
    </row>
    <row r="99" spans="1:12" ht="15" x14ac:dyDescent="0.15">
      <c r="A99" s="19" t="s">
        <v>430</v>
      </c>
      <c r="B99" s="19" t="s">
        <v>407</v>
      </c>
      <c r="C99" s="19">
        <v>3</v>
      </c>
      <c r="D99" s="19">
        <v>3</v>
      </c>
      <c r="E99" s="19">
        <v>8</v>
      </c>
      <c r="F99" s="19" t="s">
        <v>322</v>
      </c>
      <c r="G99" s="19" t="s">
        <v>237</v>
      </c>
      <c r="H99" s="19" t="s">
        <v>66</v>
      </c>
      <c r="I99" s="19" t="str">
        <f>'LTE CA_BE'!AA97</f>
        <v>N</v>
      </c>
      <c r="J99" s="19" t="str">
        <f>IF(I99="E","Please respond in Vendor Input column for all applicable UL combinations.",IF(AND(I99="N",'LTE CA_BE'!V97=TRUE),IF('LTE CA_BE'!Y97=FALSE,"Check #Layers entered in Overview tab is correct.",IF('LTE CA_BE'!X97=FALSE,"Check if #CC's entered in Overview tab is correct.","")),""))</f>
        <v/>
      </c>
      <c r="K99" s="20" t="s">
        <v>3570</v>
      </c>
      <c r="L99" s="28"/>
    </row>
    <row r="100" spans="1:12" ht="15" x14ac:dyDescent="0.15">
      <c r="A100" s="21" t="s">
        <v>431</v>
      </c>
      <c r="B100" s="21" t="s">
        <v>409</v>
      </c>
      <c r="C100" s="21">
        <v>3</v>
      </c>
      <c r="D100" s="21">
        <v>3</v>
      </c>
      <c r="E100" s="21">
        <v>8</v>
      </c>
      <c r="F100" s="21" t="s">
        <v>322</v>
      </c>
      <c r="G100" s="21" t="s">
        <v>238</v>
      </c>
      <c r="H100" s="21" t="s">
        <v>66</v>
      </c>
      <c r="I100" s="21" t="str">
        <f>'LTE CA_BE'!AA98</f>
        <v>N</v>
      </c>
      <c r="J100" s="21" t="str">
        <f>IF(I100="E","Please respond in Vendor Input column for all applicable UL combinations.",IF(AND(I100="N",'LTE CA_BE'!V98=TRUE),IF('LTE CA_BE'!Y98=FALSE,"Check #Layers entered in Overview tab is correct.",IF('LTE CA_BE'!X98=FALSE,"Check if #CC's entered in Overview tab is correct.","")),""))</f>
        <v/>
      </c>
      <c r="K100" s="22" t="s">
        <v>3570</v>
      </c>
      <c r="L100" s="22"/>
    </row>
    <row r="101" spans="1:12" ht="15" x14ac:dyDescent="0.15">
      <c r="A101" s="19" t="s">
        <v>432</v>
      </c>
      <c r="B101" s="19" t="s">
        <v>411</v>
      </c>
      <c r="C101" s="19">
        <v>3</v>
      </c>
      <c r="D101" s="19">
        <v>3</v>
      </c>
      <c r="E101" s="19">
        <v>8</v>
      </c>
      <c r="F101" s="19" t="s">
        <v>322</v>
      </c>
      <c r="G101" s="19" t="s">
        <v>239</v>
      </c>
      <c r="H101" s="19" t="s">
        <v>66</v>
      </c>
      <c r="I101" s="19" t="str">
        <f>'LTE CA_BE'!AA99</f>
        <v>N</v>
      </c>
      <c r="J101" s="19" t="str">
        <f>IF(I101="E","Please respond in Vendor Input column for all applicable UL combinations.",IF(AND(I101="N",'LTE CA_BE'!V99=TRUE),IF('LTE CA_BE'!Y99=FALSE,"Check #Layers entered in Overview tab is correct.",IF('LTE CA_BE'!X99=FALSE,"Check if #CC's entered in Overview tab is correct.","")),""))</f>
        <v/>
      </c>
      <c r="K101" s="20" t="s">
        <v>3570</v>
      </c>
      <c r="L101" s="28"/>
    </row>
    <row r="102" spans="1:12" ht="15" x14ac:dyDescent="0.15">
      <c r="A102" s="21" t="s">
        <v>433</v>
      </c>
      <c r="B102" s="21" t="s">
        <v>393</v>
      </c>
      <c r="C102" s="21">
        <v>3</v>
      </c>
      <c r="D102" s="21">
        <v>3</v>
      </c>
      <c r="E102" s="21">
        <v>8</v>
      </c>
      <c r="F102" s="21" t="s">
        <v>322</v>
      </c>
      <c r="G102" s="21" t="s">
        <v>240</v>
      </c>
      <c r="H102" s="21" t="s">
        <v>66</v>
      </c>
      <c r="I102" s="21" t="str">
        <f>'LTE CA_BE'!AA100</f>
        <v>N</v>
      </c>
      <c r="J102" s="21" t="str">
        <f>IF(I102="E","Please respond in Vendor Input column for all applicable UL combinations.",IF(AND(I102="N",'LTE CA_BE'!V100=TRUE),IF('LTE CA_BE'!Y100=FALSE,"Check #Layers entered in Overview tab is correct.",IF('LTE CA_BE'!X100=FALSE,"Check if #CC's entered in Overview tab is correct.","")),""))</f>
        <v/>
      </c>
      <c r="K102" s="22" t="s">
        <v>3570</v>
      </c>
      <c r="L102" s="22"/>
    </row>
    <row r="103" spans="1:12" ht="15" x14ac:dyDescent="0.15">
      <c r="A103" s="19" t="s">
        <v>434</v>
      </c>
      <c r="B103" s="19" t="s">
        <v>393</v>
      </c>
      <c r="C103" s="19">
        <v>3</v>
      </c>
      <c r="D103" s="19">
        <v>3</v>
      </c>
      <c r="E103" s="19">
        <v>8</v>
      </c>
      <c r="F103" s="19" t="s">
        <v>322</v>
      </c>
      <c r="G103" s="19" t="s">
        <v>241</v>
      </c>
      <c r="H103" s="19" t="s">
        <v>66</v>
      </c>
      <c r="I103" s="19" t="str">
        <f>'LTE CA_BE'!AA101</f>
        <v>N</v>
      </c>
      <c r="J103" s="19" t="str">
        <f>IF(I103="E","Please respond in Vendor Input column for all applicable UL combinations.",IF(AND(I103="N",'LTE CA_BE'!V101=TRUE),IF('LTE CA_BE'!Y101=FALSE,"Check #Layers entered in Overview tab is correct.",IF('LTE CA_BE'!X101=FALSE,"Check if #CC's entered in Overview tab is correct.","")),""))</f>
        <v/>
      </c>
      <c r="K103" s="20" t="s">
        <v>3570</v>
      </c>
      <c r="L103" s="28"/>
    </row>
    <row r="104" spans="1:12" ht="15" x14ac:dyDescent="0.15">
      <c r="A104" s="21" t="s">
        <v>435</v>
      </c>
      <c r="B104" s="21" t="s">
        <v>393</v>
      </c>
      <c r="C104" s="21">
        <v>3</v>
      </c>
      <c r="D104" s="21">
        <v>3</v>
      </c>
      <c r="E104" s="21">
        <v>8</v>
      </c>
      <c r="F104" s="21" t="s">
        <v>322</v>
      </c>
      <c r="G104" s="21" t="s">
        <v>242</v>
      </c>
      <c r="H104" s="21" t="s">
        <v>66</v>
      </c>
      <c r="I104" s="21" t="str">
        <f>'LTE CA_BE'!AA102</f>
        <v>N</v>
      </c>
      <c r="J104" s="21" t="str">
        <f>IF(I104="E","Please respond in Vendor Input column for all applicable UL combinations.",IF(AND(I104="N",'LTE CA_BE'!V102=TRUE),IF('LTE CA_BE'!Y102=FALSE,"Check #Layers entered in Overview tab is correct.",IF('LTE CA_BE'!X102=FALSE,"Check if #CC's entered in Overview tab is correct.","")),""))</f>
        <v/>
      </c>
      <c r="K104" s="22" t="s">
        <v>3570</v>
      </c>
      <c r="L104" s="22"/>
    </row>
    <row r="105" spans="1:12" ht="15" x14ac:dyDescent="0.15">
      <c r="A105" s="19" t="s">
        <v>436</v>
      </c>
      <c r="B105" s="19" t="s">
        <v>413</v>
      </c>
      <c r="C105" s="19">
        <v>3</v>
      </c>
      <c r="D105" s="19">
        <v>3</v>
      </c>
      <c r="E105" s="19">
        <v>6</v>
      </c>
      <c r="F105" s="19" t="s">
        <v>322</v>
      </c>
      <c r="G105" s="19" t="s">
        <v>243</v>
      </c>
      <c r="H105" s="19" t="s">
        <v>66</v>
      </c>
      <c r="I105" s="19" t="str">
        <f>'LTE CA_BE'!AA103</f>
        <v>N</v>
      </c>
      <c r="J105" s="19" t="str">
        <f>IF(I105="E","Please respond in Vendor Input column for all applicable UL combinations.",IF(AND(I105="N",'LTE CA_BE'!V103=TRUE),IF('LTE CA_BE'!Y103=FALSE,"Check #Layers entered in Overview tab is correct.",IF('LTE CA_BE'!X103=FALSE,"Check if #CC's entered in Overview tab is correct.","")),""))</f>
        <v/>
      </c>
      <c r="K105" s="20" t="s">
        <v>3570</v>
      </c>
      <c r="L105" s="28"/>
    </row>
    <row r="106" spans="1:12" ht="15" x14ac:dyDescent="0.15">
      <c r="A106" s="21" t="s">
        <v>437</v>
      </c>
      <c r="B106" s="21" t="s">
        <v>407</v>
      </c>
      <c r="C106" s="21">
        <v>3</v>
      </c>
      <c r="D106" s="21">
        <v>3</v>
      </c>
      <c r="E106" s="21">
        <v>6</v>
      </c>
      <c r="F106" s="21" t="s">
        <v>322</v>
      </c>
      <c r="G106" s="21" t="s">
        <v>244</v>
      </c>
      <c r="H106" s="21" t="s">
        <v>62</v>
      </c>
      <c r="I106" s="21" t="str">
        <f>'LTE CA_BE'!AA104</f>
        <v>N</v>
      </c>
      <c r="J106" s="21" t="str">
        <f>IF(I106="E","Please respond in Vendor Input column for all applicable UL combinations.",IF(AND(I106="N",'LTE CA_BE'!V104=TRUE),IF('LTE CA_BE'!Y104=FALSE,"Check #Layers entered in Overview tab is correct.",IF('LTE CA_BE'!X104=FALSE,"Check if #CC's entered in Overview tab is correct.","")),""))</f>
        <v/>
      </c>
      <c r="K106" s="22" t="s">
        <v>3570</v>
      </c>
      <c r="L106" s="22"/>
    </row>
    <row r="107" spans="1:12" ht="15" x14ac:dyDescent="0.15">
      <c r="A107" s="19" t="s">
        <v>438</v>
      </c>
      <c r="B107" s="19" t="s">
        <v>409</v>
      </c>
      <c r="C107" s="19">
        <v>3</v>
      </c>
      <c r="D107" s="19">
        <v>3</v>
      </c>
      <c r="E107" s="19">
        <v>6</v>
      </c>
      <c r="F107" s="19" t="s">
        <v>322</v>
      </c>
      <c r="G107" s="19" t="s">
        <v>245</v>
      </c>
      <c r="H107" s="19" t="s">
        <v>62</v>
      </c>
      <c r="I107" s="19" t="str">
        <f>'LTE CA_BE'!AA105</f>
        <v>N</v>
      </c>
      <c r="J107" s="19" t="str">
        <f>IF(I107="E","Please respond in Vendor Input column for all applicable UL combinations.",IF(AND(I107="N",'LTE CA_BE'!V105=TRUE),IF('LTE CA_BE'!Y105=FALSE,"Check #Layers entered in Overview tab is correct.",IF('LTE CA_BE'!X105=FALSE,"Check if #CC's entered in Overview tab is correct.","")),""))</f>
        <v/>
      </c>
      <c r="K107" s="20" t="s">
        <v>3570</v>
      </c>
      <c r="L107" s="28"/>
    </row>
    <row r="108" spans="1:12" ht="15" x14ac:dyDescent="0.15">
      <c r="A108" s="21" t="s">
        <v>439</v>
      </c>
      <c r="B108" s="21" t="s">
        <v>411</v>
      </c>
      <c r="C108" s="21">
        <v>3</v>
      </c>
      <c r="D108" s="21">
        <v>3</v>
      </c>
      <c r="E108" s="21">
        <v>6</v>
      </c>
      <c r="F108" s="21" t="s">
        <v>322</v>
      </c>
      <c r="G108" s="21" t="s">
        <v>246</v>
      </c>
      <c r="H108" s="21" t="s">
        <v>66</v>
      </c>
      <c r="I108" s="21" t="str">
        <f>'LTE CA_BE'!AA106</f>
        <v>N</v>
      </c>
      <c r="J108" s="21" t="str">
        <f>IF(I108="E","Please respond in Vendor Input column for all applicable UL combinations.",IF(AND(I108="N",'LTE CA_BE'!V106=TRUE),IF('LTE CA_BE'!Y106=FALSE,"Check #Layers entered in Overview tab is correct.",IF('LTE CA_BE'!X106=FALSE,"Check if #CC's entered in Overview tab is correct.","")),""))</f>
        <v/>
      </c>
      <c r="K108" s="22" t="s">
        <v>3570</v>
      </c>
      <c r="L108" s="22"/>
    </row>
    <row r="109" spans="1:12" ht="15" x14ac:dyDescent="0.15">
      <c r="A109" s="19" t="s">
        <v>440</v>
      </c>
      <c r="B109" s="19" t="s">
        <v>393</v>
      </c>
      <c r="C109" s="19">
        <v>3</v>
      </c>
      <c r="D109" s="19">
        <v>3</v>
      </c>
      <c r="E109" s="19">
        <v>6</v>
      </c>
      <c r="F109" s="19" t="s">
        <v>322</v>
      </c>
      <c r="G109" s="19" t="s">
        <v>247</v>
      </c>
      <c r="H109" s="19" t="s">
        <v>66</v>
      </c>
      <c r="I109" s="19" t="str">
        <f>'LTE CA_BE'!AA107</f>
        <v>N</v>
      </c>
      <c r="J109" s="19" t="str">
        <f>IF(I109="E","Please respond in Vendor Input column for all applicable UL combinations.",IF(AND(I109="N",'LTE CA_BE'!V107=TRUE),IF('LTE CA_BE'!Y107=FALSE,"Check #Layers entered in Overview tab is correct.",IF('LTE CA_BE'!X107=FALSE,"Check if #CC's entered in Overview tab is correct.","")),""))</f>
        <v/>
      </c>
      <c r="K109" s="20" t="s">
        <v>3570</v>
      </c>
      <c r="L109" s="28"/>
    </row>
    <row r="110" spans="1:12" ht="15" x14ac:dyDescent="0.15">
      <c r="A110" s="21" t="s">
        <v>441</v>
      </c>
      <c r="B110" s="21" t="s">
        <v>442</v>
      </c>
      <c r="C110" s="21">
        <v>4</v>
      </c>
      <c r="D110" s="21">
        <v>2</v>
      </c>
      <c r="E110" s="21">
        <v>16</v>
      </c>
      <c r="F110" s="21" t="s">
        <v>322</v>
      </c>
      <c r="G110" s="21" t="s">
        <v>248</v>
      </c>
      <c r="H110" s="21" t="s">
        <v>66</v>
      </c>
      <c r="I110" s="21" t="str">
        <f>'LTE CA_BE'!AA108</f>
        <v>N</v>
      </c>
      <c r="J110" s="21" t="str">
        <f>IF(I110="E","Please respond in Vendor Input column for all applicable UL combinations.",IF(AND(I110="N",'LTE CA_BE'!V108=TRUE),IF('LTE CA_BE'!Y108=FALSE,"Check #Layers entered in Overview tab is correct.",IF('LTE CA_BE'!X108=FALSE,"Check if #CC's entered in Overview tab is correct.","")),""))</f>
        <v/>
      </c>
      <c r="K110" s="22" t="s">
        <v>3570</v>
      </c>
      <c r="L110" s="22"/>
    </row>
    <row r="111" spans="1:12" ht="15" x14ac:dyDescent="0.15">
      <c r="A111" s="19" t="s">
        <v>443</v>
      </c>
      <c r="B111" s="19" t="s">
        <v>442</v>
      </c>
      <c r="C111" s="19">
        <v>4</v>
      </c>
      <c r="D111" s="19">
        <v>2</v>
      </c>
      <c r="E111" s="19">
        <v>12</v>
      </c>
      <c r="F111" s="19" t="s">
        <v>322</v>
      </c>
      <c r="G111" s="19" t="s">
        <v>249</v>
      </c>
      <c r="H111" s="19" t="s">
        <v>66</v>
      </c>
      <c r="I111" s="19" t="str">
        <f>'LTE CA_BE'!AA109</f>
        <v>N</v>
      </c>
      <c r="J111" s="19" t="str">
        <f>IF(I111="E","Please respond in Vendor Input column for all applicable UL combinations.",IF(AND(I111="N",'LTE CA_BE'!V109=TRUE),IF('LTE CA_BE'!Y109=FALSE,"Check #Layers entered in Overview tab is correct.",IF('LTE CA_BE'!X109=FALSE,"Check if #CC's entered in Overview tab is correct.","")),""))</f>
        <v/>
      </c>
      <c r="K111" s="20" t="s">
        <v>3570</v>
      </c>
      <c r="L111" s="28"/>
    </row>
    <row r="112" spans="1:12" ht="15" x14ac:dyDescent="0.15">
      <c r="A112" s="21" t="s">
        <v>444</v>
      </c>
      <c r="B112" s="21" t="s">
        <v>442</v>
      </c>
      <c r="C112" s="21">
        <v>4</v>
      </c>
      <c r="D112" s="21">
        <v>2</v>
      </c>
      <c r="E112" s="21">
        <v>12</v>
      </c>
      <c r="F112" s="21" t="s">
        <v>322</v>
      </c>
      <c r="G112" s="21" t="s">
        <v>250</v>
      </c>
      <c r="H112" s="21" t="s">
        <v>66</v>
      </c>
      <c r="I112" s="21" t="str">
        <f>'LTE CA_BE'!AA110</f>
        <v>N</v>
      </c>
      <c r="J112" s="21" t="str">
        <f>IF(I112="E","Please respond in Vendor Input column for all applicable UL combinations.",IF(AND(I112="N",'LTE CA_BE'!V110=TRUE),IF('LTE CA_BE'!Y110=FALSE,"Check #Layers entered in Overview tab is correct.",IF('LTE CA_BE'!X110=FALSE,"Check if #CC's entered in Overview tab is correct.","")),""))</f>
        <v/>
      </c>
      <c r="K112" s="22" t="s">
        <v>3570</v>
      </c>
      <c r="L112" s="22"/>
    </row>
    <row r="113" spans="1:12" ht="15" x14ac:dyDescent="0.15">
      <c r="A113" s="19" t="s">
        <v>445</v>
      </c>
      <c r="B113" s="19" t="s">
        <v>446</v>
      </c>
      <c r="C113" s="19">
        <v>3</v>
      </c>
      <c r="D113" s="19">
        <v>2</v>
      </c>
      <c r="E113" s="19">
        <v>12</v>
      </c>
      <c r="F113" s="19" t="s">
        <v>322</v>
      </c>
      <c r="G113" s="19" t="s">
        <v>251</v>
      </c>
      <c r="H113" s="19" t="s">
        <v>62</v>
      </c>
      <c r="I113" s="19" t="str">
        <f>'LTE CA_BE'!AA111</f>
        <v>N</v>
      </c>
      <c r="J113" s="19" t="str">
        <f>IF(I113="E","Please respond in Vendor Input column for all applicable UL combinations.",IF(AND(I113="N",'LTE CA_BE'!V111=TRUE),IF('LTE CA_BE'!Y111=FALSE,"Check #Layers entered in Overview tab is correct.",IF('LTE CA_BE'!X111=FALSE,"Check if #CC's entered in Overview tab is correct.","")),""))</f>
        <v/>
      </c>
      <c r="K113" s="20" t="s">
        <v>3570</v>
      </c>
      <c r="L113" s="28"/>
    </row>
    <row r="114" spans="1:12" ht="15" x14ac:dyDescent="0.15">
      <c r="A114" s="21" t="s">
        <v>447</v>
      </c>
      <c r="B114" s="21" t="s">
        <v>448</v>
      </c>
      <c r="C114" s="21">
        <v>3</v>
      </c>
      <c r="D114" s="21">
        <v>2</v>
      </c>
      <c r="E114" s="21">
        <v>12</v>
      </c>
      <c r="F114" s="21" t="s">
        <v>322</v>
      </c>
      <c r="G114" s="21" t="s">
        <v>252</v>
      </c>
      <c r="H114" s="21" t="s">
        <v>66</v>
      </c>
      <c r="I114" s="21" t="str">
        <f>'LTE CA_BE'!AA112</f>
        <v>N</v>
      </c>
      <c r="J114" s="21" t="str">
        <f>IF(I114="E","Please respond in Vendor Input column for all applicable UL combinations.",IF(AND(I114="N",'LTE CA_BE'!V112=TRUE),IF('LTE CA_BE'!Y112=FALSE,"Check #Layers entered in Overview tab is correct.",IF('LTE CA_BE'!X112=FALSE,"Check if #CC's entered in Overview tab is correct.","")),""))</f>
        <v/>
      </c>
      <c r="K114" s="22" t="s">
        <v>3570</v>
      </c>
      <c r="L114" s="22"/>
    </row>
    <row r="115" spans="1:12" ht="15" x14ac:dyDescent="0.15">
      <c r="A115" s="19" t="s">
        <v>449</v>
      </c>
      <c r="B115" s="19" t="s">
        <v>450</v>
      </c>
      <c r="C115" s="19">
        <v>3</v>
      </c>
      <c r="D115" s="19">
        <v>2</v>
      </c>
      <c r="E115" s="19">
        <v>12</v>
      </c>
      <c r="F115" s="19" t="s">
        <v>322</v>
      </c>
      <c r="G115" s="19" t="s">
        <v>253</v>
      </c>
      <c r="H115" s="19" t="s">
        <v>66</v>
      </c>
      <c r="I115" s="19" t="str">
        <f>'LTE CA_BE'!AA113</f>
        <v>N</v>
      </c>
      <c r="J115" s="19" t="str">
        <f>IF(I115="E","Please respond in Vendor Input column for all applicable UL combinations.",IF(AND(I115="N",'LTE CA_BE'!V113=TRUE),IF('LTE CA_BE'!Y113=FALSE,"Check #Layers entered in Overview tab is correct.",IF('LTE CA_BE'!X113=FALSE,"Check if #CC's entered in Overview tab is correct.","")),""))</f>
        <v/>
      </c>
      <c r="K115" s="20" t="s">
        <v>3570</v>
      </c>
      <c r="L115" s="28"/>
    </row>
    <row r="116" spans="1:12" ht="15" x14ac:dyDescent="0.15">
      <c r="A116" s="21" t="s">
        <v>451</v>
      </c>
      <c r="B116" s="21" t="s">
        <v>452</v>
      </c>
      <c r="C116" s="21">
        <v>3</v>
      </c>
      <c r="D116" s="21">
        <v>2</v>
      </c>
      <c r="E116" s="21">
        <v>12</v>
      </c>
      <c r="F116" s="21" t="s">
        <v>322</v>
      </c>
      <c r="G116" s="21" t="s">
        <v>254</v>
      </c>
      <c r="H116" s="21" t="s">
        <v>66</v>
      </c>
      <c r="I116" s="21" t="str">
        <f>'LTE CA_BE'!AA114</f>
        <v>N</v>
      </c>
      <c r="J116" s="21" t="str">
        <f>IF(I116="E","Please respond in Vendor Input column for all applicable UL combinations.",IF(AND(I116="N",'LTE CA_BE'!V114=TRUE),IF('LTE CA_BE'!Y114=FALSE,"Check #Layers entered in Overview tab is correct.",IF('LTE CA_BE'!X114=FALSE,"Check if #CC's entered in Overview tab is correct.","")),""))</f>
        <v/>
      </c>
      <c r="K116" s="22" t="s">
        <v>3570</v>
      </c>
      <c r="L116" s="22"/>
    </row>
    <row r="117" spans="1:12" ht="15" x14ac:dyDescent="0.15">
      <c r="A117" s="19" t="s">
        <v>453</v>
      </c>
      <c r="B117" s="19" t="s">
        <v>446</v>
      </c>
      <c r="C117" s="19">
        <v>3</v>
      </c>
      <c r="D117" s="19">
        <v>2</v>
      </c>
      <c r="E117" s="19">
        <v>10</v>
      </c>
      <c r="F117" s="19" t="s">
        <v>322</v>
      </c>
      <c r="G117" s="19" t="s">
        <v>255</v>
      </c>
      <c r="H117" s="19" t="s">
        <v>62</v>
      </c>
      <c r="I117" s="19" t="str">
        <f>'LTE CA_BE'!AA115</f>
        <v>N</v>
      </c>
      <c r="J117" s="19" t="str">
        <f>IF(I117="E","Please respond in Vendor Input column for all applicable UL combinations.",IF(AND(I117="N",'LTE CA_BE'!V115=TRUE),IF('LTE CA_BE'!Y115=FALSE,"Check #Layers entered in Overview tab is correct.",IF('LTE CA_BE'!X115=FALSE,"Check if #CC's entered in Overview tab is correct.","")),""))</f>
        <v/>
      </c>
      <c r="K117" s="20" t="s">
        <v>3570</v>
      </c>
      <c r="L117" s="28"/>
    </row>
    <row r="118" spans="1:12" ht="15" x14ac:dyDescent="0.15">
      <c r="A118" s="21" t="s">
        <v>454</v>
      </c>
      <c r="B118" s="21" t="s">
        <v>455</v>
      </c>
      <c r="C118" s="21">
        <v>3</v>
      </c>
      <c r="D118" s="21">
        <v>2</v>
      </c>
      <c r="E118" s="21">
        <v>10</v>
      </c>
      <c r="F118" s="21" t="s">
        <v>322</v>
      </c>
      <c r="G118" s="21" t="s">
        <v>256</v>
      </c>
      <c r="H118" s="21" t="s">
        <v>62</v>
      </c>
      <c r="I118" s="21" t="str">
        <f>'LTE CA_BE'!AA116</f>
        <v>N</v>
      </c>
      <c r="J118" s="21" t="str">
        <f>IF(I118="E","Please respond in Vendor Input column for all applicable UL combinations.",IF(AND(I118="N",'LTE CA_BE'!V116=TRUE),IF('LTE CA_BE'!Y116=FALSE,"Check #Layers entered in Overview tab is correct.",IF('LTE CA_BE'!X116=FALSE,"Check if #CC's entered in Overview tab is correct.","")),""))</f>
        <v/>
      </c>
      <c r="K118" s="22" t="s">
        <v>3570</v>
      </c>
      <c r="L118" s="22"/>
    </row>
    <row r="119" spans="1:12" ht="15" x14ac:dyDescent="0.15">
      <c r="A119" s="19" t="s">
        <v>456</v>
      </c>
      <c r="B119" s="19" t="s">
        <v>457</v>
      </c>
      <c r="C119" s="19">
        <v>3</v>
      </c>
      <c r="D119" s="19">
        <v>2</v>
      </c>
      <c r="E119" s="19">
        <v>10</v>
      </c>
      <c r="F119" s="19" t="s">
        <v>322</v>
      </c>
      <c r="G119" s="19" t="s">
        <v>257</v>
      </c>
      <c r="H119" s="19" t="s">
        <v>62</v>
      </c>
      <c r="I119" s="19" t="str">
        <f>'LTE CA_BE'!AA117</f>
        <v>N</v>
      </c>
      <c r="J119" s="19" t="str">
        <f>IF(I119="E","Please respond in Vendor Input column for all applicable UL combinations.",IF(AND(I119="N",'LTE CA_BE'!V117=TRUE),IF('LTE CA_BE'!Y117=FALSE,"Check #Layers entered in Overview tab is correct.",IF('LTE CA_BE'!X117=FALSE,"Check if #CC's entered in Overview tab is correct.","")),""))</f>
        <v/>
      </c>
      <c r="K119" s="20" t="s">
        <v>3570</v>
      </c>
      <c r="L119" s="28"/>
    </row>
    <row r="120" spans="1:12" ht="15" x14ac:dyDescent="0.15">
      <c r="A120" s="21" t="s">
        <v>458</v>
      </c>
      <c r="B120" s="21" t="s">
        <v>459</v>
      </c>
      <c r="C120" s="21">
        <v>3</v>
      </c>
      <c r="D120" s="21">
        <v>2</v>
      </c>
      <c r="E120" s="21">
        <v>10</v>
      </c>
      <c r="F120" s="21" t="s">
        <v>322</v>
      </c>
      <c r="G120" s="21" t="s">
        <v>258</v>
      </c>
      <c r="H120" s="21" t="s">
        <v>66</v>
      </c>
      <c r="I120" s="21" t="str">
        <f>'LTE CA_BE'!AA118</f>
        <v>N</v>
      </c>
      <c r="J120" s="21" t="str">
        <f>IF(I120="E","Please respond in Vendor Input column for all applicable UL combinations.",IF(AND(I120="N",'LTE CA_BE'!V118=TRUE),IF('LTE CA_BE'!Y118=FALSE,"Check #Layers entered in Overview tab is correct.",IF('LTE CA_BE'!X118=FALSE,"Check if #CC's entered in Overview tab is correct.","")),""))</f>
        <v/>
      </c>
      <c r="K120" s="22" t="s">
        <v>3570</v>
      </c>
      <c r="L120" s="22"/>
    </row>
    <row r="121" spans="1:12" ht="15" x14ac:dyDescent="0.15">
      <c r="A121" s="19" t="s">
        <v>460</v>
      </c>
      <c r="B121" s="19" t="s">
        <v>461</v>
      </c>
      <c r="C121" s="19">
        <v>3</v>
      </c>
      <c r="D121" s="19">
        <v>2</v>
      </c>
      <c r="E121" s="19">
        <v>10</v>
      </c>
      <c r="F121" s="19" t="s">
        <v>322</v>
      </c>
      <c r="G121" s="19" t="s">
        <v>259</v>
      </c>
      <c r="H121" s="19" t="s">
        <v>66</v>
      </c>
      <c r="I121" s="19" t="str">
        <f>'LTE CA_BE'!AA119</f>
        <v>N</v>
      </c>
      <c r="J121" s="19" t="str">
        <f>IF(I121="E","Please respond in Vendor Input column for all applicable UL combinations.",IF(AND(I121="N",'LTE CA_BE'!V119=TRUE),IF('LTE CA_BE'!Y119=FALSE,"Check #Layers entered in Overview tab is correct.",IF('LTE CA_BE'!X119=FALSE,"Check if #CC's entered in Overview tab is correct.","")),""))</f>
        <v/>
      </c>
      <c r="K121" s="20" t="s">
        <v>3570</v>
      </c>
      <c r="L121" s="28"/>
    </row>
    <row r="122" spans="1:12" ht="15" x14ac:dyDescent="0.15">
      <c r="A122" s="21" t="s">
        <v>462</v>
      </c>
      <c r="B122" s="21" t="s">
        <v>448</v>
      </c>
      <c r="C122" s="21">
        <v>3</v>
      </c>
      <c r="D122" s="21">
        <v>2</v>
      </c>
      <c r="E122" s="21">
        <v>10</v>
      </c>
      <c r="F122" s="21" t="s">
        <v>322</v>
      </c>
      <c r="G122" s="21" t="s">
        <v>260</v>
      </c>
      <c r="H122" s="21" t="s">
        <v>66</v>
      </c>
      <c r="I122" s="21" t="str">
        <f>'LTE CA_BE'!AA120</f>
        <v>N</v>
      </c>
      <c r="J122" s="21" t="str">
        <f>IF(I122="E","Please respond in Vendor Input column for all applicable UL combinations.",IF(AND(I122="N",'LTE CA_BE'!V120=TRUE),IF('LTE CA_BE'!Y120=FALSE,"Check #Layers entered in Overview tab is correct.",IF('LTE CA_BE'!X120=FALSE,"Check if #CC's entered in Overview tab is correct.","")),""))</f>
        <v/>
      </c>
      <c r="K122" s="22" t="s">
        <v>3570</v>
      </c>
      <c r="L122" s="22"/>
    </row>
    <row r="123" spans="1:12" ht="15" x14ac:dyDescent="0.15">
      <c r="A123" s="19" t="s">
        <v>463</v>
      </c>
      <c r="B123" s="19" t="s">
        <v>450</v>
      </c>
      <c r="C123" s="19">
        <v>3</v>
      </c>
      <c r="D123" s="19">
        <v>2</v>
      </c>
      <c r="E123" s="19">
        <v>10</v>
      </c>
      <c r="F123" s="19" t="s">
        <v>322</v>
      </c>
      <c r="G123" s="19" t="s">
        <v>261</v>
      </c>
      <c r="H123" s="19" t="s">
        <v>66</v>
      </c>
      <c r="I123" s="19" t="str">
        <f>'LTE CA_BE'!AA121</f>
        <v>N</v>
      </c>
      <c r="J123" s="19" t="str">
        <f>IF(I123="E","Please respond in Vendor Input column for all applicable UL combinations.",IF(AND(I123="N",'LTE CA_BE'!V121=TRUE),IF('LTE CA_BE'!Y121=FALSE,"Check #Layers entered in Overview tab is correct.",IF('LTE CA_BE'!X121=FALSE,"Check if #CC's entered in Overview tab is correct.","")),""))</f>
        <v/>
      </c>
      <c r="K123" s="20" t="s">
        <v>3570</v>
      </c>
      <c r="L123" s="28"/>
    </row>
    <row r="124" spans="1:12" ht="15" x14ac:dyDescent="0.15">
      <c r="A124" s="21" t="s">
        <v>464</v>
      </c>
      <c r="B124" s="21" t="s">
        <v>452</v>
      </c>
      <c r="C124" s="21">
        <v>3</v>
      </c>
      <c r="D124" s="21">
        <v>2</v>
      </c>
      <c r="E124" s="21">
        <v>10</v>
      </c>
      <c r="F124" s="21" t="s">
        <v>322</v>
      </c>
      <c r="G124" s="21" t="s">
        <v>262</v>
      </c>
      <c r="H124" s="21" t="s">
        <v>66</v>
      </c>
      <c r="I124" s="21" t="str">
        <f>'LTE CA_BE'!AA122</f>
        <v>N</v>
      </c>
      <c r="J124" s="21" t="str">
        <f>IF(I124="E","Please respond in Vendor Input column for all applicable UL combinations.",IF(AND(I124="N",'LTE CA_BE'!V122=TRUE),IF('LTE CA_BE'!Y122=FALSE,"Check #Layers entered in Overview tab is correct.",IF('LTE CA_BE'!X122=FALSE,"Check if #CC's entered in Overview tab is correct.","")),""))</f>
        <v/>
      </c>
      <c r="K124" s="22" t="s">
        <v>3570</v>
      </c>
      <c r="L124" s="22"/>
    </row>
    <row r="125" spans="1:12" ht="15" x14ac:dyDescent="0.15">
      <c r="A125" s="19" t="s">
        <v>465</v>
      </c>
      <c r="B125" s="19" t="s">
        <v>442</v>
      </c>
      <c r="C125" s="19">
        <v>4</v>
      </c>
      <c r="D125" s="19">
        <v>2</v>
      </c>
      <c r="E125" s="19">
        <v>8</v>
      </c>
      <c r="F125" s="19" t="s">
        <v>322</v>
      </c>
      <c r="G125" s="19" t="s">
        <v>263</v>
      </c>
      <c r="H125" s="19" t="s">
        <v>62</v>
      </c>
      <c r="I125" s="19" t="str">
        <f>'LTE CA_BE'!AA123</f>
        <v>N</v>
      </c>
      <c r="J125" s="19" t="str">
        <f>IF(I125="E","Please respond in Vendor Input column for all applicable UL combinations.",IF(AND(I125="N",'LTE CA_BE'!V123=TRUE),IF('LTE CA_BE'!Y123=FALSE,"Check #Layers entered in Overview tab is correct.",IF('LTE CA_BE'!X123=FALSE,"Check if #CC's entered in Overview tab is correct.","")),""))</f>
        <v/>
      </c>
      <c r="K125" s="20" t="s">
        <v>3570</v>
      </c>
      <c r="L125" s="28"/>
    </row>
    <row r="126" spans="1:12" ht="15" x14ac:dyDescent="0.15">
      <c r="A126" s="21" t="s">
        <v>466</v>
      </c>
      <c r="B126" s="21" t="s">
        <v>446</v>
      </c>
      <c r="C126" s="21">
        <v>3</v>
      </c>
      <c r="D126" s="21">
        <v>2</v>
      </c>
      <c r="E126" s="21">
        <v>8</v>
      </c>
      <c r="F126" s="21" t="s">
        <v>322</v>
      </c>
      <c r="G126" s="21" t="s">
        <v>264</v>
      </c>
      <c r="H126" s="21" t="s">
        <v>66</v>
      </c>
      <c r="I126" s="21" t="str">
        <f>'LTE CA_BE'!AA124</f>
        <v>N</v>
      </c>
      <c r="J126" s="21" t="str">
        <f>IF(I126="E","Please respond in Vendor Input column for all applicable UL combinations.",IF(AND(I126="N",'LTE CA_BE'!V124=TRUE),IF('LTE CA_BE'!Y124=FALSE,"Check #Layers entered in Overview tab is correct.",IF('LTE CA_BE'!X124=FALSE,"Check if #CC's entered in Overview tab is correct.","")),""))</f>
        <v/>
      </c>
      <c r="K126" s="22" t="s">
        <v>3570</v>
      </c>
      <c r="L126" s="22"/>
    </row>
    <row r="127" spans="1:12" ht="15" x14ac:dyDescent="0.15">
      <c r="A127" s="19" t="s">
        <v>467</v>
      </c>
      <c r="B127" s="19" t="s">
        <v>448</v>
      </c>
      <c r="C127" s="19">
        <v>3</v>
      </c>
      <c r="D127" s="19">
        <v>2</v>
      </c>
      <c r="E127" s="19">
        <v>8</v>
      </c>
      <c r="F127" s="19" t="s">
        <v>322</v>
      </c>
      <c r="G127" s="19" t="s">
        <v>265</v>
      </c>
      <c r="H127" s="19" t="s">
        <v>66</v>
      </c>
      <c r="I127" s="19" t="str">
        <f>'LTE CA_BE'!AA125</f>
        <v>N</v>
      </c>
      <c r="J127" s="19" t="str">
        <f>IF(I127="E","Please respond in Vendor Input column for all applicable UL combinations.",IF(AND(I127="N",'LTE CA_BE'!V125=TRUE),IF('LTE CA_BE'!Y125=FALSE,"Check #Layers entered in Overview tab is correct.",IF('LTE CA_BE'!X125=FALSE,"Check if #CC's entered in Overview tab is correct.","")),""))</f>
        <v/>
      </c>
      <c r="K127" s="20" t="s">
        <v>3570</v>
      </c>
      <c r="L127" s="28"/>
    </row>
    <row r="128" spans="1:12" ht="15" x14ac:dyDescent="0.15">
      <c r="A128" s="21" t="s">
        <v>468</v>
      </c>
      <c r="B128" s="21" t="s">
        <v>450</v>
      </c>
      <c r="C128" s="21">
        <v>3</v>
      </c>
      <c r="D128" s="21">
        <v>2</v>
      </c>
      <c r="E128" s="21">
        <v>8</v>
      </c>
      <c r="F128" s="21" t="s">
        <v>322</v>
      </c>
      <c r="G128" s="21" t="s">
        <v>266</v>
      </c>
      <c r="H128" s="21" t="s">
        <v>66</v>
      </c>
      <c r="I128" s="21" t="str">
        <f>'LTE CA_BE'!AA126</f>
        <v>N</v>
      </c>
      <c r="J128" s="21" t="str">
        <f>IF(I128="E","Please respond in Vendor Input column for all applicable UL combinations.",IF(AND(I128="N",'LTE CA_BE'!V126=TRUE),IF('LTE CA_BE'!Y126=FALSE,"Check #Layers entered in Overview tab is correct.",IF('LTE CA_BE'!X126=FALSE,"Check if #CC's entered in Overview tab is correct.","")),""))</f>
        <v/>
      </c>
      <c r="K128" s="22" t="s">
        <v>3570</v>
      </c>
      <c r="L128" s="22"/>
    </row>
    <row r="129" spans="1:12" ht="15" x14ac:dyDescent="0.15">
      <c r="A129" s="19" t="s">
        <v>469</v>
      </c>
      <c r="B129" s="19" t="s">
        <v>452</v>
      </c>
      <c r="C129" s="19">
        <v>3</v>
      </c>
      <c r="D129" s="19">
        <v>2</v>
      </c>
      <c r="E129" s="19">
        <v>8</v>
      </c>
      <c r="F129" s="19" t="s">
        <v>322</v>
      </c>
      <c r="G129" s="19" t="s">
        <v>267</v>
      </c>
      <c r="H129" s="19" t="s">
        <v>66</v>
      </c>
      <c r="I129" s="19" t="str">
        <f>'LTE CA_BE'!AA127</f>
        <v>N</v>
      </c>
      <c r="J129" s="19" t="str">
        <f>IF(I129="E","Please respond in Vendor Input column for all applicable UL combinations.",IF(AND(I129="N",'LTE CA_BE'!V127=TRUE),IF('LTE CA_BE'!Y127=FALSE,"Check #Layers entered in Overview tab is correct.",IF('LTE CA_BE'!X127=FALSE,"Check if #CC's entered in Overview tab is correct.","")),""))</f>
        <v/>
      </c>
      <c r="K129" s="20" t="s">
        <v>3570</v>
      </c>
      <c r="L129" s="28"/>
    </row>
    <row r="130" spans="1:12" ht="15" x14ac:dyDescent="0.15">
      <c r="A130" s="21" t="s">
        <v>470</v>
      </c>
      <c r="B130" s="21" t="s">
        <v>471</v>
      </c>
      <c r="C130" s="21">
        <v>2</v>
      </c>
      <c r="D130" s="21">
        <v>2</v>
      </c>
      <c r="E130" s="21">
        <v>8</v>
      </c>
      <c r="F130" s="21" t="s">
        <v>322</v>
      </c>
      <c r="G130" s="21" t="s">
        <v>268</v>
      </c>
      <c r="H130" s="21" t="s">
        <v>62</v>
      </c>
      <c r="I130" s="21" t="str">
        <f>'LTE CA_BE'!AA128</f>
        <v>N</v>
      </c>
      <c r="J130" s="21" t="str">
        <f>IF(I130="E","Please respond in Vendor Input column for all applicable UL combinations.",IF(AND(I130="N",'LTE CA_BE'!V128=TRUE),IF('LTE CA_BE'!Y128=FALSE,"Check #Layers entered in Overview tab is correct.",IF('LTE CA_BE'!X128=FALSE,"Check if #CC's entered in Overview tab is correct.","")),""))</f>
        <v/>
      </c>
      <c r="K130" s="22" t="s">
        <v>3570</v>
      </c>
      <c r="L130" s="22"/>
    </row>
    <row r="131" spans="1:12" ht="15" x14ac:dyDescent="0.15">
      <c r="A131" s="19" t="s">
        <v>472</v>
      </c>
      <c r="B131" s="19" t="s">
        <v>473</v>
      </c>
      <c r="C131" s="19">
        <v>2</v>
      </c>
      <c r="D131" s="19">
        <v>2</v>
      </c>
      <c r="E131" s="19">
        <v>8</v>
      </c>
      <c r="F131" s="19" t="s">
        <v>322</v>
      </c>
      <c r="G131" s="19" t="s">
        <v>269</v>
      </c>
      <c r="H131" s="19" t="s">
        <v>66</v>
      </c>
      <c r="I131" s="19" t="str">
        <f>'LTE CA_BE'!AA129</f>
        <v>N</v>
      </c>
      <c r="J131" s="19" t="str">
        <f>IF(I131="E","Please respond in Vendor Input column for all applicable UL combinations.",IF(AND(I131="N",'LTE CA_BE'!V129=TRUE),IF('LTE CA_BE'!Y129=FALSE,"Check #Layers entered in Overview tab is correct.",IF('LTE CA_BE'!X129=FALSE,"Check if #CC's entered in Overview tab is correct.","")),""))</f>
        <v/>
      </c>
      <c r="K131" s="20" t="s">
        <v>3570</v>
      </c>
      <c r="L131" s="28"/>
    </row>
    <row r="132" spans="1:12" ht="15" x14ac:dyDescent="0.15">
      <c r="A132" s="21" t="s">
        <v>474</v>
      </c>
      <c r="B132" s="21" t="s">
        <v>475</v>
      </c>
      <c r="C132" s="21">
        <v>2</v>
      </c>
      <c r="D132" s="21">
        <v>2</v>
      </c>
      <c r="E132" s="21">
        <v>8</v>
      </c>
      <c r="F132" s="21" t="s">
        <v>322</v>
      </c>
      <c r="G132" s="21" t="s">
        <v>270</v>
      </c>
      <c r="H132" s="21" t="s">
        <v>66</v>
      </c>
      <c r="I132" s="21" t="str">
        <f>'LTE CA_BE'!AA130</f>
        <v>N</v>
      </c>
      <c r="J132" s="21" t="str">
        <f>IF(I132="E","Please respond in Vendor Input column for all applicable UL combinations.",IF(AND(I132="N",'LTE CA_BE'!V130=TRUE),IF('LTE CA_BE'!Y130=FALSE,"Check #Layers entered in Overview tab is correct.",IF('LTE CA_BE'!X130=FALSE,"Check if #CC's entered in Overview tab is correct.","")),""))</f>
        <v/>
      </c>
      <c r="K132" s="22" t="s">
        <v>3570</v>
      </c>
      <c r="L132" s="22"/>
    </row>
    <row r="133" spans="1:12" ht="15" x14ac:dyDescent="0.15">
      <c r="A133" s="19" t="s">
        <v>476</v>
      </c>
      <c r="B133" s="19" t="s">
        <v>446</v>
      </c>
      <c r="C133" s="19">
        <v>3</v>
      </c>
      <c r="D133" s="19">
        <v>2</v>
      </c>
      <c r="E133" s="19">
        <v>6</v>
      </c>
      <c r="F133" s="19" t="s">
        <v>322</v>
      </c>
      <c r="G133" s="19" t="s">
        <v>271</v>
      </c>
      <c r="H133" s="19" t="s">
        <v>62</v>
      </c>
      <c r="I133" s="19" t="str">
        <f>'LTE CA_BE'!AA131</f>
        <v>N</v>
      </c>
      <c r="J133" s="19" t="str">
        <f>IF(I133="E","Please respond in Vendor Input column for all applicable UL combinations.",IF(AND(I133="N",'LTE CA_BE'!V131=TRUE),IF('LTE CA_BE'!Y131=FALSE,"Check #Layers entered in Overview tab is correct.",IF('LTE CA_BE'!X131=FALSE,"Check if #CC's entered in Overview tab is correct.","")),""))</f>
        <v/>
      </c>
      <c r="K133" s="20" t="s">
        <v>3570</v>
      </c>
      <c r="L133" s="28"/>
    </row>
    <row r="134" spans="1:12" ht="15" x14ac:dyDescent="0.15">
      <c r="A134" s="21" t="s">
        <v>477</v>
      </c>
      <c r="B134" s="21" t="s">
        <v>455</v>
      </c>
      <c r="C134" s="21">
        <v>3</v>
      </c>
      <c r="D134" s="21">
        <v>2</v>
      </c>
      <c r="E134" s="21">
        <v>6</v>
      </c>
      <c r="F134" s="21" t="s">
        <v>322</v>
      </c>
      <c r="G134" s="21" t="s">
        <v>272</v>
      </c>
      <c r="H134" s="21" t="s">
        <v>62</v>
      </c>
      <c r="I134" s="21" t="str">
        <f>'LTE CA_BE'!AA132</f>
        <v>N</v>
      </c>
      <c r="J134" s="21" t="str">
        <f>IF(I134="E","Please respond in Vendor Input column for all applicable UL combinations.",IF(AND(I134="N",'LTE CA_BE'!V132=TRUE),IF('LTE CA_BE'!Y132=FALSE,"Check #Layers entered in Overview tab is correct.",IF('LTE CA_BE'!X132=FALSE,"Check if #CC's entered in Overview tab is correct.","")),""))</f>
        <v/>
      </c>
      <c r="K134" s="22" t="s">
        <v>3570</v>
      </c>
      <c r="L134" s="22"/>
    </row>
    <row r="135" spans="1:12" ht="15" x14ac:dyDescent="0.15">
      <c r="A135" s="19" t="s">
        <v>478</v>
      </c>
      <c r="B135" s="19" t="s">
        <v>457</v>
      </c>
      <c r="C135" s="19">
        <v>3</v>
      </c>
      <c r="D135" s="19">
        <v>2</v>
      </c>
      <c r="E135" s="19">
        <v>6</v>
      </c>
      <c r="F135" s="19" t="s">
        <v>322</v>
      </c>
      <c r="G135" s="19" t="s">
        <v>273</v>
      </c>
      <c r="H135" s="19" t="s">
        <v>62</v>
      </c>
      <c r="I135" s="19" t="str">
        <f>'LTE CA_BE'!AA133</f>
        <v>N</v>
      </c>
      <c r="J135" s="19" t="str">
        <f>IF(I135="E","Please respond in Vendor Input column for all applicable UL combinations.",IF(AND(I135="N",'LTE CA_BE'!V133=TRUE),IF('LTE CA_BE'!Y133=FALSE,"Check #Layers entered in Overview tab is correct.",IF('LTE CA_BE'!X133=FALSE,"Check if #CC's entered in Overview tab is correct.","")),""))</f>
        <v/>
      </c>
      <c r="K135" s="20" t="s">
        <v>3570</v>
      </c>
      <c r="L135" s="28"/>
    </row>
    <row r="136" spans="1:12" ht="15" x14ac:dyDescent="0.15">
      <c r="A136" s="21" t="s">
        <v>479</v>
      </c>
      <c r="B136" s="21" t="s">
        <v>459</v>
      </c>
      <c r="C136" s="21">
        <v>3</v>
      </c>
      <c r="D136" s="21">
        <v>2</v>
      </c>
      <c r="E136" s="21">
        <v>6</v>
      </c>
      <c r="F136" s="21" t="s">
        <v>322</v>
      </c>
      <c r="G136" s="21" t="s">
        <v>274</v>
      </c>
      <c r="H136" s="21" t="s">
        <v>62</v>
      </c>
      <c r="I136" s="21" t="str">
        <f>'LTE CA_BE'!AA134</f>
        <v>N</v>
      </c>
      <c r="J136" s="21" t="str">
        <f>IF(I136="E","Please respond in Vendor Input column for all applicable UL combinations.",IF(AND(I136="N",'LTE CA_BE'!V134=TRUE),IF('LTE CA_BE'!Y134=FALSE,"Check #Layers entered in Overview tab is correct.",IF('LTE CA_BE'!X134=FALSE,"Check if #CC's entered in Overview tab is correct.","")),""))</f>
        <v/>
      </c>
      <c r="K136" s="22" t="s">
        <v>3570</v>
      </c>
      <c r="L136" s="22"/>
    </row>
    <row r="137" spans="1:12" ht="15" x14ac:dyDescent="0.15">
      <c r="A137" s="19" t="s">
        <v>480</v>
      </c>
      <c r="B137" s="19" t="s">
        <v>461</v>
      </c>
      <c r="C137" s="19">
        <v>3</v>
      </c>
      <c r="D137" s="19">
        <v>2</v>
      </c>
      <c r="E137" s="19">
        <v>6</v>
      </c>
      <c r="F137" s="19" t="s">
        <v>322</v>
      </c>
      <c r="G137" s="19" t="s">
        <v>275</v>
      </c>
      <c r="H137" s="19" t="s">
        <v>62</v>
      </c>
      <c r="I137" s="19" t="str">
        <f>'LTE CA_BE'!AA135</f>
        <v>N</v>
      </c>
      <c r="J137" s="19" t="str">
        <f>IF(I137="E","Please respond in Vendor Input column for all applicable UL combinations.",IF(AND(I137="N",'LTE CA_BE'!V135=TRUE),IF('LTE CA_BE'!Y135=FALSE,"Check #Layers entered in Overview tab is correct.",IF('LTE CA_BE'!X135=FALSE,"Check if #CC's entered in Overview tab is correct.","")),""))</f>
        <v/>
      </c>
      <c r="K137" s="20" t="s">
        <v>3570</v>
      </c>
      <c r="L137" s="28"/>
    </row>
    <row r="138" spans="1:12" ht="15" x14ac:dyDescent="0.15">
      <c r="A138" s="21" t="s">
        <v>481</v>
      </c>
      <c r="B138" s="21" t="s">
        <v>448</v>
      </c>
      <c r="C138" s="21">
        <v>3</v>
      </c>
      <c r="D138" s="21">
        <v>2</v>
      </c>
      <c r="E138" s="21">
        <v>6</v>
      </c>
      <c r="F138" s="21" t="s">
        <v>322</v>
      </c>
      <c r="G138" s="21" t="s">
        <v>276</v>
      </c>
      <c r="H138" s="21" t="s">
        <v>62</v>
      </c>
      <c r="I138" s="21" t="str">
        <f>'LTE CA_BE'!AA136</f>
        <v>N</v>
      </c>
      <c r="J138" s="21" t="str">
        <f>IF(I138="E","Please respond in Vendor Input column for all applicable UL combinations.",IF(AND(I138="N",'LTE CA_BE'!V136=TRUE),IF('LTE CA_BE'!Y136=FALSE,"Check #Layers entered in Overview tab is correct.",IF('LTE CA_BE'!X136=FALSE,"Check if #CC's entered in Overview tab is correct.","")),""))</f>
        <v/>
      </c>
      <c r="K138" s="22" t="s">
        <v>3570</v>
      </c>
      <c r="L138" s="22"/>
    </row>
    <row r="139" spans="1:12" ht="15" x14ac:dyDescent="0.15">
      <c r="A139" s="19" t="s">
        <v>482</v>
      </c>
      <c r="B139" s="19" t="s">
        <v>450</v>
      </c>
      <c r="C139" s="19">
        <v>3</v>
      </c>
      <c r="D139" s="19">
        <v>2</v>
      </c>
      <c r="E139" s="19">
        <v>6</v>
      </c>
      <c r="F139" s="19" t="s">
        <v>322</v>
      </c>
      <c r="G139" s="19" t="s">
        <v>277</v>
      </c>
      <c r="H139" s="19" t="s">
        <v>66</v>
      </c>
      <c r="I139" s="19" t="str">
        <f>'LTE CA_BE'!AA137</f>
        <v>N</v>
      </c>
      <c r="J139" s="19" t="str">
        <f>IF(I139="E","Please respond in Vendor Input column for all applicable UL combinations.",IF(AND(I139="N",'LTE CA_BE'!V137=TRUE),IF('LTE CA_BE'!Y137=FALSE,"Check #Layers entered in Overview tab is correct.",IF('LTE CA_BE'!X137=FALSE,"Check if #CC's entered in Overview tab is correct.","")),""))</f>
        <v/>
      </c>
      <c r="K139" s="20" t="s">
        <v>3570</v>
      </c>
      <c r="L139" s="28"/>
    </row>
    <row r="140" spans="1:12" ht="15" x14ac:dyDescent="0.15">
      <c r="A140" s="21" t="s">
        <v>483</v>
      </c>
      <c r="B140" s="21" t="s">
        <v>452</v>
      </c>
      <c r="C140" s="21">
        <v>3</v>
      </c>
      <c r="D140" s="21">
        <v>2</v>
      </c>
      <c r="E140" s="21">
        <v>6</v>
      </c>
      <c r="F140" s="21" t="s">
        <v>322</v>
      </c>
      <c r="G140" s="21" t="s">
        <v>278</v>
      </c>
      <c r="H140" s="21" t="s">
        <v>66</v>
      </c>
      <c r="I140" s="21" t="str">
        <f>'LTE CA_BE'!AA138</f>
        <v>N</v>
      </c>
      <c r="J140" s="21" t="str">
        <f>IF(I140="E","Please respond in Vendor Input column for all applicable UL combinations.",IF(AND(I140="N",'LTE CA_BE'!V138=TRUE),IF('LTE CA_BE'!Y138=FALSE,"Check #Layers entered in Overview tab is correct.",IF('LTE CA_BE'!X138=FALSE,"Check if #CC's entered in Overview tab is correct.","")),""))</f>
        <v/>
      </c>
      <c r="K140" s="22" t="s">
        <v>3570</v>
      </c>
      <c r="L140" s="22"/>
    </row>
    <row r="141" spans="1:12" ht="15" x14ac:dyDescent="0.15">
      <c r="A141" s="19" t="s">
        <v>484</v>
      </c>
      <c r="B141" s="19" t="s">
        <v>485</v>
      </c>
      <c r="C141" s="19">
        <v>2</v>
      </c>
      <c r="D141" s="19">
        <v>2</v>
      </c>
      <c r="E141" s="19">
        <v>6</v>
      </c>
      <c r="F141" s="19" t="s">
        <v>322</v>
      </c>
      <c r="G141" s="19" t="s">
        <v>279</v>
      </c>
      <c r="H141" s="19" t="s">
        <v>62</v>
      </c>
      <c r="I141" s="19" t="str">
        <f>'LTE CA_BE'!AA139</f>
        <v>N</v>
      </c>
      <c r="J141" s="19" t="str">
        <f>IF(I141="E","Please respond in Vendor Input column for all applicable UL combinations.",IF(AND(I141="N",'LTE CA_BE'!V139=TRUE),IF('LTE CA_BE'!Y139=FALSE,"Check #Layers entered in Overview tab is correct.",IF('LTE CA_BE'!X139=FALSE,"Check if #CC's entered in Overview tab is correct.","")),""))</f>
        <v/>
      </c>
      <c r="K141" s="20" t="s">
        <v>3570</v>
      </c>
      <c r="L141" s="28"/>
    </row>
    <row r="142" spans="1:12" ht="15" x14ac:dyDescent="0.15">
      <c r="A142" s="21" t="s">
        <v>486</v>
      </c>
      <c r="B142" s="21" t="s">
        <v>487</v>
      </c>
      <c r="C142" s="21">
        <v>2</v>
      </c>
      <c r="D142" s="21">
        <v>2</v>
      </c>
      <c r="E142" s="21">
        <v>6</v>
      </c>
      <c r="F142" s="21" t="s">
        <v>322</v>
      </c>
      <c r="G142" s="21" t="s">
        <v>280</v>
      </c>
      <c r="H142" s="21" t="s">
        <v>66</v>
      </c>
      <c r="I142" s="21" t="str">
        <f>'LTE CA_BE'!AA140</f>
        <v>N</v>
      </c>
      <c r="J142" s="21" t="str">
        <f>IF(I142="E","Please respond in Vendor Input column for all applicable UL combinations.",IF(AND(I142="N",'LTE CA_BE'!V140=TRUE),IF('LTE CA_BE'!Y140=FALSE,"Check #Layers entered in Overview tab is correct.",IF('LTE CA_BE'!X140=FALSE,"Check if #CC's entered in Overview tab is correct.","")),""))</f>
        <v/>
      </c>
      <c r="K142" s="22" t="s">
        <v>3570</v>
      </c>
      <c r="L142" s="22"/>
    </row>
    <row r="143" spans="1:12" ht="15" x14ac:dyDescent="0.15">
      <c r="A143" s="19" t="s">
        <v>488</v>
      </c>
      <c r="B143" s="19" t="s">
        <v>489</v>
      </c>
      <c r="C143" s="19">
        <v>2</v>
      </c>
      <c r="D143" s="19">
        <v>2</v>
      </c>
      <c r="E143" s="19">
        <v>6</v>
      </c>
      <c r="F143" s="19" t="s">
        <v>322</v>
      </c>
      <c r="G143" s="19" t="s">
        <v>281</v>
      </c>
      <c r="H143" s="19" t="s">
        <v>62</v>
      </c>
      <c r="I143" s="19" t="str">
        <f>'LTE CA_BE'!AA141</f>
        <v>N</v>
      </c>
      <c r="J143" s="19" t="str">
        <f>IF(I143="E","Please respond in Vendor Input column for all applicable UL combinations.",IF(AND(I143="N",'LTE CA_BE'!V141=TRUE),IF('LTE CA_BE'!Y141=FALSE,"Check #Layers entered in Overview tab is correct.",IF('LTE CA_BE'!X141=FALSE,"Check if #CC's entered in Overview tab is correct.","")),""))</f>
        <v/>
      </c>
      <c r="K143" s="20" t="s">
        <v>3570</v>
      </c>
      <c r="L143" s="28"/>
    </row>
    <row r="144" spans="1:12" ht="15" x14ac:dyDescent="0.15">
      <c r="A144" s="21" t="s">
        <v>490</v>
      </c>
      <c r="B144" s="21" t="s">
        <v>491</v>
      </c>
      <c r="C144" s="21">
        <v>2</v>
      </c>
      <c r="D144" s="21">
        <v>2</v>
      </c>
      <c r="E144" s="21">
        <v>6</v>
      </c>
      <c r="F144" s="21" t="s">
        <v>322</v>
      </c>
      <c r="G144" s="21" t="s">
        <v>282</v>
      </c>
      <c r="H144" s="21" t="s">
        <v>62</v>
      </c>
      <c r="I144" s="21" t="str">
        <f>'LTE CA_BE'!AA142</f>
        <v>N</v>
      </c>
      <c r="J144" s="21" t="str">
        <f>IF(I144="E","Please respond in Vendor Input column for all applicable UL combinations.",IF(AND(I144="N",'LTE CA_BE'!V142=TRUE),IF('LTE CA_BE'!Y142=FALSE,"Check #Layers entered in Overview tab is correct.",IF('LTE CA_BE'!X142=FALSE,"Check if #CC's entered in Overview tab is correct.","")),""))</f>
        <v/>
      </c>
      <c r="K144" s="22" t="s">
        <v>3570</v>
      </c>
      <c r="L144" s="22"/>
    </row>
    <row r="145" spans="1:12" ht="15" x14ac:dyDescent="0.15">
      <c r="A145" s="19" t="s">
        <v>492</v>
      </c>
      <c r="B145" s="19" t="s">
        <v>493</v>
      </c>
      <c r="C145" s="19">
        <v>2</v>
      </c>
      <c r="D145" s="19">
        <v>2</v>
      </c>
      <c r="E145" s="19">
        <v>6</v>
      </c>
      <c r="F145" s="19" t="s">
        <v>322</v>
      </c>
      <c r="G145" s="19" t="s">
        <v>283</v>
      </c>
      <c r="H145" s="19" t="s">
        <v>66</v>
      </c>
      <c r="I145" s="19" t="str">
        <f>'LTE CA_BE'!AA143</f>
        <v>N</v>
      </c>
      <c r="J145" s="19" t="str">
        <f>IF(I145="E","Please respond in Vendor Input column for all applicable UL combinations.",IF(AND(I145="N",'LTE CA_BE'!V143=TRUE),IF('LTE CA_BE'!Y143=FALSE,"Check #Layers entered in Overview tab is correct.",IF('LTE CA_BE'!X143=FALSE,"Check if #CC's entered in Overview tab is correct.","")),""))</f>
        <v/>
      </c>
      <c r="K145" s="20" t="s">
        <v>3570</v>
      </c>
      <c r="L145" s="28"/>
    </row>
    <row r="146" spans="1:12" ht="15" x14ac:dyDescent="0.15">
      <c r="A146" s="21" t="s">
        <v>494</v>
      </c>
      <c r="B146" s="21" t="s">
        <v>471</v>
      </c>
      <c r="C146" s="21">
        <v>2</v>
      </c>
      <c r="D146" s="21">
        <v>2</v>
      </c>
      <c r="E146" s="21">
        <v>6</v>
      </c>
      <c r="F146" s="21" t="s">
        <v>322</v>
      </c>
      <c r="G146" s="21" t="s">
        <v>284</v>
      </c>
      <c r="H146" s="21" t="s">
        <v>62</v>
      </c>
      <c r="I146" s="21" t="str">
        <f>'LTE CA_BE'!AA144</f>
        <v>N</v>
      </c>
      <c r="J146" s="21" t="str">
        <f>IF(I146="E","Please respond in Vendor Input column for all applicable UL combinations.",IF(AND(I146="N",'LTE CA_BE'!V144=TRUE),IF('LTE CA_BE'!Y144=FALSE,"Check #Layers entered in Overview tab is correct.",IF('LTE CA_BE'!X144=FALSE,"Check if #CC's entered in Overview tab is correct.","")),""))</f>
        <v/>
      </c>
      <c r="K146" s="22" t="s">
        <v>3570</v>
      </c>
      <c r="L146" s="22"/>
    </row>
    <row r="147" spans="1:12" ht="15" x14ac:dyDescent="0.15">
      <c r="A147" s="19" t="s">
        <v>495</v>
      </c>
      <c r="B147" s="19" t="s">
        <v>473</v>
      </c>
      <c r="C147" s="19">
        <v>2</v>
      </c>
      <c r="D147" s="19">
        <v>2</v>
      </c>
      <c r="E147" s="19">
        <v>6</v>
      </c>
      <c r="F147" s="19" t="s">
        <v>322</v>
      </c>
      <c r="G147" s="19" t="s">
        <v>285</v>
      </c>
      <c r="H147" s="19" t="s">
        <v>66</v>
      </c>
      <c r="I147" s="19" t="str">
        <f>'LTE CA_BE'!AA145</f>
        <v>N</v>
      </c>
      <c r="J147" s="19" t="str">
        <f>IF(I147="E","Please respond in Vendor Input column for all applicable UL combinations.",IF(AND(I147="N",'LTE CA_BE'!V145=TRUE),IF('LTE CA_BE'!Y145=FALSE,"Check #Layers entered in Overview tab is correct.",IF('LTE CA_BE'!X145=FALSE,"Check if #CC's entered in Overview tab is correct.","")),""))</f>
        <v/>
      </c>
      <c r="K147" s="20" t="s">
        <v>3570</v>
      </c>
      <c r="L147" s="28"/>
    </row>
    <row r="148" spans="1:12" ht="15" x14ac:dyDescent="0.15">
      <c r="A148" s="21" t="s">
        <v>496</v>
      </c>
      <c r="B148" s="21" t="s">
        <v>475</v>
      </c>
      <c r="C148" s="21">
        <v>2</v>
      </c>
      <c r="D148" s="21">
        <v>2</v>
      </c>
      <c r="E148" s="21">
        <v>6</v>
      </c>
      <c r="F148" s="21" t="s">
        <v>322</v>
      </c>
      <c r="G148" s="21" t="s">
        <v>286</v>
      </c>
      <c r="H148" s="21" t="s">
        <v>66</v>
      </c>
      <c r="I148" s="21" t="str">
        <f>'LTE CA_BE'!AA146</f>
        <v>N</v>
      </c>
      <c r="J148" s="21" t="str">
        <f>IF(I148="E","Please respond in Vendor Input column for all applicable UL combinations.",IF(AND(I148="N",'LTE CA_BE'!V146=TRUE),IF('LTE CA_BE'!Y146=FALSE,"Check #Layers entered in Overview tab is correct.",IF('LTE CA_BE'!X146=FALSE,"Check if #CC's entered in Overview tab is correct.","")),""))</f>
        <v/>
      </c>
      <c r="K148" s="22" t="s">
        <v>3570</v>
      </c>
      <c r="L148" s="22"/>
    </row>
    <row r="149" spans="1:12" ht="15" x14ac:dyDescent="0.15">
      <c r="A149" s="19" t="s">
        <v>497</v>
      </c>
      <c r="B149" s="19" t="s">
        <v>471</v>
      </c>
      <c r="C149" s="19">
        <v>2</v>
      </c>
      <c r="D149" s="19">
        <v>2</v>
      </c>
      <c r="E149" s="19">
        <v>6</v>
      </c>
      <c r="F149" s="19" t="s">
        <v>322</v>
      </c>
      <c r="G149" s="19" t="s">
        <v>287</v>
      </c>
      <c r="H149" s="19" t="s">
        <v>62</v>
      </c>
      <c r="I149" s="19" t="str">
        <f>'LTE CA_BE'!AA147</f>
        <v>N</v>
      </c>
      <c r="J149" s="19" t="str">
        <f>IF(I149="E","Please respond in Vendor Input column for all applicable UL combinations.",IF(AND(I149="N",'LTE CA_BE'!V147=TRUE),IF('LTE CA_BE'!Y147=FALSE,"Check #Layers entered in Overview tab is correct.",IF('LTE CA_BE'!X147=FALSE,"Check if #CC's entered in Overview tab is correct.","")),""))</f>
        <v/>
      </c>
      <c r="K149" s="20" t="s">
        <v>3570</v>
      </c>
      <c r="L149" s="28"/>
    </row>
    <row r="150" spans="1:12" ht="15" x14ac:dyDescent="0.15">
      <c r="A150" s="21" t="s">
        <v>498</v>
      </c>
      <c r="B150" s="21" t="s">
        <v>473</v>
      </c>
      <c r="C150" s="21">
        <v>2</v>
      </c>
      <c r="D150" s="21">
        <v>2</v>
      </c>
      <c r="E150" s="21">
        <v>6</v>
      </c>
      <c r="F150" s="21" t="s">
        <v>322</v>
      </c>
      <c r="G150" s="21" t="s">
        <v>288</v>
      </c>
      <c r="H150" s="21" t="s">
        <v>66</v>
      </c>
      <c r="I150" s="21" t="str">
        <f>'LTE CA_BE'!AA148</f>
        <v>N</v>
      </c>
      <c r="J150" s="21" t="str">
        <f>IF(I150="E","Please respond in Vendor Input column for all applicable UL combinations.",IF(AND(I150="N",'LTE CA_BE'!V148=TRUE),IF('LTE CA_BE'!Y148=FALSE,"Check #Layers entered in Overview tab is correct.",IF('LTE CA_BE'!X148=FALSE,"Check if #CC's entered in Overview tab is correct.","")),""))</f>
        <v/>
      </c>
      <c r="K150" s="22" t="s">
        <v>3570</v>
      </c>
      <c r="L150" s="22"/>
    </row>
    <row r="151" spans="1:12" ht="15" x14ac:dyDescent="0.15">
      <c r="A151" s="19" t="s">
        <v>499</v>
      </c>
      <c r="B151" s="19" t="s">
        <v>475</v>
      </c>
      <c r="C151" s="19">
        <v>2</v>
      </c>
      <c r="D151" s="19">
        <v>2</v>
      </c>
      <c r="E151" s="19">
        <v>6</v>
      </c>
      <c r="F151" s="19" t="s">
        <v>322</v>
      </c>
      <c r="G151" s="19" t="s">
        <v>289</v>
      </c>
      <c r="H151" s="19" t="s">
        <v>66</v>
      </c>
      <c r="I151" s="19" t="str">
        <f>'LTE CA_BE'!AA149</f>
        <v>N</v>
      </c>
      <c r="J151" s="19" t="str">
        <f>IF(I151="E","Please respond in Vendor Input column for all applicable UL combinations.",IF(AND(I151="N",'LTE CA_BE'!V149=TRUE),IF('LTE CA_BE'!Y149=FALSE,"Check #Layers entered in Overview tab is correct.",IF('LTE CA_BE'!X149=FALSE,"Check if #CC's entered in Overview tab is correct.","")),""))</f>
        <v/>
      </c>
      <c r="K151" s="20" t="s">
        <v>3570</v>
      </c>
      <c r="L151" s="28"/>
    </row>
    <row r="152" spans="1:12" ht="15" x14ac:dyDescent="0.15">
      <c r="A152" s="21" t="s">
        <v>500</v>
      </c>
      <c r="B152" s="21" t="s">
        <v>485</v>
      </c>
      <c r="C152" s="21">
        <v>2</v>
      </c>
      <c r="D152" s="21">
        <v>2</v>
      </c>
      <c r="E152" s="21">
        <v>4</v>
      </c>
      <c r="F152" s="21" t="s">
        <v>322</v>
      </c>
      <c r="G152" s="21" t="s">
        <v>290</v>
      </c>
      <c r="H152" s="21" t="s">
        <v>62</v>
      </c>
      <c r="I152" s="21" t="str">
        <f>'LTE CA_BE'!AA150</f>
        <v>Y</v>
      </c>
      <c r="J152" s="21" t="str">
        <f>IF(I152="E","Please respond in Vendor Input column for all applicable UL combinations.",IF(AND(I152="N",'LTE CA_BE'!V150=TRUE),IF('LTE CA_BE'!Y150=FALSE,"Check #Layers entered in Overview tab is correct.",IF('LTE CA_BE'!X150=FALSE,"Check if #CC's entered in Overview tab is correct.","")),""))</f>
        <v/>
      </c>
      <c r="K152" s="22" t="s">
        <v>3568</v>
      </c>
      <c r="L152" s="22"/>
    </row>
    <row r="153" spans="1:12" ht="15" x14ac:dyDescent="0.15">
      <c r="A153" s="19" t="s">
        <v>501</v>
      </c>
      <c r="B153" s="19" t="s">
        <v>487</v>
      </c>
      <c r="C153" s="19">
        <v>2</v>
      </c>
      <c r="D153" s="19">
        <v>2</v>
      </c>
      <c r="E153" s="19">
        <v>4</v>
      </c>
      <c r="F153" s="19" t="s">
        <v>322</v>
      </c>
      <c r="G153" s="19" t="s">
        <v>291</v>
      </c>
      <c r="H153" s="19" t="s">
        <v>62</v>
      </c>
      <c r="I153" s="19" t="str">
        <f>'LTE CA_BE'!AA151</f>
        <v>N</v>
      </c>
      <c r="J153" s="19" t="str">
        <f>IF(I153="E","Please respond in Vendor Input column for all applicable UL combinations.",IF(AND(I153="N",'LTE CA_BE'!V151=TRUE),IF('LTE CA_BE'!Y151=FALSE,"Check #Layers entered in Overview tab is correct.",IF('LTE CA_BE'!X151=FALSE,"Check if #CC's entered in Overview tab is correct.","")),""))</f>
        <v/>
      </c>
      <c r="K153" s="20" t="s">
        <v>3570</v>
      </c>
      <c r="L153" s="20"/>
    </row>
    <row r="154" spans="1:12" ht="15" x14ac:dyDescent="0.15">
      <c r="A154" s="21" t="s">
        <v>502</v>
      </c>
      <c r="B154" s="21" t="s">
        <v>489</v>
      </c>
      <c r="C154" s="21">
        <v>2</v>
      </c>
      <c r="D154" s="21">
        <v>2</v>
      </c>
      <c r="E154" s="21">
        <v>4</v>
      </c>
      <c r="F154" s="21" t="s">
        <v>322</v>
      </c>
      <c r="G154" s="21" t="s">
        <v>292</v>
      </c>
      <c r="H154" s="21" t="s">
        <v>62</v>
      </c>
      <c r="I154" s="21" t="str">
        <f>'LTE CA_BE'!AA152</f>
        <v>N</v>
      </c>
      <c r="J154" s="21" t="str">
        <f>IF(I154="E","Please respond in Vendor Input column for all applicable UL combinations.",IF(AND(I154="N",'LTE CA_BE'!V152=TRUE),IF('LTE CA_BE'!Y152=FALSE,"Check #Layers entered in Overview tab is correct.",IF('LTE CA_BE'!X152=FALSE,"Check if #CC's entered in Overview tab is correct.","")),""))</f>
        <v/>
      </c>
      <c r="K154" s="22" t="s">
        <v>3570</v>
      </c>
      <c r="L154" s="22"/>
    </row>
    <row r="155" spans="1:12" ht="15" x14ac:dyDescent="0.15">
      <c r="A155" s="19" t="s">
        <v>503</v>
      </c>
      <c r="B155" s="19" t="s">
        <v>491</v>
      </c>
      <c r="C155" s="19">
        <v>2</v>
      </c>
      <c r="D155" s="19">
        <v>2</v>
      </c>
      <c r="E155" s="19">
        <v>4</v>
      </c>
      <c r="F155" s="19" t="s">
        <v>322</v>
      </c>
      <c r="G155" s="19" t="s">
        <v>293</v>
      </c>
      <c r="H155" s="19" t="s">
        <v>62</v>
      </c>
      <c r="I155" s="19" t="str">
        <f>'LTE CA_BE'!AA153</f>
        <v>N</v>
      </c>
      <c r="J155" s="19" t="str">
        <f>IF(I155="E","Please respond in Vendor Input column for all applicable UL combinations.",IF(AND(I155="N",'LTE CA_BE'!V153=TRUE),IF('LTE CA_BE'!Y153=FALSE,"Check #Layers entered in Overview tab is correct.",IF('LTE CA_BE'!X153=FALSE,"Check if #CC's entered in Overview tab is correct.","")),""))</f>
        <v/>
      </c>
      <c r="K155" s="20" t="s">
        <v>3570</v>
      </c>
      <c r="L155" s="20"/>
    </row>
    <row r="156" spans="1:12" ht="15" x14ac:dyDescent="0.15">
      <c r="A156" s="21" t="s">
        <v>504</v>
      </c>
      <c r="B156" s="21" t="s">
        <v>505</v>
      </c>
      <c r="C156" s="21">
        <v>2</v>
      </c>
      <c r="D156" s="21">
        <v>2</v>
      </c>
      <c r="E156" s="21">
        <v>4</v>
      </c>
      <c r="F156" s="21" t="s">
        <v>322</v>
      </c>
      <c r="G156" s="21" t="s">
        <v>294</v>
      </c>
      <c r="H156" s="21" t="s">
        <v>66</v>
      </c>
      <c r="I156" s="21" t="str">
        <f>'LTE CA_BE'!AA154</f>
        <v>N</v>
      </c>
      <c r="J156" s="21" t="str">
        <f>IF(I156="E","Please respond in Vendor Input column for all applicable UL combinations.",IF(AND(I156="N",'LTE CA_BE'!V154=TRUE),IF('LTE CA_BE'!Y154=FALSE,"Check #Layers entered in Overview tab is correct.",IF('LTE CA_BE'!X154=FALSE,"Check if #CC's entered in Overview tab is correct.","")),""))</f>
        <v/>
      </c>
      <c r="K156" s="22" t="s">
        <v>3570</v>
      </c>
      <c r="L156" s="22"/>
    </row>
    <row r="157" spans="1:12" ht="15" x14ac:dyDescent="0.15">
      <c r="A157" s="19" t="s">
        <v>506</v>
      </c>
      <c r="B157" s="19" t="s">
        <v>493</v>
      </c>
      <c r="C157" s="19">
        <v>2</v>
      </c>
      <c r="D157" s="19">
        <v>2</v>
      </c>
      <c r="E157" s="19">
        <v>4</v>
      </c>
      <c r="F157" s="19" t="s">
        <v>322</v>
      </c>
      <c r="G157" s="19" t="s">
        <v>295</v>
      </c>
      <c r="H157" s="19" t="s">
        <v>66</v>
      </c>
      <c r="I157" s="19" t="str">
        <f>'LTE CA_BE'!AA155</f>
        <v>Y</v>
      </c>
      <c r="J157" s="19" t="str">
        <f>IF(I157="E","Please respond in Vendor Input column for all applicable UL combinations.",IF(AND(I157="N",'LTE CA_BE'!V155=TRUE),IF('LTE CA_BE'!Y155=FALSE,"Check #Layers entered in Overview tab is correct.",IF('LTE CA_BE'!X155=FALSE,"Check if #CC's entered in Overview tab is correct.","")),""))</f>
        <v/>
      </c>
      <c r="K157" s="20" t="s">
        <v>3568</v>
      </c>
      <c r="L157" s="20"/>
    </row>
    <row r="158" spans="1:12" ht="15" x14ac:dyDescent="0.15">
      <c r="A158" s="21" t="s">
        <v>507</v>
      </c>
      <c r="B158" s="21" t="s">
        <v>471</v>
      </c>
      <c r="C158" s="21">
        <v>2</v>
      </c>
      <c r="D158" s="21">
        <v>2</v>
      </c>
      <c r="E158" s="21">
        <v>4</v>
      </c>
      <c r="F158" s="21" t="s">
        <v>322</v>
      </c>
      <c r="G158" s="21" t="s">
        <v>296</v>
      </c>
      <c r="H158" s="21" t="s">
        <v>62</v>
      </c>
      <c r="I158" s="21" t="str">
        <f>'LTE CA_BE'!AA156</f>
        <v>N</v>
      </c>
      <c r="J158" s="21" t="str">
        <f>IF(I158="E","Please respond in Vendor Input column for all applicable UL combinations.",IF(AND(I158="N",'LTE CA_BE'!V156=TRUE),IF('LTE CA_BE'!Y156=FALSE,"Check #Layers entered in Overview tab is correct.",IF('LTE CA_BE'!X156=FALSE,"Check if #CC's entered in Overview tab is correct.","")),""))</f>
        <v/>
      </c>
      <c r="K158" s="22" t="s">
        <v>3570</v>
      </c>
      <c r="L158" s="22"/>
    </row>
    <row r="159" spans="1:12" ht="15" x14ac:dyDescent="0.15">
      <c r="A159" s="19" t="s">
        <v>508</v>
      </c>
      <c r="B159" s="19" t="s">
        <v>473</v>
      </c>
      <c r="C159" s="19">
        <v>2</v>
      </c>
      <c r="D159" s="19">
        <v>2</v>
      </c>
      <c r="E159" s="19">
        <v>4</v>
      </c>
      <c r="F159" s="19" t="s">
        <v>322</v>
      </c>
      <c r="G159" s="19" t="s">
        <v>297</v>
      </c>
      <c r="H159" s="19" t="s">
        <v>66</v>
      </c>
      <c r="I159" s="19" t="str">
        <f>'LTE CA_BE'!AA157</f>
        <v>Y</v>
      </c>
      <c r="J159" s="19" t="str">
        <f>IF(I159="E","Please respond in Vendor Input column for all applicable UL combinations.",IF(AND(I159="N",'LTE CA_BE'!V157=TRUE),IF('LTE CA_BE'!Y157=FALSE,"Check #Layers entered in Overview tab is correct.",IF('LTE CA_BE'!X157=FALSE,"Check if #CC's entered in Overview tab is correct.","")),""))</f>
        <v/>
      </c>
      <c r="K159" s="20" t="s">
        <v>3568</v>
      </c>
      <c r="L159" s="20"/>
    </row>
    <row r="160" spans="1:12" ht="15" x14ac:dyDescent="0.15">
      <c r="A160" s="21" t="s">
        <v>509</v>
      </c>
      <c r="B160" s="21" t="s">
        <v>475</v>
      </c>
      <c r="C160" s="21">
        <v>2</v>
      </c>
      <c r="D160" s="21">
        <v>2</v>
      </c>
      <c r="E160" s="21">
        <v>4</v>
      </c>
      <c r="F160" s="21" t="s">
        <v>322</v>
      </c>
      <c r="G160" s="21" t="s">
        <v>298</v>
      </c>
      <c r="H160" s="21" t="s">
        <v>66</v>
      </c>
      <c r="I160" s="21" t="str">
        <f>'LTE CA_BE'!AA158</f>
        <v>N</v>
      </c>
      <c r="J160" s="21" t="str">
        <f>IF(I160="E","Please respond in Vendor Input column for all applicable UL combinations.",IF(AND(I160="N",'LTE CA_BE'!V158=TRUE),IF('LTE CA_BE'!Y158=FALSE,"Check #Layers entered in Overview tab is correct.",IF('LTE CA_BE'!X158=FALSE,"Check if #CC's entered in Overview tab is correct.","")),""))</f>
        <v/>
      </c>
      <c r="K160" s="22" t="s">
        <v>3570</v>
      </c>
      <c r="L160" s="22"/>
    </row>
    <row r="161" spans="1:12" ht="15" x14ac:dyDescent="0.15">
      <c r="A161" s="19" t="s">
        <v>510</v>
      </c>
      <c r="B161" s="19" t="s">
        <v>511</v>
      </c>
      <c r="C161" s="19">
        <v>2</v>
      </c>
      <c r="D161" s="19">
        <v>1</v>
      </c>
      <c r="E161" s="19">
        <v>8</v>
      </c>
      <c r="F161" s="19" t="s">
        <v>322</v>
      </c>
      <c r="G161" s="19" t="s">
        <v>299</v>
      </c>
      <c r="H161" s="19" t="s">
        <v>62</v>
      </c>
      <c r="I161" s="19" t="str">
        <f>'LTE CA_BE'!AA159</f>
        <v>N</v>
      </c>
      <c r="J161" s="19" t="str">
        <f>IF(I161="E","Please respond in Vendor Input column for all applicable UL combinations.",IF(AND(I161="N",'LTE CA_BE'!V159=TRUE),IF('LTE CA_BE'!Y159=FALSE,"Check #Layers entered in Overview tab is correct.",IF('LTE CA_BE'!X159=FALSE,"Check if #CC's entered in Overview tab is correct.","")),""))</f>
        <v/>
      </c>
      <c r="K161" s="20" t="s">
        <v>3570</v>
      </c>
      <c r="L161" s="28"/>
    </row>
    <row r="162" spans="1:12" ht="15" x14ac:dyDescent="0.15">
      <c r="A162" s="21" t="s">
        <v>512</v>
      </c>
      <c r="B162" s="21" t="s">
        <v>513</v>
      </c>
      <c r="C162" s="21">
        <v>2</v>
      </c>
      <c r="D162" s="21">
        <v>1</v>
      </c>
      <c r="E162" s="21">
        <v>8</v>
      </c>
      <c r="F162" s="21" t="s">
        <v>322</v>
      </c>
      <c r="G162" s="21" t="s">
        <v>300</v>
      </c>
      <c r="H162" s="21" t="s">
        <v>62</v>
      </c>
      <c r="I162" s="21" t="str">
        <f>'LTE CA_BE'!AA160</f>
        <v>N</v>
      </c>
      <c r="J162" s="21" t="str">
        <f>IF(I162="E","Please respond in Vendor Input column for all applicable UL combinations.",IF(AND(I162="N",'LTE CA_BE'!V160=TRUE),IF('LTE CA_BE'!Y160=FALSE,"Check #Layers entered in Overview tab is correct.",IF('LTE CA_BE'!X160=FALSE,"Check if #CC's entered in Overview tab is correct.","")),""))</f>
        <v/>
      </c>
      <c r="K162" s="22" t="s">
        <v>3570</v>
      </c>
      <c r="L162" s="29"/>
    </row>
    <row r="163" spans="1:12" ht="15" x14ac:dyDescent="0.15">
      <c r="A163" s="19" t="s">
        <v>514</v>
      </c>
      <c r="B163" s="19" t="s">
        <v>511</v>
      </c>
      <c r="C163" s="19">
        <v>2</v>
      </c>
      <c r="D163" s="19">
        <v>1</v>
      </c>
      <c r="E163" s="19">
        <v>4</v>
      </c>
      <c r="F163" s="19" t="s">
        <v>322</v>
      </c>
      <c r="G163" s="19" t="s">
        <v>301</v>
      </c>
      <c r="H163" s="19" t="s">
        <v>62</v>
      </c>
      <c r="I163" s="19" t="str">
        <f>'LTE CA_BE'!AA161</f>
        <v>N</v>
      </c>
      <c r="J163" s="19" t="str">
        <f>IF(I163="E","Please respond in Vendor Input column for all applicable UL combinations.",IF(AND(I163="N",'LTE CA_BE'!V161=TRUE),IF('LTE CA_BE'!Y161=FALSE,"Check #Layers entered in Overview tab is correct.",IF('LTE CA_BE'!X161=FALSE,"Check if #CC's entered in Overview tab is correct.","")),""))</f>
        <v/>
      </c>
      <c r="K163" s="20" t="s">
        <v>3570</v>
      </c>
      <c r="L163" s="20" t="s">
        <v>6</v>
      </c>
    </row>
    <row r="164" spans="1:12" ht="15" x14ac:dyDescent="0.15">
      <c r="A164" s="21" t="s">
        <v>515</v>
      </c>
      <c r="B164" s="21" t="s">
        <v>513</v>
      </c>
      <c r="C164" s="21">
        <v>2</v>
      </c>
      <c r="D164" s="21">
        <v>1</v>
      </c>
      <c r="E164" s="21">
        <v>4</v>
      </c>
      <c r="F164" s="21" t="s">
        <v>322</v>
      </c>
      <c r="G164" s="21" t="s">
        <v>302</v>
      </c>
      <c r="H164" s="21" t="s">
        <v>62</v>
      </c>
      <c r="I164" s="21" t="str">
        <f>'LTE CA_BE'!AA162</f>
        <v>Y</v>
      </c>
      <c r="J164" s="21" t="str">
        <f>IF(I164="E","Please respond in Vendor Input column for all applicable UL combinations.",IF(AND(I164="N",'LTE CA_BE'!V162=TRUE),IF('LTE CA_BE'!Y162=FALSE,"Check #Layers entered in Overview tab is correct.",IF('LTE CA_BE'!X162=FALSE,"Check if #CC's entered in Overview tab is correct.","")),""))</f>
        <v/>
      </c>
      <c r="K164" s="22" t="s">
        <v>3568</v>
      </c>
      <c r="L164" s="22" t="s">
        <v>6</v>
      </c>
    </row>
  </sheetData>
  <sheetProtection password="C990" sheet="1" objects="1" formatColumns="0" formatRows="0" autoFilter="0"/>
  <autoFilter ref="A4:L165"/>
  <mergeCells count="4">
    <mergeCell ref="A2:B2"/>
    <mergeCell ref="K2:L2"/>
    <mergeCell ref="G2:J2"/>
    <mergeCell ref="C2:F2"/>
  </mergeCells>
  <phoneticPr fontId="15" type="noConversion"/>
  <conditionalFormatting sqref="I5">
    <cfRule type="cellIs" dxfId="4349" priority="1" operator="equal">
      <formula>"Y"</formula>
    </cfRule>
    <cfRule type="cellIs" dxfId="4348" priority="2" operator="equal">
      <formula>"N"</formula>
    </cfRule>
    <cfRule type="cellIs" dxfId="4347" priority="3" operator="equal">
      <formula>"E"</formula>
    </cfRule>
  </conditionalFormatting>
  <conditionalFormatting sqref="I6">
    <cfRule type="cellIs" dxfId="4346" priority="4" operator="equal">
      <formula>"Y"</formula>
    </cfRule>
    <cfRule type="cellIs" dxfId="4345" priority="4" operator="equal">
      <formula>"N"</formula>
    </cfRule>
    <cfRule type="cellIs" dxfId="4344" priority="4" operator="equal">
      <formula>"E"</formula>
    </cfRule>
  </conditionalFormatting>
  <conditionalFormatting sqref="I7">
    <cfRule type="cellIs" dxfId="4343" priority="5" operator="equal">
      <formula>"Y"</formula>
    </cfRule>
    <cfRule type="cellIs" dxfId="4342" priority="5" operator="equal">
      <formula>"N"</formula>
    </cfRule>
    <cfRule type="cellIs" dxfId="4341" priority="5" operator="equal">
      <formula>"E"</formula>
    </cfRule>
  </conditionalFormatting>
  <conditionalFormatting sqref="I8">
    <cfRule type="cellIs" dxfId="4340" priority="6" operator="equal">
      <formula>"Y"</formula>
    </cfRule>
    <cfRule type="cellIs" dxfId="4339" priority="6" operator="equal">
      <formula>"N"</formula>
    </cfRule>
    <cfRule type="cellIs" dxfId="4338" priority="6" operator="equal">
      <formula>"E"</formula>
    </cfRule>
  </conditionalFormatting>
  <conditionalFormatting sqref="I9">
    <cfRule type="cellIs" dxfId="4337" priority="7" operator="equal">
      <formula>"Y"</formula>
    </cfRule>
    <cfRule type="cellIs" dxfId="4336" priority="7" operator="equal">
      <formula>"N"</formula>
    </cfRule>
    <cfRule type="cellIs" dxfId="4335" priority="7" operator="equal">
      <formula>"E"</formula>
    </cfRule>
  </conditionalFormatting>
  <conditionalFormatting sqref="I10">
    <cfRule type="cellIs" dxfId="4334" priority="8" operator="equal">
      <formula>"Y"</formula>
    </cfRule>
    <cfRule type="cellIs" dxfId="4333" priority="8" operator="equal">
      <formula>"N"</formula>
    </cfRule>
    <cfRule type="cellIs" dxfId="4332" priority="8" operator="equal">
      <formula>"E"</formula>
    </cfRule>
  </conditionalFormatting>
  <conditionalFormatting sqref="I11">
    <cfRule type="cellIs" dxfId="4331" priority="9" operator="equal">
      <formula>"Y"</formula>
    </cfRule>
    <cfRule type="cellIs" dxfId="4330" priority="9" operator="equal">
      <formula>"N"</formula>
    </cfRule>
    <cfRule type="cellIs" dxfId="4329" priority="9" operator="equal">
      <formula>"E"</formula>
    </cfRule>
  </conditionalFormatting>
  <conditionalFormatting sqref="I12">
    <cfRule type="cellIs" dxfId="4328" priority="10" operator="equal">
      <formula>"Y"</formula>
    </cfRule>
    <cfRule type="cellIs" dxfId="4327" priority="10" operator="equal">
      <formula>"N"</formula>
    </cfRule>
    <cfRule type="cellIs" dxfId="4326" priority="10" operator="equal">
      <formula>"E"</formula>
    </cfRule>
  </conditionalFormatting>
  <conditionalFormatting sqref="I13">
    <cfRule type="cellIs" dxfId="4325" priority="11" operator="equal">
      <formula>"Y"</formula>
    </cfRule>
    <cfRule type="cellIs" dxfId="4324" priority="11" operator="equal">
      <formula>"N"</formula>
    </cfRule>
    <cfRule type="cellIs" dxfId="4323" priority="11" operator="equal">
      <formula>"E"</formula>
    </cfRule>
  </conditionalFormatting>
  <conditionalFormatting sqref="I14">
    <cfRule type="cellIs" dxfId="4322" priority="12" operator="equal">
      <formula>"Y"</formula>
    </cfRule>
    <cfRule type="cellIs" dxfId="4321" priority="12" operator="equal">
      <formula>"N"</formula>
    </cfRule>
    <cfRule type="cellIs" dxfId="4320" priority="12" operator="equal">
      <formula>"E"</formula>
    </cfRule>
  </conditionalFormatting>
  <conditionalFormatting sqref="I15">
    <cfRule type="cellIs" dxfId="4319" priority="13" operator="equal">
      <formula>"Y"</formula>
    </cfRule>
    <cfRule type="cellIs" dxfId="4318" priority="13" operator="equal">
      <formula>"N"</formula>
    </cfRule>
    <cfRule type="cellIs" dxfId="4317" priority="13" operator="equal">
      <formula>"E"</formula>
    </cfRule>
  </conditionalFormatting>
  <conditionalFormatting sqref="I16">
    <cfRule type="cellIs" dxfId="4316" priority="14" operator="equal">
      <formula>"Y"</formula>
    </cfRule>
    <cfRule type="cellIs" dxfId="4315" priority="14" operator="equal">
      <formula>"N"</formula>
    </cfRule>
    <cfRule type="cellIs" dxfId="4314" priority="14" operator="equal">
      <formula>"E"</formula>
    </cfRule>
  </conditionalFormatting>
  <conditionalFormatting sqref="I17">
    <cfRule type="cellIs" dxfId="4313" priority="15" operator="equal">
      <formula>"Y"</formula>
    </cfRule>
    <cfRule type="cellIs" dxfId="4312" priority="15" operator="equal">
      <formula>"N"</formula>
    </cfRule>
    <cfRule type="cellIs" dxfId="4311" priority="15" operator="equal">
      <formula>"E"</formula>
    </cfRule>
  </conditionalFormatting>
  <conditionalFormatting sqref="I18">
    <cfRule type="cellIs" dxfId="4310" priority="16" operator="equal">
      <formula>"Y"</formula>
    </cfRule>
    <cfRule type="cellIs" dxfId="4309" priority="16" operator="equal">
      <formula>"N"</formula>
    </cfRule>
    <cfRule type="cellIs" dxfId="4308" priority="16" operator="equal">
      <formula>"E"</formula>
    </cfRule>
  </conditionalFormatting>
  <conditionalFormatting sqref="I19">
    <cfRule type="cellIs" dxfId="4307" priority="17" operator="equal">
      <formula>"Y"</formula>
    </cfRule>
    <cfRule type="cellIs" dxfId="4306" priority="17" operator="equal">
      <formula>"N"</formula>
    </cfRule>
    <cfRule type="cellIs" dxfId="4305" priority="17" operator="equal">
      <formula>"E"</formula>
    </cfRule>
  </conditionalFormatting>
  <conditionalFormatting sqref="I20">
    <cfRule type="cellIs" dxfId="4304" priority="18" operator="equal">
      <formula>"Y"</formula>
    </cfRule>
    <cfRule type="cellIs" dxfId="4303" priority="18" operator="equal">
      <formula>"N"</formula>
    </cfRule>
    <cfRule type="cellIs" dxfId="4302" priority="18" operator="equal">
      <formula>"E"</formula>
    </cfRule>
  </conditionalFormatting>
  <conditionalFormatting sqref="I21">
    <cfRule type="cellIs" dxfId="4301" priority="19" operator="equal">
      <formula>"Y"</formula>
    </cfRule>
    <cfRule type="cellIs" dxfId="4300" priority="19" operator="equal">
      <formula>"N"</formula>
    </cfRule>
    <cfRule type="cellIs" dxfId="4299" priority="19" operator="equal">
      <formula>"E"</formula>
    </cfRule>
  </conditionalFormatting>
  <conditionalFormatting sqref="I22">
    <cfRule type="cellIs" dxfId="4298" priority="20" operator="equal">
      <formula>"Y"</formula>
    </cfRule>
    <cfRule type="cellIs" dxfId="4297" priority="20" operator="equal">
      <formula>"N"</formula>
    </cfRule>
    <cfRule type="cellIs" dxfId="4296" priority="20" operator="equal">
      <formula>"E"</formula>
    </cfRule>
  </conditionalFormatting>
  <conditionalFormatting sqref="I23">
    <cfRule type="cellIs" dxfId="4295" priority="21" operator="equal">
      <formula>"Y"</formula>
    </cfRule>
    <cfRule type="cellIs" dxfId="4294" priority="21" operator="equal">
      <formula>"N"</formula>
    </cfRule>
    <cfRule type="cellIs" dxfId="4293" priority="21" operator="equal">
      <formula>"E"</formula>
    </cfRule>
  </conditionalFormatting>
  <conditionalFormatting sqref="I24">
    <cfRule type="cellIs" dxfId="4292" priority="22" operator="equal">
      <formula>"Y"</formula>
    </cfRule>
    <cfRule type="cellIs" dxfId="4291" priority="22" operator="equal">
      <formula>"N"</formula>
    </cfRule>
    <cfRule type="cellIs" dxfId="4290" priority="22" operator="equal">
      <formula>"E"</formula>
    </cfRule>
  </conditionalFormatting>
  <conditionalFormatting sqref="I25">
    <cfRule type="cellIs" dxfId="4289" priority="23" operator="equal">
      <formula>"Y"</formula>
    </cfRule>
    <cfRule type="cellIs" dxfId="4288" priority="23" operator="equal">
      <formula>"N"</formula>
    </cfRule>
    <cfRule type="cellIs" dxfId="4287" priority="23" operator="equal">
      <formula>"E"</formula>
    </cfRule>
  </conditionalFormatting>
  <conditionalFormatting sqref="I26">
    <cfRule type="cellIs" dxfId="4286" priority="24" operator="equal">
      <formula>"Y"</formula>
    </cfRule>
    <cfRule type="cellIs" dxfId="4285" priority="24" operator="equal">
      <formula>"N"</formula>
    </cfRule>
    <cfRule type="cellIs" dxfId="4284" priority="24" operator="equal">
      <formula>"E"</formula>
    </cfRule>
  </conditionalFormatting>
  <conditionalFormatting sqref="I27">
    <cfRule type="cellIs" dxfId="4283" priority="25" operator="equal">
      <formula>"Y"</formula>
    </cfRule>
    <cfRule type="cellIs" dxfId="4282" priority="25" operator="equal">
      <formula>"N"</formula>
    </cfRule>
    <cfRule type="cellIs" dxfId="4281" priority="25" operator="equal">
      <formula>"E"</formula>
    </cfRule>
  </conditionalFormatting>
  <conditionalFormatting sqref="I28">
    <cfRule type="cellIs" dxfId="4280" priority="26" operator="equal">
      <formula>"Y"</formula>
    </cfRule>
    <cfRule type="cellIs" dxfId="4279" priority="26" operator="equal">
      <formula>"N"</formula>
    </cfRule>
    <cfRule type="cellIs" dxfId="4278" priority="26" operator="equal">
      <formula>"E"</formula>
    </cfRule>
  </conditionalFormatting>
  <conditionalFormatting sqref="I29">
    <cfRule type="cellIs" dxfId="4277" priority="27" operator="equal">
      <formula>"Y"</formula>
    </cfRule>
    <cfRule type="cellIs" dxfId="4276" priority="27" operator="equal">
      <formula>"N"</formula>
    </cfRule>
    <cfRule type="cellIs" dxfId="4275" priority="27" operator="equal">
      <formula>"E"</formula>
    </cfRule>
  </conditionalFormatting>
  <conditionalFormatting sqref="I30">
    <cfRule type="cellIs" dxfId="4274" priority="28" operator="equal">
      <formula>"Y"</formula>
    </cfRule>
    <cfRule type="cellIs" dxfId="4273" priority="28" operator="equal">
      <formula>"N"</formula>
    </cfRule>
    <cfRule type="cellIs" dxfId="4272" priority="28" operator="equal">
      <formula>"E"</formula>
    </cfRule>
  </conditionalFormatting>
  <conditionalFormatting sqref="I31">
    <cfRule type="cellIs" dxfId="4271" priority="29" operator="equal">
      <formula>"Y"</formula>
    </cfRule>
    <cfRule type="cellIs" dxfId="4270" priority="29" operator="equal">
      <formula>"N"</formula>
    </cfRule>
    <cfRule type="cellIs" dxfId="4269" priority="29" operator="equal">
      <formula>"E"</formula>
    </cfRule>
  </conditionalFormatting>
  <conditionalFormatting sqref="I32">
    <cfRule type="cellIs" dxfId="4268" priority="30" operator="equal">
      <formula>"Y"</formula>
    </cfRule>
    <cfRule type="cellIs" dxfId="4267" priority="30" operator="equal">
      <formula>"N"</formula>
    </cfRule>
    <cfRule type="cellIs" dxfId="4266" priority="30" operator="equal">
      <formula>"E"</formula>
    </cfRule>
  </conditionalFormatting>
  <conditionalFormatting sqref="I33">
    <cfRule type="cellIs" dxfId="4265" priority="31" operator="equal">
      <formula>"Y"</formula>
    </cfRule>
    <cfRule type="cellIs" dxfId="4264" priority="31" operator="equal">
      <formula>"N"</formula>
    </cfRule>
    <cfRule type="cellIs" dxfId="4263" priority="31" operator="equal">
      <formula>"E"</formula>
    </cfRule>
  </conditionalFormatting>
  <conditionalFormatting sqref="I34">
    <cfRule type="cellIs" dxfId="4262" priority="32" operator="equal">
      <formula>"Y"</formula>
    </cfRule>
    <cfRule type="cellIs" dxfId="4261" priority="32" operator="equal">
      <formula>"N"</formula>
    </cfRule>
    <cfRule type="cellIs" dxfId="4260" priority="32" operator="equal">
      <formula>"E"</formula>
    </cfRule>
  </conditionalFormatting>
  <conditionalFormatting sqref="I35">
    <cfRule type="cellIs" dxfId="4259" priority="33" operator="equal">
      <formula>"Y"</formula>
    </cfRule>
    <cfRule type="cellIs" dxfId="4258" priority="33" operator="equal">
      <formula>"N"</formula>
    </cfRule>
    <cfRule type="cellIs" dxfId="4257" priority="33" operator="equal">
      <formula>"E"</formula>
    </cfRule>
  </conditionalFormatting>
  <conditionalFormatting sqref="I36">
    <cfRule type="cellIs" dxfId="4256" priority="34" operator="equal">
      <formula>"Y"</formula>
    </cfRule>
    <cfRule type="cellIs" dxfId="4255" priority="34" operator="equal">
      <formula>"N"</formula>
    </cfRule>
    <cfRule type="cellIs" dxfId="4254" priority="34" operator="equal">
      <formula>"E"</formula>
    </cfRule>
  </conditionalFormatting>
  <conditionalFormatting sqref="I37">
    <cfRule type="cellIs" dxfId="4253" priority="35" operator="equal">
      <formula>"Y"</formula>
    </cfRule>
    <cfRule type="cellIs" dxfId="4252" priority="35" operator="equal">
      <formula>"N"</formula>
    </cfRule>
    <cfRule type="cellIs" dxfId="4251" priority="35" operator="equal">
      <formula>"E"</formula>
    </cfRule>
  </conditionalFormatting>
  <conditionalFormatting sqref="I38">
    <cfRule type="cellIs" dxfId="4250" priority="36" operator="equal">
      <formula>"Y"</formula>
    </cfRule>
    <cfRule type="cellIs" dxfId="4249" priority="36" operator="equal">
      <formula>"N"</formula>
    </cfRule>
    <cfRule type="cellIs" dxfId="4248" priority="36" operator="equal">
      <formula>"E"</formula>
    </cfRule>
  </conditionalFormatting>
  <conditionalFormatting sqref="I39">
    <cfRule type="cellIs" dxfId="4247" priority="37" operator="equal">
      <formula>"Y"</formula>
    </cfRule>
    <cfRule type="cellIs" dxfId="4246" priority="37" operator="equal">
      <formula>"N"</formula>
    </cfRule>
    <cfRule type="cellIs" dxfId="4245" priority="37" operator="equal">
      <formula>"E"</formula>
    </cfRule>
  </conditionalFormatting>
  <conditionalFormatting sqref="I40">
    <cfRule type="cellIs" dxfId="4244" priority="38" operator="equal">
      <formula>"Y"</formula>
    </cfRule>
    <cfRule type="cellIs" dxfId="4243" priority="38" operator="equal">
      <formula>"N"</formula>
    </cfRule>
    <cfRule type="cellIs" dxfId="4242" priority="38" operator="equal">
      <formula>"E"</formula>
    </cfRule>
  </conditionalFormatting>
  <conditionalFormatting sqref="I41">
    <cfRule type="cellIs" dxfId="4241" priority="39" operator="equal">
      <formula>"Y"</formula>
    </cfRule>
    <cfRule type="cellIs" dxfId="4240" priority="39" operator="equal">
      <formula>"N"</formula>
    </cfRule>
    <cfRule type="cellIs" dxfId="4239" priority="39" operator="equal">
      <formula>"E"</formula>
    </cfRule>
  </conditionalFormatting>
  <conditionalFormatting sqref="I42">
    <cfRule type="cellIs" dxfId="4238" priority="40" operator="equal">
      <formula>"Y"</formula>
    </cfRule>
    <cfRule type="cellIs" dxfId="4237" priority="40" operator="equal">
      <formula>"N"</formula>
    </cfRule>
    <cfRule type="cellIs" dxfId="4236" priority="40" operator="equal">
      <formula>"E"</formula>
    </cfRule>
  </conditionalFormatting>
  <conditionalFormatting sqref="I43">
    <cfRule type="cellIs" dxfId="4235" priority="41" operator="equal">
      <formula>"Y"</formula>
    </cfRule>
    <cfRule type="cellIs" dxfId="4234" priority="41" operator="equal">
      <formula>"N"</formula>
    </cfRule>
    <cfRule type="cellIs" dxfId="4233" priority="41" operator="equal">
      <formula>"E"</formula>
    </cfRule>
  </conditionalFormatting>
  <conditionalFormatting sqref="I44">
    <cfRule type="cellIs" dxfId="4232" priority="42" operator="equal">
      <formula>"Y"</formula>
    </cfRule>
    <cfRule type="cellIs" dxfId="4231" priority="42" operator="equal">
      <formula>"N"</formula>
    </cfRule>
    <cfRule type="cellIs" dxfId="4230" priority="42" operator="equal">
      <formula>"E"</formula>
    </cfRule>
  </conditionalFormatting>
  <conditionalFormatting sqref="I45">
    <cfRule type="cellIs" dxfId="4229" priority="43" operator="equal">
      <formula>"Y"</formula>
    </cfRule>
    <cfRule type="cellIs" dxfId="4228" priority="43" operator="equal">
      <formula>"N"</formula>
    </cfRule>
    <cfRule type="cellIs" dxfId="4227" priority="43" operator="equal">
      <formula>"E"</formula>
    </cfRule>
  </conditionalFormatting>
  <conditionalFormatting sqref="I46">
    <cfRule type="cellIs" dxfId="4226" priority="44" operator="equal">
      <formula>"Y"</formula>
    </cfRule>
    <cfRule type="cellIs" dxfId="4225" priority="44" operator="equal">
      <formula>"N"</formula>
    </cfRule>
    <cfRule type="cellIs" dxfId="4224" priority="44" operator="equal">
      <formula>"E"</formula>
    </cfRule>
  </conditionalFormatting>
  <conditionalFormatting sqref="I47">
    <cfRule type="cellIs" dxfId="4223" priority="45" operator="equal">
      <formula>"Y"</formula>
    </cfRule>
    <cfRule type="cellIs" dxfId="4222" priority="45" operator="equal">
      <formula>"N"</formula>
    </cfRule>
    <cfRule type="cellIs" dxfId="4221" priority="45" operator="equal">
      <formula>"E"</formula>
    </cfRule>
  </conditionalFormatting>
  <conditionalFormatting sqref="I48">
    <cfRule type="cellIs" dxfId="4220" priority="46" operator="equal">
      <formula>"Y"</formula>
    </cfRule>
    <cfRule type="cellIs" dxfId="4219" priority="46" operator="equal">
      <formula>"N"</formula>
    </cfRule>
    <cfRule type="cellIs" dxfId="4218" priority="46" operator="equal">
      <formula>"E"</formula>
    </cfRule>
  </conditionalFormatting>
  <conditionalFormatting sqref="I49">
    <cfRule type="cellIs" dxfId="4217" priority="47" operator="equal">
      <formula>"Y"</formula>
    </cfRule>
    <cfRule type="cellIs" dxfId="4216" priority="47" operator="equal">
      <formula>"N"</formula>
    </cfRule>
    <cfRule type="cellIs" dxfId="4215" priority="47" operator="equal">
      <formula>"E"</formula>
    </cfRule>
  </conditionalFormatting>
  <conditionalFormatting sqref="I50">
    <cfRule type="cellIs" dxfId="4214" priority="48" operator="equal">
      <formula>"Y"</formula>
    </cfRule>
    <cfRule type="cellIs" dxfId="4213" priority="48" operator="equal">
      <formula>"N"</formula>
    </cfRule>
    <cfRule type="cellIs" dxfId="4212" priority="48" operator="equal">
      <formula>"E"</formula>
    </cfRule>
  </conditionalFormatting>
  <conditionalFormatting sqref="I51">
    <cfRule type="cellIs" dxfId="4211" priority="49" operator="equal">
      <formula>"Y"</formula>
    </cfRule>
    <cfRule type="cellIs" dxfId="4210" priority="49" operator="equal">
      <formula>"N"</formula>
    </cfRule>
    <cfRule type="cellIs" dxfId="4209" priority="49" operator="equal">
      <formula>"E"</formula>
    </cfRule>
  </conditionalFormatting>
  <conditionalFormatting sqref="I52">
    <cfRule type="cellIs" dxfId="4208" priority="50" operator="equal">
      <formula>"Y"</formula>
    </cfRule>
    <cfRule type="cellIs" dxfId="4207" priority="50" operator="equal">
      <formula>"N"</formula>
    </cfRule>
    <cfRule type="cellIs" dxfId="4206" priority="50" operator="equal">
      <formula>"E"</formula>
    </cfRule>
  </conditionalFormatting>
  <conditionalFormatting sqref="I53">
    <cfRule type="cellIs" dxfId="4205" priority="51" operator="equal">
      <formula>"Y"</formula>
    </cfRule>
    <cfRule type="cellIs" dxfId="4204" priority="51" operator="equal">
      <formula>"N"</formula>
    </cfRule>
    <cfRule type="cellIs" dxfId="4203" priority="51" operator="equal">
      <formula>"E"</formula>
    </cfRule>
  </conditionalFormatting>
  <conditionalFormatting sqref="I54">
    <cfRule type="cellIs" dxfId="4202" priority="52" operator="equal">
      <formula>"Y"</formula>
    </cfRule>
    <cfRule type="cellIs" dxfId="4201" priority="52" operator="equal">
      <formula>"N"</formula>
    </cfRule>
    <cfRule type="cellIs" dxfId="4200" priority="52" operator="equal">
      <formula>"E"</formula>
    </cfRule>
  </conditionalFormatting>
  <conditionalFormatting sqref="I55">
    <cfRule type="cellIs" dxfId="4199" priority="53" operator="equal">
      <formula>"Y"</formula>
    </cfRule>
    <cfRule type="cellIs" dxfId="4198" priority="53" operator="equal">
      <formula>"N"</formula>
    </cfRule>
    <cfRule type="cellIs" dxfId="4197" priority="53" operator="equal">
      <formula>"E"</formula>
    </cfRule>
  </conditionalFormatting>
  <conditionalFormatting sqref="I56">
    <cfRule type="cellIs" dxfId="4196" priority="54" operator="equal">
      <formula>"Y"</formula>
    </cfRule>
    <cfRule type="cellIs" dxfId="4195" priority="54" operator="equal">
      <formula>"N"</formula>
    </cfRule>
    <cfRule type="cellIs" dxfId="4194" priority="54" operator="equal">
      <formula>"E"</formula>
    </cfRule>
  </conditionalFormatting>
  <conditionalFormatting sqref="I57">
    <cfRule type="cellIs" dxfId="4193" priority="55" operator="equal">
      <formula>"Y"</formula>
    </cfRule>
    <cfRule type="cellIs" dxfId="4192" priority="55" operator="equal">
      <formula>"N"</formula>
    </cfRule>
    <cfRule type="cellIs" dxfId="4191" priority="55" operator="equal">
      <formula>"E"</formula>
    </cfRule>
  </conditionalFormatting>
  <conditionalFormatting sqref="I58">
    <cfRule type="cellIs" dxfId="4190" priority="56" operator="equal">
      <formula>"Y"</formula>
    </cfRule>
    <cfRule type="cellIs" dxfId="4189" priority="56" operator="equal">
      <formula>"N"</formula>
    </cfRule>
    <cfRule type="cellIs" dxfId="4188" priority="56" operator="equal">
      <formula>"E"</formula>
    </cfRule>
  </conditionalFormatting>
  <conditionalFormatting sqref="I59">
    <cfRule type="cellIs" dxfId="4187" priority="57" operator="equal">
      <formula>"Y"</formula>
    </cfRule>
    <cfRule type="cellIs" dxfId="4186" priority="57" operator="equal">
      <formula>"N"</formula>
    </cfRule>
    <cfRule type="cellIs" dxfId="4185" priority="57" operator="equal">
      <formula>"E"</formula>
    </cfRule>
  </conditionalFormatting>
  <conditionalFormatting sqref="I60">
    <cfRule type="cellIs" dxfId="4184" priority="58" operator="equal">
      <formula>"Y"</formula>
    </cfRule>
    <cfRule type="cellIs" dxfId="4183" priority="58" operator="equal">
      <formula>"N"</formula>
    </cfRule>
    <cfRule type="cellIs" dxfId="4182" priority="58" operator="equal">
      <formula>"E"</formula>
    </cfRule>
  </conditionalFormatting>
  <conditionalFormatting sqref="I61">
    <cfRule type="cellIs" dxfId="4181" priority="59" operator="equal">
      <formula>"Y"</formula>
    </cfRule>
    <cfRule type="cellIs" dxfId="4180" priority="59" operator="equal">
      <formula>"N"</formula>
    </cfRule>
    <cfRule type="cellIs" dxfId="4179" priority="59" operator="equal">
      <formula>"E"</formula>
    </cfRule>
  </conditionalFormatting>
  <conditionalFormatting sqref="I62">
    <cfRule type="cellIs" dxfId="4178" priority="60" operator="equal">
      <formula>"Y"</formula>
    </cfRule>
    <cfRule type="cellIs" dxfId="4177" priority="60" operator="equal">
      <formula>"N"</formula>
    </cfRule>
    <cfRule type="cellIs" dxfId="4176" priority="60" operator="equal">
      <formula>"E"</formula>
    </cfRule>
  </conditionalFormatting>
  <conditionalFormatting sqref="I63">
    <cfRule type="cellIs" dxfId="4175" priority="61" operator="equal">
      <formula>"Y"</formula>
    </cfRule>
    <cfRule type="cellIs" dxfId="4174" priority="61" operator="equal">
      <formula>"N"</formula>
    </cfRule>
    <cfRule type="cellIs" dxfId="4173" priority="61" operator="equal">
      <formula>"E"</formula>
    </cfRule>
  </conditionalFormatting>
  <conditionalFormatting sqref="I64">
    <cfRule type="cellIs" dxfId="4172" priority="62" operator="equal">
      <formula>"Y"</formula>
    </cfRule>
    <cfRule type="cellIs" dxfId="4171" priority="62" operator="equal">
      <formula>"N"</formula>
    </cfRule>
    <cfRule type="cellIs" dxfId="4170" priority="62" operator="equal">
      <formula>"E"</formula>
    </cfRule>
  </conditionalFormatting>
  <conditionalFormatting sqref="I65">
    <cfRule type="cellIs" dxfId="4169" priority="63" operator="equal">
      <formula>"Y"</formula>
    </cfRule>
    <cfRule type="cellIs" dxfId="4168" priority="63" operator="equal">
      <formula>"N"</formula>
    </cfRule>
    <cfRule type="cellIs" dxfId="4167" priority="63" operator="equal">
      <formula>"E"</formula>
    </cfRule>
  </conditionalFormatting>
  <conditionalFormatting sqref="I66">
    <cfRule type="cellIs" dxfId="4166" priority="64" operator="equal">
      <formula>"Y"</formula>
    </cfRule>
    <cfRule type="cellIs" dxfId="4165" priority="64" operator="equal">
      <formula>"N"</formula>
    </cfRule>
    <cfRule type="cellIs" dxfId="4164" priority="64" operator="equal">
      <formula>"E"</formula>
    </cfRule>
  </conditionalFormatting>
  <conditionalFormatting sqref="I67">
    <cfRule type="cellIs" dxfId="4163" priority="65" operator="equal">
      <formula>"Y"</formula>
    </cfRule>
    <cfRule type="cellIs" dxfId="4162" priority="65" operator="equal">
      <formula>"N"</formula>
    </cfRule>
    <cfRule type="cellIs" dxfId="4161" priority="65" operator="equal">
      <formula>"E"</formula>
    </cfRule>
  </conditionalFormatting>
  <conditionalFormatting sqref="I68">
    <cfRule type="cellIs" dxfId="4160" priority="66" operator="equal">
      <formula>"Y"</formula>
    </cfRule>
    <cfRule type="cellIs" dxfId="4159" priority="66" operator="equal">
      <formula>"N"</formula>
    </cfRule>
    <cfRule type="cellIs" dxfId="4158" priority="66" operator="equal">
      <formula>"E"</formula>
    </cfRule>
  </conditionalFormatting>
  <conditionalFormatting sqref="I69">
    <cfRule type="cellIs" dxfId="4157" priority="67" operator="equal">
      <formula>"Y"</formula>
    </cfRule>
    <cfRule type="cellIs" dxfId="4156" priority="67" operator="equal">
      <formula>"N"</formula>
    </cfRule>
    <cfRule type="cellIs" dxfId="4155" priority="67" operator="equal">
      <formula>"E"</formula>
    </cfRule>
  </conditionalFormatting>
  <conditionalFormatting sqref="I70">
    <cfRule type="cellIs" dxfId="4154" priority="68" operator="equal">
      <formula>"Y"</formula>
    </cfRule>
    <cfRule type="cellIs" dxfId="4153" priority="68" operator="equal">
      <formula>"N"</formula>
    </cfRule>
    <cfRule type="cellIs" dxfId="4152" priority="68" operator="equal">
      <formula>"E"</formula>
    </cfRule>
  </conditionalFormatting>
  <conditionalFormatting sqref="I71">
    <cfRule type="cellIs" dxfId="4151" priority="69" operator="equal">
      <formula>"Y"</formula>
    </cfRule>
    <cfRule type="cellIs" dxfId="4150" priority="69" operator="equal">
      <formula>"N"</formula>
    </cfRule>
    <cfRule type="cellIs" dxfId="4149" priority="69" operator="equal">
      <formula>"E"</formula>
    </cfRule>
  </conditionalFormatting>
  <conditionalFormatting sqref="I72">
    <cfRule type="cellIs" dxfId="4148" priority="70" operator="equal">
      <formula>"Y"</formula>
    </cfRule>
    <cfRule type="cellIs" dxfId="4147" priority="70" operator="equal">
      <formula>"N"</formula>
    </cfRule>
    <cfRule type="cellIs" dxfId="4146" priority="70" operator="equal">
      <formula>"E"</formula>
    </cfRule>
  </conditionalFormatting>
  <conditionalFormatting sqref="I73">
    <cfRule type="cellIs" dxfId="4145" priority="71" operator="equal">
      <formula>"Y"</formula>
    </cfRule>
    <cfRule type="cellIs" dxfId="4144" priority="71" operator="equal">
      <formula>"N"</formula>
    </cfRule>
    <cfRule type="cellIs" dxfId="4143" priority="71" operator="equal">
      <formula>"E"</formula>
    </cfRule>
  </conditionalFormatting>
  <conditionalFormatting sqref="I74">
    <cfRule type="cellIs" dxfId="4142" priority="72" operator="equal">
      <formula>"Y"</formula>
    </cfRule>
    <cfRule type="cellIs" dxfId="4141" priority="72" operator="equal">
      <formula>"N"</formula>
    </cfRule>
    <cfRule type="cellIs" dxfId="4140" priority="72" operator="equal">
      <formula>"E"</formula>
    </cfRule>
  </conditionalFormatting>
  <conditionalFormatting sqref="I75">
    <cfRule type="cellIs" dxfId="4139" priority="73" operator="equal">
      <formula>"Y"</formula>
    </cfRule>
    <cfRule type="cellIs" dxfId="4138" priority="73" operator="equal">
      <formula>"N"</formula>
    </cfRule>
    <cfRule type="cellIs" dxfId="4137" priority="73" operator="equal">
      <formula>"E"</formula>
    </cfRule>
  </conditionalFormatting>
  <conditionalFormatting sqref="I76">
    <cfRule type="cellIs" dxfId="4136" priority="74" operator="equal">
      <formula>"Y"</formula>
    </cfRule>
    <cfRule type="cellIs" dxfId="4135" priority="74" operator="equal">
      <formula>"N"</formula>
    </cfRule>
    <cfRule type="cellIs" dxfId="4134" priority="74" operator="equal">
      <formula>"E"</formula>
    </cfRule>
  </conditionalFormatting>
  <conditionalFormatting sqref="I77">
    <cfRule type="cellIs" dxfId="4133" priority="75" operator="equal">
      <formula>"Y"</formula>
    </cfRule>
    <cfRule type="cellIs" dxfId="4132" priority="75" operator="equal">
      <formula>"N"</formula>
    </cfRule>
    <cfRule type="cellIs" dxfId="4131" priority="75" operator="equal">
      <formula>"E"</formula>
    </cfRule>
  </conditionalFormatting>
  <conditionalFormatting sqref="I78">
    <cfRule type="cellIs" dxfId="4130" priority="76" operator="equal">
      <formula>"Y"</formula>
    </cfRule>
    <cfRule type="cellIs" dxfId="4129" priority="76" operator="equal">
      <formula>"N"</formula>
    </cfRule>
    <cfRule type="cellIs" dxfId="4128" priority="76" operator="equal">
      <formula>"E"</formula>
    </cfRule>
  </conditionalFormatting>
  <conditionalFormatting sqref="I79">
    <cfRule type="cellIs" dxfId="4127" priority="77" operator="equal">
      <formula>"Y"</formula>
    </cfRule>
    <cfRule type="cellIs" dxfId="4126" priority="77" operator="equal">
      <formula>"N"</formula>
    </cfRule>
    <cfRule type="cellIs" dxfId="4125" priority="77" operator="equal">
      <formula>"E"</formula>
    </cfRule>
  </conditionalFormatting>
  <conditionalFormatting sqref="I80">
    <cfRule type="cellIs" dxfId="4124" priority="78" operator="equal">
      <formula>"Y"</formula>
    </cfRule>
    <cfRule type="cellIs" dxfId="4123" priority="78" operator="equal">
      <formula>"N"</formula>
    </cfRule>
    <cfRule type="cellIs" dxfId="4122" priority="78" operator="equal">
      <formula>"E"</formula>
    </cfRule>
  </conditionalFormatting>
  <conditionalFormatting sqref="I81">
    <cfRule type="cellIs" dxfId="4121" priority="79" operator="equal">
      <formula>"Y"</formula>
    </cfRule>
    <cfRule type="cellIs" dxfId="4120" priority="79" operator="equal">
      <formula>"N"</formula>
    </cfRule>
    <cfRule type="cellIs" dxfId="4119" priority="79" operator="equal">
      <formula>"E"</formula>
    </cfRule>
  </conditionalFormatting>
  <conditionalFormatting sqref="I82">
    <cfRule type="cellIs" dxfId="4118" priority="80" operator="equal">
      <formula>"Y"</formula>
    </cfRule>
    <cfRule type="cellIs" dxfId="4117" priority="80" operator="equal">
      <formula>"N"</formula>
    </cfRule>
    <cfRule type="cellIs" dxfId="4116" priority="80" operator="equal">
      <formula>"E"</formula>
    </cfRule>
  </conditionalFormatting>
  <conditionalFormatting sqref="I83">
    <cfRule type="cellIs" dxfId="4115" priority="81" operator="equal">
      <formula>"Y"</formula>
    </cfRule>
    <cfRule type="cellIs" dxfId="4114" priority="81" operator="equal">
      <formula>"N"</formula>
    </cfRule>
    <cfRule type="cellIs" dxfId="4113" priority="81" operator="equal">
      <formula>"E"</formula>
    </cfRule>
  </conditionalFormatting>
  <conditionalFormatting sqref="I84">
    <cfRule type="cellIs" dxfId="4112" priority="82" operator="equal">
      <formula>"Y"</formula>
    </cfRule>
    <cfRule type="cellIs" dxfId="4111" priority="82" operator="equal">
      <formula>"N"</formula>
    </cfRule>
    <cfRule type="cellIs" dxfId="4110" priority="82" operator="equal">
      <formula>"E"</formula>
    </cfRule>
  </conditionalFormatting>
  <conditionalFormatting sqref="I85">
    <cfRule type="cellIs" dxfId="4109" priority="83" operator="equal">
      <formula>"Y"</formula>
    </cfRule>
    <cfRule type="cellIs" dxfId="4108" priority="83" operator="equal">
      <formula>"N"</formula>
    </cfRule>
    <cfRule type="cellIs" dxfId="4107" priority="83" operator="equal">
      <formula>"E"</formula>
    </cfRule>
  </conditionalFormatting>
  <conditionalFormatting sqref="I86">
    <cfRule type="cellIs" dxfId="4106" priority="84" operator="equal">
      <formula>"Y"</formula>
    </cfRule>
    <cfRule type="cellIs" dxfId="4105" priority="84" operator="equal">
      <formula>"N"</formula>
    </cfRule>
    <cfRule type="cellIs" dxfId="4104" priority="84" operator="equal">
      <formula>"E"</formula>
    </cfRule>
  </conditionalFormatting>
  <conditionalFormatting sqref="I87">
    <cfRule type="cellIs" dxfId="4103" priority="85" operator="equal">
      <formula>"Y"</formula>
    </cfRule>
    <cfRule type="cellIs" dxfId="4102" priority="85" operator="equal">
      <formula>"N"</formula>
    </cfRule>
    <cfRule type="cellIs" dxfId="4101" priority="85" operator="equal">
      <formula>"E"</formula>
    </cfRule>
  </conditionalFormatting>
  <conditionalFormatting sqref="I88">
    <cfRule type="cellIs" dxfId="4100" priority="86" operator="equal">
      <formula>"Y"</formula>
    </cfRule>
    <cfRule type="cellIs" dxfId="4099" priority="86" operator="equal">
      <formula>"N"</formula>
    </cfRule>
    <cfRule type="cellIs" dxfId="4098" priority="86" operator="equal">
      <formula>"E"</formula>
    </cfRule>
  </conditionalFormatting>
  <conditionalFormatting sqref="I89">
    <cfRule type="cellIs" dxfId="4097" priority="87" operator="equal">
      <formula>"Y"</formula>
    </cfRule>
    <cfRule type="cellIs" dxfId="4096" priority="87" operator="equal">
      <formula>"N"</formula>
    </cfRule>
    <cfRule type="cellIs" dxfId="4095" priority="87" operator="equal">
      <formula>"E"</formula>
    </cfRule>
  </conditionalFormatting>
  <conditionalFormatting sqref="I90">
    <cfRule type="cellIs" dxfId="4094" priority="88" operator="equal">
      <formula>"Y"</formula>
    </cfRule>
    <cfRule type="cellIs" dxfId="4093" priority="88" operator="equal">
      <formula>"N"</formula>
    </cfRule>
    <cfRule type="cellIs" dxfId="4092" priority="88" operator="equal">
      <formula>"E"</formula>
    </cfRule>
  </conditionalFormatting>
  <conditionalFormatting sqref="I91">
    <cfRule type="cellIs" dxfId="4091" priority="89" operator="equal">
      <formula>"Y"</formula>
    </cfRule>
    <cfRule type="cellIs" dxfId="4090" priority="89" operator="equal">
      <formula>"N"</formula>
    </cfRule>
    <cfRule type="cellIs" dxfId="4089" priority="89" operator="equal">
      <formula>"E"</formula>
    </cfRule>
  </conditionalFormatting>
  <conditionalFormatting sqref="I92">
    <cfRule type="cellIs" dxfId="4088" priority="90" operator="equal">
      <formula>"Y"</formula>
    </cfRule>
    <cfRule type="cellIs" dxfId="4087" priority="90" operator="equal">
      <formula>"N"</formula>
    </cfRule>
    <cfRule type="cellIs" dxfId="4086" priority="90" operator="equal">
      <formula>"E"</formula>
    </cfRule>
  </conditionalFormatting>
  <conditionalFormatting sqref="I93">
    <cfRule type="cellIs" dxfId="4085" priority="91" operator="equal">
      <formula>"Y"</formula>
    </cfRule>
    <cfRule type="cellIs" dxfId="4084" priority="91" operator="equal">
      <formula>"N"</formula>
    </cfRule>
    <cfRule type="cellIs" dxfId="4083" priority="91" operator="equal">
      <formula>"E"</formula>
    </cfRule>
  </conditionalFormatting>
  <conditionalFormatting sqref="I94">
    <cfRule type="cellIs" dxfId="4082" priority="92" operator="equal">
      <formula>"Y"</formula>
    </cfRule>
    <cfRule type="cellIs" dxfId="4081" priority="92" operator="equal">
      <formula>"N"</formula>
    </cfRule>
    <cfRule type="cellIs" dxfId="4080" priority="92" operator="equal">
      <formula>"E"</formula>
    </cfRule>
  </conditionalFormatting>
  <conditionalFormatting sqref="I95">
    <cfRule type="cellIs" dxfId="4079" priority="93" operator="equal">
      <formula>"Y"</formula>
    </cfRule>
    <cfRule type="cellIs" dxfId="4078" priority="93" operator="equal">
      <formula>"N"</formula>
    </cfRule>
    <cfRule type="cellIs" dxfId="4077" priority="93" operator="equal">
      <formula>"E"</formula>
    </cfRule>
  </conditionalFormatting>
  <conditionalFormatting sqref="I96">
    <cfRule type="cellIs" dxfId="4076" priority="94" operator="equal">
      <formula>"Y"</formula>
    </cfRule>
    <cfRule type="cellIs" dxfId="4075" priority="94" operator="equal">
      <formula>"N"</formula>
    </cfRule>
    <cfRule type="cellIs" dxfId="4074" priority="94" operator="equal">
      <formula>"E"</formula>
    </cfRule>
  </conditionalFormatting>
  <conditionalFormatting sqref="I97">
    <cfRule type="cellIs" dxfId="4073" priority="95" operator="equal">
      <formula>"Y"</formula>
    </cfRule>
    <cfRule type="cellIs" dxfId="4072" priority="95" operator="equal">
      <formula>"N"</formula>
    </cfRule>
    <cfRule type="cellIs" dxfId="4071" priority="95" operator="equal">
      <formula>"E"</formula>
    </cfRule>
  </conditionalFormatting>
  <conditionalFormatting sqref="I98">
    <cfRule type="cellIs" dxfId="4070" priority="96" operator="equal">
      <formula>"Y"</formula>
    </cfRule>
    <cfRule type="cellIs" dxfId="4069" priority="96" operator="equal">
      <formula>"N"</formula>
    </cfRule>
    <cfRule type="cellIs" dxfId="4068" priority="96" operator="equal">
      <formula>"E"</formula>
    </cfRule>
  </conditionalFormatting>
  <conditionalFormatting sqref="I99">
    <cfRule type="cellIs" dxfId="4067" priority="97" operator="equal">
      <formula>"Y"</formula>
    </cfRule>
    <cfRule type="cellIs" dxfId="4066" priority="97" operator="equal">
      <formula>"N"</formula>
    </cfRule>
    <cfRule type="cellIs" dxfId="4065" priority="97" operator="equal">
      <formula>"E"</formula>
    </cfRule>
  </conditionalFormatting>
  <conditionalFormatting sqref="I100">
    <cfRule type="cellIs" dxfId="4064" priority="98" operator="equal">
      <formula>"Y"</formula>
    </cfRule>
    <cfRule type="cellIs" dxfId="4063" priority="98" operator="equal">
      <formula>"N"</formula>
    </cfRule>
    <cfRule type="cellIs" dxfId="4062" priority="98" operator="equal">
      <formula>"E"</formula>
    </cfRule>
  </conditionalFormatting>
  <conditionalFormatting sqref="I101">
    <cfRule type="cellIs" dxfId="4061" priority="99" operator="equal">
      <formula>"Y"</formula>
    </cfRule>
    <cfRule type="cellIs" dxfId="4060" priority="99" operator="equal">
      <formula>"N"</formula>
    </cfRule>
    <cfRule type="cellIs" dxfId="4059" priority="99" operator="equal">
      <formula>"E"</formula>
    </cfRule>
  </conditionalFormatting>
  <conditionalFormatting sqref="I102">
    <cfRule type="cellIs" dxfId="4058" priority="100" operator="equal">
      <formula>"Y"</formula>
    </cfRule>
    <cfRule type="cellIs" dxfId="4057" priority="100" operator="equal">
      <formula>"N"</formula>
    </cfRule>
    <cfRule type="cellIs" dxfId="4056" priority="100" operator="equal">
      <formula>"E"</formula>
    </cfRule>
  </conditionalFormatting>
  <conditionalFormatting sqref="I103">
    <cfRule type="cellIs" dxfId="4055" priority="101" operator="equal">
      <formula>"Y"</formula>
    </cfRule>
    <cfRule type="cellIs" dxfId="4054" priority="101" operator="equal">
      <formula>"N"</formula>
    </cfRule>
    <cfRule type="cellIs" dxfId="4053" priority="101" operator="equal">
      <formula>"E"</formula>
    </cfRule>
  </conditionalFormatting>
  <conditionalFormatting sqref="I104">
    <cfRule type="cellIs" dxfId="4052" priority="102" operator="equal">
      <formula>"Y"</formula>
    </cfRule>
    <cfRule type="cellIs" dxfId="4051" priority="102" operator="equal">
      <formula>"N"</formula>
    </cfRule>
    <cfRule type="cellIs" dxfId="4050" priority="102" operator="equal">
      <formula>"E"</formula>
    </cfRule>
  </conditionalFormatting>
  <conditionalFormatting sqref="I105">
    <cfRule type="cellIs" dxfId="4049" priority="103" operator="equal">
      <formula>"Y"</formula>
    </cfRule>
    <cfRule type="cellIs" dxfId="4048" priority="103" operator="equal">
      <formula>"N"</formula>
    </cfRule>
    <cfRule type="cellIs" dxfId="4047" priority="103" operator="equal">
      <formula>"E"</formula>
    </cfRule>
  </conditionalFormatting>
  <conditionalFormatting sqref="I106">
    <cfRule type="cellIs" dxfId="4046" priority="104" operator="equal">
      <formula>"Y"</formula>
    </cfRule>
    <cfRule type="cellIs" dxfId="4045" priority="104" operator="equal">
      <formula>"N"</formula>
    </cfRule>
    <cfRule type="cellIs" dxfId="4044" priority="104" operator="equal">
      <formula>"E"</formula>
    </cfRule>
  </conditionalFormatting>
  <conditionalFormatting sqref="I107">
    <cfRule type="cellIs" dxfId="4043" priority="105" operator="equal">
      <formula>"Y"</formula>
    </cfRule>
    <cfRule type="cellIs" dxfId="4042" priority="105" operator="equal">
      <formula>"N"</formula>
    </cfRule>
    <cfRule type="cellIs" dxfId="4041" priority="105" operator="equal">
      <formula>"E"</formula>
    </cfRule>
  </conditionalFormatting>
  <conditionalFormatting sqref="I108">
    <cfRule type="cellIs" dxfId="4040" priority="106" operator="equal">
      <formula>"Y"</formula>
    </cfRule>
    <cfRule type="cellIs" dxfId="4039" priority="106" operator="equal">
      <formula>"N"</formula>
    </cfRule>
    <cfRule type="cellIs" dxfId="4038" priority="106" operator="equal">
      <formula>"E"</formula>
    </cfRule>
  </conditionalFormatting>
  <conditionalFormatting sqref="I109">
    <cfRule type="cellIs" dxfId="4037" priority="107" operator="equal">
      <formula>"Y"</formula>
    </cfRule>
    <cfRule type="cellIs" dxfId="4036" priority="107" operator="equal">
      <formula>"N"</formula>
    </cfRule>
    <cfRule type="cellIs" dxfId="4035" priority="107" operator="equal">
      <formula>"E"</formula>
    </cfRule>
  </conditionalFormatting>
  <conditionalFormatting sqref="I110">
    <cfRule type="cellIs" dxfId="4034" priority="108" operator="equal">
      <formula>"Y"</formula>
    </cfRule>
    <cfRule type="cellIs" dxfId="4033" priority="108" operator="equal">
      <formula>"N"</formula>
    </cfRule>
    <cfRule type="cellIs" dxfId="4032" priority="108" operator="equal">
      <formula>"E"</formula>
    </cfRule>
  </conditionalFormatting>
  <conditionalFormatting sqref="I111">
    <cfRule type="cellIs" dxfId="4031" priority="109" operator="equal">
      <formula>"Y"</formula>
    </cfRule>
    <cfRule type="cellIs" dxfId="4030" priority="109" operator="equal">
      <formula>"N"</formula>
    </cfRule>
    <cfRule type="cellIs" dxfId="4029" priority="109" operator="equal">
      <formula>"E"</formula>
    </cfRule>
  </conditionalFormatting>
  <conditionalFormatting sqref="I112">
    <cfRule type="cellIs" dxfId="4028" priority="110" operator="equal">
      <formula>"Y"</formula>
    </cfRule>
    <cfRule type="cellIs" dxfId="4027" priority="110" operator="equal">
      <formula>"N"</formula>
    </cfRule>
    <cfRule type="cellIs" dxfId="4026" priority="110" operator="equal">
      <formula>"E"</formula>
    </cfRule>
  </conditionalFormatting>
  <conditionalFormatting sqref="I113">
    <cfRule type="cellIs" dxfId="4025" priority="111" operator="equal">
      <formula>"Y"</formula>
    </cfRule>
    <cfRule type="cellIs" dxfId="4024" priority="111" operator="equal">
      <formula>"N"</formula>
    </cfRule>
    <cfRule type="cellIs" dxfId="4023" priority="111" operator="equal">
      <formula>"E"</formula>
    </cfRule>
  </conditionalFormatting>
  <conditionalFormatting sqref="I114">
    <cfRule type="cellIs" dxfId="4022" priority="112" operator="equal">
      <formula>"Y"</formula>
    </cfRule>
    <cfRule type="cellIs" dxfId="4021" priority="112" operator="equal">
      <formula>"N"</formula>
    </cfRule>
    <cfRule type="cellIs" dxfId="4020" priority="112" operator="equal">
      <formula>"E"</formula>
    </cfRule>
  </conditionalFormatting>
  <conditionalFormatting sqref="I115">
    <cfRule type="cellIs" dxfId="4019" priority="113" operator="equal">
      <formula>"Y"</formula>
    </cfRule>
    <cfRule type="cellIs" dxfId="4018" priority="113" operator="equal">
      <formula>"N"</formula>
    </cfRule>
    <cfRule type="cellIs" dxfId="4017" priority="113" operator="equal">
      <formula>"E"</formula>
    </cfRule>
  </conditionalFormatting>
  <conditionalFormatting sqref="I116">
    <cfRule type="cellIs" dxfId="4016" priority="114" operator="equal">
      <formula>"Y"</formula>
    </cfRule>
    <cfRule type="cellIs" dxfId="4015" priority="114" operator="equal">
      <formula>"N"</formula>
    </cfRule>
    <cfRule type="cellIs" dxfId="4014" priority="114" operator="equal">
      <formula>"E"</formula>
    </cfRule>
  </conditionalFormatting>
  <conditionalFormatting sqref="I117">
    <cfRule type="cellIs" dxfId="4013" priority="115" operator="equal">
      <formula>"Y"</formula>
    </cfRule>
    <cfRule type="cellIs" dxfId="4012" priority="115" operator="equal">
      <formula>"N"</formula>
    </cfRule>
    <cfRule type="cellIs" dxfId="4011" priority="115" operator="equal">
      <formula>"E"</formula>
    </cfRule>
  </conditionalFormatting>
  <conditionalFormatting sqref="I118">
    <cfRule type="cellIs" dxfId="4010" priority="116" operator="equal">
      <formula>"Y"</formula>
    </cfRule>
    <cfRule type="cellIs" dxfId="4009" priority="116" operator="equal">
      <formula>"N"</formula>
    </cfRule>
    <cfRule type="cellIs" dxfId="4008" priority="116" operator="equal">
      <formula>"E"</formula>
    </cfRule>
  </conditionalFormatting>
  <conditionalFormatting sqref="I119">
    <cfRule type="cellIs" dxfId="4007" priority="117" operator="equal">
      <formula>"Y"</formula>
    </cfRule>
    <cfRule type="cellIs" dxfId="4006" priority="117" operator="equal">
      <formula>"N"</formula>
    </cfRule>
    <cfRule type="cellIs" dxfId="4005" priority="117" operator="equal">
      <formula>"E"</formula>
    </cfRule>
  </conditionalFormatting>
  <conditionalFormatting sqref="I120">
    <cfRule type="cellIs" dxfId="4004" priority="118" operator="equal">
      <formula>"Y"</formula>
    </cfRule>
    <cfRule type="cellIs" dxfId="4003" priority="118" operator="equal">
      <formula>"N"</formula>
    </cfRule>
    <cfRule type="cellIs" dxfId="4002" priority="118" operator="equal">
      <formula>"E"</formula>
    </cfRule>
  </conditionalFormatting>
  <conditionalFormatting sqref="I121">
    <cfRule type="cellIs" dxfId="4001" priority="119" operator="equal">
      <formula>"Y"</formula>
    </cfRule>
    <cfRule type="cellIs" dxfId="4000" priority="119" operator="equal">
      <formula>"N"</formula>
    </cfRule>
    <cfRule type="cellIs" dxfId="3999" priority="119" operator="equal">
      <formula>"E"</formula>
    </cfRule>
  </conditionalFormatting>
  <conditionalFormatting sqref="I122">
    <cfRule type="cellIs" dxfId="3998" priority="120" operator="equal">
      <formula>"Y"</formula>
    </cfRule>
    <cfRule type="cellIs" dxfId="3997" priority="120" operator="equal">
      <formula>"N"</formula>
    </cfRule>
    <cfRule type="cellIs" dxfId="3996" priority="120" operator="equal">
      <formula>"E"</formula>
    </cfRule>
  </conditionalFormatting>
  <conditionalFormatting sqref="I123">
    <cfRule type="cellIs" dxfId="3995" priority="121" operator="equal">
      <formula>"Y"</formula>
    </cfRule>
    <cfRule type="cellIs" dxfId="3994" priority="121" operator="equal">
      <formula>"N"</formula>
    </cfRule>
    <cfRule type="cellIs" dxfId="3993" priority="121" operator="equal">
      <formula>"E"</formula>
    </cfRule>
  </conditionalFormatting>
  <conditionalFormatting sqref="I124">
    <cfRule type="cellIs" dxfId="3992" priority="122" operator="equal">
      <formula>"Y"</formula>
    </cfRule>
    <cfRule type="cellIs" dxfId="3991" priority="122" operator="equal">
      <formula>"N"</formula>
    </cfRule>
    <cfRule type="cellIs" dxfId="3990" priority="122" operator="equal">
      <formula>"E"</formula>
    </cfRule>
  </conditionalFormatting>
  <conditionalFormatting sqref="I125">
    <cfRule type="cellIs" dxfId="3989" priority="123" operator="equal">
      <formula>"Y"</formula>
    </cfRule>
    <cfRule type="cellIs" dxfId="3988" priority="123" operator="equal">
      <formula>"N"</formula>
    </cfRule>
    <cfRule type="cellIs" dxfId="3987" priority="123" operator="equal">
      <formula>"E"</formula>
    </cfRule>
  </conditionalFormatting>
  <conditionalFormatting sqref="I126">
    <cfRule type="cellIs" dxfId="3986" priority="124" operator="equal">
      <formula>"Y"</formula>
    </cfRule>
    <cfRule type="cellIs" dxfId="3985" priority="124" operator="equal">
      <formula>"N"</formula>
    </cfRule>
    <cfRule type="cellIs" dxfId="3984" priority="124" operator="equal">
      <formula>"E"</formula>
    </cfRule>
  </conditionalFormatting>
  <conditionalFormatting sqref="I127">
    <cfRule type="cellIs" dxfId="3983" priority="125" operator="equal">
      <formula>"Y"</formula>
    </cfRule>
    <cfRule type="cellIs" dxfId="3982" priority="125" operator="equal">
      <formula>"N"</formula>
    </cfRule>
    <cfRule type="cellIs" dxfId="3981" priority="125" operator="equal">
      <formula>"E"</formula>
    </cfRule>
  </conditionalFormatting>
  <conditionalFormatting sqref="I128">
    <cfRule type="cellIs" dxfId="3980" priority="126" operator="equal">
      <formula>"Y"</formula>
    </cfRule>
    <cfRule type="cellIs" dxfId="3979" priority="126" operator="equal">
      <formula>"N"</formula>
    </cfRule>
    <cfRule type="cellIs" dxfId="3978" priority="126" operator="equal">
      <formula>"E"</formula>
    </cfRule>
  </conditionalFormatting>
  <conditionalFormatting sqref="I129">
    <cfRule type="cellIs" dxfId="3977" priority="127" operator="equal">
      <formula>"Y"</formula>
    </cfRule>
    <cfRule type="cellIs" dxfId="3976" priority="127" operator="equal">
      <formula>"N"</formula>
    </cfRule>
    <cfRule type="cellIs" dxfId="3975" priority="127" operator="equal">
      <formula>"E"</formula>
    </cfRule>
  </conditionalFormatting>
  <conditionalFormatting sqref="I130">
    <cfRule type="cellIs" dxfId="3974" priority="128" operator="equal">
      <formula>"Y"</formula>
    </cfRule>
    <cfRule type="cellIs" dxfId="3973" priority="128" operator="equal">
      <formula>"N"</formula>
    </cfRule>
    <cfRule type="cellIs" dxfId="3972" priority="128" operator="equal">
      <formula>"E"</formula>
    </cfRule>
  </conditionalFormatting>
  <conditionalFormatting sqref="I131">
    <cfRule type="cellIs" dxfId="3971" priority="129" operator="equal">
      <formula>"Y"</formula>
    </cfRule>
    <cfRule type="cellIs" dxfId="3970" priority="129" operator="equal">
      <formula>"N"</formula>
    </cfRule>
    <cfRule type="cellIs" dxfId="3969" priority="129" operator="equal">
      <formula>"E"</formula>
    </cfRule>
  </conditionalFormatting>
  <conditionalFormatting sqref="I132">
    <cfRule type="cellIs" dxfId="3968" priority="130" operator="equal">
      <formula>"Y"</formula>
    </cfRule>
    <cfRule type="cellIs" dxfId="3967" priority="130" operator="equal">
      <formula>"N"</formula>
    </cfRule>
    <cfRule type="cellIs" dxfId="3966" priority="130" operator="equal">
      <formula>"E"</formula>
    </cfRule>
  </conditionalFormatting>
  <conditionalFormatting sqref="I133">
    <cfRule type="cellIs" dxfId="3965" priority="131" operator="equal">
      <formula>"Y"</formula>
    </cfRule>
    <cfRule type="cellIs" dxfId="3964" priority="131" operator="equal">
      <formula>"N"</formula>
    </cfRule>
    <cfRule type="cellIs" dxfId="3963" priority="131" operator="equal">
      <formula>"E"</formula>
    </cfRule>
  </conditionalFormatting>
  <conditionalFormatting sqref="I134">
    <cfRule type="cellIs" dxfId="3962" priority="132" operator="equal">
      <formula>"Y"</formula>
    </cfRule>
    <cfRule type="cellIs" dxfId="3961" priority="132" operator="equal">
      <formula>"N"</formula>
    </cfRule>
    <cfRule type="cellIs" dxfId="3960" priority="132" operator="equal">
      <formula>"E"</formula>
    </cfRule>
  </conditionalFormatting>
  <conditionalFormatting sqref="I135">
    <cfRule type="cellIs" dxfId="3959" priority="133" operator="equal">
      <formula>"Y"</formula>
    </cfRule>
    <cfRule type="cellIs" dxfId="3958" priority="133" operator="equal">
      <formula>"N"</formula>
    </cfRule>
    <cfRule type="cellIs" dxfId="3957" priority="133" operator="equal">
      <formula>"E"</formula>
    </cfRule>
  </conditionalFormatting>
  <conditionalFormatting sqref="I136">
    <cfRule type="cellIs" dxfId="3956" priority="134" operator="equal">
      <formula>"Y"</formula>
    </cfRule>
    <cfRule type="cellIs" dxfId="3955" priority="134" operator="equal">
      <formula>"N"</formula>
    </cfRule>
    <cfRule type="cellIs" dxfId="3954" priority="134" operator="equal">
      <formula>"E"</formula>
    </cfRule>
  </conditionalFormatting>
  <conditionalFormatting sqref="I137">
    <cfRule type="cellIs" dxfId="3953" priority="135" operator="equal">
      <formula>"Y"</formula>
    </cfRule>
    <cfRule type="cellIs" dxfId="3952" priority="135" operator="equal">
      <formula>"N"</formula>
    </cfRule>
    <cfRule type="cellIs" dxfId="3951" priority="135" operator="equal">
      <formula>"E"</formula>
    </cfRule>
  </conditionalFormatting>
  <conditionalFormatting sqref="I138">
    <cfRule type="cellIs" dxfId="3950" priority="136" operator="equal">
      <formula>"Y"</formula>
    </cfRule>
    <cfRule type="cellIs" dxfId="3949" priority="136" operator="equal">
      <formula>"N"</formula>
    </cfRule>
    <cfRule type="cellIs" dxfId="3948" priority="136" operator="equal">
      <formula>"E"</formula>
    </cfRule>
  </conditionalFormatting>
  <conditionalFormatting sqref="I139">
    <cfRule type="cellIs" dxfId="3947" priority="137" operator="equal">
      <formula>"Y"</formula>
    </cfRule>
    <cfRule type="cellIs" dxfId="3946" priority="137" operator="equal">
      <formula>"N"</formula>
    </cfRule>
    <cfRule type="cellIs" dxfId="3945" priority="137" operator="equal">
      <formula>"E"</formula>
    </cfRule>
  </conditionalFormatting>
  <conditionalFormatting sqref="I140">
    <cfRule type="cellIs" dxfId="3944" priority="138" operator="equal">
      <formula>"Y"</formula>
    </cfRule>
    <cfRule type="cellIs" dxfId="3943" priority="138" operator="equal">
      <formula>"N"</formula>
    </cfRule>
    <cfRule type="cellIs" dxfId="3942" priority="138" operator="equal">
      <formula>"E"</formula>
    </cfRule>
  </conditionalFormatting>
  <conditionalFormatting sqref="I141">
    <cfRule type="cellIs" dxfId="3941" priority="139" operator="equal">
      <formula>"Y"</formula>
    </cfRule>
    <cfRule type="cellIs" dxfId="3940" priority="139" operator="equal">
      <formula>"N"</formula>
    </cfRule>
    <cfRule type="cellIs" dxfId="3939" priority="139" operator="equal">
      <formula>"E"</formula>
    </cfRule>
  </conditionalFormatting>
  <conditionalFormatting sqref="I142">
    <cfRule type="cellIs" dxfId="3938" priority="140" operator="equal">
      <formula>"Y"</formula>
    </cfRule>
    <cfRule type="cellIs" dxfId="3937" priority="140" operator="equal">
      <formula>"N"</formula>
    </cfRule>
    <cfRule type="cellIs" dxfId="3936" priority="140" operator="equal">
      <formula>"E"</formula>
    </cfRule>
  </conditionalFormatting>
  <conditionalFormatting sqref="I143">
    <cfRule type="cellIs" dxfId="3935" priority="141" operator="equal">
      <formula>"Y"</formula>
    </cfRule>
    <cfRule type="cellIs" dxfId="3934" priority="141" operator="equal">
      <formula>"N"</formula>
    </cfRule>
    <cfRule type="cellIs" dxfId="3933" priority="141" operator="equal">
      <formula>"E"</formula>
    </cfRule>
  </conditionalFormatting>
  <conditionalFormatting sqref="I144">
    <cfRule type="cellIs" dxfId="3932" priority="142" operator="equal">
      <formula>"Y"</formula>
    </cfRule>
    <cfRule type="cellIs" dxfId="3931" priority="142" operator="equal">
      <formula>"N"</formula>
    </cfRule>
    <cfRule type="cellIs" dxfId="3930" priority="142" operator="equal">
      <formula>"E"</formula>
    </cfRule>
  </conditionalFormatting>
  <conditionalFormatting sqref="I145">
    <cfRule type="cellIs" dxfId="3929" priority="143" operator="equal">
      <formula>"Y"</formula>
    </cfRule>
    <cfRule type="cellIs" dxfId="3928" priority="143" operator="equal">
      <formula>"N"</formula>
    </cfRule>
    <cfRule type="cellIs" dxfId="3927" priority="143" operator="equal">
      <formula>"E"</formula>
    </cfRule>
  </conditionalFormatting>
  <conditionalFormatting sqref="I146">
    <cfRule type="cellIs" dxfId="3926" priority="144" operator="equal">
      <formula>"Y"</formula>
    </cfRule>
    <cfRule type="cellIs" dxfId="3925" priority="144" operator="equal">
      <formula>"N"</formula>
    </cfRule>
    <cfRule type="cellIs" dxfId="3924" priority="144" operator="equal">
      <formula>"E"</formula>
    </cfRule>
  </conditionalFormatting>
  <conditionalFormatting sqref="I147">
    <cfRule type="cellIs" dxfId="3923" priority="145" operator="equal">
      <formula>"Y"</formula>
    </cfRule>
    <cfRule type="cellIs" dxfId="3922" priority="145" operator="equal">
      <formula>"N"</formula>
    </cfRule>
    <cfRule type="cellIs" dxfId="3921" priority="145" operator="equal">
      <formula>"E"</formula>
    </cfRule>
  </conditionalFormatting>
  <conditionalFormatting sqref="I148">
    <cfRule type="cellIs" dxfId="3920" priority="146" operator="equal">
      <formula>"Y"</formula>
    </cfRule>
    <cfRule type="cellIs" dxfId="3919" priority="146" operator="equal">
      <formula>"N"</formula>
    </cfRule>
    <cfRule type="cellIs" dxfId="3918" priority="146" operator="equal">
      <formula>"E"</formula>
    </cfRule>
  </conditionalFormatting>
  <conditionalFormatting sqref="I149">
    <cfRule type="cellIs" dxfId="3917" priority="147" operator="equal">
      <formula>"Y"</formula>
    </cfRule>
    <cfRule type="cellIs" dxfId="3916" priority="147" operator="equal">
      <formula>"N"</formula>
    </cfRule>
    <cfRule type="cellIs" dxfId="3915" priority="147" operator="equal">
      <formula>"E"</formula>
    </cfRule>
  </conditionalFormatting>
  <conditionalFormatting sqref="I150">
    <cfRule type="cellIs" dxfId="3914" priority="148" operator="equal">
      <formula>"Y"</formula>
    </cfRule>
    <cfRule type="cellIs" dxfId="3913" priority="148" operator="equal">
      <formula>"N"</formula>
    </cfRule>
    <cfRule type="cellIs" dxfId="3912" priority="148" operator="equal">
      <formula>"E"</formula>
    </cfRule>
  </conditionalFormatting>
  <conditionalFormatting sqref="I151">
    <cfRule type="cellIs" dxfId="3911" priority="149" operator="equal">
      <formula>"Y"</formula>
    </cfRule>
    <cfRule type="cellIs" dxfId="3910" priority="149" operator="equal">
      <formula>"N"</formula>
    </cfRule>
    <cfRule type="cellIs" dxfId="3909" priority="149" operator="equal">
      <formula>"E"</formula>
    </cfRule>
  </conditionalFormatting>
  <conditionalFormatting sqref="I152">
    <cfRule type="cellIs" dxfId="3908" priority="150" operator="equal">
      <formula>"Y"</formula>
    </cfRule>
    <cfRule type="cellIs" dxfId="3907" priority="150" operator="equal">
      <formula>"N"</formula>
    </cfRule>
    <cfRule type="cellIs" dxfId="3906" priority="150" operator="equal">
      <formula>"E"</formula>
    </cfRule>
  </conditionalFormatting>
  <conditionalFormatting sqref="I153">
    <cfRule type="cellIs" dxfId="3905" priority="151" operator="equal">
      <formula>"Y"</formula>
    </cfRule>
    <cfRule type="cellIs" dxfId="3904" priority="151" operator="equal">
      <formula>"N"</formula>
    </cfRule>
    <cfRule type="cellIs" dxfId="3903" priority="151" operator="equal">
      <formula>"E"</formula>
    </cfRule>
  </conditionalFormatting>
  <conditionalFormatting sqref="I154">
    <cfRule type="cellIs" dxfId="3902" priority="152" operator="equal">
      <formula>"Y"</formula>
    </cfRule>
    <cfRule type="cellIs" dxfId="3901" priority="152" operator="equal">
      <formula>"N"</formula>
    </cfRule>
    <cfRule type="cellIs" dxfId="3900" priority="152" operator="equal">
      <formula>"E"</formula>
    </cfRule>
  </conditionalFormatting>
  <conditionalFormatting sqref="I155">
    <cfRule type="cellIs" dxfId="3899" priority="153" operator="equal">
      <formula>"Y"</formula>
    </cfRule>
    <cfRule type="cellIs" dxfId="3898" priority="153" operator="equal">
      <formula>"N"</formula>
    </cfRule>
    <cfRule type="cellIs" dxfId="3897" priority="153" operator="equal">
      <formula>"E"</formula>
    </cfRule>
  </conditionalFormatting>
  <conditionalFormatting sqref="I156">
    <cfRule type="cellIs" dxfId="3896" priority="154" operator="equal">
      <formula>"Y"</formula>
    </cfRule>
    <cfRule type="cellIs" dxfId="3895" priority="154" operator="equal">
      <formula>"N"</formula>
    </cfRule>
    <cfRule type="cellIs" dxfId="3894" priority="154" operator="equal">
      <formula>"E"</formula>
    </cfRule>
  </conditionalFormatting>
  <conditionalFormatting sqref="I157">
    <cfRule type="cellIs" dxfId="3893" priority="155" operator="equal">
      <formula>"Y"</formula>
    </cfRule>
    <cfRule type="cellIs" dxfId="3892" priority="155" operator="equal">
      <formula>"N"</formula>
    </cfRule>
    <cfRule type="cellIs" dxfId="3891" priority="155" operator="equal">
      <formula>"E"</formula>
    </cfRule>
  </conditionalFormatting>
  <conditionalFormatting sqref="I158">
    <cfRule type="cellIs" dxfId="3890" priority="156" operator="equal">
      <formula>"Y"</formula>
    </cfRule>
    <cfRule type="cellIs" dxfId="3889" priority="156" operator="equal">
      <formula>"N"</formula>
    </cfRule>
    <cfRule type="cellIs" dxfId="3888" priority="156" operator="equal">
      <formula>"E"</formula>
    </cfRule>
  </conditionalFormatting>
  <conditionalFormatting sqref="I159">
    <cfRule type="cellIs" dxfId="3887" priority="157" operator="equal">
      <formula>"Y"</formula>
    </cfRule>
    <cfRule type="cellIs" dxfId="3886" priority="157" operator="equal">
      <formula>"N"</formula>
    </cfRule>
    <cfRule type="cellIs" dxfId="3885" priority="157" operator="equal">
      <formula>"E"</formula>
    </cfRule>
  </conditionalFormatting>
  <conditionalFormatting sqref="I160">
    <cfRule type="cellIs" dxfId="3884" priority="158" operator="equal">
      <formula>"Y"</formula>
    </cfRule>
    <cfRule type="cellIs" dxfId="3883" priority="158" operator="equal">
      <formula>"N"</formula>
    </cfRule>
    <cfRule type="cellIs" dxfId="3882" priority="158" operator="equal">
      <formula>"E"</formula>
    </cfRule>
  </conditionalFormatting>
  <conditionalFormatting sqref="I161">
    <cfRule type="cellIs" dxfId="3881" priority="159" operator="equal">
      <formula>"Y"</formula>
    </cfRule>
    <cfRule type="cellIs" dxfId="3880" priority="159" operator="equal">
      <formula>"N"</formula>
    </cfRule>
    <cfRule type="cellIs" dxfId="3879" priority="159" operator="equal">
      <formula>"E"</formula>
    </cfRule>
  </conditionalFormatting>
  <conditionalFormatting sqref="I162">
    <cfRule type="cellIs" dxfId="3878" priority="160" operator="equal">
      <formula>"Y"</formula>
    </cfRule>
    <cfRule type="cellIs" dxfId="3877" priority="160" operator="equal">
      <formula>"N"</formula>
    </cfRule>
    <cfRule type="cellIs" dxfId="3876" priority="160" operator="equal">
      <formula>"E"</formula>
    </cfRule>
  </conditionalFormatting>
  <conditionalFormatting sqref="I163">
    <cfRule type="cellIs" dxfId="3875" priority="161" operator="equal">
      <formula>"Y"</formula>
    </cfRule>
    <cfRule type="cellIs" dxfId="3874" priority="161" operator="equal">
      <formula>"N"</formula>
    </cfRule>
    <cfRule type="cellIs" dxfId="3873" priority="161" operator="equal">
      <formula>"E"</formula>
    </cfRule>
  </conditionalFormatting>
  <conditionalFormatting sqref="I164">
    <cfRule type="cellIs" dxfId="3872" priority="162" operator="equal">
      <formula>"Y"</formula>
    </cfRule>
    <cfRule type="cellIs" dxfId="3871" priority="162" operator="equal">
      <formula>"N"</formula>
    </cfRule>
    <cfRule type="cellIs" dxfId="3870" priority="162" operator="equal">
      <formula>"E"</formula>
    </cfRule>
  </conditionalFormatting>
  <dataValidations count="1">
    <dataValidation type="list" allowBlank="1" promptTitle="Valid inputs: &quot;Y&quot;, &quot;N&quot;, Blank" prompt="This cell may be either of 3 options:_x000a_1. Blank, as long as the respective entry on column 'Support' is &quot;Y&quot; or &quot;N&quot;._x000a_2. Y, if the UE supports this combination._x000a_3. N, if combination isn't supported."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formula1>"Y,N"</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B143"/>
  <sheetViews>
    <sheetView workbookViewId="0">
      <pane ySplit="2" topLeftCell="A3" activePane="bottomLeft" state="frozen"/>
      <selection pane="bottomLeft"/>
    </sheetView>
  </sheetViews>
  <sheetFormatPr defaultRowHeight="13.5" x14ac:dyDescent="0.15"/>
  <cols>
    <col min="1" max="1" width="25" customWidth="1"/>
  </cols>
  <sheetData>
    <row r="1" spans="1:28" ht="40.5" x14ac:dyDescent="0.15">
      <c r="A1" s="16" t="s">
        <v>116</v>
      </c>
      <c r="B1" s="16" t="s">
        <v>117</v>
      </c>
      <c r="C1" s="16" t="s">
        <v>516</v>
      </c>
      <c r="D1" s="16" t="s">
        <v>517</v>
      </c>
      <c r="E1" s="16" t="s">
        <v>119</v>
      </c>
      <c r="F1" s="16" t="s">
        <v>120</v>
      </c>
      <c r="G1" s="16" t="s">
        <v>121</v>
      </c>
      <c r="H1" s="16" t="s">
        <v>122</v>
      </c>
      <c r="I1" s="16" t="s">
        <v>123</v>
      </c>
      <c r="J1" s="16" t="s">
        <v>124</v>
      </c>
      <c r="K1" s="16" t="s">
        <v>125</v>
      </c>
      <c r="L1" s="16" t="s">
        <v>126</v>
      </c>
      <c r="M1" s="16" t="s">
        <v>127</v>
      </c>
      <c r="N1" s="16" t="s">
        <v>128</v>
      </c>
      <c r="O1" s="16" t="s">
        <v>129</v>
      </c>
      <c r="P1" s="16" t="s">
        <v>130</v>
      </c>
      <c r="Q1" s="16" t="s">
        <v>131</v>
      </c>
      <c r="R1" s="16" t="s">
        <v>132</v>
      </c>
      <c r="S1" s="16" t="s">
        <v>133</v>
      </c>
      <c r="T1" s="16" t="s">
        <v>134</v>
      </c>
      <c r="U1" s="16" t="s">
        <v>518</v>
      </c>
      <c r="V1" s="16" t="s">
        <v>135</v>
      </c>
      <c r="W1" s="16" t="s">
        <v>136</v>
      </c>
      <c r="X1" s="16" t="s">
        <v>137</v>
      </c>
      <c r="Y1" s="16" t="s">
        <v>138</v>
      </c>
      <c r="Z1" s="16" t="s">
        <v>140</v>
      </c>
      <c r="AA1" s="16" t="s">
        <v>519</v>
      </c>
      <c r="AB1" s="16" t="s">
        <v>142</v>
      </c>
    </row>
    <row r="3" spans="1:28" ht="15" x14ac:dyDescent="0.15">
      <c r="A3" s="17" t="s">
        <v>520</v>
      </c>
      <c r="B3" s="17">
        <v>4</v>
      </c>
      <c r="C3" s="17">
        <v>1</v>
      </c>
      <c r="D3" s="17" t="s">
        <v>521</v>
      </c>
      <c r="E3" s="17">
        <v>22</v>
      </c>
      <c r="F3" s="17" t="str">
        <f>IF('ENDC-n5'!P6="Y", "Y", IF('ENDC-n5'!P6="N", "N", 0))</f>
        <v>N</v>
      </c>
      <c r="G3" s="17" t="str">
        <f>IFERROR(AND(OR(G1:H2,$X3)=TRUE,IF(SEARCH(G$1,$A3)&gt;0,TRUE,FALSE)),"")</f>
        <v/>
      </c>
      <c r="H3" s="17" t="b">
        <f>IFERROR(AND(OR(H1:H2,$X3)=TRUE,IF(SEARCH(H$1,$A3)&gt;0,TRUE,FALSE)),"")</f>
        <v>0</v>
      </c>
      <c r="I3" s="17" t="str">
        <f>IFERROR(AND(OR(I1:L2,$X3)=TRUE,IF(SEARCH(I$1,$A3)&gt;0,TRUE,FALSE)),"")</f>
        <v/>
      </c>
      <c r="J3" s="17" t="str">
        <f>IFERROR(AND(OR(J1:L2,$X3)=TRUE,IF(SEARCH(J$1,$A3)&gt;0,TRUE,FALSE)),"")</f>
        <v/>
      </c>
      <c r="K3" s="17" t="str">
        <f>IFERROR(AND(OR(K1:L2,$X3)=TRUE,IF(SEARCH(K$1,$A3)&gt;0,TRUE,FALSE)),"")</f>
        <v/>
      </c>
      <c r="L3" s="17" t="b">
        <f>IFERROR(AND(OR(L1:L2,$X3)=TRUE,IF(SEARCH(L$1,$A3)&gt;0,TRUE,FALSE)),"")</f>
        <v>0</v>
      </c>
      <c r="M3" s="17" t="b">
        <f>IFERROR(AND(OR(M1:M2,$X3)=TRUE,IF(SEARCH(M$1,$A3)&gt;0,TRUE,FALSE)),"")</f>
        <v>0</v>
      </c>
      <c r="N3" s="17" t="str">
        <f>IFERROR(AND(OR(N1:Q2,$X3)=TRUE,IF(SEARCH(N$1,$A3)&gt;0,TRUE,FALSE)),"")</f>
        <v/>
      </c>
      <c r="O3" s="17" t="str">
        <f>IFERROR(AND(OR(O1:Q2,$X3)=TRUE,IF(SEARCH(O$1,$A3)&gt;0,TRUE,FALSE)),"")</f>
        <v/>
      </c>
      <c r="P3" s="17" t="str">
        <f>IFERROR(AND(OR(P1:Q2,$X3)=TRUE,IF(SEARCH(P$1,$A3)&gt;0,TRUE,FALSE)),"")</f>
        <v/>
      </c>
      <c r="Q3" s="17" t="b">
        <f>IFERROR(AND(OR(Q1:Q2,$X3)=TRUE,IF(SEARCH(Q$1,$A3)&gt;0,TRUE,FALSE)),"")</f>
        <v>0</v>
      </c>
      <c r="R3" s="17" t="str">
        <f>IFERROR(AND(OR(R1:S2,$X3)=TRUE,IF(SEARCH(R$1,$A3)&gt;0,TRUE,FALSE)),"")</f>
        <v/>
      </c>
      <c r="S3" s="17" t="str">
        <f>IFERROR(AND(OR(S1:S2,$X3)=TRUE,IF(SEARCH(S$1,$A3)&gt;0,TRUE,FALSE)),"")</f>
        <v/>
      </c>
      <c r="T3" s="17" t="b">
        <f>IFERROR(AND(OR(T1:T2,$X3)=TRUE,IF(SEARCH(T$1,$A3)&gt;0,TRUE,FALSE)),"")</f>
        <v>0</v>
      </c>
      <c r="U3" s="17" t="b">
        <f>IFERROR(AND(OR(U1:U2,$X3)=TRUE,IF(SEARCH(U$1,$A3)&gt;0,TRUE,FALSE)),"")</f>
        <v>0</v>
      </c>
      <c r="V3" s="17">
        <f t="shared" ref="V3:V34" si="0">COUNTIF(G3:U3,TRUE)</f>
        <v>0</v>
      </c>
      <c r="W3" s="17" t="b">
        <f t="shared" ref="W3:W34" si="1">IFERROR(AND(G3:U3), TRUE)</f>
        <v>0</v>
      </c>
      <c r="X3" s="17" t="b">
        <f t="shared" ref="X3:X34" si="2">IF(F3="Y",TRUE,IF(F3="N",FALSE,0))</f>
        <v>0</v>
      </c>
      <c r="Y3" s="17" t="b">
        <f t="shared" ref="Y3:Y34" si="3">IF(X3=FALSE, FALSE, W3)</f>
        <v>0</v>
      </c>
      <c r="Z3" s="17" t="b">
        <f>IF(E3&gt;'Overview (RESPONSES REQUIRED)'!$F$53,FALSE,TRUE)</f>
        <v>0</v>
      </c>
      <c r="AA3" s="17" t="b">
        <f>IF('Overview (RESPONSES REQUIRED)'!$D$53="Y", TRUE, FALSE)</f>
        <v>0</v>
      </c>
      <c r="AB3" s="17" t="str">
        <f t="shared" ref="AB3:AB34" si="4">IF(AND(Z3,AA3)=FALSE,"N",IF(Y3=TRUE,"Y",IF(F3=0,"E","N")))</f>
        <v>N</v>
      </c>
    </row>
    <row r="4" spans="1:28" ht="15" x14ac:dyDescent="0.15">
      <c r="A4" s="17" t="s">
        <v>522</v>
      </c>
      <c r="B4" s="17">
        <v>4</v>
      </c>
      <c r="C4" s="17">
        <v>1</v>
      </c>
      <c r="D4" s="17" t="s">
        <v>521</v>
      </c>
      <c r="E4" s="17">
        <v>20</v>
      </c>
      <c r="F4" s="17" t="str">
        <f>IF('ENDC-n5'!P7="Y", "Y", IF('ENDC-n5'!P7="N", "N", 0))</f>
        <v>N</v>
      </c>
      <c r="G4" s="17" t="b">
        <f>IFERROR(AND(OR(G1:H3,$X4)=TRUE,IF(SEARCH(G$1,$A4)&gt;0,TRUE,FALSE)),"")</f>
        <v>0</v>
      </c>
      <c r="H4" s="17" t="str">
        <f>IFERROR(AND(OR(H1:H3,$X4)=TRUE,IF(SEARCH(H$1,$A4)&gt;0,TRUE,FALSE)),"")</f>
        <v/>
      </c>
      <c r="I4" s="17" t="str">
        <f>IFERROR(AND(OR(I1:L3,$X4)=TRUE,IF(SEARCH(I$1,$A4)&gt;0,TRUE,FALSE)),"")</f>
        <v/>
      </c>
      <c r="J4" s="17" t="str">
        <f>IFERROR(AND(OR(J1:L3,$X4)=TRUE,IF(SEARCH(J$1,$A4)&gt;0,TRUE,FALSE)),"")</f>
        <v/>
      </c>
      <c r="K4" s="17" t="str">
        <f>IFERROR(AND(OR(K1:L3,$X4)=TRUE,IF(SEARCH(K$1,$A4)&gt;0,TRUE,FALSE)),"")</f>
        <v/>
      </c>
      <c r="L4" s="17" t="b">
        <f>IFERROR(AND(OR(L1:L3,$X4)=TRUE,IF(SEARCH(L$1,$A4)&gt;0,TRUE,FALSE)),"")</f>
        <v>0</v>
      </c>
      <c r="M4" s="17" t="b">
        <f>IFERROR(AND(OR(M1:M3,$X4)=TRUE,IF(SEARCH(M$1,$A4)&gt;0,TRUE,FALSE)),"")</f>
        <v>0</v>
      </c>
      <c r="N4" s="17" t="str">
        <f>IFERROR(AND(OR(N1:Q3,$X4)=TRUE,IF(SEARCH(N$1,$A4)&gt;0,TRUE,FALSE)),"")</f>
        <v/>
      </c>
      <c r="O4" s="17" t="str">
        <f>IFERROR(AND(OR(O1:Q3,$X4)=TRUE,IF(SEARCH(O$1,$A4)&gt;0,TRUE,FALSE)),"")</f>
        <v/>
      </c>
      <c r="P4" s="17" t="str">
        <f>IFERROR(AND(OR(P1:Q3,$X4)=TRUE,IF(SEARCH(P$1,$A4)&gt;0,TRUE,FALSE)),"")</f>
        <v/>
      </c>
      <c r="Q4" s="17" t="b">
        <f>IFERROR(AND(OR(Q1:Q3,$X4)=TRUE,IF(SEARCH(Q$1,$A4)&gt;0,TRUE,FALSE)),"")</f>
        <v>0</v>
      </c>
      <c r="R4" s="17" t="str">
        <f>IFERROR(AND(OR(R1:S3,$X4)=TRUE,IF(SEARCH(R$1,$A4)&gt;0,TRUE,FALSE)),"")</f>
        <v/>
      </c>
      <c r="S4" s="17" t="str">
        <f>IFERROR(AND(OR(S1:S3,$X4)=TRUE,IF(SEARCH(S$1,$A4)&gt;0,TRUE,FALSE)),"")</f>
        <v/>
      </c>
      <c r="T4" s="17" t="b">
        <f>IFERROR(AND(OR(T1:T3,$X4)=TRUE,IF(SEARCH(T$1,$A4)&gt;0,TRUE,FALSE)),"")</f>
        <v>0</v>
      </c>
      <c r="U4" s="17" t="b">
        <f>IFERROR(AND(OR(U1:U3,$X4)=TRUE,IF(SEARCH(U$1,$A4)&gt;0,TRUE,FALSE)),"")</f>
        <v>0</v>
      </c>
      <c r="V4" s="17">
        <f t="shared" si="0"/>
        <v>0</v>
      </c>
      <c r="W4" s="17" t="b">
        <f t="shared" si="1"/>
        <v>0</v>
      </c>
      <c r="X4" s="17" t="b">
        <f t="shared" si="2"/>
        <v>0</v>
      </c>
      <c r="Y4" s="17" t="b">
        <f t="shared" si="3"/>
        <v>0</v>
      </c>
      <c r="Z4" s="17" t="b">
        <f>IF(E4&gt;'Overview (RESPONSES REQUIRED)'!$F$53,FALSE,TRUE)</f>
        <v>0</v>
      </c>
      <c r="AA4" s="17" t="b">
        <f>IF('Overview (RESPONSES REQUIRED)'!$D$53="Y", TRUE, FALSE)</f>
        <v>0</v>
      </c>
      <c r="AB4" s="17" t="str">
        <f t="shared" si="4"/>
        <v>N</v>
      </c>
    </row>
    <row r="5" spans="1:28" ht="15" x14ac:dyDescent="0.15">
      <c r="A5" s="17" t="s">
        <v>523</v>
      </c>
      <c r="B5" s="17">
        <v>4</v>
      </c>
      <c r="C5" s="17">
        <v>1</v>
      </c>
      <c r="D5" s="17" t="s">
        <v>521</v>
      </c>
      <c r="E5" s="17">
        <v>18</v>
      </c>
      <c r="F5" s="17" t="str">
        <f>IF('ENDC-n5'!P8="Y", "Y", IF('ENDC-n5'!P8="N", "N", 0))</f>
        <v>N</v>
      </c>
      <c r="G5" s="17" t="str">
        <f>IFERROR(AND(OR(G1:H4,$X5)=TRUE,IF(SEARCH(G$1,$A5)&gt;0,TRUE,FALSE)),"")</f>
        <v/>
      </c>
      <c r="H5" s="17" t="b">
        <f>IFERROR(AND(OR(H1:H4,$X5)=TRUE,IF(SEARCH(H$1,$A5)&gt;0,TRUE,FALSE)),"")</f>
        <v>0</v>
      </c>
      <c r="I5" s="17" t="str">
        <f>IFERROR(AND(OR(I1:L4,$X5)=TRUE,IF(SEARCH(I$1,$A5)&gt;0,TRUE,FALSE)),"")</f>
        <v/>
      </c>
      <c r="J5" s="17" t="str">
        <f>IFERROR(AND(OR(J1:L4,$X5)=TRUE,IF(SEARCH(J$1,$A5)&gt;0,TRUE,FALSE)),"")</f>
        <v/>
      </c>
      <c r="K5" s="17" t="b">
        <f>IFERROR(AND(OR(K1:L4,$X5)=TRUE,IF(SEARCH(K$1,$A5)&gt;0,TRUE,FALSE)),"")</f>
        <v>0</v>
      </c>
      <c r="L5" s="17" t="str">
        <f>IFERROR(AND(OR(L1:L4,$X5)=TRUE,IF(SEARCH(L$1,$A5)&gt;0,TRUE,FALSE)),"")</f>
        <v/>
      </c>
      <c r="M5" s="17" t="b">
        <f>IFERROR(AND(OR(M1:M4,$X5)=TRUE,IF(SEARCH(M$1,$A5)&gt;0,TRUE,FALSE)),"")</f>
        <v>0</v>
      </c>
      <c r="N5" s="17" t="str">
        <f>IFERROR(AND(OR(N1:Q4,$X5)=TRUE,IF(SEARCH(N$1,$A5)&gt;0,TRUE,FALSE)),"")</f>
        <v/>
      </c>
      <c r="O5" s="17" t="str">
        <f>IFERROR(AND(OR(O1:Q4,$X5)=TRUE,IF(SEARCH(O$1,$A5)&gt;0,TRUE,FALSE)),"")</f>
        <v/>
      </c>
      <c r="P5" s="17" t="str">
        <f>IFERROR(AND(OR(P1:Q4,$X5)=TRUE,IF(SEARCH(P$1,$A5)&gt;0,TRUE,FALSE)),"")</f>
        <v/>
      </c>
      <c r="Q5" s="17" t="b">
        <f>IFERROR(AND(OR(Q1:Q4,$X5)=TRUE,IF(SEARCH(Q$1,$A5)&gt;0,TRUE,FALSE)),"")</f>
        <v>0</v>
      </c>
      <c r="R5" s="17" t="str">
        <f>IFERROR(AND(OR(R1:S4,$X5)=TRUE,IF(SEARCH(R$1,$A5)&gt;0,TRUE,FALSE)),"")</f>
        <v/>
      </c>
      <c r="S5" s="17" t="str">
        <f>IFERROR(AND(OR(S1:S4,$X5)=TRUE,IF(SEARCH(S$1,$A5)&gt;0,TRUE,FALSE)),"")</f>
        <v/>
      </c>
      <c r="T5" s="17" t="b">
        <f>IFERROR(AND(OR(T1:T4,$X5)=TRUE,IF(SEARCH(T$1,$A5)&gt;0,TRUE,FALSE)),"")</f>
        <v>0</v>
      </c>
      <c r="U5" s="17" t="b">
        <f>IFERROR(AND(OR(U1:U4,$X5)=TRUE,IF(SEARCH(U$1,$A5)&gt;0,TRUE,FALSE)),"")</f>
        <v>0</v>
      </c>
      <c r="V5" s="17">
        <f t="shared" si="0"/>
        <v>0</v>
      </c>
      <c r="W5" s="17" t="b">
        <f t="shared" si="1"/>
        <v>0</v>
      </c>
      <c r="X5" s="17" t="b">
        <f t="shared" si="2"/>
        <v>0</v>
      </c>
      <c r="Y5" s="17" t="b">
        <f t="shared" si="3"/>
        <v>0</v>
      </c>
      <c r="Z5" s="17" t="b">
        <f>IF(E5&gt;'Overview (RESPONSES REQUIRED)'!$F$53,FALSE,TRUE)</f>
        <v>0</v>
      </c>
      <c r="AA5" s="17" t="b">
        <f>IF('Overview (RESPONSES REQUIRED)'!$D$53="Y", TRUE, FALSE)</f>
        <v>0</v>
      </c>
      <c r="AB5" s="17" t="str">
        <f t="shared" si="4"/>
        <v>N</v>
      </c>
    </row>
    <row r="6" spans="1:28" ht="15" x14ac:dyDescent="0.15">
      <c r="A6" s="17" t="s">
        <v>524</v>
      </c>
      <c r="B6" s="17">
        <v>4</v>
      </c>
      <c r="C6" s="17">
        <v>1</v>
      </c>
      <c r="D6" s="17" t="s">
        <v>521</v>
      </c>
      <c r="E6" s="17">
        <v>18</v>
      </c>
      <c r="F6" s="17" t="str">
        <f>IF('ENDC-n5'!P9="Y", "Y", IF('ENDC-n5'!P9="N", "N", 0))</f>
        <v>N</v>
      </c>
      <c r="G6" s="17" t="str">
        <f>IFERROR(AND(OR(G1:H5,$X6)=TRUE,IF(SEARCH(G$1,$A6)&gt;0,TRUE,FALSE)),"")</f>
        <v/>
      </c>
      <c r="H6" s="17" t="b">
        <f>IFERROR(AND(OR(H1:H5,$X6)=TRUE,IF(SEARCH(H$1,$A6)&gt;0,TRUE,FALSE)),"")</f>
        <v>0</v>
      </c>
      <c r="I6" s="17" t="str">
        <f>IFERROR(AND(OR(I1:L5,$X6)=TRUE,IF(SEARCH(I$1,$A6)&gt;0,TRUE,FALSE)),"")</f>
        <v/>
      </c>
      <c r="J6" s="17" t="b">
        <f>IFERROR(AND(OR(J1:L5,$X6)=TRUE,IF(SEARCH(J$1,$A6)&gt;0,TRUE,FALSE)),"")</f>
        <v>0</v>
      </c>
      <c r="K6" s="17" t="str">
        <f>IFERROR(AND(OR(K1:L5,$X6)=TRUE,IF(SEARCH(K$1,$A6)&gt;0,TRUE,FALSE)),"")</f>
        <v/>
      </c>
      <c r="L6" s="17" t="str">
        <f>IFERROR(AND(OR(L1:L5,$X6)=TRUE,IF(SEARCH(L$1,$A6)&gt;0,TRUE,FALSE)),"")</f>
        <v/>
      </c>
      <c r="M6" s="17" t="b">
        <f>IFERROR(AND(OR(M1:M5,$X6)=TRUE,IF(SEARCH(M$1,$A6)&gt;0,TRUE,FALSE)),"")</f>
        <v>0</v>
      </c>
      <c r="N6" s="17" t="str">
        <f>IFERROR(AND(OR(N1:Q5,$X6)=TRUE,IF(SEARCH(N$1,$A6)&gt;0,TRUE,FALSE)),"")</f>
        <v/>
      </c>
      <c r="O6" s="17" t="str">
        <f>IFERROR(AND(OR(O1:Q5,$X6)=TRUE,IF(SEARCH(O$1,$A6)&gt;0,TRUE,FALSE)),"")</f>
        <v/>
      </c>
      <c r="P6" s="17" t="str">
        <f>IFERROR(AND(OR(P1:Q5,$X6)=TRUE,IF(SEARCH(P$1,$A6)&gt;0,TRUE,FALSE)),"")</f>
        <v/>
      </c>
      <c r="Q6" s="17" t="b">
        <f>IFERROR(AND(OR(Q1:Q5,$X6)=TRUE,IF(SEARCH(Q$1,$A6)&gt;0,TRUE,FALSE)),"")</f>
        <v>0</v>
      </c>
      <c r="R6" s="17" t="str">
        <f>IFERROR(AND(OR(R1:S5,$X6)=TRUE,IF(SEARCH(R$1,$A6)&gt;0,TRUE,FALSE)),"")</f>
        <v/>
      </c>
      <c r="S6" s="17" t="str">
        <f>IFERROR(AND(OR(S1:S5,$X6)=TRUE,IF(SEARCH(S$1,$A6)&gt;0,TRUE,FALSE)),"")</f>
        <v/>
      </c>
      <c r="T6" s="17" t="b">
        <f>IFERROR(AND(OR(T1:T5,$X6)=TRUE,IF(SEARCH(T$1,$A6)&gt;0,TRUE,FALSE)),"")</f>
        <v>0</v>
      </c>
      <c r="U6" s="17" t="b">
        <f>IFERROR(AND(OR(U1:U5,$X6)=TRUE,IF(SEARCH(U$1,$A6)&gt;0,TRUE,FALSE)),"")</f>
        <v>0</v>
      </c>
      <c r="V6" s="17">
        <f t="shared" si="0"/>
        <v>0</v>
      </c>
      <c r="W6" s="17" t="b">
        <f t="shared" si="1"/>
        <v>0</v>
      </c>
      <c r="X6" s="17" t="b">
        <f t="shared" si="2"/>
        <v>0</v>
      </c>
      <c r="Y6" s="17" t="b">
        <f t="shared" si="3"/>
        <v>0</v>
      </c>
      <c r="Z6" s="17" t="b">
        <f>IF(E6&gt;'Overview (RESPONSES REQUIRED)'!$F$53,FALSE,TRUE)</f>
        <v>0</v>
      </c>
      <c r="AA6" s="17" t="b">
        <f>IF('Overview (RESPONSES REQUIRED)'!$D$53="Y", TRUE, FALSE)</f>
        <v>0</v>
      </c>
      <c r="AB6" s="17" t="str">
        <f t="shared" si="4"/>
        <v>N</v>
      </c>
    </row>
    <row r="7" spans="1:28" ht="15" x14ac:dyDescent="0.15">
      <c r="A7" s="17" t="s">
        <v>525</v>
      </c>
      <c r="B7" s="17">
        <v>4</v>
      </c>
      <c r="C7" s="17">
        <v>1</v>
      </c>
      <c r="D7" s="17" t="s">
        <v>521</v>
      </c>
      <c r="E7" s="17">
        <v>18</v>
      </c>
      <c r="F7" s="17" t="str">
        <f>IF('ENDC-n5'!P10="Y", "Y", IF('ENDC-n5'!P10="N", "N", 0))</f>
        <v>N</v>
      </c>
      <c r="G7" s="17" t="str">
        <f>IFERROR(AND(OR(G1:H6,$X7)=TRUE,IF(SEARCH(G$1,$A7)&gt;0,TRUE,FALSE)),"")</f>
        <v/>
      </c>
      <c r="H7" s="17" t="b">
        <f>IFERROR(AND(OR(H1:H6,$X7)=TRUE,IF(SEARCH(H$1,$A7)&gt;0,TRUE,FALSE)),"")</f>
        <v>0</v>
      </c>
      <c r="I7" s="17" t="str">
        <f>IFERROR(AND(OR(I1:L6,$X7)=TRUE,IF(SEARCH(I$1,$A7)&gt;0,TRUE,FALSE)),"")</f>
        <v/>
      </c>
      <c r="J7" s="17" t="str">
        <f>IFERROR(AND(OR(J1:L6,$X7)=TRUE,IF(SEARCH(J$1,$A7)&gt;0,TRUE,FALSE)),"")</f>
        <v/>
      </c>
      <c r="K7" s="17" t="str">
        <f>IFERROR(AND(OR(K1:L6,$X7)=TRUE,IF(SEARCH(K$1,$A7)&gt;0,TRUE,FALSE)),"")</f>
        <v/>
      </c>
      <c r="L7" s="17" t="b">
        <f>IFERROR(AND(OR(L1:L6,$X7)=TRUE,IF(SEARCH(L$1,$A7)&gt;0,TRUE,FALSE)),"")</f>
        <v>0</v>
      </c>
      <c r="M7" s="17" t="b">
        <f>IFERROR(AND(OR(M1:M6,$X7)=TRUE,IF(SEARCH(M$1,$A7)&gt;0,TRUE,FALSE)),"")</f>
        <v>0</v>
      </c>
      <c r="N7" s="17" t="str">
        <f>IFERROR(AND(OR(N1:Q6,$X7)=TRUE,IF(SEARCH(N$1,$A7)&gt;0,TRUE,FALSE)),"")</f>
        <v/>
      </c>
      <c r="O7" s="17" t="b">
        <f>IFERROR(AND(OR(O1:Q6,$X7)=TRUE,IF(SEARCH(O$1,$A7)&gt;0,TRUE,FALSE)),"")</f>
        <v>0</v>
      </c>
      <c r="P7" s="17" t="str">
        <f>IFERROR(AND(OR(P1:Q6,$X7)=TRUE,IF(SEARCH(P$1,$A7)&gt;0,TRUE,FALSE)),"")</f>
        <v/>
      </c>
      <c r="Q7" s="17" t="str">
        <f>IFERROR(AND(OR(Q1:Q6,$X7)=TRUE,IF(SEARCH(Q$1,$A7)&gt;0,TRUE,FALSE)),"")</f>
        <v/>
      </c>
      <c r="R7" s="17" t="str">
        <f>IFERROR(AND(OR(R1:S6,$X7)=TRUE,IF(SEARCH(R$1,$A7)&gt;0,TRUE,FALSE)),"")</f>
        <v/>
      </c>
      <c r="S7" s="17" t="str">
        <f>IFERROR(AND(OR(S1:S6,$X7)=TRUE,IF(SEARCH(S$1,$A7)&gt;0,TRUE,FALSE)),"")</f>
        <v/>
      </c>
      <c r="T7" s="17" t="b">
        <f>IFERROR(AND(OR(T1:T6,$X7)=TRUE,IF(SEARCH(T$1,$A7)&gt;0,TRUE,FALSE)),"")</f>
        <v>0</v>
      </c>
      <c r="U7" s="17" t="b">
        <f>IFERROR(AND(OR(U1:U6,$X7)=TRUE,IF(SEARCH(U$1,$A7)&gt;0,TRUE,FALSE)),"")</f>
        <v>0</v>
      </c>
      <c r="V7" s="17">
        <f t="shared" si="0"/>
        <v>0</v>
      </c>
      <c r="W7" s="17" t="b">
        <f t="shared" si="1"/>
        <v>0</v>
      </c>
      <c r="X7" s="17" t="b">
        <f t="shared" si="2"/>
        <v>0</v>
      </c>
      <c r="Y7" s="17" t="b">
        <f t="shared" si="3"/>
        <v>0</v>
      </c>
      <c r="Z7" s="17" t="b">
        <f>IF(E7&gt;'Overview (RESPONSES REQUIRED)'!$F$53,FALSE,TRUE)</f>
        <v>0</v>
      </c>
      <c r="AA7" s="17" t="b">
        <f>IF('Overview (RESPONSES REQUIRED)'!$D$53="Y", TRUE, FALSE)</f>
        <v>0</v>
      </c>
      <c r="AB7" s="17" t="str">
        <f t="shared" si="4"/>
        <v>N</v>
      </c>
    </row>
    <row r="8" spans="1:28" ht="15" x14ac:dyDescent="0.15">
      <c r="A8" s="17" t="s">
        <v>526</v>
      </c>
      <c r="B8" s="17">
        <v>4</v>
      </c>
      <c r="C8" s="17">
        <v>1</v>
      </c>
      <c r="D8" s="17" t="s">
        <v>521</v>
      </c>
      <c r="E8" s="17">
        <v>16</v>
      </c>
      <c r="F8" s="17" t="str">
        <f>IF('ENDC-n5'!P11="Y", "Y", IF('ENDC-n5'!P11="N", "N", 0))</f>
        <v>N</v>
      </c>
      <c r="G8" s="17" t="b">
        <f>IFERROR(AND(OR(G1:H7,$X8)=TRUE,IF(SEARCH(G$1,$A8)&gt;0,TRUE,FALSE)),"")</f>
        <v>0</v>
      </c>
      <c r="H8" s="17" t="str">
        <f>IFERROR(AND(OR(H1:H7,$X8)=TRUE,IF(SEARCH(H$1,$A8)&gt;0,TRUE,FALSE)),"")</f>
        <v/>
      </c>
      <c r="I8" s="17" t="str">
        <f>IFERROR(AND(OR(I1:L7,$X8)=TRUE,IF(SEARCH(I$1,$A8)&gt;0,TRUE,FALSE)),"")</f>
        <v/>
      </c>
      <c r="J8" s="17" t="str">
        <f>IFERROR(AND(OR(J1:L7,$X8)=TRUE,IF(SEARCH(J$1,$A8)&gt;0,TRUE,FALSE)),"")</f>
        <v/>
      </c>
      <c r="K8" s="17" t="b">
        <f>IFERROR(AND(OR(K1:L7,$X8)=TRUE,IF(SEARCH(K$1,$A8)&gt;0,TRUE,FALSE)),"")</f>
        <v>0</v>
      </c>
      <c r="L8" s="17" t="str">
        <f>IFERROR(AND(OR(L1:L7,$X8)=TRUE,IF(SEARCH(L$1,$A8)&gt;0,TRUE,FALSE)),"")</f>
        <v/>
      </c>
      <c r="M8" s="17" t="b">
        <f>IFERROR(AND(OR(M1:M7,$X8)=TRUE,IF(SEARCH(M$1,$A8)&gt;0,TRUE,FALSE)),"")</f>
        <v>0</v>
      </c>
      <c r="N8" s="17" t="str">
        <f>IFERROR(AND(OR(N1:Q7,$X8)=TRUE,IF(SEARCH(N$1,$A8)&gt;0,TRUE,FALSE)),"")</f>
        <v/>
      </c>
      <c r="O8" s="17" t="str">
        <f>IFERROR(AND(OR(O1:Q7,$X8)=TRUE,IF(SEARCH(O$1,$A8)&gt;0,TRUE,FALSE)),"")</f>
        <v/>
      </c>
      <c r="P8" s="17" t="str">
        <f>IFERROR(AND(OR(P1:Q7,$X8)=TRUE,IF(SEARCH(P$1,$A8)&gt;0,TRUE,FALSE)),"")</f>
        <v/>
      </c>
      <c r="Q8" s="17" t="b">
        <f>IFERROR(AND(OR(Q1:Q7,$X8)=TRUE,IF(SEARCH(Q$1,$A8)&gt;0,TRUE,FALSE)),"")</f>
        <v>0</v>
      </c>
      <c r="R8" s="17" t="str">
        <f>IFERROR(AND(OR(R1:S7,$X8)=TRUE,IF(SEARCH(R$1,$A8)&gt;0,TRUE,FALSE)),"")</f>
        <v/>
      </c>
      <c r="S8" s="17" t="str">
        <f>IFERROR(AND(OR(S1:S7,$X8)=TRUE,IF(SEARCH(S$1,$A8)&gt;0,TRUE,FALSE)),"")</f>
        <v/>
      </c>
      <c r="T8" s="17" t="b">
        <f>IFERROR(AND(OR(T1:T7,$X8)=TRUE,IF(SEARCH(T$1,$A8)&gt;0,TRUE,FALSE)),"")</f>
        <v>0</v>
      </c>
      <c r="U8" s="17" t="b">
        <f>IFERROR(AND(OR(U1:U7,$X8)=TRUE,IF(SEARCH(U$1,$A8)&gt;0,TRUE,FALSE)),"")</f>
        <v>0</v>
      </c>
      <c r="V8" s="17">
        <f t="shared" si="0"/>
        <v>0</v>
      </c>
      <c r="W8" s="17" t="b">
        <f t="shared" si="1"/>
        <v>0</v>
      </c>
      <c r="X8" s="17" t="b">
        <f t="shared" si="2"/>
        <v>0</v>
      </c>
      <c r="Y8" s="17" t="b">
        <f t="shared" si="3"/>
        <v>0</v>
      </c>
      <c r="Z8" s="17" t="b">
        <f>IF(E8&gt;'Overview (RESPONSES REQUIRED)'!$F$53,FALSE,TRUE)</f>
        <v>0</v>
      </c>
      <c r="AA8" s="17" t="b">
        <f>IF('Overview (RESPONSES REQUIRED)'!$D$53="Y", TRUE, FALSE)</f>
        <v>0</v>
      </c>
      <c r="AB8" s="17" t="str">
        <f t="shared" si="4"/>
        <v>N</v>
      </c>
    </row>
    <row r="9" spans="1:28" ht="15" x14ac:dyDescent="0.15">
      <c r="A9" s="17" t="s">
        <v>527</v>
      </c>
      <c r="B9" s="17">
        <v>4</v>
      </c>
      <c r="C9" s="17">
        <v>1</v>
      </c>
      <c r="D9" s="17" t="s">
        <v>521</v>
      </c>
      <c r="E9" s="17">
        <v>16</v>
      </c>
      <c r="F9" s="17" t="str">
        <f>IF('ENDC-n5'!P12="Y", "Y", IF('ENDC-n5'!P12="N", "N", 0))</f>
        <v>N</v>
      </c>
      <c r="G9" s="17" t="str">
        <f>IFERROR(AND(OR(G1:H8,$X9)=TRUE,IF(SEARCH(G$1,$A9)&gt;0,TRUE,FALSE)),"")</f>
        <v/>
      </c>
      <c r="H9" s="17" t="b">
        <f>IFERROR(AND(OR(H1:H8,$X9)=TRUE,IF(SEARCH(H$1,$A9)&gt;0,TRUE,FALSE)),"")</f>
        <v>0</v>
      </c>
      <c r="I9" s="17" t="b">
        <f>IFERROR(AND(OR(I1:L8,$X9)=TRUE,IF(SEARCH(I$1,$A9)&gt;0,TRUE,FALSE)),"")</f>
        <v>0</v>
      </c>
      <c r="J9" s="17" t="str">
        <f>IFERROR(AND(OR(J1:L8,$X9)=TRUE,IF(SEARCH(J$1,$A9)&gt;0,TRUE,FALSE)),"")</f>
        <v/>
      </c>
      <c r="K9" s="17" t="str">
        <f>IFERROR(AND(OR(K1:L8,$X9)=TRUE,IF(SEARCH(K$1,$A9)&gt;0,TRUE,FALSE)),"")</f>
        <v/>
      </c>
      <c r="L9" s="17" t="str">
        <f>IFERROR(AND(OR(L1:L8,$X9)=TRUE,IF(SEARCH(L$1,$A9)&gt;0,TRUE,FALSE)),"")</f>
        <v/>
      </c>
      <c r="M9" s="17" t="b">
        <f>IFERROR(AND(OR(M1:M8,$X9)=TRUE,IF(SEARCH(M$1,$A9)&gt;0,TRUE,FALSE)),"")</f>
        <v>0</v>
      </c>
      <c r="N9" s="17" t="str">
        <f>IFERROR(AND(OR(N1:Q8,$X9)=TRUE,IF(SEARCH(N$1,$A9)&gt;0,TRUE,FALSE)),"")</f>
        <v/>
      </c>
      <c r="O9" s="17" t="str">
        <f>IFERROR(AND(OR(O1:Q8,$X9)=TRUE,IF(SEARCH(O$1,$A9)&gt;0,TRUE,FALSE)),"")</f>
        <v/>
      </c>
      <c r="P9" s="17" t="str">
        <f>IFERROR(AND(OR(P1:Q8,$X9)=TRUE,IF(SEARCH(P$1,$A9)&gt;0,TRUE,FALSE)),"")</f>
        <v/>
      </c>
      <c r="Q9" s="17" t="b">
        <f>IFERROR(AND(OR(Q1:Q8,$X9)=TRUE,IF(SEARCH(Q$1,$A9)&gt;0,TRUE,FALSE)),"")</f>
        <v>0</v>
      </c>
      <c r="R9" s="17" t="str">
        <f>IFERROR(AND(OR(R1:S8,$X9)=TRUE,IF(SEARCH(R$1,$A9)&gt;0,TRUE,FALSE)),"")</f>
        <v/>
      </c>
      <c r="S9" s="17" t="str">
        <f>IFERROR(AND(OR(S1:S8,$X9)=TRUE,IF(SEARCH(S$1,$A9)&gt;0,TRUE,FALSE)),"")</f>
        <v/>
      </c>
      <c r="T9" s="17" t="b">
        <f>IFERROR(AND(OR(T1:T8,$X9)=TRUE,IF(SEARCH(T$1,$A9)&gt;0,TRUE,FALSE)),"")</f>
        <v>0</v>
      </c>
      <c r="U9" s="17" t="b">
        <f>IFERROR(AND(OR(U1:U8,$X9)=TRUE,IF(SEARCH(U$1,$A9)&gt;0,TRUE,FALSE)),"")</f>
        <v>0</v>
      </c>
      <c r="V9" s="17">
        <f t="shared" si="0"/>
        <v>0</v>
      </c>
      <c r="W9" s="17" t="b">
        <f t="shared" si="1"/>
        <v>0</v>
      </c>
      <c r="X9" s="17" t="b">
        <f t="shared" si="2"/>
        <v>0</v>
      </c>
      <c r="Y9" s="17" t="b">
        <f t="shared" si="3"/>
        <v>0</v>
      </c>
      <c r="Z9" s="17" t="b">
        <f>IF(E9&gt;'Overview (RESPONSES REQUIRED)'!$F$53,FALSE,TRUE)</f>
        <v>0</v>
      </c>
      <c r="AA9" s="17" t="b">
        <f>IF('Overview (RESPONSES REQUIRED)'!$D$53="Y", TRUE, FALSE)</f>
        <v>0</v>
      </c>
      <c r="AB9" s="17" t="str">
        <f t="shared" si="4"/>
        <v>N</v>
      </c>
    </row>
    <row r="10" spans="1:28" ht="15" x14ac:dyDescent="0.15">
      <c r="A10" s="17" t="s">
        <v>528</v>
      </c>
      <c r="B10" s="17">
        <v>4</v>
      </c>
      <c r="C10" s="17">
        <v>1</v>
      </c>
      <c r="D10" s="17" t="s">
        <v>521</v>
      </c>
      <c r="E10" s="17">
        <v>16</v>
      </c>
      <c r="F10" s="17" t="str">
        <f>IF('ENDC-n5'!P13="Y", "Y", IF('ENDC-n5'!P13="N", "N", 0))</f>
        <v>N</v>
      </c>
      <c r="G10" s="17" t="b">
        <f>IFERROR(AND(OR(G1:H9,$X10)=TRUE,IF(SEARCH(G$1,$A10)&gt;0,TRUE,FALSE)),"")</f>
        <v>0</v>
      </c>
      <c r="H10" s="17" t="str">
        <f>IFERROR(AND(OR(H1:H9,$X10)=TRUE,IF(SEARCH(H$1,$A10)&gt;0,TRUE,FALSE)),"")</f>
        <v/>
      </c>
      <c r="I10" s="17" t="str">
        <f>IFERROR(AND(OR(I1:L9,$X10)=TRUE,IF(SEARCH(I$1,$A10)&gt;0,TRUE,FALSE)),"")</f>
        <v/>
      </c>
      <c r="J10" s="17" t="b">
        <f>IFERROR(AND(OR(J1:L9,$X10)=TRUE,IF(SEARCH(J$1,$A10)&gt;0,TRUE,FALSE)),"")</f>
        <v>0</v>
      </c>
      <c r="K10" s="17" t="str">
        <f>IFERROR(AND(OR(K1:L9,$X10)=TRUE,IF(SEARCH(K$1,$A10)&gt;0,TRUE,FALSE)),"")</f>
        <v/>
      </c>
      <c r="L10" s="17" t="str">
        <f>IFERROR(AND(OR(L1:L9,$X10)=TRUE,IF(SEARCH(L$1,$A10)&gt;0,TRUE,FALSE)),"")</f>
        <v/>
      </c>
      <c r="M10" s="17" t="b">
        <f>IFERROR(AND(OR(M1:M9,$X10)=TRUE,IF(SEARCH(M$1,$A10)&gt;0,TRUE,FALSE)),"")</f>
        <v>0</v>
      </c>
      <c r="N10" s="17" t="str">
        <f>IFERROR(AND(OR(N1:Q9,$X10)=TRUE,IF(SEARCH(N$1,$A10)&gt;0,TRUE,FALSE)),"")</f>
        <v/>
      </c>
      <c r="O10" s="17" t="str">
        <f>IFERROR(AND(OR(O1:Q9,$X10)=TRUE,IF(SEARCH(O$1,$A10)&gt;0,TRUE,FALSE)),"")</f>
        <v/>
      </c>
      <c r="P10" s="17" t="str">
        <f>IFERROR(AND(OR(P1:Q9,$X10)=TRUE,IF(SEARCH(P$1,$A10)&gt;0,TRUE,FALSE)),"")</f>
        <v/>
      </c>
      <c r="Q10" s="17" t="b">
        <f>IFERROR(AND(OR(Q1:Q9,$X10)=TRUE,IF(SEARCH(Q$1,$A10)&gt;0,TRUE,FALSE)),"")</f>
        <v>0</v>
      </c>
      <c r="R10" s="17" t="str">
        <f>IFERROR(AND(OR(R1:S9,$X10)=TRUE,IF(SEARCH(R$1,$A10)&gt;0,TRUE,FALSE)),"")</f>
        <v/>
      </c>
      <c r="S10" s="17" t="str">
        <f>IFERROR(AND(OR(S1:S9,$X10)=TRUE,IF(SEARCH(S$1,$A10)&gt;0,TRUE,FALSE)),"")</f>
        <v/>
      </c>
      <c r="T10" s="17" t="b">
        <f>IFERROR(AND(OR(T1:T9,$X10)=TRUE,IF(SEARCH(T$1,$A10)&gt;0,TRUE,FALSE)),"")</f>
        <v>0</v>
      </c>
      <c r="U10" s="17" t="b">
        <f>IFERROR(AND(OR(U1:U9,$X10)=TRUE,IF(SEARCH(U$1,$A10)&gt;0,TRUE,FALSE)),"")</f>
        <v>0</v>
      </c>
      <c r="V10" s="17">
        <f t="shared" si="0"/>
        <v>0</v>
      </c>
      <c r="W10" s="17" t="b">
        <f t="shared" si="1"/>
        <v>0</v>
      </c>
      <c r="X10" s="17" t="b">
        <f t="shared" si="2"/>
        <v>0</v>
      </c>
      <c r="Y10" s="17" t="b">
        <f t="shared" si="3"/>
        <v>0</v>
      </c>
      <c r="Z10" s="17" t="b">
        <f>IF(E10&gt;'Overview (RESPONSES REQUIRED)'!$F$53,FALSE,TRUE)</f>
        <v>0</v>
      </c>
      <c r="AA10" s="17" t="b">
        <f>IF('Overview (RESPONSES REQUIRED)'!$D$53="Y", TRUE, FALSE)</f>
        <v>0</v>
      </c>
      <c r="AB10" s="17" t="str">
        <f t="shared" si="4"/>
        <v>N</v>
      </c>
    </row>
    <row r="11" spans="1:28" ht="15" x14ac:dyDescent="0.15">
      <c r="A11" s="17" t="s">
        <v>529</v>
      </c>
      <c r="B11" s="17">
        <v>4</v>
      </c>
      <c r="C11" s="17">
        <v>1</v>
      </c>
      <c r="D11" s="17" t="s">
        <v>521</v>
      </c>
      <c r="E11" s="17">
        <v>16</v>
      </c>
      <c r="F11" s="17" t="str">
        <f>IF('ENDC-n5'!P14="Y", "Y", IF('ENDC-n5'!P14="N", "N", 0))</f>
        <v>N</v>
      </c>
      <c r="G11" s="17" t="str">
        <f>IFERROR(AND(OR(G1:H10,$X11)=TRUE,IF(SEARCH(G$1,$A11)&gt;0,TRUE,FALSE)),"")</f>
        <v/>
      </c>
      <c r="H11" s="17" t="b">
        <f>IFERROR(AND(OR(H1:H10,$X11)=TRUE,IF(SEARCH(H$1,$A11)&gt;0,TRUE,FALSE)),"")</f>
        <v>0</v>
      </c>
      <c r="I11" s="17" t="str">
        <f>IFERROR(AND(OR(I1:L10,$X11)=TRUE,IF(SEARCH(I$1,$A11)&gt;0,TRUE,FALSE)),"")</f>
        <v/>
      </c>
      <c r="J11" s="17" t="str">
        <f>IFERROR(AND(OR(J1:L10,$X11)=TRUE,IF(SEARCH(J$1,$A11)&gt;0,TRUE,FALSE)),"")</f>
        <v/>
      </c>
      <c r="K11" s="17" t="str">
        <f>IFERROR(AND(OR(K1:L10,$X11)=TRUE,IF(SEARCH(K$1,$A11)&gt;0,TRUE,FALSE)),"")</f>
        <v/>
      </c>
      <c r="L11" s="17" t="b">
        <f>IFERROR(AND(OR(L1:L10,$X11)=TRUE,IF(SEARCH(L$1,$A11)&gt;0,TRUE,FALSE)),"")</f>
        <v>0</v>
      </c>
      <c r="M11" s="17" t="b">
        <f>IFERROR(AND(OR(M1:M10,$X11)=TRUE,IF(SEARCH(M$1,$A11)&gt;0,TRUE,FALSE)),"")</f>
        <v>0</v>
      </c>
      <c r="N11" s="17" t="b">
        <f>IFERROR(AND(OR(N1:Q10,$X11)=TRUE,IF(SEARCH(N$1,$A11)&gt;0,TRUE,FALSE)),"")</f>
        <v>0</v>
      </c>
      <c r="O11" s="17" t="str">
        <f>IFERROR(AND(OR(O1:Q10,$X11)=TRUE,IF(SEARCH(O$1,$A11)&gt;0,TRUE,FALSE)),"")</f>
        <v/>
      </c>
      <c r="P11" s="17" t="str">
        <f>IFERROR(AND(OR(P1:Q10,$X11)=TRUE,IF(SEARCH(P$1,$A11)&gt;0,TRUE,FALSE)),"")</f>
        <v/>
      </c>
      <c r="Q11" s="17" t="str">
        <f>IFERROR(AND(OR(Q1:Q10,$X11)=TRUE,IF(SEARCH(Q$1,$A11)&gt;0,TRUE,FALSE)),"")</f>
        <v/>
      </c>
      <c r="R11" s="17" t="str">
        <f>IFERROR(AND(OR(R1:S10,$X11)=TRUE,IF(SEARCH(R$1,$A11)&gt;0,TRUE,FALSE)),"")</f>
        <v/>
      </c>
      <c r="S11" s="17" t="str">
        <f>IFERROR(AND(OR(S1:S10,$X11)=TRUE,IF(SEARCH(S$1,$A11)&gt;0,TRUE,FALSE)),"")</f>
        <v/>
      </c>
      <c r="T11" s="17" t="b">
        <f>IFERROR(AND(OR(T1:T10,$X11)=TRUE,IF(SEARCH(T$1,$A11)&gt;0,TRUE,FALSE)),"")</f>
        <v>0</v>
      </c>
      <c r="U11" s="17" t="b">
        <f>IFERROR(AND(OR(U1:U10,$X11)=TRUE,IF(SEARCH(U$1,$A11)&gt;0,TRUE,FALSE)),"")</f>
        <v>0</v>
      </c>
      <c r="V11" s="17">
        <f t="shared" si="0"/>
        <v>0</v>
      </c>
      <c r="W11" s="17" t="b">
        <f t="shared" si="1"/>
        <v>0</v>
      </c>
      <c r="X11" s="17" t="b">
        <f t="shared" si="2"/>
        <v>0</v>
      </c>
      <c r="Y11" s="17" t="b">
        <f t="shared" si="3"/>
        <v>0</v>
      </c>
      <c r="Z11" s="17" t="b">
        <f>IF(E11&gt;'Overview (RESPONSES REQUIRED)'!$F$53,FALSE,TRUE)</f>
        <v>0</v>
      </c>
      <c r="AA11" s="17" t="b">
        <f>IF('Overview (RESPONSES REQUIRED)'!$D$53="Y", TRUE, FALSE)</f>
        <v>0</v>
      </c>
      <c r="AB11" s="17" t="str">
        <f t="shared" si="4"/>
        <v>N</v>
      </c>
    </row>
    <row r="12" spans="1:28" ht="15" x14ac:dyDescent="0.15">
      <c r="A12" s="17" t="s">
        <v>530</v>
      </c>
      <c r="B12" s="17">
        <v>4</v>
      </c>
      <c r="C12" s="17">
        <v>1</v>
      </c>
      <c r="D12" s="17" t="s">
        <v>521</v>
      </c>
      <c r="E12" s="17">
        <v>16</v>
      </c>
      <c r="F12" s="17" t="str">
        <f>IF('ENDC-n5'!P15="Y", "Y", IF('ENDC-n5'!P15="N", "N", 0))</f>
        <v>N</v>
      </c>
      <c r="G12" s="17" t="b">
        <f>IFERROR(AND(OR(G1:H11,$X12)=TRUE,IF(SEARCH(G$1,$A12)&gt;0,TRUE,FALSE)),"")</f>
        <v>0</v>
      </c>
      <c r="H12" s="17" t="str">
        <f>IFERROR(AND(OR(H1:H11,$X12)=TRUE,IF(SEARCH(H$1,$A12)&gt;0,TRUE,FALSE)),"")</f>
        <v/>
      </c>
      <c r="I12" s="17" t="str">
        <f>IFERROR(AND(OR(I1:L11,$X12)=TRUE,IF(SEARCH(I$1,$A12)&gt;0,TRUE,FALSE)),"")</f>
        <v/>
      </c>
      <c r="J12" s="17" t="str">
        <f>IFERROR(AND(OR(J1:L11,$X12)=TRUE,IF(SEARCH(J$1,$A12)&gt;0,TRUE,FALSE)),"")</f>
        <v/>
      </c>
      <c r="K12" s="17" t="str">
        <f>IFERROR(AND(OR(K1:L11,$X12)=TRUE,IF(SEARCH(K$1,$A12)&gt;0,TRUE,FALSE)),"")</f>
        <v/>
      </c>
      <c r="L12" s="17" t="b">
        <f>IFERROR(AND(OR(L1:L11,$X12)=TRUE,IF(SEARCH(L$1,$A12)&gt;0,TRUE,FALSE)),"")</f>
        <v>0</v>
      </c>
      <c r="M12" s="17" t="b">
        <f>IFERROR(AND(OR(M1:M11,$X12)=TRUE,IF(SEARCH(M$1,$A12)&gt;0,TRUE,FALSE)),"")</f>
        <v>0</v>
      </c>
      <c r="N12" s="17" t="str">
        <f>IFERROR(AND(OR(N1:Q11,$X12)=TRUE,IF(SEARCH(N$1,$A12)&gt;0,TRUE,FALSE)),"")</f>
        <v/>
      </c>
      <c r="O12" s="17" t="b">
        <f>IFERROR(AND(OR(O1:Q11,$X12)=TRUE,IF(SEARCH(O$1,$A12)&gt;0,TRUE,FALSE)),"")</f>
        <v>0</v>
      </c>
      <c r="P12" s="17" t="str">
        <f>IFERROR(AND(OR(P1:Q11,$X12)=TRUE,IF(SEARCH(P$1,$A12)&gt;0,TRUE,FALSE)),"")</f>
        <v/>
      </c>
      <c r="Q12" s="17" t="str">
        <f>IFERROR(AND(OR(Q1:Q11,$X12)=TRUE,IF(SEARCH(Q$1,$A12)&gt;0,TRUE,FALSE)),"")</f>
        <v/>
      </c>
      <c r="R12" s="17" t="str">
        <f>IFERROR(AND(OR(R1:S11,$X12)=TRUE,IF(SEARCH(R$1,$A12)&gt;0,TRUE,FALSE)),"")</f>
        <v/>
      </c>
      <c r="S12" s="17" t="str">
        <f>IFERROR(AND(OR(S1:S11,$X12)=TRUE,IF(SEARCH(S$1,$A12)&gt;0,TRUE,FALSE)),"")</f>
        <v/>
      </c>
      <c r="T12" s="17" t="b">
        <f>IFERROR(AND(OR(T1:T11,$X12)=TRUE,IF(SEARCH(T$1,$A12)&gt;0,TRUE,FALSE)),"")</f>
        <v>0</v>
      </c>
      <c r="U12" s="17" t="b">
        <f>IFERROR(AND(OR(U1:U11,$X12)=TRUE,IF(SEARCH(U$1,$A12)&gt;0,TRUE,FALSE)),"")</f>
        <v>0</v>
      </c>
      <c r="V12" s="17">
        <f t="shared" si="0"/>
        <v>0</v>
      </c>
      <c r="W12" s="17" t="b">
        <f t="shared" si="1"/>
        <v>0</v>
      </c>
      <c r="X12" s="17" t="b">
        <f t="shared" si="2"/>
        <v>0</v>
      </c>
      <c r="Y12" s="17" t="b">
        <f t="shared" si="3"/>
        <v>0</v>
      </c>
      <c r="Z12" s="17" t="b">
        <f>IF(E12&gt;'Overview (RESPONSES REQUIRED)'!$F$53,FALSE,TRUE)</f>
        <v>0</v>
      </c>
      <c r="AA12" s="17" t="b">
        <f>IF('Overview (RESPONSES REQUIRED)'!$D$53="Y", TRUE, FALSE)</f>
        <v>0</v>
      </c>
      <c r="AB12" s="17" t="str">
        <f t="shared" si="4"/>
        <v>N</v>
      </c>
    </row>
    <row r="13" spans="1:28" ht="15" x14ac:dyDescent="0.15">
      <c r="A13" s="17" t="s">
        <v>531</v>
      </c>
      <c r="B13" s="17">
        <v>4</v>
      </c>
      <c r="C13" s="17">
        <v>1</v>
      </c>
      <c r="D13" s="17" t="s">
        <v>521</v>
      </c>
      <c r="E13" s="17">
        <v>14</v>
      </c>
      <c r="F13" s="17" t="str">
        <f>IF('ENDC-n5'!P16="Y", "Y", IF('ENDC-n5'!P16="N", "N", 0))</f>
        <v>N</v>
      </c>
      <c r="G13" s="17" t="str">
        <f>IFERROR(AND(OR(G1:H12,$X13)=TRUE,IF(SEARCH(G$1,$A13)&gt;0,TRUE,FALSE)),"")</f>
        <v/>
      </c>
      <c r="H13" s="17" t="b">
        <f>IFERROR(AND(OR(H1:H12,$X13)=TRUE,IF(SEARCH(H$1,$A13)&gt;0,TRUE,FALSE)),"")</f>
        <v>0</v>
      </c>
      <c r="I13" s="17" t="str">
        <f>IFERROR(AND(OR(I1:L12,$X13)=TRUE,IF(SEARCH(I$1,$A13)&gt;0,TRUE,FALSE)),"")</f>
        <v/>
      </c>
      <c r="J13" s="17" t="str">
        <f>IFERROR(AND(OR(J1:L12,$X13)=TRUE,IF(SEARCH(J$1,$A13)&gt;0,TRUE,FALSE)),"")</f>
        <v/>
      </c>
      <c r="K13" s="17" t="str">
        <f>IFERROR(AND(OR(K1:L12,$X13)=TRUE,IF(SEARCH(K$1,$A13)&gt;0,TRUE,FALSE)),"")</f>
        <v/>
      </c>
      <c r="L13" s="17" t="b">
        <f>IFERROR(AND(OR(L1:L12,$X13)=TRUE,IF(SEARCH(L$1,$A13)&gt;0,TRUE,FALSE)),"")</f>
        <v>0</v>
      </c>
      <c r="M13" s="17" t="b">
        <f>IFERROR(AND(OR(M1:M12,$X13)=TRUE,IF(SEARCH(M$1,$A13)&gt;0,TRUE,FALSE)),"")</f>
        <v>0</v>
      </c>
      <c r="N13" s="17" t="str">
        <f>IFERROR(AND(OR(N1:Q12,$X13)=TRUE,IF(SEARCH(N$1,$A13)&gt;0,TRUE,FALSE)),"")</f>
        <v/>
      </c>
      <c r="O13" s="17" t="str">
        <f>IFERROR(AND(OR(O1:Q12,$X13)=TRUE,IF(SEARCH(O$1,$A13)&gt;0,TRUE,FALSE)),"")</f>
        <v/>
      </c>
      <c r="P13" s="17" t="b">
        <f>IFERROR(AND(OR(P1:Q12,$X13)=TRUE,IF(SEARCH(P$1,$A13)&gt;0,TRUE,FALSE)),"")</f>
        <v>0</v>
      </c>
      <c r="Q13" s="17" t="str">
        <f>IFERROR(AND(OR(Q1:Q12,$X13)=TRUE,IF(SEARCH(Q$1,$A13)&gt;0,TRUE,FALSE)),"")</f>
        <v/>
      </c>
      <c r="R13" s="17" t="str">
        <f>IFERROR(AND(OR(R1:S12,$X13)=TRUE,IF(SEARCH(R$1,$A13)&gt;0,TRUE,FALSE)),"")</f>
        <v/>
      </c>
      <c r="S13" s="17" t="str">
        <f>IFERROR(AND(OR(S1:S12,$X13)=TRUE,IF(SEARCH(S$1,$A13)&gt;0,TRUE,FALSE)),"")</f>
        <v/>
      </c>
      <c r="T13" s="17" t="b">
        <f>IFERROR(AND(OR(T1:T12,$X13)=TRUE,IF(SEARCH(T$1,$A13)&gt;0,TRUE,FALSE)),"")</f>
        <v>0</v>
      </c>
      <c r="U13" s="17" t="b">
        <f>IFERROR(AND(OR(U1:U12,$X13)=TRUE,IF(SEARCH(U$1,$A13)&gt;0,TRUE,FALSE)),"")</f>
        <v>0</v>
      </c>
      <c r="V13" s="17">
        <f t="shared" si="0"/>
        <v>0</v>
      </c>
      <c r="W13" s="17" t="b">
        <f t="shared" si="1"/>
        <v>0</v>
      </c>
      <c r="X13" s="17" t="b">
        <f t="shared" si="2"/>
        <v>0</v>
      </c>
      <c r="Y13" s="17" t="b">
        <f t="shared" si="3"/>
        <v>0</v>
      </c>
      <c r="Z13" s="17" t="b">
        <f>IF(E13&gt;'Overview (RESPONSES REQUIRED)'!$F$53,FALSE,TRUE)</f>
        <v>0</v>
      </c>
      <c r="AA13" s="17" t="b">
        <f>IF('Overview (RESPONSES REQUIRED)'!$D$53="Y", TRUE, FALSE)</f>
        <v>0</v>
      </c>
      <c r="AB13" s="17" t="str">
        <f t="shared" si="4"/>
        <v>N</v>
      </c>
    </row>
    <row r="14" spans="1:28" ht="15" x14ac:dyDescent="0.15">
      <c r="A14" s="17" t="s">
        <v>532</v>
      </c>
      <c r="B14" s="17">
        <v>4</v>
      </c>
      <c r="C14" s="17">
        <v>1</v>
      </c>
      <c r="D14" s="17" t="s">
        <v>521</v>
      </c>
      <c r="E14" s="17">
        <v>14</v>
      </c>
      <c r="F14" s="17" t="str">
        <f>IF('ENDC-n5'!P17="Y", "Y", IF('ENDC-n5'!P17="N", "N", 0))</f>
        <v>N</v>
      </c>
      <c r="G14" s="17" t="str">
        <f>IFERROR(AND(OR(G1:H13,$X14)=TRUE,IF(SEARCH(G$1,$A14)&gt;0,TRUE,FALSE)),"")</f>
        <v/>
      </c>
      <c r="H14" s="17" t="b">
        <f>IFERROR(AND(OR(H1:H13,$X14)=TRUE,IF(SEARCH(H$1,$A14)&gt;0,TRUE,FALSE)),"")</f>
        <v>0</v>
      </c>
      <c r="I14" s="17" t="str">
        <f>IFERROR(AND(OR(I1:L13,$X14)=TRUE,IF(SEARCH(I$1,$A14)&gt;0,TRUE,FALSE)),"")</f>
        <v/>
      </c>
      <c r="J14" s="17" t="str">
        <f>IFERROR(AND(OR(J1:L13,$X14)=TRUE,IF(SEARCH(J$1,$A14)&gt;0,TRUE,FALSE)),"")</f>
        <v/>
      </c>
      <c r="K14" s="17" t="b">
        <f>IFERROR(AND(OR(K1:L13,$X14)=TRUE,IF(SEARCH(K$1,$A14)&gt;0,TRUE,FALSE)),"")</f>
        <v>0</v>
      </c>
      <c r="L14" s="17" t="str">
        <f>IFERROR(AND(OR(L1:L13,$X14)=TRUE,IF(SEARCH(L$1,$A14)&gt;0,TRUE,FALSE)),"")</f>
        <v/>
      </c>
      <c r="M14" s="17" t="b">
        <f>IFERROR(AND(OR(M1:M13,$X14)=TRUE,IF(SEARCH(M$1,$A14)&gt;0,TRUE,FALSE)),"")</f>
        <v>0</v>
      </c>
      <c r="N14" s="17" t="str">
        <f>IFERROR(AND(OR(N1:Q13,$X14)=TRUE,IF(SEARCH(N$1,$A14)&gt;0,TRUE,FALSE)),"")</f>
        <v/>
      </c>
      <c r="O14" s="17" t="str">
        <f>IFERROR(AND(OR(O1:Q13,$X14)=TRUE,IF(SEARCH(O$1,$A14)&gt;0,TRUE,FALSE)),"")</f>
        <v/>
      </c>
      <c r="P14" s="17" t="b">
        <f>IFERROR(AND(OR(P1:Q13,$X14)=TRUE,IF(SEARCH(P$1,$A14)&gt;0,TRUE,FALSE)),"")</f>
        <v>0</v>
      </c>
      <c r="Q14" s="17" t="str">
        <f>IFERROR(AND(OR(Q1:Q13,$X14)=TRUE,IF(SEARCH(Q$1,$A14)&gt;0,TRUE,FALSE)),"")</f>
        <v/>
      </c>
      <c r="R14" s="17" t="str">
        <f>IFERROR(AND(OR(R1:S13,$X14)=TRUE,IF(SEARCH(R$1,$A14)&gt;0,TRUE,FALSE)),"")</f>
        <v/>
      </c>
      <c r="S14" s="17" t="str">
        <f>IFERROR(AND(OR(S1:S13,$X14)=TRUE,IF(SEARCH(S$1,$A14)&gt;0,TRUE,FALSE)),"")</f>
        <v/>
      </c>
      <c r="T14" s="17" t="b">
        <f>IFERROR(AND(OR(T1:T13,$X14)=TRUE,IF(SEARCH(T$1,$A14)&gt;0,TRUE,FALSE)),"")</f>
        <v>0</v>
      </c>
      <c r="U14" s="17" t="b">
        <f>IFERROR(AND(OR(U1:U13,$X14)=TRUE,IF(SEARCH(U$1,$A14)&gt;0,TRUE,FALSE)),"")</f>
        <v>0</v>
      </c>
      <c r="V14" s="17">
        <f t="shared" si="0"/>
        <v>0</v>
      </c>
      <c r="W14" s="17" t="b">
        <f t="shared" si="1"/>
        <v>0</v>
      </c>
      <c r="X14" s="17" t="b">
        <f t="shared" si="2"/>
        <v>0</v>
      </c>
      <c r="Y14" s="17" t="b">
        <f t="shared" si="3"/>
        <v>0</v>
      </c>
      <c r="Z14" s="17" t="b">
        <f>IF(E14&gt;'Overview (RESPONSES REQUIRED)'!$F$53,FALSE,TRUE)</f>
        <v>0</v>
      </c>
      <c r="AA14" s="17" t="b">
        <f>IF('Overview (RESPONSES REQUIRED)'!$D$53="Y", TRUE, FALSE)</f>
        <v>0</v>
      </c>
      <c r="AB14" s="17" t="str">
        <f t="shared" si="4"/>
        <v>N</v>
      </c>
    </row>
    <row r="15" spans="1:28" ht="15" x14ac:dyDescent="0.15">
      <c r="A15" s="17" t="s">
        <v>533</v>
      </c>
      <c r="B15" s="17">
        <v>4</v>
      </c>
      <c r="C15" s="17">
        <v>1</v>
      </c>
      <c r="D15" s="17" t="s">
        <v>521</v>
      </c>
      <c r="E15" s="17">
        <v>14</v>
      </c>
      <c r="F15" s="17" t="str">
        <f>IF('ENDC-n5'!P18="Y", "Y", IF('ENDC-n5'!P18="N", "N", 0))</f>
        <v>N</v>
      </c>
      <c r="G15" s="17" t="b">
        <f>IFERROR(AND(OR(G1:H14,$X15)=TRUE,IF(SEARCH(G$1,$A15)&gt;0,TRUE,FALSE)),"")</f>
        <v>0</v>
      </c>
      <c r="H15" s="17" t="str">
        <f>IFERROR(AND(OR(H1:H14,$X15)=TRUE,IF(SEARCH(H$1,$A15)&gt;0,TRUE,FALSE)),"")</f>
        <v/>
      </c>
      <c r="I15" s="17" t="str">
        <f>IFERROR(AND(OR(I1:L14,$X15)=TRUE,IF(SEARCH(I$1,$A15)&gt;0,TRUE,FALSE)),"")</f>
        <v/>
      </c>
      <c r="J15" s="17" t="str">
        <f>IFERROR(AND(OR(J1:L14,$X15)=TRUE,IF(SEARCH(J$1,$A15)&gt;0,TRUE,FALSE)),"")</f>
        <v/>
      </c>
      <c r="K15" s="17" t="str">
        <f>IFERROR(AND(OR(K1:L14,$X15)=TRUE,IF(SEARCH(K$1,$A15)&gt;0,TRUE,FALSE)),"")</f>
        <v/>
      </c>
      <c r="L15" s="17" t="b">
        <f>IFERROR(AND(OR(L1:L14,$X15)=TRUE,IF(SEARCH(L$1,$A15)&gt;0,TRUE,FALSE)),"")</f>
        <v>0</v>
      </c>
      <c r="M15" s="17" t="b">
        <f>IFERROR(AND(OR(M1:M14,$X15)=TRUE,IF(SEARCH(M$1,$A15)&gt;0,TRUE,FALSE)),"")</f>
        <v>0</v>
      </c>
      <c r="N15" s="17" t="str">
        <f>IFERROR(AND(OR(N1:Q14,$X15)=TRUE,IF(SEARCH(N$1,$A15)&gt;0,TRUE,FALSE)),"")</f>
        <v/>
      </c>
      <c r="O15" s="17" t="str">
        <f>IFERROR(AND(OR(O1:Q14,$X15)=TRUE,IF(SEARCH(O$1,$A15)&gt;0,TRUE,FALSE)),"")</f>
        <v/>
      </c>
      <c r="P15" s="17" t="b">
        <f>IFERROR(AND(OR(P1:Q14,$X15)=TRUE,IF(SEARCH(P$1,$A15)&gt;0,TRUE,FALSE)),"")</f>
        <v>0</v>
      </c>
      <c r="Q15" s="17" t="str">
        <f>IFERROR(AND(OR(Q1:Q14,$X15)=TRUE,IF(SEARCH(Q$1,$A15)&gt;0,TRUE,FALSE)),"")</f>
        <v/>
      </c>
      <c r="R15" s="17" t="str">
        <f>IFERROR(AND(OR(R1:S14,$X15)=TRUE,IF(SEARCH(R$1,$A15)&gt;0,TRUE,FALSE)),"")</f>
        <v/>
      </c>
      <c r="S15" s="17" t="str">
        <f>IFERROR(AND(OR(S1:S14,$X15)=TRUE,IF(SEARCH(S$1,$A15)&gt;0,TRUE,FALSE)),"")</f>
        <v/>
      </c>
      <c r="T15" s="17" t="b">
        <f>IFERROR(AND(OR(T1:T14,$X15)=TRUE,IF(SEARCH(T$1,$A15)&gt;0,TRUE,FALSE)),"")</f>
        <v>0</v>
      </c>
      <c r="U15" s="17" t="b">
        <f>IFERROR(AND(OR(U1:U14,$X15)=TRUE,IF(SEARCH(U$1,$A15)&gt;0,TRUE,FALSE)),"")</f>
        <v>0</v>
      </c>
      <c r="V15" s="17">
        <f t="shared" si="0"/>
        <v>0</v>
      </c>
      <c r="W15" s="17" t="b">
        <f t="shared" si="1"/>
        <v>0</v>
      </c>
      <c r="X15" s="17" t="b">
        <f t="shared" si="2"/>
        <v>0</v>
      </c>
      <c r="Y15" s="17" t="b">
        <f t="shared" si="3"/>
        <v>0</v>
      </c>
      <c r="Z15" s="17" t="b">
        <f>IF(E15&gt;'Overview (RESPONSES REQUIRED)'!$F$53,FALSE,TRUE)</f>
        <v>0</v>
      </c>
      <c r="AA15" s="17" t="b">
        <f>IF('Overview (RESPONSES REQUIRED)'!$D$53="Y", TRUE, FALSE)</f>
        <v>0</v>
      </c>
      <c r="AB15" s="17" t="str">
        <f t="shared" si="4"/>
        <v>N</v>
      </c>
    </row>
    <row r="16" spans="1:28" ht="15" x14ac:dyDescent="0.15">
      <c r="A16" s="17" t="s">
        <v>534</v>
      </c>
      <c r="B16" s="17">
        <v>4</v>
      </c>
      <c r="C16" s="17">
        <v>1</v>
      </c>
      <c r="D16" s="17" t="s">
        <v>521</v>
      </c>
      <c r="E16" s="17">
        <v>14</v>
      </c>
      <c r="F16" s="17" t="str">
        <f>IF('ENDC-n5'!P19="Y", "Y", IF('ENDC-n5'!P19="N", "N", 0))</f>
        <v>N</v>
      </c>
      <c r="G16" s="17" t="str">
        <f>IFERROR(AND(OR(G1:H15,$X16)=TRUE,IF(SEARCH(G$1,$A16)&gt;0,TRUE,FALSE)),"")</f>
        <v/>
      </c>
      <c r="H16" s="17" t="b">
        <f>IFERROR(AND(OR(H1:H15,$X16)=TRUE,IF(SEARCH(H$1,$A16)&gt;0,TRUE,FALSE)),"")</f>
        <v>0</v>
      </c>
      <c r="I16" s="17" t="str">
        <f>IFERROR(AND(OR(I1:L15,$X16)=TRUE,IF(SEARCH(I$1,$A16)&gt;0,TRUE,FALSE)),"")</f>
        <v/>
      </c>
      <c r="J16" s="17" t="b">
        <f>IFERROR(AND(OR(J1:L15,$X16)=TRUE,IF(SEARCH(J$1,$A16)&gt;0,TRUE,FALSE)),"")</f>
        <v>0</v>
      </c>
      <c r="K16" s="17" t="str">
        <f>IFERROR(AND(OR(K1:L15,$X16)=TRUE,IF(SEARCH(K$1,$A16)&gt;0,TRUE,FALSE)),"")</f>
        <v/>
      </c>
      <c r="L16" s="17" t="str">
        <f>IFERROR(AND(OR(L1:L15,$X16)=TRUE,IF(SEARCH(L$1,$A16)&gt;0,TRUE,FALSE)),"")</f>
        <v/>
      </c>
      <c r="M16" s="17" t="b">
        <f>IFERROR(AND(OR(M1:M15,$X16)=TRUE,IF(SEARCH(M$1,$A16)&gt;0,TRUE,FALSE)),"")</f>
        <v>0</v>
      </c>
      <c r="N16" s="17" t="str">
        <f>IFERROR(AND(OR(N1:Q15,$X16)=TRUE,IF(SEARCH(N$1,$A16)&gt;0,TRUE,FALSE)),"")</f>
        <v/>
      </c>
      <c r="O16" s="17" t="str">
        <f>IFERROR(AND(OR(O1:Q15,$X16)=TRUE,IF(SEARCH(O$1,$A16)&gt;0,TRUE,FALSE)),"")</f>
        <v/>
      </c>
      <c r="P16" s="17" t="b">
        <f>IFERROR(AND(OR(P1:Q15,$X16)=TRUE,IF(SEARCH(P$1,$A16)&gt;0,TRUE,FALSE)),"")</f>
        <v>0</v>
      </c>
      <c r="Q16" s="17" t="str">
        <f>IFERROR(AND(OR(Q1:Q15,$X16)=TRUE,IF(SEARCH(Q$1,$A16)&gt;0,TRUE,FALSE)),"")</f>
        <v/>
      </c>
      <c r="R16" s="17" t="str">
        <f>IFERROR(AND(OR(R1:S15,$X16)=TRUE,IF(SEARCH(R$1,$A16)&gt;0,TRUE,FALSE)),"")</f>
        <v/>
      </c>
      <c r="S16" s="17" t="str">
        <f>IFERROR(AND(OR(S1:S15,$X16)=TRUE,IF(SEARCH(S$1,$A16)&gt;0,TRUE,FALSE)),"")</f>
        <v/>
      </c>
      <c r="T16" s="17" t="b">
        <f>IFERROR(AND(OR(T1:T15,$X16)=TRUE,IF(SEARCH(T$1,$A16)&gt;0,TRUE,FALSE)),"")</f>
        <v>0</v>
      </c>
      <c r="U16" s="17" t="b">
        <f>IFERROR(AND(OR(U1:U15,$X16)=TRUE,IF(SEARCH(U$1,$A16)&gt;0,TRUE,FALSE)),"")</f>
        <v>0</v>
      </c>
      <c r="V16" s="17">
        <f t="shared" si="0"/>
        <v>0</v>
      </c>
      <c r="W16" s="17" t="b">
        <f t="shared" si="1"/>
        <v>0</v>
      </c>
      <c r="X16" s="17" t="b">
        <f t="shared" si="2"/>
        <v>0</v>
      </c>
      <c r="Y16" s="17" t="b">
        <f t="shared" si="3"/>
        <v>0</v>
      </c>
      <c r="Z16" s="17" t="b">
        <f>IF(E16&gt;'Overview (RESPONSES REQUIRED)'!$F$53,FALSE,TRUE)</f>
        <v>0</v>
      </c>
      <c r="AA16" s="17" t="b">
        <f>IF('Overview (RESPONSES REQUIRED)'!$D$53="Y", TRUE, FALSE)</f>
        <v>0</v>
      </c>
      <c r="AB16" s="17" t="str">
        <f t="shared" si="4"/>
        <v>N</v>
      </c>
    </row>
    <row r="17" spans="1:28" ht="15" x14ac:dyDescent="0.15">
      <c r="A17" s="17" t="s">
        <v>535</v>
      </c>
      <c r="B17" s="17">
        <v>4</v>
      </c>
      <c r="C17" s="17">
        <v>1</v>
      </c>
      <c r="D17" s="17" t="s">
        <v>521</v>
      </c>
      <c r="E17" s="17">
        <v>14</v>
      </c>
      <c r="F17" s="17" t="str">
        <f>IF('ENDC-n5'!P20="Y", "Y", IF('ENDC-n5'!P20="N", "N", 0))</f>
        <v>N</v>
      </c>
      <c r="G17" s="17" t="b">
        <f>IFERROR(AND(OR(G1:H16,$X17)=TRUE,IF(SEARCH(G$1,$A17)&gt;0,TRUE,FALSE)),"")</f>
        <v>0</v>
      </c>
      <c r="H17" s="17" t="str">
        <f>IFERROR(AND(OR(H1:H16,$X17)=TRUE,IF(SEARCH(H$1,$A17)&gt;0,TRUE,FALSE)),"")</f>
        <v/>
      </c>
      <c r="I17" s="17" t="b">
        <f>IFERROR(AND(OR(I1:L16,$X17)=TRUE,IF(SEARCH(I$1,$A17)&gt;0,TRUE,FALSE)),"")</f>
        <v>0</v>
      </c>
      <c r="J17" s="17" t="str">
        <f>IFERROR(AND(OR(J1:L16,$X17)=TRUE,IF(SEARCH(J$1,$A17)&gt;0,TRUE,FALSE)),"")</f>
        <v/>
      </c>
      <c r="K17" s="17" t="str">
        <f>IFERROR(AND(OR(K1:L16,$X17)=TRUE,IF(SEARCH(K$1,$A17)&gt;0,TRUE,FALSE)),"")</f>
        <v/>
      </c>
      <c r="L17" s="17" t="str">
        <f>IFERROR(AND(OR(L1:L16,$X17)=TRUE,IF(SEARCH(L$1,$A17)&gt;0,TRUE,FALSE)),"")</f>
        <v/>
      </c>
      <c r="M17" s="17" t="b">
        <f>IFERROR(AND(OR(M1:M16,$X17)=TRUE,IF(SEARCH(M$1,$A17)&gt;0,TRUE,FALSE)),"")</f>
        <v>0</v>
      </c>
      <c r="N17" s="17" t="str">
        <f>IFERROR(AND(OR(N1:Q16,$X17)=TRUE,IF(SEARCH(N$1,$A17)&gt;0,TRUE,FALSE)),"")</f>
        <v/>
      </c>
      <c r="O17" s="17" t="str">
        <f>IFERROR(AND(OR(O1:Q16,$X17)=TRUE,IF(SEARCH(O$1,$A17)&gt;0,TRUE,FALSE)),"")</f>
        <v/>
      </c>
      <c r="P17" s="17" t="str">
        <f>IFERROR(AND(OR(P1:Q16,$X17)=TRUE,IF(SEARCH(P$1,$A17)&gt;0,TRUE,FALSE)),"")</f>
        <v/>
      </c>
      <c r="Q17" s="17" t="b">
        <f>IFERROR(AND(OR(Q1:Q16,$X17)=TRUE,IF(SEARCH(Q$1,$A17)&gt;0,TRUE,FALSE)),"")</f>
        <v>0</v>
      </c>
      <c r="R17" s="17" t="str">
        <f>IFERROR(AND(OR(R1:S16,$X17)=TRUE,IF(SEARCH(R$1,$A17)&gt;0,TRUE,FALSE)),"")</f>
        <v/>
      </c>
      <c r="S17" s="17" t="str">
        <f>IFERROR(AND(OR(S1:S16,$X17)=TRUE,IF(SEARCH(S$1,$A17)&gt;0,TRUE,FALSE)),"")</f>
        <v/>
      </c>
      <c r="T17" s="17" t="b">
        <f>IFERROR(AND(OR(T1:T16,$X17)=TRUE,IF(SEARCH(T$1,$A17)&gt;0,TRUE,FALSE)),"")</f>
        <v>0</v>
      </c>
      <c r="U17" s="17" t="b">
        <f>IFERROR(AND(OR(U1:U16,$X17)=TRUE,IF(SEARCH(U$1,$A17)&gt;0,TRUE,FALSE)),"")</f>
        <v>0</v>
      </c>
      <c r="V17" s="17">
        <f t="shared" si="0"/>
        <v>0</v>
      </c>
      <c r="W17" s="17" t="b">
        <f t="shared" si="1"/>
        <v>0</v>
      </c>
      <c r="X17" s="17" t="b">
        <f t="shared" si="2"/>
        <v>0</v>
      </c>
      <c r="Y17" s="17" t="b">
        <f t="shared" si="3"/>
        <v>0</v>
      </c>
      <c r="Z17" s="17" t="b">
        <f>IF(E17&gt;'Overview (RESPONSES REQUIRED)'!$F$53,FALSE,TRUE)</f>
        <v>0</v>
      </c>
      <c r="AA17" s="17" t="b">
        <f>IF('Overview (RESPONSES REQUIRED)'!$D$53="Y", TRUE, FALSE)</f>
        <v>0</v>
      </c>
      <c r="AB17" s="17" t="str">
        <f t="shared" si="4"/>
        <v>N</v>
      </c>
    </row>
    <row r="18" spans="1:28" ht="15" x14ac:dyDescent="0.15">
      <c r="A18" s="17" t="s">
        <v>536</v>
      </c>
      <c r="B18" s="17">
        <v>4</v>
      </c>
      <c r="C18" s="17">
        <v>1</v>
      </c>
      <c r="D18" s="17" t="s">
        <v>521</v>
      </c>
      <c r="E18" s="17">
        <v>14</v>
      </c>
      <c r="F18" s="17" t="str">
        <f>IF('ENDC-n5'!P21="Y", "Y", IF('ENDC-n5'!P21="N", "N", 0))</f>
        <v>N</v>
      </c>
      <c r="G18" s="17" t="str">
        <f>IFERROR(AND(OR(G1:H17,$X18)=TRUE,IF(SEARCH(G$1,$A18)&gt;0,TRUE,FALSE)),"")</f>
        <v/>
      </c>
      <c r="H18" s="17" t="b">
        <f>IFERROR(AND(OR(H1:H17,$X18)=TRUE,IF(SEARCH(H$1,$A18)&gt;0,TRUE,FALSE)),"")</f>
        <v>0</v>
      </c>
      <c r="I18" s="17" t="str">
        <f>IFERROR(AND(OR(I1:L17,$X18)=TRUE,IF(SEARCH(I$1,$A18)&gt;0,TRUE,FALSE)),"")</f>
        <v/>
      </c>
      <c r="J18" s="17" t="str">
        <f>IFERROR(AND(OR(J1:L17,$X18)=TRUE,IF(SEARCH(J$1,$A18)&gt;0,TRUE,FALSE)),"")</f>
        <v/>
      </c>
      <c r="K18" s="17" t="b">
        <f>IFERROR(AND(OR(K1:L17,$X18)=TRUE,IF(SEARCH(K$1,$A18)&gt;0,TRUE,FALSE)),"")</f>
        <v>0</v>
      </c>
      <c r="L18" s="17" t="str">
        <f>IFERROR(AND(OR(L1:L17,$X18)=TRUE,IF(SEARCH(L$1,$A18)&gt;0,TRUE,FALSE)),"")</f>
        <v/>
      </c>
      <c r="M18" s="17" t="b">
        <f>IFERROR(AND(OR(M1:M17,$X18)=TRUE,IF(SEARCH(M$1,$A18)&gt;0,TRUE,FALSE)),"")</f>
        <v>0</v>
      </c>
      <c r="N18" s="17" t="str">
        <f>IFERROR(AND(OR(N1:Q17,$X18)=TRUE,IF(SEARCH(N$1,$A18)&gt;0,TRUE,FALSE)),"")</f>
        <v/>
      </c>
      <c r="O18" s="17" t="b">
        <f>IFERROR(AND(OR(O1:Q17,$X18)=TRUE,IF(SEARCH(O$1,$A18)&gt;0,TRUE,FALSE)),"")</f>
        <v>0</v>
      </c>
      <c r="P18" s="17" t="str">
        <f>IFERROR(AND(OR(P1:Q17,$X18)=TRUE,IF(SEARCH(P$1,$A18)&gt;0,TRUE,FALSE)),"")</f>
        <v/>
      </c>
      <c r="Q18" s="17" t="str">
        <f>IFERROR(AND(OR(Q1:Q17,$X18)=TRUE,IF(SEARCH(Q$1,$A18)&gt;0,TRUE,FALSE)),"")</f>
        <v/>
      </c>
      <c r="R18" s="17" t="str">
        <f>IFERROR(AND(OR(R1:S17,$X18)=TRUE,IF(SEARCH(R$1,$A18)&gt;0,TRUE,FALSE)),"")</f>
        <v/>
      </c>
      <c r="S18" s="17" t="str">
        <f>IFERROR(AND(OR(S1:S17,$X18)=TRUE,IF(SEARCH(S$1,$A18)&gt;0,TRUE,FALSE)),"")</f>
        <v/>
      </c>
      <c r="T18" s="17" t="b">
        <f>IFERROR(AND(OR(T1:T17,$X18)=TRUE,IF(SEARCH(T$1,$A18)&gt;0,TRUE,FALSE)),"")</f>
        <v>0</v>
      </c>
      <c r="U18" s="17" t="b">
        <f>IFERROR(AND(OR(U1:U17,$X18)=TRUE,IF(SEARCH(U$1,$A18)&gt;0,TRUE,FALSE)),"")</f>
        <v>0</v>
      </c>
      <c r="V18" s="17">
        <f t="shared" si="0"/>
        <v>0</v>
      </c>
      <c r="W18" s="17" t="b">
        <f t="shared" si="1"/>
        <v>0</v>
      </c>
      <c r="X18" s="17" t="b">
        <f t="shared" si="2"/>
        <v>0</v>
      </c>
      <c r="Y18" s="17" t="b">
        <f t="shared" si="3"/>
        <v>0</v>
      </c>
      <c r="Z18" s="17" t="b">
        <f>IF(E18&gt;'Overview (RESPONSES REQUIRED)'!$F$53,FALSE,TRUE)</f>
        <v>0</v>
      </c>
      <c r="AA18" s="17" t="b">
        <f>IF('Overview (RESPONSES REQUIRED)'!$D$53="Y", TRUE, FALSE)</f>
        <v>0</v>
      </c>
      <c r="AB18" s="17" t="str">
        <f t="shared" si="4"/>
        <v>N</v>
      </c>
    </row>
    <row r="19" spans="1:28" ht="15" x14ac:dyDescent="0.15">
      <c r="A19" s="17" t="s">
        <v>537</v>
      </c>
      <c r="B19" s="17">
        <v>4</v>
      </c>
      <c r="C19" s="17">
        <v>1</v>
      </c>
      <c r="D19" s="17" t="s">
        <v>521</v>
      </c>
      <c r="E19" s="17">
        <v>14</v>
      </c>
      <c r="F19" s="17" t="str">
        <f>IF('ENDC-n5'!P22="Y", "Y", IF('ENDC-n5'!P22="N", "N", 0))</f>
        <v>N</v>
      </c>
      <c r="G19" s="17" t="b">
        <f>IFERROR(AND(OR(G1:H18,$X19)=TRUE,IF(SEARCH(G$1,$A19)&gt;0,TRUE,FALSE)),"")</f>
        <v>0</v>
      </c>
      <c r="H19" s="17" t="str">
        <f>IFERROR(AND(OR(H1:H18,$X19)=TRUE,IF(SEARCH(H$1,$A19)&gt;0,TRUE,FALSE)),"")</f>
        <v/>
      </c>
      <c r="I19" s="17" t="str">
        <f>IFERROR(AND(OR(I1:L18,$X19)=TRUE,IF(SEARCH(I$1,$A19)&gt;0,TRUE,FALSE)),"")</f>
        <v/>
      </c>
      <c r="J19" s="17" t="str">
        <f>IFERROR(AND(OR(J1:L18,$X19)=TRUE,IF(SEARCH(J$1,$A19)&gt;0,TRUE,FALSE)),"")</f>
        <v/>
      </c>
      <c r="K19" s="17" t="str">
        <f>IFERROR(AND(OR(K1:L18,$X19)=TRUE,IF(SEARCH(K$1,$A19)&gt;0,TRUE,FALSE)),"")</f>
        <v/>
      </c>
      <c r="L19" s="17" t="b">
        <f>IFERROR(AND(OR(L1:L18,$X19)=TRUE,IF(SEARCH(L$1,$A19)&gt;0,TRUE,FALSE)),"")</f>
        <v>0</v>
      </c>
      <c r="M19" s="17" t="b">
        <f>IFERROR(AND(OR(M1:M18,$X19)=TRUE,IF(SEARCH(M$1,$A19)&gt;0,TRUE,FALSE)),"")</f>
        <v>0</v>
      </c>
      <c r="N19" s="17" t="b">
        <f>IFERROR(AND(OR(N1:Q18,$X19)=TRUE,IF(SEARCH(N$1,$A19)&gt;0,TRUE,FALSE)),"")</f>
        <v>0</v>
      </c>
      <c r="O19" s="17" t="str">
        <f>IFERROR(AND(OR(O1:Q18,$X19)=TRUE,IF(SEARCH(O$1,$A19)&gt;0,TRUE,FALSE)),"")</f>
        <v/>
      </c>
      <c r="P19" s="17" t="str">
        <f>IFERROR(AND(OR(P1:Q18,$X19)=TRUE,IF(SEARCH(P$1,$A19)&gt;0,TRUE,FALSE)),"")</f>
        <v/>
      </c>
      <c r="Q19" s="17" t="str">
        <f>IFERROR(AND(OR(Q1:Q18,$X19)=TRUE,IF(SEARCH(Q$1,$A19)&gt;0,TRUE,FALSE)),"")</f>
        <v/>
      </c>
      <c r="R19" s="17" t="str">
        <f>IFERROR(AND(OR(R1:S18,$X19)=TRUE,IF(SEARCH(R$1,$A19)&gt;0,TRUE,FALSE)),"")</f>
        <v/>
      </c>
      <c r="S19" s="17" t="str">
        <f>IFERROR(AND(OR(S1:S18,$X19)=TRUE,IF(SEARCH(S$1,$A19)&gt;0,TRUE,FALSE)),"")</f>
        <v/>
      </c>
      <c r="T19" s="17" t="b">
        <f>IFERROR(AND(OR(T1:T18,$X19)=TRUE,IF(SEARCH(T$1,$A19)&gt;0,TRUE,FALSE)),"")</f>
        <v>0</v>
      </c>
      <c r="U19" s="17" t="b">
        <f>IFERROR(AND(OR(U1:U18,$X19)=TRUE,IF(SEARCH(U$1,$A19)&gt;0,TRUE,FALSE)),"")</f>
        <v>0</v>
      </c>
      <c r="V19" s="17">
        <f t="shared" si="0"/>
        <v>0</v>
      </c>
      <c r="W19" s="17" t="b">
        <f t="shared" si="1"/>
        <v>0</v>
      </c>
      <c r="X19" s="17" t="b">
        <f t="shared" si="2"/>
        <v>0</v>
      </c>
      <c r="Y19" s="17" t="b">
        <f t="shared" si="3"/>
        <v>0</v>
      </c>
      <c r="Z19" s="17" t="b">
        <f>IF(E19&gt;'Overview (RESPONSES REQUIRED)'!$F$53,FALSE,TRUE)</f>
        <v>0</v>
      </c>
      <c r="AA19" s="17" t="b">
        <f>IF('Overview (RESPONSES REQUIRED)'!$D$53="Y", TRUE, FALSE)</f>
        <v>0</v>
      </c>
      <c r="AB19" s="17" t="str">
        <f t="shared" si="4"/>
        <v>N</v>
      </c>
    </row>
    <row r="20" spans="1:28" ht="15" x14ac:dyDescent="0.15">
      <c r="A20" s="17" t="s">
        <v>538</v>
      </c>
      <c r="B20" s="17">
        <v>4</v>
      </c>
      <c r="C20" s="17">
        <v>1</v>
      </c>
      <c r="D20" s="17" t="s">
        <v>521</v>
      </c>
      <c r="E20" s="17">
        <v>14</v>
      </c>
      <c r="F20" s="17" t="str">
        <f>IF('ENDC-n5'!P23="Y", "Y", IF('ENDC-n5'!P23="N", "N", 0))</f>
        <v>N</v>
      </c>
      <c r="G20" s="17" t="str">
        <f>IFERROR(AND(OR(G1:H19,$X20)=TRUE,IF(SEARCH(G$1,$A20)&gt;0,TRUE,FALSE)),"")</f>
        <v/>
      </c>
      <c r="H20" s="17" t="b">
        <f>IFERROR(AND(OR(H1:H19,$X20)=TRUE,IF(SEARCH(H$1,$A20)&gt;0,TRUE,FALSE)),"")</f>
        <v>0</v>
      </c>
      <c r="I20" s="17" t="str">
        <f>IFERROR(AND(OR(I1:L19,$X20)=TRUE,IF(SEARCH(I$1,$A20)&gt;0,TRUE,FALSE)),"")</f>
        <v/>
      </c>
      <c r="J20" s="17" t="b">
        <f>IFERROR(AND(OR(J1:L19,$X20)=TRUE,IF(SEARCH(J$1,$A20)&gt;0,TRUE,FALSE)),"")</f>
        <v>0</v>
      </c>
      <c r="K20" s="17" t="str">
        <f>IFERROR(AND(OR(K1:L19,$X20)=TRUE,IF(SEARCH(K$1,$A20)&gt;0,TRUE,FALSE)),"")</f>
        <v/>
      </c>
      <c r="L20" s="17" t="str">
        <f>IFERROR(AND(OR(L1:L19,$X20)=TRUE,IF(SEARCH(L$1,$A20)&gt;0,TRUE,FALSE)),"")</f>
        <v/>
      </c>
      <c r="M20" s="17" t="b">
        <f>IFERROR(AND(OR(M1:M19,$X20)=TRUE,IF(SEARCH(M$1,$A20)&gt;0,TRUE,FALSE)),"")</f>
        <v>0</v>
      </c>
      <c r="N20" s="17" t="str">
        <f>IFERROR(AND(OR(N1:Q19,$X20)=TRUE,IF(SEARCH(N$1,$A20)&gt;0,TRUE,FALSE)),"")</f>
        <v/>
      </c>
      <c r="O20" s="17" t="b">
        <f>IFERROR(AND(OR(O1:Q19,$X20)=TRUE,IF(SEARCH(O$1,$A20)&gt;0,TRUE,FALSE)),"")</f>
        <v>0</v>
      </c>
      <c r="P20" s="17" t="str">
        <f>IFERROR(AND(OR(P1:Q19,$X20)=TRUE,IF(SEARCH(P$1,$A20)&gt;0,TRUE,FALSE)),"")</f>
        <v/>
      </c>
      <c r="Q20" s="17" t="str">
        <f>IFERROR(AND(OR(Q1:Q19,$X20)=TRUE,IF(SEARCH(Q$1,$A20)&gt;0,TRUE,FALSE)),"")</f>
        <v/>
      </c>
      <c r="R20" s="17" t="str">
        <f>IFERROR(AND(OR(R1:S19,$X20)=TRUE,IF(SEARCH(R$1,$A20)&gt;0,TRUE,FALSE)),"")</f>
        <v/>
      </c>
      <c r="S20" s="17" t="str">
        <f>IFERROR(AND(OR(S1:S19,$X20)=TRUE,IF(SEARCH(S$1,$A20)&gt;0,TRUE,FALSE)),"")</f>
        <v/>
      </c>
      <c r="T20" s="17" t="b">
        <f>IFERROR(AND(OR(T1:T19,$X20)=TRUE,IF(SEARCH(T$1,$A20)&gt;0,TRUE,FALSE)),"")</f>
        <v>0</v>
      </c>
      <c r="U20" s="17" t="b">
        <f>IFERROR(AND(OR(U1:U19,$X20)=TRUE,IF(SEARCH(U$1,$A20)&gt;0,TRUE,FALSE)),"")</f>
        <v>0</v>
      </c>
      <c r="V20" s="17">
        <f t="shared" si="0"/>
        <v>0</v>
      </c>
      <c r="W20" s="17" t="b">
        <f t="shared" si="1"/>
        <v>0</v>
      </c>
      <c r="X20" s="17" t="b">
        <f t="shared" si="2"/>
        <v>0</v>
      </c>
      <c r="Y20" s="17" t="b">
        <f t="shared" si="3"/>
        <v>0</v>
      </c>
      <c r="Z20" s="17" t="b">
        <f>IF(E20&gt;'Overview (RESPONSES REQUIRED)'!$F$53,FALSE,TRUE)</f>
        <v>0</v>
      </c>
      <c r="AA20" s="17" t="b">
        <f>IF('Overview (RESPONSES REQUIRED)'!$D$53="Y", TRUE, FALSE)</f>
        <v>0</v>
      </c>
      <c r="AB20" s="17" t="str">
        <f t="shared" si="4"/>
        <v>N</v>
      </c>
    </row>
    <row r="21" spans="1:28" ht="15" x14ac:dyDescent="0.15">
      <c r="A21" s="17" t="s">
        <v>539</v>
      </c>
      <c r="B21" s="17">
        <v>4</v>
      </c>
      <c r="C21" s="17">
        <v>1</v>
      </c>
      <c r="D21" s="17" t="s">
        <v>521</v>
      </c>
      <c r="E21" s="17">
        <v>12</v>
      </c>
      <c r="F21" s="17" t="str">
        <f>IF('ENDC-n5'!P24="Y", "Y", IF('ENDC-n5'!P24="N", "N", 0))</f>
        <v>N</v>
      </c>
      <c r="G21" s="17" t="str">
        <f>IFERROR(AND(OR(G1:H20,$X21)=TRUE,IF(SEARCH(G$1,$A21)&gt;0,TRUE,FALSE)),"")</f>
        <v/>
      </c>
      <c r="H21" s="17" t="b">
        <f>IFERROR(AND(OR(H1:H20,$X21)=TRUE,IF(SEARCH(H$1,$A21)&gt;0,TRUE,FALSE)),"")</f>
        <v>0</v>
      </c>
      <c r="I21" s="17" t="b">
        <f>IFERROR(AND(OR(I1:L20,$X21)=TRUE,IF(SEARCH(I$1,$A21)&gt;0,TRUE,FALSE)),"")</f>
        <v>0</v>
      </c>
      <c r="J21" s="17" t="str">
        <f>IFERROR(AND(OR(J1:L20,$X21)=TRUE,IF(SEARCH(J$1,$A21)&gt;0,TRUE,FALSE)),"")</f>
        <v/>
      </c>
      <c r="K21" s="17" t="str">
        <f>IFERROR(AND(OR(K1:L20,$X21)=TRUE,IF(SEARCH(K$1,$A21)&gt;0,TRUE,FALSE)),"")</f>
        <v/>
      </c>
      <c r="L21" s="17" t="str">
        <f>IFERROR(AND(OR(L1:L20,$X21)=TRUE,IF(SEARCH(L$1,$A21)&gt;0,TRUE,FALSE)),"")</f>
        <v/>
      </c>
      <c r="M21" s="17" t="b">
        <f>IFERROR(AND(OR(M1:M20,$X21)=TRUE,IF(SEARCH(M$1,$A21)&gt;0,TRUE,FALSE)),"")</f>
        <v>0</v>
      </c>
      <c r="N21" s="17" t="str">
        <f>IFERROR(AND(OR(N1:Q20,$X21)=TRUE,IF(SEARCH(N$1,$A21)&gt;0,TRUE,FALSE)),"")</f>
        <v/>
      </c>
      <c r="O21" s="17" t="str">
        <f>IFERROR(AND(OR(O1:Q20,$X21)=TRUE,IF(SEARCH(O$1,$A21)&gt;0,TRUE,FALSE)),"")</f>
        <v/>
      </c>
      <c r="P21" s="17" t="b">
        <f>IFERROR(AND(OR(P1:Q20,$X21)=TRUE,IF(SEARCH(P$1,$A21)&gt;0,TRUE,FALSE)),"")</f>
        <v>0</v>
      </c>
      <c r="Q21" s="17" t="str">
        <f>IFERROR(AND(OR(Q1:Q20,$X21)=TRUE,IF(SEARCH(Q$1,$A21)&gt;0,TRUE,FALSE)),"")</f>
        <v/>
      </c>
      <c r="R21" s="17" t="str">
        <f>IFERROR(AND(OR(R1:S20,$X21)=TRUE,IF(SEARCH(R$1,$A21)&gt;0,TRUE,FALSE)),"")</f>
        <v/>
      </c>
      <c r="S21" s="17" t="str">
        <f>IFERROR(AND(OR(S1:S20,$X21)=TRUE,IF(SEARCH(S$1,$A21)&gt;0,TRUE,FALSE)),"")</f>
        <v/>
      </c>
      <c r="T21" s="17" t="b">
        <f>IFERROR(AND(OR(T1:T20,$X21)=TRUE,IF(SEARCH(T$1,$A21)&gt;0,TRUE,FALSE)),"")</f>
        <v>0</v>
      </c>
      <c r="U21" s="17" t="b">
        <f>IFERROR(AND(OR(U1:U20,$X21)=TRUE,IF(SEARCH(U$1,$A21)&gt;0,TRUE,FALSE)),"")</f>
        <v>0</v>
      </c>
      <c r="V21" s="17">
        <f t="shared" si="0"/>
        <v>0</v>
      </c>
      <c r="W21" s="17" t="b">
        <f t="shared" si="1"/>
        <v>0</v>
      </c>
      <c r="X21" s="17" t="b">
        <f t="shared" si="2"/>
        <v>0</v>
      </c>
      <c r="Y21" s="17" t="b">
        <f t="shared" si="3"/>
        <v>0</v>
      </c>
      <c r="Z21" s="17" t="b">
        <f>IF(E21&gt;'Overview (RESPONSES REQUIRED)'!$F$53,FALSE,TRUE)</f>
        <v>0</v>
      </c>
      <c r="AA21" s="17" t="b">
        <f>IF('Overview (RESPONSES REQUIRED)'!$D$53="Y", TRUE, FALSE)</f>
        <v>0</v>
      </c>
      <c r="AB21" s="17" t="str">
        <f t="shared" si="4"/>
        <v>N</v>
      </c>
    </row>
    <row r="22" spans="1:28" ht="15" x14ac:dyDescent="0.15">
      <c r="A22" s="17" t="s">
        <v>540</v>
      </c>
      <c r="B22" s="17">
        <v>4</v>
      </c>
      <c r="C22" s="17">
        <v>1</v>
      </c>
      <c r="D22" s="17" t="s">
        <v>521</v>
      </c>
      <c r="E22" s="17">
        <v>12</v>
      </c>
      <c r="F22" s="17" t="str">
        <f>IF('ENDC-n5'!P25="Y", "Y", IF('ENDC-n5'!P25="N", "N", 0))</f>
        <v>N</v>
      </c>
      <c r="G22" s="17" t="b">
        <f>IFERROR(AND(OR(G1:H21,$X22)=TRUE,IF(SEARCH(G$1,$A22)&gt;0,TRUE,FALSE)),"")</f>
        <v>0</v>
      </c>
      <c r="H22" s="17" t="str">
        <f>IFERROR(AND(OR(H1:H21,$X22)=TRUE,IF(SEARCH(H$1,$A22)&gt;0,TRUE,FALSE)),"")</f>
        <v/>
      </c>
      <c r="I22" s="17" t="str">
        <f>IFERROR(AND(OR(I1:L21,$X22)=TRUE,IF(SEARCH(I$1,$A22)&gt;0,TRUE,FALSE)),"")</f>
        <v/>
      </c>
      <c r="J22" s="17" t="b">
        <f>IFERROR(AND(OR(J1:L21,$X22)=TRUE,IF(SEARCH(J$1,$A22)&gt;0,TRUE,FALSE)),"")</f>
        <v>0</v>
      </c>
      <c r="K22" s="17" t="str">
        <f>IFERROR(AND(OR(K1:L21,$X22)=TRUE,IF(SEARCH(K$1,$A22)&gt;0,TRUE,FALSE)),"")</f>
        <v/>
      </c>
      <c r="L22" s="17" t="str">
        <f>IFERROR(AND(OR(L1:L21,$X22)=TRUE,IF(SEARCH(L$1,$A22)&gt;0,TRUE,FALSE)),"")</f>
        <v/>
      </c>
      <c r="M22" s="17" t="b">
        <f>IFERROR(AND(OR(M1:M21,$X22)=TRUE,IF(SEARCH(M$1,$A22)&gt;0,TRUE,FALSE)),"")</f>
        <v>0</v>
      </c>
      <c r="N22" s="17" t="str">
        <f>IFERROR(AND(OR(N1:Q21,$X22)=TRUE,IF(SEARCH(N$1,$A22)&gt;0,TRUE,FALSE)),"")</f>
        <v/>
      </c>
      <c r="O22" s="17" t="str">
        <f>IFERROR(AND(OR(O1:Q21,$X22)=TRUE,IF(SEARCH(O$1,$A22)&gt;0,TRUE,FALSE)),"")</f>
        <v/>
      </c>
      <c r="P22" s="17" t="b">
        <f>IFERROR(AND(OR(P1:Q21,$X22)=TRUE,IF(SEARCH(P$1,$A22)&gt;0,TRUE,FALSE)),"")</f>
        <v>0</v>
      </c>
      <c r="Q22" s="17" t="str">
        <f>IFERROR(AND(OR(Q1:Q21,$X22)=TRUE,IF(SEARCH(Q$1,$A22)&gt;0,TRUE,FALSE)),"")</f>
        <v/>
      </c>
      <c r="R22" s="17" t="str">
        <f>IFERROR(AND(OR(R1:S21,$X22)=TRUE,IF(SEARCH(R$1,$A22)&gt;0,TRUE,FALSE)),"")</f>
        <v/>
      </c>
      <c r="S22" s="17" t="str">
        <f>IFERROR(AND(OR(S1:S21,$X22)=TRUE,IF(SEARCH(S$1,$A22)&gt;0,TRUE,FALSE)),"")</f>
        <v/>
      </c>
      <c r="T22" s="17" t="b">
        <f>IFERROR(AND(OR(T1:T21,$X22)=TRUE,IF(SEARCH(T$1,$A22)&gt;0,TRUE,FALSE)),"")</f>
        <v>0</v>
      </c>
      <c r="U22" s="17" t="b">
        <f>IFERROR(AND(OR(U1:U21,$X22)=TRUE,IF(SEARCH(U$1,$A22)&gt;0,TRUE,FALSE)),"")</f>
        <v>0</v>
      </c>
      <c r="V22" s="17">
        <f t="shared" si="0"/>
        <v>0</v>
      </c>
      <c r="W22" s="17" t="b">
        <f t="shared" si="1"/>
        <v>0</v>
      </c>
      <c r="X22" s="17" t="b">
        <f t="shared" si="2"/>
        <v>0</v>
      </c>
      <c r="Y22" s="17" t="b">
        <f t="shared" si="3"/>
        <v>0</v>
      </c>
      <c r="Z22" s="17" t="b">
        <f>IF(E22&gt;'Overview (RESPONSES REQUIRED)'!$F$53,FALSE,TRUE)</f>
        <v>0</v>
      </c>
      <c r="AA22" s="17" t="b">
        <f>IF('Overview (RESPONSES REQUIRED)'!$D$53="Y", TRUE, FALSE)</f>
        <v>0</v>
      </c>
      <c r="AB22" s="17" t="str">
        <f t="shared" si="4"/>
        <v>N</v>
      </c>
    </row>
    <row r="23" spans="1:28" ht="15" x14ac:dyDescent="0.15">
      <c r="A23" s="17" t="s">
        <v>541</v>
      </c>
      <c r="B23" s="17">
        <v>4</v>
      </c>
      <c r="C23" s="17">
        <v>1</v>
      </c>
      <c r="D23" s="17" t="s">
        <v>521</v>
      </c>
      <c r="E23" s="17">
        <v>12</v>
      </c>
      <c r="F23" s="17" t="str">
        <f>IF('ENDC-n5'!P26="Y", "Y", IF('ENDC-n5'!P26="N", "N", 0))</f>
        <v>N</v>
      </c>
      <c r="G23" s="17" t="str">
        <f>IFERROR(AND(OR(G1:H22,$X23)=TRUE,IF(SEARCH(G$1,$A23)&gt;0,TRUE,FALSE)),"")</f>
        <v/>
      </c>
      <c r="H23" s="17" t="b">
        <f>IFERROR(AND(OR(H1:H22,$X23)=TRUE,IF(SEARCH(H$1,$A23)&gt;0,TRUE,FALSE)),"")</f>
        <v>0</v>
      </c>
      <c r="I23" s="17" t="str">
        <f>IFERROR(AND(OR(I1:L22,$X23)=TRUE,IF(SEARCH(I$1,$A23)&gt;0,TRUE,FALSE)),"")</f>
        <v/>
      </c>
      <c r="J23" s="17" t="str">
        <f>IFERROR(AND(OR(J1:L22,$X23)=TRUE,IF(SEARCH(J$1,$A23)&gt;0,TRUE,FALSE)),"")</f>
        <v/>
      </c>
      <c r="K23" s="17" t="b">
        <f>IFERROR(AND(OR(K1:L22,$X23)=TRUE,IF(SEARCH(K$1,$A23)&gt;0,TRUE,FALSE)),"")</f>
        <v>0</v>
      </c>
      <c r="L23" s="17" t="str">
        <f>IFERROR(AND(OR(L1:L22,$X23)=TRUE,IF(SEARCH(L$1,$A23)&gt;0,TRUE,FALSE)),"")</f>
        <v/>
      </c>
      <c r="M23" s="17" t="b">
        <f>IFERROR(AND(OR(M1:M22,$X23)=TRUE,IF(SEARCH(M$1,$A23)&gt;0,TRUE,FALSE)),"")</f>
        <v>0</v>
      </c>
      <c r="N23" s="17" t="b">
        <f>IFERROR(AND(OR(N1:Q22,$X23)=TRUE,IF(SEARCH(N$1,$A23)&gt;0,TRUE,FALSE)),"")</f>
        <v>0</v>
      </c>
      <c r="O23" s="17" t="str">
        <f>IFERROR(AND(OR(O1:Q22,$X23)=TRUE,IF(SEARCH(O$1,$A23)&gt;0,TRUE,FALSE)),"")</f>
        <v/>
      </c>
      <c r="P23" s="17" t="str">
        <f>IFERROR(AND(OR(P1:Q22,$X23)=TRUE,IF(SEARCH(P$1,$A23)&gt;0,TRUE,FALSE)),"")</f>
        <v/>
      </c>
      <c r="Q23" s="17" t="str">
        <f>IFERROR(AND(OR(Q1:Q22,$X23)=TRUE,IF(SEARCH(Q$1,$A23)&gt;0,TRUE,FALSE)),"")</f>
        <v/>
      </c>
      <c r="R23" s="17" t="str">
        <f>IFERROR(AND(OR(R1:S22,$X23)=TRUE,IF(SEARCH(R$1,$A23)&gt;0,TRUE,FALSE)),"")</f>
        <v/>
      </c>
      <c r="S23" s="17" t="str">
        <f>IFERROR(AND(OR(S1:S22,$X23)=TRUE,IF(SEARCH(S$1,$A23)&gt;0,TRUE,FALSE)),"")</f>
        <v/>
      </c>
      <c r="T23" s="17" t="b">
        <f>IFERROR(AND(OR(T1:T22,$X23)=TRUE,IF(SEARCH(T$1,$A23)&gt;0,TRUE,FALSE)),"")</f>
        <v>0</v>
      </c>
      <c r="U23" s="17" t="b">
        <f>IFERROR(AND(OR(U1:U22,$X23)=TRUE,IF(SEARCH(U$1,$A23)&gt;0,TRUE,FALSE)),"")</f>
        <v>0</v>
      </c>
      <c r="V23" s="17">
        <f t="shared" si="0"/>
        <v>0</v>
      </c>
      <c r="W23" s="17" t="b">
        <f t="shared" si="1"/>
        <v>0</v>
      </c>
      <c r="X23" s="17" t="b">
        <f t="shared" si="2"/>
        <v>0</v>
      </c>
      <c r="Y23" s="17" t="b">
        <f t="shared" si="3"/>
        <v>0</v>
      </c>
      <c r="Z23" s="17" t="b">
        <f>IF(E23&gt;'Overview (RESPONSES REQUIRED)'!$F$53,FALSE,TRUE)</f>
        <v>0</v>
      </c>
      <c r="AA23" s="17" t="b">
        <f>IF('Overview (RESPONSES REQUIRED)'!$D$53="Y", TRUE, FALSE)</f>
        <v>0</v>
      </c>
      <c r="AB23" s="17" t="str">
        <f t="shared" si="4"/>
        <v>N</v>
      </c>
    </row>
    <row r="24" spans="1:28" ht="15" x14ac:dyDescent="0.15">
      <c r="A24" s="17" t="s">
        <v>542</v>
      </c>
      <c r="B24" s="17">
        <v>4</v>
      </c>
      <c r="C24" s="17">
        <v>1</v>
      </c>
      <c r="D24" s="17" t="s">
        <v>521</v>
      </c>
      <c r="E24" s="17">
        <v>12</v>
      </c>
      <c r="F24" s="17" t="str">
        <f>IF('ENDC-n5'!P27="Y", "Y", IF('ENDC-n5'!P27="N", "N", 0))</f>
        <v>N</v>
      </c>
      <c r="G24" s="17" t="b">
        <f>IFERROR(AND(OR(G1:H23,$X24)=TRUE,IF(SEARCH(G$1,$A24)&gt;0,TRUE,FALSE)),"")</f>
        <v>0</v>
      </c>
      <c r="H24" s="17" t="str">
        <f>IFERROR(AND(OR(H1:H23,$X24)=TRUE,IF(SEARCH(H$1,$A24)&gt;0,TRUE,FALSE)),"")</f>
        <v/>
      </c>
      <c r="I24" s="17" t="str">
        <f>IFERROR(AND(OR(I1:L23,$X24)=TRUE,IF(SEARCH(I$1,$A24)&gt;0,TRUE,FALSE)),"")</f>
        <v/>
      </c>
      <c r="J24" s="17" t="str">
        <f>IFERROR(AND(OR(J1:L23,$X24)=TRUE,IF(SEARCH(J$1,$A24)&gt;0,TRUE,FALSE)),"")</f>
        <v/>
      </c>
      <c r="K24" s="17" t="b">
        <f>IFERROR(AND(OR(K1:L23,$X24)=TRUE,IF(SEARCH(K$1,$A24)&gt;0,TRUE,FALSE)),"")</f>
        <v>0</v>
      </c>
      <c r="L24" s="17" t="str">
        <f>IFERROR(AND(OR(L1:L23,$X24)=TRUE,IF(SEARCH(L$1,$A24)&gt;0,TRUE,FALSE)),"")</f>
        <v/>
      </c>
      <c r="M24" s="17" t="b">
        <f>IFERROR(AND(OR(M1:M23,$X24)=TRUE,IF(SEARCH(M$1,$A24)&gt;0,TRUE,FALSE)),"")</f>
        <v>0</v>
      </c>
      <c r="N24" s="17" t="str">
        <f>IFERROR(AND(OR(N1:Q23,$X24)=TRUE,IF(SEARCH(N$1,$A24)&gt;0,TRUE,FALSE)),"")</f>
        <v/>
      </c>
      <c r="O24" s="17" t="b">
        <f>IFERROR(AND(OR(O1:Q23,$X24)=TRUE,IF(SEARCH(O$1,$A24)&gt;0,TRUE,FALSE)),"")</f>
        <v>0</v>
      </c>
      <c r="P24" s="17" t="str">
        <f>IFERROR(AND(OR(P1:Q23,$X24)=TRUE,IF(SEARCH(P$1,$A24)&gt;0,TRUE,FALSE)),"")</f>
        <v/>
      </c>
      <c r="Q24" s="17" t="str">
        <f>IFERROR(AND(OR(Q1:Q23,$X24)=TRUE,IF(SEARCH(Q$1,$A24)&gt;0,TRUE,FALSE)),"")</f>
        <v/>
      </c>
      <c r="R24" s="17" t="str">
        <f>IFERROR(AND(OR(R1:S23,$X24)=TRUE,IF(SEARCH(R$1,$A24)&gt;0,TRUE,FALSE)),"")</f>
        <v/>
      </c>
      <c r="S24" s="17" t="str">
        <f>IFERROR(AND(OR(S1:S23,$X24)=TRUE,IF(SEARCH(S$1,$A24)&gt;0,TRUE,FALSE)),"")</f>
        <v/>
      </c>
      <c r="T24" s="17" t="b">
        <f>IFERROR(AND(OR(T1:T23,$X24)=TRUE,IF(SEARCH(T$1,$A24)&gt;0,TRUE,FALSE)),"")</f>
        <v>0</v>
      </c>
      <c r="U24" s="17" t="b">
        <f>IFERROR(AND(OR(U1:U23,$X24)=TRUE,IF(SEARCH(U$1,$A24)&gt;0,TRUE,FALSE)),"")</f>
        <v>0</v>
      </c>
      <c r="V24" s="17">
        <f t="shared" si="0"/>
        <v>0</v>
      </c>
      <c r="W24" s="17" t="b">
        <f t="shared" si="1"/>
        <v>0</v>
      </c>
      <c r="X24" s="17" t="b">
        <f t="shared" si="2"/>
        <v>0</v>
      </c>
      <c r="Y24" s="17" t="b">
        <f t="shared" si="3"/>
        <v>0</v>
      </c>
      <c r="Z24" s="17" t="b">
        <f>IF(E24&gt;'Overview (RESPONSES REQUIRED)'!$F$53,FALSE,TRUE)</f>
        <v>0</v>
      </c>
      <c r="AA24" s="17" t="b">
        <f>IF('Overview (RESPONSES REQUIRED)'!$D$53="Y", TRUE, FALSE)</f>
        <v>0</v>
      </c>
      <c r="AB24" s="17" t="str">
        <f t="shared" si="4"/>
        <v>N</v>
      </c>
    </row>
    <row r="25" spans="1:28" ht="15" x14ac:dyDescent="0.15">
      <c r="A25" s="17" t="s">
        <v>543</v>
      </c>
      <c r="B25" s="17">
        <v>4</v>
      </c>
      <c r="C25" s="17">
        <v>1</v>
      </c>
      <c r="D25" s="17" t="s">
        <v>521</v>
      </c>
      <c r="E25" s="17">
        <v>12</v>
      </c>
      <c r="F25" s="17" t="str">
        <f>IF('ENDC-n5'!P28="Y", "Y", IF('ENDC-n5'!P28="N", "N", 0))</f>
        <v>N</v>
      </c>
      <c r="G25" s="17" t="str">
        <f>IFERROR(AND(OR(G1:H24,$X25)=TRUE,IF(SEARCH(G$1,$A25)&gt;0,TRUE,FALSE)),"")</f>
        <v/>
      </c>
      <c r="H25" s="17" t="b">
        <f>IFERROR(AND(OR(H1:H24,$X25)=TRUE,IF(SEARCH(H$1,$A25)&gt;0,TRUE,FALSE)),"")</f>
        <v>0</v>
      </c>
      <c r="I25" s="17" t="str">
        <f>IFERROR(AND(OR(I1:L24,$X25)=TRUE,IF(SEARCH(I$1,$A25)&gt;0,TRUE,FALSE)),"")</f>
        <v/>
      </c>
      <c r="J25" s="17" t="b">
        <f>IFERROR(AND(OR(J1:L24,$X25)=TRUE,IF(SEARCH(J$1,$A25)&gt;0,TRUE,FALSE)),"")</f>
        <v>0</v>
      </c>
      <c r="K25" s="17" t="str">
        <f>IFERROR(AND(OR(K1:L24,$X25)=TRUE,IF(SEARCH(K$1,$A25)&gt;0,TRUE,FALSE)),"")</f>
        <v/>
      </c>
      <c r="L25" s="17" t="str">
        <f>IFERROR(AND(OR(L1:L24,$X25)=TRUE,IF(SEARCH(L$1,$A25)&gt;0,TRUE,FALSE)),"")</f>
        <v/>
      </c>
      <c r="M25" s="17" t="b">
        <f>IFERROR(AND(OR(M1:M24,$X25)=TRUE,IF(SEARCH(M$1,$A25)&gt;0,TRUE,FALSE)),"")</f>
        <v>0</v>
      </c>
      <c r="N25" s="17" t="b">
        <f>IFERROR(AND(OR(N1:Q24,$X25)=TRUE,IF(SEARCH(N$1,$A25)&gt;0,TRUE,FALSE)),"")</f>
        <v>0</v>
      </c>
      <c r="O25" s="17" t="str">
        <f>IFERROR(AND(OR(O1:Q24,$X25)=TRUE,IF(SEARCH(O$1,$A25)&gt;0,TRUE,FALSE)),"")</f>
        <v/>
      </c>
      <c r="P25" s="17" t="str">
        <f>IFERROR(AND(OR(P1:Q24,$X25)=TRUE,IF(SEARCH(P$1,$A25)&gt;0,TRUE,FALSE)),"")</f>
        <v/>
      </c>
      <c r="Q25" s="17" t="str">
        <f>IFERROR(AND(OR(Q1:Q24,$X25)=TRUE,IF(SEARCH(Q$1,$A25)&gt;0,TRUE,FALSE)),"")</f>
        <v/>
      </c>
      <c r="R25" s="17" t="str">
        <f>IFERROR(AND(OR(R1:S24,$X25)=TRUE,IF(SEARCH(R$1,$A25)&gt;0,TRUE,FALSE)),"")</f>
        <v/>
      </c>
      <c r="S25" s="17" t="str">
        <f>IFERROR(AND(OR(S1:S24,$X25)=TRUE,IF(SEARCH(S$1,$A25)&gt;0,TRUE,FALSE)),"")</f>
        <v/>
      </c>
      <c r="T25" s="17" t="b">
        <f>IFERROR(AND(OR(T1:T24,$X25)=TRUE,IF(SEARCH(T$1,$A25)&gt;0,TRUE,FALSE)),"")</f>
        <v>0</v>
      </c>
      <c r="U25" s="17" t="b">
        <f>IFERROR(AND(OR(U1:U24,$X25)=TRUE,IF(SEARCH(U$1,$A25)&gt;0,TRUE,FALSE)),"")</f>
        <v>0</v>
      </c>
      <c r="V25" s="17">
        <f t="shared" si="0"/>
        <v>0</v>
      </c>
      <c r="W25" s="17" t="b">
        <f t="shared" si="1"/>
        <v>0</v>
      </c>
      <c r="X25" s="17" t="b">
        <f t="shared" si="2"/>
        <v>0</v>
      </c>
      <c r="Y25" s="17" t="b">
        <f t="shared" si="3"/>
        <v>0</v>
      </c>
      <c r="Z25" s="17" t="b">
        <f>IF(E25&gt;'Overview (RESPONSES REQUIRED)'!$F$53,FALSE,TRUE)</f>
        <v>0</v>
      </c>
      <c r="AA25" s="17" t="b">
        <f>IF('Overview (RESPONSES REQUIRED)'!$D$53="Y", TRUE, FALSE)</f>
        <v>0</v>
      </c>
      <c r="AB25" s="17" t="str">
        <f t="shared" si="4"/>
        <v>N</v>
      </c>
    </row>
    <row r="26" spans="1:28" ht="15" x14ac:dyDescent="0.15">
      <c r="A26" s="17" t="s">
        <v>544</v>
      </c>
      <c r="B26" s="17">
        <v>4</v>
      </c>
      <c r="C26" s="17">
        <v>1</v>
      </c>
      <c r="D26" s="17" t="s">
        <v>521</v>
      </c>
      <c r="E26" s="17">
        <v>12</v>
      </c>
      <c r="F26" s="17" t="str">
        <f>IF('ENDC-n5'!P29="Y", "Y", IF('ENDC-n5'!P29="N", "N", 0))</f>
        <v>N</v>
      </c>
      <c r="G26" s="17" t="str">
        <f>IFERROR(AND(OR(G1:H25,$X26)=TRUE,IF(SEARCH(G$1,$A26)&gt;0,TRUE,FALSE)),"")</f>
        <v/>
      </c>
      <c r="H26" s="17" t="b">
        <f>IFERROR(AND(OR(H1:H25,$X26)=TRUE,IF(SEARCH(H$1,$A26)&gt;0,TRUE,FALSE)),"")</f>
        <v>0</v>
      </c>
      <c r="I26" s="17" t="b">
        <f>IFERROR(AND(OR(I1:L25,$X26)=TRUE,IF(SEARCH(I$1,$A26)&gt;0,TRUE,FALSE)),"")</f>
        <v>0</v>
      </c>
      <c r="J26" s="17" t="str">
        <f>IFERROR(AND(OR(J1:L25,$X26)=TRUE,IF(SEARCH(J$1,$A26)&gt;0,TRUE,FALSE)),"")</f>
        <v/>
      </c>
      <c r="K26" s="17" t="str">
        <f>IFERROR(AND(OR(K1:L25,$X26)=TRUE,IF(SEARCH(K$1,$A26)&gt;0,TRUE,FALSE)),"")</f>
        <v/>
      </c>
      <c r="L26" s="17" t="str">
        <f>IFERROR(AND(OR(L1:L25,$X26)=TRUE,IF(SEARCH(L$1,$A26)&gt;0,TRUE,FALSE)),"")</f>
        <v/>
      </c>
      <c r="M26" s="17" t="b">
        <f>IFERROR(AND(OR(M1:M25,$X26)=TRUE,IF(SEARCH(M$1,$A26)&gt;0,TRUE,FALSE)),"")</f>
        <v>0</v>
      </c>
      <c r="N26" s="17" t="str">
        <f>IFERROR(AND(OR(N1:Q25,$X26)=TRUE,IF(SEARCH(N$1,$A26)&gt;0,TRUE,FALSE)),"")</f>
        <v/>
      </c>
      <c r="O26" s="17" t="b">
        <f>IFERROR(AND(OR(O1:Q25,$X26)=TRUE,IF(SEARCH(O$1,$A26)&gt;0,TRUE,FALSE)),"")</f>
        <v>0</v>
      </c>
      <c r="P26" s="17" t="str">
        <f>IFERROR(AND(OR(P1:Q25,$X26)=TRUE,IF(SEARCH(P$1,$A26)&gt;0,TRUE,FALSE)),"")</f>
        <v/>
      </c>
      <c r="Q26" s="17" t="str">
        <f>IFERROR(AND(OR(Q1:Q25,$X26)=TRUE,IF(SEARCH(Q$1,$A26)&gt;0,TRUE,FALSE)),"")</f>
        <v/>
      </c>
      <c r="R26" s="17" t="str">
        <f>IFERROR(AND(OR(R1:S25,$X26)=TRUE,IF(SEARCH(R$1,$A26)&gt;0,TRUE,FALSE)),"")</f>
        <v/>
      </c>
      <c r="S26" s="17" t="str">
        <f>IFERROR(AND(OR(S1:S25,$X26)=TRUE,IF(SEARCH(S$1,$A26)&gt;0,TRUE,FALSE)),"")</f>
        <v/>
      </c>
      <c r="T26" s="17" t="b">
        <f>IFERROR(AND(OR(T1:T25,$X26)=TRUE,IF(SEARCH(T$1,$A26)&gt;0,TRUE,FALSE)),"")</f>
        <v>0</v>
      </c>
      <c r="U26" s="17" t="b">
        <f>IFERROR(AND(OR(U1:U25,$X26)=TRUE,IF(SEARCH(U$1,$A26)&gt;0,TRUE,FALSE)),"")</f>
        <v>0</v>
      </c>
      <c r="V26" s="17">
        <f t="shared" si="0"/>
        <v>0</v>
      </c>
      <c r="W26" s="17" t="b">
        <f t="shared" si="1"/>
        <v>0</v>
      </c>
      <c r="X26" s="17" t="b">
        <f t="shared" si="2"/>
        <v>0</v>
      </c>
      <c r="Y26" s="17" t="b">
        <f t="shared" si="3"/>
        <v>0</v>
      </c>
      <c r="Z26" s="17" t="b">
        <f>IF(E26&gt;'Overview (RESPONSES REQUIRED)'!$F$53,FALSE,TRUE)</f>
        <v>0</v>
      </c>
      <c r="AA26" s="17" t="b">
        <f>IF('Overview (RESPONSES REQUIRED)'!$D$53="Y", TRUE, FALSE)</f>
        <v>0</v>
      </c>
      <c r="AB26" s="17" t="str">
        <f t="shared" si="4"/>
        <v>N</v>
      </c>
    </row>
    <row r="27" spans="1:28" ht="15" x14ac:dyDescent="0.15">
      <c r="A27" s="17" t="s">
        <v>545</v>
      </c>
      <c r="B27" s="17">
        <v>4</v>
      </c>
      <c r="C27" s="17">
        <v>1</v>
      </c>
      <c r="D27" s="17" t="s">
        <v>521</v>
      </c>
      <c r="E27" s="17">
        <v>12</v>
      </c>
      <c r="F27" s="17" t="str">
        <f>IF('ENDC-n5'!P30="Y", "Y", IF('ENDC-n5'!P30="N", "N", 0))</f>
        <v>N</v>
      </c>
      <c r="G27" s="17" t="b">
        <f>IFERROR(AND(OR(G1:H26,$X27)=TRUE,IF(SEARCH(G$1,$A27)&gt;0,TRUE,FALSE)),"")</f>
        <v>0</v>
      </c>
      <c r="H27" s="17" t="str">
        <f>IFERROR(AND(OR(H1:H26,$X27)=TRUE,IF(SEARCH(H$1,$A27)&gt;0,TRUE,FALSE)),"")</f>
        <v/>
      </c>
      <c r="I27" s="17" t="str">
        <f>IFERROR(AND(OR(I1:L26,$X27)=TRUE,IF(SEARCH(I$1,$A27)&gt;0,TRUE,FALSE)),"")</f>
        <v/>
      </c>
      <c r="J27" s="17" t="b">
        <f>IFERROR(AND(OR(J1:L26,$X27)=TRUE,IF(SEARCH(J$1,$A27)&gt;0,TRUE,FALSE)),"")</f>
        <v>0</v>
      </c>
      <c r="K27" s="17" t="str">
        <f>IFERROR(AND(OR(K1:L26,$X27)=TRUE,IF(SEARCH(K$1,$A27)&gt;0,TRUE,FALSE)),"")</f>
        <v/>
      </c>
      <c r="L27" s="17" t="str">
        <f>IFERROR(AND(OR(L1:L26,$X27)=TRUE,IF(SEARCH(L$1,$A27)&gt;0,TRUE,FALSE)),"")</f>
        <v/>
      </c>
      <c r="M27" s="17" t="b">
        <f>IFERROR(AND(OR(M1:M26,$X27)=TRUE,IF(SEARCH(M$1,$A27)&gt;0,TRUE,FALSE)),"")</f>
        <v>0</v>
      </c>
      <c r="N27" s="17" t="str">
        <f>IFERROR(AND(OR(N1:Q26,$X27)=TRUE,IF(SEARCH(N$1,$A27)&gt;0,TRUE,FALSE)),"")</f>
        <v/>
      </c>
      <c r="O27" s="17" t="b">
        <f>IFERROR(AND(OR(O1:Q26,$X27)=TRUE,IF(SEARCH(O$1,$A27)&gt;0,TRUE,FALSE)),"")</f>
        <v>0</v>
      </c>
      <c r="P27" s="17" t="str">
        <f>IFERROR(AND(OR(P1:Q26,$X27)=TRUE,IF(SEARCH(P$1,$A27)&gt;0,TRUE,FALSE)),"")</f>
        <v/>
      </c>
      <c r="Q27" s="17" t="str">
        <f>IFERROR(AND(OR(Q1:Q26,$X27)=TRUE,IF(SEARCH(Q$1,$A27)&gt;0,TRUE,FALSE)),"")</f>
        <v/>
      </c>
      <c r="R27" s="17" t="str">
        <f>IFERROR(AND(OR(R1:S26,$X27)=TRUE,IF(SEARCH(R$1,$A27)&gt;0,TRUE,FALSE)),"")</f>
        <v/>
      </c>
      <c r="S27" s="17" t="str">
        <f>IFERROR(AND(OR(S1:S26,$X27)=TRUE,IF(SEARCH(S$1,$A27)&gt;0,TRUE,FALSE)),"")</f>
        <v/>
      </c>
      <c r="T27" s="17" t="b">
        <f>IFERROR(AND(OR(T1:T26,$X27)=TRUE,IF(SEARCH(T$1,$A27)&gt;0,TRUE,FALSE)),"")</f>
        <v>0</v>
      </c>
      <c r="U27" s="17" t="b">
        <f>IFERROR(AND(OR(U1:U26,$X27)=TRUE,IF(SEARCH(U$1,$A27)&gt;0,TRUE,FALSE)),"")</f>
        <v>0</v>
      </c>
      <c r="V27" s="17">
        <f t="shared" si="0"/>
        <v>0</v>
      </c>
      <c r="W27" s="17" t="b">
        <f t="shared" si="1"/>
        <v>0</v>
      </c>
      <c r="X27" s="17" t="b">
        <f t="shared" si="2"/>
        <v>0</v>
      </c>
      <c r="Y27" s="17" t="b">
        <f t="shared" si="3"/>
        <v>0</v>
      </c>
      <c r="Z27" s="17" t="b">
        <f>IF(E27&gt;'Overview (RESPONSES REQUIRED)'!$F$53,FALSE,TRUE)</f>
        <v>0</v>
      </c>
      <c r="AA27" s="17" t="b">
        <f>IF('Overview (RESPONSES REQUIRED)'!$D$53="Y", TRUE, FALSE)</f>
        <v>0</v>
      </c>
      <c r="AB27" s="17" t="str">
        <f t="shared" si="4"/>
        <v>N</v>
      </c>
    </row>
    <row r="28" spans="1:28" ht="15" x14ac:dyDescent="0.15">
      <c r="A28" s="17" t="s">
        <v>546</v>
      </c>
      <c r="B28" s="17">
        <v>4</v>
      </c>
      <c r="C28" s="17">
        <v>1</v>
      </c>
      <c r="D28" s="17" t="s">
        <v>521</v>
      </c>
      <c r="E28" s="17">
        <v>10</v>
      </c>
      <c r="F28" s="17" t="str">
        <f>IF('ENDC-n5'!P31="Y", "Y", IF('ENDC-n5'!P31="N", "N", 0))</f>
        <v>N</v>
      </c>
      <c r="G28" s="17" t="b">
        <f>IFERROR(AND(OR(G1:H27,$X28)=TRUE,IF(SEARCH(G$1,$A28)&gt;0,TRUE,FALSE)),"")</f>
        <v>0</v>
      </c>
      <c r="H28" s="17" t="str">
        <f>IFERROR(AND(OR(H1:H27,$X28)=TRUE,IF(SEARCH(H$1,$A28)&gt;0,TRUE,FALSE)),"")</f>
        <v/>
      </c>
      <c r="I28" s="17" t="str">
        <f>IFERROR(AND(OR(I1:L27,$X28)=TRUE,IF(SEARCH(I$1,$A28)&gt;0,TRUE,FALSE)),"")</f>
        <v/>
      </c>
      <c r="J28" s="17" t="str">
        <f>IFERROR(AND(OR(J1:L27,$X28)=TRUE,IF(SEARCH(J$1,$A28)&gt;0,TRUE,FALSE)),"")</f>
        <v/>
      </c>
      <c r="K28" s="17" t="b">
        <f>IFERROR(AND(OR(K1:L27,$X28)=TRUE,IF(SEARCH(K$1,$A28)&gt;0,TRUE,FALSE)),"")</f>
        <v>0</v>
      </c>
      <c r="L28" s="17" t="str">
        <f>IFERROR(AND(OR(L1:L27,$X28)=TRUE,IF(SEARCH(L$1,$A28)&gt;0,TRUE,FALSE)),"")</f>
        <v/>
      </c>
      <c r="M28" s="17" t="b">
        <f>IFERROR(AND(OR(M1:M27,$X28)=TRUE,IF(SEARCH(M$1,$A28)&gt;0,TRUE,FALSE)),"")</f>
        <v>0</v>
      </c>
      <c r="N28" s="17" t="str">
        <f>IFERROR(AND(OR(N1:Q27,$X28)=TRUE,IF(SEARCH(N$1,$A28)&gt;0,TRUE,FALSE)),"")</f>
        <v/>
      </c>
      <c r="O28" s="17" t="str">
        <f>IFERROR(AND(OR(O1:Q27,$X28)=TRUE,IF(SEARCH(O$1,$A28)&gt;0,TRUE,FALSE)),"")</f>
        <v/>
      </c>
      <c r="P28" s="17" t="b">
        <f>IFERROR(AND(OR(P1:Q27,$X28)=TRUE,IF(SEARCH(P$1,$A28)&gt;0,TRUE,FALSE)),"")</f>
        <v>0</v>
      </c>
      <c r="Q28" s="17" t="str">
        <f>IFERROR(AND(OR(Q1:Q27,$X28)=TRUE,IF(SEARCH(Q$1,$A28)&gt;0,TRUE,FALSE)),"")</f>
        <v/>
      </c>
      <c r="R28" s="17" t="str">
        <f>IFERROR(AND(OR(R1:S27,$X28)=TRUE,IF(SEARCH(R$1,$A28)&gt;0,TRUE,FALSE)),"")</f>
        <v/>
      </c>
      <c r="S28" s="17" t="str">
        <f>IFERROR(AND(OR(S1:S27,$X28)=TRUE,IF(SEARCH(S$1,$A28)&gt;0,TRUE,FALSE)),"")</f>
        <v/>
      </c>
      <c r="T28" s="17" t="b">
        <f>IFERROR(AND(OR(T1:T27,$X28)=TRUE,IF(SEARCH(T$1,$A28)&gt;0,TRUE,FALSE)),"")</f>
        <v>0</v>
      </c>
      <c r="U28" s="17" t="b">
        <f>IFERROR(AND(OR(U1:U27,$X28)=TRUE,IF(SEARCH(U$1,$A28)&gt;0,TRUE,FALSE)),"")</f>
        <v>0</v>
      </c>
      <c r="V28" s="17">
        <f t="shared" si="0"/>
        <v>0</v>
      </c>
      <c r="W28" s="17" t="b">
        <f t="shared" si="1"/>
        <v>0</v>
      </c>
      <c r="X28" s="17" t="b">
        <f t="shared" si="2"/>
        <v>0</v>
      </c>
      <c r="Y28" s="17" t="b">
        <f t="shared" si="3"/>
        <v>0</v>
      </c>
      <c r="Z28" s="17" t="b">
        <f>IF(E28&gt;'Overview (RESPONSES REQUIRED)'!$F$53,FALSE,TRUE)</f>
        <v>0</v>
      </c>
      <c r="AA28" s="17" t="b">
        <f>IF('Overview (RESPONSES REQUIRED)'!$D$53="Y", TRUE, FALSE)</f>
        <v>0</v>
      </c>
      <c r="AB28" s="17" t="str">
        <f t="shared" si="4"/>
        <v>N</v>
      </c>
    </row>
    <row r="29" spans="1:28" ht="15" x14ac:dyDescent="0.15">
      <c r="A29" s="17" t="s">
        <v>547</v>
      </c>
      <c r="B29" s="17">
        <v>4</v>
      </c>
      <c r="C29" s="17">
        <v>1</v>
      </c>
      <c r="D29" s="17" t="s">
        <v>521</v>
      </c>
      <c r="E29" s="17">
        <v>10</v>
      </c>
      <c r="F29" s="17" t="str">
        <f>IF('ENDC-n5'!P32="Y", "Y", IF('ENDC-n5'!P32="N", "N", 0))</f>
        <v>N</v>
      </c>
      <c r="G29" s="17" t="b">
        <f>IFERROR(AND(OR(G1:H28,$X29)=TRUE,IF(SEARCH(G$1,$A29)&gt;0,TRUE,FALSE)),"")</f>
        <v>0</v>
      </c>
      <c r="H29" s="17" t="str">
        <f>IFERROR(AND(OR(H1:H28,$X29)=TRUE,IF(SEARCH(H$1,$A29)&gt;0,TRUE,FALSE)),"")</f>
        <v/>
      </c>
      <c r="I29" s="17" t="b">
        <f>IFERROR(AND(OR(I1:L28,$X29)=TRUE,IF(SEARCH(I$1,$A29)&gt;0,TRUE,FALSE)),"")</f>
        <v>0</v>
      </c>
      <c r="J29" s="17" t="str">
        <f>IFERROR(AND(OR(J1:L28,$X29)=TRUE,IF(SEARCH(J$1,$A29)&gt;0,TRUE,FALSE)),"")</f>
        <v/>
      </c>
      <c r="K29" s="17" t="str">
        <f>IFERROR(AND(OR(K1:L28,$X29)=TRUE,IF(SEARCH(K$1,$A29)&gt;0,TRUE,FALSE)),"")</f>
        <v/>
      </c>
      <c r="L29" s="17" t="str">
        <f>IFERROR(AND(OR(L1:L28,$X29)=TRUE,IF(SEARCH(L$1,$A29)&gt;0,TRUE,FALSE)),"")</f>
        <v/>
      </c>
      <c r="M29" s="17" t="b">
        <f>IFERROR(AND(OR(M1:M28,$X29)=TRUE,IF(SEARCH(M$1,$A29)&gt;0,TRUE,FALSE)),"")</f>
        <v>0</v>
      </c>
      <c r="N29" s="17" t="str">
        <f>IFERROR(AND(OR(N1:Q28,$X29)=TRUE,IF(SEARCH(N$1,$A29)&gt;0,TRUE,FALSE)),"")</f>
        <v/>
      </c>
      <c r="O29" s="17" t="str">
        <f>IFERROR(AND(OR(O1:Q28,$X29)=TRUE,IF(SEARCH(O$1,$A29)&gt;0,TRUE,FALSE)),"")</f>
        <v/>
      </c>
      <c r="P29" s="17" t="b">
        <f>IFERROR(AND(OR(P1:Q28,$X29)=TRUE,IF(SEARCH(P$1,$A29)&gt;0,TRUE,FALSE)),"")</f>
        <v>0</v>
      </c>
      <c r="Q29" s="17" t="str">
        <f>IFERROR(AND(OR(Q1:Q28,$X29)=TRUE,IF(SEARCH(Q$1,$A29)&gt;0,TRUE,FALSE)),"")</f>
        <v/>
      </c>
      <c r="R29" s="17" t="str">
        <f>IFERROR(AND(OR(R1:S28,$X29)=TRUE,IF(SEARCH(R$1,$A29)&gt;0,TRUE,FALSE)),"")</f>
        <v/>
      </c>
      <c r="S29" s="17" t="str">
        <f>IFERROR(AND(OR(S1:S28,$X29)=TRUE,IF(SEARCH(S$1,$A29)&gt;0,TRUE,FALSE)),"")</f>
        <v/>
      </c>
      <c r="T29" s="17" t="b">
        <f>IFERROR(AND(OR(T1:T28,$X29)=TRUE,IF(SEARCH(T$1,$A29)&gt;0,TRUE,FALSE)),"")</f>
        <v>0</v>
      </c>
      <c r="U29" s="17" t="b">
        <f>IFERROR(AND(OR(U1:U28,$X29)=TRUE,IF(SEARCH(U$1,$A29)&gt;0,TRUE,FALSE)),"")</f>
        <v>0</v>
      </c>
      <c r="V29" s="17">
        <f t="shared" si="0"/>
        <v>0</v>
      </c>
      <c r="W29" s="17" t="b">
        <f t="shared" si="1"/>
        <v>0</v>
      </c>
      <c r="X29" s="17" t="b">
        <f t="shared" si="2"/>
        <v>0</v>
      </c>
      <c r="Y29" s="17" t="b">
        <f t="shared" si="3"/>
        <v>0</v>
      </c>
      <c r="Z29" s="17" t="b">
        <f>IF(E29&gt;'Overview (RESPONSES REQUIRED)'!$F$53,FALSE,TRUE)</f>
        <v>0</v>
      </c>
      <c r="AA29" s="17" t="b">
        <f>IF('Overview (RESPONSES REQUIRED)'!$D$53="Y", TRUE, FALSE)</f>
        <v>0</v>
      </c>
      <c r="AB29" s="17" t="str">
        <f t="shared" si="4"/>
        <v>N</v>
      </c>
    </row>
    <row r="30" spans="1:28" ht="15" x14ac:dyDescent="0.15">
      <c r="A30" s="17" t="s">
        <v>548</v>
      </c>
      <c r="B30" s="17">
        <v>4</v>
      </c>
      <c r="C30" s="17">
        <v>1</v>
      </c>
      <c r="D30" s="17" t="s">
        <v>521</v>
      </c>
      <c r="E30" s="17">
        <v>10</v>
      </c>
      <c r="F30" s="17" t="str">
        <f>IF('ENDC-n5'!P33="Y", "Y", IF('ENDC-n5'!P33="N", "N", 0))</f>
        <v>N</v>
      </c>
      <c r="G30" s="17" t="b">
        <f>IFERROR(AND(OR(G1:H29,$X30)=TRUE,IF(SEARCH(G$1,$A30)&gt;0,TRUE,FALSE)),"")</f>
        <v>0</v>
      </c>
      <c r="H30" s="17" t="str">
        <f>IFERROR(AND(OR(H1:H29,$X30)=TRUE,IF(SEARCH(H$1,$A30)&gt;0,TRUE,FALSE)),"")</f>
        <v/>
      </c>
      <c r="I30" s="17" t="str">
        <f>IFERROR(AND(OR(I1:L29,$X30)=TRUE,IF(SEARCH(I$1,$A30)&gt;0,TRUE,FALSE)),"")</f>
        <v/>
      </c>
      <c r="J30" s="17" t="str">
        <f>IFERROR(AND(OR(J1:L29,$X30)=TRUE,IF(SEARCH(J$1,$A30)&gt;0,TRUE,FALSE)),"")</f>
        <v/>
      </c>
      <c r="K30" s="17" t="b">
        <f>IFERROR(AND(OR(K1:L29,$X30)=TRUE,IF(SEARCH(K$1,$A30)&gt;0,TRUE,FALSE)),"")</f>
        <v>0</v>
      </c>
      <c r="L30" s="17" t="str">
        <f>IFERROR(AND(OR(L1:L29,$X30)=TRUE,IF(SEARCH(L$1,$A30)&gt;0,TRUE,FALSE)),"")</f>
        <v/>
      </c>
      <c r="M30" s="17" t="b">
        <f>IFERROR(AND(OR(M1:M29,$X30)=TRUE,IF(SEARCH(M$1,$A30)&gt;0,TRUE,FALSE)),"")</f>
        <v>0</v>
      </c>
      <c r="N30" s="17" t="b">
        <f>IFERROR(AND(OR(N1:Q29,$X30)=TRUE,IF(SEARCH(N$1,$A30)&gt;0,TRUE,FALSE)),"")</f>
        <v>0</v>
      </c>
      <c r="O30" s="17" t="str">
        <f>IFERROR(AND(OR(O1:Q29,$X30)=TRUE,IF(SEARCH(O$1,$A30)&gt;0,TRUE,FALSE)),"")</f>
        <v/>
      </c>
      <c r="P30" s="17" t="str">
        <f>IFERROR(AND(OR(P1:Q29,$X30)=TRUE,IF(SEARCH(P$1,$A30)&gt;0,TRUE,FALSE)),"")</f>
        <v/>
      </c>
      <c r="Q30" s="17" t="str">
        <f>IFERROR(AND(OR(Q1:Q29,$X30)=TRUE,IF(SEARCH(Q$1,$A30)&gt;0,TRUE,FALSE)),"")</f>
        <v/>
      </c>
      <c r="R30" s="17" t="str">
        <f>IFERROR(AND(OR(R1:S29,$X30)=TRUE,IF(SEARCH(R$1,$A30)&gt;0,TRUE,FALSE)),"")</f>
        <v/>
      </c>
      <c r="S30" s="17" t="str">
        <f>IFERROR(AND(OR(S1:S29,$X30)=TRUE,IF(SEARCH(S$1,$A30)&gt;0,TRUE,FALSE)),"")</f>
        <v/>
      </c>
      <c r="T30" s="17" t="b">
        <f>IFERROR(AND(OR(T1:T29,$X30)=TRUE,IF(SEARCH(T$1,$A30)&gt;0,TRUE,FALSE)),"")</f>
        <v>0</v>
      </c>
      <c r="U30" s="17" t="b">
        <f>IFERROR(AND(OR(U1:U29,$X30)=TRUE,IF(SEARCH(U$1,$A30)&gt;0,TRUE,FALSE)),"")</f>
        <v>0</v>
      </c>
      <c r="V30" s="17">
        <f t="shared" si="0"/>
        <v>0</v>
      </c>
      <c r="W30" s="17" t="b">
        <f t="shared" si="1"/>
        <v>0</v>
      </c>
      <c r="X30" s="17" t="b">
        <f t="shared" si="2"/>
        <v>0</v>
      </c>
      <c r="Y30" s="17" t="b">
        <f t="shared" si="3"/>
        <v>0</v>
      </c>
      <c r="Z30" s="17" t="b">
        <f>IF(E30&gt;'Overview (RESPONSES REQUIRED)'!$F$53,FALSE,TRUE)</f>
        <v>0</v>
      </c>
      <c r="AA30" s="17" t="b">
        <f>IF('Overview (RESPONSES REQUIRED)'!$D$53="Y", TRUE, FALSE)</f>
        <v>0</v>
      </c>
      <c r="AB30" s="17" t="str">
        <f t="shared" si="4"/>
        <v>N</v>
      </c>
    </row>
    <row r="31" spans="1:28" ht="15" x14ac:dyDescent="0.15">
      <c r="A31" s="17" t="s">
        <v>549</v>
      </c>
      <c r="B31" s="17">
        <v>4</v>
      </c>
      <c r="C31" s="17">
        <v>1</v>
      </c>
      <c r="D31" s="17" t="s">
        <v>521</v>
      </c>
      <c r="E31" s="17">
        <v>10</v>
      </c>
      <c r="F31" s="17" t="str">
        <f>IF('ENDC-n5'!P34="Y", "Y", IF('ENDC-n5'!P34="N", "N", 0))</f>
        <v>N</v>
      </c>
      <c r="G31" s="17" t="str">
        <f>IFERROR(AND(OR(G1:H30,$X31)=TRUE,IF(SEARCH(G$1,$A31)&gt;0,TRUE,FALSE)),"")</f>
        <v/>
      </c>
      <c r="H31" s="17" t="b">
        <f>IFERROR(AND(OR(H1:H30,$X31)=TRUE,IF(SEARCH(H$1,$A31)&gt;0,TRUE,FALSE)),"")</f>
        <v>0</v>
      </c>
      <c r="I31" s="17" t="b">
        <f>IFERROR(AND(OR(I1:L30,$X31)=TRUE,IF(SEARCH(I$1,$A31)&gt;0,TRUE,FALSE)),"")</f>
        <v>0</v>
      </c>
      <c r="J31" s="17" t="str">
        <f>IFERROR(AND(OR(J1:L30,$X31)=TRUE,IF(SEARCH(J$1,$A31)&gt;0,TRUE,FALSE)),"")</f>
        <v/>
      </c>
      <c r="K31" s="17" t="str">
        <f>IFERROR(AND(OR(K1:L30,$X31)=TRUE,IF(SEARCH(K$1,$A31)&gt;0,TRUE,FALSE)),"")</f>
        <v/>
      </c>
      <c r="L31" s="17" t="str">
        <f>IFERROR(AND(OR(L1:L30,$X31)=TRUE,IF(SEARCH(L$1,$A31)&gt;0,TRUE,FALSE)),"")</f>
        <v/>
      </c>
      <c r="M31" s="17" t="b">
        <f>IFERROR(AND(OR(M1:M30,$X31)=TRUE,IF(SEARCH(M$1,$A31)&gt;0,TRUE,FALSE)),"")</f>
        <v>0</v>
      </c>
      <c r="N31" s="17" t="b">
        <f>IFERROR(AND(OR(N1:Q30,$X31)=TRUE,IF(SEARCH(N$1,$A31)&gt;0,TRUE,FALSE)),"")</f>
        <v>0</v>
      </c>
      <c r="O31" s="17" t="str">
        <f>IFERROR(AND(OR(O1:Q30,$X31)=TRUE,IF(SEARCH(O$1,$A31)&gt;0,TRUE,FALSE)),"")</f>
        <v/>
      </c>
      <c r="P31" s="17" t="str">
        <f>IFERROR(AND(OR(P1:Q30,$X31)=TRUE,IF(SEARCH(P$1,$A31)&gt;0,TRUE,FALSE)),"")</f>
        <v/>
      </c>
      <c r="Q31" s="17" t="str">
        <f>IFERROR(AND(OR(Q1:Q30,$X31)=TRUE,IF(SEARCH(Q$1,$A31)&gt;0,TRUE,FALSE)),"")</f>
        <v/>
      </c>
      <c r="R31" s="17" t="str">
        <f>IFERROR(AND(OR(R1:S30,$X31)=TRUE,IF(SEARCH(R$1,$A31)&gt;0,TRUE,FALSE)),"")</f>
        <v/>
      </c>
      <c r="S31" s="17" t="str">
        <f>IFERROR(AND(OR(S1:S30,$X31)=TRUE,IF(SEARCH(S$1,$A31)&gt;0,TRUE,FALSE)),"")</f>
        <v/>
      </c>
      <c r="T31" s="17" t="b">
        <f>IFERROR(AND(OR(T1:T30,$X31)=TRUE,IF(SEARCH(T$1,$A31)&gt;0,TRUE,FALSE)),"")</f>
        <v>0</v>
      </c>
      <c r="U31" s="17" t="b">
        <f>IFERROR(AND(OR(U1:U30,$X31)=TRUE,IF(SEARCH(U$1,$A31)&gt;0,TRUE,FALSE)),"")</f>
        <v>0</v>
      </c>
      <c r="V31" s="17">
        <f t="shared" si="0"/>
        <v>0</v>
      </c>
      <c r="W31" s="17" t="b">
        <f t="shared" si="1"/>
        <v>0</v>
      </c>
      <c r="X31" s="17" t="b">
        <f t="shared" si="2"/>
        <v>0</v>
      </c>
      <c r="Y31" s="17" t="b">
        <f t="shared" si="3"/>
        <v>0</v>
      </c>
      <c r="Z31" s="17" t="b">
        <f>IF(E31&gt;'Overview (RESPONSES REQUIRED)'!$F$53,FALSE,TRUE)</f>
        <v>0</v>
      </c>
      <c r="AA31" s="17" t="b">
        <f>IF('Overview (RESPONSES REQUIRED)'!$D$53="Y", TRUE, FALSE)</f>
        <v>0</v>
      </c>
      <c r="AB31" s="17" t="str">
        <f t="shared" si="4"/>
        <v>N</v>
      </c>
    </row>
    <row r="32" spans="1:28" ht="15" x14ac:dyDescent="0.15">
      <c r="A32" s="17" t="s">
        <v>550</v>
      </c>
      <c r="B32" s="17">
        <v>4</v>
      </c>
      <c r="C32" s="17">
        <v>1</v>
      </c>
      <c r="D32" s="17" t="s">
        <v>521</v>
      </c>
      <c r="E32" s="17">
        <v>10</v>
      </c>
      <c r="F32" s="17" t="str">
        <f>IF('ENDC-n5'!P35="Y", "Y", IF('ENDC-n5'!P35="N", "N", 0))</f>
        <v>N</v>
      </c>
      <c r="G32" s="17" t="b">
        <f>IFERROR(AND(OR(G1:H31,$X32)=TRUE,IF(SEARCH(G$1,$A32)&gt;0,TRUE,FALSE)),"")</f>
        <v>0</v>
      </c>
      <c r="H32" s="17" t="str">
        <f>IFERROR(AND(OR(H1:H31,$X32)=TRUE,IF(SEARCH(H$1,$A32)&gt;0,TRUE,FALSE)),"")</f>
        <v/>
      </c>
      <c r="I32" s="17" t="str">
        <f>IFERROR(AND(OR(I1:L31,$X32)=TRUE,IF(SEARCH(I$1,$A32)&gt;0,TRUE,FALSE)),"")</f>
        <v/>
      </c>
      <c r="J32" s="17" t="b">
        <f>IFERROR(AND(OR(J1:L31,$X32)=TRUE,IF(SEARCH(J$1,$A32)&gt;0,TRUE,FALSE)),"")</f>
        <v>0</v>
      </c>
      <c r="K32" s="17" t="str">
        <f>IFERROR(AND(OR(K1:L31,$X32)=TRUE,IF(SEARCH(K$1,$A32)&gt;0,TRUE,FALSE)),"")</f>
        <v/>
      </c>
      <c r="L32" s="17" t="str">
        <f>IFERROR(AND(OR(L1:L31,$X32)=TRUE,IF(SEARCH(L$1,$A32)&gt;0,TRUE,FALSE)),"")</f>
        <v/>
      </c>
      <c r="M32" s="17" t="b">
        <f>IFERROR(AND(OR(M1:M31,$X32)=TRUE,IF(SEARCH(M$1,$A32)&gt;0,TRUE,FALSE)),"")</f>
        <v>0</v>
      </c>
      <c r="N32" s="17" t="b">
        <f>IFERROR(AND(OR(N1:Q31,$X32)=TRUE,IF(SEARCH(N$1,$A32)&gt;0,TRUE,FALSE)),"")</f>
        <v>0</v>
      </c>
      <c r="O32" s="17" t="str">
        <f>IFERROR(AND(OR(O1:Q31,$X32)=TRUE,IF(SEARCH(O$1,$A32)&gt;0,TRUE,FALSE)),"")</f>
        <v/>
      </c>
      <c r="P32" s="17" t="str">
        <f>IFERROR(AND(OR(P1:Q31,$X32)=TRUE,IF(SEARCH(P$1,$A32)&gt;0,TRUE,FALSE)),"")</f>
        <v/>
      </c>
      <c r="Q32" s="17" t="str">
        <f>IFERROR(AND(OR(Q1:Q31,$X32)=TRUE,IF(SEARCH(Q$1,$A32)&gt;0,TRUE,FALSE)),"")</f>
        <v/>
      </c>
      <c r="R32" s="17" t="str">
        <f>IFERROR(AND(OR(R1:S31,$X32)=TRUE,IF(SEARCH(R$1,$A32)&gt;0,TRUE,FALSE)),"")</f>
        <v/>
      </c>
      <c r="S32" s="17" t="str">
        <f>IFERROR(AND(OR(S1:S31,$X32)=TRUE,IF(SEARCH(S$1,$A32)&gt;0,TRUE,FALSE)),"")</f>
        <v/>
      </c>
      <c r="T32" s="17" t="b">
        <f>IFERROR(AND(OR(T1:T31,$X32)=TRUE,IF(SEARCH(T$1,$A32)&gt;0,TRUE,FALSE)),"")</f>
        <v>0</v>
      </c>
      <c r="U32" s="17" t="b">
        <f>IFERROR(AND(OR(U1:U31,$X32)=TRUE,IF(SEARCH(U$1,$A32)&gt;0,TRUE,FALSE)),"")</f>
        <v>0</v>
      </c>
      <c r="V32" s="17">
        <f t="shared" si="0"/>
        <v>0</v>
      </c>
      <c r="W32" s="17" t="b">
        <f t="shared" si="1"/>
        <v>0</v>
      </c>
      <c r="X32" s="17" t="b">
        <f t="shared" si="2"/>
        <v>0</v>
      </c>
      <c r="Y32" s="17" t="b">
        <f t="shared" si="3"/>
        <v>0</v>
      </c>
      <c r="Z32" s="17" t="b">
        <f>IF(E32&gt;'Overview (RESPONSES REQUIRED)'!$F$53,FALSE,TRUE)</f>
        <v>0</v>
      </c>
      <c r="AA32" s="17" t="b">
        <f>IF('Overview (RESPONSES REQUIRED)'!$D$53="Y", TRUE, FALSE)</f>
        <v>0</v>
      </c>
      <c r="AB32" s="17" t="str">
        <f t="shared" si="4"/>
        <v>N</v>
      </c>
    </row>
    <row r="33" spans="1:28" ht="15" x14ac:dyDescent="0.15">
      <c r="A33" s="17" t="s">
        <v>551</v>
      </c>
      <c r="B33" s="17">
        <v>4</v>
      </c>
      <c r="C33" s="17">
        <v>1</v>
      </c>
      <c r="D33" s="17" t="s">
        <v>521</v>
      </c>
      <c r="E33" s="17">
        <v>10</v>
      </c>
      <c r="F33" s="17" t="str">
        <f>IF('ENDC-n5'!P36="Y", "Y", IF('ENDC-n5'!P36="N", "N", 0))</f>
        <v>N</v>
      </c>
      <c r="G33" s="17" t="b">
        <f>IFERROR(AND(OR(G1:H32,$X33)=TRUE,IF(SEARCH(G$1,$A33)&gt;0,TRUE,FALSE)),"")</f>
        <v>0</v>
      </c>
      <c r="H33" s="17" t="str">
        <f>IFERROR(AND(OR(H1:H32,$X33)=TRUE,IF(SEARCH(H$1,$A33)&gt;0,TRUE,FALSE)),"")</f>
        <v/>
      </c>
      <c r="I33" s="17" t="b">
        <f>IFERROR(AND(OR(I1:L32,$X33)=TRUE,IF(SEARCH(I$1,$A33)&gt;0,TRUE,FALSE)),"")</f>
        <v>0</v>
      </c>
      <c r="J33" s="17" t="str">
        <f>IFERROR(AND(OR(J1:L32,$X33)=TRUE,IF(SEARCH(J$1,$A33)&gt;0,TRUE,FALSE)),"")</f>
        <v/>
      </c>
      <c r="K33" s="17" t="str">
        <f>IFERROR(AND(OR(K1:L32,$X33)=TRUE,IF(SEARCH(K$1,$A33)&gt;0,TRUE,FALSE)),"")</f>
        <v/>
      </c>
      <c r="L33" s="17" t="str">
        <f>IFERROR(AND(OR(L1:L32,$X33)=TRUE,IF(SEARCH(L$1,$A33)&gt;0,TRUE,FALSE)),"")</f>
        <v/>
      </c>
      <c r="M33" s="17" t="b">
        <f>IFERROR(AND(OR(M1:M32,$X33)=TRUE,IF(SEARCH(M$1,$A33)&gt;0,TRUE,FALSE)),"")</f>
        <v>0</v>
      </c>
      <c r="N33" s="17" t="str">
        <f>IFERROR(AND(OR(N1:Q32,$X33)=TRUE,IF(SEARCH(N$1,$A33)&gt;0,TRUE,FALSE)),"")</f>
        <v/>
      </c>
      <c r="O33" s="17" t="b">
        <f>IFERROR(AND(OR(O1:Q32,$X33)=TRUE,IF(SEARCH(O$1,$A33)&gt;0,TRUE,FALSE)),"")</f>
        <v>0</v>
      </c>
      <c r="P33" s="17" t="str">
        <f>IFERROR(AND(OR(P1:Q32,$X33)=TRUE,IF(SEARCH(P$1,$A33)&gt;0,TRUE,FALSE)),"")</f>
        <v/>
      </c>
      <c r="Q33" s="17" t="str">
        <f>IFERROR(AND(OR(Q1:Q32,$X33)=TRUE,IF(SEARCH(Q$1,$A33)&gt;0,TRUE,FALSE)),"")</f>
        <v/>
      </c>
      <c r="R33" s="17" t="str">
        <f>IFERROR(AND(OR(R1:S32,$X33)=TRUE,IF(SEARCH(R$1,$A33)&gt;0,TRUE,FALSE)),"")</f>
        <v/>
      </c>
      <c r="S33" s="17" t="str">
        <f>IFERROR(AND(OR(S1:S32,$X33)=TRUE,IF(SEARCH(S$1,$A33)&gt;0,TRUE,FALSE)),"")</f>
        <v/>
      </c>
      <c r="T33" s="17" t="b">
        <f>IFERROR(AND(OR(T1:T32,$X33)=TRUE,IF(SEARCH(T$1,$A33)&gt;0,TRUE,FALSE)),"")</f>
        <v>0</v>
      </c>
      <c r="U33" s="17" t="b">
        <f>IFERROR(AND(OR(U1:U32,$X33)=TRUE,IF(SEARCH(U$1,$A33)&gt;0,TRUE,FALSE)),"")</f>
        <v>0</v>
      </c>
      <c r="V33" s="17">
        <f t="shared" si="0"/>
        <v>0</v>
      </c>
      <c r="W33" s="17" t="b">
        <f t="shared" si="1"/>
        <v>0</v>
      </c>
      <c r="X33" s="17" t="b">
        <f t="shared" si="2"/>
        <v>0</v>
      </c>
      <c r="Y33" s="17" t="b">
        <f t="shared" si="3"/>
        <v>0</v>
      </c>
      <c r="Z33" s="17" t="b">
        <f>IF(E33&gt;'Overview (RESPONSES REQUIRED)'!$F$53,FALSE,TRUE)</f>
        <v>0</v>
      </c>
      <c r="AA33" s="17" t="b">
        <f>IF('Overview (RESPONSES REQUIRED)'!$D$53="Y", TRUE, FALSE)</f>
        <v>0</v>
      </c>
      <c r="AB33" s="17" t="str">
        <f t="shared" si="4"/>
        <v>N</v>
      </c>
    </row>
    <row r="34" spans="1:28" ht="15" x14ac:dyDescent="0.15">
      <c r="A34" s="17" t="s">
        <v>552</v>
      </c>
      <c r="B34" s="17">
        <v>4</v>
      </c>
      <c r="C34" s="17">
        <v>1</v>
      </c>
      <c r="D34" s="17" t="s">
        <v>521</v>
      </c>
      <c r="E34" s="17">
        <v>8</v>
      </c>
      <c r="F34" s="17" t="str">
        <f>IF('ENDC-n5'!P37="Y", "Y", IF('ENDC-n5'!P37="N", "N", 0))</f>
        <v>N</v>
      </c>
      <c r="G34" s="17" t="b">
        <f>IFERROR(AND(OR(G1:H33,$X34)=TRUE,IF(SEARCH(G$1,$A34)&gt;0,TRUE,FALSE)),"")</f>
        <v>0</v>
      </c>
      <c r="H34" s="17" t="str">
        <f>IFERROR(AND(OR(H1:H33,$X34)=TRUE,IF(SEARCH(H$1,$A34)&gt;0,TRUE,FALSE)),"")</f>
        <v/>
      </c>
      <c r="I34" s="17" t="b">
        <f>IFERROR(AND(OR(I1:L33,$X34)=TRUE,IF(SEARCH(I$1,$A34)&gt;0,TRUE,FALSE)),"")</f>
        <v>0</v>
      </c>
      <c r="J34" s="17" t="str">
        <f>IFERROR(AND(OR(J1:L33,$X34)=TRUE,IF(SEARCH(J$1,$A34)&gt;0,TRUE,FALSE)),"")</f>
        <v/>
      </c>
      <c r="K34" s="17" t="str">
        <f>IFERROR(AND(OR(K1:L33,$X34)=TRUE,IF(SEARCH(K$1,$A34)&gt;0,TRUE,FALSE)),"")</f>
        <v/>
      </c>
      <c r="L34" s="17" t="str">
        <f>IFERROR(AND(OR(L1:L33,$X34)=TRUE,IF(SEARCH(L$1,$A34)&gt;0,TRUE,FALSE)),"")</f>
        <v/>
      </c>
      <c r="M34" s="17" t="b">
        <f>IFERROR(AND(OR(M1:M33,$X34)=TRUE,IF(SEARCH(M$1,$A34)&gt;0,TRUE,FALSE)),"")</f>
        <v>0</v>
      </c>
      <c r="N34" s="17" t="b">
        <f>IFERROR(AND(OR(N1:Q33,$X34)=TRUE,IF(SEARCH(N$1,$A34)&gt;0,TRUE,FALSE)),"")</f>
        <v>0</v>
      </c>
      <c r="O34" s="17" t="str">
        <f>IFERROR(AND(OR(O1:Q33,$X34)=TRUE,IF(SEARCH(O$1,$A34)&gt;0,TRUE,FALSE)),"")</f>
        <v/>
      </c>
      <c r="P34" s="17" t="str">
        <f>IFERROR(AND(OR(P1:Q33,$X34)=TRUE,IF(SEARCH(P$1,$A34)&gt;0,TRUE,FALSE)),"")</f>
        <v/>
      </c>
      <c r="Q34" s="17" t="str">
        <f>IFERROR(AND(OR(Q1:Q33,$X34)=TRUE,IF(SEARCH(Q$1,$A34)&gt;0,TRUE,FALSE)),"")</f>
        <v/>
      </c>
      <c r="R34" s="17" t="str">
        <f>IFERROR(AND(OR(R1:S33,$X34)=TRUE,IF(SEARCH(R$1,$A34)&gt;0,TRUE,FALSE)),"")</f>
        <v/>
      </c>
      <c r="S34" s="17" t="str">
        <f>IFERROR(AND(OR(S1:S33,$X34)=TRUE,IF(SEARCH(S$1,$A34)&gt;0,TRUE,FALSE)),"")</f>
        <v/>
      </c>
      <c r="T34" s="17" t="b">
        <f>IFERROR(AND(OR(T1:T33,$X34)=TRUE,IF(SEARCH(T$1,$A34)&gt;0,TRUE,FALSE)),"")</f>
        <v>0</v>
      </c>
      <c r="U34" s="17" t="b">
        <f>IFERROR(AND(OR(U1:U33,$X34)=TRUE,IF(SEARCH(U$1,$A34)&gt;0,TRUE,FALSE)),"")</f>
        <v>0</v>
      </c>
      <c r="V34" s="17">
        <f t="shared" si="0"/>
        <v>0</v>
      </c>
      <c r="W34" s="17" t="b">
        <f t="shared" si="1"/>
        <v>0</v>
      </c>
      <c r="X34" s="17" t="b">
        <f t="shared" si="2"/>
        <v>0</v>
      </c>
      <c r="Y34" s="17" t="b">
        <f t="shared" si="3"/>
        <v>0</v>
      </c>
      <c r="Z34" s="17" t="b">
        <f>IF(E34&gt;'Overview (RESPONSES REQUIRED)'!$F$53,FALSE,TRUE)</f>
        <v>0</v>
      </c>
      <c r="AA34" s="17" t="b">
        <f>IF('Overview (RESPONSES REQUIRED)'!$D$53="Y", TRUE, FALSE)</f>
        <v>0</v>
      </c>
      <c r="AB34" s="17" t="str">
        <f t="shared" si="4"/>
        <v>N</v>
      </c>
    </row>
    <row r="35" spans="1:28" ht="15" x14ac:dyDescent="0.15">
      <c r="A35" s="17" t="s">
        <v>553</v>
      </c>
      <c r="B35" s="17">
        <v>3</v>
      </c>
      <c r="C35" s="17">
        <v>1</v>
      </c>
      <c r="D35" s="17" t="s">
        <v>521</v>
      </c>
      <c r="E35" s="17">
        <v>20</v>
      </c>
      <c r="F35" s="17" t="str">
        <f>IF('ENDC-n5'!P38="Y", "Y", IF('ENDC-n5'!P38="N", "N", 0))</f>
        <v>N</v>
      </c>
      <c r="G35" s="17" t="str">
        <f>IFERROR(AND(OR(G1:H34,$X35)=TRUE,IF(SEARCH(G$1,$A35)&gt;0,TRUE,FALSE)),"")</f>
        <v/>
      </c>
      <c r="H35" s="17" t="b">
        <f>IFERROR(AND(OR(H1:H34,$X35)=TRUE,IF(SEARCH(H$1,$A35)&gt;0,TRUE,FALSE)),"")</f>
        <v>0</v>
      </c>
      <c r="I35" s="17" t="str">
        <f>IFERROR(AND(OR(I1:L34,$X35)=TRUE,IF(SEARCH(I$1,$A35)&gt;0,TRUE,FALSE)),"")</f>
        <v/>
      </c>
      <c r="J35" s="17" t="str">
        <f>IFERROR(AND(OR(J1:L34,$X35)=TRUE,IF(SEARCH(J$1,$A35)&gt;0,TRUE,FALSE)),"")</f>
        <v/>
      </c>
      <c r="K35" s="17" t="str">
        <f>IFERROR(AND(OR(K1:L34,$X35)=TRUE,IF(SEARCH(K$1,$A35)&gt;0,TRUE,FALSE)),"")</f>
        <v/>
      </c>
      <c r="L35" s="17" t="b">
        <f>IFERROR(AND(OR(L1:L34,$X35)=TRUE,IF(SEARCH(L$1,$A35)&gt;0,TRUE,FALSE)),"")</f>
        <v>0</v>
      </c>
      <c r="M35" s="17" t="b">
        <f>IFERROR(AND(OR(M1:M34,$X35)=TRUE,IF(SEARCH(M$1,$A35)&gt;0,TRUE,FALSE)),"")</f>
        <v>0</v>
      </c>
      <c r="N35" s="17" t="str">
        <f>IFERROR(AND(OR(N1:Q34,$X35)=TRUE,IF(SEARCH(N$1,$A35)&gt;0,TRUE,FALSE)),"")</f>
        <v/>
      </c>
      <c r="O35" s="17" t="str">
        <f>IFERROR(AND(OR(O1:Q34,$X35)=TRUE,IF(SEARCH(O$1,$A35)&gt;0,TRUE,FALSE)),"")</f>
        <v/>
      </c>
      <c r="P35" s="17" t="str">
        <f>IFERROR(AND(OR(P1:Q34,$X35)=TRUE,IF(SEARCH(P$1,$A35)&gt;0,TRUE,FALSE)),"")</f>
        <v/>
      </c>
      <c r="Q35" s="17" t="b">
        <f>IFERROR(AND(OR(Q1:Q34,$X35)=TRUE,IF(SEARCH(Q$1,$A35)&gt;0,TRUE,FALSE)),"")</f>
        <v>0</v>
      </c>
      <c r="R35" s="17" t="str">
        <f>IFERROR(AND(OR(R1:S34,$X35)=TRUE,IF(SEARCH(R$1,$A35)&gt;0,TRUE,FALSE)),"")</f>
        <v/>
      </c>
      <c r="S35" s="17" t="str">
        <f>IFERROR(AND(OR(S1:S34,$X35)=TRUE,IF(SEARCH(S$1,$A35)&gt;0,TRUE,FALSE)),"")</f>
        <v/>
      </c>
      <c r="T35" s="17" t="str">
        <f>IFERROR(AND(OR(T1:T34,$X35)=TRUE,IF(SEARCH(T$1,$A35)&gt;0,TRUE,FALSE)),"")</f>
        <v/>
      </c>
      <c r="U35" s="17" t="b">
        <f>IFERROR(AND(OR(U1:U34,$X35)=TRUE,IF(SEARCH(U$1,$A35)&gt;0,TRUE,FALSE)),"")</f>
        <v>0</v>
      </c>
      <c r="V35" s="17">
        <f t="shared" ref="V35:V66" si="5">COUNTIF(G35:U35,TRUE)</f>
        <v>0</v>
      </c>
      <c r="W35" s="17" t="b">
        <f t="shared" ref="W35:W66" si="6">IFERROR(AND(G35:U35), TRUE)</f>
        <v>0</v>
      </c>
      <c r="X35" s="17" t="b">
        <f t="shared" ref="X35:X66" si="7">IF(F35="Y",TRUE,IF(F35="N",FALSE,0))</f>
        <v>0</v>
      </c>
      <c r="Y35" s="17" t="b">
        <f t="shared" ref="Y35:Y66" si="8">IF(X35=FALSE, FALSE, W35)</f>
        <v>0</v>
      </c>
      <c r="Z35" s="17" t="b">
        <f>IF(E35&gt;'Overview (RESPONSES REQUIRED)'!$F$53,FALSE,TRUE)</f>
        <v>0</v>
      </c>
      <c r="AA35" s="17" t="b">
        <f>IF('Overview (RESPONSES REQUIRED)'!$D$53="Y", TRUE, FALSE)</f>
        <v>0</v>
      </c>
      <c r="AB35" s="17" t="str">
        <f t="shared" ref="AB35:AB66" si="9">IF(AND(Z35,AA35)=FALSE,"N",IF(Y35=TRUE,"Y",IF(F35=0,"E","N")))</f>
        <v>N</v>
      </c>
    </row>
    <row r="36" spans="1:28" ht="15" x14ac:dyDescent="0.15">
      <c r="A36" s="17" t="s">
        <v>554</v>
      </c>
      <c r="B36" s="17">
        <v>3</v>
      </c>
      <c r="C36" s="17">
        <v>1</v>
      </c>
      <c r="D36" s="17" t="s">
        <v>521</v>
      </c>
      <c r="E36" s="17">
        <v>18</v>
      </c>
      <c r="F36" s="17" t="str">
        <f>IF('ENDC-n5'!P39="Y", "Y", IF('ENDC-n5'!P39="N", "N", 0))</f>
        <v>N</v>
      </c>
      <c r="G36" s="17" t="b">
        <f>IFERROR(AND(OR(G1:H35,$X36)=TRUE,IF(SEARCH(G$1,$A36)&gt;0,TRUE,FALSE)),"")</f>
        <v>0</v>
      </c>
      <c r="H36" s="17" t="str">
        <f>IFERROR(AND(OR(H1:H35,$X36)=TRUE,IF(SEARCH(H$1,$A36)&gt;0,TRUE,FALSE)),"")</f>
        <v/>
      </c>
      <c r="I36" s="17" t="str">
        <f>IFERROR(AND(OR(I1:L35,$X36)=TRUE,IF(SEARCH(I$1,$A36)&gt;0,TRUE,FALSE)),"")</f>
        <v/>
      </c>
      <c r="J36" s="17" t="str">
        <f>IFERROR(AND(OR(J1:L35,$X36)=TRUE,IF(SEARCH(J$1,$A36)&gt;0,TRUE,FALSE)),"")</f>
        <v/>
      </c>
      <c r="K36" s="17" t="str">
        <f>IFERROR(AND(OR(K1:L35,$X36)=TRUE,IF(SEARCH(K$1,$A36)&gt;0,TRUE,FALSE)),"")</f>
        <v/>
      </c>
      <c r="L36" s="17" t="b">
        <f>IFERROR(AND(OR(L1:L35,$X36)=TRUE,IF(SEARCH(L$1,$A36)&gt;0,TRUE,FALSE)),"")</f>
        <v>0</v>
      </c>
      <c r="M36" s="17" t="b">
        <f>IFERROR(AND(OR(M1:M35,$X36)=TRUE,IF(SEARCH(M$1,$A36)&gt;0,TRUE,FALSE)),"")</f>
        <v>0</v>
      </c>
      <c r="N36" s="17" t="str">
        <f>IFERROR(AND(OR(N1:Q35,$X36)=TRUE,IF(SEARCH(N$1,$A36)&gt;0,TRUE,FALSE)),"")</f>
        <v/>
      </c>
      <c r="O36" s="17" t="str">
        <f>IFERROR(AND(OR(O1:Q35,$X36)=TRUE,IF(SEARCH(O$1,$A36)&gt;0,TRUE,FALSE)),"")</f>
        <v/>
      </c>
      <c r="P36" s="17" t="str">
        <f>IFERROR(AND(OR(P1:Q35,$X36)=TRUE,IF(SEARCH(P$1,$A36)&gt;0,TRUE,FALSE)),"")</f>
        <v/>
      </c>
      <c r="Q36" s="17" t="b">
        <f>IFERROR(AND(OR(Q1:Q35,$X36)=TRUE,IF(SEARCH(Q$1,$A36)&gt;0,TRUE,FALSE)),"")</f>
        <v>0</v>
      </c>
      <c r="R36" s="17" t="str">
        <f>IFERROR(AND(OR(R1:S35,$X36)=TRUE,IF(SEARCH(R$1,$A36)&gt;0,TRUE,FALSE)),"")</f>
        <v/>
      </c>
      <c r="S36" s="17" t="str">
        <f>IFERROR(AND(OR(S1:S35,$X36)=TRUE,IF(SEARCH(S$1,$A36)&gt;0,TRUE,FALSE)),"")</f>
        <v/>
      </c>
      <c r="T36" s="17" t="str">
        <f>IFERROR(AND(OR(T1:T35,$X36)=TRUE,IF(SEARCH(T$1,$A36)&gt;0,TRUE,FALSE)),"")</f>
        <v/>
      </c>
      <c r="U36" s="17" t="b">
        <f>IFERROR(AND(OR(U1:U35,$X36)=TRUE,IF(SEARCH(U$1,$A36)&gt;0,TRUE,FALSE)),"")</f>
        <v>0</v>
      </c>
      <c r="V36" s="17">
        <f t="shared" si="5"/>
        <v>0</v>
      </c>
      <c r="W36" s="17" t="b">
        <f t="shared" si="6"/>
        <v>0</v>
      </c>
      <c r="X36" s="17" t="b">
        <f t="shared" si="7"/>
        <v>0</v>
      </c>
      <c r="Y36" s="17" t="b">
        <f t="shared" si="8"/>
        <v>0</v>
      </c>
      <c r="Z36" s="17" t="b">
        <f>IF(E36&gt;'Overview (RESPONSES REQUIRED)'!$F$53,FALSE,TRUE)</f>
        <v>0</v>
      </c>
      <c r="AA36" s="17" t="b">
        <f>IF('Overview (RESPONSES REQUIRED)'!$D$53="Y", TRUE, FALSE)</f>
        <v>0</v>
      </c>
      <c r="AB36" s="17" t="str">
        <f t="shared" si="9"/>
        <v>N</v>
      </c>
    </row>
    <row r="37" spans="1:28" ht="15" x14ac:dyDescent="0.15">
      <c r="A37" s="17" t="s">
        <v>555</v>
      </c>
      <c r="B37" s="17">
        <v>3</v>
      </c>
      <c r="C37" s="17">
        <v>1</v>
      </c>
      <c r="D37" s="17" t="s">
        <v>521</v>
      </c>
      <c r="E37" s="17">
        <v>18</v>
      </c>
      <c r="F37" s="17" t="str">
        <f>IF('ENDC-n5'!P40="Y", "Y", IF('ENDC-n5'!P40="N", "N", 0))</f>
        <v>N</v>
      </c>
      <c r="G37" s="17" t="str">
        <f>IFERROR(AND(OR(G1:H36,$X37)=TRUE,IF(SEARCH(G$1,$A37)&gt;0,TRUE,FALSE)),"")</f>
        <v/>
      </c>
      <c r="H37" s="17" t="str">
        <f>IFERROR(AND(OR(H1:H36,$X37)=TRUE,IF(SEARCH(H$1,$A37)&gt;0,TRUE,FALSE)),"")</f>
        <v/>
      </c>
      <c r="I37" s="17" t="str">
        <f>IFERROR(AND(OR(I1:L36,$X37)=TRUE,IF(SEARCH(I$1,$A37)&gt;0,TRUE,FALSE)),"")</f>
        <v/>
      </c>
      <c r="J37" s="17" t="str">
        <f>IFERROR(AND(OR(J1:L36,$X37)=TRUE,IF(SEARCH(J$1,$A37)&gt;0,TRUE,FALSE)),"")</f>
        <v/>
      </c>
      <c r="K37" s="17" t="str">
        <f>IFERROR(AND(OR(K1:L36,$X37)=TRUE,IF(SEARCH(K$1,$A37)&gt;0,TRUE,FALSE)),"")</f>
        <v/>
      </c>
      <c r="L37" s="17" t="b">
        <f>IFERROR(AND(OR(L1:L36,$X37)=TRUE,IF(SEARCH(L$1,$A37)&gt;0,TRUE,FALSE)),"")</f>
        <v>0</v>
      </c>
      <c r="M37" s="17" t="b">
        <f>IFERROR(AND(OR(M1:M36,$X37)=TRUE,IF(SEARCH(M$1,$A37)&gt;0,TRUE,FALSE)),"")</f>
        <v>0</v>
      </c>
      <c r="N37" s="17" t="str">
        <f>IFERROR(AND(OR(N1:Q36,$X37)=TRUE,IF(SEARCH(N$1,$A37)&gt;0,TRUE,FALSE)),"")</f>
        <v/>
      </c>
      <c r="O37" s="17" t="str">
        <f>IFERROR(AND(OR(O1:Q36,$X37)=TRUE,IF(SEARCH(O$1,$A37)&gt;0,TRUE,FALSE)),"")</f>
        <v/>
      </c>
      <c r="P37" s="17" t="str">
        <f>IFERROR(AND(OR(P1:Q36,$X37)=TRUE,IF(SEARCH(P$1,$A37)&gt;0,TRUE,FALSE)),"")</f>
        <v/>
      </c>
      <c r="Q37" s="17" t="b">
        <f>IFERROR(AND(OR(Q1:Q36,$X37)=TRUE,IF(SEARCH(Q$1,$A37)&gt;0,TRUE,FALSE)),"")</f>
        <v>0</v>
      </c>
      <c r="R37" s="17" t="str">
        <f>IFERROR(AND(OR(R1:S36,$X37)=TRUE,IF(SEARCH(R$1,$A37)&gt;0,TRUE,FALSE)),"")</f>
        <v/>
      </c>
      <c r="S37" s="17" t="str">
        <f>IFERROR(AND(OR(S1:S36,$X37)=TRUE,IF(SEARCH(S$1,$A37)&gt;0,TRUE,FALSE)),"")</f>
        <v/>
      </c>
      <c r="T37" s="17" t="b">
        <f>IFERROR(AND(OR(T1:T36,$X37)=TRUE,IF(SEARCH(T$1,$A37)&gt;0,TRUE,FALSE)),"")</f>
        <v>0</v>
      </c>
      <c r="U37" s="17" t="b">
        <f>IFERROR(AND(OR(U1:U36,$X37)=TRUE,IF(SEARCH(U$1,$A37)&gt;0,TRUE,FALSE)),"")</f>
        <v>0</v>
      </c>
      <c r="V37" s="17">
        <f t="shared" si="5"/>
        <v>0</v>
      </c>
      <c r="W37" s="17" t="b">
        <f t="shared" si="6"/>
        <v>0</v>
      </c>
      <c r="X37" s="17" t="b">
        <f t="shared" si="7"/>
        <v>0</v>
      </c>
      <c r="Y37" s="17" t="b">
        <f t="shared" si="8"/>
        <v>0</v>
      </c>
      <c r="Z37" s="17" t="b">
        <f>IF(E37&gt;'Overview (RESPONSES REQUIRED)'!$F$53,FALSE,TRUE)</f>
        <v>0</v>
      </c>
      <c r="AA37" s="17" t="b">
        <f>IF('Overview (RESPONSES REQUIRED)'!$D$53="Y", TRUE, FALSE)</f>
        <v>0</v>
      </c>
      <c r="AB37" s="17" t="str">
        <f t="shared" si="9"/>
        <v>N</v>
      </c>
    </row>
    <row r="38" spans="1:28" ht="15" x14ac:dyDescent="0.15">
      <c r="A38" s="17" t="s">
        <v>556</v>
      </c>
      <c r="B38" s="17">
        <v>3</v>
      </c>
      <c r="C38" s="17">
        <v>1</v>
      </c>
      <c r="D38" s="17" t="s">
        <v>521</v>
      </c>
      <c r="E38" s="17">
        <v>16</v>
      </c>
      <c r="F38" s="17" t="str">
        <f>IF('ENDC-n5'!P41="Y", "Y", IF('ENDC-n5'!P41="N", "N", 0))</f>
        <v>N</v>
      </c>
      <c r="G38" s="17" t="str">
        <f>IFERROR(AND(OR(G1:H37,$X38)=TRUE,IF(SEARCH(G$1,$A38)&gt;0,TRUE,FALSE)),"")</f>
        <v/>
      </c>
      <c r="H38" s="17" t="b">
        <f>IFERROR(AND(OR(H1:H37,$X38)=TRUE,IF(SEARCH(H$1,$A38)&gt;0,TRUE,FALSE)),"")</f>
        <v>0</v>
      </c>
      <c r="I38" s="17" t="str">
        <f>IFERROR(AND(OR(I1:L37,$X38)=TRUE,IF(SEARCH(I$1,$A38)&gt;0,TRUE,FALSE)),"")</f>
        <v/>
      </c>
      <c r="J38" s="17" t="str">
        <f>IFERROR(AND(OR(J1:L37,$X38)=TRUE,IF(SEARCH(J$1,$A38)&gt;0,TRUE,FALSE)),"")</f>
        <v/>
      </c>
      <c r="K38" s="17" t="str">
        <f>IFERROR(AND(OR(K1:L37,$X38)=TRUE,IF(SEARCH(K$1,$A38)&gt;0,TRUE,FALSE)),"")</f>
        <v/>
      </c>
      <c r="L38" s="17" t="b">
        <f>IFERROR(AND(OR(L1:L37,$X38)=TRUE,IF(SEARCH(L$1,$A38)&gt;0,TRUE,FALSE)),"")</f>
        <v>0</v>
      </c>
      <c r="M38" s="17" t="b">
        <f>IFERROR(AND(OR(M1:M37,$X38)=TRUE,IF(SEARCH(M$1,$A38)&gt;0,TRUE,FALSE)),"")</f>
        <v>0</v>
      </c>
      <c r="N38" s="17" t="str">
        <f>IFERROR(AND(OR(N1:Q37,$X38)=TRUE,IF(SEARCH(N$1,$A38)&gt;0,TRUE,FALSE)),"")</f>
        <v/>
      </c>
      <c r="O38" s="17" t="str">
        <f>IFERROR(AND(OR(O1:Q37,$X38)=TRUE,IF(SEARCH(O$1,$A38)&gt;0,TRUE,FALSE)),"")</f>
        <v/>
      </c>
      <c r="P38" s="17" t="b">
        <f>IFERROR(AND(OR(P1:Q37,$X38)=TRUE,IF(SEARCH(P$1,$A38)&gt;0,TRUE,FALSE)),"")</f>
        <v>0</v>
      </c>
      <c r="Q38" s="17" t="str">
        <f>IFERROR(AND(OR(Q1:Q37,$X38)=TRUE,IF(SEARCH(Q$1,$A38)&gt;0,TRUE,FALSE)),"")</f>
        <v/>
      </c>
      <c r="R38" s="17" t="str">
        <f>IFERROR(AND(OR(R1:S37,$X38)=TRUE,IF(SEARCH(R$1,$A38)&gt;0,TRUE,FALSE)),"")</f>
        <v/>
      </c>
      <c r="S38" s="17" t="str">
        <f>IFERROR(AND(OR(S1:S37,$X38)=TRUE,IF(SEARCH(S$1,$A38)&gt;0,TRUE,FALSE)),"")</f>
        <v/>
      </c>
      <c r="T38" s="17" t="str">
        <f>IFERROR(AND(OR(T1:T37,$X38)=TRUE,IF(SEARCH(T$1,$A38)&gt;0,TRUE,FALSE)),"")</f>
        <v/>
      </c>
      <c r="U38" s="17" t="b">
        <f>IFERROR(AND(OR(U1:U37,$X38)=TRUE,IF(SEARCH(U$1,$A38)&gt;0,TRUE,FALSE)),"")</f>
        <v>0</v>
      </c>
      <c r="V38" s="17">
        <f t="shared" si="5"/>
        <v>0</v>
      </c>
      <c r="W38" s="17" t="b">
        <f t="shared" si="6"/>
        <v>0</v>
      </c>
      <c r="X38" s="17" t="b">
        <f t="shared" si="7"/>
        <v>0</v>
      </c>
      <c r="Y38" s="17" t="b">
        <f t="shared" si="8"/>
        <v>0</v>
      </c>
      <c r="Z38" s="17" t="b">
        <f>IF(E38&gt;'Overview (RESPONSES REQUIRED)'!$F$53,FALSE,TRUE)</f>
        <v>0</v>
      </c>
      <c r="AA38" s="17" t="b">
        <f>IF('Overview (RESPONSES REQUIRED)'!$D$53="Y", TRUE, FALSE)</f>
        <v>0</v>
      </c>
      <c r="AB38" s="17" t="str">
        <f t="shared" si="9"/>
        <v>N</v>
      </c>
    </row>
    <row r="39" spans="1:28" ht="15" x14ac:dyDescent="0.15">
      <c r="A39" s="17" t="s">
        <v>557</v>
      </c>
      <c r="B39" s="17">
        <v>3</v>
      </c>
      <c r="C39" s="17">
        <v>1</v>
      </c>
      <c r="D39" s="17" t="s">
        <v>521</v>
      </c>
      <c r="E39" s="17">
        <v>16</v>
      </c>
      <c r="F39" s="17" t="str">
        <f>IF('ENDC-n5'!P42="Y", "Y", IF('ENDC-n5'!P42="N", "N", 0))</f>
        <v>N</v>
      </c>
      <c r="G39" s="17" t="str">
        <f>IFERROR(AND(OR(G1:H38,$X39)=TRUE,IF(SEARCH(G$1,$A39)&gt;0,TRUE,FALSE)),"")</f>
        <v/>
      </c>
      <c r="H39" s="17" t="b">
        <f>IFERROR(AND(OR(H1:H38,$X39)=TRUE,IF(SEARCH(H$1,$A39)&gt;0,TRUE,FALSE)),"")</f>
        <v>0</v>
      </c>
      <c r="I39" s="17" t="str">
        <f>IFERROR(AND(OR(I1:L38,$X39)=TRUE,IF(SEARCH(I$1,$A39)&gt;0,TRUE,FALSE)),"")</f>
        <v/>
      </c>
      <c r="J39" s="17" t="str">
        <f>IFERROR(AND(OR(J1:L38,$X39)=TRUE,IF(SEARCH(J$1,$A39)&gt;0,TRUE,FALSE)),"")</f>
        <v/>
      </c>
      <c r="K39" s="17" t="b">
        <f>IFERROR(AND(OR(K1:L38,$X39)=TRUE,IF(SEARCH(K$1,$A39)&gt;0,TRUE,FALSE)),"")</f>
        <v>0</v>
      </c>
      <c r="L39" s="17" t="str">
        <f>IFERROR(AND(OR(L1:L38,$X39)=TRUE,IF(SEARCH(L$1,$A39)&gt;0,TRUE,FALSE)),"")</f>
        <v/>
      </c>
      <c r="M39" s="17" t="b">
        <f>IFERROR(AND(OR(M1:M38,$X39)=TRUE,IF(SEARCH(M$1,$A39)&gt;0,TRUE,FALSE)),"")</f>
        <v>0</v>
      </c>
      <c r="N39" s="17" t="str">
        <f>IFERROR(AND(OR(N1:Q38,$X39)=TRUE,IF(SEARCH(N$1,$A39)&gt;0,TRUE,FALSE)),"")</f>
        <v/>
      </c>
      <c r="O39" s="17" t="str">
        <f>IFERROR(AND(OR(O1:Q38,$X39)=TRUE,IF(SEARCH(O$1,$A39)&gt;0,TRUE,FALSE)),"")</f>
        <v/>
      </c>
      <c r="P39" s="17" t="str">
        <f>IFERROR(AND(OR(P1:Q38,$X39)=TRUE,IF(SEARCH(P$1,$A39)&gt;0,TRUE,FALSE)),"")</f>
        <v/>
      </c>
      <c r="Q39" s="17" t="b">
        <f>IFERROR(AND(OR(Q1:Q38,$X39)=TRUE,IF(SEARCH(Q$1,$A39)&gt;0,TRUE,FALSE)),"")</f>
        <v>0</v>
      </c>
      <c r="R39" s="17" t="str">
        <f>IFERROR(AND(OR(R1:S38,$X39)=TRUE,IF(SEARCH(R$1,$A39)&gt;0,TRUE,FALSE)),"")</f>
        <v/>
      </c>
      <c r="S39" s="17" t="str">
        <f>IFERROR(AND(OR(S1:S38,$X39)=TRUE,IF(SEARCH(S$1,$A39)&gt;0,TRUE,FALSE)),"")</f>
        <v/>
      </c>
      <c r="T39" s="17" t="str">
        <f>IFERROR(AND(OR(T1:T38,$X39)=TRUE,IF(SEARCH(T$1,$A39)&gt;0,TRUE,FALSE)),"")</f>
        <v/>
      </c>
      <c r="U39" s="17" t="b">
        <f>IFERROR(AND(OR(U1:U38,$X39)=TRUE,IF(SEARCH(U$1,$A39)&gt;0,TRUE,FALSE)),"")</f>
        <v>0</v>
      </c>
      <c r="V39" s="17">
        <f t="shared" si="5"/>
        <v>0</v>
      </c>
      <c r="W39" s="17" t="b">
        <f t="shared" si="6"/>
        <v>0</v>
      </c>
      <c r="X39" s="17" t="b">
        <f t="shared" si="7"/>
        <v>0</v>
      </c>
      <c r="Y39" s="17" t="b">
        <f t="shared" si="8"/>
        <v>0</v>
      </c>
      <c r="Z39" s="17" t="b">
        <f>IF(E39&gt;'Overview (RESPONSES REQUIRED)'!$F$53,FALSE,TRUE)</f>
        <v>0</v>
      </c>
      <c r="AA39" s="17" t="b">
        <f>IF('Overview (RESPONSES REQUIRED)'!$D$53="Y", TRUE, FALSE)</f>
        <v>0</v>
      </c>
      <c r="AB39" s="17" t="str">
        <f t="shared" si="9"/>
        <v>N</v>
      </c>
    </row>
    <row r="40" spans="1:28" ht="15" x14ac:dyDescent="0.15">
      <c r="A40" s="17" t="s">
        <v>558</v>
      </c>
      <c r="B40" s="17">
        <v>3</v>
      </c>
      <c r="C40" s="17">
        <v>1</v>
      </c>
      <c r="D40" s="17" t="s">
        <v>521</v>
      </c>
      <c r="E40" s="17">
        <v>16</v>
      </c>
      <c r="F40" s="17" t="str">
        <f>IF('ENDC-n5'!P43="Y", "Y", IF('ENDC-n5'!P43="N", "N", 0))</f>
        <v>N</v>
      </c>
      <c r="G40" s="17" t="str">
        <f>IFERROR(AND(OR(G1:H39,$X40)=TRUE,IF(SEARCH(G$1,$A40)&gt;0,TRUE,FALSE)),"")</f>
        <v/>
      </c>
      <c r="H40" s="17" t="b">
        <f>IFERROR(AND(OR(H1:H39,$X40)=TRUE,IF(SEARCH(H$1,$A40)&gt;0,TRUE,FALSE)),"")</f>
        <v>0</v>
      </c>
      <c r="I40" s="17" t="str">
        <f>IFERROR(AND(OR(I1:L39,$X40)=TRUE,IF(SEARCH(I$1,$A40)&gt;0,TRUE,FALSE)),"")</f>
        <v/>
      </c>
      <c r="J40" s="17" t="b">
        <f>IFERROR(AND(OR(J1:L39,$X40)=TRUE,IF(SEARCH(J$1,$A40)&gt;0,TRUE,FALSE)),"")</f>
        <v>0</v>
      </c>
      <c r="K40" s="17" t="str">
        <f>IFERROR(AND(OR(K1:L39,$X40)=TRUE,IF(SEARCH(K$1,$A40)&gt;0,TRUE,FALSE)),"")</f>
        <v/>
      </c>
      <c r="L40" s="17" t="str">
        <f>IFERROR(AND(OR(L1:L39,$X40)=TRUE,IF(SEARCH(L$1,$A40)&gt;0,TRUE,FALSE)),"")</f>
        <v/>
      </c>
      <c r="M40" s="17" t="b">
        <f>IFERROR(AND(OR(M1:M39,$X40)=TRUE,IF(SEARCH(M$1,$A40)&gt;0,TRUE,FALSE)),"")</f>
        <v>0</v>
      </c>
      <c r="N40" s="17" t="str">
        <f>IFERROR(AND(OR(N1:Q39,$X40)=TRUE,IF(SEARCH(N$1,$A40)&gt;0,TRUE,FALSE)),"")</f>
        <v/>
      </c>
      <c r="O40" s="17" t="str">
        <f>IFERROR(AND(OR(O1:Q39,$X40)=TRUE,IF(SEARCH(O$1,$A40)&gt;0,TRUE,FALSE)),"")</f>
        <v/>
      </c>
      <c r="P40" s="17" t="str">
        <f>IFERROR(AND(OR(P1:Q39,$X40)=TRUE,IF(SEARCH(P$1,$A40)&gt;0,TRUE,FALSE)),"")</f>
        <v/>
      </c>
      <c r="Q40" s="17" t="b">
        <f>IFERROR(AND(OR(Q1:Q39,$X40)=TRUE,IF(SEARCH(Q$1,$A40)&gt;0,TRUE,FALSE)),"")</f>
        <v>0</v>
      </c>
      <c r="R40" s="17" t="str">
        <f>IFERROR(AND(OR(R1:S39,$X40)=TRUE,IF(SEARCH(R$1,$A40)&gt;0,TRUE,FALSE)),"")</f>
        <v/>
      </c>
      <c r="S40" s="17" t="str">
        <f>IFERROR(AND(OR(S1:S39,$X40)=TRUE,IF(SEARCH(S$1,$A40)&gt;0,TRUE,FALSE)),"")</f>
        <v/>
      </c>
      <c r="T40" s="17" t="str">
        <f>IFERROR(AND(OR(T1:T39,$X40)=TRUE,IF(SEARCH(T$1,$A40)&gt;0,TRUE,FALSE)),"")</f>
        <v/>
      </c>
      <c r="U40" s="17" t="b">
        <f>IFERROR(AND(OR(U1:U39,$X40)=TRUE,IF(SEARCH(U$1,$A40)&gt;0,TRUE,FALSE)),"")</f>
        <v>0</v>
      </c>
      <c r="V40" s="17">
        <f t="shared" si="5"/>
        <v>0</v>
      </c>
      <c r="W40" s="17" t="b">
        <f t="shared" si="6"/>
        <v>0</v>
      </c>
      <c r="X40" s="17" t="b">
        <f t="shared" si="7"/>
        <v>0</v>
      </c>
      <c r="Y40" s="17" t="b">
        <f t="shared" si="8"/>
        <v>0</v>
      </c>
      <c r="Z40" s="17" t="b">
        <f>IF(E40&gt;'Overview (RESPONSES REQUIRED)'!$F$53,FALSE,TRUE)</f>
        <v>0</v>
      </c>
      <c r="AA40" s="17" t="b">
        <f>IF('Overview (RESPONSES REQUIRED)'!$D$53="Y", TRUE, FALSE)</f>
        <v>0</v>
      </c>
      <c r="AB40" s="17" t="str">
        <f t="shared" si="9"/>
        <v>N</v>
      </c>
    </row>
    <row r="41" spans="1:28" ht="15" x14ac:dyDescent="0.15">
      <c r="A41" s="17" t="s">
        <v>559</v>
      </c>
      <c r="B41" s="17">
        <v>3</v>
      </c>
      <c r="C41" s="17">
        <v>1</v>
      </c>
      <c r="D41" s="17" t="s">
        <v>521</v>
      </c>
      <c r="E41" s="17">
        <v>16</v>
      </c>
      <c r="F41" s="17" t="str">
        <f>IF('ENDC-n5'!P44="Y", "Y", IF('ENDC-n5'!P44="N", "N", 0))</f>
        <v>N</v>
      </c>
      <c r="G41" s="17" t="str">
        <f>IFERROR(AND(OR(G1:H40,$X41)=TRUE,IF(SEARCH(G$1,$A41)&gt;0,TRUE,FALSE)),"")</f>
        <v/>
      </c>
      <c r="H41" s="17" t="b">
        <f>IFERROR(AND(OR(H1:H40,$X41)=TRUE,IF(SEARCH(H$1,$A41)&gt;0,TRUE,FALSE)),"")</f>
        <v>0</v>
      </c>
      <c r="I41" s="17" t="str">
        <f>IFERROR(AND(OR(I1:L40,$X41)=TRUE,IF(SEARCH(I$1,$A41)&gt;0,TRUE,FALSE)),"")</f>
        <v/>
      </c>
      <c r="J41" s="17" t="str">
        <f>IFERROR(AND(OR(J1:L40,$X41)=TRUE,IF(SEARCH(J$1,$A41)&gt;0,TRUE,FALSE)),"")</f>
        <v/>
      </c>
      <c r="K41" s="17" t="str">
        <f>IFERROR(AND(OR(K1:L40,$X41)=TRUE,IF(SEARCH(K$1,$A41)&gt;0,TRUE,FALSE)),"")</f>
        <v/>
      </c>
      <c r="L41" s="17" t="b">
        <f>IFERROR(AND(OR(L1:L40,$X41)=TRUE,IF(SEARCH(L$1,$A41)&gt;0,TRUE,FALSE)),"")</f>
        <v>0</v>
      </c>
      <c r="M41" s="17" t="b">
        <f>IFERROR(AND(OR(M1:M40,$X41)=TRUE,IF(SEARCH(M$1,$A41)&gt;0,TRUE,FALSE)),"")</f>
        <v>0</v>
      </c>
      <c r="N41" s="17" t="str">
        <f>IFERROR(AND(OR(N1:Q40,$X41)=TRUE,IF(SEARCH(N$1,$A41)&gt;0,TRUE,FALSE)),"")</f>
        <v/>
      </c>
      <c r="O41" s="17" t="b">
        <f>IFERROR(AND(OR(O1:Q40,$X41)=TRUE,IF(SEARCH(O$1,$A41)&gt;0,TRUE,FALSE)),"")</f>
        <v>0</v>
      </c>
      <c r="P41" s="17" t="str">
        <f>IFERROR(AND(OR(P1:Q40,$X41)=TRUE,IF(SEARCH(P$1,$A41)&gt;0,TRUE,FALSE)),"")</f>
        <v/>
      </c>
      <c r="Q41" s="17" t="str">
        <f>IFERROR(AND(OR(Q1:Q40,$X41)=TRUE,IF(SEARCH(Q$1,$A41)&gt;0,TRUE,FALSE)),"")</f>
        <v/>
      </c>
      <c r="R41" s="17" t="str">
        <f>IFERROR(AND(OR(R1:S40,$X41)=TRUE,IF(SEARCH(R$1,$A41)&gt;0,TRUE,FALSE)),"")</f>
        <v/>
      </c>
      <c r="S41" s="17" t="str">
        <f>IFERROR(AND(OR(S1:S40,$X41)=TRUE,IF(SEARCH(S$1,$A41)&gt;0,TRUE,FALSE)),"")</f>
        <v/>
      </c>
      <c r="T41" s="17" t="str">
        <f>IFERROR(AND(OR(T1:T40,$X41)=TRUE,IF(SEARCH(T$1,$A41)&gt;0,TRUE,FALSE)),"")</f>
        <v/>
      </c>
      <c r="U41" s="17" t="b">
        <f>IFERROR(AND(OR(U1:U40,$X41)=TRUE,IF(SEARCH(U$1,$A41)&gt;0,TRUE,FALSE)),"")</f>
        <v>0</v>
      </c>
      <c r="V41" s="17">
        <f t="shared" si="5"/>
        <v>0</v>
      </c>
      <c r="W41" s="17" t="b">
        <f t="shared" si="6"/>
        <v>0</v>
      </c>
      <c r="X41" s="17" t="b">
        <f t="shared" si="7"/>
        <v>0</v>
      </c>
      <c r="Y41" s="17" t="b">
        <f t="shared" si="8"/>
        <v>0</v>
      </c>
      <c r="Z41" s="17" t="b">
        <f>IF(E41&gt;'Overview (RESPONSES REQUIRED)'!$F$53,FALSE,TRUE)</f>
        <v>0</v>
      </c>
      <c r="AA41" s="17" t="b">
        <f>IF('Overview (RESPONSES REQUIRED)'!$D$53="Y", TRUE, FALSE)</f>
        <v>0</v>
      </c>
      <c r="AB41" s="17" t="str">
        <f t="shared" si="9"/>
        <v>N</v>
      </c>
    </row>
    <row r="42" spans="1:28" ht="15" x14ac:dyDescent="0.15">
      <c r="A42" s="17" t="s">
        <v>560</v>
      </c>
      <c r="B42" s="17">
        <v>3</v>
      </c>
      <c r="C42" s="17">
        <v>1</v>
      </c>
      <c r="D42" s="17" t="s">
        <v>521</v>
      </c>
      <c r="E42" s="17">
        <v>14</v>
      </c>
      <c r="F42" s="17" t="str">
        <f>IF('ENDC-n5'!P45="Y", "Y", IF('ENDC-n5'!P45="N", "N", 0))</f>
        <v>N</v>
      </c>
      <c r="G42" s="17" t="b">
        <f>IFERROR(AND(OR(G1:H41,$X42)=TRUE,IF(SEARCH(G$1,$A42)&gt;0,TRUE,FALSE)),"")</f>
        <v>0</v>
      </c>
      <c r="H42" s="17" t="str">
        <f>IFERROR(AND(OR(H1:H41,$X42)=TRUE,IF(SEARCH(H$1,$A42)&gt;0,TRUE,FALSE)),"")</f>
        <v/>
      </c>
      <c r="I42" s="17" t="str">
        <f>IFERROR(AND(OR(I1:L41,$X42)=TRUE,IF(SEARCH(I$1,$A42)&gt;0,TRUE,FALSE)),"")</f>
        <v/>
      </c>
      <c r="J42" s="17" t="str">
        <f>IFERROR(AND(OR(J1:L41,$X42)=TRUE,IF(SEARCH(J$1,$A42)&gt;0,TRUE,FALSE)),"")</f>
        <v/>
      </c>
      <c r="K42" s="17" t="str">
        <f>IFERROR(AND(OR(K1:L41,$X42)=TRUE,IF(SEARCH(K$1,$A42)&gt;0,TRUE,FALSE)),"")</f>
        <v/>
      </c>
      <c r="L42" s="17" t="b">
        <f>IFERROR(AND(OR(L1:L41,$X42)=TRUE,IF(SEARCH(L$1,$A42)&gt;0,TRUE,FALSE)),"")</f>
        <v>0</v>
      </c>
      <c r="M42" s="17" t="b">
        <f>IFERROR(AND(OR(M1:M41,$X42)=TRUE,IF(SEARCH(M$1,$A42)&gt;0,TRUE,FALSE)),"")</f>
        <v>0</v>
      </c>
      <c r="N42" s="17" t="str">
        <f>IFERROR(AND(OR(N1:Q41,$X42)=TRUE,IF(SEARCH(N$1,$A42)&gt;0,TRUE,FALSE)),"")</f>
        <v/>
      </c>
      <c r="O42" s="17" t="str">
        <f>IFERROR(AND(OR(O1:Q41,$X42)=TRUE,IF(SEARCH(O$1,$A42)&gt;0,TRUE,FALSE)),"")</f>
        <v/>
      </c>
      <c r="P42" s="17" t="b">
        <f>IFERROR(AND(OR(P1:Q41,$X42)=TRUE,IF(SEARCH(P$1,$A42)&gt;0,TRUE,FALSE)),"")</f>
        <v>0</v>
      </c>
      <c r="Q42" s="17" t="str">
        <f>IFERROR(AND(OR(Q1:Q41,$X42)=TRUE,IF(SEARCH(Q$1,$A42)&gt;0,TRUE,FALSE)),"")</f>
        <v/>
      </c>
      <c r="R42" s="17" t="str">
        <f>IFERROR(AND(OR(R1:S41,$X42)=TRUE,IF(SEARCH(R$1,$A42)&gt;0,TRUE,FALSE)),"")</f>
        <v/>
      </c>
      <c r="S42" s="17" t="str">
        <f>IFERROR(AND(OR(S1:S41,$X42)=TRUE,IF(SEARCH(S$1,$A42)&gt;0,TRUE,FALSE)),"")</f>
        <v/>
      </c>
      <c r="T42" s="17" t="str">
        <f>IFERROR(AND(OR(T1:T41,$X42)=TRUE,IF(SEARCH(T$1,$A42)&gt;0,TRUE,FALSE)),"")</f>
        <v/>
      </c>
      <c r="U42" s="17" t="b">
        <f>IFERROR(AND(OR(U1:U41,$X42)=TRUE,IF(SEARCH(U$1,$A42)&gt;0,TRUE,FALSE)),"")</f>
        <v>0</v>
      </c>
      <c r="V42" s="17">
        <f t="shared" si="5"/>
        <v>0</v>
      </c>
      <c r="W42" s="17" t="b">
        <f t="shared" si="6"/>
        <v>0</v>
      </c>
      <c r="X42" s="17" t="b">
        <f t="shared" si="7"/>
        <v>0</v>
      </c>
      <c r="Y42" s="17" t="b">
        <f t="shared" si="8"/>
        <v>0</v>
      </c>
      <c r="Z42" s="17" t="b">
        <f>IF(E42&gt;'Overview (RESPONSES REQUIRED)'!$F$53,FALSE,TRUE)</f>
        <v>0</v>
      </c>
      <c r="AA42" s="17" t="b">
        <f>IF('Overview (RESPONSES REQUIRED)'!$D$53="Y", TRUE, FALSE)</f>
        <v>0</v>
      </c>
      <c r="AB42" s="17" t="str">
        <f t="shared" si="9"/>
        <v>N</v>
      </c>
    </row>
    <row r="43" spans="1:28" ht="15" x14ac:dyDescent="0.15">
      <c r="A43" s="17" t="s">
        <v>561</v>
      </c>
      <c r="B43" s="17">
        <v>3</v>
      </c>
      <c r="C43" s="17">
        <v>1</v>
      </c>
      <c r="D43" s="17" t="s">
        <v>521</v>
      </c>
      <c r="E43" s="17">
        <v>14</v>
      </c>
      <c r="F43" s="17" t="str">
        <f>IF('ENDC-n5'!P46="Y", "Y", IF('ENDC-n5'!P46="N", "N", 0))</f>
        <v>N</v>
      </c>
      <c r="G43" s="17" t="b">
        <f>IFERROR(AND(OR(G1:H42,$X43)=TRUE,IF(SEARCH(G$1,$A43)&gt;0,TRUE,FALSE)),"")</f>
        <v>0</v>
      </c>
      <c r="H43" s="17" t="str">
        <f>IFERROR(AND(OR(H1:H42,$X43)=TRUE,IF(SEARCH(H$1,$A43)&gt;0,TRUE,FALSE)),"")</f>
        <v/>
      </c>
      <c r="I43" s="17" t="str">
        <f>IFERROR(AND(OR(I1:L42,$X43)=TRUE,IF(SEARCH(I$1,$A43)&gt;0,TRUE,FALSE)),"")</f>
        <v/>
      </c>
      <c r="J43" s="17" t="str">
        <f>IFERROR(AND(OR(J1:L42,$X43)=TRUE,IF(SEARCH(J$1,$A43)&gt;0,TRUE,FALSE)),"")</f>
        <v/>
      </c>
      <c r="K43" s="17" t="b">
        <f>IFERROR(AND(OR(K1:L42,$X43)=TRUE,IF(SEARCH(K$1,$A43)&gt;0,TRUE,FALSE)),"")</f>
        <v>0</v>
      </c>
      <c r="L43" s="17" t="str">
        <f>IFERROR(AND(OR(L1:L42,$X43)=TRUE,IF(SEARCH(L$1,$A43)&gt;0,TRUE,FALSE)),"")</f>
        <v/>
      </c>
      <c r="M43" s="17" t="b">
        <f>IFERROR(AND(OR(M1:M42,$X43)=TRUE,IF(SEARCH(M$1,$A43)&gt;0,TRUE,FALSE)),"")</f>
        <v>0</v>
      </c>
      <c r="N43" s="17" t="str">
        <f>IFERROR(AND(OR(N1:Q42,$X43)=TRUE,IF(SEARCH(N$1,$A43)&gt;0,TRUE,FALSE)),"")</f>
        <v/>
      </c>
      <c r="O43" s="17" t="str">
        <f>IFERROR(AND(OR(O1:Q42,$X43)=TRUE,IF(SEARCH(O$1,$A43)&gt;0,TRUE,FALSE)),"")</f>
        <v/>
      </c>
      <c r="P43" s="17" t="str">
        <f>IFERROR(AND(OR(P1:Q42,$X43)=TRUE,IF(SEARCH(P$1,$A43)&gt;0,TRUE,FALSE)),"")</f>
        <v/>
      </c>
      <c r="Q43" s="17" t="b">
        <f>IFERROR(AND(OR(Q1:Q42,$X43)=TRUE,IF(SEARCH(Q$1,$A43)&gt;0,TRUE,FALSE)),"")</f>
        <v>0</v>
      </c>
      <c r="R43" s="17" t="str">
        <f>IFERROR(AND(OR(R1:S42,$X43)=TRUE,IF(SEARCH(R$1,$A43)&gt;0,TRUE,FALSE)),"")</f>
        <v/>
      </c>
      <c r="S43" s="17" t="str">
        <f>IFERROR(AND(OR(S1:S42,$X43)=TRUE,IF(SEARCH(S$1,$A43)&gt;0,TRUE,FALSE)),"")</f>
        <v/>
      </c>
      <c r="T43" s="17" t="str">
        <f>IFERROR(AND(OR(T1:T42,$X43)=TRUE,IF(SEARCH(T$1,$A43)&gt;0,TRUE,FALSE)),"")</f>
        <v/>
      </c>
      <c r="U43" s="17" t="b">
        <f>IFERROR(AND(OR(U1:U42,$X43)=TRUE,IF(SEARCH(U$1,$A43)&gt;0,TRUE,FALSE)),"")</f>
        <v>0</v>
      </c>
      <c r="V43" s="17">
        <f t="shared" si="5"/>
        <v>0</v>
      </c>
      <c r="W43" s="17" t="b">
        <f t="shared" si="6"/>
        <v>0</v>
      </c>
      <c r="X43" s="17" t="b">
        <f t="shared" si="7"/>
        <v>0</v>
      </c>
      <c r="Y43" s="17" t="b">
        <f t="shared" si="8"/>
        <v>0</v>
      </c>
      <c r="Z43" s="17" t="b">
        <f>IF(E43&gt;'Overview (RESPONSES REQUIRED)'!$F$53,FALSE,TRUE)</f>
        <v>0</v>
      </c>
      <c r="AA43" s="17" t="b">
        <f>IF('Overview (RESPONSES REQUIRED)'!$D$53="Y", TRUE, FALSE)</f>
        <v>0</v>
      </c>
      <c r="AB43" s="17" t="str">
        <f t="shared" si="9"/>
        <v>N</v>
      </c>
    </row>
    <row r="44" spans="1:28" ht="15" x14ac:dyDescent="0.15">
      <c r="A44" s="17" t="s">
        <v>562</v>
      </c>
      <c r="B44" s="17">
        <v>3</v>
      </c>
      <c r="C44" s="17">
        <v>1</v>
      </c>
      <c r="D44" s="17" t="s">
        <v>521</v>
      </c>
      <c r="E44" s="17">
        <v>14</v>
      </c>
      <c r="F44" s="17" t="str">
        <f>IF('ENDC-n5'!P47="Y", "Y", IF('ENDC-n5'!P47="N", "N", 0))</f>
        <v>N</v>
      </c>
      <c r="G44" s="17" t="str">
        <f>IFERROR(AND(OR(G1:H43,$X44)=TRUE,IF(SEARCH(G$1,$A44)&gt;0,TRUE,FALSE)),"")</f>
        <v/>
      </c>
      <c r="H44" s="17" t="str">
        <f>IFERROR(AND(OR(H1:H43,$X44)=TRUE,IF(SEARCH(H$1,$A44)&gt;0,TRUE,FALSE)),"")</f>
        <v/>
      </c>
      <c r="I44" s="17" t="str">
        <f>IFERROR(AND(OR(I1:L43,$X44)=TRUE,IF(SEARCH(I$1,$A44)&gt;0,TRUE,FALSE)),"")</f>
        <v/>
      </c>
      <c r="J44" s="17" t="str">
        <f>IFERROR(AND(OR(J1:L43,$X44)=TRUE,IF(SEARCH(J$1,$A44)&gt;0,TRUE,FALSE)),"")</f>
        <v/>
      </c>
      <c r="K44" s="17" t="str">
        <f>IFERROR(AND(OR(K1:L43,$X44)=TRUE,IF(SEARCH(K$1,$A44)&gt;0,TRUE,FALSE)),"")</f>
        <v/>
      </c>
      <c r="L44" s="17" t="b">
        <f>IFERROR(AND(OR(L1:L43,$X44)=TRUE,IF(SEARCH(L$1,$A44)&gt;0,TRUE,FALSE)),"")</f>
        <v>0</v>
      </c>
      <c r="M44" s="17" t="b">
        <f>IFERROR(AND(OR(M1:M43,$X44)=TRUE,IF(SEARCH(M$1,$A44)&gt;0,TRUE,FALSE)),"")</f>
        <v>0</v>
      </c>
      <c r="N44" s="17" t="str">
        <f>IFERROR(AND(OR(N1:Q43,$X44)=TRUE,IF(SEARCH(N$1,$A44)&gt;0,TRUE,FALSE)),"")</f>
        <v/>
      </c>
      <c r="O44" s="17" t="str">
        <f>IFERROR(AND(OR(O1:Q43,$X44)=TRUE,IF(SEARCH(O$1,$A44)&gt;0,TRUE,FALSE)),"")</f>
        <v/>
      </c>
      <c r="P44" s="17" t="b">
        <f>IFERROR(AND(OR(P1:Q43,$X44)=TRUE,IF(SEARCH(P$1,$A44)&gt;0,TRUE,FALSE)),"")</f>
        <v>0</v>
      </c>
      <c r="Q44" s="17" t="str">
        <f>IFERROR(AND(OR(Q1:Q43,$X44)=TRUE,IF(SEARCH(Q$1,$A44)&gt;0,TRUE,FALSE)),"")</f>
        <v/>
      </c>
      <c r="R44" s="17" t="str">
        <f>IFERROR(AND(OR(R1:S43,$X44)=TRUE,IF(SEARCH(R$1,$A44)&gt;0,TRUE,FALSE)),"")</f>
        <v/>
      </c>
      <c r="S44" s="17" t="str">
        <f>IFERROR(AND(OR(S1:S43,$X44)=TRUE,IF(SEARCH(S$1,$A44)&gt;0,TRUE,FALSE)),"")</f>
        <v/>
      </c>
      <c r="T44" s="17" t="b">
        <f>IFERROR(AND(OR(T1:T43,$X44)=TRUE,IF(SEARCH(T$1,$A44)&gt;0,TRUE,FALSE)),"")</f>
        <v>0</v>
      </c>
      <c r="U44" s="17" t="b">
        <f>IFERROR(AND(OR(U1:U43,$X44)=TRUE,IF(SEARCH(U$1,$A44)&gt;0,TRUE,FALSE)),"")</f>
        <v>0</v>
      </c>
      <c r="V44" s="17">
        <f t="shared" si="5"/>
        <v>0</v>
      </c>
      <c r="W44" s="17" t="b">
        <f t="shared" si="6"/>
        <v>0</v>
      </c>
      <c r="X44" s="17" t="b">
        <f t="shared" si="7"/>
        <v>0</v>
      </c>
      <c r="Y44" s="17" t="b">
        <f t="shared" si="8"/>
        <v>0</v>
      </c>
      <c r="Z44" s="17" t="b">
        <f>IF(E44&gt;'Overview (RESPONSES REQUIRED)'!$F$53,FALSE,TRUE)</f>
        <v>0</v>
      </c>
      <c r="AA44" s="17" t="b">
        <f>IF('Overview (RESPONSES REQUIRED)'!$D$53="Y", TRUE, FALSE)</f>
        <v>0</v>
      </c>
      <c r="AB44" s="17" t="str">
        <f t="shared" si="9"/>
        <v>N</v>
      </c>
    </row>
    <row r="45" spans="1:28" ht="15" x14ac:dyDescent="0.15">
      <c r="A45" s="17" t="s">
        <v>563</v>
      </c>
      <c r="B45" s="17">
        <v>3</v>
      </c>
      <c r="C45" s="17">
        <v>1</v>
      </c>
      <c r="D45" s="17" t="s">
        <v>521</v>
      </c>
      <c r="E45" s="17">
        <v>14</v>
      </c>
      <c r="F45" s="17" t="str">
        <f>IF('ENDC-n5'!P48="Y", "Y", IF('ENDC-n5'!P48="N", "N", 0))</f>
        <v>N</v>
      </c>
      <c r="G45" s="17" t="str">
        <f>IFERROR(AND(OR(G1:H44,$X45)=TRUE,IF(SEARCH(G$1,$A45)&gt;0,TRUE,FALSE)),"")</f>
        <v/>
      </c>
      <c r="H45" s="17" t="str">
        <f>IFERROR(AND(OR(H1:H44,$X45)=TRUE,IF(SEARCH(H$1,$A45)&gt;0,TRUE,FALSE)),"")</f>
        <v/>
      </c>
      <c r="I45" s="17" t="str">
        <f>IFERROR(AND(OR(I1:L44,$X45)=TRUE,IF(SEARCH(I$1,$A45)&gt;0,TRUE,FALSE)),"")</f>
        <v/>
      </c>
      <c r="J45" s="17" t="str">
        <f>IFERROR(AND(OR(J1:L44,$X45)=TRUE,IF(SEARCH(J$1,$A45)&gt;0,TRUE,FALSE)),"")</f>
        <v/>
      </c>
      <c r="K45" s="17" t="b">
        <f>IFERROR(AND(OR(K1:L44,$X45)=TRUE,IF(SEARCH(K$1,$A45)&gt;0,TRUE,FALSE)),"")</f>
        <v>0</v>
      </c>
      <c r="L45" s="17" t="str">
        <f>IFERROR(AND(OR(L1:L44,$X45)=TRUE,IF(SEARCH(L$1,$A45)&gt;0,TRUE,FALSE)),"")</f>
        <v/>
      </c>
      <c r="M45" s="17" t="b">
        <f>IFERROR(AND(OR(M1:M44,$X45)=TRUE,IF(SEARCH(M$1,$A45)&gt;0,TRUE,FALSE)),"")</f>
        <v>0</v>
      </c>
      <c r="N45" s="17" t="str">
        <f>IFERROR(AND(OR(N1:Q44,$X45)=TRUE,IF(SEARCH(N$1,$A45)&gt;0,TRUE,FALSE)),"")</f>
        <v/>
      </c>
      <c r="O45" s="17" t="str">
        <f>IFERROR(AND(OR(O1:Q44,$X45)=TRUE,IF(SEARCH(O$1,$A45)&gt;0,TRUE,FALSE)),"")</f>
        <v/>
      </c>
      <c r="P45" s="17" t="str">
        <f>IFERROR(AND(OR(P1:Q44,$X45)=TRUE,IF(SEARCH(P$1,$A45)&gt;0,TRUE,FALSE)),"")</f>
        <v/>
      </c>
      <c r="Q45" s="17" t="b">
        <f>IFERROR(AND(OR(Q1:Q44,$X45)=TRUE,IF(SEARCH(Q$1,$A45)&gt;0,TRUE,FALSE)),"")</f>
        <v>0</v>
      </c>
      <c r="R45" s="17" t="str">
        <f>IFERROR(AND(OR(R1:S44,$X45)=TRUE,IF(SEARCH(R$1,$A45)&gt;0,TRUE,FALSE)),"")</f>
        <v/>
      </c>
      <c r="S45" s="17" t="str">
        <f>IFERROR(AND(OR(S1:S44,$X45)=TRUE,IF(SEARCH(S$1,$A45)&gt;0,TRUE,FALSE)),"")</f>
        <v/>
      </c>
      <c r="T45" s="17" t="b">
        <f>IFERROR(AND(OR(T1:T44,$X45)=TRUE,IF(SEARCH(T$1,$A45)&gt;0,TRUE,FALSE)),"")</f>
        <v>0</v>
      </c>
      <c r="U45" s="17" t="b">
        <f>IFERROR(AND(OR(U1:U44,$X45)=TRUE,IF(SEARCH(U$1,$A45)&gt;0,TRUE,FALSE)),"")</f>
        <v>0</v>
      </c>
      <c r="V45" s="17">
        <f t="shared" si="5"/>
        <v>0</v>
      </c>
      <c r="W45" s="17" t="b">
        <f t="shared" si="6"/>
        <v>0</v>
      </c>
      <c r="X45" s="17" t="b">
        <f t="shared" si="7"/>
        <v>0</v>
      </c>
      <c r="Y45" s="17" t="b">
        <f t="shared" si="8"/>
        <v>0</v>
      </c>
      <c r="Z45" s="17" t="b">
        <f>IF(E45&gt;'Overview (RESPONSES REQUIRED)'!$F$53,FALSE,TRUE)</f>
        <v>0</v>
      </c>
      <c r="AA45" s="17" t="b">
        <f>IF('Overview (RESPONSES REQUIRED)'!$D$53="Y", TRUE, FALSE)</f>
        <v>0</v>
      </c>
      <c r="AB45" s="17" t="str">
        <f t="shared" si="9"/>
        <v>N</v>
      </c>
    </row>
    <row r="46" spans="1:28" ht="15" x14ac:dyDescent="0.15">
      <c r="A46" s="17" t="s">
        <v>564</v>
      </c>
      <c r="B46" s="17">
        <v>3</v>
      </c>
      <c r="C46" s="17">
        <v>1</v>
      </c>
      <c r="D46" s="17" t="s">
        <v>521</v>
      </c>
      <c r="E46" s="17">
        <v>14</v>
      </c>
      <c r="F46" s="17" t="str">
        <f>IF('ENDC-n5'!P49="Y", "Y", IF('ENDC-n5'!P49="N", "N", 0))</f>
        <v>N</v>
      </c>
      <c r="G46" s="17" t="str">
        <f>IFERROR(AND(OR(G1:H45,$X46)=TRUE,IF(SEARCH(G$1,$A46)&gt;0,TRUE,FALSE)),"")</f>
        <v/>
      </c>
      <c r="H46" s="17" t="b">
        <f>IFERROR(AND(OR(H1:H45,$X46)=TRUE,IF(SEARCH(H$1,$A46)&gt;0,TRUE,FALSE)),"")</f>
        <v>0</v>
      </c>
      <c r="I46" s="17" t="b">
        <f>IFERROR(AND(OR(I1:L45,$X46)=TRUE,IF(SEARCH(I$1,$A46)&gt;0,TRUE,FALSE)),"")</f>
        <v>0</v>
      </c>
      <c r="J46" s="17" t="str">
        <f>IFERROR(AND(OR(J1:L45,$X46)=TRUE,IF(SEARCH(J$1,$A46)&gt;0,TRUE,FALSE)),"")</f>
        <v/>
      </c>
      <c r="K46" s="17" t="str">
        <f>IFERROR(AND(OR(K1:L45,$X46)=TRUE,IF(SEARCH(K$1,$A46)&gt;0,TRUE,FALSE)),"")</f>
        <v/>
      </c>
      <c r="L46" s="17" t="str">
        <f>IFERROR(AND(OR(L1:L45,$X46)=TRUE,IF(SEARCH(L$1,$A46)&gt;0,TRUE,FALSE)),"")</f>
        <v/>
      </c>
      <c r="M46" s="17" t="b">
        <f>IFERROR(AND(OR(M1:M45,$X46)=TRUE,IF(SEARCH(M$1,$A46)&gt;0,TRUE,FALSE)),"")</f>
        <v>0</v>
      </c>
      <c r="N46" s="17" t="str">
        <f>IFERROR(AND(OR(N1:Q45,$X46)=TRUE,IF(SEARCH(N$1,$A46)&gt;0,TRUE,FALSE)),"")</f>
        <v/>
      </c>
      <c r="O46" s="17" t="str">
        <f>IFERROR(AND(OR(O1:Q45,$X46)=TRUE,IF(SEARCH(O$1,$A46)&gt;0,TRUE,FALSE)),"")</f>
        <v/>
      </c>
      <c r="P46" s="17" t="str">
        <f>IFERROR(AND(OR(P1:Q45,$X46)=TRUE,IF(SEARCH(P$1,$A46)&gt;0,TRUE,FALSE)),"")</f>
        <v/>
      </c>
      <c r="Q46" s="17" t="b">
        <f>IFERROR(AND(OR(Q1:Q45,$X46)=TRUE,IF(SEARCH(Q$1,$A46)&gt;0,TRUE,FALSE)),"")</f>
        <v>0</v>
      </c>
      <c r="R46" s="17" t="str">
        <f>IFERROR(AND(OR(R1:S45,$X46)=TRUE,IF(SEARCH(R$1,$A46)&gt;0,TRUE,FALSE)),"")</f>
        <v/>
      </c>
      <c r="S46" s="17" t="str">
        <f>IFERROR(AND(OR(S1:S45,$X46)=TRUE,IF(SEARCH(S$1,$A46)&gt;0,TRUE,FALSE)),"")</f>
        <v/>
      </c>
      <c r="T46" s="17" t="str">
        <f>IFERROR(AND(OR(T1:T45,$X46)=TRUE,IF(SEARCH(T$1,$A46)&gt;0,TRUE,FALSE)),"")</f>
        <v/>
      </c>
      <c r="U46" s="17" t="b">
        <f>IFERROR(AND(OR(U1:U45,$X46)=TRUE,IF(SEARCH(U$1,$A46)&gt;0,TRUE,FALSE)),"")</f>
        <v>0</v>
      </c>
      <c r="V46" s="17">
        <f t="shared" si="5"/>
        <v>0</v>
      </c>
      <c r="W46" s="17" t="b">
        <f t="shared" si="6"/>
        <v>0</v>
      </c>
      <c r="X46" s="17" t="b">
        <f t="shared" si="7"/>
        <v>0</v>
      </c>
      <c r="Y46" s="17" t="b">
        <f t="shared" si="8"/>
        <v>0</v>
      </c>
      <c r="Z46" s="17" t="b">
        <f>IF(E46&gt;'Overview (RESPONSES REQUIRED)'!$F$53,FALSE,TRUE)</f>
        <v>0</v>
      </c>
      <c r="AA46" s="17" t="b">
        <f>IF('Overview (RESPONSES REQUIRED)'!$D$53="Y", TRUE, FALSE)</f>
        <v>0</v>
      </c>
      <c r="AB46" s="17" t="str">
        <f t="shared" si="9"/>
        <v>N</v>
      </c>
    </row>
    <row r="47" spans="1:28" ht="15" x14ac:dyDescent="0.15">
      <c r="A47" s="17" t="s">
        <v>565</v>
      </c>
      <c r="B47" s="17">
        <v>3</v>
      </c>
      <c r="C47" s="17">
        <v>1</v>
      </c>
      <c r="D47" s="17" t="s">
        <v>521</v>
      </c>
      <c r="E47" s="17">
        <v>14</v>
      </c>
      <c r="F47" s="17" t="str">
        <f>IF('ENDC-n5'!P50="Y", "Y", IF('ENDC-n5'!P50="N", "N", 0))</f>
        <v>N</v>
      </c>
      <c r="G47" s="17" t="b">
        <f>IFERROR(AND(OR(G1:H46,$X47)=TRUE,IF(SEARCH(G$1,$A47)&gt;0,TRUE,FALSE)),"")</f>
        <v>0</v>
      </c>
      <c r="H47" s="17" t="str">
        <f>IFERROR(AND(OR(H1:H46,$X47)=TRUE,IF(SEARCH(H$1,$A47)&gt;0,TRUE,FALSE)),"")</f>
        <v/>
      </c>
      <c r="I47" s="17" t="str">
        <f>IFERROR(AND(OR(I1:L46,$X47)=TRUE,IF(SEARCH(I$1,$A47)&gt;0,TRUE,FALSE)),"")</f>
        <v/>
      </c>
      <c r="J47" s="17" t="b">
        <f>IFERROR(AND(OR(J1:L46,$X47)=TRUE,IF(SEARCH(J$1,$A47)&gt;0,TRUE,FALSE)),"")</f>
        <v>0</v>
      </c>
      <c r="K47" s="17" t="str">
        <f>IFERROR(AND(OR(K1:L46,$X47)=TRUE,IF(SEARCH(K$1,$A47)&gt;0,TRUE,FALSE)),"")</f>
        <v/>
      </c>
      <c r="L47" s="17" t="str">
        <f>IFERROR(AND(OR(L1:L46,$X47)=TRUE,IF(SEARCH(L$1,$A47)&gt;0,TRUE,FALSE)),"")</f>
        <v/>
      </c>
      <c r="M47" s="17" t="b">
        <f>IFERROR(AND(OR(M1:M46,$X47)=TRUE,IF(SEARCH(M$1,$A47)&gt;0,TRUE,FALSE)),"")</f>
        <v>0</v>
      </c>
      <c r="N47" s="17" t="str">
        <f>IFERROR(AND(OR(N1:Q46,$X47)=TRUE,IF(SEARCH(N$1,$A47)&gt;0,TRUE,FALSE)),"")</f>
        <v/>
      </c>
      <c r="O47" s="17" t="str">
        <f>IFERROR(AND(OR(O1:Q46,$X47)=TRUE,IF(SEARCH(O$1,$A47)&gt;0,TRUE,FALSE)),"")</f>
        <v/>
      </c>
      <c r="P47" s="17" t="str">
        <f>IFERROR(AND(OR(P1:Q46,$X47)=TRUE,IF(SEARCH(P$1,$A47)&gt;0,TRUE,FALSE)),"")</f>
        <v/>
      </c>
      <c r="Q47" s="17" t="b">
        <f>IFERROR(AND(OR(Q1:Q46,$X47)=TRUE,IF(SEARCH(Q$1,$A47)&gt;0,TRUE,FALSE)),"")</f>
        <v>0</v>
      </c>
      <c r="R47" s="17" t="str">
        <f>IFERROR(AND(OR(R1:S46,$X47)=TRUE,IF(SEARCH(R$1,$A47)&gt;0,TRUE,FALSE)),"")</f>
        <v/>
      </c>
      <c r="S47" s="17" t="str">
        <f>IFERROR(AND(OR(S1:S46,$X47)=TRUE,IF(SEARCH(S$1,$A47)&gt;0,TRUE,FALSE)),"")</f>
        <v/>
      </c>
      <c r="T47" s="17" t="str">
        <f>IFERROR(AND(OR(T1:T46,$X47)=TRUE,IF(SEARCH(T$1,$A47)&gt;0,TRUE,FALSE)),"")</f>
        <v/>
      </c>
      <c r="U47" s="17" t="b">
        <f>IFERROR(AND(OR(U1:U46,$X47)=TRUE,IF(SEARCH(U$1,$A47)&gt;0,TRUE,FALSE)),"")</f>
        <v>0</v>
      </c>
      <c r="V47" s="17">
        <f t="shared" si="5"/>
        <v>0</v>
      </c>
      <c r="W47" s="17" t="b">
        <f t="shared" si="6"/>
        <v>0</v>
      </c>
      <c r="X47" s="17" t="b">
        <f t="shared" si="7"/>
        <v>0</v>
      </c>
      <c r="Y47" s="17" t="b">
        <f t="shared" si="8"/>
        <v>0</v>
      </c>
      <c r="Z47" s="17" t="b">
        <f>IF(E47&gt;'Overview (RESPONSES REQUIRED)'!$F$53,FALSE,TRUE)</f>
        <v>0</v>
      </c>
      <c r="AA47" s="17" t="b">
        <f>IF('Overview (RESPONSES REQUIRED)'!$D$53="Y", TRUE, FALSE)</f>
        <v>0</v>
      </c>
      <c r="AB47" s="17" t="str">
        <f t="shared" si="9"/>
        <v>N</v>
      </c>
    </row>
    <row r="48" spans="1:28" ht="15" x14ac:dyDescent="0.15">
      <c r="A48" s="17" t="s">
        <v>566</v>
      </c>
      <c r="B48" s="17">
        <v>3</v>
      </c>
      <c r="C48" s="17">
        <v>1</v>
      </c>
      <c r="D48" s="17" t="s">
        <v>521</v>
      </c>
      <c r="E48" s="17">
        <v>14</v>
      </c>
      <c r="F48" s="17" t="str">
        <f>IF('ENDC-n5'!P51="Y", "Y", IF('ENDC-n5'!P51="N", "N", 0))</f>
        <v>N</v>
      </c>
      <c r="G48" s="17" t="str">
        <f>IFERROR(AND(OR(G1:H47,$X48)=TRUE,IF(SEARCH(G$1,$A48)&gt;0,TRUE,FALSE)),"")</f>
        <v/>
      </c>
      <c r="H48" s="17" t="b">
        <f>IFERROR(AND(OR(H1:H47,$X48)=TRUE,IF(SEARCH(H$1,$A48)&gt;0,TRUE,FALSE)),"")</f>
        <v>0</v>
      </c>
      <c r="I48" s="17" t="str">
        <f>IFERROR(AND(OR(I1:L47,$X48)=TRUE,IF(SEARCH(I$1,$A48)&gt;0,TRUE,FALSE)),"")</f>
        <v/>
      </c>
      <c r="J48" s="17" t="str">
        <f>IFERROR(AND(OR(J1:L47,$X48)=TRUE,IF(SEARCH(J$1,$A48)&gt;0,TRUE,FALSE)),"")</f>
        <v/>
      </c>
      <c r="K48" s="17" t="str">
        <f>IFERROR(AND(OR(K1:L47,$X48)=TRUE,IF(SEARCH(K$1,$A48)&gt;0,TRUE,FALSE)),"")</f>
        <v/>
      </c>
      <c r="L48" s="17" t="b">
        <f>IFERROR(AND(OR(L1:L47,$X48)=TRUE,IF(SEARCH(L$1,$A48)&gt;0,TRUE,FALSE)),"")</f>
        <v>0</v>
      </c>
      <c r="M48" s="17" t="b">
        <f>IFERROR(AND(OR(M1:M47,$X48)=TRUE,IF(SEARCH(M$1,$A48)&gt;0,TRUE,FALSE)),"")</f>
        <v>0</v>
      </c>
      <c r="N48" s="17" t="b">
        <f>IFERROR(AND(OR(N1:Q47,$X48)=TRUE,IF(SEARCH(N$1,$A48)&gt;0,TRUE,FALSE)),"")</f>
        <v>0</v>
      </c>
      <c r="O48" s="17" t="str">
        <f>IFERROR(AND(OR(O1:Q47,$X48)=TRUE,IF(SEARCH(O$1,$A48)&gt;0,TRUE,FALSE)),"")</f>
        <v/>
      </c>
      <c r="P48" s="17" t="str">
        <f>IFERROR(AND(OR(P1:Q47,$X48)=TRUE,IF(SEARCH(P$1,$A48)&gt;0,TRUE,FALSE)),"")</f>
        <v/>
      </c>
      <c r="Q48" s="17" t="str">
        <f>IFERROR(AND(OR(Q1:Q47,$X48)=TRUE,IF(SEARCH(Q$1,$A48)&gt;0,TRUE,FALSE)),"")</f>
        <v/>
      </c>
      <c r="R48" s="17" t="str">
        <f>IFERROR(AND(OR(R1:S47,$X48)=TRUE,IF(SEARCH(R$1,$A48)&gt;0,TRUE,FALSE)),"")</f>
        <v/>
      </c>
      <c r="S48" s="17" t="str">
        <f>IFERROR(AND(OR(S1:S47,$X48)=TRUE,IF(SEARCH(S$1,$A48)&gt;0,TRUE,FALSE)),"")</f>
        <v/>
      </c>
      <c r="T48" s="17" t="str">
        <f>IFERROR(AND(OR(T1:T47,$X48)=TRUE,IF(SEARCH(T$1,$A48)&gt;0,TRUE,FALSE)),"")</f>
        <v/>
      </c>
      <c r="U48" s="17" t="b">
        <f>IFERROR(AND(OR(U1:U47,$X48)=TRUE,IF(SEARCH(U$1,$A48)&gt;0,TRUE,FALSE)),"")</f>
        <v>0</v>
      </c>
      <c r="V48" s="17">
        <f t="shared" si="5"/>
        <v>0</v>
      </c>
      <c r="W48" s="17" t="b">
        <f t="shared" si="6"/>
        <v>0</v>
      </c>
      <c r="X48" s="17" t="b">
        <f t="shared" si="7"/>
        <v>0</v>
      </c>
      <c r="Y48" s="17" t="b">
        <f t="shared" si="8"/>
        <v>0</v>
      </c>
      <c r="Z48" s="17" t="b">
        <f>IF(E48&gt;'Overview (RESPONSES REQUIRED)'!$F$53,FALSE,TRUE)</f>
        <v>0</v>
      </c>
      <c r="AA48" s="17" t="b">
        <f>IF('Overview (RESPONSES REQUIRED)'!$D$53="Y", TRUE, FALSE)</f>
        <v>0</v>
      </c>
      <c r="AB48" s="17" t="str">
        <f t="shared" si="9"/>
        <v>N</v>
      </c>
    </row>
    <row r="49" spans="1:28" ht="15" x14ac:dyDescent="0.15">
      <c r="A49" s="17" t="s">
        <v>567</v>
      </c>
      <c r="B49" s="17">
        <v>3</v>
      </c>
      <c r="C49" s="17">
        <v>1</v>
      </c>
      <c r="D49" s="17" t="s">
        <v>521</v>
      </c>
      <c r="E49" s="17">
        <v>14</v>
      </c>
      <c r="F49" s="17" t="str">
        <f>IF('ENDC-n5'!P52="Y", "Y", IF('ENDC-n5'!P52="N", "N", 0))</f>
        <v>N</v>
      </c>
      <c r="G49" s="17" t="str">
        <f>IFERROR(AND(OR(G1:H48,$X49)=TRUE,IF(SEARCH(G$1,$A49)&gt;0,TRUE,FALSE)),"")</f>
        <v/>
      </c>
      <c r="H49" s="17" t="b">
        <f>IFERROR(AND(OR(H1:H48,$X49)=TRUE,IF(SEARCH(H$1,$A49)&gt;0,TRUE,FALSE)),"")</f>
        <v>0</v>
      </c>
      <c r="I49" s="17" t="str">
        <f>IFERROR(AND(OR(I1:L48,$X49)=TRUE,IF(SEARCH(I$1,$A49)&gt;0,TRUE,FALSE)),"")</f>
        <v/>
      </c>
      <c r="J49" s="17" t="str">
        <f>IFERROR(AND(OR(J1:L48,$X49)=TRUE,IF(SEARCH(J$1,$A49)&gt;0,TRUE,FALSE)),"")</f>
        <v/>
      </c>
      <c r="K49" s="17" t="str">
        <f>IFERROR(AND(OR(K1:L48,$X49)=TRUE,IF(SEARCH(K$1,$A49)&gt;0,TRUE,FALSE)),"")</f>
        <v/>
      </c>
      <c r="L49" s="17" t="str">
        <f>IFERROR(AND(OR(L1:L48,$X49)=TRUE,IF(SEARCH(L$1,$A49)&gt;0,TRUE,FALSE)),"")</f>
        <v/>
      </c>
      <c r="M49" s="17" t="b">
        <f>IFERROR(AND(OR(M1:M48,$X49)=TRUE,IF(SEARCH(M$1,$A49)&gt;0,TRUE,FALSE)),"")</f>
        <v>0</v>
      </c>
      <c r="N49" s="17" t="str">
        <f>IFERROR(AND(OR(N1:Q48,$X49)=TRUE,IF(SEARCH(N$1,$A49)&gt;0,TRUE,FALSE)),"")</f>
        <v/>
      </c>
      <c r="O49" s="17" t="str">
        <f>IFERROR(AND(OR(O1:Q48,$X49)=TRUE,IF(SEARCH(O$1,$A49)&gt;0,TRUE,FALSE)),"")</f>
        <v/>
      </c>
      <c r="P49" s="17" t="str">
        <f>IFERROR(AND(OR(P1:Q48,$X49)=TRUE,IF(SEARCH(P$1,$A49)&gt;0,TRUE,FALSE)),"")</f>
        <v/>
      </c>
      <c r="Q49" s="17" t="b">
        <f>IFERROR(AND(OR(Q1:Q48,$X49)=TRUE,IF(SEARCH(Q$1,$A49)&gt;0,TRUE,FALSE)),"")</f>
        <v>0</v>
      </c>
      <c r="R49" s="17" t="str">
        <f>IFERROR(AND(OR(R1:S48,$X49)=TRUE,IF(SEARCH(R$1,$A49)&gt;0,TRUE,FALSE)),"")</f>
        <v/>
      </c>
      <c r="S49" s="17" t="str">
        <f>IFERROR(AND(OR(S1:S48,$X49)=TRUE,IF(SEARCH(S$1,$A49)&gt;0,TRUE,FALSE)),"")</f>
        <v/>
      </c>
      <c r="T49" s="17" t="b">
        <f>IFERROR(AND(OR(T1:T48,$X49)=TRUE,IF(SEARCH(T$1,$A49)&gt;0,TRUE,FALSE)),"")</f>
        <v>0</v>
      </c>
      <c r="U49" s="17" t="b">
        <f>IFERROR(AND(OR(U1:U48,$X49)=TRUE,IF(SEARCH(U$1,$A49)&gt;0,TRUE,FALSE)),"")</f>
        <v>0</v>
      </c>
      <c r="V49" s="17">
        <f t="shared" si="5"/>
        <v>0</v>
      </c>
      <c r="W49" s="17" t="b">
        <f t="shared" si="6"/>
        <v>0</v>
      </c>
      <c r="X49" s="17" t="b">
        <f t="shared" si="7"/>
        <v>0</v>
      </c>
      <c r="Y49" s="17" t="b">
        <f t="shared" si="8"/>
        <v>0</v>
      </c>
      <c r="Z49" s="17" t="b">
        <f>IF(E49&gt;'Overview (RESPONSES REQUIRED)'!$F$53,FALSE,TRUE)</f>
        <v>0</v>
      </c>
      <c r="AA49" s="17" t="b">
        <f>IF('Overview (RESPONSES REQUIRED)'!$D$53="Y", TRUE, FALSE)</f>
        <v>0</v>
      </c>
      <c r="AB49" s="17" t="str">
        <f t="shared" si="9"/>
        <v>N</v>
      </c>
    </row>
    <row r="50" spans="1:28" ht="15" x14ac:dyDescent="0.15">
      <c r="A50" s="17" t="s">
        <v>568</v>
      </c>
      <c r="B50" s="17">
        <v>3</v>
      </c>
      <c r="C50" s="17">
        <v>1</v>
      </c>
      <c r="D50" s="17" t="s">
        <v>521</v>
      </c>
      <c r="E50" s="17">
        <v>14</v>
      </c>
      <c r="F50" s="17" t="str">
        <f>IF('ENDC-n5'!P53="Y", "Y", IF('ENDC-n5'!P53="N", "N", 0))</f>
        <v>N</v>
      </c>
      <c r="G50" s="17" t="str">
        <f>IFERROR(AND(OR(G1:H49,$X50)=TRUE,IF(SEARCH(G$1,$A50)&gt;0,TRUE,FALSE)),"")</f>
        <v/>
      </c>
      <c r="H50" s="17" t="str">
        <f>IFERROR(AND(OR(H1:H49,$X50)=TRUE,IF(SEARCH(H$1,$A50)&gt;0,TRUE,FALSE)),"")</f>
        <v/>
      </c>
      <c r="I50" s="17" t="str">
        <f>IFERROR(AND(OR(I1:L49,$X50)=TRUE,IF(SEARCH(I$1,$A50)&gt;0,TRUE,FALSE)),"")</f>
        <v/>
      </c>
      <c r="J50" s="17" t="b">
        <f>IFERROR(AND(OR(J1:L49,$X50)=TRUE,IF(SEARCH(J$1,$A50)&gt;0,TRUE,FALSE)),"")</f>
        <v>0</v>
      </c>
      <c r="K50" s="17" t="str">
        <f>IFERROR(AND(OR(K1:L49,$X50)=TRUE,IF(SEARCH(K$1,$A50)&gt;0,TRUE,FALSE)),"")</f>
        <v/>
      </c>
      <c r="L50" s="17" t="str">
        <f>IFERROR(AND(OR(L1:L49,$X50)=TRUE,IF(SEARCH(L$1,$A50)&gt;0,TRUE,FALSE)),"")</f>
        <v/>
      </c>
      <c r="M50" s="17" t="b">
        <f>IFERROR(AND(OR(M1:M49,$X50)=TRUE,IF(SEARCH(M$1,$A50)&gt;0,TRUE,FALSE)),"")</f>
        <v>0</v>
      </c>
      <c r="N50" s="17" t="str">
        <f>IFERROR(AND(OR(N1:Q49,$X50)=TRUE,IF(SEARCH(N$1,$A50)&gt;0,TRUE,FALSE)),"")</f>
        <v/>
      </c>
      <c r="O50" s="17" t="str">
        <f>IFERROR(AND(OR(O1:Q49,$X50)=TRUE,IF(SEARCH(O$1,$A50)&gt;0,TRUE,FALSE)),"")</f>
        <v/>
      </c>
      <c r="P50" s="17" t="str">
        <f>IFERROR(AND(OR(P1:Q49,$X50)=TRUE,IF(SEARCH(P$1,$A50)&gt;0,TRUE,FALSE)),"")</f>
        <v/>
      </c>
      <c r="Q50" s="17" t="b">
        <f>IFERROR(AND(OR(Q1:Q49,$X50)=TRUE,IF(SEARCH(Q$1,$A50)&gt;0,TRUE,FALSE)),"")</f>
        <v>0</v>
      </c>
      <c r="R50" s="17" t="str">
        <f>IFERROR(AND(OR(R1:S49,$X50)=TRUE,IF(SEARCH(R$1,$A50)&gt;0,TRUE,FALSE)),"")</f>
        <v/>
      </c>
      <c r="S50" s="17" t="str">
        <f>IFERROR(AND(OR(S1:S49,$X50)=TRUE,IF(SEARCH(S$1,$A50)&gt;0,TRUE,FALSE)),"")</f>
        <v/>
      </c>
      <c r="T50" s="17" t="b">
        <f>IFERROR(AND(OR(T1:T49,$X50)=TRUE,IF(SEARCH(T$1,$A50)&gt;0,TRUE,FALSE)),"")</f>
        <v>0</v>
      </c>
      <c r="U50" s="17" t="b">
        <f>IFERROR(AND(OR(U1:U49,$X50)=TRUE,IF(SEARCH(U$1,$A50)&gt;0,TRUE,FALSE)),"")</f>
        <v>0</v>
      </c>
      <c r="V50" s="17">
        <f t="shared" si="5"/>
        <v>0</v>
      </c>
      <c r="W50" s="17" t="b">
        <f t="shared" si="6"/>
        <v>0</v>
      </c>
      <c r="X50" s="17" t="b">
        <f t="shared" si="7"/>
        <v>0</v>
      </c>
      <c r="Y50" s="17" t="b">
        <f t="shared" si="8"/>
        <v>0</v>
      </c>
      <c r="Z50" s="17" t="b">
        <f>IF(E50&gt;'Overview (RESPONSES REQUIRED)'!$F$53,FALSE,TRUE)</f>
        <v>0</v>
      </c>
      <c r="AA50" s="17" t="b">
        <f>IF('Overview (RESPONSES REQUIRED)'!$D$53="Y", TRUE, FALSE)</f>
        <v>0</v>
      </c>
      <c r="AB50" s="17" t="str">
        <f t="shared" si="9"/>
        <v>N</v>
      </c>
    </row>
    <row r="51" spans="1:28" ht="15" x14ac:dyDescent="0.15">
      <c r="A51" s="17" t="s">
        <v>569</v>
      </c>
      <c r="B51" s="17">
        <v>3</v>
      </c>
      <c r="C51" s="17">
        <v>1</v>
      </c>
      <c r="D51" s="17" t="s">
        <v>521</v>
      </c>
      <c r="E51" s="17">
        <v>14</v>
      </c>
      <c r="F51" s="17" t="str">
        <f>IF('ENDC-n5'!P54="Y", "Y", IF('ENDC-n5'!P54="N", "N", 0))</f>
        <v>N</v>
      </c>
      <c r="G51" s="17" t="str">
        <f>IFERROR(AND(OR(G1:H50,$X51)=TRUE,IF(SEARCH(G$1,$A51)&gt;0,TRUE,FALSE)),"")</f>
        <v/>
      </c>
      <c r="H51" s="17" t="str">
        <f>IFERROR(AND(OR(H1:H50,$X51)=TRUE,IF(SEARCH(H$1,$A51)&gt;0,TRUE,FALSE)),"")</f>
        <v/>
      </c>
      <c r="I51" s="17" t="str">
        <f>IFERROR(AND(OR(I1:L50,$X51)=TRUE,IF(SEARCH(I$1,$A51)&gt;0,TRUE,FALSE)),"")</f>
        <v/>
      </c>
      <c r="J51" s="17" t="str">
        <f>IFERROR(AND(OR(J1:L50,$X51)=TRUE,IF(SEARCH(J$1,$A51)&gt;0,TRUE,FALSE)),"")</f>
        <v/>
      </c>
      <c r="K51" s="17" t="str">
        <f>IFERROR(AND(OR(K1:L50,$X51)=TRUE,IF(SEARCH(K$1,$A51)&gt;0,TRUE,FALSE)),"")</f>
        <v/>
      </c>
      <c r="L51" s="17" t="b">
        <f>IFERROR(AND(OR(L1:L50,$X51)=TRUE,IF(SEARCH(L$1,$A51)&gt;0,TRUE,FALSE)),"")</f>
        <v>0</v>
      </c>
      <c r="M51" s="17" t="b">
        <f>IFERROR(AND(OR(M1:M50,$X51)=TRUE,IF(SEARCH(M$1,$A51)&gt;0,TRUE,FALSE)),"")</f>
        <v>0</v>
      </c>
      <c r="N51" s="17" t="str">
        <f>IFERROR(AND(OR(N1:Q50,$X51)=TRUE,IF(SEARCH(N$1,$A51)&gt;0,TRUE,FALSE)),"")</f>
        <v/>
      </c>
      <c r="O51" s="17" t="b">
        <f>IFERROR(AND(OR(O1:Q50,$X51)=TRUE,IF(SEARCH(O$1,$A51)&gt;0,TRUE,FALSE)),"")</f>
        <v>0</v>
      </c>
      <c r="P51" s="17" t="str">
        <f>IFERROR(AND(OR(P1:Q50,$X51)=TRUE,IF(SEARCH(P$1,$A51)&gt;0,TRUE,FALSE)),"")</f>
        <v/>
      </c>
      <c r="Q51" s="17" t="str">
        <f>IFERROR(AND(OR(Q1:Q50,$X51)=TRUE,IF(SEARCH(Q$1,$A51)&gt;0,TRUE,FALSE)),"")</f>
        <v/>
      </c>
      <c r="R51" s="17" t="str">
        <f>IFERROR(AND(OR(R1:S50,$X51)=TRUE,IF(SEARCH(R$1,$A51)&gt;0,TRUE,FALSE)),"")</f>
        <v/>
      </c>
      <c r="S51" s="17" t="str">
        <f>IFERROR(AND(OR(S1:S50,$X51)=TRUE,IF(SEARCH(S$1,$A51)&gt;0,TRUE,FALSE)),"")</f>
        <v/>
      </c>
      <c r="T51" s="17" t="b">
        <f>IFERROR(AND(OR(T1:T50,$X51)=TRUE,IF(SEARCH(T$1,$A51)&gt;0,TRUE,FALSE)),"")</f>
        <v>0</v>
      </c>
      <c r="U51" s="17" t="b">
        <f>IFERROR(AND(OR(U1:U50,$X51)=TRUE,IF(SEARCH(U$1,$A51)&gt;0,TRUE,FALSE)),"")</f>
        <v>0</v>
      </c>
      <c r="V51" s="17">
        <f t="shared" si="5"/>
        <v>0</v>
      </c>
      <c r="W51" s="17" t="b">
        <f t="shared" si="6"/>
        <v>0</v>
      </c>
      <c r="X51" s="17" t="b">
        <f t="shared" si="7"/>
        <v>0</v>
      </c>
      <c r="Y51" s="17" t="b">
        <f t="shared" si="8"/>
        <v>0</v>
      </c>
      <c r="Z51" s="17" t="b">
        <f>IF(E51&gt;'Overview (RESPONSES REQUIRED)'!$F$53,FALSE,TRUE)</f>
        <v>0</v>
      </c>
      <c r="AA51" s="17" t="b">
        <f>IF('Overview (RESPONSES REQUIRED)'!$D$53="Y", TRUE, FALSE)</f>
        <v>0</v>
      </c>
      <c r="AB51" s="17" t="str">
        <f t="shared" si="9"/>
        <v>N</v>
      </c>
    </row>
    <row r="52" spans="1:28" ht="15" x14ac:dyDescent="0.15">
      <c r="A52" s="17" t="s">
        <v>570</v>
      </c>
      <c r="B52" s="17">
        <v>3</v>
      </c>
      <c r="C52" s="17">
        <v>1</v>
      </c>
      <c r="D52" s="17" t="s">
        <v>521</v>
      </c>
      <c r="E52" s="17">
        <v>12</v>
      </c>
      <c r="F52" s="17" t="str">
        <f>IF('ENDC-n5'!P55="Y", "Y", IF('ENDC-n5'!P55="N", "N", 0))</f>
        <v>N</v>
      </c>
      <c r="G52" s="17" t="str">
        <f>IFERROR(AND(OR(G1:H51,$X52)=TRUE,IF(SEARCH(G$1,$A52)&gt;0,TRUE,FALSE)),"")</f>
        <v/>
      </c>
      <c r="H52" s="17" t="b">
        <f>IFERROR(AND(OR(H1:H51,$X52)=TRUE,IF(SEARCH(H$1,$A52)&gt;0,TRUE,FALSE)),"")</f>
        <v>0</v>
      </c>
      <c r="I52" s="17" t="str">
        <f>IFERROR(AND(OR(I1:L51,$X52)=TRUE,IF(SEARCH(I$1,$A52)&gt;0,TRUE,FALSE)),"")</f>
        <v/>
      </c>
      <c r="J52" s="17" t="str">
        <f>IFERROR(AND(OR(J1:L51,$X52)=TRUE,IF(SEARCH(J$1,$A52)&gt;0,TRUE,FALSE)),"")</f>
        <v/>
      </c>
      <c r="K52" s="17" t="b">
        <f>IFERROR(AND(OR(K1:L51,$X52)=TRUE,IF(SEARCH(K$1,$A52)&gt;0,TRUE,FALSE)),"")</f>
        <v>0</v>
      </c>
      <c r="L52" s="17" t="str">
        <f>IFERROR(AND(OR(L1:L51,$X52)=TRUE,IF(SEARCH(L$1,$A52)&gt;0,TRUE,FALSE)),"")</f>
        <v/>
      </c>
      <c r="M52" s="17" t="b">
        <f>IFERROR(AND(OR(M1:M51,$X52)=TRUE,IF(SEARCH(M$1,$A52)&gt;0,TRUE,FALSE)),"")</f>
        <v>0</v>
      </c>
      <c r="N52" s="17" t="str">
        <f>IFERROR(AND(OR(N1:Q51,$X52)=TRUE,IF(SEARCH(N$1,$A52)&gt;0,TRUE,FALSE)),"")</f>
        <v/>
      </c>
      <c r="O52" s="17" t="str">
        <f>IFERROR(AND(OR(O1:Q51,$X52)=TRUE,IF(SEARCH(O$1,$A52)&gt;0,TRUE,FALSE)),"")</f>
        <v/>
      </c>
      <c r="P52" s="17" t="b">
        <f>IFERROR(AND(OR(P1:Q51,$X52)=TRUE,IF(SEARCH(P$1,$A52)&gt;0,TRUE,FALSE)),"")</f>
        <v>0</v>
      </c>
      <c r="Q52" s="17" t="str">
        <f>IFERROR(AND(OR(Q1:Q51,$X52)=TRUE,IF(SEARCH(Q$1,$A52)&gt;0,TRUE,FALSE)),"")</f>
        <v/>
      </c>
      <c r="R52" s="17" t="str">
        <f>IFERROR(AND(OR(R1:S51,$X52)=TRUE,IF(SEARCH(R$1,$A52)&gt;0,TRUE,FALSE)),"")</f>
        <v/>
      </c>
      <c r="S52" s="17" t="str">
        <f>IFERROR(AND(OR(S1:S51,$X52)=TRUE,IF(SEARCH(S$1,$A52)&gt;0,TRUE,FALSE)),"")</f>
        <v/>
      </c>
      <c r="T52" s="17" t="str">
        <f>IFERROR(AND(OR(T1:T51,$X52)=TRUE,IF(SEARCH(T$1,$A52)&gt;0,TRUE,FALSE)),"")</f>
        <v/>
      </c>
      <c r="U52" s="17" t="b">
        <f>IFERROR(AND(OR(U1:U51,$X52)=TRUE,IF(SEARCH(U$1,$A52)&gt;0,TRUE,FALSE)),"")</f>
        <v>0</v>
      </c>
      <c r="V52" s="17">
        <f t="shared" si="5"/>
        <v>0</v>
      </c>
      <c r="W52" s="17" t="b">
        <f t="shared" si="6"/>
        <v>0</v>
      </c>
      <c r="X52" s="17" t="b">
        <f t="shared" si="7"/>
        <v>0</v>
      </c>
      <c r="Y52" s="17" t="b">
        <f t="shared" si="8"/>
        <v>0</v>
      </c>
      <c r="Z52" s="17" t="b">
        <f>IF(E52&gt;'Overview (RESPONSES REQUIRED)'!$F$53,FALSE,TRUE)</f>
        <v>0</v>
      </c>
      <c r="AA52" s="17" t="b">
        <f>IF('Overview (RESPONSES REQUIRED)'!$D$53="Y", TRUE, FALSE)</f>
        <v>0</v>
      </c>
      <c r="AB52" s="17" t="str">
        <f t="shared" si="9"/>
        <v>N</v>
      </c>
    </row>
    <row r="53" spans="1:28" ht="15" x14ac:dyDescent="0.15">
      <c r="A53" s="17" t="s">
        <v>571</v>
      </c>
      <c r="B53" s="17">
        <v>3</v>
      </c>
      <c r="C53" s="17">
        <v>1</v>
      </c>
      <c r="D53" s="17" t="s">
        <v>521</v>
      </c>
      <c r="E53" s="17">
        <v>12</v>
      </c>
      <c r="F53" s="17" t="str">
        <f>IF('ENDC-n5'!P56="Y", "Y", IF('ENDC-n5'!P56="N", "N", 0))</f>
        <v>N</v>
      </c>
      <c r="G53" s="17" t="str">
        <f>IFERROR(AND(OR(G1:H52,$X53)=TRUE,IF(SEARCH(G$1,$A53)&gt;0,TRUE,FALSE)),"")</f>
        <v/>
      </c>
      <c r="H53" s="17" t="b">
        <f>IFERROR(AND(OR(H1:H52,$X53)=TRUE,IF(SEARCH(H$1,$A53)&gt;0,TRUE,FALSE)),"")</f>
        <v>0</v>
      </c>
      <c r="I53" s="17" t="str">
        <f>IFERROR(AND(OR(I1:L52,$X53)=TRUE,IF(SEARCH(I$1,$A53)&gt;0,TRUE,FALSE)),"")</f>
        <v/>
      </c>
      <c r="J53" s="17" t="b">
        <f>IFERROR(AND(OR(J1:L52,$X53)=TRUE,IF(SEARCH(J$1,$A53)&gt;0,TRUE,FALSE)),"")</f>
        <v>0</v>
      </c>
      <c r="K53" s="17" t="str">
        <f>IFERROR(AND(OR(K1:L52,$X53)=TRUE,IF(SEARCH(K$1,$A53)&gt;0,TRUE,FALSE)),"")</f>
        <v/>
      </c>
      <c r="L53" s="17" t="str">
        <f>IFERROR(AND(OR(L1:L52,$X53)=TRUE,IF(SEARCH(L$1,$A53)&gt;0,TRUE,FALSE)),"")</f>
        <v/>
      </c>
      <c r="M53" s="17" t="b">
        <f>IFERROR(AND(OR(M1:M52,$X53)=TRUE,IF(SEARCH(M$1,$A53)&gt;0,TRUE,FALSE)),"")</f>
        <v>0</v>
      </c>
      <c r="N53" s="17" t="str">
        <f>IFERROR(AND(OR(N1:Q52,$X53)=TRUE,IF(SEARCH(N$1,$A53)&gt;0,TRUE,FALSE)),"")</f>
        <v/>
      </c>
      <c r="O53" s="17" t="str">
        <f>IFERROR(AND(OR(O1:Q52,$X53)=TRUE,IF(SEARCH(O$1,$A53)&gt;0,TRUE,FALSE)),"")</f>
        <v/>
      </c>
      <c r="P53" s="17" t="b">
        <f>IFERROR(AND(OR(P1:Q52,$X53)=TRUE,IF(SEARCH(P$1,$A53)&gt;0,TRUE,FALSE)),"")</f>
        <v>0</v>
      </c>
      <c r="Q53" s="17" t="str">
        <f>IFERROR(AND(OR(Q1:Q52,$X53)=TRUE,IF(SEARCH(Q$1,$A53)&gt;0,TRUE,FALSE)),"")</f>
        <v/>
      </c>
      <c r="R53" s="17" t="str">
        <f>IFERROR(AND(OR(R1:S52,$X53)=TRUE,IF(SEARCH(R$1,$A53)&gt;0,TRUE,FALSE)),"")</f>
        <v/>
      </c>
      <c r="S53" s="17" t="str">
        <f>IFERROR(AND(OR(S1:S52,$X53)=TRUE,IF(SEARCH(S$1,$A53)&gt;0,TRUE,FALSE)),"")</f>
        <v/>
      </c>
      <c r="T53" s="17" t="str">
        <f>IFERROR(AND(OR(T1:T52,$X53)=TRUE,IF(SEARCH(T$1,$A53)&gt;0,TRUE,FALSE)),"")</f>
        <v/>
      </c>
      <c r="U53" s="17" t="b">
        <f>IFERROR(AND(OR(U1:U52,$X53)=TRUE,IF(SEARCH(U$1,$A53)&gt;0,TRUE,FALSE)),"")</f>
        <v>0</v>
      </c>
      <c r="V53" s="17">
        <f t="shared" si="5"/>
        <v>0</v>
      </c>
      <c r="W53" s="17" t="b">
        <f t="shared" si="6"/>
        <v>0</v>
      </c>
      <c r="X53" s="17" t="b">
        <f t="shared" si="7"/>
        <v>0</v>
      </c>
      <c r="Y53" s="17" t="b">
        <f t="shared" si="8"/>
        <v>0</v>
      </c>
      <c r="Z53" s="17" t="b">
        <f>IF(E53&gt;'Overview (RESPONSES REQUIRED)'!$F$53,FALSE,TRUE)</f>
        <v>0</v>
      </c>
      <c r="AA53" s="17" t="b">
        <f>IF('Overview (RESPONSES REQUIRED)'!$D$53="Y", TRUE, FALSE)</f>
        <v>0</v>
      </c>
      <c r="AB53" s="17" t="str">
        <f t="shared" si="9"/>
        <v>N</v>
      </c>
    </row>
    <row r="54" spans="1:28" ht="15" x14ac:dyDescent="0.15">
      <c r="A54" s="17" t="s">
        <v>572</v>
      </c>
      <c r="B54" s="17">
        <v>3</v>
      </c>
      <c r="C54" s="17">
        <v>1</v>
      </c>
      <c r="D54" s="17" t="s">
        <v>521</v>
      </c>
      <c r="E54" s="17">
        <v>12</v>
      </c>
      <c r="F54" s="17" t="str">
        <f>IF('ENDC-n5'!P57="Y", "Y", IF('ENDC-n5'!P57="N", "N", 0))</f>
        <v>N</v>
      </c>
      <c r="G54" s="17" t="b">
        <f>IFERROR(AND(OR(G1:H53,$X54)=TRUE,IF(SEARCH(G$1,$A54)&gt;0,TRUE,FALSE)),"")</f>
        <v>0</v>
      </c>
      <c r="H54" s="17" t="str">
        <f>IFERROR(AND(OR(H1:H53,$X54)=TRUE,IF(SEARCH(H$1,$A54)&gt;0,TRUE,FALSE)),"")</f>
        <v/>
      </c>
      <c r="I54" s="17" t="b">
        <f>IFERROR(AND(OR(I1:L53,$X54)=TRUE,IF(SEARCH(I$1,$A54)&gt;0,TRUE,FALSE)),"")</f>
        <v>0</v>
      </c>
      <c r="J54" s="17" t="str">
        <f>IFERROR(AND(OR(J1:L53,$X54)=TRUE,IF(SEARCH(J$1,$A54)&gt;0,TRUE,FALSE)),"")</f>
        <v/>
      </c>
      <c r="K54" s="17" t="str">
        <f>IFERROR(AND(OR(K1:L53,$X54)=TRUE,IF(SEARCH(K$1,$A54)&gt;0,TRUE,FALSE)),"")</f>
        <v/>
      </c>
      <c r="L54" s="17" t="str">
        <f>IFERROR(AND(OR(L1:L53,$X54)=TRUE,IF(SEARCH(L$1,$A54)&gt;0,TRUE,FALSE)),"")</f>
        <v/>
      </c>
      <c r="M54" s="17" t="b">
        <f>IFERROR(AND(OR(M1:M53,$X54)=TRUE,IF(SEARCH(M$1,$A54)&gt;0,TRUE,FALSE)),"")</f>
        <v>0</v>
      </c>
      <c r="N54" s="17" t="str">
        <f>IFERROR(AND(OR(N1:Q53,$X54)=TRUE,IF(SEARCH(N$1,$A54)&gt;0,TRUE,FALSE)),"")</f>
        <v/>
      </c>
      <c r="O54" s="17" t="str">
        <f>IFERROR(AND(OR(O1:Q53,$X54)=TRUE,IF(SEARCH(O$1,$A54)&gt;0,TRUE,FALSE)),"")</f>
        <v/>
      </c>
      <c r="P54" s="17" t="str">
        <f>IFERROR(AND(OR(P1:Q53,$X54)=TRUE,IF(SEARCH(P$1,$A54)&gt;0,TRUE,FALSE)),"")</f>
        <v/>
      </c>
      <c r="Q54" s="17" t="b">
        <f>IFERROR(AND(OR(Q1:Q53,$X54)=TRUE,IF(SEARCH(Q$1,$A54)&gt;0,TRUE,FALSE)),"")</f>
        <v>0</v>
      </c>
      <c r="R54" s="17" t="str">
        <f>IFERROR(AND(OR(R1:S53,$X54)=TRUE,IF(SEARCH(R$1,$A54)&gt;0,TRUE,FALSE)),"")</f>
        <v/>
      </c>
      <c r="S54" s="17" t="str">
        <f>IFERROR(AND(OR(S1:S53,$X54)=TRUE,IF(SEARCH(S$1,$A54)&gt;0,TRUE,FALSE)),"")</f>
        <v/>
      </c>
      <c r="T54" s="17" t="str">
        <f>IFERROR(AND(OR(T1:T53,$X54)=TRUE,IF(SEARCH(T$1,$A54)&gt;0,TRUE,FALSE)),"")</f>
        <v/>
      </c>
      <c r="U54" s="17" t="b">
        <f>IFERROR(AND(OR(U1:U53,$X54)=TRUE,IF(SEARCH(U$1,$A54)&gt;0,TRUE,FALSE)),"")</f>
        <v>0</v>
      </c>
      <c r="V54" s="17">
        <f t="shared" si="5"/>
        <v>0</v>
      </c>
      <c r="W54" s="17" t="b">
        <f t="shared" si="6"/>
        <v>0</v>
      </c>
      <c r="X54" s="17" t="b">
        <f t="shared" si="7"/>
        <v>0</v>
      </c>
      <c r="Y54" s="17" t="b">
        <f t="shared" si="8"/>
        <v>0</v>
      </c>
      <c r="Z54" s="17" t="b">
        <f>IF(E54&gt;'Overview (RESPONSES REQUIRED)'!$F$53,FALSE,TRUE)</f>
        <v>0</v>
      </c>
      <c r="AA54" s="17" t="b">
        <f>IF('Overview (RESPONSES REQUIRED)'!$D$53="Y", TRUE, FALSE)</f>
        <v>0</v>
      </c>
      <c r="AB54" s="17" t="str">
        <f t="shared" si="9"/>
        <v>N</v>
      </c>
    </row>
    <row r="55" spans="1:28" ht="15" x14ac:dyDescent="0.15">
      <c r="A55" s="17" t="s">
        <v>573</v>
      </c>
      <c r="B55" s="17">
        <v>3</v>
      </c>
      <c r="C55" s="17">
        <v>1</v>
      </c>
      <c r="D55" s="17" t="s">
        <v>521</v>
      </c>
      <c r="E55" s="17">
        <v>12</v>
      </c>
      <c r="F55" s="17" t="str">
        <f>IF('ENDC-n5'!P58="Y", "Y", IF('ENDC-n5'!P58="N", "N", 0))</f>
        <v>N</v>
      </c>
      <c r="G55" s="17" t="str">
        <f>IFERROR(AND(OR(G1:H54,$X55)=TRUE,IF(SEARCH(G$1,$A55)&gt;0,TRUE,FALSE)),"")</f>
        <v/>
      </c>
      <c r="H55" s="17" t="b">
        <f>IFERROR(AND(OR(H1:H54,$X55)=TRUE,IF(SEARCH(H$1,$A55)&gt;0,TRUE,FALSE)),"")</f>
        <v>0</v>
      </c>
      <c r="I55" s="17" t="str">
        <f>IFERROR(AND(OR(I1:L54,$X55)=TRUE,IF(SEARCH(I$1,$A55)&gt;0,TRUE,FALSE)),"")</f>
        <v/>
      </c>
      <c r="J55" s="17" t="str">
        <f>IFERROR(AND(OR(J1:L54,$X55)=TRUE,IF(SEARCH(J$1,$A55)&gt;0,TRUE,FALSE)),"")</f>
        <v/>
      </c>
      <c r="K55" s="17" t="b">
        <f>IFERROR(AND(OR(K1:L54,$X55)=TRUE,IF(SEARCH(K$1,$A55)&gt;0,TRUE,FALSE)),"")</f>
        <v>0</v>
      </c>
      <c r="L55" s="17" t="str">
        <f>IFERROR(AND(OR(L1:L54,$X55)=TRUE,IF(SEARCH(L$1,$A55)&gt;0,TRUE,FALSE)),"")</f>
        <v/>
      </c>
      <c r="M55" s="17" t="b">
        <f>IFERROR(AND(OR(M1:M54,$X55)=TRUE,IF(SEARCH(M$1,$A55)&gt;0,TRUE,FALSE)),"")</f>
        <v>0</v>
      </c>
      <c r="N55" s="17" t="str">
        <f>IFERROR(AND(OR(N1:Q54,$X55)=TRUE,IF(SEARCH(N$1,$A55)&gt;0,TRUE,FALSE)),"")</f>
        <v/>
      </c>
      <c r="O55" s="17" t="b">
        <f>IFERROR(AND(OR(O1:Q54,$X55)=TRUE,IF(SEARCH(O$1,$A55)&gt;0,TRUE,FALSE)),"")</f>
        <v>0</v>
      </c>
      <c r="P55" s="17" t="str">
        <f>IFERROR(AND(OR(P1:Q54,$X55)=TRUE,IF(SEARCH(P$1,$A55)&gt;0,TRUE,FALSE)),"")</f>
        <v/>
      </c>
      <c r="Q55" s="17" t="str">
        <f>IFERROR(AND(OR(Q1:Q54,$X55)=TRUE,IF(SEARCH(Q$1,$A55)&gt;0,TRUE,FALSE)),"")</f>
        <v/>
      </c>
      <c r="R55" s="17" t="str">
        <f>IFERROR(AND(OR(R1:S54,$X55)=TRUE,IF(SEARCH(R$1,$A55)&gt;0,TRUE,FALSE)),"")</f>
        <v/>
      </c>
      <c r="S55" s="17" t="str">
        <f>IFERROR(AND(OR(S1:S54,$X55)=TRUE,IF(SEARCH(S$1,$A55)&gt;0,TRUE,FALSE)),"")</f>
        <v/>
      </c>
      <c r="T55" s="17" t="str">
        <f>IFERROR(AND(OR(T1:T54,$X55)=TRUE,IF(SEARCH(T$1,$A55)&gt;0,TRUE,FALSE)),"")</f>
        <v/>
      </c>
      <c r="U55" s="17" t="b">
        <f>IFERROR(AND(OR(U1:U54,$X55)=TRUE,IF(SEARCH(U$1,$A55)&gt;0,TRUE,FALSE)),"")</f>
        <v>0</v>
      </c>
      <c r="V55" s="17">
        <f t="shared" si="5"/>
        <v>0</v>
      </c>
      <c r="W55" s="17" t="b">
        <f t="shared" si="6"/>
        <v>0</v>
      </c>
      <c r="X55" s="17" t="b">
        <f t="shared" si="7"/>
        <v>0</v>
      </c>
      <c r="Y55" s="17" t="b">
        <f t="shared" si="8"/>
        <v>0</v>
      </c>
      <c r="Z55" s="17" t="b">
        <f>IF(E55&gt;'Overview (RESPONSES REQUIRED)'!$F$53,FALSE,TRUE)</f>
        <v>0</v>
      </c>
      <c r="AA55" s="17" t="b">
        <f>IF('Overview (RESPONSES REQUIRED)'!$D$53="Y", TRUE, FALSE)</f>
        <v>0</v>
      </c>
      <c r="AB55" s="17" t="str">
        <f t="shared" si="9"/>
        <v>N</v>
      </c>
    </row>
    <row r="56" spans="1:28" ht="15" x14ac:dyDescent="0.15">
      <c r="A56" s="17" t="s">
        <v>574</v>
      </c>
      <c r="B56" s="17">
        <v>3</v>
      </c>
      <c r="C56" s="17">
        <v>1</v>
      </c>
      <c r="D56" s="17" t="s">
        <v>521</v>
      </c>
      <c r="E56" s="17">
        <v>12</v>
      </c>
      <c r="F56" s="17" t="str">
        <f>IF('ENDC-n5'!P59="Y", "Y", IF('ENDC-n5'!P59="N", "N", 0))</f>
        <v>N</v>
      </c>
      <c r="G56" s="17" t="b">
        <f>IFERROR(AND(OR(G1:H55,$X56)=TRUE,IF(SEARCH(G$1,$A56)&gt;0,TRUE,FALSE)),"")</f>
        <v>0</v>
      </c>
      <c r="H56" s="17" t="str">
        <f>IFERROR(AND(OR(H1:H55,$X56)=TRUE,IF(SEARCH(H$1,$A56)&gt;0,TRUE,FALSE)),"")</f>
        <v/>
      </c>
      <c r="I56" s="17" t="str">
        <f>IFERROR(AND(OR(I1:L55,$X56)=TRUE,IF(SEARCH(I$1,$A56)&gt;0,TRUE,FALSE)),"")</f>
        <v/>
      </c>
      <c r="J56" s="17" t="str">
        <f>IFERROR(AND(OR(J1:L55,$X56)=TRUE,IF(SEARCH(J$1,$A56)&gt;0,TRUE,FALSE)),"")</f>
        <v/>
      </c>
      <c r="K56" s="17" t="str">
        <f>IFERROR(AND(OR(K1:L55,$X56)=TRUE,IF(SEARCH(K$1,$A56)&gt;0,TRUE,FALSE)),"")</f>
        <v/>
      </c>
      <c r="L56" s="17" t="b">
        <f>IFERROR(AND(OR(L1:L55,$X56)=TRUE,IF(SEARCH(L$1,$A56)&gt;0,TRUE,FALSE)),"")</f>
        <v>0</v>
      </c>
      <c r="M56" s="17" t="b">
        <f>IFERROR(AND(OR(M1:M55,$X56)=TRUE,IF(SEARCH(M$1,$A56)&gt;0,TRUE,FALSE)),"")</f>
        <v>0</v>
      </c>
      <c r="N56" s="17" t="str">
        <f>IFERROR(AND(OR(N1:Q55,$X56)=TRUE,IF(SEARCH(N$1,$A56)&gt;0,TRUE,FALSE)),"")</f>
        <v/>
      </c>
      <c r="O56" s="17" t="b">
        <f>IFERROR(AND(OR(O1:Q55,$X56)=TRUE,IF(SEARCH(O$1,$A56)&gt;0,TRUE,FALSE)),"")</f>
        <v>0</v>
      </c>
      <c r="P56" s="17" t="str">
        <f>IFERROR(AND(OR(P1:Q55,$X56)=TRUE,IF(SEARCH(P$1,$A56)&gt;0,TRUE,FALSE)),"")</f>
        <v/>
      </c>
      <c r="Q56" s="17" t="str">
        <f>IFERROR(AND(OR(Q1:Q55,$X56)=TRUE,IF(SEARCH(Q$1,$A56)&gt;0,TRUE,FALSE)),"")</f>
        <v/>
      </c>
      <c r="R56" s="17" t="str">
        <f>IFERROR(AND(OR(R1:S55,$X56)=TRUE,IF(SEARCH(R$1,$A56)&gt;0,TRUE,FALSE)),"")</f>
        <v/>
      </c>
      <c r="S56" s="17" t="str">
        <f>IFERROR(AND(OR(S1:S55,$X56)=TRUE,IF(SEARCH(S$1,$A56)&gt;0,TRUE,FALSE)),"")</f>
        <v/>
      </c>
      <c r="T56" s="17" t="str">
        <f>IFERROR(AND(OR(T1:T55,$X56)=TRUE,IF(SEARCH(T$1,$A56)&gt;0,TRUE,FALSE)),"")</f>
        <v/>
      </c>
      <c r="U56" s="17" t="b">
        <f>IFERROR(AND(OR(U1:U55,$X56)=TRUE,IF(SEARCH(U$1,$A56)&gt;0,TRUE,FALSE)),"")</f>
        <v>0</v>
      </c>
      <c r="V56" s="17">
        <f t="shared" si="5"/>
        <v>0</v>
      </c>
      <c r="W56" s="17" t="b">
        <f t="shared" si="6"/>
        <v>0</v>
      </c>
      <c r="X56" s="17" t="b">
        <f t="shared" si="7"/>
        <v>0</v>
      </c>
      <c r="Y56" s="17" t="b">
        <f t="shared" si="8"/>
        <v>0</v>
      </c>
      <c r="Z56" s="17" t="b">
        <f>IF(E56&gt;'Overview (RESPONSES REQUIRED)'!$F$53,FALSE,TRUE)</f>
        <v>0</v>
      </c>
      <c r="AA56" s="17" t="b">
        <f>IF('Overview (RESPONSES REQUIRED)'!$D$53="Y", TRUE, FALSE)</f>
        <v>0</v>
      </c>
      <c r="AB56" s="17" t="str">
        <f t="shared" si="9"/>
        <v>N</v>
      </c>
    </row>
    <row r="57" spans="1:28" ht="15" x14ac:dyDescent="0.15">
      <c r="A57" s="17" t="s">
        <v>575</v>
      </c>
      <c r="B57" s="17">
        <v>3</v>
      </c>
      <c r="C57" s="17">
        <v>1</v>
      </c>
      <c r="D57" s="17" t="s">
        <v>521</v>
      </c>
      <c r="E57" s="17">
        <v>12</v>
      </c>
      <c r="F57" s="17" t="str">
        <f>IF('ENDC-n5'!P60="Y", "Y", IF('ENDC-n5'!P60="N", "N", 0))</f>
        <v>N</v>
      </c>
      <c r="G57" s="17" t="b">
        <f>IFERROR(AND(OR(G1:H56,$X57)=TRUE,IF(SEARCH(G$1,$A57)&gt;0,TRUE,FALSE)),"")</f>
        <v>0</v>
      </c>
      <c r="H57" s="17" t="str">
        <f>IFERROR(AND(OR(H1:H56,$X57)=TRUE,IF(SEARCH(H$1,$A57)&gt;0,TRUE,FALSE)),"")</f>
        <v/>
      </c>
      <c r="I57" s="17" t="str">
        <f>IFERROR(AND(OR(I1:L56,$X57)=TRUE,IF(SEARCH(I$1,$A57)&gt;0,TRUE,FALSE)),"")</f>
        <v/>
      </c>
      <c r="J57" s="17" t="str">
        <f>IFERROR(AND(OR(J1:L56,$X57)=TRUE,IF(SEARCH(J$1,$A57)&gt;0,TRUE,FALSE)),"")</f>
        <v/>
      </c>
      <c r="K57" s="17" t="str">
        <f>IFERROR(AND(OR(K1:L56,$X57)=TRUE,IF(SEARCH(K$1,$A57)&gt;0,TRUE,FALSE)),"")</f>
        <v/>
      </c>
      <c r="L57" s="17" t="b">
        <f>IFERROR(AND(OR(L1:L56,$X57)=TRUE,IF(SEARCH(L$1,$A57)&gt;0,TRUE,FALSE)),"")</f>
        <v>0</v>
      </c>
      <c r="M57" s="17" t="b">
        <f>IFERROR(AND(OR(M1:M56,$X57)=TRUE,IF(SEARCH(M$1,$A57)&gt;0,TRUE,FALSE)),"")</f>
        <v>0</v>
      </c>
      <c r="N57" s="17" t="b">
        <f>IFERROR(AND(OR(N1:Q56,$X57)=TRUE,IF(SEARCH(N$1,$A57)&gt;0,TRUE,FALSE)),"")</f>
        <v>0</v>
      </c>
      <c r="O57" s="17" t="str">
        <f>IFERROR(AND(OR(O1:Q56,$X57)=TRUE,IF(SEARCH(O$1,$A57)&gt;0,TRUE,FALSE)),"")</f>
        <v/>
      </c>
      <c r="P57" s="17" t="str">
        <f>IFERROR(AND(OR(P1:Q56,$X57)=TRUE,IF(SEARCH(P$1,$A57)&gt;0,TRUE,FALSE)),"")</f>
        <v/>
      </c>
      <c r="Q57" s="17" t="str">
        <f>IFERROR(AND(OR(Q1:Q56,$X57)=TRUE,IF(SEARCH(Q$1,$A57)&gt;0,TRUE,FALSE)),"")</f>
        <v/>
      </c>
      <c r="R57" s="17" t="str">
        <f>IFERROR(AND(OR(R1:S56,$X57)=TRUE,IF(SEARCH(R$1,$A57)&gt;0,TRUE,FALSE)),"")</f>
        <v/>
      </c>
      <c r="S57" s="17" t="str">
        <f>IFERROR(AND(OR(S1:S56,$X57)=TRUE,IF(SEARCH(S$1,$A57)&gt;0,TRUE,FALSE)),"")</f>
        <v/>
      </c>
      <c r="T57" s="17" t="str">
        <f>IFERROR(AND(OR(T1:T56,$X57)=TRUE,IF(SEARCH(T$1,$A57)&gt;0,TRUE,FALSE)),"")</f>
        <v/>
      </c>
      <c r="U57" s="17" t="b">
        <f>IFERROR(AND(OR(U1:U56,$X57)=TRUE,IF(SEARCH(U$1,$A57)&gt;0,TRUE,FALSE)),"")</f>
        <v>0</v>
      </c>
      <c r="V57" s="17">
        <f t="shared" si="5"/>
        <v>0</v>
      </c>
      <c r="W57" s="17" t="b">
        <f t="shared" si="6"/>
        <v>0</v>
      </c>
      <c r="X57" s="17" t="b">
        <f t="shared" si="7"/>
        <v>0</v>
      </c>
      <c r="Y57" s="17" t="b">
        <f t="shared" si="8"/>
        <v>0</v>
      </c>
      <c r="Z57" s="17" t="b">
        <f>IF(E57&gt;'Overview (RESPONSES REQUIRED)'!$F$53,FALSE,TRUE)</f>
        <v>0</v>
      </c>
      <c r="AA57" s="17" t="b">
        <f>IF('Overview (RESPONSES REQUIRED)'!$D$53="Y", TRUE, FALSE)</f>
        <v>0</v>
      </c>
      <c r="AB57" s="17" t="str">
        <f t="shared" si="9"/>
        <v>N</v>
      </c>
    </row>
    <row r="58" spans="1:28" ht="15" x14ac:dyDescent="0.15">
      <c r="A58" s="17" t="s">
        <v>576</v>
      </c>
      <c r="B58" s="17">
        <v>3</v>
      </c>
      <c r="C58" s="17">
        <v>1</v>
      </c>
      <c r="D58" s="17" t="s">
        <v>521</v>
      </c>
      <c r="E58" s="17">
        <v>12</v>
      </c>
      <c r="F58" s="17" t="str">
        <f>IF('ENDC-n5'!P61="Y", "Y", IF('ENDC-n5'!P61="N", "N", 0))</f>
        <v>N</v>
      </c>
      <c r="G58" s="17" t="b">
        <f>IFERROR(AND(OR(G1:H57,$X58)=TRUE,IF(SEARCH(G$1,$A58)&gt;0,TRUE,FALSE)),"")</f>
        <v>0</v>
      </c>
      <c r="H58" s="17" t="str">
        <f>IFERROR(AND(OR(H1:H57,$X58)=TRUE,IF(SEARCH(H$1,$A58)&gt;0,TRUE,FALSE)),"")</f>
        <v/>
      </c>
      <c r="I58" s="17" t="str">
        <f>IFERROR(AND(OR(I1:L57,$X58)=TRUE,IF(SEARCH(I$1,$A58)&gt;0,TRUE,FALSE)),"")</f>
        <v/>
      </c>
      <c r="J58" s="17" t="str">
        <f>IFERROR(AND(OR(J1:L57,$X58)=TRUE,IF(SEARCH(J$1,$A58)&gt;0,TRUE,FALSE)),"")</f>
        <v/>
      </c>
      <c r="K58" s="17" t="str">
        <f>IFERROR(AND(OR(K1:L57,$X58)=TRUE,IF(SEARCH(K$1,$A58)&gt;0,TRUE,FALSE)),"")</f>
        <v/>
      </c>
      <c r="L58" s="17" t="str">
        <f>IFERROR(AND(OR(L1:L57,$X58)=TRUE,IF(SEARCH(L$1,$A58)&gt;0,TRUE,FALSE)),"")</f>
        <v/>
      </c>
      <c r="M58" s="17" t="b">
        <f>IFERROR(AND(OR(M1:M57,$X58)=TRUE,IF(SEARCH(M$1,$A58)&gt;0,TRUE,FALSE)),"")</f>
        <v>0</v>
      </c>
      <c r="N58" s="17" t="str">
        <f>IFERROR(AND(OR(N1:Q57,$X58)=TRUE,IF(SEARCH(N$1,$A58)&gt;0,TRUE,FALSE)),"")</f>
        <v/>
      </c>
      <c r="O58" s="17" t="str">
        <f>IFERROR(AND(OR(O1:Q57,$X58)=TRUE,IF(SEARCH(O$1,$A58)&gt;0,TRUE,FALSE)),"")</f>
        <v/>
      </c>
      <c r="P58" s="17" t="str">
        <f>IFERROR(AND(OR(P1:Q57,$X58)=TRUE,IF(SEARCH(P$1,$A58)&gt;0,TRUE,FALSE)),"")</f>
        <v/>
      </c>
      <c r="Q58" s="17" t="b">
        <f>IFERROR(AND(OR(Q1:Q57,$X58)=TRUE,IF(SEARCH(Q$1,$A58)&gt;0,TRUE,FALSE)),"")</f>
        <v>0</v>
      </c>
      <c r="R58" s="17" t="str">
        <f>IFERROR(AND(OR(R1:S57,$X58)=TRUE,IF(SEARCH(R$1,$A58)&gt;0,TRUE,FALSE)),"")</f>
        <v/>
      </c>
      <c r="S58" s="17" t="str">
        <f>IFERROR(AND(OR(S1:S57,$X58)=TRUE,IF(SEARCH(S$1,$A58)&gt;0,TRUE,FALSE)),"")</f>
        <v/>
      </c>
      <c r="T58" s="17" t="b">
        <f>IFERROR(AND(OR(T1:T57,$X58)=TRUE,IF(SEARCH(T$1,$A58)&gt;0,TRUE,FALSE)),"")</f>
        <v>0</v>
      </c>
      <c r="U58" s="17" t="b">
        <f>IFERROR(AND(OR(U1:U57,$X58)=TRUE,IF(SEARCH(U$1,$A58)&gt;0,TRUE,FALSE)),"")</f>
        <v>0</v>
      </c>
      <c r="V58" s="17">
        <f t="shared" si="5"/>
        <v>0</v>
      </c>
      <c r="W58" s="17" t="b">
        <f t="shared" si="6"/>
        <v>0</v>
      </c>
      <c r="X58" s="17" t="b">
        <f t="shared" si="7"/>
        <v>0</v>
      </c>
      <c r="Y58" s="17" t="b">
        <f t="shared" si="8"/>
        <v>0</v>
      </c>
      <c r="Z58" s="17" t="b">
        <f>IF(E58&gt;'Overview (RESPONSES REQUIRED)'!$F$53,FALSE,TRUE)</f>
        <v>0</v>
      </c>
      <c r="AA58" s="17" t="b">
        <f>IF('Overview (RESPONSES REQUIRED)'!$D$53="Y", TRUE, FALSE)</f>
        <v>0</v>
      </c>
      <c r="AB58" s="17" t="str">
        <f t="shared" si="9"/>
        <v>N</v>
      </c>
    </row>
    <row r="59" spans="1:28" ht="15" x14ac:dyDescent="0.15">
      <c r="A59" s="17" t="s">
        <v>577</v>
      </c>
      <c r="B59" s="17">
        <v>3</v>
      </c>
      <c r="C59" s="17">
        <v>1</v>
      </c>
      <c r="D59" s="17" t="s">
        <v>521</v>
      </c>
      <c r="E59" s="17">
        <v>12</v>
      </c>
      <c r="F59" s="17" t="str">
        <f>IF('ENDC-n5'!P62="Y", "Y", IF('ENDC-n5'!P62="N", "N", 0))</f>
        <v>N</v>
      </c>
      <c r="G59" s="17" t="str">
        <f>IFERROR(AND(OR(G1:H58,$X59)=TRUE,IF(SEARCH(G$1,$A59)&gt;0,TRUE,FALSE)),"")</f>
        <v/>
      </c>
      <c r="H59" s="17" t="str">
        <f>IFERROR(AND(OR(H1:H58,$X59)=TRUE,IF(SEARCH(H$1,$A59)&gt;0,TRUE,FALSE)),"")</f>
        <v/>
      </c>
      <c r="I59" s="17" t="b">
        <f>IFERROR(AND(OR(I1:L58,$X59)=TRUE,IF(SEARCH(I$1,$A59)&gt;0,TRUE,FALSE)),"")</f>
        <v>0</v>
      </c>
      <c r="J59" s="17" t="str">
        <f>IFERROR(AND(OR(J1:L58,$X59)=TRUE,IF(SEARCH(J$1,$A59)&gt;0,TRUE,FALSE)),"")</f>
        <v/>
      </c>
      <c r="K59" s="17" t="str">
        <f>IFERROR(AND(OR(K1:L58,$X59)=TRUE,IF(SEARCH(K$1,$A59)&gt;0,TRUE,FALSE)),"")</f>
        <v/>
      </c>
      <c r="L59" s="17" t="str">
        <f>IFERROR(AND(OR(L1:L58,$X59)=TRUE,IF(SEARCH(L$1,$A59)&gt;0,TRUE,FALSE)),"")</f>
        <v/>
      </c>
      <c r="M59" s="17" t="b">
        <f>IFERROR(AND(OR(M1:M58,$X59)=TRUE,IF(SEARCH(M$1,$A59)&gt;0,TRUE,FALSE)),"")</f>
        <v>0</v>
      </c>
      <c r="N59" s="17" t="str">
        <f>IFERROR(AND(OR(N1:Q58,$X59)=TRUE,IF(SEARCH(N$1,$A59)&gt;0,TRUE,FALSE)),"")</f>
        <v/>
      </c>
      <c r="O59" s="17" t="str">
        <f>IFERROR(AND(OR(O1:Q58,$X59)=TRUE,IF(SEARCH(O$1,$A59)&gt;0,TRUE,FALSE)),"")</f>
        <v/>
      </c>
      <c r="P59" s="17" t="str">
        <f>IFERROR(AND(OR(P1:Q58,$X59)=TRUE,IF(SEARCH(P$1,$A59)&gt;0,TRUE,FALSE)),"")</f>
        <v/>
      </c>
      <c r="Q59" s="17" t="b">
        <f>IFERROR(AND(OR(Q1:Q58,$X59)=TRUE,IF(SEARCH(Q$1,$A59)&gt;0,TRUE,FALSE)),"")</f>
        <v>0</v>
      </c>
      <c r="R59" s="17" t="str">
        <f>IFERROR(AND(OR(R1:S58,$X59)=TRUE,IF(SEARCH(R$1,$A59)&gt;0,TRUE,FALSE)),"")</f>
        <v/>
      </c>
      <c r="S59" s="17" t="str">
        <f>IFERROR(AND(OR(S1:S58,$X59)=TRUE,IF(SEARCH(S$1,$A59)&gt;0,TRUE,FALSE)),"")</f>
        <v/>
      </c>
      <c r="T59" s="17" t="b">
        <f>IFERROR(AND(OR(T1:T58,$X59)=TRUE,IF(SEARCH(T$1,$A59)&gt;0,TRUE,FALSE)),"")</f>
        <v>0</v>
      </c>
      <c r="U59" s="17" t="b">
        <f>IFERROR(AND(OR(U1:U58,$X59)=TRUE,IF(SEARCH(U$1,$A59)&gt;0,TRUE,FALSE)),"")</f>
        <v>0</v>
      </c>
      <c r="V59" s="17">
        <f t="shared" si="5"/>
        <v>0</v>
      </c>
      <c r="W59" s="17" t="b">
        <f t="shared" si="6"/>
        <v>0</v>
      </c>
      <c r="X59" s="17" t="b">
        <f t="shared" si="7"/>
        <v>0</v>
      </c>
      <c r="Y59" s="17" t="b">
        <f t="shared" si="8"/>
        <v>0</v>
      </c>
      <c r="Z59" s="17" t="b">
        <f>IF(E59&gt;'Overview (RESPONSES REQUIRED)'!$F$53,FALSE,TRUE)</f>
        <v>0</v>
      </c>
      <c r="AA59" s="17" t="b">
        <f>IF('Overview (RESPONSES REQUIRED)'!$D$53="Y", TRUE, FALSE)</f>
        <v>0</v>
      </c>
      <c r="AB59" s="17" t="str">
        <f t="shared" si="9"/>
        <v>N</v>
      </c>
    </row>
    <row r="60" spans="1:28" ht="15" x14ac:dyDescent="0.15">
      <c r="A60" s="17" t="s">
        <v>578</v>
      </c>
      <c r="B60" s="17">
        <v>3</v>
      </c>
      <c r="C60" s="17">
        <v>1</v>
      </c>
      <c r="D60" s="17" t="s">
        <v>521</v>
      </c>
      <c r="E60" s="17">
        <v>12</v>
      </c>
      <c r="F60" s="17" t="str">
        <f>IF('ENDC-n5'!P63="Y", "Y", IF('ENDC-n5'!P63="N", "N", 0))</f>
        <v>N</v>
      </c>
      <c r="G60" s="17" t="str">
        <f>IFERROR(AND(OR(G1:H59,$X60)=TRUE,IF(SEARCH(G$1,$A60)&gt;0,TRUE,FALSE)),"")</f>
        <v/>
      </c>
      <c r="H60" s="17" t="str">
        <f>IFERROR(AND(OR(H1:H59,$X60)=TRUE,IF(SEARCH(H$1,$A60)&gt;0,TRUE,FALSE)),"")</f>
        <v/>
      </c>
      <c r="I60" s="17" t="str">
        <f>IFERROR(AND(OR(I1:L59,$X60)=TRUE,IF(SEARCH(I$1,$A60)&gt;0,TRUE,FALSE)),"")</f>
        <v/>
      </c>
      <c r="J60" s="17" t="str">
        <f>IFERROR(AND(OR(J1:L59,$X60)=TRUE,IF(SEARCH(J$1,$A60)&gt;0,TRUE,FALSE)),"")</f>
        <v/>
      </c>
      <c r="K60" s="17" t="str">
        <f>IFERROR(AND(OR(K1:L59,$X60)=TRUE,IF(SEARCH(K$1,$A60)&gt;0,TRUE,FALSE)),"")</f>
        <v/>
      </c>
      <c r="L60" s="17" t="b">
        <f>IFERROR(AND(OR(L1:L59,$X60)=TRUE,IF(SEARCH(L$1,$A60)&gt;0,TRUE,FALSE)),"")</f>
        <v>0</v>
      </c>
      <c r="M60" s="17" t="b">
        <f>IFERROR(AND(OR(M1:M59,$X60)=TRUE,IF(SEARCH(M$1,$A60)&gt;0,TRUE,FALSE)),"")</f>
        <v>0</v>
      </c>
      <c r="N60" s="17" t="b">
        <f>IFERROR(AND(OR(N1:Q59,$X60)=TRUE,IF(SEARCH(N$1,$A60)&gt;0,TRUE,FALSE)),"")</f>
        <v>0</v>
      </c>
      <c r="O60" s="17" t="str">
        <f>IFERROR(AND(OR(O1:Q59,$X60)=TRUE,IF(SEARCH(O$1,$A60)&gt;0,TRUE,FALSE)),"")</f>
        <v/>
      </c>
      <c r="P60" s="17" t="str">
        <f>IFERROR(AND(OR(P1:Q59,$X60)=TRUE,IF(SEARCH(P$1,$A60)&gt;0,TRUE,FALSE)),"")</f>
        <v/>
      </c>
      <c r="Q60" s="17" t="str">
        <f>IFERROR(AND(OR(Q1:Q59,$X60)=TRUE,IF(SEARCH(Q$1,$A60)&gt;0,TRUE,FALSE)),"")</f>
        <v/>
      </c>
      <c r="R60" s="17" t="str">
        <f>IFERROR(AND(OR(R1:S59,$X60)=TRUE,IF(SEARCH(R$1,$A60)&gt;0,TRUE,FALSE)),"")</f>
        <v/>
      </c>
      <c r="S60" s="17" t="str">
        <f>IFERROR(AND(OR(S1:S59,$X60)=TRUE,IF(SEARCH(S$1,$A60)&gt;0,TRUE,FALSE)),"")</f>
        <v/>
      </c>
      <c r="T60" s="17" t="b">
        <f>IFERROR(AND(OR(T1:T59,$X60)=TRUE,IF(SEARCH(T$1,$A60)&gt;0,TRUE,FALSE)),"")</f>
        <v>0</v>
      </c>
      <c r="U60" s="17" t="b">
        <f>IFERROR(AND(OR(U1:U59,$X60)=TRUE,IF(SEARCH(U$1,$A60)&gt;0,TRUE,FALSE)),"")</f>
        <v>0</v>
      </c>
      <c r="V60" s="17">
        <f t="shared" si="5"/>
        <v>0</v>
      </c>
      <c r="W60" s="17" t="b">
        <f t="shared" si="6"/>
        <v>0</v>
      </c>
      <c r="X60" s="17" t="b">
        <f t="shared" si="7"/>
        <v>0</v>
      </c>
      <c r="Y60" s="17" t="b">
        <f t="shared" si="8"/>
        <v>0</v>
      </c>
      <c r="Z60" s="17" t="b">
        <f>IF(E60&gt;'Overview (RESPONSES REQUIRED)'!$F$53,FALSE,TRUE)</f>
        <v>0</v>
      </c>
      <c r="AA60" s="17" t="b">
        <f>IF('Overview (RESPONSES REQUIRED)'!$D$53="Y", TRUE, FALSE)</f>
        <v>0</v>
      </c>
      <c r="AB60" s="17" t="str">
        <f t="shared" si="9"/>
        <v>N</v>
      </c>
    </row>
    <row r="61" spans="1:28" ht="15" x14ac:dyDescent="0.15">
      <c r="A61" s="17" t="s">
        <v>579</v>
      </c>
      <c r="B61" s="17">
        <v>3</v>
      </c>
      <c r="C61" s="17">
        <v>1</v>
      </c>
      <c r="D61" s="17" t="s">
        <v>521</v>
      </c>
      <c r="E61" s="17">
        <v>12</v>
      </c>
      <c r="F61" s="17" t="str">
        <f>IF('ENDC-n5'!P64="Y", "Y", IF('ENDC-n5'!P64="N", "N", 0))</f>
        <v>N</v>
      </c>
      <c r="G61" s="17" t="str">
        <f>IFERROR(AND(OR(G1:H60,$X61)=TRUE,IF(SEARCH(G$1,$A61)&gt;0,TRUE,FALSE)),"")</f>
        <v/>
      </c>
      <c r="H61" s="17" t="b">
        <f>IFERROR(AND(OR(H1:H60,$X61)=TRUE,IF(SEARCH(H$1,$A61)&gt;0,TRUE,FALSE)),"")</f>
        <v>0</v>
      </c>
      <c r="I61" s="17" t="str">
        <f>IFERROR(AND(OR(I1:L60,$X61)=TRUE,IF(SEARCH(I$1,$A61)&gt;0,TRUE,FALSE)),"")</f>
        <v/>
      </c>
      <c r="J61" s="17" t="b">
        <f>IFERROR(AND(OR(J1:L60,$X61)=TRUE,IF(SEARCH(J$1,$A61)&gt;0,TRUE,FALSE)),"")</f>
        <v>0</v>
      </c>
      <c r="K61" s="17" t="str">
        <f>IFERROR(AND(OR(K1:L60,$X61)=TRUE,IF(SEARCH(K$1,$A61)&gt;0,TRUE,FALSE)),"")</f>
        <v/>
      </c>
      <c r="L61" s="17" t="str">
        <f>IFERROR(AND(OR(L1:L60,$X61)=TRUE,IF(SEARCH(L$1,$A61)&gt;0,TRUE,FALSE)),"")</f>
        <v/>
      </c>
      <c r="M61" s="17" t="b">
        <f>IFERROR(AND(OR(M1:M60,$X61)=TRUE,IF(SEARCH(M$1,$A61)&gt;0,TRUE,FALSE)),"")</f>
        <v>0</v>
      </c>
      <c r="N61" s="17" t="str">
        <f>IFERROR(AND(OR(N1:Q60,$X61)=TRUE,IF(SEARCH(N$1,$A61)&gt;0,TRUE,FALSE)),"")</f>
        <v/>
      </c>
      <c r="O61" s="17" t="b">
        <f>IFERROR(AND(OR(O1:Q60,$X61)=TRUE,IF(SEARCH(O$1,$A61)&gt;0,TRUE,FALSE)),"")</f>
        <v>0</v>
      </c>
      <c r="P61" s="17" t="str">
        <f>IFERROR(AND(OR(P1:Q60,$X61)=TRUE,IF(SEARCH(P$1,$A61)&gt;0,TRUE,FALSE)),"")</f>
        <v/>
      </c>
      <c r="Q61" s="17" t="str">
        <f>IFERROR(AND(OR(Q1:Q60,$X61)=TRUE,IF(SEARCH(Q$1,$A61)&gt;0,TRUE,FALSE)),"")</f>
        <v/>
      </c>
      <c r="R61" s="17" t="str">
        <f>IFERROR(AND(OR(R1:S60,$X61)=TRUE,IF(SEARCH(R$1,$A61)&gt;0,TRUE,FALSE)),"")</f>
        <v/>
      </c>
      <c r="S61" s="17" t="str">
        <f>IFERROR(AND(OR(S1:S60,$X61)=TRUE,IF(SEARCH(S$1,$A61)&gt;0,TRUE,FALSE)),"")</f>
        <v/>
      </c>
      <c r="T61" s="17" t="str">
        <f>IFERROR(AND(OR(T1:T60,$X61)=TRUE,IF(SEARCH(T$1,$A61)&gt;0,TRUE,FALSE)),"")</f>
        <v/>
      </c>
      <c r="U61" s="17" t="b">
        <f>IFERROR(AND(OR(U1:U60,$X61)=TRUE,IF(SEARCH(U$1,$A61)&gt;0,TRUE,FALSE)),"")</f>
        <v>0</v>
      </c>
      <c r="V61" s="17">
        <f t="shared" si="5"/>
        <v>0</v>
      </c>
      <c r="W61" s="17" t="b">
        <f t="shared" si="6"/>
        <v>0</v>
      </c>
      <c r="X61" s="17" t="b">
        <f t="shared" si="7"/>
        <v>0</v>
      </c>
      <c r="Y61" s="17" t="b">
        <f t="shared" si="8"/>
        <v>0</v>
      </c>
      <c r="Z61" s="17" t="b">
        <f>IF(E61&gt;'Overview (RESPONSES REQUIRED)'!$F$53,FALSE,TRUE)</f>
        <v>0</v>
      </c>
      <c r="AA61" s="17" t="b">
        <f>IF('Overview (RESPONSES REQUIRED)'!$D$53="Y", TRUE, FALSE)</f>
        <v>0</v>
      </c>
      <c r="AB61" s="17" t="str">
        <f t="shared" si="9"/>
        <v>N</v>
      </c>
    </row>
    <row r="62" spans="1:28" ht="15" x14ac:dyDescent="0.15">
      <c r="A62" s="17" t="s">
        <v>580</v>
      </c>
      <c r="B62" s="17">
        <v>3</v>
      </c>
      <c r="C62" s="17">
        <v>1</v>
      </c>
      <c r="D62" s="17" t="s">
        <v>521</v>
      </c>
      <c r="E62" s="17">
        <v>10</v>
      </c>
      <c r="F62" s="17" t="str">
        <f>IF('ENDC-n5'!P65="Y", "Y", IF('ENDC-n5'!P65="N", "N", 0))</f>
        <v>N</v>
      </c>
      <c r="G62" s="17" t="b">
        <f>IFERROR(AND(OR(G1:H61,$X62)=TRUE,IF(SEARCH(G$1,$A62)&gt;0,TRUE,FALSE)),"")</f>
        <v>0</v>
      </c>
      <c r="H62" s="17" t="str">
        <f>IFERROR(AND(OR(H1:H61,$X62)=TRUE,IF(SEARCH(H$1,$A62)&gt;0,TRUE,FALSE)),"")</f>
        <v/>
      </c>
      <c r="I62" s="17" t="str">
        <f>IFERROR(AND(OR(I1:L61,$X62)=TRUE,IF(SEARCH(I$1,$A62)&gt;0,TRUE,FALSE)),"")</f>
        <v/>
      </c>
      <c r="J62" s="17" t="str">
        <f>IFERROR(AND(OR(J1:L61,$X62)=TRUE,IF(SEARCH(J$1,$A62)&gt;0,TRUE,FALSE)),"")</f>
        <v/>
      </c>
      <c r="K62" s="17" t="b">
        <f>IFERROR(AND(OR(K1:L61,$X62)=TRUE,IF(SEARCH(K$1,$A62)&gt;0,TRUE,FALSE)),"")</f>
        <v>0</v>
      </c>
      <c r="L62" s="17" t="str">
        <f>IFERROR(AND(OR(L1:L61,$X62)=TRUE,IF(SEARCH(L$1,$A62)&gt;0,TRUE,FALSE)),"")</f>
        <v/>
      </c>
      <c r="M62" s="17" t="b">
        <f>IFERROR(AND(OR(M1:M61,$X62)=TRUE,IF(SEARCH(M$1,$A62)&gt;0,TRUE,FALSE)),"")</f>
        <v>0</v>
      </c>
      <c r="N62" s="17" t="str">
        <f>IFERROR(AND(OR(N1:Q61,$X62)=TRUE,IF(SEARCH(N$1,$A62)&gt;0,TRUE,FALSE)),"")</f>
        <v/>
      </c>
      <c r="O62" s="17" t="str">
        <f>IFERROR(AND(OR(O1:Q61,$X62)=TRUE,IF(SEARCH(O$1,$A62)&gt;0,TRUE,FALSE)),"")</f>
        <v/>
      </c>
      <c r="P62" s="17" t="b">
        <f>IFERROR(AND(OR(P1:Q61,$X62)=TRUE,IF(SEARCH(P$1,$A62)&gt;0,TRUE,FALSE)),"")</f>
        <v>0</v>
      </c>
      <c r="Q62" s="17" t="str">
        <f>IFERROR(AND(OR(Q1:Q61,$X62)=TRUE,IF(SEARCH(Q$1,$A62)&gt;0,TRUE,FALSE)),"")</f>
        <v/>
      </c>
      <c r="R62" s="17" t="str">
        <f>IFERROR(AND(OR(R1:S61,$X62)=TRUE,IF(SEARCH(R$1,$A62)&gt;0,TRUE,FALSE)),"")</f>
        <v/>
      </c>
      <c r="S62" s="17" t="str">
        <f>IFERROR(AND(OR(S1:S61,$X62)=TRUE,IF(SEARCH(S$1,$A62)&gt;0,TRUE,FALSE)),"")</f>
        <v/>
      </c>
      <c r="T62" s="17" t="str">
        <f>IFERROR(AND(OR(T1:T61,$X62)=TRUE,IF(SEARCH(T$1,$A62)&gt;0,TRUE,FALSE)),"")</f>
        <v/>
      </c>
      <c r="U62" s="17" t="b">
        <f>IFERROR(AND(OR(U1:U61,$X62)=TRUE,IF(SEARCH(U$1,$A62)&gt;0,TRUE,FALSE)),"")</f>
        <v>0</v>
      </c>
      <c r="V62" s="17">
        <f t="shared" si="5"/>
        <v>0</v>
      </c>
      <c r="W62" s="17" t="b">
        <f t="shared" si="6"/>
        <v>0</v>
      </c>
      <c r="X62" s="17" t="b">
        <f t="shared" si="7"/>
        <v>0</v>
      </c>
      <c r="Y62" s="17" t="b">
        <f t="shared" si="8"/>
        <v>0</v>
      </c>
      <c r="Z62" s="17" t="b">
        <f>IF(E62&gt;'Overview (RESPONSES REQUIRED)'!$F$53,FALSE,TRUE)</f>
        <v>0</v>
      </c>
      <c r="AA62" s="17" t="b">
        <f>IF('Overview (RESPONSES REQUIRED)'!$D$53="Y", TRUE, FALSE)</f>
        <v>0</v>
      </c>
      <c r="AB62" s="17" t="str">
        <f t="shared" si="9"/>
        <v>N</v>
      </c>
    </row>
    <row r="63" spans="1:28" ht="15" x14ac:dyDescent="0.15">
      <c r="A63" s="17" t="s">
        <v>581</v>
      </c>
      <c r="B63" s="17">
        <v>3</v>
      </c>
      <c r="C63" s="17">
        <v>1</v>
      </c>
      <c r="D63" s="17" t="s">
        <v>521</v>
      </c>
      <c r="E63" s="17">
        <v>10</v>
      </c>
      <c r="F63" s="17" t="str">
        <f>IF('ENDC-n5'!P66="Y", "Y", IF('ENDC-n5'!P66="N", "N", 0))</f>
        <v>N</v>
      </c>
      <c r="G63" s="17" t="str">
        <f>IFERROR(AND(OR(G1:H62,$X63)=TRUE,IF(SEARCH(G$1,$A63)&gt;0,TRUE,FALSE)),"")</f>
        <v/>
      </c>
      <c r="H63" s="17" t="str">
        <f>IFERROR(AND(OR(H1:H62,$X63)=TRUE,IF(SEARCH(H$1,$A63)&gt;0,TRUE,FALSE)),"")</f>
        <v/>
      </c>
      <c r="I63" s="17" t="str">
        <f>IFERROR(AND(OR(I1:L62,$X63)=TRUE,IF(SEARCH(I$1,$A63)&gt;0,TRUE,FALSE)),"")</f>
        <v/>
      </c>
      <c r="J63" s="17" t="str">
        <f>IFERROR(AND(OR(J1:L62,$X63)=TRUE,IF(SEARCH(J$1,$A63)&gt;0,TRUE,FALSE)),"")</f>
        <v/>
      </c>
      <c r="K63" s="17" t="b">
        <f>IFERROR(AND(OR(K1:L62,$X63)=TRUE,IF(SEARCH(K$1,$A63)&gt;0,TRUE,FALSE)),"")</f>
        <v>0</v>
      </c>
      <c r="L63" s="17" t="str">
        <f>IFERROR(AND(OR(L1:L62,$X63)=TRUE,IF(SEARCH(L$1,$A63)&gt;0,TRUE,FALSE)),"")</f>
        <v/>
      </c>
      <c r="M63" s="17" t="b">
        <f>IFERROR(AND(OR(M1:M62,$X63)=TRUE,IF(SEARCH(M$1,$A63)&gt;0,TRUE,FALSE)),"")</f>
        <v>0</v>
      </c>
      <c r="N63" s="17" t="str">
        <f>IFERROR(AND(OR(N1:Q62,$X63)=TRUE,IF(SEARCH(N$1,$A63)&gt;0,TRUE,FALSE)),"")</f>
        <v/>
      </c>
      <c r="O63" s="17" t="str">
        <f>IFERROR(AND(OR(O1:Q62,$X63)=TRUE,IF(SEARCH(O$1,$A63)&gt;0,TRUE,FALSE)),"")</f>
        <v/>
      </c>
      <c r="P63" s="17" t="b">
        <f>IFERROR(AND(OR(P1:Q62,$X63)=TRUE,IF(SEARCH(P$1,$A63)&gt;0,TRUE,FALSE)),"")</f>
        <v>0</v>
      </c>
      <c r="Q63" s="17" t="str">
        <f>IFERROR(AND(OR(Q1:Q62,$X63)=TRUE,IF(SEARCH(Q$1,$A63)&gt;0,TRUE,FALSE)),"")</f>
        <v/>
      </c>
      <c r="R63" s="17" t="str">
        <f>IFERROR(AND(OR(R1:S62,$X63)=TRUE,IF(SEARCH(R$1,$A63)&gt;0,TRUE,FALSE)),"")</f>
        <v/>
      </c>
      <c r="S63" s="17" t="str">
        <f>IFERROR(AND(OR(S1:S62,$X63)=TRUE,IF(SEARCH(S$1,$A63)&gt;0,TRUE,FALSE)),"")</f>
        <v/>
      </c>
      <c r="T63" s="17" t="b">
        <f>IFERROR(AND(OR(T1:T62,$X63)=TRUE,IF(SEARCH(T$1,$A63)&gt;0,TRUE,FALSE)),"")</f>
        <v>0</v>
      </c>
      <c r="U63" s="17" t="b">
        <f>IFERROR(AND(OR(U1:U62,$X63)=TRUE,IF(SEARCH(U$1,$A63)&gt;0,TRUE,FALSE)),"")</f>
        <v>0</v>
      </c>
      <c r="V63" s="17">
        <f t="shared" si="5"/>
        <v>0</v>
      </c>
      <c r="W63" s="17" t="b">
        <f t="shared" si="6"/>
        <v>0</v>
      </c>
      <c r="X63" s="17" t="b">
        <f t="shared" si="7"/>
        <v>0</v>
      </c>
      <c r="Y63" s="17" t="b">
        <f t="shared" si="8"/>
        <v>0</v>
      </c>
      <c r="Z63" s="17" t="b">
        <f>IF(E63&gt;'Overview (RESPONSES REQUIRED)'!$F$53,FALSE,TRUE)</f>
        <v>0</v>
      </c>
      <c r="AA63" s="17" t="b">
        <f>IF('Overview (RESPONSES REQUIRED)'!$D$53="Y", TRUE, FALSE)</f>
        <v>0</v>
      </c>
      <c r="AB63" s="17" t="str">
        <f t="shared" si="9"/>
        <v>N</v>
      </c>
    </row>
    <row r="64" spans="1:28" ht="15" x14ac:dyDescent="0.15">
      <c r="A64" s="17" t="s">
        <v>582</v>
      </c>
      <c r="B64" s="17">
        <v>3</v>
      </c>
      <c r="C64" s="17">
        <v>1</v>
      </c>
      <c r="D64" s="17" t="s">
        <v>521</v>
      </c>
      <c r="E64" s="17">
        <v>10</v>
      </c>
      <c r="F64" s="17" t="str">
        <f>IF('ENDC-n5'!P67="Y", "Y", IF('ENDC-n5'!P67="N", "N", 0))</f>
        <v>N</v>
      </c>
      <c r="G64" s="17" t="str">
        <f>IFERROR(AND(OR(G1:H63,$X64)=TRUE,IF(SEARCH(G$1,$A64)&gt;0,TRUE,FALSE)),"")</f>
        <v/>
      </c>
      <c r="H64" s="17" t="b">
        <f>IFERROR(AND(OR(H1:H63,$X64)=TRUE,IF(SEARCH(H$1,$A64)&gt;0,TRUE,FALSE)),"")</f>
        <v>0</v>
      </c>
      <c r="I64" s="17" t="b">
        <f>IFERROR(AND(OR(I1:L63,$X64)=TRUE,IF(SEARCH(I$1,$A64)&gt;0,TRUE,FALSE)),"")</f>
        <v>0</v>
      </c>
      <c r="J64" s="17" t="str">
        <f>IFERROR(AND(OR(J1:L63,$X64)=TRUE,IF(SEARCH(J$1,$A64)&gt;0,TRUE,FALSE)),"")</f>
        <v/>
      </c>
      <c r="K64" s="17" t="str">
        <f>IFERROR(AND(OR(K1:L63,$X64)=TRUE,IF(SEARCH(K$1,$A64)&gt;0,TRUE,FALSE)),"")</f>
        <v/>
      </c>
      <c r="L64" s="17" t="str">
        <f>IFERROR(AND(OR(L1:L63,$X64)=TRUE,IF(SEARCH(L$1,$A64)&gt;0,TRUE,FALSE)),"")</f>
        <v/>
      </c>
      <c r="M64" s="17" t="b">
        <f>IFERROR(AND(OR(M1:M63,$X64)=TRUE,IF(SEARCH(M$1,$A64)&gt;0,TRUE,FALSE)),"")</f>
        <v>0</v>
      </c>
      <c r="N64" s="17" t="str">
        <f>IFERROR(AND(OR(N1:Q63,$X64)=TRUE,IF(SEARCH(N$1,$A64)&gt;0,TRUE,FALSE)),"")</f>
        <v/>
      </c>
      <c r="O64" s="17" t="str">
        <f>IFERROR(AND(OR(O1:Q63,$X64)=TRUE,IF(SEARCH(O$1,$A64)&gt;0,TRUE,FALSE)),"")</f>
        <v/>
      </c>
      <c r="P64" s="17" t="b">
        <f>IFERROR(AND(OR(P1:Q63,$X64)=TRUE,IF(SEARCH(P$1,$A64)&gt;0,TRUE,FALSE)),"")</f>
        <v>0</v>
      </c>
      <c r="Q64" s="17" t="str">
        <f>IFERROR(AND(OR(Q1:Q63,$X64)=TRUE,IF(SEARCH(Q$1,$A64)&gt;0,TRUE,FALSE)),"")</f>
        <v/>
      </c>
      <c r="R64" s="17" t="str">
        <f>IFERROR(AND(OR(R1:S63,$X64)=TRUE,IF(SEARCH(R$1,$A64)&gt;0,TRUE,FALSE)),"")</f>
        <v/>
      </c>
      <c r="S64" s="17" t="str">
        <f>IFERROR(AND(OR(S1:S63,$X64)=TRUE,IF(SEARCH(S$1,$A64)&gt;0,TRUE,FALSE)),"")</f>
        <v/>
      </c>
      <c r="T64" s="17" t="str">
        <f>IFERROR(AND(OR(T1:T63,$X64)=TRUE,IF(SEARCH(T$1,$A64)&gt;0,TRUE,FALSE)),"")</f>
        <v/>
      </c>
      <c r="U64" s="17" t="b">
        <f>IFERROR(AND(OR(U1:U63,$X64)=TRUE,IF(SEARCH(U$1,$A64)&gt;0,TRUE,FALSE)),"")</f>
        <v>0</v>
      </c>
      <c r="V64" s="17">
        <f t="shared" si="5"/>
        <v>0</v>
      </c>
      <c r="W64" s="17" t="b">
        <f t="shared" si="6"/>
        <v>0</v>
      </c>
      <c r="X64" s="17" t="b">
        <f t="shared" si="7"/>
        <v>0</v>
      </c>
      <c r="Y64" s="17" t="b">
        <f t="shared" si="8"/>
        <v>0</v>
      </c>
      <c r="Z64" s="17" t="b">
        <f>IF(E64&gt;'Overview (RESPONSES REQUIRED)'!$F$53,FALSE,TRUE)</f>
        <v>0</v>
      </c>
      <c r="AA64" s="17" t="b">
        <f>IF('Overview (RESPONSES REQUIRED)'!$D$53="Y", TRUE, FALSE)</f>
        <v>0</v>
      </c>
      <c r="AB64" s="17" t="str">
        <f t="shared" si="9"/>
        <v>N</v>
      </c>
    </row>
    <row r="65" spans="1:28" ht="15" x14ac:dyDescent="0.15">
      <c r="A65" s="17" t="s">
        <v>583</v>
      </c>
      <c r="B65" s="17">
        <v>3</v>
      </c>
      <c r="C65" s="17">
        <v>1</v>
      </c>
      <c r="D65" s="17" t="s">
        <v>521</v>
      </c>
      <c r="E65" s="17">
        <v>10</v>
      </c>
      <c r="F65" s="17" t="str">
        <f>IF('ENDC-n5'!P68="Y", "Y", IF('ENDC-n5'!P68="N", "N", 0))</f>
        <v>N</v>
      </c>
      <c r="G65" s="17" t="b">
        <f>IFERROR(AND(OR(G1:H64,$X65)=TRUE,IF(SEARCH(G$1,$A65)&gt;0,TRUE,FALSE)),"")</f>
        <v>0</v>
      </c>
      <c r="H65" s="17" t="str">
        <f>IFERROR(AND(OR(H1:H64,$X65)=TRUE,IF(SEARCH(H$1,$A65)&gt;0,TRUE,FALSE)),"")</f>
        <v/>
      </c>
      <c r="I65" s="17" t="str">
        <f>IFERROR(AND(OR(I1:L64,$X65)=TRUE,IF(SEARCH(I$1,$A65)&gt;0,TRUE,FALSE)),"")</f>
        <v/>
      </c>
      <c r="J65" s="17" t="b">
        <f>IFERROR(AND(OR(J1:L64,$X65)=TRUE,IF(SEARCH(J$1,$A65)&gt;0,TRUE,FALSE)),"")</f>
        <v>0</v>
      </c>
      <c r="K65" s="17" t="str">
        <f>IFERROR(AND(OR(K1:L64,$X65)=TRUE,IF(SEARCH(K$1,$A65)&gt;0,TRUE,FALSE)),"")</f>
        <v/>
      </c>
      <c r="L65" s="17" t="str">
        <f>IFERROR(AND(OR(L1:L64,$X65)=TRUE,IF(SEARCH(L$1,$A65)&gt;0,TRUE,FALSE)),"")</f>
        <v/>
      </c>
      <c r="M65" s="17" t="b">
        <f>IFERROR(AND(OR(M1:M64,$X65)=TRUE,IF(SEARCH(M$1,$A65)&gt;0,TRUE,FALSE)),"")</f>
        <v>0</v>
      </c>
      <c r="N65" s="17" t="str">
        <f>IFERROR(AND(OR(N1:Q64,$X65)=TRUE,IF(SEARCH(N$1,$A65)&gt;0,TRUE,FALSE)),"")</f>
        <v/>
      </c>
      <c r="O65" s="17" t="str">
        <f>IFERROR(AND(OR(O1:Q64,$X65)=TRUE,IF(SEARCH(O$1,$A65)&gt;0,TRUE,FALSE)),"")</f>
        <v/>
      </c>
      <c r="P65" s="17" t="b">
        <f>IFERROR(AND(OR(P1:Q64,$X65)=TRUE,IF(SEARCH(P$1,$A65)&gt;0,TRUE,FALSE)),"")</f>
        <v>0</v>
      </c>
      <c r="Q65" s="17" t="str">
        <f>IFERROR(AND(OR(Q1:Q64,$X65)=TRUE,IF(SEARCH(Q$1,$A65)&gt;0,TRUE,FALSE)),"")</f>
        <v/>
      </c>
      <c r="R65" s="17" t="str">
        <f>IFERROR(AND(OR(R1:S64,$X65)=TRUE,IF(SEARCH(R$1,$A65)&gt;0,TRUE,FALSE)),"")</f>
        <v/>
      </c>
      <c r="S65" s="17" t="str">
        <f>IFERROR(AND(OR(S1:S64,$X65)=TRUE,IF(SEARCH(S$1,$A65)&gt;0,TRUE,FALSE)),"")</f>
        <v/>
      </c>
      <c r="T65" s="17" t="str">
        <f>IFERROR(AND(OR(T1:T64,$X65)=TRUE,IF(SEARCH(T$1,$A65)&gt;0,TRUE,FALSE)),"")</f>
        <v/>
      </c>
      <c r="U65" s="17" t="b">
        <f>IFERROR(AND(OR(U1:U64,$X65)=TRUE,IF(SEARCH(U$1,$A65)&gt;0,TRUE,FALSE)),"")</f>
        <v>0</v>
      </c>
      <c r="V65" s="17">
        <f t="shared" si="5"/>
        <v>0</v>
      </c>
      <c r="W65" s="17" t="b">
        <f t="shared" si="6"/>
        <v>0</v>
      </c>
      <c r="X65" s="17" t="b">
        <f t="shared" si="7"/>
        <v>0</v>
      </c>
      <c r="Y65" s="17" t="b">
        <f t="shared" si="8"/>
        <v>0</v>
      </c>
      <c r="Z65" s="17" t="b">
        <f>IF(E65&gt;'Overview (RESPONSES REQUIRED)'!$F$53,FALSE,TRUE)</f>
        <v>0</v>
      </c>
      <c r="AA65" s="17" t="b">
        <f>IF('Overview (RESPONSES REQUIRED)'!$D$53="Y", TRUE, FALSE)</f>
        <v>0</v>
      </c>
      <c r="AB65" s="17" t="str">
        <f t="shared" si="9"/>
        <v>N</v>
      </c>
    </row>
    <row r="66" spans="1:28" ht="15" x14ac:dyDescent="0.15">
      <c r="A66" s="17" t="s">
        <v>584</v>
      </c>
      <c r="B66" s="17">
        <v>3</v>
      </c>
      <c r="C66" s="17">
        <v>1</v>
      </c>
      <c r="D66" s="17" t="s">
        <v>521</v>
      </c>
      <c r="E66" s="17">
        <v>10</v>
      </c>
      <c r="F66" s="17" t="str">
        <f>IF('ENDC-n5'!P69="Y", "Y", IF('ENDC-n5'!P69="N", "N", 0))</f>
        <v>N</v>
      </c>
      <c r="G66" s="17" t="str">
        <f>IFERROR(AND(OR(G1:H65,$X66)=TRUE,IF(SEARCH(G$1,$A66)&gt;0,TRUE,FALSE)),"")</f>
        <v/>
      </c>
      <c r="H66" s="17" t="b">
        <f>IFERROR(AND(OR(H1:H65,$X66)=TRUE,IF(SEARCH(H$1,$A66)&gt;0,TRUE,FALSE)),"")</f>
        <v>0</v>
      </c>
      <c r="I66" s="17" t="str">
        <f>IFERROR(AND(OR(I1:L65,$X66)=TRUE,IF(SEARCH(I$1,$A66)&gt;0,TRUE,FALSE)),"")</f>
        <v/>
      </c>
      <c r="J66" s="17" t="str">
        <f>IFERROR(AND(OR(J1:L65,$X66)=TRUE,IF(SEARCH(J$1,$A66)&gt;0,TRUE,FALSE)),"")</f>
        <v/>
      </c>
      <c r="K66" s="17" t="b">
        <f>IFERROR(AND(OR(K1:L65,$X66)=TRUE,IF(SEARCH(K$1,$A66)&gt;0,TRUE,FALSE)),"")</f>
        <v>0</v>
      </c>
      <c r="L66" s="17" t="str">
        <f>IFERROR(AND(OR(L1:L65,$X66)=TRUE,IF(SEARCH(L$1,$A66)&gt;0,TRUE,FALSE)),"")</f>
        <v/>
      </c>
      <c r="M66" s="17" t="b">
        <f>IFERROR(AND(OR(M1:M65,$X66)=TRUE,IF(SEARCH(M$1,$A66)&gt;0,TRUE,FALSE)),"")</f>
        <v>0</v>
      </c>
      <c r="N66" s="17" t="b">
        <f>IFERROR(AND(OR(N1:Q65,$X66)=TRUE,IF(SEARCH(N$1,$A66)&gt;0,TRUE,FALSE)),"")</f>
        <v>0</v>
      </c>
      <c r="O66" s="17" t="str">
        <f>IFERROR(AND(OR(O1:Q65,$X66)=TRUE,IF(SEARCH(O$1,$A66)&gt;0,TRUE,FALSE)),"")</f>
        <v/>
      </c>
      <c r="P66" s="17" t="str">
        <f>IFERROR(AND(OR(P1:Q65,$X66)=TRUE,IF(SEARCH(P$1,$A66)&gt;0,TRUE,FALSE)),"")</f>
        <v/>
      </c>
      <c r="Q66" s="17" t="str">
        <f>IFERROR(AND(OR(Q1:Q65,$X66)=TRUE,IF(SEARCH(Q$1,$A66)&gt;0,TRUE,FALSE)),"")</f>
        <v/>
      </c>
      <c r="R66" s="17" t="str">
        <f>IFERROR(AND(OR(R1:S65,$X66)=TRUE,IF(SEARCH(R$1,$A66)&gt;0,TRUE,FALSE)),"")</f>
        <v/>
      </c>
      <c r="S66" s="17" t="str">
        <f>IFERROR(AND(OR(S1:S65,$X66)=TRUE,IF(SEARCH(S$1,$A66)&gt;0,TRUE,FALSE)),"")</f>
        <v/>
      </c>
      <c r="T66" s="17" t="str">
        <f>IFERROR(AND(OR(T1:T65,$X66)=TRUE,IF(SEARCH(T$1,$A66)&gt;0,TRUE,FALSE)),"")</f>
        <v/>
      </c>
      <c r="U66" s="17" t="b">
        <f>IFERROR(AND(OR(U1:U65,$X66)=TRUE,IF(SEARCH(U$1,$A66)&gt;0,TRUE,FALSE)),"")</f>
        <v>0</v>
      </c>
      <c r="V66" s="17">
        <f t="shared" si="5"/>
        <v>0</v>
      </c>
      <c r="W66" s="17" t="b">
        <f t="shared" si="6"/>
        <v>0</v>
      </c>
      <c r="X66" s="17" t="b">
        <f t="shared" si="7"/>
        <v>0</v>
      </c>
      <c r="Y66" s="17" t="b">
        <f t="shared" si="8"/>
        <v>0</v>
      </c>
      <c r="Z66" s="17" t="b">
        <f>IF(E66&gt;'Overview (RESPONSES REQUIRED)'!$F$53,FALSE,TRUE)</f>
        <v>0</v>
      </c>
      <c r="AA66" s="17" t="b">
        <f>IF('Overview (RESPONSES REQUIRED)'!$D$53="Y", TRUE, FALSE)</f>
        <v>0</v>
      </c>
      <c r="AB66" s="17" t="str">
        <f t="shared" si="9"/>
        <v>N</v>
      </c>
    </row>
    <row r="67" spans="1:28" ht="15" x14ac:dyDescent="0.15">
      <c r="A67" s="17" t="s">
        <v>585</v>
      </c>
      <c r="B67" s="17">
        <v>3</v>
      </c>
      <c r="C67" s="17">
        <v>1</v>
      </c>
      <c r="D67" s="17" t="s">
        <v>521</v>
      </c>
      <c r="E67" s="17">
        <v>10</v>
      </c>
      <c r="F67" s="17" t="str">
        <f>IF('ENDC-n5'!P70="Y", "Y", IF('ENDC-n5'!P70="N", "N", 0))</f>
        <v>N</v>
      </c>
      <c r="G67" s="17" t="b">
        <f>IFERROR(AND(OR(G1:H66,$X67)=TRUE,IF(SEARCH(G$1,$A67)&gt;0,TRUE,FALSE)),"")</f>
        <v>0</v>
      </c>
      <c r="H67" s="17" t="str">
        <f>IFERROR(AND(OR(H1:H66,$X67)=TRUE,IF(SEARCH(H$1,$A67)&gt;0,TRUE,FALSE)),"")</f>
        <v/>
      </c>
      <c r="I67" s="17" t="str">
        <f>IFERROR(AND(OR(I1:L66,$X67)=TRUE,IF(SEARCH(I$1,$A67)&gt;0,TRUE,FALSE)),"")</f>
        <v/>
      </c>
      <c r="J67" s="17" t="str">
        <f>IFERROR(AND(OR(J1:L66,$X67)=TRUE,IF(SEARCH(J$1,$A67)&gt;0,TRUE,FALSE)),"")</f>
        <v/>
      </c>
      <c r="K67" s="17" t="b">
        <f>IFERROR(AND(OR(K1:L66,$X67)=TRUE,IF(SEARCH(K$1,$A67)&gt;0,TRUE,FALSE)),"")</f>
        <v>0</v>
      </c>
      <c r="L67" s="17" t="str">
        <f>IFERROR(AND(OR(L1:L66,$X67)=TRUE,IF(SEARCH(L$1,$A67)&gt;0,TRUE,FALSE)),"")</f>
        <v/>
      </c>
      <c r="M67" s="17" t="b">
        <f>IFERROR(AND(OR(M1:M66,$X67)=TRUE,IF(SEARCH(M$1,$A67)&gt;0,TRUE,FALSE)),"")</f>
        <v>0</v>
      </c>
      <c r="N67" s="17" t="str">
        <f>IFERROR(AND(OR(N1:Q66,$X67)=TRUE,IF(SEARCH(N$1,$A67)&gt;0,TRUE,FALSE)),"")</f>
        <v/>
      </c>
      <c r="O67" s="17" t="b">
        <f>IFERROR(AND(OR(O1:Q66,$X67)=TRUE,IF(SEARCH(O$1,$A67)&gt;0,TRUE,FALSE)),"")</f>
        <v>0</v>
      </c>
      <c r="P67" s="17" t="str">
        <f>IFERROR(AND(OR(P1:Q66,$X67)=TRUE,IF(SEARCH(P$1,$A67)&gt;0,TRUE,FALSE)),"")</f>
        <v/>
      </c>
      <c r="Q67" s="17" t="str">
        <f>IFERROR(AND(OR(Q1:Q66,$X67)=TRUE,IF(SEARCH(Q$1,$A67)&gt;0,TRUE,FALSE)),"")</f>
        <v/>
      </c>
      <c r="R67" s="17" t="str">
        <f>IFERROR(AND(OR(R1:S66,$X67)=TRUE,IF(SEARCH(R$1,$A67)&gt;0,TRUE,FALSE)),"")</f>
        <v/>
      </c>
      <c r="S67" s="17" t="str">
        <f>IFERROR(AND(OR(S1:S66,$X67)=TRUE,IF(SEARCH(S$1,$A67)&gt;0,TRUE,FALSE)),"")</f>
        <v/>
      </c>
      <c r="T67" s="17" t="str">
        <f>IFERROR(AND(OR(T1:T66,$X67)=TRUE,IF(SEARCH(T$1,$A67)&gt;0,TRUE,FALSE)),"")</f>
        <v/>
      </c>
      <c r="U67" s="17" t="b">
        <f>IFERROR(AND(OR(U1:U66,$X67)=TRUE,IF(SEARCH(U$1,$A67)&gt;0,TRUE,FALSE)),"")</f>
        <v>0</v>
      </c>
      <c r="V67" s="17">
        <f t="shared" ref="V67:V98" si="10">COUNTIF(G67:U67,TRUE)</f>
        <v>0</v>
      </c>
      <c r="W67" s="17" t="b">
        <f t="shared" ref="W67:W98" si="11">IFERROR(AND(G67:U67), TRUE)</f>
        <v>0</v>
      </c>
      <c r="X67" s="17" t="b">
        <f t="shared" ref="X67:X98" si="12">IF(F67="Y",TRUE,IF(F67="N",FALSE,0))</f>
        <v>0</v>
      </c>
      <c r="Y67" s="17" t="b">
        <f t="shared" ref="Y67:Y98" si="13">IF(X67=FALSE, FALSE, W67)</f>
        <v>0</v>
      </c>
      <c r="Z67" s="17" t="b">
        <f>IF(E67&gt;'Overview (RESPONSES REQUIRED)'!$F$53,FALSE,TRUE)</f>
        <v>0</v>
      </c>
      <c r="AA67" s="17" t="b">
        <f>IF('Overview (RESPONSES REQUIRED)'!$D$53="Y", TRUE, FALSE)</f>
        <v>0</v>
      </c>
      <c r="AB67" s="17" t="str">
        <f t="shared" ref="AB67:AB98" si="14">IF(AND(Z67,AA67)=FALSE,"N",IF(Y67=TRUE,"Y",IF(F67=0,"E","N")))</f>
        <v>N</v>
      </c>
    </row>
    <row r="68" spans="1:28" ht="15" x14ac:dyDescent="0.15">
      <c r="A68" s="17" t="s">
        <v>586</v>
      </c>
      <c r="B68" s="17">
        <v>3</v>
      </c>
      <c r="C68" s="17">
        <v>1</v>
      </c>
      <c r="D68" s="17" t="s">
        <v>521</v>
      </c>
      <c r="E68" s="17">
        <v>10</v>
      </c>
      <c r="F68" s="17" t="str">
        <f>IF('ENDC-n5'!P71="Y", "Y", IF('ENDC-n5'!P71="N", "N", 0))</f>
        <v>N</v>
      </c>
      <c r="G68" s="17" t="str">
        <f>IFERROR(AND(OR(G1:H67,$X68)=TRUE,IF(SEARCH(G$1,$A68)&gt;0,TRUE,FALSE)),"")</f>
        <v/>
      </c>
      <c r="H68" s="17" t="b">
        <f>IFERROR(AND(OR(H1:H67,$X68)=TRUE,IF(SEARCH(H$1,$A68)&gt;0,TRUE,FALSE)),"")</f>
        <v>0</v>
      </c>
      <c r="I68" s="17" t="str">
        <f>IFERROR(AND(OR(I1:L67,$X68)=TRUE,IF(SEARCH(I$1,$A68)&gt;0,TRUE,FALSE)),"")</f>
        <v/>
      </c>
      <c r="J68" s="17" t="str">
        <f>IFERROR(AND(OR(J1:L67,$X68)=TRUE,IF(SEARCH(J$1,$A68)&gt;0,TRUE,FALSE)),"")</f>
        <v/>
      </c>
      <c r="K68" s="17" t="str">
        <f>IFERROR(AND(OR(K1:L67,$X68)=TRUE,IF(SEARCH(K$1,$A68)&gt;0,TRUE,FALSE)),"")</f>
        <v/>
      </c>
      <c r="L68" s="17" t="str">
        <f>IFERROR(AND(OR(L1:L67,$X68)=TRUE,IF(SEARCH(L$1,$A68)&gt;0,TRUE,FALSE)),"")</f>
        <v/>
      </c>
      <c r="M68" s="17" t="b">
        <f>IFERROR(AND(OR(M1:M67,$X68)=TRUE,IF(SEARCH(M$1,$A68)&gt;0,TRUE,FALSE)),"")</f>
        <v>0</v>
      </c>
      <c r="N68" s="17" t="str">
        <f>IFERROR(AND(OR(N1:Q67,$X68)=TRUE,IF(SEARCH(N$1,$A68)&gt;0,TRUE,FALSE)),"")</f>
        <v/>
      </c>
      <c r="O68" s="17" t="str">
        <f>IFERROR(AND(OR(O1:Q67,$X68)=TRUE,IF(SEARCH(O$1,$A68)&gt;0,TRUE,FALSE)),"")</f>
        <v/>
      </c>
      <c r="P68" s="17" t="b">
        <f>IFERROR(AND(OR(P1:Q67,$X68)=TRUE,IF(SEARCH(P$1,$A68)&gt;0,TRUE,FALSE)),"")</f>
        <v>0</v>
      </c>
      <c r="Q68" s="17" t="str">
        <f>IFERROR(AND(OR(Q1:Q67,$X68)=TRUE,IF(SEARCH(Q$1,$A68)&gt;0,TRUE,FALSE)),"")</f>
        <v/>
      </c>
      <c r="R68" s="17" t="str">
        <f>IFERROR(AND(OR(R1:S67,$X68)=TRUE,IF(SEARCH(R$1,$A68)&gt;0,TRUE,FALSE)),"")</f>
        <v/>
      </c>
      <c r="S68" s="17" t="str">
        <f>IFERROR(AND(OR(S1:S67,$X68)=TRUE,IF(SEARCH(S$1,$A68)&gt;0,TRUE,FALSE)),"")</f>
        <v/>
      </c>
      <c r="T68" s="17" t="b">
        <f>IFERROR(AND(OR(T1:T67,$X68)=TRUE,IF(SEARCH(T$1,$A68)&gt;0,TRUE,FALSE)),"")</f>
        <v>0</v>
      </c>
      <c r="U68" s="17" t="b">
        <f>IFERROR(AND(OR(U1:U67,$X68)=TRUE,IF(SEARCH(U$1,$A68)&gt;0,TRUE,FALSE)),"")</f>
        <v>0</v>
      </c>
      <c r="V68" s="17">
        <f t="shared" si="10"/>
        <v>0</v>
      </c>
      <c r="W68" s="17" t="b">
        <f t="shared" si="11"/>
        <v>0</v>
      </c>
      <c r="X68" s="17" t="b">
        <f t="shared" si="12"/>
        <v>0</v>
      </c>
      <c r="Y68" s="17" t="b">
        <f t="shared" si="13"/>
        <v>0</v>
      </c>
      <c r="Z68" s="17" t="b">
        <f>IF(E68&gt;'Overview (RESPONSES REQUIRED)'!$F$53,FALSE,TRUE)</f>
        <v>0</v>
      </c>
      <c r="AA68" s="17" t="b">
        <f>IF('Overview (RESPONSES REQUIRED)'!$D$53="Y", TRUE, FALSE)</f>
        <v>0</v>
      </c>
      <c r="AB68" s="17" t="str">
        <f t="shared" si="14"/>
        <v>N</v>
      </c>
    </row>
    <row r="69" spans="1:28" ht="15" x14ac:dyDescent="0.15">
      <c r="A69" s="17" t="s">
        <v>587</v>
      </c>
      <c r="B69" s="17">
        <v>3</v>
      </c>
      <c r="C69" s="17">
        <v>1</v>
      </c>
      <c r="D69" s="17" t="s">
        <v>521</v>
      </c>
      <c r="E69" s="17">
        <v>10</v>
      </c>
      <c r="F69" s="17" t="str">
        <f>IF('ENDC-n5'!P72="Y", "Y", IF('ENDC-n5'!P72="N", "N", 0))</f>
        <v>N</v>
      </c>
      <c r="G69" s="17" t="str">
        <f>IFERROR(AND(OR(G1:H68,$X69)=TRUE,IF(SEARCH(G$1,$A69)&gt;0,TRUE,FALSE)),"")</f>
        <v/>
      </c>
      <c r="H69" s="17" t="str">
        <f>IFERROR(AND(OR(H1:H68,$X69)=TRUE,IF(SEARCH(H$1,$A69)&gt;0,TRUE,FALSE)),"")</f>
        <v/>
      </c>
      <c r="I69" s="17" t="str">
        <f>IFERROR(AND(OR(I1:L68,$X69)=TRUE,IF(SEARCH(I$1,$A69)&gt;0,TRUE,FALSE)),"")</f>
        <v/>
      </c>
      <c r="J69" s="17" t="b">
        <f>IFERROR(AND(OR(J1:L68,$X69)=TRUE,IF(SEARCH(J$1,$A69)&gt;0,TRUE,FALSE)),"")</f>
        <v>0</v>
      </c>
      <c r="K69" s="17" t="str">
        <f>IFERROR(AND(OR(K1:L68,$X69)=TRUE,IF(SEARCH(K$1,$A69)&gt;0,TRUE,FALSE)),"")</f>
        <v/>
      </c>
      <c r="L69" s="17" t="str">
        <f>IFERROR(AND(OR(L1:L68,$X69)=TRUE,IF(SEARCH(L$1,$A69)&gt;0,TRUE,FALSE)),"")</f>
        <v/>
      </c>
      <c r="M69" s="17" t="b">
        <f>IFERROR(AND(OR(M1:M68,$X69)=TRUE,IF(SEARCH(M$1,$A69)&gt;0,TRUE,FALSE)),"")</f>
        <v>0</v>
      </c>
      <c r="N69" s="17" t="str">
        <f>IFERROR(AND(OR(N1:Q68,$X69)=TRUE,IF(SEARCH(N$1,$A69)&gt;0,TRUE,FALSE)),"")</f>
        <v/>
      </c>
      <c r="O69" s="17" t="str">
        <f>IFERROR(AND(OR(O1:Q68,$X69)=TRUE,IF(SEARCH(O$1,$A69)&gt;0,TRUE,FALSE)),"")</f>
        <v/>
      </c>
      <c r="P69" s="17" t="b">
        <f>IFERROR(AND(OR(P1:Q68,$X69)=TRUE,IF(SEARCH(P$1,$A69)&gt;0,TRUE,FALSE)),"")</f>
        <v>0</v>
      </c>
      <c r="Q69" s="17" t="str">
        <f>IFERROR(AND(OR(Q1:Q68,$X69)=TRUE,IF(SEARCH(Q$1,$A69)&gt;0,TRUE,FALSE)),"")</f>
        <v/>
      </c>
      <c r="R69" s="17" t="str">
        <f>IFERROR(AND(OR(R1:S68,$X69)=TRUE,IF(SEARCH(R$1,$A69)&gt;0,TRUE,FALSE)),"")</f>
        <v/>
      </c>
      <c r="S69" s="17" t="str">
        <f>IFERROR(AND(OR(S1:S68,$X69)=TRUE,IF(SEARCH(S$1,$A69)&gt;0,TRUE,FALSE)),"")</f>
        <v/>
      </c>
      <c r="T69" s="17" t="b">
        <f>IFERROR(AND(OR(T1:T68,$X69)=TRUE,IF(SEARCH(T$1,$A69)&gt;0,TRUE,FALSE)),"")</f>
        <v>0</v>
      </c>
      <c r="U69" s="17" t="b">
        <f>IFERROR(AND(OR(U1:U68,$X69)=TRUE,IF(SEARCH(U$1,$A69)&gt;0,TRUE,FALSE)),"")</f>
        <v>0</v>
      </c>
      <c r="V69" s="17">
        <f t="shared" si="10"/>
        <v>0</v>
      </c>
      <c r="W69" s="17" t="b">
        <f t="shared" si="11"/>
        <v>0</v>
      </c>
      <c r="X69" s="17" t="b">
        <f t="shared" si="12"/>
        <v>0</v>
      </c>
      <c r="Y69" s="17" t="b">
        <f t="shared" si="13"/>
        <v>0</v>
      </c>
      <c r="Z69" s="17" t="b">
        <f>IF(E69&gt;'Overview (RESPONSES REQUIRED)'!$F$53,FALSE,TRUE)</f>
        <v>0</v>
      </c>
      <c r="AA69" s="17" t="b">
        <f>IF('Overview (RESPONSES REQUIRED)'!$D$53="Y", TRUE, FALSE)</f>
        <v>0</v>
      </c>
      <c r="AB69" s="17" t="str">
        <f t="shared" si="14"/>
        <v>N</v>
      </c>
    </row>
    <row r="70" spans="1:28" ht="15" x14ac:dyDescent="0.15">
      <c r="A70" s="17" t="s">
        <v>588</v>
      </c>
      <c r="B70" s="17">
        <v>3</v>
      </c>
      <c r="C70" s="17">
        <v>1</v>
      </c>
      <c r="D70" s="17" t="s">
        <v>521</v>
      </c>
      <c r="E70" s="17">
        <v>10</v>
      </c>
      <c r="F70" s="17" t="str">
        <f>IF('ENDC-n5'!P73="Y", "Y", IF('ENDC-n5'!P73="N", "N", 0))</f>
        <v>N</v>
      </c>
      <c r="G70" s="17" t="str">
        <f>IFERROR(AND(OR(G1:H69,$X70)=TRUE,IF(SEARCH(G$1,$A70)&gt;0,TRUE,FALSE)),"")</f>
        <v/>
      </c>
      <c r="H70" s="17" t="str">
        <f>IFERROR(AND(OR(H1:H69,$X70)=TRUE,IF(SEARCH(H$1,$A70)&gt;0,TRUE,FALSE)),"")</f>
        <v/>
      </c>
      <c r="I70" s="17" t="str">
        <f>IFERROR(AND(OR(I1:L69,$X70)=TRUE,IF(SEARCH(I$1,$A70)&gt;0,TRUE,FALSE)),"")</f>
        <v/>
      </c>
      <c r="J70" s="17" t="str">
        <f>IFERROR(AND(OR(J1:L69,$X70)=TRUE,IF(SEARCH(J$1,$A70)&gt;0,TRUE,FALSE)),"")</f>
        <v/>
      </c>
      <c r="K70" s="17" t="b">
        <f>IFERROR(AND(OR(K1:L69,$X70)=TRUE,IF(SEARCH(K$1,$A70)&gt;0,TRUE,FALSE)),"")</f>
        <v>0</v>
      </c>
      <c r="L70" s="17" t="str">
        <f>IFERROR(AND(OR(L1:L69,$X70)=TRUE,IF(SEARCH(L$1,$A70)&gt;0,TRUE,FALSE)),"")</f>
        <v/>
      </c>
      <c r="M70" s="17" t="b">
        <f>IFERROR(AND(OR(M1:M69,$X70)=TRUE,IF(SEARCH(M$1,$A70)&gt;0,TRUE,FALSE)),"")</f>
        <v>0</v>
      </c>
      <c r="N70" s="17" t="str">
        <f>IFERROR(AND(OR(N1:Q69,$X70)=TRUE,IF(SEARCH(N$1,$A70)&gt;0,TRUE,FALSE)),"")</f>
        <v/>
      </c>
      <c r="O70" s="17" t="b">
        <f>IFERROR(AND(OR(O1:Q69,$X70)=TRUE,IF(SEARCH(O$1,$A70)&gt;0,TRUE,FALSE)),"")</f>
        <v>0</v>
      </c>
      <c r="P70" s="17" t="str">
        <f>IFERROR(AND(OR(P1:Q69,$X70)=TRUE,IF(SEARCH(P$1,$A70)&gt;0,TRUE,FALSE)),"")</f>
        <v/>
      </c>
      <c r="Q70" s="17" t="str">
        <f>IFERROR(AND(OR(Q1:Q69,$X70)=TRUE,IF(SEARCH(Q$1,$A70)&gt;0,TRUE,FALSE)),"")</f>
        <v/>
      </c>
      <c r="R70" s="17" t="str">
        <f>IFERROR(AND(OR(R1:S69,$X70)=TRUE,IF(SEARCH(R$1,$A70)&gt;0,TRUE,FALSE)),"")</f>
        <v/>
      </c>
      <c r="S70" s="17" t="str">
        <f>IFERROR(AND(OR(S1:S69,$X70)=TRUE,IF(SEARCH(S$1,$A70)&gt;0,TRUE,FALSE)),"")</f>
        <v/>
      </c>
      <c r="T70" s="17" t="b">
        <f>IFERROR(AND(OR(T1:T69,$X70)=TRUE,IF(SEARCH(T$1,$A70)&gt;0,TRUE,FALSE)),"")</f>
        <v>0</v>
      </c>
      <c r="U70" s="17" t="b">
        <f>IFERROR(AND(OR(U1:U69,$X70)=TRUE,IF(SEARCH(U$1,$A70)&gt;0,TRUE,FALSE)),"")</f>
        <v>0</v>
      </c>
      <c r="V70" s="17">
        <f t="shared" si="10"/>
        <v>0</v>
      </c>
      <c r="W70" s="17" t="b">
        <f t="shared" si="11"/>
        <v>0</v>
      </c>
      <c r="X70" s="17" t="b">
        <f t="shared" si="12"/>
        <v>0</v>
      </c>
      <c r="Y70" s="17" t="b">
        <f t="shared" si="13"/>
        <v>0</v>
      </c>
      <c r="Z70" s="17" t="b">
        <f>IF(E70&gt;'Overview (RESPONSES REQUIRED)'!$F$53,FALSE,TRUE)</f>
        <v>0</v>
      </c>
      <c r="AA70" s="17" t="b">
        <f>IF('Overview (RESPONSES REQUIRED)'!$D$53="Y", TRUE, FALSE)</f>
        <v>0</v>
      </c>
      <c r="AB70" s="17" t="str">
        <f t="shared" si="14"/>
        <v>N</v>
      </c>
    </row>
    <row r="71" spans="1:28" ht="15" x14ac:dyDescent="0.15">
      <c r="A71" s="17" t="s">
        <v>589</v>
      </c>
      <c r="B71" s="17">
        <v>3</v>
      </c>
      <c r="C71" s="17">
        <v>1</v>
      </c>
      <c r="D71" s="17" t="s">
        <v>521</v>
      </c>
      <c r="E71" s="17">
        <v>10</v>
      </c>
      <c r="F71" s="17" t="str">
        <f>IF('ENDC-n5'!P74="Y", "Y", IF('ENDC-n5'!P74="N", "N", 0))</f>
        <v>N</v>
      </c>
      <c r="G71" s="17" t="str">
        <f>IFERROR(AND(OR(G1:H70,$X71)=TRUE,IF(SEARCH(G$1,$A71)&gt;0,TRUE,FALSE)),"")</f>
        <v/>
      </c>
      <c r="H71" s="17" t="b">
        <f>IFERROR(AND(OR(H1:H70,$X71)=TRUE,IF(SEARCH(H$1,$A71)&gt;0,TRUE,FALSE)),"")</f>
        <v>0</v>
      </c>
      <c r="I71" s="17" t="str">
        <f>IFERROR(AND(OR(I1:L70,$X71)=TRUE,IF(SEARCH(I$1,$A71)&gt;0,TRUE,FALSE)),"")</f>
        <v/>
      </c>
      <c r="J71" s="17" t="b">
        <f>IFERROR(AND(OR(J1:L70,$X71)=TRUE,IF(SEARCH(J$1,$A71)&gt;0,TRUE,FALSE)),"")</f>
        <v>0</v>
      </c>
      <c r="K71" s="17" t="str">
        <f>IFERROR(AND(OR(K1:L70,$X71)=TRUE,IF(SEARCH(K$1,$A71)&gt;0,TRUE,FALSE)),"")</f>
        <v/>
      </c>
      <c r="L71" s="17" t="str">
        <f>IFERROR(AND(OR(L1:L70,$X71)=TRUE,IF(SEARCH(L$1,$A71)&gt;0,TRUE,FALSE)),"")</f>
        <v/>
      </c>
      <c r="M71" s="17" t="b">
        <f>IFERROR(AND(OR(M1:M70,$X71)=TRUE,IF(SEARCH(M$1,$A71)&gt;0,TRUE,FALSE)),"")</f>
        <v>0</v>
      </c>
      <c r="N71" s="17" t="str">
        <f>IFERROR(AND(OR(N1:Q70,$X71)=TRUE,IF(SEARCH(N$1,$A71)&gt;0,TRUE,FALSE)),"")</f>
        <v/>
      </c>
      <c r="O71" s="17" t="str">
        <f>IFERROR(AND(OR(O1:Q70,$X71)=TRUE,IF(SEARCH(O$1,$A71)&gt;0,TRUE,FALSE)),"")</f>
        <v/>
      </c>
      <c r="P71" s="17" t="str">
        <f>IFERROR(AND(OR(P1:Q70,$X71)=TRUE,IF(SEARCH(P$1,$A71)&gt;0,TRUE,FALSE)),"")</f>
        <v/>
      </c>
      <c r="Q71" s="17" t="str">
        <f>IFERROR(AND(OR(Q1:Q70,$X71)=TRUE,IF(SEARCH(Q$1,$A71)&gt;0,TRUE,FALSE)),"")</f>
        <v/>
      </c>
      <c r="R71" s="17" t="str">
        <f>IFERROR(AND(OR(R1:S70,$X71)=TRUE,IF(SEARCH(R$1,$A71)&gt;0,TRUE,FALSE)),"")</f>
        <v/>
      </c>
      <c r="S71" s="17" t="str">
        <f>IFERROR(AND(OR(S1:S70,$X71)=TRUE,IF(SEARCH(S$1,$A71)&gt;0,TRUE,FALSE)),"")</f>
        <v/>
      </c>
      <c r="T71" s="17" t="b">
        <f>IFERROR(AND(OR(T1:T70,$X71)=TRUE,IF(SEARCH(T$1,$A71)&gt;0,TRUE,FALSE)),"")</f>
        <v>0</v>
      </c>
      <c r="U71" s="17" t="b">
        <f>IFERROR(AND(OR(U1:U70,$X71)=TRUE,IF(SEARCH(U$1,$A71)&gt;0,TRUE,FALSE)),"")</f>
        <v>0</v>
      </c>
      <c r="V71" s="17">
        <f t="shared" si="10"/>
        <v>0</v>
      </c>
      <c r="W71" s="17" t="b">
        <f t="shared" si="11"/>
        <v>0</v>
      </c>
      <c r="X71" s="17" t="b">
        <f t="shared" si="12"/>
        <v>0</v>
      </c>
      <c r="Y71" s="17" t="b">
        <f t="shared" si="13"/>
        <v>0</v>
      </c>
      <c r="Z71" s="17" t="b">
        <f>IF(E71&gt;'Overview (RESPONSES REQUIRED)'!$F$53,FALSE,TRUE)</f>
        <v>0</v>
      </c>
      <c r="AA71" s="17" t="b">
        <f>IF('Overview (RESPONSES REQUIRED)'!$D$53="Y", TRUE, FALSE)</f>
        <v>0</v>
      </c>
      <c r="AB71" s="17" t="str">
        <f t="shared" si="14"/>
        <v>N</v>
      </c>
    </row>
    <row r="72" spans="1:28" ht="15" x14ac:dyDescent="0.15">
      <c r="A72" s="17" t="s">
        <v>590</v>
      </c>
      <c r="B72" s="17">
        <v>3</v>
      </c>
      <c r="C72" s="17">
        <v>1</v>
      </c>
      <c r="D72" s="17" t="s">
        <v>521</v>
      </c>
      <c r="E72" s="17">
        <v>10</v>
      </c>
      <c r="F72" s="17" t="str">
        <f>IF('ENDC-n5'!P75="Y", "Y", IF('ENDC-n5'!P75="N", "N", 0))</f>
        <v>N</v>
      </c>
      <c r="G72" s="17" t="str">
        <f>IFERROR(AND(OR(G1:H71,$X72)=TRUE,IF(SEARCH(G$1,$A72)&gt;0,TRUE,FALSE)),"")</f>
        <v/>
      </c>
      <c r="H72" s="17" t="b">
        <f>IFERROR(AND(OR(H1:H71,$X72)=TRUE,IF(SEARCH(H$1,$A72)&gt;0,TRUE,FALSE)),"")</f>
        <v>0</v>
      </c>
      <c r="I72" s="17" t="str">
        <f>IFERROR(AND(OR(I1:L71,$X72)=TRUE,IF(SEARCH(I$1,$A72)&gt;0,TRUE,FALSE)),"")</f>
        <v/>
      </c>
      <c r="J72" s="17" t="b">
        <f>IFERROR(AND(OR(J1:L71,$X72)=TRUE,IF(SEARCH(J$1,$A72)&gt;0,TRUE,FALSE)),"")</f>
        <v>0</v>
      </c>
      <c r="K72" s="17" t="str">
        <f>IFERROR(AND(OR(K1:L71,$X72)=TRUE,IF(SEARCH(K$1,$A72)&gt;0,TRUE,FALSE)),"")</f>
        <v/>
      </c>
      <c r="L72" s="17" t="str">
        <f>IFERROR(AND(OR(L1:L71,$X72)=TRUE,IF(SEARCH(L$1,$A72)&gt;0,TRUE,FALSE)),"")</f>
        <v/>
      </c>
      <c r="M72" s="17" t="b">
        <f>IFERROR(AND(OR(M1:M71,$X72)=TRUE,IF(SEARCH(M$1,$A72)&gt;0,TRUE,FALSE)),"")</f>
        <v>0</v>
      </c>
      <c r="N72" s="17" t="b">
        <f>IFERROR(AND(OR(N1:Q71,$X72)=TRUE,IF(SEARCH(N$1,$A72)&gt;0,TRUE,FALSE)),"")</f>
        <v>0</v>
      </c>
      <c r="O72" s="17" t="str">
        <f>IFERROR(AND(OR(O1:Q71,$X72)=TRUE,IF(SEARCH(O$1,$A72)&gt;0,TRUE,FALSE)),"")</f>
        <v/>
      </c>
      <c r="P72" s="17" t="str">
        <f>IFERROR(AND(OR(P1:Q71,$X72)=TRUE,IF(SEARCH(P$1,$A72)&gt;0,TRUE,FALSE)),"")</f>
        <v/>
      </c>
      <c r="Q72" s="17" t="str">
        <f>IFERROR(AND(OR(Q1:Q71,$X72)=TRUE,IF(SEARCH(Q$1,$A72)&gt;0,TRUE,FALSE)),"")</f>
        <v/>
      </c>
      <c r="R72" s="17" t="str">
        <f>IFERROR(AND(OR(R1:S71,$X72)=TRUE,IF(SEARCH(R$1,$A72)&gt;0,TRUE,FALSE)),"")</f>
        <v/>
      </c>
      <c r="S72" s="17" t="str">
        <f>IFERROR(AND(OR(S1:S71,$X72)=TRUE,IF(SEARCH(S$1,$A72)&gt;0,TRUE,FALSE)),"")</f>
        <v/>
      </c>
      <c r="T72" s="17" t="str">
        <f>IFERROR(AND(OR(T1:T71,$X72)=TRUE,IF(SEARCH(T$1,$A72)&gt;0,TRUE,FALSE)),"")</f>
        <v/>
      </c>
      <c r="U72" s="17" t="b">
        <f>IFERROR(AND(OR(U1:U71,$X72)=TRUE,IF(SEARCH(U$1,$A72)&gt;0,TRUE,FALSE)),"")</f>
        <v>0</v>
      </c>
      <c r="V72" s="17">
        <f t="shared" si="10"/>
        <v>0</v>
      </c>
      <c r="W72" s="17" t="b">
        <f t="shared" si="11"/>
        <v>0</v>
      </c>
      <c r="X72" s="17" t="b">
        <f t="shared" si="12"/>
        <v>0</v>
      </c>
      <c r="Y72" s="17" t="b">
        <f t="shared" si="13"/>
        <v>0</v>
      </c>
      <c r="Z72" s="17" t="b">
        <f>IF(E72&gt;'Overview (RESPONSES REQUIRED)'!$F$53,FALSE,TRUE)</f>
        <v>0</v>
      </c>
      <c r="AA72" s="17" t="b">
        <f>IF('Overview (RESPONSES REQUIRED)'!$D$53="Y", TRUE, FALSE)</f>
        <v>0</v>
      </c>
      <c r="AB72" s="17" t="str">
        <f t="shared" si="14"/>
        <v>N</v>
      </c>
    </row>
    <row r="73" spans="1:28" ht="15" x14ac:dyDescent="0.15">
      <c r="A73" s="17" t="s">
        <v>591</v>
      </c>
      <c r="B73" s="17">
        <v>3</v>
      </c>
      <c r="C73" s="17">
        <v>1</v>
      </c>
      <c r="D73" s="17" t="s">
        <v>521</v>
      </c>
      <c r="E73" s="17">
        <v>10</v>
      </c>
      <c r="F73" s="17" t="str">
        <f>IF('ENDC-n5'!P76="Y", "Y", IF('ENDC-n5'!P76="N", "N", 0))</f>
        <v>N</v>
      </c>
      <c r="G73" s="17" t="str">
        <f>IFERROR(AND(OR(G1:H72,$X73)=TRUE,IF(SEARCH(G$1,$A73)&gt;0,TRUE,FALSE)),"")</f>
        <v/>
      </c>
      <c r="H73" s="17" t="b">
        <f>IFERROR(AND(OR(H1:H72,$X73)=TRUE,IF(SEARCH(H$1,$A73)&gt;0,TRUE,FALSE)),"")</f>
        <v>0</v>
      </c>
      <c r="I73" s="17" t="b">
        <f>IFERROR(AND(OR(I1:L72,$X73)=TRUE,IF(SEARCH(I$1,$A73)&gt;0,TRUE,FALSE)),"")</f>
        <v>0</v>
      </c>
      <c r="J73" s="17" t="str">
        <f>IFERROR(AND(OR(J1:L72,$X73)=TRUE,IF(SEARCH(J$1,$A73)&gt;0,TRUE,FALSE)),"")</f>
        <v/>
      </c>
      <c r="K73" s="17" t="str">
        <f>IFERROR(AND(OR(K1:L72,$X73)=TRUE,IF(SEARCH(K$1,$A73)&gt;0,TRUE,FALSE)),"")</f>
        <v/>
      </c>
      <c r="L73" s="17" t="str">
        <f>IFERROR(AND(OR(L1:L72,$X73)=TRUE,IF(SEARCH(L$1,$A73)&gt;0,TRUE,FALSE)),"")</f>
        <v/>
      </c>
      <c r="M73" s="17" t="b">
        <f>IFERROR(AND(OR(M1:M72,$X73)=TRUE,IF(SEARCH(M$1,$A73)&gt;0,TRUE,FALSE)),"")</f>
        <v>0</v>
      </c>
      <c r="N73" s="17" t="str">
        <f>IFERROR(AND(OR(N1:Q72,$X73)=TRUE,IF(SEARCH(N$1,$A73)&gt;0,TRUE,FALSE)),"")</f>
        <v/>
      </c>
      <c r="O73" s="17" t="b">
        <f>IFERROR(AND(OR(O1:Q72,$X73)=TRUE,IF(SEARCH(O$1,$A73)&gt;0,TRUE,FALSE)),"")</f>
        <v>0</v>
      </c>
      <c r="P73" s="17" t="str">
        <f>IFERROR(AND(OR(P1:Q72,$X73)=TRUE,IF(SEARCH(P$1,$A73)&gt;0,TRUE,FALSE)),"")</f>
        <v/>
      </c>
      <c r="Q73" s="17" t="str">
        <f>IFERROR(AND(OR(Q1:Q72,$X73)=TRUE,IF(SEARCH(Q$1,$A73)&gt;0,TRUE,FALSE)),"")</f>
        <v/>
      </c>
      <c r="R73" s="17" t="str">
        <f>IFERROR(AND(OR(R1:S72,$X73)=TRUE,IF(SEARCH(R$1,$A73)&gt;0,TRUE,FALSE)),"")</f>
        <v/>
      </c>
      <c r="S73" s="17" t="str">
        <f>IFERROR(AND(OR(S1:S72,$X73)=TRUE,IF(SEARCH(S$1,$A73)&gt;0,TRUE,FALSE)),"")</f>
        <v/>
      </c>
      <c r="T73" s="17" t="str">
        <f>IFERROR(AND(OR(T1:T72,$X73)=TRUE,IF(SEARCH(T$1,$A73)&gt;0,TRUE,FALSE)),"")</f>
        <v/>
      </c>
      <c r="U73" s="17" t="b">
        <f>IFERROR(AND(OR(U1:U72,$X73)=TRUE,IF(SEARCH(U$1,$A73)&gt;0,TRUE,FALSE)),"")</f>
        <v>0</v>
      </c>
      <c r="V73" s="17">
        <f t="shared" si="10"/>
        <v>0</v>
      </c>
      <c r="W73" s="17" t="b">
        <f t="shared" si="11"/>
        <v>0</v>
      </c>
      <c r="X73" s="17" t="b">
        <f t="shared" si="12"/>
        <v>0</v>
      </c>
      <c r="Y73" s="17" t="b">
        <f t="shared" si="13"/>
        <v>0</v>
      </c>
      <c r="Z73" s="17" t="b">
        <f>IF(E73&gt;'Overview (RESPONSES REQUIRED)'!$F$53,FALSE,TRUE)</f>
        <v>0</v>
      </c>
      <c r="AA73" s="17" t="b">
        <f>IF('Overview (RESPONSES REQUIRED)'!$D$53="Y", TRUE, FALSE)</f>
        <v>0</v>
      </c>
      <c r="AB73" s="17" t="str">
        <f t="shared" si="14"/>
        <v>N</v>
      </c>
    </row>
    <row r="74" spans="1:28" ht="15" x14ac:dyDescent="0.15">
      <c r="A74" s="17" t="s">
        <v>592</v>
      </c>
      <c r="B74" s="17">
        <v>3</v>
      </c>
      <c r="C74" s="17">
        <v>1</v>
      </c>
      <c r="D74" s="17" t="s">
        <v>521</v>
      </c>
      <c r="E74" s="17">
        <v>10</v>
      </c>
      <c r="F74" s="17" t="str">
        <f>IF('ENDC-n5'!P77="Y", "Y", IF('ENDC-n5'!P77="N", "N", 0))</f>
        <v>N</v>
      </c>
      <c r="G74" s="17" t="b">
        <f>IFERROR(AND(OR(G1:H73,$X74)=TRUE,IF(SEARCH(G$1,$A74)&gt;0,TRUE,FALSE)),"")</f>
        <v>0</v>
      </c>
      <c r="H74" s="17" t="str">
        <f>IFERROR(AND(OR(H1:H73,$X74)=TRUE,IF(SEARCH(H$1,$A74)&gt;0,TRUE,FALSE)),"")</f>
        <v/>
      </c>
      <c r="I74" s="17" t="str">
        <f>IFERROR(AND(OR(I1:L73,$X74)=TRUE,IF(SEARCH(I$1,$A74)&gt;0,TRUE,FALSE)),"")</f>
        <v/>
      </c>
      <c r="J74" s="17" t="b">
        <f>IFERROR(AND(OR(J1:L73,$X74)=TRUE,IF(SEARCH(J$1,$A74)&gt;0,TRUE,FALSE)),"")</f>
        <v>0</v>
      </c>
      <c r="K74" s="17" t="str">
        <f>IFERROR(AND(OR(K1:L73,$X74)=TRUE,IF(SEARCH(K$1,$A74)&gt;0,TRUE,FALSE)),"")</f>
        <v/>
      </c>
      <c r="L74" s="17" t="str">
        <f>IFERROR(AND(OR(L1:L73,$X74)=TRUE,IF(SEARCH(L$1,$A74)&gt;0,TRUE,FALSE)),"")</f>
        <v/>
      </c>
      <c r="M74" s="17" t="b">
        <f>IFERROR(AND(OR(M1:M73,$X74)=TRUE,IF(SEARCH(M$1,$A74)&gt;0,TRUE,FALSE)),"")</f>
        <v>0</v>
      </c>
      <c r="N74" s="17" t="str">
        <f>IFERROR(AND(OR(N1:Q73,$X74)=TRUE,IF(SEARCH(N$1,$A74)&gt;0,TRUE,FALSE)),"")</f>
        <v/>
      </c>
      <c r="O74" s="17" t="b">
        <f>IFERROR(AND(OR(O1:Q73,$X74)=TRUE,IF(SEARCH(O$1,$A74)&gt;0,TRUE,FALSE)),"")</f>
        <v>0</v>
      </c>
      <c r="P74" s="17" t="str">
        <f>IFERROR(AND(OR(P1:Q73,$X74)=TRUE,IF(SEARCH(P$1,$A74)&gt;0,TRUE,FALSE)),"")</f>
        <v/>
      </c>
      <c r="Q74" s="17" t="str">
        <f>IFERROR(AND(OR(Q1:Q73,$X74)=TRUE,IF(SEARCH(Q$1,$A74)&gt;0,TRUE,FALSE)),"")</f>
        <v/>
      </c>
      <c r="R74" s="17" t="str">
        <f>IFERROR(AND(OR(R1:S73,$X74)=TRUE,IF(SEARCH(R$1,$A74)&gt;0,TRUE,FALSE)),"")</f>
        <v/>
      </c>
      <c r="S74" s="17" t="str">
        <f>IFERROR(AND(OR(S1:S73,$X74)=TRUE,IF(SEARCH(S$1,$A74)&gt;0,TRUE,FALSE)),"")</f>
        <v/>
      </c>
      <c r="T74" s="17" t="str">
        <f>IFERROR(AND(OR(T1:T73,$X74)=TRUE,IF(SEARCH(T$1,$A74)&gt;0,TRUE,FALSE)),"")</f>
        <v/>
      </c>
      <c r="U74" s="17" t="b">
        <f>IFERROR(AND(OR(U1:U73,$X74)=TRUE,IF(SEARCH(U$1,$A74)&gt;0,TRUE,FALSE)),"")</f>
        <v>0</v>
      </c>
      <c r="V74" s="17">
        <f t="shared" si="10"/>
        <v>0</v>
      </c>
      <c r="W74" s="17" t="b">
        <f t="shared" si="11"/>
        <v>0</v>
      </c>
      <c r="X74" s="17" t="b">
        <f t="shared" si="12"/>
        <v>0</v>
      </c>
      <c r="Y74" s="17" t="b">
        <f t="shared" si="13"/>
        <v>0</v>
      </c>
      <c r="Z74" s="17" t="b">
        <f>IF(E74&gt;'Overview (RESPONSES REQUIRED)'!$F$53,FALSE,TRUE)</f>
        <v>0</v>
      </c>
      <c r="AA74" s="17" t="b">
        <f>IF('Overview (RESPONSES REQUIRED)'!$D$53="Y", TRUE, FALSE)</f>
        <v>0</v>
      </c>
      <c r="AB74" s="17" t="str">
        <f t="shared" si="14"/>
        <v>N</v>
      </c>
    </row>
    <row r="75" spans="1:28" ht="15" x14ac:dyDescent="0.15">
      <c r="A75" s="17" t="s">
        <v>593</v>
      </c>
      <c r="B75" s="17">
        <v>3</v>
      </c>
      <c r="C75" s="17">
        <v>1</v>
      </c>
      <c r="D75" s="17" t="s">
        <v>521</v>
      </c>
      <c r="E75" s="17">
        <v>10</v>
      </c>
      <c r="F75" s="17" t="str">
        <f>IF('ENDC-n5'!P78="Y", "Y", IF('ENDC-n5'!P78="N", "N", 0))</f>
        <v>N</v>
      </c>
      <c r="G75" s="17" t="str">
        <f>IFERROR(AND(OR(G1:H74,$X75)=TRUE,IF(SEARCH(G$1,$A75)&gt;0,TRUE,FALSE)),"")</f>
        <v/>
      </c>
      <c r="H75" s="17" t="str">
        <f>IFERROR(AND(OR(H1:H74,$X75)=TRUE,IF(SEARCH(H$1,$A75)&gt;0,TRUE,FALSE)),"")</f>
        <v/>
      </c>
      <c r="I75" s="17" t="str">
        <f>IFERROR(AND(OR(I1:L74,$X75)=TRUE,IF(SEARCH(I$1,$A75)&gt;0,TRUE,FALSE)),"")</f>
        <v/>
      </c>
      <c r="J75" s="17" t="b">
        <f>IFERROR(AND(OR(J1:L74,$X75)=TRUE,IF(SEARCH(J$1,$A75)&gt;0,TRUE,FALSE)),"")</f>
        <v>0</v>
      </c>
      <c r="K75" s="17" t="str">
        <f>IFERROR(AND(OR(K1:L74,$X75)=TRUE,IF(SEARCH(K$1,$A75)&gt;0,TRUE,FALSE)),"")</f>
        <v/>
      </c>
      <c r="L75" s="17" t="str">
        <f>IFERROR(AND(OR(L1:L74,$X75)=TRUE,IF(SEARCH(L$1,$A75)&gt;0,TRUE,FALSE)),"")</f>
        <v/>
      </c>
      <c r="M75" s="17" t="b">
        <f>IFERROR(AND(OR(M1:M74,$X75)=TRUE,IF(SEARCH(M$1,$A75)&gt;0,TRUE,FALSE)),"")</f>
        <v>0</v>
      </c>
      <c r="N75" s="17" t="str">
        <f>IFERROR(AND(OR(N1:Q74,$X75)=TRUE,IF(SEARCH(N$1,$A75)&gt;0,TRUE,FALSE)),"")</f>
        <v/>
      </c>
      <c r="O75" s="17" t="b">
        <f>IFERROR(AND(OR(O1:Q74,$X75)=TRUE,IF(SEARCH(O$1,$A75)&gt;0,TRUE,FALSE)),"")</f>
        <v>0</v>
      </c>
      <c r="P75" s="17" t="str">
        <f>IFERROR(AND(OR(P1:Q74,$X75)=TRUE,IF(SEARCH(P$1,$A75)&gt;0,TRUE,FALSE)),"")</f>
        <v/>
      </c>
      <c r="Q75" s="17" t="str">
        <f>IFERROR(AND(OR(Q1:Q74,$X75)=TRUE,IF(SEARCH(Q$1,$A75)&gt;0,TRUE,FALSE)),"")</f>
        <v/>
      </c>
      <c r="R75" s="17" t="str">
        <f>IFERROR(AND(OR(R1:S74,$X75)=TRUE,IF(SEARCH(R$1,$A75)&gt;0,TRUE,FALSE)),"")</f>
        <v/>
      </c>
      <c r="S75" s="17" t="str">
        <f>IFERROR(AND(OR(S1:S74,$X75)=TRUE,IF(SEARCH(S$1,$A75)&gt;0,TRUE,FALSE)),"")</f>
        <v/>
      </c>
      <c r="T75" s="17" t="b">
        <f>IFERROR(AND(OR(T1:T74,$X75)=TRUE,IF(SEARCH(T$1,$A75)&gt;0,TRUE,FALSE)),"")</f>
        <v>0</v>
      </c>
      <c r="U75" s="17" t="b">
        <f>IFERROR(AND(OR(U1:U74,$X75)=TRUE,IF(SEARCH(U$1,$A75)&gt;0,TRUE,FALSE)),"")</f>
        <v>0</v>
      </c>
      <c r="V75" s="17">
        <f t="shared" si="10"/>
        <v>0</v>
      </c>
      <c r="W75" s="17" t="b">
        <f t="shared" si="11"/>
        <v>0</v>
      </c>
      <c r="X75" s="17" t="b">
        <f t="shared" si="12"/>
        <v>0</v>
      </c>
      <c r="Y75" s="17" t="b">
        <f t="shared" si="13"/>
        <v>0</v>
      </c>
      <c r="Z75" s="17" t="b">
        <f>IF(E75&gt;'Overview (RESPONSES REQUIRED)'!$F$53,FALSE,TRUE)</f>
        <v>0</v>
      </c>
      <c r="AA75" s="17" t="b">
        <f>IF('Overview (RESPONSES REQUIRED)'!$D$53="Y", TRUE, FALSE)</f>
        <v>0</v>
      </c>
      <c r="AB75" s="17" t="str">
        <f t="shared" si="14"/>
        <v>N</v>
      </c>
    </row>
    <row r="76" spans="1:28" ht="15" x14ac:dyDescent="0.15">
      <c r="A76" s="17" t="s">
        <v>594</v>
      </c>
      <c r="B76" s="17">
        <v>3</v>
      </c>
      <c r="C76" s="17">
        <v>1</v>
      </c>
      <c r="D76" s="17" t="s">
        <v>521</v>
      </c>
      <c r="E76" s="17">
        <v>8</v>
      </c>
      <c r="F76" s="17" t="str">
        <f>IF('ENDC-n5'!P79="Y", "Y", IF('ENDC-n5'!P79="N", "N", 0))</f>
        <v>N</v>
      </c>
      <c r="G76" s="17" t="b">
        <f>IFERROR(AND(OR(G1:H75,$X76)=TRUE,IF(SEARCH(G$1,$A76)&gt;0,TRUE,FALSE)),"")</f>
        <v>0</v>
      </c>
      <c r="H76" s="17" t="str">
        <f>IFERROR(AND(OR(H1:H75,$X76)=TRUE,IF(SEARCH(H$1,$A76)&gt;0,TRUE,FALSE)),"")</f>
        <v/>
      </c>
      <c r="I76" s="17" t="b">
        <f>IFERROR(AND(OR(I1:L75,$X76)=TRUE,IF(SEARCH(I$1,$A76)&gt;0,TRUE,FALSE)),"")</f>
        <v>0</v>
      </c>
      <c r="J76" s="17" t="str">
        <f>IFERROR(AND(OR(J1:L75,$X76)=TRUE,IF(SEARCH(J$1,$A76)&gt;0,TRUE,FALSE)),"")</f>
        <v/>
      </c>
      <c r="K76" s="17" t="str">
        <f>IFERROR(AND(OR(K1:L75,$X76)=TRUE,IF(SEARCH(K$1,$A76)&gt;0,TRUE,FALSE)),"")</f>
        <v/>
      </c>
      <c r="L76" s="17" t="str">
        <f>IFERROR(AND(OR(L1:L75,$X76)=TRUE,IF(SEARCH(L$1,$A76)&gt;0,TRUE,FALSE)),"")</f>
        <v/>
      </c>
      <c r="M76" s="17" t="b">
        <f>IFERROR(AND(OR(M1:M75,$X76)=TRUE,IF(SEARCH(M$1,$A76)&gt;0,TRUE,FALSE)),"")</f>
        <v>0</v>
      </c>
      <c r="N76" s="17" t="str">
        <f>IFERROR(AND(OR(N1:Q75,$X76)=TRUE,IF(SEARCH(N$1,$A76)&gt;0,TRUE,FALSE)),"")</f>
        <v/>
      </c>
      <c r="O76" s="17" t="str">
        <f>IFERROR(AND(OR(O1:Q75,$X76)=TRUE,IF(SEARCH(O$1,$A76)&gt;0,TRUE,FALSE)),"")</f>
        <v/>
      </c>
      <c r="P76" s="17" t="b">
        <f>IFERROR(AND(OR(P1:Q75,$X76)=TRUE,IF(SEARCH(P$1,$A76)&gt;0,TRUE,FALSE)),"")</f>
        <v>0</v>
      </c>
      <c r="Q76" s="17" t="str">
        <f>IFERROR(AND(OR(Q1:Q75,$X76)=TRUE,IF(SEARCH(Q$1,$A76)&gt;0,TRUE,FALSE)),"")</f>
        <v/>
      </c>
      <c r="R76" s="17" t="str">
        <f>IFERROR(AND(OR(R1:S75,$X76)=TRUE,IF(SEARCH(R$1,$A76)&gt;0,TRUE,FALSE)),"")</f>
        <v/>
      </c>
      <c r="S76" s="17" t="str">
        <f>IFERROR(AND(OR(S1:S75,$X76)=TRUE,IF(SEARCH(S$1,$A76)&gt;0,TRUE,FALSE)),"")</f>
        <v/>
      </c>
      <c r="T76" s="17" t="str">
        <f>IFERROR(AND(OR(T1:T75,$X76)=TRUE,IF(SEARCH(T$1,$A76)&gt;0,TRUE,FALSE)),"")</f>
        <v/>
      </c>
      <c r="U76" s="17" t="b">
        <f>IFERROR(AND(OR(U1:U75,$X76)=TRUE,IF(SEARCH(U$1,$A76)&gt;0,TRUE,FALSE)),"")</f>
        <v>0</v>
      </c>
      <c r="V76" s="17">
        <f t="shared" si="10"/>
        <v>0</v>
      </c>
      <c r="W76" s="17" t="b">
        <f t="shared" si="11"/>
        <v>0</v>
      </c>
      <c r="X76" s="17" t="b">
        <f t="shared" si="12"/>
        <v>0</v>
      </c>
      <c r="Y76" s="17" t="b">
        <f t="shared" si="13"/>
        <v>0</v>
      </c>
      <c r="Z76" s="17" t="b">
        <f>IF(E76&gt;'Overview (RESPONSES REQUIRED)'!$F$53,FALSE,TRUE)</f>
        <v>0</v>
      </c>
      <c r="AA76" s="17" t="b">
        <f>IF('Overview (RESPONSES REQUIRED)'!$D$53="Y", TRUE, FALSE)</f>
        <v>0</v>
      </c>
      <c r="AB76" s="17" t="str">
        <f t="shared" si="14"/>
        <v>N</v>
      </c>
    </row>
    <row r="77" spans="1:28" ht="15" x14ac:dyDescent="0.15">
      <c r="A77" s="17" t="s">
        <v>595</v>
      </c>
      <c r="B77" s="17">
        <v>3</v>
      </c>
      <c r="C77" s="17">
        <v>1</v>
      </c>
      <c r="D77" s="17" t="s">
        <v>521</v>
      </c>
      <c r="E77" s="17">
        <v>8</v>
      </c>
      <c r="F77" s="17" t="str">
        <f>IF('ENDC-n5'!P80="Y", "Y", IF('ENDC-n5'!P80="N", "N", 0))</f>
        <v>N</v>
      </c>
      <c r="G77" s="17" t="b">
        <f>IFERROR(AND(OR(G1:H76,$X77)=TRUE,IF(SEARCH(G$1,$A77)&gt;0,TRUE,FALSE)),"")</f>
        <v>0</v>
      </c>
      <c r="H77" s="17" t="str">
        <f>IFERROR(AND(OR(H1:H76,$X77)=TRUE,IF(SEARCH(H$1,$A77)&gt;0,TRUE,FALSE)),"")</f>
        <v/>
      </c>
      <c r="I77" s="17" t="str">
        <f>IFERROR(AND(OR(I1:L76,$X77)=TRUE,IF(SEARCH(I$1,$A77)&gt;0,TRUE,FALSE)),"")</f>
        <v/>
      </c>
      <c r="J77" s="17" t="str">
        <f>IFERROR(AND(OR(J1:L76,$X77)=TRUE,IF(SEARCH(J$1,$A77)&gt;0,TRUE,FALSE)),"")</f>
        <v/>
      </c>
      <c r="K77" s="17" t="b">
        <f>IFERROR(AND(OR(K1:L76,$X77)=TRUE,IF(SEARCH(K$1,$A77)&gt;0,TRUE,FALSE)),"")</f>
        <v>0</v>
      </c>
      <c r="L77" s="17" t="str">
        <f>IFERROR(AND(OR(L1:L76,$X77)=TRUE,IF(SEARCH(L$1,$A77)&gt;0,TRUE,FALSE)),"")</f>
        <v/>
      </c>
      <c r="M77" s="17" t="b">
        <f>IFERROR(AND(OR(M1:M76,$X77)=TRUE,IF(SEARCH(M$1,$A77)&gt;0,TRUE,FALSE)),"")</f>
        <v>0</v>
      </c>
      <c r="N77" s="17" t="b">
        <f>IFERROR(AND(OR(N1:Q76,$X77)=TRUE,IF(SEARCH(N$1,$A77)&gt;0,TRUE,FALSE)),"")</f>
        <v>0</v>
      </c>
      <c r="O77" s="17" t="str">
        <f>IFERROR(AND(OR(O1:Q76,$X77)=TRUE,IF(SEARCH(O$1,$A77)&gt;0,TRUE,FALSE)),"")</f>
        <v/>
      </c>
      <c r="P77" s="17" t="str">
        <f>IFERROR(AND(OR(P1:Q76,$X77)=TRUE,IF(SEARCH(P$1,$A77)&gt;0,TRUE,FALSE)),"")</f>
        <v/>
      </c>
      <c r="Q77" s="17" t="str">
        <f>IFERROR(AND(OR(Q1:Q76,$X77)=TRUE,IF(SEARCH(Q$1,$A77)&gt;0,TRUE,FALSE)),"")</f>
        <v/>
      </c>
      <c r="R77" s="17" t="str">
        <f>IFERROR(AND(OR(R1:S76,$X77)=TRUE,IF(SEARCH(R$1,$A77)&gt;0,TRUE,FALSE)),"")</f>
        <v/>
      </c>
      <c r="S77" s="17" t="str">
        <f>IFERROR(AND(OR(S1:S76,$X77)=TRUE,IF(SEARCH(S$1,$A77)&gt;0,TRUE,FALSE)),"")</f>
        <v/>
      </c>
      <c r="T77" s="17" t="str">
        <f>IFERROR(AND(OR(T1:T76,$X77)=TRUE,IF(SEARCH(T$1,$A77)&gt;0,TRUE,FALSE)),"")</f>
        <v/>
      </c>
      <c r="U77" s="17" t="b">
        <f>IFERROR(AND(OR(U1:U76,$X77)=TRUE,IF(SEARCH(U$1,$A77)&gt;0,TRUE,FALSE)),"")</f>
        <v>0</v>
      </c>
      <c r="V77" s="17">
        <f t="shared" si="10"/>
        <v>0</v>
      </c>
      <c r="W77" s="17" t="b">
        <f t="shared" si="11"/>
        <v>0</v>
      </c>
      <c r="X77" s="17" t="b">
        <f t="shared" si="12"/>
        <v>0</v>
      </c>
      <c r="Y77" s="17" t="b">
        <f t="shared" si="13"/>
        <v>0</v>
      </c>
      <c r="Z77" s="17" t="b">
        <f>IF(E77&gt;'Overview (RESPONSES REQUIRED)'!$F$53,FALSE,TRUE)</f>
        <v>0</v>
      </c>
      <c r="AA77" s="17" t="b">
        <f>IF('Overview (RESPONSES REQUIRED)'!$D$53="Y", TRUE, FALSE)</f>
        <v>0</v>
      </c>
      <c r="AB77" s="17" t="str">
        <f t="shared" si="14"/>
        <v>N</v>
      </c>
    </row>
    <row r="78" spans="1:28" ht="15" x14ac:dyDescent="0.15">
      <c r="A78" s="17" t="s">
        <v>596</v>
      </c>
      <c r="B78" s="17">
        <v>3</v>
      </c>
      <c r="C78" s="17">
        <v>1</v>
      </c>
      <c r="D78" s="17" t="s">
        <v>521</v>
      </c>
      <c r="E78" s="17">
        <v>8</v>
      </c>
      <c r="F78" s="17" t="str">
        <f>IF('ENDC-n5'!P81="Y", "Y", IF('ENDC-n5'!P81="N", "N", 0))</f>
        <v>N</v>
      </c>
      <c r="G78" s="17" t="b">
        <f>IFERROR(AND(OR(G1:H77,$X78)=TRUE,IF(SEARCH(G$1,$A78)&gt;0,TRUE,FALSE)),"")</f>
        <v>0</v>
      </c>
      <c r="H78" s="17" t="str">
        <f>IFERROR(AND(OR(H1:H77,$X78)=TRUE,IF(SEARCH(H$1,$A78)&gt;0,TRUE,FALSE)),"")</f>
        <v/>
      </c>
      <c r="I78" s="17" t="str">
        <f>IFERROR(AND(OR(I1:L77,$X78)=TRUE,IF(SEARCH(I$1,$A78)&gt;0,TRUE,FALSE)),"")</f>
        <v/>
      </c>
      <c r="J78" s="17" t="str">
        <f>IFERROR(AND(OR(J1:L77,$X78)=TRUE,IF(SEARCH(J$1,$A78)&gt;0,TRUE,FALSE)),"")</f>
        <v/>
      </c>
      <c r="K78" s="17" t="str">
        <f>IFERROR(AND(OR(K1:L77,$X78)=TRUE,IF(SEARCH(K$1,$A78)&gt;0,TRUE,FALSE)),"")</f>
        <v/>
      </c>
      <c r="L78" s="17" t="str">
        <f>IFERROR(AND(OR(L1:L77,$X78)=TRUE,IF(SEARCH(L$1,$A78)&gt;0,TRUE,FALSE)),"")</f>
        <v/>
      </c>
      <c r="M78" s="17" t="b">
        <f>IFERROR(AND(OR(M1:M77,$X78)=TRUE,IF(SEARCH(M$1,$A78)&gt;0,TRUE,FALSE)),"")</f>
        <v>0</v>
      </c>
      <c r="N78" s="17" t="str">
        <f>IFERROR(AND(OR(N1:Q77,$X78)=TRUE,IF(SEARCH(N$1,$A78)&gt;0,TRUE,FALSE)),"")</f>
        <v/>
      </c>
      <c r="O78" s="17" t="str">
        <f>IFERROR(AND(OR(O1:Q77,$X78)=TRUE,IF(SEARCH(O$1,$A78)&gt;0,TRUE,FALSE)),"")</f>
        <v/>
      </c>
      <c r="P78" s="17" t="b">
        <f>IFERROR(AND(OR(P1:Q77,$X78)=TRUE,IF(SEARCH(P$1,$A78)&gt;0,TRUE,FALSE)),"")</f>
        <v>0</v>
      </c>
      <c r="Q78" s="17" t="str">
        <f>IFERROR(AND(OR(Q1:Q77,$X78)=TRUE,IF(SEARCH(Q$1,$A78)&gt;0,TRUE,FALSE)),"")</f>
        <v/>
      </c>
      <c r="R78" s="17" t="str">
        <f>IFERROR(AND(OR(R1:S77,$X78)=TRUE,IF(SEARCH(R$1,$A78)&gt;0,TRUE,FALSE)),"")</f>
        <v/>
      </c>
      <c r="S78" s="17" t="str">
        <f>IFERROR(AND(OR(S1:S77,$X78)=TRUE,IF(SEARCH(S$1,$A78)&gt;0,TRUE,FALSE)),"")</f>
        <v/>
      </c>
      <c r="T78" s="17" t="b">
        <f>IFERROR(AND(OR(T1:T77,$X78)=TRUE,IF(SEARCH(T$1,$A78)&gt;0,TRUE,FALSE)),"")</f>
        <v>0</v>
      </c>
      <c r="U78" s="17" t="b">
        <f>IFERROR(AND(OR(U1:U77,$X78)=TRUE,IF(SEARCH(U$1,$A78)&gt;0,TRUE,FALSE)),"")</f>
        <v>0</v>
      </c>
      <c r="V78" s="17">
        <f t="shared" si="10"/>
        <v>0</v>
      </c>
      <c r="W78" s="17" t="b">
        <f t="shared" si="11"/>
        <v>0</v>
      </c>
      <c r="X78" s="17" t="b">
        <f t="shared" si="12"/>
        <v>0</v>
      </c>
      <c r="Y78" s="17" t="b">
        <f t="shared" si="13"/>
        <v>0</v>
      </c>
      <c r="Z78" s="17" t="b">
        <f>IF(E78&gt;'Overview (RESPONSES REQUIRED)'!$F$53,FALSE,TRUE)</f>
        <v>0</v>
      </c>
      <c r="AA78" s="17" t="b">
        <f>IF('Overview (RESPONSES REQUIRED)'!$D$53="Y", TRUE, FALSE)</f>
        <v>0</v>
      </c>
      <c r="AB78" s="17" t="str">
        <f t="shared" si="14"/>
        <v>N</v>
      </c>
    </row>
    <row r="79" spans="1:28" ht="15" x14ac:dyDescent="0.15">
      <c r="A79" s="17" t="s">
        <v>597</v>
      </c>
      <c r="B79" s="17">
        <v>3</v>
      </c>
      <c r="C79" s="17">
        <v>1</v>
      </c>
      <c r="D79" s="17" t="s">
        <v>521</v>
      </c>
      <c r="E79" s="17">
        <v>8</v>
      </c>
      <c r="F79" s="17" t="str">
        <f>IF('ENDC-n5'!P82="Y", "Y", IF('ENDC-n5'!P82="N", "N", 0))</f>
        <v>N</v>
      </c>
      <c r="G79" s="17" t="str">
        <f>IFERROR(AND(OR(G1:H78,$X79)=TRUE,IF(SEARCH(G$1,$A79)&gt;0,TRUE,FALSE)),"")</f>
        <v/>
      </c>
      <c r="H79" s="17" t="str">
        <f>IFERROR(AND(OR(H1:H78,$X79)=TRUE,IF(SEARCH(H$1,$A79)&gt;0,TRUE,FALSE)),"")</f>
        <v/>
      </c>
      <c r="I79" s="17" t="b">
        <f>IFERROR(AND(OR(I1:L78,$X79)=TRUE,IF(SEARCH(I$1,$A79)&gt;0,TRUE,FALSE)),"")</f>
        <v>0</v>
      </c>
      <c r="J79" s="17" t="str">
        <f>IFERROR(AND(OR(J1:L78,$X79)=TRUE,IF(SEARCH(J$1,$A79)&gt;0,TRUE,FALSE)),"")</f>
        <v/>
      </c>
      <c r="K79" s="17" t="str">
        <f>IFERROR(AND(OR(K1:L78,$X79)=TRUE,IF(SEARCH(K$1,$A79)&gt;0,TRUE,FALSE)),"")</f>
        <v/>
      </c>
      <c r="L79" s="17" t="str">
        <f>IFERROR(AND(OR(L1:L78,$X79)=TRUE,IF(SEARCH(L$1,$A79)&gt;0,TRUE,FALSE)),"")</f>
        <v/>
      </c>
      <c r="M79" s="17" t="b">
        <f>IFERROR(AND(OR(M1:M78,$X79)=TRUE,IF(SEARCH(M$1,$A79)&gt;0,TRUE,FALSE)),"")</f>
        <v>0</v>
      </c>
      <c r="N79" s="17" t="str">
        <f>IFERROR(AND(OR(N1:Q78,$X79)=TRUE,IF(SEARCH(N$1,$A79)&gt;0,TRUE,FALSE)),"")</f>
        <v/>
      </c>
      <c r="O79" s="17" t="str">
        <f>IFERROR(AND(OR(O1:Q78,$X79)=TRUE,IF(SEARCH(O$1,$A79)&gt;0,TRUE,FALSE)),"")</f>
        <v/>
      </c>
      <c r="P79" s="17" t="b">
        <f>IFERROR(AND(OR(P1:Q78,$X79)=TRUE,IF(SEARCH(P$1,$A79)&gt;0,TRUE,FALSE)),"")</f>
        <v>0</v>
      </c>
      <c r="Q79" s="17" t="str">
        <f>IFERROR(AND(OR(Q1:Q78,$X79)=TRUE,IF(SEARCH(Q$1,$A79)&gt;0,TRUE,FALSE)),"")</f>
        <v/>
      </c>
      <c r="R79" s="17" t="str">
        <f>IFERROR(AND(OR(R1:S78,$X79)=TRUE,IF(SEARCH(R$1,$A79)&gt;0,TRUE,FALSE)),"")</f>
        <v/>
      </c>
      <c r="S79" s="17" t="str">
        <f>IFERROR(AND(OR(S1:S78,$X79)=TRUE,IF(SEARCH(S$1,$A79)&gt;0,TRUE,FALSE)),"")</f>
        <v/>
      </c>
      <c r="T79" s="17" t="b">
        <f>IFERROR(AND(OR(T1:T78,$X79)=TRUE,IF(SEARCH(T$1,$A79)&gt;0,TRUE,FALSE)),"")</f>
        <v>0</v>
      </c>
      <c r="U79" s="17" t="b">
        <f>IFERROR(AND(OR(U1:U78,$X79)=TRUE,IF(SEARCH(U$1,$A79)&gt;0,TRUE,FALSE)),"")</f>
        <v>0</v>
      </c>
      <c r="V79" s="17">
        <f t="shared" si="10"/>
        <v>0</v>
      </c>
      <c r="W79" s="17" t="b">
        <f t="shared" si="11"/>
        <v>0</v>
      </c>
      <c r="X79" s="17" t="b">
        <f t="shared" si="12"/>
        <v>0</v>
      </c>
      <c r="Y79" s="17" t="b">
        <f t="shared" si="13"/>
        <v>0</v>
      </c>
      <c r="Z79" s="17" t="b">
        <f>IF(E79&gt;'Overview (RESPONSES REQUIRED)'!$F$53,FALSE,TRUE)</f>
        <v>0</v>
      </c>
      <c r="AA79" s="17" t="b">
        <f>IF('Overview (RESPONSES REQUIRED)'!$D$53="Y", TRUE, FALSE)</f>
        <v>0</v>
      </c>
      <c r="AB79" s="17" t="str">
        <f t="shared" si="14"/>
        <v>N</v>
      </c>
    </row>
    <row r="80" spans="1:28" ht="15" x14ac:dyDescent="0.15">
      <c r="A80" s="17" t="s">
        <v>598</v>
      </c>
      <c r="B80" s="17">
        <v>3</v>
      </c>
      <c r="C80" s="17">
        <v>1</v>
      </c>
      <c r="D80" s="17" t="s">
        <v>521</v>
      </c>
      <c r="E80" s="17">
        <v>8</v>
      </c>
      <c r="F80" s="17" t="str">
        <f>IF('ENDC-n5'!P83="Y", "Y", IF('ENDC-n5'!P83="N", "N", 0))</f>
        <v>N</v>
      </c>
      <c r="G80" s="17" t="str">
        <f>IFERROR(AND(OR(G1:H79,$X80)=TRUE,IF(SEARCH(G$1,$A80)&gt;0,TRUE,FALSE)),"")</f>
        <v/>
      </c>
      <c r="H80" s="17" t="str">
        <f>IFERROR(AND(OR(H1:H79,$X80)=TRUE,IF(SEARCH(H$1,$A80)&gt;0,TRUE,FALSE)),"")</f>
        <v/>
      </c>
      <c r="I80" s="17" t="str">
        <f>IFERROR(AND(OR(I1:L79,$X80)=TRUE,IF(SEARCH(I$1,$A80)&gt;0,TRUE,FALSE)),"")</f>
        <v/>
      </c>
      <c r="J80" s="17" t="str">
        <f>IFERROR(AND(OR(J1:L79,$X80)=TRUE,IF(SEARCH(J$1,$A80)&gt;0,TRUE,FALSE)),"")</f>
        <v/>
      </c>
      <c r="K80" s="17" t="b">
        <f>IFERROR(AND(OR(K1:L79,$X80)=TRUE,IF(SEARCH(K$1,$A80)&gt;0,TRUE,FALSE)),"")</f>
        <v>0</v>
      </c>
      <c r="L80" s="17" t="str">
        <f>IFERROR(AND(OR(L1:L79,$X80)=TRUE,IF(SEARCH(L$1,$A80)&gt;0,TRUE,FALSE)),"")</f>
        <v/>
      </c>
      <c r="M80" s="17" t="b">
        <f>IFERROR(AND(OR(M1:M79,$X80)=TRUE,IF(SEARCH(M$1,$A80)&gt;0,TRUE,FALSE)),"")</f>
        <v>0</v>
      </c>
      <c r="N80" s="17" t="b">
        <f>IFERROR(AND(OR(N1:Q79,$X80)=TRUE,IF(SEARCH(N$1,$A80)&gt;0,TRUE,FALSE)),"")</f>
        <v>0</v>
      </c>
      <c r="O80" s="17" t="str">
        <f>IFERROR(AND(OR(O1:Q79,$X80)=TRUE,IF(SEARCH(O$1,$A80)&gt;0,TRUE,FALSE)),"")</f>
        <v/>
      </c>
      <c r="P80" s="17" t="str">
        <f>IFERROR(AND(OR(P1:Q79,$X80)=TRUE,IF(SEARCH(P$1,$A80)&gt;0,TRUE,FALSE)),"")</f>
        <v/>
      </c>
      <c r="Q80" s="17" t="str">
        <f>IFERROR(AND(OR(Q1:Q79,$X80)=TRUE,IF(SEARCH(Q$1,$A80)&gt;0,TRUE,FALSE)),"")</f>
        <v/>
      </c>
      <c r="R80" s="17" t="str">
        <f>IFERROR(AND(OR(R1:S79,$X80)=TRUE,IF(SEARCH(R$1,$A80)&gt;0,TRUE,FALSE)),"")</f>
        <v/>
      </c>
      <c r="S80" s="17" t="str">
        <f>IFERROR(AND(OR(S1:S79,$X80)=TRUE,IF(SEARCH(S$1,$A80)&gt;0,TRUE,FALSE)),"")</f>
        <v/>
      </c>
      <c r="T80" s="17" t="b">
        <f>IFERROR(AND(OR(T1:T79,$X80)=TRUE,IF(SEARCH(T$1,$A80)&gt;0,TRUE,FALSE)),"")</f>
        <v>0</v>
      </c>
      <c r="U80" s="17" t="b">
        <f>IFERROR(AND(OR(U1:U79,$X80)=TRUE,IF(SEARCH(U$1,$A80)&gt;0,TRUE,FALSE)),"")</f>
        <v>0</v>
      </c>
      <c r="V80" s="17">
        <f t="shared" si="10"/>
        <v>0</v>
      </c>
      <c r="W80" s="17" t="b">
        <f t="shared" si="11"/>
        <v>0</v>
      </c>
      <c r="X80" s="17" t="b">
        <f t="shared" si="12"/>
        <v>0</v>
      </c>
      <c r="Y80" s="17" t="b">
        <f t="shared" si="13"/>
        <v>0</v>
      </c>
      <c r="Z80" s="17" t="b">
        <f>IF(E80&gt;'Overview (RESPONSES REQUIRED)'!$F$53,FALSE,TRUE)</f>
        <v>0</v>
      </c>
      <c r="AA80" s="17" t="b">
        <f>IF('Overview (RESPONSES REQUIRED)'!$D$53="Y", TRUE, FALSE)</f>
        <v>0</v>
      </c>
      <c r="AB80" s="17" t="str">
        <f t="shared" si="14"/>
        <v>N</v>
      </c>
    </row>
    <row r="81" spans="1:28" ht="15" x14ac:dyDescent="0.15">
      <c r="A81" s="17" t="s">
        <v>599</v>
      </c>
      <c r="B81" s="17">
        <v>3</v>
      </c>
      <c r="C81" s="17">
        <v>1</v>
      </c>
      <c r="D81" s="17" t="s">
        <v>521</v>
      </c>
      <c r="E81" s="17">
        <v>8</v>
      </c>
      <c r="F81" s="17" t="str">
        <f>IF('ENDC-n5'!P84="Y", "Y", IF('ENDC-n5'!P84="N", "N", 0))</f>
        <v>N</v>
      </c>
      <c r="G81" s="17" t="str">
        <f>IFERROR(AND(OR(G1:H80,$X81)=TRUE,IF(SEARCH(G$1,$A81)&gt;0,TRUE,FALSE)),"")</f>
        <v/>
      </c>
      <c r="H81" s="17" t="b">
        <f>IFERROR(AND(OR(H1:H80,$X81)=TRUE,IF(SEARCH(H$1,$A81)&gt;0,TRUE,FALSE)),"")</f>
        <v>0</v>
      </c>
      <c r="I81" s="17" t="b">
        <f>IFERROR(AND(OR(I1:L80,$X81)=TRUE,IF(SEARCH(I$1,$A81)&gt;0,TRUE,FALSE)),"")</f>
        <v>0</v>
      </c>
      <c r="J81" s="17" t="str">
        <f>IFERROR(AND(OR(J1:L80,$X81)=TRUE,IF(SEARCH(J$1,$A81)&gt;0,TRUE,FALSE)),"")</f>
        <v/>
      </c>
      <c r="K81" s="17" t="str">
        <f>IFERROR(AND(OR(K1:L80,$X81)=TRUE,IF(SEARCH(K$1,$A81)&gt;0,TRUE,FALSE)),"")</f>
        <v/>
      </c>
      <c r="L81" s="17" t="str">
        <f>IFERROR(AND(OR(L1:L80,$X81)=TRUE,IF(SEARCH(L$1,$A81)&gt;0,TRUE,FALSE)),"")</f>
        <v/>
      </c>
      <c r="M81" s="17" t="b">
        <f>IFERROR(AND(OR(M1:M80,$X81)=TRUE,IF(SEARCH(M$1,$A81)&gt;0,TRUE,FALSE)),"")</f>
        <v>0</v>
      </c>
      <c r="N81" s="17" t="str">
        <f>IFERROR(AND(OR(N1:Q80,$X81)=TRUE,IF(SEARCH(N$1,$A81)&gt;0,TRUE,FALSE)),"")</f>
        <v/>
      </c>
      <c r="O81" s="17" t="str">
        <f>IFERROR(AND(OR(O1:Q80,$X81)=TRUE,IF(SEARCH(O$1,$A81)&gt;0,TRUE,FALSE)),"")</f>
        <v/>
      </c>
      <c r="P81" s="17" t="str">
        <f>IFERROR(AND(OR(P1:Q80,$X81)=TRUE,IF(SEARCH(P$1,$A81)&gt;0,TRUE,FALSE)),"")</f>
        <v/>
      </c>
      <c r="Q81" s="17" t="str">
        <f>IFERROR(AND(OR(Q1:Q80,$X81)=TRUE,IF(SEARCH(Q$1,$A81)&gt;0,TRUE,FALSE)),"")</f>
        <v/>
      </c>
      <c r="R81" s="17" t="str">
        <f>IFERROR(AND(OR(R1:S80,$X81)=TRUE,IF(SEARCH(R$1,$A81)&gt;0,TRUE,FALSE)),"")</f>
        <v/>
      </c>
      <c r="S81" s="17" t="str">
        <f>IFERROR(AND(OR(S1:S80,$X81)=TRUE,IF(SEARCH(S$1,$A81)&gt;0,TRUE,FALSE)),"")</f>
        <v/>
      </c>
      <c r="T81" s="17" t="b">
        <f>IFERROR(AND(OR(T1:T80,$X81)=TRUE,IF(SEARCH(T$1,$A81)&gt;0,TRUE,FALSE)),"")</f>
        <v>0</v>
      </c>
      <c r="U81" s="17" t="b">
        <f>IFERROR(AND(OR(U1:U80,$X81)=TRUE,IF(SEARCH(U$1,$A81)&gt;0,TRUE,FALSE)),"")</f>
        <v>0</v>
      </c>
      <c r="V81" s="17">
        <f t="shared" si="10"/>
        <v>0</v>
      </c>
      <c r="W81" s="17" t="b">
        <f t="shared" si="11"/>
        <v>0</v>
      </c>
      <c r="X81" s="17" t="b">
        <f t="shared" si="12"/>
        <v>0</v>
      </c>
      <c r="Y81" s="17" t="b">
        <f t="shared" si="13"/>
        <v>0</v>
      </c>
      <c r="Z81" s="17" t="b">
        <f>IF(E81&gt;'Overview (RESPONSES REQUIRED)'!$F$53,FALSE,TRUE)</f>
        <v>0</v>
      </c>
      <c r="AA81" s="17" t="b">
        <f>IF('Overview (RESPONSES REQUIRED)'!$D$53="Y", TRUE, FALSE)</f>
        <v>0</v>
      </c>
      <c r="AB81" s="17" t="str">
        <f t="shared" si="14"/>
        <v>N</v>
      </c>
    </row>
    <row r="82" spans="1:28" ht="15" x14ac:dyDescent="0.15">
      <c r="A82" s="17" t="s">
        <v>600</v>
      </c>
      <c r="B82" s="17">
        <v>3</v>
      </c>
      <c r="C82" s="17">
        <v>1</v>
      </c>
      <c r="D82" s="17" t="s">
        <v>521</v>
      </c>
      <c r="E82" s="17">
        <v>8</v>
      </c>
      <c r="F82" s="17" t="str">
        <f>IF('ENDC-n5'!P85="Y", "Y", IF('ENDC-n5'!P85="N", "N", 0))</f>
        <v>N</v>
      </c>
      <c r="G82" s="17" t="b">
        <f>IFERROR(AND(OR(G1:H81,$X82)=TRUE,IF(SEARCH(G$1,$A82)&gt;0,TRUE,FALSE)),"")</f>
        <v>0</v>
      </c>
      <c r="H82" s="17" t="str">
        <f>IFERROR(AND(OR(H1:H81,$X82)=TRUE,IF(SEARCH(H$1,$A82)&gt;0,TRUE,FALSE)),"")</f>
        <v/>
      </c>
      <c r="I82" s="17" t="str">
        <f>IFERROR(AND(OR(I1:L81,$X82)=TRUE,IF(SEARCH(I$1,$A82)&gt;0,TRUE,FALSE)),"")</f>
        <v/>
      </c>
      <c r="J82" s="17" t="b">
        <f>IFERROR(AND(OR(J1:L81,$X82)=TRUE,IF(SEARCH(J$1,$A82)&gt;0,TRUE,FALSE)),"")</f>
        <v>0</v>
      </c>
      <c r="K82" s="17" t="str">
        <f>IFERROR(AND(OR(K1:L81,$X82)=TRUE,IF(SEARCH(K$1,$A82)&gt;0,TRUE,FALSE)),"")</f>
        <v/>
      </c>
      <c r="L82" s="17" t="str">
        <f>IFERROR(AND(OR(L1:L81,$X82)=TRUE,IF(SEARCH(L$1,$A82)&gt;0,TRUE,FALSE)),"")</f>
        <v/>
      </c>
      <c r="M82" s="17" t="b">
        <f>IFERROR(AND(OR(M1:M81,$X82)=TRUE,IF(SEARCH(M$1,$A82)&gt;0,TRUE,FALSE)),"")</f>
        <v>0</v>
      </c>
      <c r="N82" s="17" t="str">
        <f>IFERROR(AND(OR(N1:Q81,$X82)=TRUE,IF(SEARCH(N$1,$A82)&gt;0,TRUE,FALSE)),"")</f>
        <v/>
      </c>
      <c r="O82" s="17" t="str">
        <f>IFERROR(AND(OR(O1:Q81,$X82)=TRUE,IF(SEARCH(O$1,$A82)&gt;0,TRUE,FALSE)),"")</f>
        <v/>
      </c>
      <c r="P82" s="17" t="str">
        <f>IFERROR(AND(OR(P1:Q81,$X82)=TRUE,IF(SEARCH(P$1,$A82)&gt;0,TRUE,FALSE)),"")</f>
        <v/>
      </c>
      <c r="Q82" s="17" t="str">
        <f>IFERROR(AND(OR(Q1:Q81,$X82)=TRUE,IF(SEARCH(Q$1,$A82)&gt;0,TRUE,FALSE)),"")</f>
        <v/>
      </c>
      <c r="R82" s="17" t="str">
        <f>IFERROR(AND(OR(R1:S81,$X82)=TRUE,IF(SEARCH(R$1,$A82)&gt;0,TRUE,FALSE)),"")</f>
        <v/>
      </c>
      <c r="S82" s="17" t="str">
        <f>IFERROR(AND(OR(S1:S81,$X82)=TRUE,IF(SEARCH(S$1,$A82)&gt;0,TRUE,FALSE)),"")</f>
        <v/>
      </c>
      <c r="T82" s="17" t="b">
        <f>IFERROR(AND(OR(T1:T81,$X82)=TRUE,IF(SEARCH(T$1,$A82)&gt;0,TRUE,FALSE)),"")</f>
        <v>0</v>
      </c>
      <c r="U82" s="17" t="b">
        <f>IFERROR(AND(OR(U1:U81,$X82)=TRUE,IF(SEARCH(U$1,$A82)&gt;0,TRUE,FALSE)),"")</f>
        <v>0</v>
      </c>
      <c r="V82" s="17">
        <f t="shared" si="10"/>
        <v>0</v>
      </c>
      <c r="W82" s="17" t="b">
        <f t="shared" si="11"/>
        <v>0</v>
      </c>
      <c r="X82" s="17" t="b">
        <f t="shared" si="12"/>
        <v>0</v>
      </c>
      <c r="Y82" s="17" t="b">
        <f t="shared" si="13"/>
        <v>0</v>
      </c>
      <c r="Z82" s="17" t="b">
        <f>IF(E82&gt;'Overview (RESPONSES REQUIRED)'!$F$53,FALSE,TRUE)</f>
        <v>0</v>
      </c>
      <c r="AA82" s="17" t="b">
        <f>IF('Overview (RESPONSES REQUIRED)'!$D$53="Y", TRUE, FALSE)</f>
        <v>0</v>
      </c>
      <c r="AB82" s="17" t="str">
        <f t="shared" si="14"/>
        <v>N</v>
      </c>
    </row>
    <row r="83" spans="1:28" ht="15" x14ac:dyDescent="0.15">
      <c r="A83" s="17" t="s">
        <v>601</v>
      </c>
      <c r="B83" s="17">
        <v>3</v>
      </c>
      <c r="C83" s="17">
        <v>1</v>
      </c>
      <c r="D83" s="17" t="s">
        <v>521</v>
      </c>
      <c r="E83" s="17">
        <v>8</v>
      </c>
      <c r="F83" s="17" t="str">
        <f>IF('ENDC-n5'!P86="Y", "Y", IF('ENDC-n5'!P86="N", "N", 0))</f>
        <v>N</v>
      </c>
      <c r="G83" s="17" t="str">
        <f>IFERROR(AND(OR(G1:H82,$X83)=TRUE,IF(SEARCH(G$1,$A83)&gt;0,TRUE,FALSE)),"")</f>
        <v/>
      </c>
      <c r="H83" s="17" t="b">
        <f>IFERROR(AND(OR(H1:H82,$X83)=TRUE,IF(SEARCH(H$1,$A83)&gt;0,TRUE,FALSE)),"")</f>
        <v>0</v>
      </c>
      <c r="I83" s="17" t="b">
        <f>IFERROR(AND(OR(I1:L82,$X83)=TRUE,IF(SEARCH(I$1,$A83)&gt;0,TRUE,FALSE)),"")</f>
        <v>0</v>
      </c>
      <c r="J83" s="17" t="str">
        <f>IFERROR(AND(OR(J1:L82,$X83)=TRUE,IF(SEARCH(J$1,$A83)&gt;0,TRUE,FALSE)),"")</f>
        <v/>
      </c>
      <c r="K83" s="17" t="str">
        <f>IFERROR(AND(OR(K1:L82,$X83)=TRUE,IF(SEARCH(K$1,$A83)&gt;0,TRUE,FALSE)),"")</f>
        <v/>
      </c>
      <c r="L83" s="17" t="str">
        <f>IFERROR(AND(OR(L1:L82,$X83)=TRUE,IF(SEARCH(L$1,$A83)&gt;0,TRUE,FALSE)),"")</f>
        <v/>
      </c>
      <c r="M83" s="17" t="b">
        <f>IFERROR(AND(OR(M1:M82,$X83)=TRUE,IF(SEARCH(M$1,$A83)&gt;0,TRUE,FALSE)),"")</f>
        <v>0</v>
      </c>
      <c r="N83" s="17" t="b">
        <f>IFERROR(AND(OR(N1:Q82,$X83)=TRUE,IF(SEARCH(N$1,$A83)&gt;0,TRUE,FALSE)),"")</f>
        <v>0</v>
      </c>
      <c r="O83" s="17" t="str">
        <f>IFERROR(AND(OR(O1:Q82,$X83)=TRUE,IF(SEARCH(O$1,$A83)&gt;0,TRUE,FALSE)),"")</f>
        <v/>
      </c>
      <c r="P83" s="17" t="str">
        <f>IFERROR(AND(OR(P1:Q82,$X83)=TRUE,IF(SEARCH(P$1,$A83)&gt;0,TRUE,FALSE)),"")</f>
        <v/>
      </c>
      <c r="Q83" s="17" t="str">
        <f>IFERROR(AND(OR(Q1:Q82,$X83)=TRUE,IF(SEARCH(Q$1,$A83)&gt;0,TRUE,FALSE)),"")</f>
        <v/>
      </c>
      <c r="R83" s="17" t="str">
        <f>IFERROR(AND(OR(R1:S82,$X83)=TRUE,IF(SEARCH(R$1,$A83)&gt;0,TRUE,FALSE)),"")</f>
        <v/>
      </c>
      <c r="S83" s="17" t="str">
        <f>IFERROR(AND(OR(S1:S82,$X83)=TRUE,IF(SEARCH(S$1,$A83)&gt;0,TRUE,FALSE)),"")</f>
        <v/>
      </c>
      <c r="T83" s="17" t="str">
        <f>IFERROR(AND(OR(T1:T82,$X83)=TRUE,IF(SEARCH(T$1,$A83)&gt;0,TRUE,FALSE)),"")</f>
        <v/>
      </c>
      <c r="U83" s="17" t="b">
        <f>IFERROR(AND(OR(U1:U82,$X83)=TRUE,IF(SEARCH(U$1,$A83)&gt;0,TRUE,FALSE)),"")</f>
        <v>0</v>
      </c>
      <c r="V83" s="17">
        <f t="shared" si="10"/>
        <v>0</v>
      </c>
      <c r="W83" s="17" t="b">
        <f t="shared" si="11"/>
        <v>0</v>
      </c>
      <c r="X83" s="17" t="b">
        <f t="shared" si="12"/>
        <v>0</v>
      </c>
      <c r="Y83" s="17" t="b">
        <f t="shared" si="13"/>
        <v>0</v>
      </c>
      <c r="Z83" s="17" t="b">
        <f>IF(E83&gt;'Overview (RESPONSES REQUIRED)'!$F$53,FALSE,TRUE)</f>
        <v>0</v>
      </c>
      <c r="AA83" s="17" t="b">
        <f>IF('Overview (RESPONSES REQUIRED)'!$D$53="Y", TRUE, FALSE)</f>
        <v>0</v>
      </c>
      <c r="AB83" s="17" t="str">
        <f t="shared" si="14"/>
        <v>N</v>
      </c>
    </row>
    <row r="84" spans="1:28" ht="15" x14ac:dyDescent="0.15">
      <c r="A84" s="17" t="s">
        <v>602</v>
      </c>
      <c r="B84" s="17">
        <v>3</v>
      </c>
      <c r="C84" s="17">
        <v>1</v>
      </c>
      <c r="D84" s="17" t="s">
        <v>521</v>
      </c>
      <c r="E84" s="17">
        <v>8</v>
      </c>
      <c r="F84" s="17" t="str">
        <f>IF('ENDC-n5'!P87="Y", "Y", IF('ENDC-n5'!P87="N", "N", 0))</f>
        <v>N</v>
      </c>
      <c r="G84" s="17" t="b">
        <f>IFERROR(AND(OR(G1:H83,$X84)=TRUE,IF(SEARCH(G$1,$A84)&gt;0,TRUE,FALSE)),"")</f>
        <v>0</v>
      </c>
      <c r="H84" s="17" t="str">
        <f>IFERROR(AND(OR(H1:H83,$X84)=TRUE,IF(SEARCH(H$1,$A84)&gt;0,TRUE,FALSE)),"")</f>
        <v/>
      </c>
      <c r="I84" s="17" t="str">
        <f>IFERROR(AND(OR(I1:L83,$X84)=TRUE,IF(SEARCH(I$1,$A84)&gt;0,TRUE,FALSE)),"")</f>
        <v/>
      </c>
      <c r="J84" s="17" t="b">
        <f>IFERROR(AND(OR(J1:L83,$X84)=TRUE,IF(SEARCH(J$1,$A84)&gt;0,TRUE,FALSE)),"")</f>
        <v>0</v>
      </c>
      <c r="K84" s="17" t="str">
        <f>IFERROR(AND(OR(K1:L83,$X84)=TRUE,IF(SEARCH(K$1,$A84)&gt;0,TRUE,FALSE)),"")</f>
        <v/>
      </c>
      <c r="L84" s="17" t="str">
        <f>IFERROR(AND(OR(L1:L83,$X84)=TRUE,IF(SEARCH(L$1,$A84)&gt;0,TRUE,FALSE)),"")</f>
        <v/>
      </c>
      <c r="M84" s="17" t="b">
        <f>IFERROR(AND(OR(M1:M83,$X84)=TRUE,IF(SEARCH(M$1,$A84)&gt;0,TRUE,FALSE)),"")</f>
        <v>0</v>
      </c>
      <c r="N84" s="17" t="b">
        <f>IFERROR(AND(OR(N1:Q83,$X84)=TRUE,IF(SEARCH(N$1,$A84)&gt;0,TRUE,FALSE)),"")</f>
        <v>0</v>
      </c>
      <c r="O84" s="17" t="str">
        <f>IFERROR(AND(OR(O1:Q83,$X84)=TRUE,IF(SEARCH(O$1,$A84)&gt;0,TRUE,FALSE)),"")</f>
        <v/>
      </c>
      <c r="P84" s="17" t="str">
        <f>IFERROR(AND(OR(P1:Q83,$X84)=TRUE,IF(SEARCH(P$1,$A84)&gt;0,TRUE,FALSE)),"")</f>
        <v/>
      </c>
      <c r="Q84" s="17" t="str">
        <f>IFERROR(AND(OR(Q1:Q83,$X84)=TRUE,IF(SEARCH(Q$1,$A84)&gt;0,TRUE,FALSE)),"")</f>
        <v/>
      </c>
      <c r="R84" s="17" t="str">
        <f>IFERROR(AND(OR(R1:S83,$X84)=TRUE,IF(SEARCH(R$1,$A84)&gt;0,TRUE,FALSE)),"")</f>
        <v/>
      </c>
      <c r="S84" s="17" t="str">
        <f>IFERROR(AND(OR(S1:S83,$X84)=TRUE,IF(SEARCH(S$1,$A84)&gt;0,TRUE,FALSE)),"")</f>
        <v/>
      </c>
      <c r="T84" s="17" t="str">
        <f>IFERROR(AND(OR(T1:T83,$X84)=TRUE,IF(SEARCH(T$1,$A84)&gt;0,TRUE,FALSE)),"")</f>
        <v/>
      </c>
      <c r="U84" s="17" t="b">
        <f>IFERROR(AND(OR(U1:U83,$X84)=TRUE,IF(SEARCH(U$1,$A84)&gt;0,TRUE,FALSE)),"")</f>
        <v>0</v>
      </c>
      <c r="V84" s="17">
        <f t="shared" si="10"/>
        <v>0</v>
      </c>
      <c r="W84" s="17" t="b">
        <f t="shared" si="11"/>
        <v>0</v>
      </c>
      <c r="X84" s="17" t="b">
        <f t="shared" si="12"/>
        <v>0</v>
      </c>
      <c r="Y84" s="17" t="b">
        <f t="shared" si="13"/>
        <v>0</v>
      </c>
      <c r="Z84" s="17" t="b">
        <f>IF(E84&gt;'Overview (RESPONSES REQUIRED)'!$F$53,FALSE,TRUE)</f>
        <v>0</v>
      </c>
      <c r="AA84" s="17" t="b">
        <f>IF('Overview (RESPONSES REQUIRED)'!$D$53="Y", TRUE, FALSE)</f>
        <v>0</v>
      </c>
      <c r="AB84" s="17" t="str">
        <f t="shared" si="14"/>
        <v>N</v>
      </c>
    </row>
    <row r="85" spans="1:28" ht="15" x14ac:dyDescent="0.15">
      <c r="A85" s="17" t="s">
        <v>603</v>
      </c>
      <c r="B85" s="17">
        <v>3</v>
      </c>
      <c r="C85" s="17">
        <v>1</v>
      </c>
      <c r="D85" s="17" t="s">
        <v>521</v>
      </c>
      <c r="E85" s="17">
        <v>8</v>
      </c>
      <c r="F85" s="17" t="str">
        <f>IF('ENDC-n5'!P88="Y", "Y", IF('ENDC-n5'!P88="N", "N", 0))</f>
        <v>N</v>
      </c>
      <c r="G85" s="17" t="b">
        <f>IFERROR(AND(OR(G1:H84,$X85)=TRUE,IF(SEARCH(G$1,$A85)&gt;0,TRUE,FALSE)),"")</f>
        <v>0</v>
      </c>
      <c r="H85" s="17" t="str">
        <f>IFERROR(AND(OR(H1:H84,$X85)=TRUE,IF(SEARCH(H$1,$A85)&gt;0,TRUE,FALSE)),"")</f>
        <v/>
      </c>
      <c r="I85" s="17" t="b">
        <f>IFERROR(AND(OR(I1:L84,$X85)=TRUE,IF(SEARCH(I$1,$A85)&gt;0,TRUE,FALSE)),"")</f>
        <v>0</v>
      </c>
      <c r="J85" s="17" t="str">
        <f>IFERROR(AND(OR(J1:L84,$X85)=TRUE,IF(SEARCH(J$1,$A85)&gt;0,TRUE,FALSE)),"")</f>
        <v/>
      </c>
      <c r="K85" s="17" t="str">
        <f>IFERROR(AND(OR(K1:L84,$X85)=TRUE,IF(SEARCH(K$1,$A85)&gt;0,TRUE,FALSE)),"")</f>
        <v/>
      </c>
      <c r="L85" s="17" t="str">
        <f>IFERROR(AND(OR(L1:L84,$X85)=TRUE,IF(SEARCH(L$1,$A85)&gt;0,TRUE,FALSE)),"")</f>
        <v/>
      </c>
      <c r="M85" s="17" t="b">
        <f>IFERROR(AND(OR(M1:M84,$X85)=TRUE,IF(SEARCH(M$1,$A85)&gt;0,TRUE,FALSE)),"")</f>
        <v>0</v>
      </c>
      <c r="N85" s="17" t="str">
        <f>IFERROR(AND(OR(N1:Q84,$X85)=TRUE,IF(SEARCH(N$1,$A85)&gt;0,TRUE,FALSE)),"")</f>
        <v/>
      </c>
      <c r="O85" s="17" t="b">
        <f>IFERROR(AND(OR(O1:Q84,$X85)=TRUE,IF(SEARCH(O$1,$A85)&gt;0,TRUE,FALSE)),"")</f>
        <v>0</v>
      </c>
      <c r="P85" s="17" t="str">
        <f>IFERROR(AND(OR(P1:Q84,$X85)=TRUE,IF(SEARCH(P$1,$A85)&gt;0,TRUE,FALSE)),"")</f>
        <v/>
      </c>
      <c r="Q85" s="17" t="str">
        <f>IFERROR(AND(OR(Q1:Q84,$X85)=TRUE,IF(SEARCH(Q$1,$A85)&gt;0,TRUE,FALSE)),"")</f>
        <v/>
      </c>
      <c r="R85" s="17" t="str">
        <f>IFERROR(AND(OR(R1:S84,$X85)=TRUE,IF(SEARCH(R$1,$A85)&gt;0,TRUE,FALSE)),"")</f>
        <v/>
      </c>
      <c r="S85" s="17" t="str">
        <f>IFERROR(AND(OR(S1:S84,$X85)=TRUE,IF(SEARCH(S$1,$A85)&gt;0,TRUE,FALSE)),"")</f>
        <v/>
      </c>
      <c r="T85" s="17" t="str">
        <f>IFERROR(AND(OR(T1:T84,$X85)=TRUE,IF(SEARCH(T$1,$A85)&gt;0,TRUE,FALSE)),"")</f>
        <v/>
      </c>
      <c r="U85" s="17" t="b">
        <f>IFERROR(AND(OR(U1:U84,$X85)=TRUE,IF(SEARCH(U$1,$A85)&gt;0,TRUE,FALSE)),"")</f>
        <v>0</v>
      </c>
      <c r="V85" s="17">
        <f t="shared" si="10"/>
        <v>0</v>
      </c>
      <c r="W85" s="17" t="b">
        <f t="shared" si="11"/>
        <v>0</v>
      </c>
      <c r="X85" s="17" t="b">
        <f t="shared" si="12"/>
        <v>0</v>
      </c>
      <c r="Y85" s="17" t="b">
        <f t="shared" si="13"/>
        <v>0</v>
      </c>
      <c r="Z85" s="17" t="b">
        <f>IF(E85&gt;'Overview (RESPONSES REQUIRED)'!$F$53,FALSE,TRUE)</f>
        <v>0</v>
      </c>
      <c r="AA85" s="17" t="b">
        <f>IF('Overview (RESPONSES REQUIRED)'!$D$53="Y", TRUE, FALSE)</f>
        <v>0</v>
      </c>
      <c r="AB85" s="17" t="str">
        <f t="shared" si="14"/>
        <v>N</v>
      </c>
    </row>
    <row r="86" spans="1:28" ht="15" x14ac:dyDescent="0.15">
      <c r="A86" s="17" t="s">
        <v>604</v>
      </c>
      <c r="B86" s="17">
        <v>3</v>
      </c>
      <c r="C86" s="17">
        <v>1</v>
      </c>
      <c r="D86" s="17" t="s">
        <v>521</v>
      </c>
      <c r="E86" s="17">
        <v>8</v>
      </c>
      <c r="F86" s="17" t="str">
        <f>IF('ENDC-n5'!P89="Y", "Y", IF('ENDC-n5'!P89="N", "N", 0))</f>
        <v>N</v>
      </c>
      <c r="G86" s="17" t="str">
        <f>IFERROR(AND(OR(G1:H85,$X86)=TRUE,IF(SEARCH(G$1,$A86)&gt;0,TRUE,FALSE)),"")</f>
        <v/>
      </c>
      <c r="H86" s="17" t="str">
        <f>IFERROR(AND(OR(H1:H85,$X86)=TRUE,IF(SEARCH(H$1,$A86)&gt;0,TRUE,FALSE)),"")</f>
        <v/>
      </c>
      <c r="I86" s="17" t="str">
        <f>IFERROR(AND(OR(I1:L85,$X86)=TRUE,IF(SEARCH(I$1,$A86)&gt;0,TRUE,FALSE)),"")</f>
        <v/>
      </c>
      <c r="J86" s="17" t="b">
        <f>IFERROR(AND(OR(J1:L85,$X86)=TRUE,IF(SEARCH(J$1,$A86)&gt;0,TRUE,FALSE)),"")</f>
        <v>0</v>
      </c>
      <c r="K86" s="17" t="str">
        <f>IFERROR(AND(OR(K1:L85,$X86)=TRUE,IF(SEARCH(K$1,$A86)&gt;0,TRUE,FALSE)),"")</f>
        <v/>
      </c>
      <c r="L86" s="17" t="str">
        <f>IFERROR(AND(OR(L1:L85,$X86)=TRUE,IF(SEARCH(L$1,$A86)&gt;0,TRUE,FALSE)),"")</f>
        <v/>
      </c>
      <c r="M86" s="17" t="b">
        <f>IFERROR(AND(OR(M1:M85,$X86)=TRUE,IF(SEARCH(M$1,$A86)&gt;0,TRUE,FALSE)),"")</f>
        <v>0</v>
      </c>
      <c r="N86" s="17" t="b">
        <f>IFERROR(AND(OR(N1:Q85,$X86)=TRUE,IF(SEARCH(N$1,$A86)&gt;0,TRUE,FALSE)),"")</f>
        <v>0</v>
      </c>
      <c r="O86" s="17" t="str">
        <f>IFERROR(AND(OR(O1:Q85,$X86)=TRUE,IF(SEARCH(O$1,$A86)&gt;0,TRUE,FALSE)),"")</f>
        <v/>
      </c>
      <c r="P86" s="17" t="str">
        <f>IFERROR(AND(OR(P1:Q85,$X86)=TRUE,IF(SEARCH(P$1,$A86)&gt;0,TRUE,FALSE)),"")</f>
        <v/>
      </c>
      <c r="Q86" s="17" t="str">
        <f>IFERROR(AND(OR(Q1:Q85,$X86)=TRUE,IF(SEARCH(Q$1,$A86)&gt;0,TRUE,FALSE)),"")</f>
        <v/>
      </c>
      <c r="R86" s="17" t="str">
        <f>IFERROR(AND(OR(R1:S85,$X86)=TRUE,IF(SEARCH(R$1,$A86)&gt;0,TRUE,FALSE)),"")</f>
        <v/>
      </c>
      <c r="S86" s="17" t="str">
        <f>IFERROR(AND(OR(S1:S85,$X86)=TRUE,IF(SEARCH(S$1,$A86)&gt;0,TRUE,FALSE)),"")</f>
        <v/>
      </c>
      <c r="T86" s="17" t="b">
        <f>IFERROR(AND(OR(T1:T85,$X86)=TRUE,IF(SEARCH(T$1,$A86)&gt;0,TRUE,FALSE)),"")</f>
        <v>0</v>
      </c>
      <c r="U86" s="17" t="b">
        <f>IFERROR(AND(OR(U1:U85,$X86)=TRUE,IF(SEARCH(U$1,$A86)&gt;0,TRUE,FALSE)),"")</f>
        <v>0</v>
      </c>
      <c r="V86" s="17">
        <f t="shared" si="10"/>
        <v>0</v>
      </c>
      <c r="W86" s="17" t="b">
        <f t="shared" si="11"/>
        <v>0</v>
      </c>
      <c r="X86" s="17" t="b">
        <f t="shared" si="12"/>
        <v>0</v>
      </c>
      <c r="Y86" s="17" t="b">
        <f t="shared" si="13"/>
        <v>0</v>
      </c>
      <c r="Z86" s="17" t="b">
        <f>IF(E86&gt;'Overview (RESPONSES REQUIRED)'!$F$53,FALSE,TRUE)</f>
        <v>0</v>
      </c>
      <c r="AA86" s="17" t="b">
        <f>IF('Overview (RESPONSES REQUIRED)'!$D$53="Y", TRUE, FALSE)</f>
        <v>0</v>
      </c>
      <c r="AB86" s="17" t="str">
        <f t="shared" si="14"/>
        <v>N</v>
      </c>
    </row>
    <row r="87" spans="1:28" ht="15" x14ac:dyDescent="0.15">
      <c r="A87" s="17" t="s">
        <v>605</v>
      </c>
      <c r="B87" s="17">
        <v>3</v>
      </c>
      <c r="C87" s="17">
        <v>1</v>
      </c>
      <c r="D87" s="17" t="s">
        <v>521</v>
      </c>
      <c r="E87" s="17">
        <v>8</v>
      </c>
      <c r="F87" s="17" t="str">
        <f>IF('ENDC-n5'!P90="Y", "Y", IF('ENDC-n5'!P90="N", "N", 0))</f>
        <v>N</v>
      </c>
      <c r="G87" s="17" t="str">
        <f>IFERROR(AND(OR(G1:H86,$X87)=TRUE,IF(SEARCH(G$1,$A87)&gt;0,TRUE,FALSE)),"")</f>
        <v/>
      </c>
      <c r="H87" s="17" t="str">
        <f>IFERROR(AND(OR(H1:H86,$X87)=TRUE,IF(SEARCH(H$1,$A87)&gt;0,TRUE,FALSE)),"")</f>
        <v/>
      </c>
      <c r="I87" s="17" t="b">
        <f>IFERROR(AND(OR(I1:L86,$X87)=TRUE,IF(SEARCH(I$1,$A87)&gt;0,TRUE,FALSE)),"")</f>
        <v>0</v>
      </c>
      <c r="J87" s="17" t="str">
        <f>IFERROR(AND(OR(J1:L86,$X87)=TRUE,IF(SEARCH(J$1,$A87)&gt;0,TRUE,FALSE)),"")</f>
        <v/>
      </c>
      <c r="K87" s="17" t="str">
        <f>IFERROR(AND(OR(K1:L86,$X87)=TRUE,IF(SEARCH(K$1,$A87)&gt;0,TRUE,FALSE)),"")</f>
        <v/>
      </c>
      <c r="L87" s="17" t="str">
        <f>IFERROR(AND(OR(L1:L86,$X87)=TRUE,IF(SEARCH(L$1,$A87)&gt;0,TRUE,FALSE)),"")</f>
        <v/>
      </c>
      <c r="M87" s="17" t="b">
        <f>IFERROR(AND(OR(M1:M86,$X87)=TRUE,IF(SEARCH(M$1,$A87)&gt;0,TRUE,FALSE)),"")</f>
        <v>0</v>
      </c>
      <c r="N87" s="17" t="str">
        <f>IFERROR(AND(OR(N1:Q86,$X87)=TRUE,IF(SEARCH(N$1,$A87)&gt;0,TRUE,FALSE)),"")</f>
        <v/>
      </c>
      <c r="O87" s="17" t="b">
        <f>IFERROR(AND(OR(O1:Q86,$X87)=TRUE,IF(SEARCH(O$1,$A87)&gt;0,TRUE,FALSE)),"")</f>
        <v>0</v>
      </c>
      <c r="P87" s="17" t="str">
        <f>IFERROR(AND(OR(P1:Q86,$X87)=TRUE,IF(SEARCH(P$1,$A87)&gt;0,TRUE,FALSE)),"")</f>
        <v/>
      </c>
      <c r="Q87" s="17" t="str">
        <f>IFERROR(AND(OR(Q1:Q86,$X87)=TRUE,IF(SEARCH(Q$1,$A87)&gt;0,TRUE,FALSE)),"")</f>
        <v/>
      </c>
      <c r="R87" s="17" t="str">
        <f>IFERROR(AND(OR(R1:S86,$X87)=TRUE,IF(SEARCH(R$1,$A87)&gt;0,TRUE,FALSE)),"")</f>
        <v/>
      </c>
      <c r="S87" s="17" t="str">
        <f>IFERROR(AND(OR(S1:S86,$X87)=TRUE,IF(SEARCH(S$1,$A87)&gt;0,TRUE,FALSE)),"")</f>
        <v/>
      </c>
      <c r="T87" s="17" t="b">
        <f>IFERROR(AND(OR(T1:T86,$X87)=TRUE,IF(SEARCH(T$1,$A87)&gt;0,TRUE,FALSE)),"")</f>
        <v>0</v>
      </c>
      <c r="U87" s="17" t="b">
        <f>IFERROR(AND(OR(U1:U86,$X87)=TRUE,IF(SEARCH(U$1,$A87)&gt;0,TRUE,FALSE)),"")</f>
        <v>0</v>
      </c>
      <c r="V87" s="17">
        <f t="shared" si="10"/>
        <v>0</v>
      </c>
      <c r="W87" s="17" t="b">
        <f t="shared" si="11"/>
        <v>0</v>
      </c>
      <c r="X87" s="17" t="b">
        <f t="shared" si="12"/>
        <v>0</v>
      </c>
      <c r="Y87" s="17" t="b">
        <f t="shared" si="13"/>
        <v>0</v>
      </c>
      <c r="Z87" s="17" t="b">
        <f>IF(E87&gt;'Overview (RESPONSES REQUIRED)'!$F$53,FALSE,TRUE)</f>
        <v>0</v>
      </c>
      <c r="AA87" s="17" t="b">
        <f>IF('Overview (RESPONSES REQUIRED)'!$D$53="Y", TRUE, FALSE)</f>
        <v>0</v>
      </c>
      <c r="AB87" s="17" t="str">
        <f t="shared" si="14"/>
        <v>N</v>
      </c>
    </row>
    <row r="88" spans="1:28" ht="15" x14ac:dyDescent="0.15">
      <c r="A88" s="17" t="s">
        <v>606</v>
      </c>
      <c r="B88" s="17">
        <v>3</v>
      </c>
      <c r="C88" s="17">
        <v>1</v>
      </c>
      <c r="D88" s="17" t="s">
        <v>521</v>
      </c>
      <c r="E88" s="17">
        <v>6</v>
      </c>
      <c r="F88" s="17" t="str">
        <f>IF('ENDC-n5'!P91="Y", "Y", IF('ENDC-n5'!P91="N", "N", 0))</f>
        <v>N</v>
      </c>
      <c r="G88" s="17" t="b">
        <f>IFERROR(AND(OR(G1:H87,$X88)=TRUE,IF(SEARCH(G$1,$A88)&gt;0,TRUE,FALSE)),"")</f>
        <v>0</v>
      </c>
      <c r="H88" s="17" t="str">
        <f>IFERROR(AND(OR(H1:H87,$X88)=TRUE,IF(SEARCH(H$1,$A88)&gt;0,TRUE,FALSE)),"")</f>
        <v/>
      </c>
      <c r="I88" s="17" t="b">
        <f>IFERROR(AND(OR(I1:L87,$X88)=TRUE,IF(SEARCH(I$1,$A88)&gt;0,TRUE,FALSE)),"")</f>
        <v>0</v>
      </c>
      <c r="J88" s="17" t="str">
        <f>IFERROR(AND(OR(J1:L87,$X88)=TRUE,IF(SEARCH(J$1,$A88)&gt;0,TRUE,FALSE)),"")</f>
        <v/>
      </c>
      <c r="K88" s="17" t="str">
        <f>IFERROR(AND(OR(K1:L87,$X88)=TRUE,IF(SEARCH(K$1,$A88)&gt;0,TRUE,FALSE)),"")</f>
        <v/>
      </c>
      <c r="L88" s="17" t="str">
        <f>IFERROR(AND(OR(L1:L87,$X88)=TRUE,IF(SEARCH(L$1,$A88)&gt;0,TRUE,FALSE)),"")</f>
        <v/>
      </c>
      <c r="M88" s="17" t="b">
        <f>IFERROR(AND(OR(M1:M87,$X88)=TRUE,IF(SEARCH(M$1,$A88)&gt;0,TRUE,FALSE)),"")</f>
        <v>0</v>
      </c>
      <c r="N88" s="17" t="str">
        <f>IFERROR(AND(OR(N1:Q87,$X88)=TRUE,IF(SEARCH(N$1,$A88)&gt;0,TRUE,FALSE)),"")</f>
        <v/>
      </c>
      <c r="O88" s="17" t="str">
        <f>IFERROR(AND(OR(O1:Q87,$X88)=TRUE,IF(SEARCH(O$1,$A88)&gt;0,TRUE,FALSE)),"")</f>
        <v/>
      </c>
      <c r="P88" s="17" t="str">
        <f>IFERROR(AND(OR(P1:Q87,$X88)=TRUE,IF(SEARCH(P$1,$A88)&gt;0,TRUE,FALSE)),"")</f>
        <v/>
      </c>
      <c r="Q88" s="17" t="str">
        <f>IFERROR(AND(OR(Q1:Q87,$X88)=TRUE,IF(SEARCH(Q$1,$A88)&gt;0,TRUE,FALSE)),"")</f>
        <v/>
      </c>
      <c r="R88" s="17" t="str">
        <f>IFERROR(AND(OR(R1:S87,$X88)=TRUE,IF(SEARCH(R$1,$A88)&gt;0,TRUE,FALSE)),"")</f>
        <v/>
      </c>
      <c r="S88" s="17" t="str">
        <f>IFERROR(AND(OR(S1:S87,$X88)=TRUE,IF(SEARCH(S$1,$A88)&gt;0,TRUE,FALSE)),"")</f>
        <v/>
      </c>
      <c r="T88" s="17" t="b">
        <f>IFERROR(AND(OR(T1:T87,$X88)=TRUE,IF(SEARCH(T$1,$A88)&gt;0,TRUE,FALSE)),"")</f>
        <v>0</v>
      </c>
      <c r="U88" s="17" t="b">
        <f>IFERROR(AND(OR(U1:U87,$X88)=TRUE,IF(SEARCH(U$1,$A88)&gt;0,TRUE,FALSE)),"")</f>
        <v>0</v>
      </c>
      <c r="V88" s="17">
        <f t="shared" si="10"/>
        <v>0</v>
      </c>
      <c r="W88" s="17" t="b">
        <f t="shared" si="11"/>
        <v>0</v>
      </c>
      <c r="X88" s="17" t="b">
        <f t="shared" si="12"/>
        <v>0</v>
      </c>
      <c r="Y88" s="17" t="b">
        <f t="shared" si="13"/>
        <v>0</v>
      </c>
      <c r="Z88" s="17" t="b">
        <f>IF(E88&gt;'Overview (RESPONSES REQUIRED)'!$F$53,FALSE,TRUE)</f>
        <v>0</v>
      </c>
      <c r="AA88" s="17" t="b">
        <f>IF('Overview (RESPONSES REQUIRED)'!$D$53="Y", TRUE, FALSE)</f>
        <v>0</v>
      </c>
      <c r="AB88" s="17" t="str">
        <f t="shared" si="14"/>
        <v>N</v>
      </c>
    </row>
    <row r="89" spans="1:28" ht="15" x14ac:dyDescent="0.15">
      <c r="A89" s="17" t="s">
        <v>607</v>
      </c>
      <c r="B89" s="17">
        <v>3</v>
      </c>
      <c r="C89" s="17">
        <v>1</v>
      </c>
      <c r="D89" s="17" t="s">
        <v>521</v>
      </c>
      <c r="E89" s="17">
        <v>6</v>
      </c>
      <c r="F89" s="17" t="str">
        <f>IF('ENDC-n5'!P92="Y", "Y", IF('ENDC-n5'!P92="N", "N", 0))</f>
        <v>N</v>
      </c>
      <c r="G89" s="17" t="b">
        <f>IFERROR(AND(OR(G1:H88,$X89)=TRUE,IF(SEARCH(G$1,$A89)&gt;0,TRUE,FALSE)),"")</f>
        <v>0</v>
      </c>
      <c r="H89" s="17" t="str">
        <f>IFERROR(AND(OR(H1:H88,$X89)=TRUE,IF(SEARCH(H$1,$A89)&gt;0,TRUE,FALSE)),"")</f>
        <v/>
      </c>
      <c r="I89" s="17" t="b">
        <f>IFERROR(AND(OR(I1:L88,$X89)=TRUE,IF(SEARCH(I$1,$A89)&gt;0,TRUE,FALSE)),"")</f>
        <v>0</v>
      </c>
      <c r="J89" s="17" t="str">
        <f>IFERROR(AND(OR(J1:L88,$X89)=TRUE,IF(SEARCH(J$1,$A89)&gt;0,TRUE,FALSE)),"")</f>
        <v/>
      </c>
      <c r="K89" s="17" t="str">
        <f>IFERROR(AND(OR(K1:L88,$X89)=TRUE,IF(SEARCH(K$1,$A89)&gt;0,TRUE,FALSE)),"")</f>
        <v/>
      </c>
      <c r="L89" s="17" t="str">
        <f>IFERROR(AND(OR(L1:L88,$X89)=TRUE,IF(SEARCH(L$1,$A89)&gt;0,TRUE,FALSE)),"")</f>
        <v/>
      </c>
      <c r="M89" s="17" t="b">
        <f>IFERROR(AND(OR(M1:M88,$X89)=TRUE,IF(SEARCH(M$1,$A89)&gt;0,TRUE,FALSE)),"")</f>
        <v>0</v>
      </c>
      <c r="N89" s="17" t="b">
        <f>IFERROR(AND(OR(N1:Q88,$X89)=TRUE,IF(SEARCH(N$1,$A89)&gt;0,TRUE,FALSE)),"")</f>
        <v>0</v>
      </c>
      <c r="O89" s="17" t="str">
        <f>IFERROR(AND(OR(O1:Q88,$X89)=TRUE,IF(SEARCH(O$1,$A89)&gt;0,TRUE,FALSE)),"")</f>
        <v/>
      </c>
      <c r="P89" s="17" t="str">
        <f>IFERROR(AND(OR(P1:Q88,$X89)=TRUE,IF(SEARCH(P$1,$A89)&gt;0,TRUE,FALSE)),"")</f>
        <v/>
      </c>
      <c r="Q89" s="17" t="str">
        <f>IFERROR(AND(OR(Q1:Q88,$X89)=TRUE,IF(SEARCH(Q$1,$A89)&gt;0,TRUE,FALSE)),"")</f>
        <v/>
      </c>
      <c r="R89" s="17" t="str">
        <f>IFERROR(AND(OR(R1:S88,$X89)=TRUE,IF(SEARCH(R$1,$A89)&gt;0,TRUE,FALSE)),"")</f>
        <v/>
      </c>
      <c r="S89" s="17" t="str">
        <f>IFERROR(AND(OR(S1:S88,$X89)=TRUE,IF(SEARCH(S$1,$A89)&gt;0,TRUE,FALSE)),"")</f>
        <v/>
      </c>
      <c r="T89" s="17" t="str">
        <f>IFERROR(AND(OR(T1:T88,$X89)=TRUE,IF(SEARCH(T$1,$A89)&gt;0,TRUE,FALSE)),"")</f>
        <v/>
      </c>
      <c r="U89" s="17" t="b">
        <f>IFERROR(AND(OR(U1:U88,$X89)=TRUE,IF(SEARCH(U$1,$A89)&gt;0,TRUE,FALSE)),"")</f>
        <v>0</v>
      </c>
      <c r="V89" s="17">
        <f t="shared" si="10"/>
        <v>0</v>
      </c>
      <c r="W89" s="17" t="b">
        <f t="shared" si="11"/>
        <v>0</v>
      </c>
      <c r="X89" s="17" t="b">
        <f t="shared" si="12"/>
        <v>0</v>
      </c>
      <c r="Y89" s="17" t="b">
        <f t="shared" si="13"/>
        <v>0</v>
      </c>
      <c r="Z89" s="17" t="b">
        <f>IF(E89&gt;'Overview (RESPONSES REQUIRED)'!$F$53,FALSE,TRUE)</f>
        <v>0</v>
      </c>
      <c r="AA89" s="17" t="b">
        <f>IF('Overview (RESPONSES REQUIRED)'!$D$53="Y", TRUE, FALSE)</f>
        <v>0</v>
      </c>
      <c r="AB89" s="17" t="str">
        <f t="shared" si="14"/>
        <v>N</v>
      </c>
    </row>
    <row r="90" spans="1:28" ht="15" x14ac:dyDescent="0.15">
      <c r="A90" s="17" t="s">
        <v>608</v>
      </c>
      <c r="B90" s="17">
        <v>3</v>
      </c>
      <c r="C90" s="17">
        <v>1</v>
      </c>
      <c r="D90" s="17" t="s">
        <v>521</v>
      </c>
      <c r="E90" s="17">
        <v>6</v>
      </c>
      <c r="F90" s="17" t="str">
        <f>IF('ENDC-n5'!P93="Y", "Y", IF('ENDC-n5'!P93="N", "N", 0))</f>
        <v>N</v>
      </c>
      <c r="G90" s="17" t="str">
        <f>IFERROR(AND(OR(G1:H89,$X90)=TRUE,IF(SEARCH(G$1,$A90)&gt;0,TRUE,FALSE)),"")</f>
        <v/>
      </c>
      <c r="H90" s="17" t="str">
        <f>IFERROR(AND(OR(H1:H89,$X90)=TRUE,IF(SEARCH(H$1,$A90)&gt;0,TRUE,FALSE)),"")</f>
        <v/>
      </c>
      <c r="I90" s="17" t="b">
        <f>IFERROR(AND(OR(I1:L89,$X90)=TRUE,IF(SEARCH(I$1,$A90)&gt;0,TRUE,FALSE)),"")</f>
        <v>0</v>
      </c>
      <c r="J90" s="17" t="str">
        <f>IFERROR(AND(OR(J1:L89,$X90)=TRUE,IF(SEARCH(J$1,$A90)&gt;0,TRUE,FALSE)),"")</f>
        <v/>
      </c>
      <c r="K90" s="17" t="str">
        <f>IFERROR(AND(OR(K1:L89,$X90)=TRUE,IF(SEARCH(K$1,$A90)&gt;0,TRUE,FALSE)),"")</f>
        <v/>
      </c>
      <c r="L90" s="17" t="str">
        <f>IFERROR(AND(OR(L1:L89,$X90)=TRUE,IF(SEARCH(L$1,$A90)&gt;0,TRUE,FALSE)),"")</f>
        <v/>
      </c>
      <c r="M90" s="17" t="b">
        <f>IFERROR(AND(OR(M1:M89,$X90)=TRUE,IF(SEARCH(M$1,$A90)&gt;0,TRUE,FALSE)),"")</f>
        <v>0</v>
      </c>
      <c r="N90" s="17" t="b">
        <f>IFERROR(AND(OR(N1:Q89,$X90)=TRUE,IF(SEARCH(N$1,$A90)&gt;0,TRUE,FALSE)),"")</f>
        <v>0</v>
      </c>
      <c r="O90" s="17" t="str">
        <f>IFERROR(AND(OR(O1:Q89,$X90)=TRUE,IF(SEARCH(O$1,$A90)&gt;0,TRUE,FALSE)),"")</f>
        <v/>
      </c>
      <c r="P90" s="17" t="str">
        <f>IFERROR(AND(OR(P1:Q89,$X90)=TRUE,IF(SEARCH(P$1,$A90)&gt;0,TRUE,FALSE)),"")</f>
        <v/>
      </c>
      <c r="Q90" s="17" t="str">
        <f>IFERROR(AND(OR(Q1:Q89,$X90)=TRUE,IF(SEARCH(Q$1,$A90)&gt;0,TRUE,FALSE)),"")</f>
        <v/>
      </c>
      <c r="R90" s="17" t="str">
        <f>IFERROR(AND(OR(R1:S89,$X90)=TRUE,IF(SEARCH(R$1,$A90)&gt;0,TRUE,FALSE)),"")</f>
        <v/>
      </c>
      <c r="S90" s="17" t="str">
        <f>IFERROR(AND(OR(S1:S89,$X90)=TRUE,IF(SEARCH(S$1,$A90)&gt;0,TRUE,FALSE)),"")</f>
        <v/>
      </c>
      <c r="T90" s="17" t="b">
        <f>IFERROR(AND(OR(T1:T89,$X90)=TRUE,IF(SEARCH(T$1,$A90)&gt;0,TRUE,FALSE)),"")</f>
        <v>0</v>
      </c>
      <c r="U90" s="17" t="b">
        <f>IFERROR(AND(OR(U1:U89,$X90)=TRUE,IF(SEARCH(U$1,$A90)&gt;0,TRUE,FALSE)),"")</f>
        <v>0</v>
      </c>
      <c r="V90" s="17">
        <f t="shared" si="10"/>
        <v>0</v>
      </c>
      <c r="W90" s="17" t="b">
        <f t="shared" si="11"/>
        <v>0</v>
      </c>
      <c r="X90" s="17" t="b">
        <f t="shared" si="12"/>
        <v>0</v>
      </c>
      <c r="Y90" s="17" t="b">
        <f t="shared" si="13"/>
        <v>0</v>
      </c>
      <c r="Z90" s="17" t="b">
        <f>IF(E90&gt;'Overview (RESPONSES REQUIRED)'!$F$53,FALSE,TRUE)</f>
        <v>0</v>
      </c>
      <c r="AA90" s="17" t="b">
        <f>IF('Overview (RESPONSES REQUIRED)'!$D$53="Y", TRUE, FALSE)</f>
        <v>0</v>
      </c>
      <c r="AB90" s="17" t="str">
        <f t="shared" si="14"/>
        <v>N</v>
      </c>
    </row>
    <row r="91" spans="1:28" ht="15" x14ac:dyDescent="0.15">
      <c r="A91" s="17" t="s">
        <v>609</v>
      </c>
      <c r="B91" s="17">
        <v>2</v>
      </c>
      <c r="C91" s="17">
        <v>1</v>
      </c>
      <c r="D91" s="17" t="s">
        <v>521</v>
      </c>
      <c r="E91" s="17">
        <v>16</v>
      </c>
      <c r="F91" s="17" t="str">
        <f>IF('ENDC-n5'!P94="Y", "Y", IF('ENDC-n5'!P94="N", "N", 0))</f>
        <v>N</v>
      </c>
      <c r="G91" s="17" t="str">
        <f>IFERROR(AND(OR(G1:H90,$X91)=TRUE,IF(SEARCH(G$1,$A91)&gt;0,TRUE,FALSE)),"")</f>
        <v/>
      </c>
      <c r="H91" s="17" t="str">
        <f>IFERROR(AND(OR(H1:H90,$X91)=TRUE,IF(SEARCH(H$1,$A91)&gt;0,TRUE,FALSE)),"")</f>
        <v/>
      </c>
      <c r="I91" s="17" t="str">
        <f>IFERROR(AND(OR(I1:L90,$X91)=TRUE,IF(SEARCH(I$1,$A91)&gt;0,TRUE,FALSE)),"")</f>
        <v/>
      </c>
      <c r="J91" s="17" t="str">
        <f>IFERROR(AND(OR(J1:L90,$X91)=TRUE,IF(SEARCH(J$1,$A91)&gt;0,TRUE,FALSE)),"")</f>
        <v/>
      </c>
      <c r="K91" s="17" t="str">
        <f>IFERROR(AND(OR(K1:L90,$X91)=TRUE,IF(SEARCH(K$1,$A91)&gt;0,TRUE,FALSE)),"")</f>
        <v/>
      </c>
      <c r="L91" s="17" t="b">
        <f>IFERROR(AND(OR(L1:L90,$X91)=TRUE,IF(SEARCH(L$1,$A91)&gt;0,TRUE,FALSE)),"")</f>
        <v>0</v>
      </c>
      <c r="M91" s="17" t="b">
        <f>IFERROR(AND(OR(M1:M90,$X91)=TRUE,IF(SEARCH(M$1,$A91)&gt;0,TRUE,FALSE)),"")</f>
        <v>0</v>
      </c>
      <c r="N91" s="17" t="str">
        <f>IFERROR(AND(OR(N1:Q90,$X91)=TRUE,IF(SEARCH(N$1,$A91)&gt;0,TRUE,FALSE)),"")</f>
        <v/>
      </c>
      <c r="O91" s="17" t="str">
        <f>IFERROR(AND(OR(O1:Q90,$X91)=TRUE,IF(SEARCH(O$1,$A91)&gt;0,TRUE,FALSE)),"")</f>
        <v/>
      </c>
      <c r="P91" s="17" t="str">
        <f>IFERROR(AND(OR(P1:Q90,$X91)=TRUE,IF(SEARCH(P$1,$A91)&gt;0,TRUE,FALSE)),"")</f>
        <v/>
      </c>
      <c r="Q91" s="17" t="b">
        <f>IFERROR(AND(OR(Q1:Q90,$X91)=TRUE,IF(SEARCH(Q$1,$A91)&gt;0,TRUE,FALSE)),"")</f>
        <v>0</v>
      </c>
      <c r="R91" s="17" t="str">
        <f>IFERROR(AND(OR(R1:S90,$X91)=TRUE,IF(SEARCH(R$1,$A91)&gt;0,TRUE,FALSE)),"")</f>
        <v/>
      </c>
      <c r="S91" s="17" t="str">
        <f>IFERROR(AND(OR(S1:S90,$X91)=TRUE,IF(SEARCH(S$1,$A91)&gt;0,TRUE,FALSE)),"")</f>
        <v/>
      </c>
      <c r="T91" s="17" t="str">
        <f>IFERROR(AND(OR(T1:T90,$X91)=TRUE,IF(SEARCH(T$1,$A91)&gt;0,TRUE,FALSE)),"")</f>
        <v/>
      </c>
      <c r="U91" s="17" t="b">
        <f>IFERROR(AND(OR(U1:U90,$X91)=TRUE,IF(SEARCH(U$1,$A91)&gt;0,TRUE,FALSE)),"")</f>
        <v>0</v>
      </c>
      <c r="V91" s="17">
        <f t="shared" si="10"/>
        <v>0</v>
      </c>
      <c r="W91" s="17" t="b">
        <f t="shared" si="11"/>
        <v>0</v>
      </c>
      <c r="X91" s="17" t="b">
        <f t="shared" si="12"/>
        <v>0</v>
      </c>
      <c r="Y91" s="17" t="b">
        <f t="shared" si="13"/>
        <v>0</v>
      </c>
      <c r="Z91" s="17" t="b">
        <f>IF(E91&gt;'Overview (RESPONSES REQUIRED)'!$F$53,FALSE,TRUE)</f>
        <v>0</v>
      </c>
      <c r="AA91" s="17" t="b">
        <f>IF('Overview (RESPONSES REQUIRED)'!$D$53="Y", TRUE, FALSE)</f>
        <v>0</v>
      </c>
      <c r="AB91" s="17" t="str">
        <f t="shared" si="14"/>
        <v>N</v>
      </c>
    </row>
    <row r="92" spans="1:28" ht="15" x14ac:dyDescent="0.15">
      <c r="A92" s="17" t="s">
        <v>610</v>
      </c>
      <c r="B92" s="17">
        <v>2</v>
      </c>
      <c r="C92" s="17">
        <v>1</v>
      </c>
      <c r="D92" s="17" t="s">
        <v>521</v>
      </c>
      <c r="E92" s="17">
        <v>12</v>
      </c>
      <c r="F92" s="17" t="str">
        <f>IF('ENDC-n5'!P95="Y", "Y", IF('ENDC-n5'!P95="N", "N", 0))</f>
        <v>N</v>
      </c>
      <c r="G92" s="17" t="str">
        <f>IFERROR(AND(OR(G1:H91,$X92)=TRUE,IF(SEARCH(G$1,$A92)&gt;0,TRUE,FALSE)),"")</f>
        <v/>
      </c>
      <c r="H92" s="17" t="str">
        <f>IFERROR(AND(OR(H1:H91,$X92)=TRUE,IF(SEARCH(H$1,$A92)&gt;0,TRUE,FALSE)),"")</f>
        <v/>
      </c>
      <c r="I92" s="17" t="str">
        <f>IFERROR(AND(OR(I1:L91,$X92)=TRUE,IF(SEARCH(I$1,$A92)&gt;0,TRUE,FALSE)),"")</f>
        <v/>
      </c>
      <c r="J92" s="17" t="str">
        <f>IFERROR(AND(OR(J1:L91,$X92)=TRUE,IF(SEARCH(J$1,$A92)&gt;0,TRUE,FALSE)),"")</f>
        <v/>
      </c>
      <c r="K92" s="17" t="str">
        <f>IFERROR(AND(OR(K1:L91,$X92)=TRUE,IF(SEARCH(K$1,$A92)&gt;0,TRUE,FALSE)),"")</f>
        <v/>
      </c>
      <c r="L92" s="17" t="b">
        <f>IFERROR(AND(OR(L1:L91,$X92)=TRUE,IF(SEARCH(L$1,$A92)&gt;0,TRUE,FALSE)),"")</f>
        <v>0</v>
      </c>
      <c r="M92" s="17" t="b">
        <f>IFERROR(AND(OR(M1:M91,$X92)=TRUE,IF(SEARCH(M$1,$A92)&gt;0,TRUE,FALSE)),"")</f>
        <v>0</v>
      </c>
      <c r="N92" s="17" t="str">
        <f>IFERROR(AND(OR(N1:Q91,$X92)=TRUE,IF(SEARCH(N$1,$A92)&gt;0,TRUE,FALSE)),"")</f>
        <v/>
      </c>
      <c r="O92" s="17" t="str">
        <f>IFERROR(AND(OR(O1:Q91,$X92)=TRUE,IF(SEARCH(O$1,$A92)&gt;0,TRUE,FALSE)),"")</f>
        <v/>
      </c>
      <c r="P92" s="17" t="b">
        <f>IFERROR(AND(OR(P1:Q91,$X92)=TRUE,IF(SEARCH(P$1,$A92)&gt;0,TRUE,FALSE)),"")</f>
        <v>0</v>
      </c>
      <c r="Q92" s="17" t="str">
        <f>IFERROR(AND(OR(Q1:Q91,$X92)=TRUE,IF(SEARCH(Q$1,$A92)&gt;0,TRUE,FALSE)),"")</f>
        <v/>
      </c>
      <c r="R92" s="17" t="str">
        <f>IFERROR(AND(OR(R1:S91,$X92)=TRUE,IF(SEARCH(R$1,$A92)&gt;0,TRUE,FALSE)),"")</f>
        <v/>
      </c>
      <c r="S92" s="17" t="str">
        <f>IFERROR(AND(OR(S1:S91,$X92)=TRUE,IF(SEARCH(S$1,$A92)&gt;0,TRUE,FALSE)),"")</f>
        <v/>
      </c>
      <c r="T92" s="17" t="str">
        <f>IFERROR(AND(OR(T1:T91,$X92)=TRUE,IF(SEARCH(T$1,$A92)&gt;0,TRUE,FALSE)),"")</f>
        <v/>
      </c>
      <c r="U92" s="17" t="b">
        <f>IFERROR(AND(OR(U1:U91,$X92)=TRUE,IF(SEARCH(U$1,$A92)&gt;0,TRUE,FALSE)),"")</f>
        <v>0</v>
      </c>
      <c r="V92" s="17">
        <f t="shared" si="10"/>
        <v>0</v>
      </c>
      <c r="W92" s="17" t="b">
        <f t="shared" si="11"/>
        <v>0</v>
      </c>
      <c r="X92" s="17" t="b">
        <f t="shared" si="12"/>
        <v>0</v>
      </c>
      <c r="Y92" s="17" t="b">
        <f t="shared" si="13"/>
        <v>0</v>
      </c>
      <c r="Z92" s="17" t="b">
        <f>IF(E92&gt;'Overview (RESPONSES REQUIRED)'!$F$53,FALSE,TRUE)</f>
        <v>0</v>
      </c>
      <c r="AA92" s="17" t="b">
        <f>IF('Overview (RESPONSES REQUIRED)'!$D$53="Y", TRUE, FALSE)</f>
        <v>0</v>
      </c>
      <c r="AB92" s="17" t="str">
        <f t="shared" si="14"/>
        <v>N</v>
      </c>
    </row>
    <row r="93" spans="1:28" ht="15" x14ac:dyDescent="0.15">
      <c r="A93" s="17" t="s">
        <v>611</v>
      </c>
      <c r="B93" s="17">
        <v>2</v>
      </c>
      <c r="C93" s="17">
        <v>1</v>
      </c>
      <c r="D93" s="17" t="s">
        <v>521</v>
      </c>
      <c r="E93" s="17">
        <v>12</v>
      </c>
      <c r="F93" s="17" t="str">
        <f>IF('ENDC-n5'!P96="Y", "Y", IF('ENDC-n5'!P96="N", "N", 0))</f>
        <v>N</v>
      </c>
      <c r="G93" s="17" t="str">
        <f>IFERROR(AND(OR(G1:H92,$X93)=TRUE,IF(SEARCH(G$1,$A93)&gt;0,TRUE,FALSE)),"")</f>
        <v/>
      </c>
      <c r="H93" s="17" t="str">
        <f>IFERROR(AND(OR(H1:H92,$X93)=TRUE,IF(SEARCH(H$1,$A93)&gt;0,TRUE,FALSE)),"")</f>
        <v/>
      </c>
      <c r="I93" s="17" t="str">
        <f>IFERROR(AND(OR(I1:L92,$X93)=TRUE,IF(SEARCH(I$1,$A93)&gt;0,TRUE,FALSE)),"")</f>
        <v/>
      </c>
      <c r="J93" s="17" t="str">
        <f>IFERROR(AND(OR(J1:L92,$X93)=TRUE,IF(SEARCH(J$1,$A93)&gt;0,TRUE,FALSE)),"")</f>
        <v/>
      </c>
      <c r="K93" s="17" t="b">
        <f>IFERROR(AND(OR(K1:L92,$X93)=TRUE,IF(SEARCH(K$1,$A93)&gt;0,TRUE,FALSE)),"")</f>
        <v>0</v>
      </c>
      <c r="L93" s="17" t="str">
        <f>IFERROR(AND(OR(L1:L92,$X93)=TRUE,IF(SEARCH(L$1,$A93)&gt;0,TRUE,FALSE)),"")</f>
        <v/>
      </c>
      <c r="M93" s="17" t="b">
        <f>IFERROR(AND(OR(M1:M92,$X93)=TRUE,IF(SEARCH(M$1,$A93)&gt;0,TRUE,FALSE)),"")</f>
        <v>0</v>
      </c>
      <c r="N93" s="17" t="str">
        <f>IFERROR(AND(OR(N1:Q92,$X93)=TRUE,IF(SEARCH(N$1,$A93)&gt;0,TRUE,FALSE)),"")</f>
        <v/>
      </c>
      <c r="O93" s="17" t="str">
        <f>IFERROR(AND(OR(O1:Q92,$X93)=TRUE,IF(SEARCH(O$1,$A93)&gt;0,TRUE,FALSE)),"")</f>
        <v/>
      </c>
      <c r="P93" s="17" t="str">
        <f>IFERROR(AND(OR(P1:Q92,$X93)=TRUE,IF(SEARCH(P$1,$A93)&gt;0,TRUE,FALSE)),"")</f>
        <v/>
      </c>
      <c r="Q93" s="17" t="b">
        <f>IFERROR(AND(OR(Q1:Q92,$X93)=TRUE,IF(SEARCH(Q$1,$A93)&gt;0,TRUE,FALSE)),"")</f>
        <v>0</v>
      </c>
      <c r="R93" s="17" t="str">
        <f>IFERROR(AND(OR(R1:S92,$X93)=TRUE,IF(SEARCH(R$1,$A93)&gt;0,TRUE,FALSE)),"")</f>
        <v/>
      </c>
      <c r="S93" s="17" t="str">
        <f>IFERROR(AND(OR(S1:S92,$X93)=TRUE,IF(SEARCH(S$1,$A93)&gt;0,TRUE,FALSE)),"")</f>
        <v/>
      </c>
      <c r="T93" s="17" t="str">
        <f>IFERROR(AND(OR(T1:T92,$X93)=TRUE,IF(SEARCH(T$1,$A93)&gt;0,TRUE,FALSE)),"")</f>
        <v/>
      </c>
      <c r="U93" s="17" t="b">
        <f>IFERROR(AND(OR(U1:U92,$X93)=TRUE,IF(SEARCH(U$1,$A93)&gt;0,TRUE,FALSE)),"")</f>
        <v>0</v>
      </c>
      <c r="V93" s="17">
        <f t="shared" si="10"/>
        <v>0</v>
      </c>
      <c r="W93" s="17" t="b">
        <f t="shared" si="11"/>
        <v>0</v>
      </c>
      <c r="X93" s="17" t="b">
        <f t="shared" si="12"/>
        <v>0</v>
      </c>
      <c r="Y93" s="17" t="b">
        <f t="shared" si="13"/>
        <v>0</v>
      </c>
      <c r="Z93" s="17" t="b">
        <f>IF(E93&gt;'Overview (RESPONSES REQUIRED)'!$F$53,FALSE,TRUE)</f>
        <v>0</v>
      </c>
      <c r="AA93" s="17" t="b">
        <f>IF('Overview (RESPONSES REQUIRED)'!$D$53="Y", TRUE, FALSE)</f>
        <v>0</v>
      </c>
      <c r="AB93" s="17" t="str">
        <f t="shared" si="14"/>
        <v>N</v>
      </c>
    </row>
    <row r="94" spans="1:28" ht="15" x14ac:dyDescent="0.15">
      <c r="A94" s="17" t="s">
        <v>612</v>
      </c>
      <c r="B94" s="17">
        <v>2</v>
      </c>
      <c r="C94" s="17">
        <v>1</v>
      </c>
      <c r="D94" s="17" t="s">
        <v>521</v>
      </c>
      <c r="E94" s="17">
        <v>12</v>
      </c>
      <c r="F94" s="17" t="str">
        <f>IF('ENDC-n5'!P97="Y", "Y", IF('ENDC-n5'!P97="N", "N", 0))</f>
        <v>N</v>
      </c>
      <c r="G94" s="17" t="str">
        <f>IFERROR(AND(OR(G1:H93,$X94)=TRUE,IF(SEARCH(G$1,$A94)&gt;0,TRUE,FALSE)),"")</f>
        <v/>
      </c>
      <c r="H94" s="17" t="b">
        <f>IFERROR(AND(OR(H1:H93,$X94)=TRUE,IF(SEARCH(H$1,$A94)&gt;0,TRUE,FALSE)),"")</f>
        <v>0</v>
      </c>
      <c r="I94" s="17" t="str">
        <f>IFERROR(AND(OR(I1:L93,$X94)=TRUE,IF(SEARCH(I$1,$A94)&gt;0,TRUE,FALSE)),"")</f>
        <v/>
      </c>
      <c r="J94" s="17" t="str">
        <f>IFERROR(AND(OR(J1:L93,$X94)=TRUE,IF(SEARCH(J$1,$A94)&gt;0,TRUE,FALSE)),"")</f>
        <v/>
      </c>
      <c r="K94" s="17" t="str">
        <f>IFERROR(AND(OR(K1:L93,$X94)=TRUE,IF(SEARCH(K$1,$A94)&gt;0,TRUE,FALSE)),"")</f>
        <v/>
      </c>
      <c r="L94" s="17" t="b">
        <f>IFERROR(AND(OR(L1:L93,$X94)=TRUE,IF(SEARCH(L$1,$A94)&gt;0,TRUE,FALSE)),"")</f>
        <v>0</v>
      </c>
      <c r="M94" s="17" t="b">
        <f>IFERROR(AND(OR(M1:M93,$X94)=TRUE,IF(SEARCH(M$1,$A94)&gt;0,TRUE,FALSE)),"")</f>
        <v>0</v>
      </c>
      <c r="N94" s="17" t="str">
        <f>IFERROR(AND(OR(N1:Q93,$X94)=TRUE,IF(SEARCH(N$1,$A94)&gt;0,TRUE,FALSE)),"")</f>
        <v/>
      </c>
      <c r="O94" s="17" t="str">
        <f>IFERROR(AND(OR(O1:Q93,$X94)=TRUE,IF(SEARCH(O$1,$A94)&gt;0,TRUE,FALSE)),"")</f>
        <v/>
      </c>
      <c r="P94" s="17" t="str">
        <f>IFERROR(AND(OR(P1:Q93,$X94)=TRUE,IF(SEARCH(P$1,$A94)&gt;0,TRUE,FALSE)),"")</f>
        <v/>
      </c>
      <c r="Q94" s="17" t="str">
        <f>IFERROR(AND(OR(Q1:Q93,$X94)=TRUE,IF(SEARCH(Q$1,$A94)&gt;0,TRUE,FALSE)),"")</f>
        <v/>
      </c>
      <c r="R94" s="17" t="str">
        <f>IFERROR(AND(OR(R1:S93,$X94)=TRUE,IF(SEARCH(R$1,$A94)&gt;0,TRUE,FALSE)),"")</f>
        <v/>
      </c>
      <c r="S94" s="17" t="str">
        <f>IFERROR(AND(OR(S1:S93,$X94)=TRUE,IF(SEARCH(S$1,$A94)&gt;0,TRUE,FALSE)),"")</f>
        <v/>
      </c>
      <c r="T94" s="17" t="str">
        <f>IFERROR(AND(OR(T1:T93,$X94)=TRUE,IF(SEARCH(T$1,$A94)&gt;0,TRUE,FALSE)),"")</f>
        <v/>
      </c>
      <c r="U94" s="17" t="b">
        <f>IFERROR(AND(OR(U1:U93,$X94)=TRUE,IF(SEARCH(U$1,$A94)&gt;0,TRUE,FALSE)),"")</f>
        <v>0</v>
      </c>
      <c r="V94" s="17">
        <f t="shared" si="10"/>
        <v>0</v>
      </c>
      <c r="W94" s="17" t="b">
        <f t="shared" si="11"/>
        <v>0</v>
      </c>
      <c r="X94" s="17" t="b">
        <f t="shared" si="12"/>
        <v>0</v>
      </c>
      <c r="Y94" s="17" t="b">
        <f t="shared" si="13"/>
        <v>0</v>
      </c>
      <c r="Z94" s="17" t="b">
        <f>IF(E94&gt;'Overview (RESPONSES REQUIRED)'!$F$53,FALSE,TRUE)</f>
        <v>0</v>
      </c>
      <c r="AA94" s="17" t="b">
        <f>IF('Overview (RESPONSES REQUIRED)'!$D$53="Y", TRUE, FALSE)</f>
        <v>0</v>
      </c>
      <c r="AB94" s="17" t="str">
        <f t="shared" si="14"/>
        <v>N</v>
      </c>
    </row>
    <row r="95" spans="1:28" ht="15" x14ac:dyDescent="0.15">
      <c r="A95" s="17" t="s">
        <v>613</v>
      </c>
      <c r="B95" s="17">
        <v>2</v>
      </c>
      <c r="C95" s="17">
        <v>1</v>
      </c>
      <c r="D95" s="17" t="s">
        <v>521</v>
      </c>
      <c r="E95" s="17">
        <v>12</v>
      </c>
      <c r="F95" s="17" t="str">
        <f>IF('ENDC-n5'!P98="Y", "Y", IF('ENDC-n5'!P98="N", "N", 0))</f>
        <v>N</v>
      </c>
      <c r="G95" s="17" t="str">
        <f>IFERROR(AND(OR(G1:H94,$X95)=TRUE,IF(SEARCH(G$1,$A95)&gt;0,TRUE,FALSE)),"")</f>
        <v/>
      </c>
      <c r="H95" s="17" t="b">
        <f>IFERROR(AND(OR(H1:H94,$X95)=TRUE,IF(SEARCH(H$1,$A95)&gt;0,TRUE,FALSE)),"")</f>
        <v>0</v>
      </c>
      <c r="I95" s="17" t="str">
        <f>IFERROR(AND(OR(I1:L94,$X95)=TRUE,IF(SEARCH(I$1,$A95)&gt;0,TRUE,FALSE)),"")</f>
        <v/>
      </c>
      <c r="J95" s="17" t="str">
        <f>IFERROR(AND(OR(J1:L94,$X95)=TRUE,IF(SEARCH(J$1,$A95)&gt;0,TRUE,FALSE)),"")</f>
        <v/>
      </c>
      <c r="K95" s="17" t="str">
        <f>IFERROR(AND(OR(K1:L94,$X95)=TRUE,IF(SEARCH(K$1,$A95)&gt;0,TRUE,FALSE)),"")</f>
        <v/>
      </c>
      <c r="L95" s="17" t="str">
        <f>IFERROR(AND(OR(L1:L94,$X95)=TRUE,IF(SEARCH(L$1,$A95)&gt;0,TRUE,FALSE)),"")</f>
        <v/>
      </c>
      <c r="M95" s="17" t="b">
        <f>IFERROR(AND(OR(M1:M94,$X95)=TRUE,IF(SEARCH(M$1,$A95)&gt;0,TRUE,FALSE)),"")</f>
        <v>0</v>
      </c>
      <c r="N95" s="17" t="str">
        <f>IFERROR(AND(OR(N1:Q94,$X95)=TRUE,IF(SEARCH(N$1,$A95)&gt;0,TRUE,FALSE)),"")</f>
        <v/>
      </c>
      <c r="O95" s="17" t="str">
        <f>IFERROR(AND(OR(O1:Q94,$X95)=TRUE,IF(SEARCH(O$1,$A95)&gt;0,TRUE,FALSE)),"")</f>
        <v/>
      </c>
      <c r="P95" s="17" t="str">
        <f>IFERROR(AND(OR(P1:Q94,$X95)=TRUE,IF(SEARCH(P$1,$A95)&gt;0,TRUE,FALSE)),"")</f>
        <v/>
      </c>
      <c r="Q95" s="17" t="b">
        <f>IFERROR(AND(OR(Q1:Q94,$X95)=TRUE,IF(SEARCH(Q$1,$A95)&gt;0,TRUE,FALSE)),"")</f>
        <v>0</v>
      </c>
      <c r="R95" s="17" t="str">
        <f>IFERROR(AND(OR(R1:S94,$X95)=TRUE,IF(SEARCH(R$1,$A95)&gt;0,TRUE,FALSE)),"")</f>
        <v/>
      </c>
      <c r="S95" s="17" t="str">
        <f>IFERROR(AND(OR(S1:S94,$X95)=TRUE,IF(SEARCH(S$1,$A95)&gt;0,TRUE,FALSE)),"")</f>
        <v/>
      </c>
      <c r="T95" s="17" t="str">
        <f>IFERROR(AND(OR(T1:T94,$X95)=TRUE,IF(SEARCH(T$1,$A95)&gt;0,TRUE,FALSE)),"")</f>
        <v/>
      </c>
      <c r="U95" s="17" t="b">
        <f>IFERROR(AND(OR(U1:U94,$X95)=TRUE,IF(SEARCH(U$1,$A95)&gt;0,TRUE,FALSE)),"")</f>
        <v>0</v>
      </c>
      <c r="V95" s="17">
        <f t="shared" si="10"/>
        <v>0</v>
      </c>
      <c r="W95" s="17" t="b">
        <f t="shared" si="11"/>
        <v>0</v>
      </c>
      <c r="X95" s="17" t="b">
        <f t="shared" si="12"/>
        <v>0</v>
      </c>
      <c r="Y95" s="17" t="b">
        <f t="shared" si="13"/>
        <v>0</v>
      </c>
      <c r="Z95" s="17" t="b">
        <f>IF(E95&gt;'Overview (RESPONSES REQUIRED)'!$F$53,FALSE,TRUE)</f>
        <v>0</v>
      </c>
      <c r="AA95" s="17" t="b">
        <f>IF('Overview (RESPONSES REQUIRED)'!$D$53="Y", TRUE, FALSE)</f>
        <v>0</v>
      </c>
      <c r="AB95" s="17" t="str">
        <f t="shared" si="14"/>
        <v>N</v>
      </c>
    </row>
    <row r="96" spans="1:28" ht="15" x14ac:dyDescent="0.15">
      <c r="A96" s="17" t="s">
        <v>614</v>
      </c>
      <c r="B96" s="17">
        <v>2</v>
      </c>
      <c r="C96" s="17">
        <v>1</v>
      </c>
      <c r="D96" s="17" t="s">
        <v>521</v>
      </c>
      <c r="E96" s="17">
        <v>12</v>
      </c>
      <c r="F96" s="17" t="str">
        <f>IF('ENDC-n5'!P99="Y", "Y", IF('ENDC-n5'!P99="N", "N", 0))</f>
        <v>N</v>
      </c>
      <c r="G96" s="17" t="str">
        <f>IFERROR(AND(OR(G1:H95,$X96)=TRUE,IF(SEARCH(G$1,$A96)&gt;0,TRUE,FALSE)),"")</f>
        <v/>
      </c>
      <c r="H96" s="17" t="str">
        <f>IFERROR(AND(OR(H1:H95,$X96)=TRUE,IF(SEARCH(H$1,$A96)&gt;0,TRUE,FALSE)),"")</f>
        <v/>
      </c>
      <c r="I96" s="17" t="str">
        <f>IFERROR(AND(OR(I1:L95,$X96)=TRUE,IF(SEARCH(I$1,$A96)&gt;0,TRUE,FALSE)),"")</f>
        <v/>
      </c>
      <c r="J96" s="17" t="b">
        <f>IFERROR(AND(OR(J1:L95,$X96)=TRUE,IF(SEARCH(J$1,$A96)&gt;0,TRUE,FALSE)),"")</f>
        <v>0</v>
      </c>
      <c r="K96" s="17" t="str">
        <f>IFERROR(AND(OR(K1:L95,$X96)=TRUE,IF(SEARCH(K$1,$A96)&gt;0,TRUE,FALSE)),"")</f>
        <v/>
      </c>
      <c r="L96" s="17" t="str">
        <f>IFERROR(AND(OR(L1:L95,$X96)=TRUE,IF(SEARCH(L$1,$A96)&gt;0,TRUE,FALSE)),"")</f>
        <v/>
      </c>
      <c r="M96" s="17" t="b">
        <f>IFERROR(AND(OR(M1:M95,$X96)=TRUE,IF(SEARCH(M$1,$A96)&gt;0,TRUE,FALSE)),"")</f>
        <v>0</v>
      </c>
      <c r="N96" s="17" t="str">
        <f>IFERROR(AND(OR(N1:Q95,$X96)=TRUE,IF(SEARCH(N$1,$A96)&gt;0,TRUE,FALSE)),"")</f>
        <v/>
      </c>
      <c r="O96" s="17" t="str">
        <f>IFERROR(AND(OR(O1:Q95,$X96)=TRUE,IF(SEARCH(O$1,$A96)&gt;0,TRUE,FALSE)),"")</f>
        <v/>
      </c>
      <c r="P96" s="17" t="str">
        <f>IFERROR(AND(OR(P1:Q95,$X96)=TRUE,IF(SEARCH(P$1,$A96)&gt;0,TRUE,FALSE)),"")</f>
        <v/>
      </c>
      <c r="Q96" s="17" t="b">
        <f>IFERROR(AND(OR(Q1:Q95,$X96)=TRUE,IF(SEARCH(Q$1,$A96)&gt;0,TRUE,FALSE)),"")</f>
        <v>0</v>
      </c>
      <c r="R96" s="17" t="str">
        <f>IFERROR(AND(OR(R1:S95,$X96)=TRUE,IF(SEARCH(R$1,$A96)&gt;0,TRUE,FALSE)),"")</f>
        <v/>
      </c>
      <c r="S96" s="17" t="str">
        <f>IFERROR(AND(OR(S1:S95,$X96)=TRUE,IF(SEARCH(S$1,$A96)&gt;0,TRUE,FALSE)),"")</f>
        <v/>
      </c>
      <c r="T96" s="17" t="str">
        <f>IFERROR(AND(OR(T1:T95,$X96)=TRUE,IF(SEARCH(T$1,$A96)&gt;0,TRUE,FALSE)),"")</f>
        <v/>
      </c>
      <c r="U96" s="17" t="b">
        <f>IFERROR(AND(OR(U1:U95,$X96)=TRUE,IF(SEARCH(U$1,$A96)&gt;0,TRUE,FALSE)),"")</f>
        <v>0</v>
      </c>
      <c r="V96" s="17">
        <f t="shared" si="10"/>
        <v>0</v>
      </c>
      <c r="W96" s="17" t="b">
        <f t="shared" si="11"/>
        <v>0</v>
      </c>
      <c r="X96" s="17" t="b">
        <f t="shared" si="12"/>
        <v>0</v>
      </c>
      <c r="Y96" s="17" t="b">
        <f t="shared" si="13"/>
        <v>0</v>
      </c>
      <c r="Z96" s="17" t="b">
        <f>IF(E96&gt;'Overview (RESPONSES REQUIRED)'!$F$53,FALSE,TRUE)</f>
        <v>0</v>
      </c>
      <c r="AA96" s="17" t="b">
        <f>IF('Overview (RESPONSES REQUIRED)'!$D$53="Y", TRUE, FALSE)</f>
        <v>0</v>
      </c>
      <c r="AB96" s="17" t="str">
        <f t="shared" si="14"/>
        <v>N</v>
      </c>
    </row>
    <row r="97" spans="1:28" ht="15" x14ac:dyDescent="0.15">
      <c r="A97" s="17" t="s">
        <v>615</v>
      </c>
      <c r="B97" s="17">
        <v>2</v>
      </c>
      <c r="C97" s="17">
        <v>1</v>
      </c>
      <c r="D97" s="17" t="s">
        <v>521</v>
      </c>
      <c r="E97" s="17">
        <v>12</v>
      </c>
      <c r="F97" s="17" t="str">
        <f>IF('ENDC-n5'!P100="Y", "Y", IF('ENDC-n5'!P100="N", "N", 0))</f>
        <v>N</v>
      </c>
      <c r="G97" s="17" t="str">
        <f>IFERROR(AND(OR(G1:H96,$X97)=TRUE,IF(SEARCH(G$1,$A97)&gt;0,TRUE,FALSE)),"")</f>
        <v/>
      </c>
      <c r="H97" s="17" t="str">
        <f>IFERROR(AND(OR(H1:H96,$X97)=TRUE,IF(SEARCH(H$1,$A97)&gt;0,TRUE,FALSE)),"")</f>
        <v/>
      </c>
      <c r="I97" s="17" t="str">
        <f>IFERROR(AND(OR(I1:L96,$X97)=TRUE,IF(SEARCH(I$1,$A97)&gt;0,TRUE,FALSE)),"")</f>
        <v/>
      </c>
      <c r="J97" s="17" t="str">
        <f>IFERROR(AND(OR(J1:L96,$X97)=TRUE,IF(SEARCH(J$1,$A97)&gt;0,TRUE,FALSE)),"")</f>
        <v/>
      </c>
      <c r="K97" s="17" t="str">
        <f>IFERROR(AND(OR(K1:L96,$X97)=TRUE,IF(SEARCH(K$1,$A97)&gt;0,TRUE,FALSE)),"")</f>
        <v/>
      </c>
      <c r="L97" s="17" t="b">
        <f>IFERROR(AND(OR(L1:L96,$X97)=TRUE,IF(SEARCH(L$1,$A97)&gt;0,TRUE,FALSE)),"")</f>
        <v>0</v>
      </c>
      <c r="M97" s="17" t="b">
        <f>IFERROR(AND(OR(M1:M96,$X97)=TRUE,IF(SEARCH(M$1,$A97)&gt;0,TRUE,FALSE)),"")</f>
        <v>0</v>
      </c>
      <c r="N97" s="17" t="str">
        <f>IFERROR(AND(OR(N1:Q96,$X97)=TRUE,IF(SEARCH(N$1,$A97)&gt;0,TRUE,FALSE)),"")</f>
        <v/>
      </c>
      <c r="O97" s="17" t="b">
        <f>IFERROR(AND(OR(O1:Q96,$X97)=TRUE,IF(SEARCH(O$1,$A97)&gt;0,TRUE,FALSE)),"")</f>
        <v>0</v>
      </c>
      <c r="P97" s="17" t="str">
        <f>IFERROR(AND(OR(P1:Q96,$X97)=TRUE,IF(SEARCH(P$1,$A97)&gt;0,TRUE,FALSE)),"")</f>
        <v/>
      </c>
      <c r="Q97" s="17" t="str">
        <f>IFERROR(AND(OR(Q1:Q96,$X97)=TRUE,IF(SEARCH(Q$1,$A97)&gt;0,TRUE,FALSE)),"")</f>
        <v/>
      </c>
      <c r="R97" s="17" t="str">
        <f>IFERROR(AND(OR(R1:S96,$X97)=TRUE,IF(SEARCH(R$1,$A97)&gt;0,TRUE,FALSE)),"")</f>
        <v/>
      </c>
      <c r="S97" s="17" t="str">
        <f>IFERROR(AND(OR(S1:S96,$X97)=TRUE,IF(SEARCH(S$1,$A97)&gt;0,TRUE,FALSE)),"")</f>
        <v/>
      </c>
      <c r="T97" s="17" t="str">
        <f>IFERROR(AND(OR(T1:T96,$X97)=TRUE,IF(SEARCH(T$1,$A97)&gt;0,TRUE,FALSE)),"")</f>
        <v/>
      </c>
      <c r="U97" s="17" t="b">
        <f>IFERROR(AND(OR(U1:U96,$X97)=TRUE,IF(SEARCH(U$1,$A97)&gt;0,TRUE,FALSE)),"")</f>
        <v>0</v>
      </c>
      <c r="V97" s="17">
        <f t="shared" si="10"/>
        <v>0</v>
      </c>
      <c r="W97" s="17" t="b">
        <f t="shared" si="11"/>
        <v>0</v>
      </c>
      <c r="X97" s="17" t="b">
        <f t="shared" si="12"/>
        <v>0</v>
      </c>
      <c r="Y97" s="17" t="b">
        <f t="shared" si="13"/>
        <v>0</v>
      </c>
      <c r="Z97" s="17" t="b">
        <f>IF(E97&gt;'Overview (RESPONSES REQUIRED)'!$F$53,FALSE,TRUE)</f>
        <v>0</v>
      </c>
      <c r="AA97" s="17" t="b">
        <f>IF('Overview (RESPONSES REQUIRED)'!$D$53="Y", TRUE, FALSE)</f>
        <v>0</v>
      </c>
      <c r="AB97" s="17" t="str">
        <f t="shared" si="14"/>
        <v>N</v>
      </c>
    </row>
    <row r="98" spans="1:28" ht="15" x14ac:dyDescent="0.15">
      <c r="A98" s="17" t="s">
        <v>616</v>
      </c>
      <c r="B98" s="17">
        <v>2</v>
      </c>
      <c r="C98" s="17">
        <v>1</v>
      </c>
      <c r="D98" s="17" t="s">
        <v>521</v>
      </c>
      <c r="E98" s="17">
        <v>10</v>
      </c>
      <c r="F98" s="17" t="str">
        <f>IF('ENDC-n5'!P101="Y", "Y", IF('ENDC-n5'!P101="N", "N", 0))</f>
        <v>N</v>
      </c>
      <c r="G98" s="17" t="b">
        <f>IFERROR(AND(OR(G1:H97,$X98)=TRUE,IF(SEARCH(G$1,$A98)&gt;0,TRUE,FALSE)),"")</f>
        <v>0</v>
      </c>
      <c r="H98" s="17" t="str">
        <f>IFERROR(AND(OR(H1:H97,$X98)=TRUE,IF(SEARCH(H$1,$A98)&gt;0,TRUE,FALSE)),"")</f>
        <v/>
      </c>
      <c r="I98" s="17" t="str">
        <f>IFERROR(AND(OR(I1:L97,$X98)=TRUE,IF(SEARCH(I$1,$A98)&gt;0,TRUE,FALSE)),"")</f>
        <v/>
      </c>
      <c r="J98" s="17" t="str">
        <f>IFERROR(AND(OR(J1:L97,$X98)=TRUE,IF(SEARCH(J$1,$A98)&gt;0,TRUE,FALSE)),"")</f>
        <v/>
      </c>
      <c r="K98" s="17" t="str">
        <f>IFERROR(AND(OR(K1:L97,$X98)=TRUE,IF(SEARCH(K$1,$A98)&gt;0,TRUE,FALSE)),"")</f>
        <v/>
      </c>
      <c r="L98" s="17" t="b">
        <f>IFERROR(AND(OR(L1:L97,$X98)=TRUE,IF(SEARCH(L$1,$A98)&gt;0,TRUE,FALSE)),"")</f>
        <v>0</v>
      </c>
      <c r="M98" s="17" t="b">
        <f>IFERROR(AND(OR(M1:M97,$X98)=TRUE,IF(SEARCH(M$1,$A98)&gt;0,TRUE,FALSE)),"")</f>
        <v>0</v>
      </c>
      <c r="N98" s="17" t="str">
        <f>IFERROR(AND(OR(N1:Q97,$X98)=TRUE,IF(SEARCH(N$1,$A98)&gt;0,TRUE,FALSE)),"")</f>
        <v/>
      </c>
      <c r="O98" s="17" t="str">
        <f>IFERROR(AND(OR(O1:Q97,$X98)=TRUE,IF(SEARCH(O$1,$A98)&gt;0,TRUE,FALSE)),"")</f>
        <v/>
      </c>
      <c r="P98" s="17" t="str">
        <f>IFERROR(AND(OR(P1:Q97,$X98)=TRUE,IF(SEARCH(P$1,$A98)&gt;0,TRUE,FALSE)),"")</f>
        <v/>
      </c>
      <c r="Q98" s="17" t="str">
        <f>IFERROR(AND(OR(Q1:Q97,$X98)=TRUE,IF(SEARCH(Q$1,$A98)&gt;0,TRUE,FALSE)),"")</f>
        <v/>
      </c>
      <c r="R98" s="17" t="str">
        <f>IFERROR(AND(OR(R1:S97,$X98)=TRUE,IF(SEARCH(R$1,$A98)&gt;0,TRUE,FALSE)),"")</f>
        <v/>
      </c>
      <c r="S98" s="17" t="str">
        <f>IFERROR(AND(OR(S1:S97,$X98)=TRUE,IF(SEARCH(S$1,$A98)&gt;0,TRUE,FALSE)),"")</f>
        <v/>
      </c>
      <c r="T98" s="17" t="str">
        <f>IFERROR(AND(OR(T1:T97,$X98)=TRUE,IF(SEARCH(T$1,$A98)&gt;0,TRUE,FALSE)),"")</f>
        <v/>
      </c>
      <c r="U98" s="17" t="b">
        <f>IFERROR(AND(OR(U1:U97,$X98)=TRUE,IF(SEARCH(U$1,$A98)&gt;0,TRUE,FALSE)),"")</f>
        <v>0</v>
      </c>
      <c r="V98" s="17">
        <f t="shared" si="10"/>
        <v>0</v>
      </c>
      <c r="W98" s="17" t="b">
        <f t="shared" si="11"/>
        <v>0</v>
      </c>
      <c r="X98" s="17" t="b">
        <f t="shared" si="12"/>
        <v>0</v>
      </c>
      <c r="Y98" s="17" t="b">
        <f t="shared" si="13"/>
        <v>0</v>
      </c>
      <c r="Z98" s="17" t="b">
        <f>IF(E98&gt;'Overview (RESPONSES REQUIRED)'!$F$53,FALSE,TRUE)</f>
        <v>0</v>
      </c>
      <c r="AA98" s="17" t="b">
        <f>IF('Overview (RESPONSES REQUIRED)'!$D$53="Y", TRUE, FALSE)</f>
        <v>0</v>
      </c>
      <c r="AB98" s="17" t="str">
        <f t="shared" si="14"/>
        <v>N</v>
      </c>
    </row>
    <row r="99" spans="1:28" ht="15" x14ac:dyDescent="0.15">
      <c r="A99" s="17" t="s">
        <v>617</v>
      </c>
      <c r="B99" s="17">
        <v>2</v>
      </c>
      <c r="C99" s="17">
        <v>1</v>
      </c>
      <c r="D99" s="17" t="s">
        <v>521</v>
      </c>
      <c r="E99" s="17">
        <v>10</v>
      </c>
      <c r="F99" s="17" t="str">
        <f>IF('ENDC-n5'!P102="Y", "Y", IF('ENDC-n5'!P102="N", "N", 0))</f>
        <v>N</v>
      </c>
      <c r="G99" s="17" t="b">
        <f>IFERROR(AND(OR(G1:H98,$X99)=TRUE,IF(SEARCH(G$1,$A99)&gt;0,TRUE,FALSE)),"")</f>
        <v>0</v>
      </c>
      <c r="H99" s="17" t="str">
        <f>IFERROR(AND(OR(H1:H98,$X99)=TRUE,IF(SEARCH(H$1,$A99)&gt;0,TRUE,FALSE)),"")</f>
        <v/>
      </c>
      <c r="I99" s="17" t="str">
        <f>IFERROR(AND(OR(I1:L98,$X99)=TRUE,IF(SEARCH(I$1,$A99)&gt;0,TRUE,FALSE)),"")</f>
        <v/>
      </c>
      <c r="J99" s="17" t="str">
        <f>IFERROR(AND(OR(J1:L98,$X99)=TRUE,IF(SEARCH(J$1,$A99)&gt;0,TRUE,FALSE)),"")</f>
        <v/>
      </c>
      <c r="K99" s="17" t="str">
        <f>IFERROR(AND(OR(K1:L98,$X99)=TRUE,IF(SEARCH(K$1,$A99)&gt;0,TRUE,FALSE)),"")</f>
        <v/>
      </c>
      <c r="L99" s="17" t="str">
        <f>IFERROR(AND(OR(L1:L98,$X99)=TRUE,IF(SEARCH(L$1,$A99)&gt;0,TRUE,FALSE)),"")</f>
        <v/>
      </c>
      <c r="M99" s="17" t="b">
        <f>IFERROR(AND(OR(M1:M98,$X99)=TRUE,IF(SEARCH(M$1,$A99)&gt;0,TRUE,FALSE)),"")</f>
        <v>0</v>
      </c>
      <c r="N99" s="17" t="str">
        <f>IFERROR(AND(OR(N1:Q98,$X99)=TRUE,IF(SEARCH(N$1,$A99)&gt;0,TRUE,FALSE)),"")</f>
        <v/>
      </c>
      <c r="O99" s="17" t="str">
        <f>IFERROR(AND(OR(O1:Q98,$X99)=TRUE,IF(SEARCH(O$1,$A99)&gt;0,TRUE,FALSE)),"")</f>
        <v/>
      </c>
      <c r="P99" s="17" t="str">
        <f>IFERROR(AND(OR(P1:Q98,$X99)=TRUE,IF(SEARCH(P$1,$A99)&gt;0,TRUE,FALSE)),"")</f>
        <v/>
      </c>
      <c r="Q99" s="17" t="b">
        <f>IFERROR(AND(OR(Q1:Q98,$X99)=TRUE,IF(SEARCH(Q$1,$A99)&gt;0,TRUE,FALSE)),"")</f>
        <v>0</v>
      </c>
      <c r="R99" s="17" t="str">
        <f>IFERROR(AND(OR(R1:S98,$X99)=TRUE,IF(SEARCH(R$1,$A99)&gt;0,TRUE,FALSE)),"")</f>
        <v/>
      </c>
      <c r="S99" s="17" t="str">
        <f>IFERROR(AND(OR(S1:S98,$X99)=TRUE,IF(SEARCH(S$1,$A99)&gt;0,TRUE,FALSE)),"")</f>
        <v/>
      </c>
      <c r="T99" s="17" t="str">
        <f>IFERROR(AND(OR(T1:T98,$X99)=TRUE,IF(SEARCH(T$1,$A99)&gt;0,TRUE,FALSE)),"")</f>
        <v/>
      </c>
      <c r="U99" s="17" t="b">
        <f>IFERROR(AND(OR(U1:U98,$X99)=TRUE,IF(SEARCH(U$1,$A99)&gt;0,TRUE,FALSE)),"")</f>
        <v>0</v>
      </c>
      <c r="V99" s="17">
        <f t="shared" ref="V99:V130" si="15">COUNTIF(G99:U99,TRUE)</f>
        <v>0</v>
      </c>
      <c r="W99" s="17" t="b">
        <f t="shared" ref="W99:W130" si="16">IFERROR(AND(G99:U99), TRUE)</f>
        <v>0</v>
      </c>
      <c r="X99" s="17" t="b">
        <f t="shared" ref="X99:X130" si="17">IF(F99="Y",TRUE,IF(F99="N",FALSE,0))</f>
        <v>0</v>
      </c>
      <c r="Y99" s="17" t="b">
        <f t="shared" ref="Y99:Y130" si="18">IF(X99=FALSE, FALSE, W99)</f>
        <v>0</v>
      </c>
      <c r="Z99" s="17" t="b">
        <f>IF(E99&gt;'Overview (RESPONSES REQUIRED)'!$F$53,FALSE,TRUE)</f>
        <v>0</v>
      </c>
      <c r="AA99" s="17" t="b">
        <f>IF('Overview (RESPONSES REQUIRED)'!$D$53="Y", TRUE, FALSE)</f>
        <v>0</v>
      </c>
      <c r="AB99" s="17" t="str">
        <f t="shared" ref="AB99:AB130" si="19">IF(AND(Z99,AA99)=FALSE,"N",IF(Y99=TRUE,"Y",IF(F99=0,"E","N")))</f>
        <v>N</v>
      </c>
    </row>
    <row r="100" spans="1:28" ht="15" x14ac:dyDescent="0.15">
      <c r="A100" s="17" t="s">
        <v>618</v>
      </c>
      <c r="B100" s="17">
        <v>2</v>
      </c>
      <c r="C100" s="17">
        <v>1</v>
      </c>
      <c r="D100" s="17" t="s">
        <v>521</v>
      </c>
      <c r="E100" s="17">
        <v>10</v>
      </c>
      <c r="F100" s="17" t="str">
        <f>IF('ENDC-n5'!P103="Y", "Y", IF('ENDC-n5'!P103="N", "N", 0))</f>
        <v>N</v>
      </c>
      <c r="G100" s="17" t="str">
        <f>IFERROR(AND(OR(G1:H99,$X100)=TRUE,IF(SEARCH(G$1,$A100)&gt;0,TRUE,FALSE)),"")</f>
        <v/>
      </c>
      <c r="H100" s="17" t="str">
        <f>IFERROR(AND(OR(H1:H99,$X100)=TRUE,IF(SEARCH(H$1,$A100)&gt;0,TRUE,FALSE)),"")</f>
        <v/>
      </c>
      <c r="I100" s="17" t="str">
        <f>IFERROR(AND(OR(I1:L99,$X100)=TRUE,IF(SEARCH(I$1,$A100)&gt;0,TRUE,FALSE)),"")</f>
        <v/>
      </c>
      <c r="J100" s="17" t="str">
        <f>IFERROR(AND(OR(J1:L99,$X100)=TRUE,IF(SEARCH(J$1,$A100)&gt;0,TRUE,FALSE)),"")</f>
        <v/>
      </c>
      <c r="K100" s="17" t="str">
        <f>IFERROR(AND(OR(K1:L99,$X100)=TRUE,IF(SEARCH(K$1,$A100)&gt;0,TRUE,FALSE)),"")</f>
        <v/>
      </c>
      <c r="L100" s="17" t="b">
        <f>IFERROR(AND(OR(L1:L99,$X100)=TRUE,IF(SEARCH(L$1,$A100)&gt;0,TRUE,FALSE)),"")</f>
        <v>0</v>
      </c>
      <c r="M100" s="17" t="b">
        <f>IFERROR(AND(OR(M1:M99,$X100)=TRUE,IF(SEARCH(M$1,$A100)&gt;0,TRUE,FALSE)),"")</f>
        <v>0</v>
      </c>
      <c r="N100" s="17" t="str">
        <f>IFERROR(AND(OR(N1:Q99,$X100)=TRUE,IF(SEARCH(N$1,$A100)&gt;0,TRUE,FALSE)),"")</f>
        <v/>
      </c>
      <c r="O100" s="17" t="str">
        <f>IFERROR(AND(OR(O1:Q99,$X100)=TRUE,IF(SEARCH(O$1,$A100)&gt;0,TRUE,FALSE)),"")</f>
        <v/>
      </c>
      <c r="P100" s="17" t="str">
        <f>IFERROR(AND(OR(P1:Q99,$X100)=TRUE,IF(SEARCH(P$1,$A100)&gt;0,TRUE,FALSE)),"")</f>
        <v/>
      </c>
      <c r="Q100" s="17" t="str">
        <f>IFERROR(AND(OR(Q1:Q99,$X100)=TRUE,IF(SEARCH(Q$1,$A100)&gt;0,TRUE,FALSE)),"")</f>
        <v/>
      </c>
      <c r="R100" s="17" t="str">
        <f>IFERROR(AND(OR(R1:S99,$X100)=TRUE,IF(SEARCH(R$1,$A100)&gt;0,TRUE,FALSE)),"")</f>
        <v/>
      </c>
      <c r="S100" s="17" t="str">
        <f>IFERROR(AND(OR(S1:S99,$X100)=TRUE,IF(SEARCH(S$1,$A100)&gt;0,TRUE,FALSE)),"")</f>
        <v/>
      </c>
      <c r="T100" s="17" t="b">
        <f>IFERROR(AND(OR(T1:T99,$X100)=TRUE,IF(SEARCH(T$1,$A100)&gt;0,TRUE,FALSE)),"")</f>
        <v>0</v>
      </c>
      <c r="U100" s="17" t="b">
        <f>IFERROR(AND(OR(U1:U99,$X100)=TRUE,IF(SEARCH(U$1,$A100)&gt;0,TRUE,FALSE)),"")</f>
        <v>0</v>
      </c>
      <c r="V100" s="17">
        <f t="shared" si="15"/>
        <v>0</v>
      </c>
      <c r="W100" s="17" t="b">
        <f t="shared" si="16"/>
        <v>0</v>
      </c>
      <c r="X100" s="17" t="b">
        <f t="shared" si="17"/>
        <v>0</v>
      </c>
      <c r="Y100" s="17" t="b">
        <f t="shared" si="18"/>
        <v>0</v>
      </c>
      <c r="Z100" s="17" t="b">
        <f>IF(E100&gt;'Overview (RESPONSES REQUIRED)'!$F$53,FALSE,TRUE)</f>
        <v>0</v>
      </c>
      <c r="AA100" s="17" t="b">
        <f>IF('Overview (RESPONSES REQUIRED)'!$D$53="Y", TRUE, FALSE)</f>
        <v>0</v>
      </c>
      <c r="AB100" s="17" t="str">
        <f t="shared" si="19"/>
        <v>N</v>
      </c>
    </row>
    <row r="101" spans="1:28" ht="15" x14ac:dyDescent="0.15">
      <c r="A101" s="17" t="s">
        <v>619</v>
      </c>
      <c r="B101" s="17">
        <v>2</v>
      </c>
      <c r="C101" s="17">
        <v>1</v>
      </c>
      <c r="D101" s="17" t="s">
        <v>521</v>
      </c>
      <c r="E101" s="17">
        <v>10</v>
      </c>
      <c r="F101" s="17" t="str">
        <f>IF('ENDC-n5'!P104="Y", "Y", IF('ENDC-n5'!P104="N", "N", 0))</f>
        <v>N</v>
      </c>
      <c r="G101" s="17" t="str">
        <f>IFERROR(AND(OR(G1:H100,$X101)=TRUE,IF(SEARCH(G$1,$A101)&gt;0,TRUE,FALSE)),"")</f>
        <v/>
      </c>
      <c r="H101" s="17" t="str">
        <f>IFERROR(AND(OR(H1:H100,$X101)=TRUE,IF(SEARCH(H$1,$A101)&gt;0,TRUE,FALSE)),"")</f>
        <v/>
      </c>
      <c r="I101" s="17" t="str">
        <f>IFERROR(AND(OR(I1:L100,$X101)=TRUE,IF(SEARCH(I$1,$A101)&gt;0,TRUE,FALSE)),"")</f>
        <v/>
      </c>
      <c r="J101" s="17" t="str">
        <f>IFERROR(AND(OR(J1:L100,$X101)=TRUE,IF(SEARCH(J$1,$A101)&gt;0,TRUE,FALSE)),"")</f>
        <v/>
      </c>
      <c r="K101" s="17" t="str">
        <f>IFERROR(AND(OR(K1:L100,$X101)=TRUE,IF(SEARCH(K$1,$A101)&gt;0,TRUE,FALSE)),"")</f>
        <v/>
      </c>
      <c r="L101" s="17" t="str">
        <f>IFERROR(AND(OR(L1:L100,$X101)=TRUE,IF(SEARCH(L$1,$A101)&gt;0,TRUE,FALSE)),"")</f>
        <v/>
      </c>
      <c r="M101" s="17" t="b">
        <f>IFERROR(AND(OR(M1:M100,$X101)=TRUE,IF(SEARCH(M$1,$A101)&gt;0,TRUE,FALSE)),"")</f>
        <v>0</v>
      </c>
      <c r="N101" s="17" t="str">
        <f>IFERROR(AND(OR(N1:Q100,$X101)=TRUE,IF(SEARCH(N$1,$A101)&gt;0,TRUE,FALSE)),"")</f>
        <v/>
      </c>
      <c r="O101" s="17" t="str">
        <f>IFERROR(AND(OR(O1:Q100,$X101)=TRUE,IF(SEARCH(O$1,$A101)&gt;0,TRUE,FALSE)),"")</f>
        <v/>
      </c>
      <c r="P101" s="17" t="str">
        <f>IFERROR(AND(OR(P1:Q100,$X101)=TRUE,IF(SEARCH(P$1,$A101)&gt;0,TRUE,FALSE)),"")</f>
        <v/>
      </c>
      <c r="Q101" s="17" t="b">
        <f>IFERROR(AND(OR(Q1:Q100,$X101)=TRUE,IF(SEARCH(Q$1,$A101)&gt;0,TRUE,FALSE)),"")</f>
        <v>0</v>
      </c>
      <c r="R101" s="17" t="str">
        <f>IFERROR(AND(OR(R1:S100,$X101)=TRUE,IF(SEARCH(R$1,$A101)&gt;0,TRUE,FALSE)),"")</f>
        <v/>
      </c>
      <c r="S101" s="17" t="str">
        <f>IFERROR(AND(OR(S1:S100,$X101)=TRUE,IF(SEARCH(S$1,$A101)&gt;0,TRUE,FALSE)),"")</f>
        <v/>
      </c>
      <c r="T101" s="17" t="b">
        <f>IFERROR(AND(OR(T1:T100,$X101)=TRUE,IF(SEARCH(T$1,$A101)&gt;0,TRUE,FALSE)),"")</f>
        <v>0</v>
      </c>
      <c r="U101" s="17" t="b">
        <f>IFERROR(AND(OR(U1:U100,$X101)=TRUE,IF(SEARCH(U$1,$A101)&gt;0,TRUE,FALSE)),"")</f>
        <v>0</v>
      </c>
      <c r="V101" s="17">
        <f t="shared" si="15"/>
        <v>0</v>
      </c>
      <c r="W101" s="17" t="b">
        <f t="shared" si="16"/>
        <v>0</v>
      </c>
      <c r="X101" s="17" t="b">
        <f t="shared" si="17"/>
        <v>0</v>
      </c>
      <c r="Y101" s="17" t="b">
        <f t="shared" si="18"/>
        <v>0</v>
      </c>
      <c r="Z101" s="17" t="b">
        <f>IF(E101&gt;'Overview (RESPONSES REQUIRED)'!$F$53,FALSE,TRUE)</f>
        <v>0</v>
      </c>
      <c r="AA101" s="17" t="b">
        <f>IF('Overview (RESPONSES REQUIRED)'!$D$53="Y", TRUE, FALSE)</f>
        <v>0</v>
      </c>
      <c r="AB101" s="17" t="str">
        <f t="shared" si="19"/>
        <v>N</v>
      </c>
    </row>
    <row r="102" spans="1:28" ht="15" x14ac:dyDescent="0.15">
      <c r="A102" s="17" t="s">
        <v>620</v>
      </c>
      <c r="B102" s="17">
        <v>2</v>
      </c>
      <c r="C102" s="17">
        <v>1</v>
      </c>
      <c r="D102" s="17" t="s">
        <v>521</v>
      </c>
      <c r="E102" s="17">
        <v>8</v>
      </c>
      <c r="F102" s="17" t="str">
        <f>IF('ENDC-n5'!P105="Y", "Y", IF('ENDC-n5'!P105="N", "N", 0))</f>
        <v>N</v>
      </c>
      <c r="G102" s="17" t="str">
        <f>IFERROR(AND(OR(G1:H101,$X102)=TRUE,IF(SEARCH(G$1,$A102)&gt;0,TRUE,FALSE)),"")</f>
        <v/>
      </c>
      <c r="H102" s="17" t="str">
        <f>IFERROR(AND(OR(H1:H101,$X102)=TRUE,IF(SEARCH(H$1,$A102)&gt;0,TRUE,FALSE)),"")</f>
        <v/>
      </c>
      <c r="I102" s="17" t="str">
        <f>IFERROR(AND(OR(I1:L101,$X102)=TRUE,IF(SEARCH(I$1,$A102)&gt;0,TRUE,FALSE)),"")</f>
        <v/>
      </c>
      <c r="J102" s="17" t="str">
        <f>IFERROR(AND(OR(J1:L101,$X102)=TRUE,IF(SEARCH(J$1,$A102)&gt;0,TRUE,FALSE)),"")</f>
        <v/>
      </c>
      <c r="K102" s="17" t="b">
        <f>IFERROR(AND(OR(K1:L101,$X102)=TRUE,IF(SEARCH(K$1,$A102)&gt;0,TRUE,FALSE)),"")</f>
        <v>0</v>
      </c>
      <c r="L102" s="17" t="str">
        <f>IFERROR(AND(OR(L1:L101,$X102)=TRUE,IF(SEARCH(L$1,$A102)&gt;0,TRUE,FALSE)),"")</f>
        <v/>
      </c>
      <c r="M102" s="17" t="b">
        <f>IFERROR(AND(OR(M1:M101,$X102)=TRUE,IF(SEARCH(M$1,$A102)&gt;0,TRUE,FALSE)),"")</f>
        <v>0</v>
      </c>
      <c r="N102" s="17" t="str">
        <f>IFERROR(AND(OR(N1:Q101,$X102)=TRUE,IF(SEARCH(N$1,$A102)&gt;0,TRUE,FALSE)),"")</f>
        <v/>
      </c>
      <c r="O102" s="17" t="str">
        <f>IFERROR(AND(OR(O1:Q101,$X102)=TRUE,IF(SEARCH(O$1,$A102)&gt;0,TRUE,FALSE)),"")</f>
        <v/>
      </c>
      <c r="P102" s="17" t="b">
        <f>IFERROR(AND(OR(P1:Q101,$X102)=TRUE,IF(SEARCH(P$1,$A102)&gt;0,TRUE,FALSE)),"")</f>
        <v>0</v>
      </c>
      <c r="Q102" s="17" t="str">
        <f>IFERROR(AND(OR(Q1:Q101,$X102)=TRUE,IF(SEARCH(Q$1,$A102)&gt;0,TRUE,FALSE)),"")</f>
        <v/>
      </c>
      <c r="R102" s="17" t="str">
        <f>IFERROR(AND(OR(R1:S101,$X102)=TRUE,IF(SEARCH(R$1,$A102)&gt;0,TRUE,FALSE)),"")</f>
        <v/>
      </c>
      <c r="S102" s="17" t="str">
        <f>IFERROR(AND(OR(S1:S101,$X102)=TRUE,IF(SEARCH(S$1,$A102)&gt;0,TRUE,FALSE)),"")</f>
        <v/>
      </c>
      <c r="T102" s="17" t="str">
        <f>IFERROR(AND(OR(T1:T101,$X102)=TRUE,IF(SEARCH(T$1,$A102)&gt;0,TRUE,FALSE)),"")</f>
        <v/>
      </c>
      <c r="U102" s="17" t="b">
        <f>IFERROR(AND(OR(U1:U101,$X102)=TRUE,IF(SEARCH(U$1,$A102)&gt;0,TRUE,FALSE)),"")</f>
        <v>0</v>
      </c>
      <c r="V102" s="17">
        <f t="shared" si="15"/>
        <v>0</v>
      </c>
      <c r="W102" s="17" t="b">
        <f t="shared" si="16"/>
        <v>0</v>
      </c>
      <c r="X102" s="17" t="b">
        <f t="shared" si="17"/>
        <v>0</v>
      </c>
      <c r="Y102" s="17" t="b">
        <f t="shared" si="18"/>
        <v>0</v>
      </c>
      <c r="Z102" s="17" t="b">
        <f>IF(E102&gt;'Overview (RESPONSES REQUIRED)'!$F$53,FALSE,TRUE)</f>
        <v>0</v>
      </c>
      <c r="AA102" s="17" t="b">
        <f>IF('Overview (RESPONSES REQUIRED)'!$D$53="Y", TRUE, FALSE)</f>
        <v>0</v>
      </c>
      <c r="AB102" s="17" t="str">
        <f t="shared" si="19"/>
        <v>N</v>
      </c>
    </row>
    <row r="103" spans="1:28" ht="15" x14ac:dyDescent="0.15">
      <c r="A103" s="17" t="s">
        <v>621</v>
      </c>
      <c r="B103" s="17">
        <v>2</v>
      </c>
      <c r="C103" s="17">
        <v>1</v>
      </c>
      <c r="D103" s="17" t="s">
        <v>521</v>
      </c>
      <c r="E103" s="17">
        <v>8</v>
      </c>
      <c r="F103" s="17" t="str">
        <f>IF('ENDC-n5'!P106="Y", "Y", IF('ENDC-n5'!P106="N", "N", 0))</f>
        <v>N</v>
      </c>
      <c r="G103" s="17" t="str">
        <f>IFERROR(AND(OR(G1:H102,$X103)=TRUE,IF(SEARCH(G$1,$A103)&gt;0,TRUE,FALSE)),"")</f>
        <v/>
      </c>
      <c r="H103" s="17" t="b">
        <f>IFERROR(AND(OR(H1:H102,$X103)=TRUE,IF(SEARCH(H$1,$A103)&gt;0,TRUE,FALSE)),"")</f>
        <v>0</v>
      </c>
      <c r="I103" s="17" t="str">
        <f>IFERROR(AND(OR(I1:L102,$X103)=TRUE,IF(SEARCH(I$1,$A103)&gt;0,TRUE,FALSE)),"")</f>
        <v/>
      </c>
      <c r="J103" s="17" t="str">
        <f>IFERROR(AND(OR(J1:L102,$X103)=TRUE,IF(SEARCH(J$1,$A103)&gt;0,TRUE,FALSE)),"")</f>
        <v/>
      </c>
      <c r="K103" s="17" t="b">
        <f>IFERROR(AND(OR(K1:L102,$X103)=TRUE,IF(SEARCH(K$1,$A103)&gt;0,TRUE,FALSE)),"")</f>
        <v>0</v>
      </c>
      <c r="L103" s="17" t="str">
        <f>IFERROR(AND(OR(L1:L102,$X103)=TRUE,IF(SEARCH(L$1,$A103)&gt;0,TRUE,FALSE)),"")</f>
        <v/>
      </c>
      <c r="M103" s="17" t="b">
        <f>IFERROR(AND(OR(M1:M102,$X103)=TRUE,IF(SEARCH(M$1,$A103)&gt;0,TRUE,FALSE)),"")</f>
        <v>0</v>
      </c>
      <c r="N103" s="17" t="str">
        <f>IFERROR(AND(OR(N1:Q102,$X103)=TRUE,IF(SEARCH(N$1,$A103)&gt;0,TRUE,FALSE)),"")</f>
        <v/>
      </c>
      <c r="O103" s="17" t="str">
        <f>IFERROR(AND(OR(O1:Q102,$X103)=TRUE,IF(SEARCH(O$1,$A103)&gt;0,TRUE,FALSE)),"")</f>
        <v/>
      </c>
      <c r="P103" s="17" t="str">
        <f>IFERROR(AND(OR(P1:Q102,$X103)=TRUE,IF(SEARCH(P$1,$A103)&gt;0,TRUE,FALSE)),"")</f>
        <v/>
      </c>
      <c r="Q103" s="17" t="str">
        <f>IFERROR(AND(OR(Q1:Q102,$X103)=TRUE,IF(SEARCH(Q$1,$A103)&gt;0,TRUE,FALSE)),"")</f>
        <v/>
      </c>
      <c r="R103" s="17" t="str">
        <f>IFERROR(AND(OR(R1:S102,$X103)=TRUE,IF(SEARCH(R$1,$A103)&gt;0,TRUE,FALSE)),"")</f>
        <v/>
      </c>
      <c r="S103" s="17" t="str">
        <f>IFERROR(AND(OR(S1:S102,$X103)=TRUE,IF(SEARCH(S$1,$A103)&gt;0,TRUE,FALSE)),"")</f>
        <v/>
      </c>
      <c r="T103" s="17" t="str">
        <f>IFERROR(AND(OR(T1:T102,$X103)=TRUE,IF(SEARCH(T$1,$A103)&gt;0,TRUE,FALSE)),"")</f>
        <v/>
      </c>
      <c r="U103" s="17" t="b">
        <f>IFERROR(AND(OR(U1:U102,$X103)=TRUE,IF(SEARCH(U$1,$A103)&gt;0,TRUE,FALSE)),"")</f>
        <v>0</v>
      </c>
      <c r="V103" s="17">
        <f t="shared" si="15"/>
        <v>0</v>
      </c>
      <c r="W103" s="17" t="b">
        <f t="shared" si="16"/>
        <v>0</v>
      </c>
      <c r="X103" s="17" t="b">
        <f t="shared" si="17"/>
        <v>0</v>
      </c>
      <c r="Y103" s="17" t="b">
        <f t="shared" si="18"/>
        <v>0</v>
      </c>
      <c r="Z103" s="17" t="b">
        <f>IF(E103&gt;'Overview (RESPONSES REQUIRED)'!$F$53,FALSE,TRUE)</f>
        <v>0</v>
      </c>
      <c r="AA103" s="17" t="b">
        <f>IF('Overview (RESPONSES REQUIRED)'!$D$53="Y", TRUE, FALSE)</f>
        <v>0</v>
      </c>
      <c r="AB103" s="17" t="str">
        <f t="shared" si="19"/>
        <v>N</v>
      </c>
    </row>
    <row r="104" spans="1:28" ht="15" x14ac:dyDescent="0.15">
      <c r="A104" s="17" t="s">
        <v>622</v>
      </c>
      <c r="B104" s="17">
        <v>2</v>
      </c>
      <c r="C104" s="17">
        <v>1</v>
      </c>
      <c r="D104" s="17" t="s">
        <v>521</v>
      </c>
      <c r="E104" s="17">
        <v>8</v>
      </c>
      <c r="F104" s="17" t="str">
        <f>IF('ENDC-n5'!P107="Y", "Y", IF('ENDC-n5'!P107="N", "N", 0))</f>
        <v>N</v>
      </c>
      <c r="G104" s="17" t="str">
        <f>IFERROR(AND(OR(G1:H103,$X104)=TRUE,IF(SEARCH(G$1,$A104)&gt;0,TRUE,FALSE)),"")</f>
        <v/>
      </c>
      <c r="H104" s="17" t="b">
        <f>IFERROR(AND(OR(H1:H103,$X104)=TRUE,IF(SEARCH(H$1,$A104)&gt;0,TRUE,FALSE)),"")</f>
        <v>0</v>
      </c>
      <c r="I104" s="17" t="str">
        <f>IFERROR(AND(OR(I1:L103,$X104)=TRUE,IF(SEARCH(I$1,$A104)&gt;0,TRUE,FALSE)),"")</f>
        <v/>
      </c>
      <c r="J104" s="17" t="str">
        <f>IFERROR(AND(OR(J1:L103,$X104)=TRUE,IF(SEARCH(J$1,$A104)&gt;0,TRUE,FALSE)),"")</f>
        <v/>
      </c>
      <c r="K104" s="17" t="str">
        <f>IFERROR(AND(OR(K1:L103,$X104)=TRUE,IF(SEARCH(K$1,$A104)&gt;0,TRUE,FALSE)),"")</f>
        <v/>
      </c>
      <c r="L104" s="17" t="str">
        <f>IFERROR(AND(OR(L1:L103,$X104)=TRUE,IF(SEARCH(L$1,$A104)&gt;0,TRUE,FALSE)),"")</f>
        <v/>
      </c>
      <c r="M104" s="17" t="b">
        <f>IFERROR(AND(OR(M1:M103,$X104)=TRUE,IF(SEARCH(M$1,$A104)&gt;0,TRUE,FALSE)),"")</f>
        <v>0</v>
      </c>
      <c r="N104" s="17" t="str">
        <f>IFERROR(AND(OR(N1:Q103,$X104)=TRUE,IF(SEARCH(N$1,$A104)&gt;0,TRUE,FALSE)),"")</f>
        <v/>
      </c>
      <c r="O104" s="17" t="str">
        <f>IFERROR(AND(OR(O1:Q103,$X104)=TRUE,IF(SEARCH(O$1,$A104)&gt;0,TRUE,FALSE)),"")</f>
        <v/>
      </c>
      <c r="P104" s="17" t="b">
        <f>IFERROR(AND(OR(P1:Q103,$X104)=TRUE,IF(SEARCH(P$1,$A104)&gt;0,TRUE,FALSE)),"")</f>
        <v>0</v>
      </c>
      <c r="Q104" s="17" t="str">
        <f>IFERROR(AND(OR(Q1:Q103,$X104)=TRUE,IF(SEARCH(Q$1,$A104)&gt;0,TRUE,FALSE)),"")</f>
        <v/>
      </c>
      <c r="R104" s="17" t="str">
        <f>IFERROR(AND(OR(R1:S103,$X104)=TRUE,IF(SEARCH(R$1,$A104)&gt;0,TRUE,FALSE)),"")</f>
        <v/>
      </c>
      <c r="S104" s="17" t="str">
        <f>IFERROR(AND(OR(S1:S103,$X104)=TRUE,IF(SEARCH(S$1,$A104)&gt;0,TRUE,FALSE)),"")</f>
        <v/>
      </c>
      <c r="T104" s="17" t="str">
        <f>IFERROR(AND(OR(T1:T103,$X104)=TRUE,IF(SEARCH(T$1,$A104)&gt;0,TRUE,FALSE)),"")</f>
        <v/>
      </c>
      <c r="U104" s="17" t="b">
        <f>IFERROR(AND(OR(U1:U103,$X104)=TRUE,IF(SEARCH(U$1,$A104)&gt;0,TRUE,FALSE)),"")</f>
        <v>0</v>
      </c>
      <c r="V104" s="17">
        <f t="shared" si="15"/>
        <v>0</v>
      </c>
      <c r="W104" s="17" t="b">
        <f t="shared" si="16"/>
        <v>0</v>
      </c>
      <c r="X104" s="17" t="b">
        <f t="shared" si="17"/>
        <v>0</v>
      </c>
      <c r="Y104" s="17" t="b">
        <f t="shared" si="18"/>
        <v>0</v>
      </c>
      <c r="Z104" s="17" t="b">
        <f>IF(E104&gt;'Overview (RESPONSES REQUIRED)'!$F$53,FALSE,TRUE)</f>
        <v>0</v>
      </c>
      <c r="AA104" s="17" t="b">
        <f>IF('Overview (RESPONSES REQUIRED)'!$D$53="Y", TRUE, FALSE)</f>
        <v>0</v>
      </c>
      <c r="AB104" s="17" t="str">
        <f t="shared" si="19"/>
        <v>N</v>
      </c>
    </row>
    <row r="105" spans="1:28" ht="15" x14ac:dyDescent="0.15">
      <c r="A105" s="17" t="s">
        <v>623</v>
      </c>
      <c r="B105" s="17">
        <v>2</v>
      </c>
      <c r="C105" s="17">
        <v>1</v>
      </c>
      <c r="D105" s="17" t="s">
        <v>521</v>
      </c>
      <c r="E105" s="17">
        <v>8</v>
      </c>
      <c r="F105" s="17" t="str">
        <f>IF('ENDC-n5'!P108="Y", "Y", IF('ENDC-n5'!P108="N", "N", 0))</f>
        <v>N</v>
      </c>
      <c r="G105" s="17" t="str">
        <f>IFERROR(AND(OR(G1:H104,$X105)=TRUE,IF(SEARCH(G$1,$A105)&gt;0,TRUE,FALSE)),"")</f>
        <v/>
      </c>
      <c r="H105" s="17" t="str">
        <f>IFERROR(AND(OR(H1:H104,$X105)=TRUE,IF(SEARCH(H$1,$A105)&gt;0,TRUE,FALSE)),"")</f>
        <v/>
      </c>
      <c r="I105" s="17" t="str">
        <f>IFERROR(AND(OR(I1:L104,$X105)=TRUE,IF(SEARCH(I$1,$A105)&gt;0,TRUE,FALSE)),"")</f>
        <v/>
      </c>
      <c r="J105" s="17" t="b">
        <f>IFERROR(AND(OR(J1:L104,$X105)=TRUE,IF(SEARCH(J$1,$A105)&gt;0,TRUE,FALSE)),"")</f>
        <v>0</v>
      </c>
      <c r="K105" s="17" t="str">
        <f>IFERROR(AND(OR(K1:L104,$X105)=TRUE,IF(SEARCH(K$1,$A105)&gt;0,TRUE,FALSE)),"")</f>
        <v/>
      </c>
      <c r="L105" s="17" t="str">
        <f>IFERROR(AND(OR(L1:L104,$X105)=TRUE,IF(SEARCH(L$1,$A105)&gt;0,TRUE,FALSE)),"")</f>
        <v/>
      </c>
      <c r="M105" s="17" t="b">
        <f>IFERROR(AND(OR(M1:M104,$X105)=TRUE,IF(SEARCH(M$1,$A105)&gt;0,TRUE,FALSE)),"")</f>
        <v>0</v>
      </c>
      <c r="N105" s="17" t="str">
        <f>IFERROR(AND(OR(N1:Q104,$X105)=TRUE,IF(SEARCH(N$1,$A105)&gt;0,TRUE,FALSE)),"")</f>
        <v/>
      </c>
      <c r="O105" s="17" t="str">
        <f>IFERROR(AND(OR(O1:Q104,$X105)=TRUE,IF(SEARCH(O$1,$A105)&gt;0,TRUE,FALSE)),"")</f>
        <v/>
      </c>
      <c r="P105" s="17" t="b">
        <f>IFERROR(AND(OR(P1:Q104,$X105)=TRUE,IF(SEARCH(P$1,$A105)&gt;0,TRUE,FALSE)),"")</f>
        <v>0</v>
      </c>
      <c r="Q105" s="17" t="str">
        <f>IFERROR(AND(OR(Q1:Q104,$X105)=TRUE,IF(SEARCH(Q$1,$A105)&gt;0,TRUE,FALSE)),"")</f>
        <v/>
      </c>
      <c r="R105" s="17" t="str">
        <f>IFERROR(AND(OR(R1:S104,$X105)=TRUE,IF(SEARCH(R$1,$A105)&gt;0,TRUE,FALSE)),"")</f>
        <v/>
      </c>
      <c r="S105" s="17" t="str">
        <f>IFERROR(AND(OR(S1:S104,$X105)=TRUE,IF(SEARCH(S$1,$A105)&gt;0,TRUE,FALSE)),"")</f>
        <v/>
      </c>
      <c r="T105" s="17" t="str">
        <f>IFERROR(AND(OR(T1:T104,$X105)=TRUE,IF(SEARCH(T$1,$A105)&gt;0,TRUE,FALSE)),"")</f>
        <v/>
      </c>
      <c r="U105" s="17" t="b">
        <f>IFERROR(AND(OR(U1:U104,$X105)=TRUE,IF(SEARCH(U$1,$A105)&gt;0,TRUE,FALSE)),"")</f>
        <v>0</v>
      </c>
      <c r="V105" s="17">
        <f t="shared" si="15"/>
        <v>0</v>
      </c>
      <c r="W105" s="17" t="b">
        <f t="shared" si="16"/>
        <v>0</v>
      </c>
      <c r="X105" s="17" t="b">
        <f t="shared" si="17"/>
        <v>0</v>
      </c>
      <c r="Y105" s="17" t="b">
        <f t="shared" si="18"/>
        <v>0</v>
      </c>
      <c r="Z105" s="17" t="b">
        <f>IF(E105&gt;'Overview (RESPONSES REQUIRED)'!$F$53,FALSE,TRUE)</f>
        <v>0</v>
      </c>
      <c r="AA105" s="17" t="b">
        <f>IF('Overview (RESPONSES REQUIRED)'!$D$53="Y", TRUE, FALSE)</f>
        <v>0</v>
      </c>
      <c r="AB105" s="17" t="str">
        <f t="shared" si="19"/>
        <v>N</v>
      </c>
    </row>
    <row r="106" spans="1:28" ht="15" x14ac:dyDescent="0.15">
      <c r="A106" s="17" t="s">
        <v>624</v>
      </c>
      <c r="B106" s="17">
        <v>2</v>
      </c>
      <c r="C106" s="17">
        <v>1</v>
      </c>
      <c r="D106" s="17" t="s">
        <v>521</v>
      </c>
      <c r="E106" s="17">
        <v>8</v>
      </c>
      <c r="F106" s="17" t="str">
        <f>IF('ENDC-n5'!P109="Y", "Y", IF('ENDC-n5'!P109="N", "N", 0))</f>
        <v>N</v>
      </c>
      <c r="G106" s="17" t="str">
        <f>IFERROR(AND(OR(G1:H105,$X106)=TRUE,IF(SEARCH(G$1,$A106)&gt;0,TRUE,FALSE)),"")</f>
        <v/>
      </c>
      <c r="H106" s="17" t="str">
        <f>IFERROR(AND(OR(H1:H105,$X106)=TRUE,IF(SEARCH(H$1,$A106)&gt;0,TRUE,FALSE)),"")</f>
        <v/>
      </c>
      <c r="I106" s="17" t="b">
        <f>IFERROR(AND(OR(I1:L105,$X106)=TRUE,IF(SEARCH(I$1,$A106)&gt;0,TRUE,FALSE)),"")</f>
        <v>0</v>
      </c>
      <c r="J106" s="17" t="str">
        <f>IFERROR(AND(OR(J1:L105,$X106)=TRUE,IF(SEARCH(J$1,$A106)&gt;0,TRUE,FALSE)),"")</f>
        <v/>
      </c>
      <c r="K106" s="17" t="str">
        <f>IFERROR(AND(OR(K1:L105,$X106)=TRUE,IF(SEARCH(K$1,$A106)&gt;0,TRUE,FALSE)),"")</f>
        <v/>
      </c>
      <c r="L106" s="17" t="str">
        <f>IFERROR(AND(OR(L1:L105,$X106)=TRUE,IF(SEARCH(L$1,$A106)&gt;0,TRUE,FALSE)),"")</f>
        <v/>
      </c>
      <c r="M106" s="17" t="b">
        <f>IFERROR(AND(OR(M1:M105,$X106)=TRUE,IF(SEARCH(M$1,$A106)&gt;0,TRUE,FALSE)),"")</f>
        <v>0</v>
      </c>
      <c r="N106" s="17" t="str">
        <f>IFERROR(AND(OR(N1:Q105,$X106)=TRUE,IF(SEARCH(N$1,$A106)&gt;0,TRUE,FALSE)),"")</f>
        <v/>
      </c>
      <c r="O106" s="17" t="str">
        <f>IFERROR(AND(OR(O1:Q105,$X106)=TRUE,IF(SEARCH(O$1,$A106)&gt;0,TRUE,FALSE)),"")</f>
        <v/>
      </c>
      <c r="P106" s="17" t="str">
        <f>IFERROR(AND(OR(P1:Q105,$X106)=TRUE,IF(SEARCH(P$1,$A106)&gt;0,TRUE,FALSE)),"")</f>
        <v/>
      </c>
      <c r="Q106" s="17" t="b">
        <f>IFERROR(AND(OR(Q1:Q105,$X106)=TRUE,IF(SEARCH(Q$1,$A106)&gt;0,TRUE,FALSE)),"")</f>
        <v>0</v>
      </c>
      <c r="R106" s="17" t="str">
        <f>IFERROR(AND(OR(R1:S105,$X106)=TRUE,IF(SEARCH(R$1,$A106)&gt;0,TRUE,FALSE)),"")</f>
        <v/>
      </c>
      <c r="S106" s="17" t="str">
        <f>IFERROR(AND(OR(S1:S105,$X106)=TRUE,IF(SEARCH(S$1,$A106)&gt;0,TRUE,FALSE)),"")</f>
        <v/>
      </c>
      <c r="T106" s="17" t="str">
        <f>IFERROR(AND(OR(T1:T105,$X106)=TRUE,IF(SEARCH(T$1,$A106)&gt;0,TRUE,FALSE)),"")</f>
        <v/>
      </c>
      <c r="U106" s="17" t="b">
        <f>IFERROR(AND(OR(U1:U105,$X106)=TRUE,IF(SEARCH(U$1,$A106)&gt;0,TRUE,FALSE)),"")</f>
        <v>0</v>
      </c>
      <c r="V106" s="17">
        <f t="shared" si="15"/>
        <v>0</v>
      </c>
      <c r="W106" s="17" t="b">
        <f t="shared" si="16"/>
        <v>0</v>
      </c>
      <c r="X106" s="17" t="b">
        <f t="shared" si="17"/>
        <v>0</v>
      </c>
      <c r="Y106" s="17" t="b">
        <f t="shared" si="18"/>
        <v>0</v>
      </c>
      <c r="Z106" s="17" t="b">
        <f>IF(E106&gt;'Overview (RESPONSES REQUIRED)'!$F$53,FALSE,TRUE)</f>
        <v>0</v>
      </c>
      <c r="AA106" s="17" t="b">
        <f>IF('Overview (RESPONSES REQUIRED)'!$D$53="Y", TRUE, FALSE)</f>
        <v>0</v>
      </c>
      <c r="AB106" s="17" t="str">
        <f t="shared" si="19"/>
        <v>N</v>
      </c>
    </row>
    <row r="107" spans="1:28" ht="15" x14ac:dyDescent="0.15">
      <c r="A107" s="17" t="s">
        <v>625</v>
      </c>
      <c r="B107" s="17">
        <v>2</v>
      </c>
      <c r="C107" s="17">
        <v>1</v>
      </c>
      <c r="D107" s="17" t="s">
        <v>521</v>
      </c>
      <c r="E107" s="17">
        <v>8</v>
      </c>
      <c r="F107" s="17" t="str">
        <f>IF('ENDC-n5'!P110="Y", "Y", IF('ENDC-n5'!P110="N", "N", 0))</f>
        <v>N</v>
      </c>
      <c r="G107" s="17" t="str">
        <f>IFERROR(AND(OR(G1:H106,$X107)=TRUE,IF(SEARCH(G$1,$A107)&gt;0,TRUE,FALSE)),"")</f>
        <v/>
      </c>
      <c r="H107" s="17" t="str">
        <f>IFERROR(AND(OR(H1:H106,$X107)=TRUE,IF(SEARCH(H$1,$A107)&gt;0,TRUE,FALSE)),"")</f>
        <v/>
      </c>
      <c r="I107" s="17" t="str">
        <f>IFERROR(AND(OR(I1:L106,$X107)=TRUE,IF(SEARCH(I$1,$A107)&gt;0,TRUE,FALSE)),"")</f>
        <v/>
      </c>
      <c r="J107" s="17" t="str">
        <f>IFERROR(AND(OR(J1:L106,$X107)=TRUE,IF(SEARCH(J$1,$A107)&gt;0,TRUE,FALSE)),"")</f>
        <v/>
      </c>
      <c r="K107" s="17" t="str">
        <f>IFERROR(AND(OR(K1:L106,$X107)=TRUE,IF(SEARCH(K$1,$A107)&gt;0,TRUE,FALSE)),"")</f>
        <v/>
      </c>
      <c r="L107" s="17" t="b">
        <f>IFERROR(AND(OR(L1:L106,$X107)=TRUE,IF(SEARCH(L$1,$A107)&gt;0,TRUE,FALSE)),"")</f>
        <v>0</v>
      </c>
      <c r="M107" s="17" t="b">
        <f>IFERROR(AND(OR(M1:M106,$X107)=TRUE,IF(SEARCH(M$1,$A107)&gt;0,TRUE,FALSE)),"")</f>
        <v>0</v>
      </c>
      <c r="N107" s="17" t="b">
        <f>IFERROR(AND(OR(N1:Q106,$X107)=TRUE,IF(SEARCH(N$1,$A107)&gt;0,TRUE,FALSE)),"")</f>
        <v>0</v>
      </c>
      <c r="O107" s="17" t="str">
        <f>IFERROR(AND(OR(O1:Q106,$X107)=TRUE,IF(SEARCH(O$1,$A107)&gt;0,TRUE,FALSE)),"")</f>
        <v/>
      </c>
      <c r="P107" s="17" t="str">
        <f>IFERROR(AND(OR(P1:Q106,$X107)=TRUE,IF(SEARCH(P$1,$A107)&gt;0,TRUE,FALSE)),"")</f>
        <v/>
      </c>
      <c r="Q107" s="17" t="str">
        <f>IFERROR(AND(OR(Q1:Q106,$X107)=TRUE,IF(SEARCH(Q$1,$A107)&gt;0,TRUE,FALSE)),"")</f>
        <v/>
      </c>
      <c r="R107" s="17" t="str">
        <f>IFERROR(AND(OR(R1:S106,$X107)=TRUE,IF(SEARCH(R$1,$A107)&gt;0,TRUE,FALSE)),"")</f>
        <v/>
      </c>
      <c r="S107" s="17" t="str">
        <f>IFERROR(AND(OR(S1:S106,$X107)=TRUE,IF(SEARCH(S$1,$A107)&gt;0,TRUE,FALSE)),"")</f>
        <v/>
      </c>
      <c r="T107" s="17" t="str">
        <f>IFERROR(AND(OR(T1:T106,$X107)=TRUE,IF(SEARCH(T$1,$A107)&gt;0,TRUE,FALSE)),"")</f>
        <v/>
      </c>
      <c r="U107" s="17" t="b">
        <f>IFERROR(AND(OR(U1:U106,$X107)=TRUE,IF(SEARCH(U$1,$A107)&gt;0,TRUE,FALSE)),"")</f>
        <v>0</v>
      </c>
      <c r="V107" s="17">
        <f t="shared" si="15"/>
        <v>0</v>
      </c>
      <c r="W107" s="17" t="b">
        <f t="shared" si="16"/>
        <v>0</v>
      </c>
      <c r="X107" s="17" t="b">
        <f t="shared" si="17"/>
        <v>0</v>
      </c>
      <c r="Y107" s="17" t="b">
        <f t="shared" si="18"/>
        <v>0</v>
      </c>
      <c r="Z107" s="17" t="b">
        <f>IF(E107&gt;'Overview (RESPONSES REQUIRED)'!$F$53,FALSE,TRUE)</f>
        <v>0</v>
      </c>
      <c r="AA107" s="17" t="b">
        <f>IF('Overview (RESPONSES REQUIRED)'!$D$53="Y", TRUE, FALSE)</f>
        <v>0</v>
      </c>
      <c r="AB107" s="17" t="str">
        <f t="shared" si="19"/>
        <v>N</v>
      </c>
    </row>
    <row r="108" spans="1:28" ht="15" x14ac:dyDescent="0.15">
      <c r="A108" s="17" t="s">
        <v>626</v>
      </c>
      <c r="B108" s="17">
        <v>2</v>
      </c>
      <c r="C108" s="17">
        <v>1</v>
      </c>
      <c r="D108" s="17" t="s">
        <v>521</v>
      </c>
      <c r="E108" s="17">
        <v>8</v>
      </c>
      <c r="F108" s="17" t="str">
        <f>IF('ENDC-n5'!P111="Y", "Y", IF('ENDC-n5'!P111="N", "N", 0))</f>
        <v>N</v>
      </c>
      <c r="G108" s="17" t="str">
        <f>IFERROR(AND(OR(G1:H107,$X108)=TRUE,IF(SEARCH(G$1,$A108)&gt;0,TRUE,FALSE)),"")</f>
        <v/>
      </c>
      <c r="H108" s="17" t="str">
        <f>IFERROR(AND(OR(H1:H107,$X108)=TRUE,IF(SEARCH(H$1,$A108)&gt;0,TRUE,FALSE)),"")</f>
        <v/>
      </c>
      <c r="I108" s="17" t="str">
        <f>IFERROR(AND(OR(I1:L107,$X108)=TRUE,IF(SEARCH(I$1,$A108)&gt;0,TRUE,FALSE)),"")</f>
        <v/>
      </c>
      <c r="J108" s="17" t="str">
        <f>IFERROR(AND(OR(J1:L107,$X108)=TRUE,IF(SEARCH(J$1,$A108)&gt;0,TRUE,FALSE)),"")</f>
        <v/>
      </c>
      <c r="K108" s="17" t="b">
        <f>IFERROR(AND(OR(K1:L107,$X108)=TRUE,IF(SEARCH(K$1,$A108)&gt;0,TRUE,FALSE)),"")</f>
        <v>0</v>
      </c>
      <c r="L108" s="17" t="str">
        <f>IFERROR(AND(OR(L1:L107,$X108)=TRUE,IF(SEARCH(L$1,$A108)&gt;0,TRUE,FALSE)),"")</f>
        <v/>
      </c>
      <c r="M108" s="17" t="b">
        <f>IFERROR(AND(OR(M1:M107,$X108)=TRUE,IF(SEARCH(M$1,$A108)&gt;0,TRUE,FALSE)),"")</f>
        <v>0</v>
      </c>
      <c r="N108" s="17" t="str">
        <f>IFERROR(AND(OR(N1:Q107,$X108)=TRUE,IF(SEARCH(N$1,$A108)&gt;0,TRUE,FALSE)),"")</f>
        <v/>
      </c>
      <c r="O108" s="17" t="b">
        <f>IFERROR(AND(OR(O1:Q107,$X108)=TRUE,IF(SEARCH(O$1,$A108)&gt;0,TRUE,FALSE)),"")</f>
        <v>0</v>
      </c>
      <c r="P108" s="17" t="str">
        <f>IFERROR(AND(OR(P1:Q107,$X108)=TRUE,IF(SEARCH(P$1,$A108)&gt;0,TRUE,FALSE)),"")</f>
        <v/>
      </c>
      <c r="Q108" s="17" t="str">
        <f>IFERROR(AND(OR(Q1:Q107,$X108)=TRUE,IF(SEARCH(Q$1,$A108)&gt;0,TRUE,FALSE)),"")</f>
        <v/>
      </c>
      <c r="R108" s="17" t="str">
        <f>IFERROR(AND(OR(R1:S107,$X108)=TRUE,IF(SEARCH(R$1,$A108)&gt;0,TRUE,FALSE)),"")</f>
        <v/>
      </c>
      <c r="S108" s="17" t="str">
        <f>IFERROR(AND(OR(S1:S107,$X108)=TRUE,IF(SEARCH(S$1,$A108)&gt;0,TRUE,FALSE)),"")</f>
        <v/>
      </c>
      <c r="T108" s="17" t="str">
        <f>IFERROR(AND(OR(T1:T107,$X108)=TRUE,IF(SEARCH(T$1,$A108)&gt;0,TRUE,FALSE)),"")</f>
        <v/>
      </c>
      <c r="U108" s="17" t="b">
        <f>IFERROR(AND(OR(U1:U107,$X108)=TRUE,IF(SEARCH(U$1,$A108)&gt;0,TRUE,FALSE)),"")</f>
        <v>0</v>
      </c>
      <c r="V108" s="17">
        <f t="shared" si="15"/>
        <v>0</v>
      </c>
      <c r="W108" s="17" t="b">
        <f t="shared" si="16"/>
        <v>0</v>
      </c>
      <c r="X108" s="17" t="b">
        <f t="shared" si="17"/>
        <v>0</v>
      </c>
      <c r="Y108" s="17" t="b">
        <f t="shared" si="18"/>
        <v>0</v>
      </c>
      <c r="Z108" s="17" t="b">
        <f>IF(E108&gt;'Overview (RESPONSES REQUIRED)'!$F$53,FALSE,TRUE)</f>
        <v>0</v>
      </c>
      <c r="AA108" s="17" t="b">
        <f>IF('Overview (RESPONSES REQUIRED)'!$D$53="Y", TRUE, FALSE)</f>
        <v>0</v>
      </c>
      <c r="AB108" s="17" t="str">
        <f t="shared" si="19"/>
        <v>N</v>
      </c>
    </row>
    <row r="109" spans="1:28" ht="15" x14ac:dyDescent="0.15">
      <c r="A109" s="17" t="s">
        <v>627</v>
      </c>
      <c r="B109" s="17">
        <v>2</v>
      </c>
      <c r="C109" s="17">
        <v>1</v>
      </c>
      <c r="D109" s="17" t="s">
        <v>521</v>
      </c>
      <c r="E109" s="17">
        <v>8</v>
      </c>
      <c r="F109" s="17" t="str">
        <f>IF('ENDC-n5'!P112="Y", "Y", IF('ENDC-n5'!P112="N", "N", 0))</f>
        <v>N</v>
      </c>
      <c r="G109" s="17" t="str">
        <f>IFERROR(AND(OR(G1:H108,$X109)=TRUE,IF(SEARCH(G$1,$A109)&gt;0,TRUE,FALSE)),"")</f>
        <v/>
      </c>
      <c r="H109" s="17" t="b">
        <f>IFERROR(AND(OR(H1:H108,$X109)=TRUE,IF(SEARCH(H$1,$A109)&gt;0,TRUE,FALSE)),"")</f>
        <v>0</v>
      </c>
      <c r="I109" s="17" t="str">
        <f>IFERROR(AND(OR(I1:L108,$X109)=TRUE,IF(SEARCH(I$1,$A109)&gt;0,TRUE,FALSE)),"")</f>
        <v/>
      </c>
      <c r="J109" s="17" t="b">
        <f>IFERROR(AND(OR(J1:L108,$X109)=TRUE,IF(SEARCH(J$1,$A109)&gt;0,TRUE,FALSE)),"")</f>
        <v>0</v>
      </c>
      <c r="K109" s="17" t="str">
        <f>IFERROR(AND(OR(K1:L108,$X109)=TRUE,IF(SEARCH(K$1,$A109)&gt;0,TRUE,FALSE)),"")</f>
        <v/>
      </c>
      <c r="L109" s="17" t="str">
        <f>IFERROR(AND(OR(L1:L108,$X109)=TRUE,IF(SEARCH(L$1,$A109)&gt;0,TRUE,FALSE)),"")</f>
        <v/>
      </c>
      <c r="M109" s="17" t="b">
        <f>IFERROR(AND(OR(M1:M108,$X109)=TRUE,IF(SEARCH(M$1,$A109)&gt;0,TRUE,FALSE)),"")</f>
        <v>0</v>
      </c>
      <c r="N109" s="17" t="str">
        <f>IFERROR(AND(OR(N1:Q108,$X109)=TRUE,IF(SEARCH(N$1,$A109)&gt;0,TRUE,FALSE)),"")</f>
        <v/>
      </c>
      <c r="O109" s="17" t="str">
        <f>IFERROR(AND(OR(O1:Q108,$X109)=TRUE,IF(SEARCH(O$1,$A109)&gt;0,TRUE,FALSE)),"")</f>
        <v/>
      </c>
      <c r="P109" s="17" t="str">
        <f>IFERROR(AND(OR(P1:Q108,$X109)=TRUE,IF(SEARCH(P$1,$A109)&gt;0,TRUE,FALSE)),"")</f>
        <v/>
      </c>
      <c r="Q109" s="17" t="str">
        <f>IFERROR(AND(OR(Q1:Q108,$X109)=TRUE,IF(SEARCH(Q$1,$A109)&gt;0,TRUE,FALSE)),"")</f>
        <v/>
      </c>
      <c r="R109" s="17" t="str">
        <f>IFERROR(AND(OR(R1:S108,$X109)=TRUE,IF(SEARCH(R$1,$A109)&gt;0,TRUE,FALSE)),"")</f>
        <v/>
      </c>
      <c r="S109" s="17" t="str">
        <f>IFERROR(AND(OR(S1:S108,$X109)=TRUE,IF(SEARCH(S$1,$A109)&gt;0,TRUE,FALSE)),"")</f>
        <v/>
      </c>
      <c r="T109" s="17" t="str">
        <f>IFERROR(AND(OR(T1:T108,$X109)=TRUE,IF(SEARCH(T$1,$A109)&gt;0,TRUE,FALSE)),"")</f>
        <v/>
      </c>
      <c r="U109" s="17" t="b">
        <f>IFERROR(AND(OR(U1:U108,$X109)=TRUE,IF(SEARCH(U$1,$A109)&gt;0,TRUE,FALSE)),"")</f>
        <v>0</v>
      </c>
      <c r="V109" s="17">
        <f t="shared" si="15"/>
        <v>0</v>
      </c>
      <c r="W109" s="17" t="b">
        <f t="shared" si="16"/>
        <v>0</v>
      </c>
      <c r="X109" s="17" t="b">
        <f t="shared" si="17"/>
        <v>0</v>
      </c>
      <c r="Y109" s="17" t="b">
        <f t="shared" si="18"/>
        <v>0</v>
      </c>
      <c r="Z109" s="17" t="b">
        <f>IF(E109&gt;'Overview (RESPONSES REQUIRED)'!$F$53,FALSE,TRUE)</f>
        <v>0</v>
      </c>
      <c r="AA109" s="17" t="b">
        <f>IF('Overview (RESPONSES REQUIRED)'!$D$53="Y", TRUE, FALSE)</f>
        <v>0</v>
      </c>
      <c r="AB109" s="17" t="str">
        <f t="shared" si="19"/>
        <v>N</v>
      </c>
    </row>
    <row r="110" spans="1:28" ht="15" x14ac:dyDescent="0.15">
      <c r="A110" s="17" t="s">
        <v>628</v>
      </c>
      <c r="B110" s="17">
        <v>2</v>
      </c>
      <c r="C110" s="17">
        <v>1</v>
      </c>
      <c r="D110" s="17" t="s">
        <v>521</v>
      </c>
      <c r="E110" s="17">
        <v>8</v>
      </c>
      <c r="F110" s="17" t="str">
        <f>IF('ENDC-n5'!P113="Y", "Y", IF('ENDC-n5'!P113="N", "N", 0))</f>
        <v>N</v>
      </c>
      <c r="G110" s="17" t="str">
        <f>IFERROR(AND(OR(G1:H109,$X110)=TRUE,IF(SEARCH(G$1,$A110)&gt;0,TRUE,FALSE)),"")</f>
        <v/>
      </c>
      <c r="H110" s="17" t="b">
        <f>IFERROR(AND(OR(H1:H109,$X110)=TRUE,IF(SEARCH(H$1,$A110)&gt;0,TRUE,FALSE)),"")</f>
        <v>0</v>
      </c>
      <c r="I110" s="17" t="str">
        <f>IFERROR(AND(OR(I1:L109,$X110)=TRUE,IF(SEARCH(I$1,$A110)&gt;0,TRUE,FALSE)),"")</f>
        <v/>
      </c>
      <c r="J110" s="17" t="str">
        <f>IFERROR(AND(OR(J1:L109,$X110)=TRUE,IF(SEARCH(J$1,$A110)&gt;0,TRUE,FALSE)),"")</f>
        <v/>
      </c>
      <c r="K110" s="17" t="str">
        <f>IFERROR(AND(OR(K1:L109,$X110)=TRUE,IF(SEARCH(K$1,$A110)&gt;0,TRUE,FALSE)),"")</f>
        <v/>
      </c>
      <c r="L110" s="17" t="str">
        <f>IFERROR(AND(OR(L1:L109,$X110)=TRUE,IF(SEARCH(L$1,$A110)&gt;0,TRUE,FALSE)),"")</f>
        <v/>
      </c>
      <c r="M110" s="17" t="b">
        <f>IFERROR(AND(OR(M1:M109,$X110)=TRUE,IF(SEARCH(M$1,$A110)&gt;0,TRUE,FALSE)),"")</f>
        <v>0</v>
      </c>
      <c r="N110" s="17" t="str">
        <f>IFERROR(AND(OR(N1:Q109,$X110)=TRUE,IF(SEARCH(N$1,$A110)&gt;0,TRUE,FALSE)),"")</f>
        <v/>
      </c>
      <c r="O110" s="17" t="b">
        <f>IFERROR(AND(OR(O1:Q109,$X110)=TRUE,IF(SEARCH(O$1,$A110)&gt;0,TRUE,FALSE)),"")</f>
        <v>0</v>
      </c>
      <c r="P110" s="17" t="str">
        <f>IFERROR(AND(OR(P1:Q109,$X110)=TRUE,IF(SEARCH(P$1,$A110)&gt;0,TRUE,FALSE)),"")</f>
        <v/>
      </c>
      <c r="Q110" s="17" t="str">
        <f>IFERROR(AND(OR(Q1:Q109,$X110)=TRUE,IF(SEARCH(Q$1,$A110)&gt;0,TRUE,FALSE)),"")</f>
        <v/>
      </c>
      <c r="R110" s="17" t="str">
        <f>IFERROR(AND(OR(R1:S109,$X110)=TRUE,IF(SEARCH(R$1,$A110)&gt;0,TRUE,FALSE)),"")</f>
        <v/>
      </c>
      <c r="S110" s="17" t="str">
        <f>IFERROR(AND(OR(S1:S109,$X110)=TRUE,IF(SEARCH(S$1,$A110)&gt;0,TRUE,FALSE)),"")</f>
        <v/>
      </c>
      <c r="T110" s="17" t="str">
        <f>IFERROR(AND(OR(T1:T109,$X110)=TRUE,IF(SEARCH(T$1,$A110)&gt;0,TRUE,FALSE)),"")</f>
        <v/>
      </c>
      <c r="U110" s="17" t="b">
        <f>IFERROR(AND(OR(U1:U109,$X110)=TRUE,IF(SEARCH(U$1,$A110)&gt;0,TRUE,FALSE)),"")</f>
        <v>0</v>
      </c>
      <c r="V110" s="17">
        <f t="shared" si="15"/>
        <v>0</v>
      </c>
      <c r="W110" s="17" t="b">
        <f t="shared" si="16"/>
        <v>0</v>
      </c>
      <c r="X110" s="17" t="b">
        <f t="shared" si="17"/>
        <v>0</v>
      </c>
      <c r="Y110" s="17" t="b">
        <f t="shared" si="18"/>
        <v>0</v>
      </c>
      <c r="Z110" s="17" t="b">
        <f>IF(E110&gt;'Overview (RESPONSES REQUIRED)'!$F$53,FALSE,TRUE)</f>
        <v>0</v>
      </c>
      <c r="AA110" s="17" t="b">
        <f>IF('Overview (RESPONSES REQUIRED)'!$D$53="Y", TRUE, FALSE)</f>
        <v>0</v>
      </c>
      <c r="AB110" s="17" t="str">
        <f t="shared" si="19"/>
        <v>N</v>
      </c>
    </row>
    <row r="111" spans="1:28" ht="15" x14ac:dyDescent="0.15">
      <c r="A111" s="17" t="s">
        <v>629</v>
      </c>
      <c r="B111" s="17">
        <v>2</v>
      </c>
      <c r="C111" s="17">
        <v>1</v>
      </c>
      <c r="D111" s="17" t="s">
        <v>521</v>
      </c>
      <c r="E111" s="17">
        <v>8</v>
      </c>
      <c r="F111" s="17" t="str">
        <f>IF('ENDC-n5'!P114="Y", "Y", IF('ENDC-n5'!P114="N", "N", 0))</f>
        <v>N</v>
      </c>
      <c r="G111" s="17" t="str">
        <f>IFERROR(AND(OR(G1:H110,$X111)=TRUE,IF(SEARCH(G$1,$A111)&gt;0,TRUE,FALSE)),"")</f>
        <v/>
      </c>
      <c r="H111" s="17" t="str">
        <f>IFERROR(AND(OR(H1:H110,$X111)=TRUE,IF(SEARCH(H$1,$A111)&gt;0,TRUE,FALSE)),"")</f>
        <v/>
      </c>
      <c r="I111" s="17" t="str">
        <f>IFERROR(AND(OR(I1:L110,$X111)=TRUE,IF(SEARCH(I$1,$A111)&gt;0,TRUE,FALSE)),"")</f>
        <v/>
      </c>
      <c r="J111" s="17" t="b">
        <f>IFERROR(AND(OR(J1:L110,$X111)=TRUE,IF(SEARCH(J$1,$A111)&gt;0,TRUE,FALSE)),"")</f>
        <v>0</v>
      </c>
      <c r="K111" s="17" t="str">
        <f>IFERROR(AND(OR(K1:L110,$X111)=TRUE,IF(SEARCH(K$1,$A111)&gt;0,TRUE,FALSE)),"")</f>
        <v/>
      </c>
      <c r="L111" s="17" t="str">
        <f>IFERROR(AND(OR(L1:L110,$X111)=TRUE,IF(SEARCH(L$1,$A111)&gt;0,TRUE,FALSE)),"")</f>
        <v/>
      </c>
      <c r="M111" s="17" t="b">
        <f>IFERROR(AND(OR(M1:M110,$X111)=TRUE,IF(SEARCH(M$1,$A111)&gt;0,TRUE,FALSE)),"")</f>
        <v>0</v>
      </c>
      <c r="N111" s="17" t="str">
        <f>IFERROR(AND(OR(N1:Q110,$X111)=TRUE,IF(SEARCH(N$1,$A111)&gt;0,TRUE,FALSE)),"")</f>
        <v/>
      </c>
      <c r="O111" s="17" t="b">
        <f>IFERROR(AND(OR(O1:Q110,$X111)=TRUE,IF(SEARCH(O$1,$A111)&gt;0,TRUE,FALSE)),"")</f>
        <v>0</v>
      </c>
      <c r="P111" s="17" t="str">
        <f>IFERROR(AND(OR(P1:Q110,$X111)=TRUE,IF(SEARCH(P$1,$A111)&gt;0,TRUE,FALSE)),"")</f>
        <v/>
      </c>
      <c r="Q111" s="17" t="str">
        <f>IFERROR(AND(OR(Q1:Q110,$X111)=TRUE,IF(SEARCH(Q$1,$A111)&gt;0,TRUE,FALSE)),"")</f>
        <v/>
      </c>
      <c r="R111" s="17" t="str">
        <f>IFERROR(AND(OR(R1:S110,$X111)=TRUE,IF(SEARCH(R$1,$A111)&gt;0,TRUE,FALSE)),"")</f>
        <v/>
      </c>
      <c r="S111" s="17" t="str">
        <f>IFERROR(AND(OR(S1:S110,$X111)=TRUE,IF(SEARCH(S$1,$A111)&gt;0,TRUE,FALSE)),"")</f>
        <v/>
      </c>
      <c r="T111" s="17" t="str">
        <f>IFERROR(AND(OR(T1:T110,$X111)=TRUE,IF(SEARCH(T$1,$A111)&gt;0,TRUE,FALSE)),"")</f>
        <v/>
      </c>
      <c r="U111" s="17" t="b">
        <f>IFERROR(AND(OR(U1:U110,$X111)=TRUE,IF(SEARCH(U$1,$A111)&gt;0,TRUE,FALSE)),"")</f>
        <v>0</v>
      </c>
      <c r="V111" s="17">
        <f t="shared" si="15"/>
        <v>0</v>
      </c>
      <c r="W111" s="17" t="b">
        <f t="shared" si="16"/>
        <v>0</v>
      </c>
      <c r="X111" s="17" t="b">
        <f t="shared" si="17"/>
        <v>0</v>
      </c>
      <c r="Y111" s="17" t="b">
        <f t="shared" si="18"/>
        <v>0</v>
      </c>
      <c r="Z111" s="17" t="b">
        <f>IF(E111&gt;'Overview (RESPONSES REQUIRED)'!$F$53,FALSE,TRUE)</f>
        <v>0</v>
      </c>
      <c r="AA111" s="17" t="b">
        <f>IF('Overview (RESPONSES REQUIRED)'!$D$53="Y", TRUE, FALSE)</f>
        <v>0</v>
      </c>
      <c r="AB111" s="17" t="str">
        <f t="shared" si="19"/>
        <v>N</v>
      </c>
    </row>
    <row r="112" spans="1:28" ht="15" x14ac:dyDescent="0.15">
      <c r="A112" s="17" t="s">
        <v>630</v>
      </c>
      <c r="B112" s="17">
        <v>2</v>
      </c>
      <c r="C112" s="17">
        <v>1</v>
      </c>
      <c r="D112" s="17" t="s">
        <v>521</v>
      </c>
      <c r="E112" s="17">
        <v>6</v>
      </c>
      <c r="F112" s="17" t="str">
        <f>IF('ENDC-n5'!P115="Y", "Y", IF('ENDC-n5'!P115="N", "N", 0))</f>
        <v>N</v>
      </c>
      <c r="G112" s="17" t="b">
        <f>IFERROR(AND(OR(G1:H111,$X112)=TRUE,IF(SEARCH(G$1,$A112)&gt;0,TRUE,FALSE)),"")</f>
        <v>0</v>
      </c>
      <c r="H112" s="17" t="str">
        <f>IFERROR(AND(OR(H1:H111,$X112)=TRUE,IF(SEARCH(H$1,$A112)&gt;0,TRUE,FALSE)),"")</f>
        <v/>
      </c>
      <c r="I112" s="17" t="str">
        <f>IFERROR(AND(OR(I1:L111,$X112)=TRUE,IF(SEARCH(I$1,$A112)&gt;0,TRUE,FALSE)),"")</f>
        <v/>
      </c>
      <c r="J112" s="17" t="str">
        <f>IFERROR(AND(OR(J1:L111,$X112)=TRUE,IF(SEARCH(J$1,$A112)&gt;0,TRUE,FALSE)),"")</f>
        <v/>
      </c>
      <c r="K112" s="17" t="b">
        <f>IFERROR(AND(OR(K1:L111,$X112)=TRUE,IF(SEARCH(K$1,$A112)&gt;0,TRUE,FALSE)),"")</f>
        <v>0</v>
      </c>
      <c r="L112" s="17" t="str">
        <f>IFERROR(AND(OR(L1:L111,$X112)=TRUE,IF(SEARCH(L$1,$A112)&gt;0,TRUE,FALSE)),"")</f>
        <v/>
      </c>
      <c r="M112" s="17" t="b">
        <f>IFERROR(AND(OR(M1:M111,$X112)=TRUE,IF(SEARCH(M$1,$A112)&gt;0,TRUE,FALSE)),"")</f>
        <v>0</v>
      </c>
      <c r="N112" s="17" t="str">
        <f>IFERROR(AND(OR(N1:Q111,$X112)=TRUE,IF(SEARCH(N$1,$A112)&gt;0,TRUE,FALSE)),"")</f>
        <v/>
      </c>
      <c r="O112" s="17" t="str">
        <f>IFERROR(AND(OR(O1:Q111,$X112)=TRUE,IF(SEARCH(O$1,$A112)&gt;0,TRUE,FALSE)),"")</f>
        <v/>
      </c>
      <c r="P112" s="17" t="str">
        <f>IFERROR(AND(OR(P1:Q111,$X112)=TRUE,IF(SEARCH(P$1,$A112)&gt;0,TRUE,FALSE)),"")</f>
        <v/>
      </c>
      <c r="Q112" s="17" t="str">
        <f>IFERROR(AND(OR(Q1:Q111,$X112)=TRUE,IF(SEARCH(Q$1,$A112)&gt;0,TRUE,FALSE)),"")</f>
        <v/>
      </c>
      <c r="R112" s="17" t="str">
        <f>IFERROR(AND(OR(R1:S111,$X112)=TRUE,IF(SEARCH(R$1,$A112)&gt;0,TRUE,FALSE)),"")</f>
        <v/>
      </c>
      <c r="S112" s="17" t="str">
        <f>IFERROR(AND(OR(S1:S111,$X112)=TRUE,IF(SEARCH(S$1,$A112)&gt;0,TRUE,FALSE)),"")</f>
        <v/>
      </c>
      <c r="T112" s="17" t="str">
        <f>IFERROR(AND(OR(T1:T111,$X112)=TRUE,IF(SEARCH(T$1,$A112)&gt;0,TRUE,FALSE)),"")</f>
        <v/>
      </c>
      <c r="U112" s="17" t="b">
        <f>IFERROR(AND(OR(U1:U111,$X112)=TRUE,IF(SEARCH(U$1,$A112)&gt;0,TRUE,FALSE)),"")</f>
        <v>0</v>
      </c>
      <c r="V112" s="17">
        <f t="shared" si="15"/>
        <v>0</v>
      </c>
      <c r="W112" s="17" t="b">
        <f t="shared" si="16"/>
        <v>0</v>
      </c>
      <c r="X112" s="17" t="b">
        <f t="shared" si="17"/>
        <v>0</v>
      </c>
      <c r="Y112" s="17" t="b">
        <f t="shared" si="18"/>
        <v>0</v>
      </c>
      <c r="Z112" s="17" t="b">
        <f>IF(E112&gt;'Overview (RESPONSES REQUIRED)'!$F$53,FALSE,TRUE)</f>
        <v>0</v>
      </c>
      <c r="AA112" s="17" t="b">
        <f>IF('Overview (RESPONSES REQUIRED)'!$D$53="Y", TRUE, FALSE)</f>
        <v>0</v>
      </c>
      <c r="AB112" s="17" t="str">
        <f t="shared" si="19"/>
        <v>N</v>
      </c>
    </row>
    <row r="113" spans="1:28" ht="15" x14ac:dyDescent="0.15">
      <c r="A113" s="17" t="s">
        <v>631</v>
      </c>
      <c r="B113" s="17">
        <v>2</v>
      </c>
      <c r="C113" s="17">
        <v>1</v>
      </c>
      <c r="D113" s="17" t="s">
        <v>521</v>
      </c>
      <c r="E113" s="17">
        <v>6</v>
      </c>
      <c r="F113" s="17" t="str">
        <f>IF('ENDC-n5'!P116="Y", "Y", IF('ENDC-n5'!P116="N", "N", 0))</f>
        <v>N</v>
      </c>
      <c r="G113" s="17" t="b">
        <f>IFERROR(AND(OR(G1:H112,$X113)=TRUE,IF(SEARCH(G$1,$A113)&gt;0,TRUE,FALSE)),"")</f>
        <v>0</v>
      </c>
      <c r="H113" s="17" t="str">
        <f>IFERROR(AND(OR(H1:H112,$X113)=TRUE,IF(SEARCH(H$1,$A113)&gt;0,TRUE,FALSE)),"")</f>
        <v/>
      </c>
      <c r="I113" s="17" t="str">
        <f>IFERROR(AND(OR(I1:L112,$X113)=TRUE,IF(SEARCH(I$1,$A113)&gt;0,TRUE,FALSE)),"")</f>
        <v/>
      </c>
      <c r="J113" s="17" t="str">
        <f>IFERROR(AND(OR(J1:L112,$X113)=TRUE,IF(SEARCH(J$1,$A113)&gt;0,TRUE,FALSE)),"")</f>
        <v/>
      </c>
      <c r="K113" s="17" t="str">
        <f>IFERROR(AND(OR(K1:L112,$X113)=TRUE,IF(SEARCH(K$1,$A113)&gt;0,TRUE,FALSE)),"")</f>
        <v/>
      </c>
      <c r="L113" s="17" t="str">
        <f>IFERROR(AND(OR(L1:L112,$X113)=TRUE,IF(SEARCH(L$1,$A113)&gt;0,TRUE,FALSE)),"")</f>
        <v/>
      </c>
      <c r="M113" s="17" t="b">
        <f>IFERROR(AND(OR(M1:M112,$X113)=TRUE,IF(SEARCH(M$1,$A113)&gt;0,TRUE,FALSE)),"")</f>
        <v>0</v>
      </c>
      <c r="N113" s="17" t="str">
        <f>IFERROR(AND(OR(N1:Q112,$X113)=TRUE,IF(SEARCH(N$1,$A113)&gt;0,TRUE,FALSE)),"")</f>
        <v/>
      </c>
      <c r="O113" s="17" t="str">
        <f>IFERROR(AND(OR(O1:Q112,$X113)=TRUE,IF(SEARCH(O$1,$A113)&gt;0,TRUE,FALSE)),"")</f>
        <v/>
      </c>
      <c r="P113" s="17" t="b">
        <f>IFERROR(AND(OR(P1:Q112,$X113)=TRUE,IF(SEARCH(P$1,$A113)&gt;0,TRUE,FALSE)),"")</f>
        <v>0</v>
      </c>
      <c r="Q113" s="17" t="str">
        <f>IFERROR(AND(OR(Q1:Q112,$X113)=TRUE,IF(SEARCH(Q$1,$A113)&gt;0,TRUE,FALSE)),"")</f>
        <v/>
      </c>
      <c r="R113" s="17" t="str">
        <f>IFERROR(AND(OR(R1:S112,$X113)=TRUE,IF(SEARCH(R$1,$A113)&gt;0,TRUE,FALSE)),"")</f>
        <v/>
      </c>
      <c r="S113" s="17" t="str">
        <f>IFERROR(AND(OR(S1:S112,$X113)=TRUE,IF(SEARCH(S$1,$A113)&gt;0,TRUE,FALSE)),"")</f>
        <v/>
      </c>
      <c r="T113" s="17" t="str">
        <f>IFERROR(AND(OR(T1:T112,$X113)=TRUE,IF(SEARCH(T$1,$A113)&gt;0,TRUE,FALSE)),"")</f>
        <v/>
      </c>
      <c r="U113" s="17" t="b">
        <f>IFERROR(AND(OR(U1:U112,$X113)=TRUE,IF(SEARCH(U$1,$A113)&gt;0,TRUE,FALSE)),"")</f>
        <v>0</v>
      </c>
      <c r="V113" s="17">
        <f t="shared" si="15"/>
        <v>0</v>
      </c>
      <c r="W113" s="17" t="b">
        <f t="shared" si="16"/>
        <v>0</v>
      </c>
      <c r="X113" s="17" t="b">
        <f t="shared" si="17"/>
        <v>0</v>
      </c>
      <c r="Y113" s="17" t="b">
        <f t="shared" si="18"/>
        <v>0</v>
      </c>
      <c r="Z113" s="17" t="b">
        <f>IF(E113&gt;'Overview (RESPONSES REQUIRED)'!$F$53,FALSE,TRUE)</f>
        <v>0</v>
      </c>
      <c r="AA113" s="17" t="b">
        <f>IF('Overview (RESPONSES REQUIRED)'!$D$53="Y", TRUE, FALSE)</f>
        <v>0</v>
      </c>
      <c r="AB113" s="17" t="str">
        <f t="shared" si="19"/>
        <v>N</v>
      </c>
    </row>
    <row r="114" spans="1:28" ht="15" x14ac:dyDescent="0.15">
      <c r="A114" s="17" t="s">
        <v>632</v>
      </c>
      <c r="B114" s="17">
        <v>2</v>
      </c>
      <c r="C114" s="17">
        <v>1</v>
      </c>
      <c r="D114" s="17" t="s">
        <v>521</v>
      </c>
      <c r="E114" s="17">
        <v>6</v>
      </c>
      <c r="F114" s="17" t="str">
        <f>IF('ENDC-n5'!P117="Y", "Y", IF('ENDC-n5'!P117="N", "N", 0))</f>
        <v>N</v>
      </c>
      <c r="G114" s="17" t="str">
        <f>IFERROR(AND(OR(G1:H113,$X114)=TRUE,IF(SEARCH(G$1,$A114)&gt;0,TRUE,FALSE)),"")</f>
        <v/>
      </c>
      <c r="H114" s="17" t="str">
        <f>IFERROR(AND(OR(H1:H113,$X114)=TRUE,IF(SEARCH(H$1,$A114)&gt;0,TRUE,FALSE)),"")</f>
        <v/>
      </c>
      <c r="I114" s="17" t="b">
        <f>IFERROR(AND(OR(I1:L113,$X114)=TRUE,IF(SEARCH(I$1,$A114)&gt;0,TRUE,FALSE)),"")</f>
        <v>0</v>
      </c>
      <c r="J114" s="17" t="str">
        <f>IFERROR(AND(OR(J1:L113,$X114)=TRUE,IF(SEARCH(J$1,$A114)&gt;0,TRUE,FALSE)),"")</f>
        <v/>
      </c>
      <c r="K114" s="17" t="str">
        <f>IFERROR(AND(OR(K1:L113,$X114)=TRUE,IF(SEARCH(K$1,$A114)&gt;0,TRUE,FALSE)),"")</f>
        <v/>
      </c>
      <c r="L114" s="17" t="str">
        <f>IFERROR(AND(OR(L1:L113,$X114)=TRUE,IF(SEARCH(L$1,$A114)&gt;0,TRUE,FALSE)),"")</f>
        <v/>
      </c>
      <c r="M114" s="17" t="b">
        <f>IFERROR(AND(OR(M1:M113,$X114)=TRUE,IF(SEARCH(M$1,$A114)&gt;0,TRUE,FALSE)),"")</f>
        <v>0</v>
      </c>
      <c r="N114" s="17" t="str">
        <f>IFERROR(AND(OR(N1:Q113,$X114)=TRUE,IF(SEARCH(N$1,$A114)&gt;0,TRUE,FALSE)),"")</f>
        <v/>
      </c>
      <c r="O114" s="17" t="str">
        <f>IFERROR(AND(OR(O1:Q113,$X114)=TRUE,IF(SEARCH(O$1,$A114)&gt;0,TRUE,FALSE)),"")</f>
        <v/>
      </c>
      <c r="P114" s="17" t="b">
        <f>IFERROR(AND(OR(P1:Q113,$X114)=TRUE,IF(SEARCH(P$1,$A114)&gt;0,TRUE,FALSE)),"")</f>
        <v>0</v>
      </c>
      <c r="Q114" s="17" t="str">
        <f>IFERROR(AND(OR(Q1:Q113,$X114)=TRUE,IF(SEARCH(Q$1,$A114)&gt;0,TRUE,FALSE)),"")</f>
        <v/>
      </c>
      <c r="R114" s="17" t="str">
        <f>IFERROR(AND(OR(R1:S113,$X114)=TRUE,IF(SEARCH(R$1,$A114)&gt;0,TRUE,FALSE)),"")</f>
        <v/>
      </c>
      <c r="S114" s="17" t="str">
        <f>IFERROR(AND(OR(S1:S113,$X114)=TRUE,IF(SEARCH(S$1,$A114)&gt;0,TRUE,FALSE)),"")</f>
        <v/>
      </c>
      <c r="T114" s="17" t="str">
        <f>IFERROR(AND(OR(T1:T113,$X114)=TRUE,IF(SEARCH(T$1,$A114)&gt;0,TRUE,FALSE)),"")</f>
        <v/>
      </c>
      <c r="U114" s="17" t="b">
        <f>IFERROR(AND(OR(U1:U113,$X114)=TRUE,IF(SEARCH(U$1,$A114)&gt;0,TRUE,FALSE)),"")</f>
        <v>0</v>
      </c>
      <c r="V114" s="17">
        <f t="shared" si="15"/>
        <v>0</v>
      </c>
      <c r="W114" s="17" t="b">
        <f t="shared" si="16"/>
        <v>0</v>
      </c>
      <c r="X114" s="17" t="b">
        <f t="shared" si="17"/>
        <v>0</v>
      </c>
      <c r="Y114" s="17" t="b">
        <f t="shared" si="18"/>
        <v>0</v>
      </c>
      <c r="Z114" s="17" t="b">
        <f>IF(E114&gt;'Overview (RESPONSES REQUIRED)'!$F$53,FALSE,TRUE)</f>
        <v>0</v>
      </c>
      <c r="AA114" s="17" t="b">
        <f>IF('Overview (RESPONSES REQUIRED)'!$D$53="Y", TRUE, FALSE)</f>
        <v>0</v>
      </c>
      <c r="AB114" s="17" t="str">
        <f t="shared" si="19"/>
        <v>N</v>
      </c>
    </row>
    <row r="115" spans="1:28" ht="15" x14ac:dyDescent="0.15">
      <c r="A115" s="17" t="s">
        <v>633</v>
      </c>
      <c r="B115" s="17">
        <v>2</v>
      </c>
      <c r="C115" s="17">
        <v>1</v>
      </c>
      <c r="D115" s="17" t="s">
        <v>521</v>
      </c>
      <c r="E115" s="17">
        <v>6</v>
      </c>
      <c r="F115" s="17" t="str">
        <f>IF('ENDC-n5'!P118="Y", "Y", IF('ENDC-n5'!P118="N", "N", 0))</f>
        <v>N</v>
      </c>
      <c r="G115" s="17" t="str">
        <f>IFERROR(AND(OR(G1:H114,$X115)=TRUE,IF(SEARCH(G$1,$A115)&gt;0,TRUE,FALSE)),"")</f>
        <v/>
      </c>
      <c r="H115" s="17" t="str">
        <f>IFERROR(AND(OR(H1:H114,$X115)=TRUE,IF(SEARCH(H$1,$A115)&gt;0,TRUE,FALSE)),"")</f>
        <v/>
      </c>
      <c r="I115" s="17" t="str">
        <f>IFERROR(AND(OR(I1:L114,$X115)=TRUE,IF(SEARCH(I$1,$A115)&gt;0,TRUE,FALSE)),"")</f>
        <v/>
      </c>
      <c r="J115" s="17" t="str">
        <f>IFERROR(AND(OR(J1:L114,$X115)=TRUE,IF(SEARCH(J$1,$A115)&gt;0,TRUE,FALSE)),"")</f>
        <v/>
      </c>
      <c r="K115" s="17" t="b">
        <f>IFERROR(AND(OR(K1:L114,$X115)=TRUE,IF(SEARCH(K$1,$A115)&gt;0,TRUE,FALSE)),"")</f>
        <v>0</v>
      </c>
      <c r="L115" s="17" t="str">
        <f>IFERROR(AND(OR(L1:L114,$X115)=TRUE,IF(SEARCH(L$1,$A115)&gt;0,TRUE,FALSE)),"")</f>
        <v/>
      </c>
      <c r="M115" s="17" t="b">
        <f>IFERROR(AND(OR(M1:M114,$X115)=TRUE,IF(SEARCH(M$1,$A115)&gt;0,TRUE,FALSE)),"")</f>
        <v>0</v>
      </c>
      <c r="N115" s="17" t="str">
        <f>IFERROR(AND(OR(N1:Q114,$X115)=TRUE,IF(SEARCH(N$1,$A115)&gt;0,TRUE,FALSE)),"")</f>
        <v/>
      </c>
      <c r="O115" s="17" t="str">
        <f>IFERROR(AND(OR(O1:Q114,$X115)=TRUE,IF(SEARCH(O$1,$A115)&gt;0,TRUE,FALSE)),"")</f>
        <v/>
      </c>
      <c r="P115" s="17" t="str">
        <f>IFERROR(AND(OR(P1:Q114,$X115)=TRUE,IF(SEARCH(P$1,$A115)&gt;0,TRUE,FALSE)),"")</f>
        <v/>
      </c>
      <c r="Q115" s="17" t="str">
        <f>IFERROR(AND(OR(Q1:Q114,$X115)=TRUE,IF(SEARCH(Q$1,$A115)&gt;0,TRUE,FALSE)),"")</f>
        <v/>
      </c>
      <c r="R115" s="17" t="str">
        <f>IFERROR(AND(OR(R1:S114,$X115)=TRUE,IF(SEARCH(R$1,$A115)&gt;0,TRUE,FALSE)),"")</f>
        <v/>
      </c>
      <c r="S115" s="17" t="str">
        <f>IFERROR(AND(OR(S1:S114,$X115)=TRUE,IF(SEARCH(S$1,$A115)&gt;0,TRUE,FALSE)),"")</f>
        <v/>
      </c>
      <c r="T115" s="17" t="b">
        <f>IFERROR(AND(OR(T1:T114,$X115)=TRUE,IF(SEARCH(T$1,$A115)&gt;0,TRUE,FALSE)),"")</f>
        <v>0</v>
      </c>
      <c r="U115" s="17" t="b">
        <f>IFERROR(AND(OR(U1:U114,$X115)=TRUE,IF(SEARCH(U$1,$A115)&gt;0,TRUE,FALSE)),"")</f>
        <v>0</v>
      </c>
      <c r="V115" s="17">
        <f t="shared" si="15"/>
        <v>0</v>
      </c>
      <c r="W115" s="17" t="b">
        <f t="shared" si="16"/>
        <v>0</v>
      </c>
      <c r="X115" s="17" t="b">
        <f t="shared" si="17"/>
        <v>0</v>
      </c>
      <c r="Y115" s="17" t="b">
        <f t="shared" si="18"/>
        <v>0</v>
      </c>
      <c r="Z115" s="17" t="b">
        <f>IF(E115&gt;'Overview (RESPONSES REQUIRED)'!$F$53,FALSE,TRUE)</f>
        <v>0</v>
      </c>
      <c r="AA115" s="17" t="b">
        <f>IF('Overview (RESPONSES REQUIRED)'!$D$53="Y", TRUE, FALSE)</f>
        <v>0</v>
      </c>
      <c r="AB115" s="17" t="str">
        <f t="shared" si="19"/>
        <v>N</v>
      </c>
    </row>
    <row r="116" spans="1:28" ht="15" x14ac:dyDescent="0.15">
      <c r="A116" s="17" t="s">
        <v>634</v>
      </c>
      <c r="B116" s="17">
        <v>2</v>
      </c>
      <c r="C116" s="17">
        <v>1</v>
      </c>
      <c r="D116" s="17" t="s">
        <v>521</v>
      </c>
      <c r="E116" s="17">
        <v>6</v>
      </c>
      <c r="F116" s="17" t="str">
        <f>IF('ENDC-n5'!P119="Y", "Y", IF('ENDC-n5'!P119="N", "N", 0))</f>
        <v>N</v>
      </c>
      <c r="G116" s="17" t="str">
        <f>IFERROR(AND(OR(G1:H115,$X116)=TRUE,IF(SEARCH(G$1,$A116)&gt;0,TRUE,FALSE)),"")</f>
        <v/>
      </c>
      <c r="H116" s="17" t="str">
        <f>IFERROR(AND(OR(H1:H115,$X116)=TRUE,IF(SEARCH(H$1,$A116)&gt;0,TRUE,FALSE)),"")</f>
        <v/>
      </c>
      <c r="I116" s="17" t="str">
        <f>IFERROR(AND(OR(I1:L115,$X116)=TRUE,IF(SEARCH(I$1,$A116)&gt;0,TRUE,FALSE)),"")</f>
        <v/>
      </c>
      <c r="J116" s="17" t="str">
        <f>IFERROR(AND(OR(J1:L115,$X116)=TRUE,IF(SEARCH(J$1,$A116)&gt;0,TRUE,FALSE)),"")</f>
        <v/>
      </c>
      <c r="K116" s="17" t="b">
        <f>IFERROR(AND(OR(K1:L115,$X116)=TRUE,IF(SEARCH(K$1,$A116)&gt;0,TRUE,FALSE)),"")</f>
        <v>0</v>
      </c>
      <c r="L116" s="17" t="str">
        <f>IFERROR(AND(OR(L1:L115,$X116)=TRUE,IF(SEARCH(L$1,$A116)&gt;0,TRUE,FALSE)),"")</f>
        <v/>
      </c>
      <c r="M116" s="17" t="b">
        <f>IFERROR(AND(OR(M1:M115,$X116)=TRUE,IF(SEARCH(M$1,$A116)&gt;0,TRUE,FALSE)),"")</f>
        <v>0</v>
      </c>
      <c r="N116" s="17" t="b">
        <f>IFERROR(AND(OR(N1:Q115,$X116)=TRUE,IF(SEARCH(N$1,$A116)&gt;0,TRUE,FALSE)),"")</f>
        <v>0</v>
      </c>
      <c r="O116" s="17" t="str">
        <f>IFERROR(AND(OR(O1:Q115,$X116)=TRUE,IF(SEARCH(O$1,$A116)&gt;0,TRUE,FALSE)),"")</f>
        <v/>
      </c>
      <c r="P116" s="17" t="str">
        <f>IFERROR(AND(OR(P1:Q115,$X116)=TRUE,IF(SEARCH(P$1,$A116)&gt;0,TRUE,FALSE)),"")</f>
        <v/>
      </c>
      <c r="Q116" s="17" t="str">
        <f>IFERROR(AND(OR(Q1:Q115,$X116)=TRUE,IF(SEARCH(Q$1,$A116)&gt;0,TRUE,FALSE)),"")</f>
        <v/>
      </c>
      <c r="R116" s="17" t="str">
        <f>IFERROR(AND(OR(R1:S115,$X116)=TRUE,IF(SEARCH(R$1,$A116)&gt;0,TRUE,FALSE)),"")</f>
        <v/>
      </c>
      <c r="S116" s="17" t="str">
        <f>IFERROR(AND(OR(S1:S115,$X116)=TRUE,IF(SEARCH(S$1,$A116)&gt;0,TRUE,FALSE)),"")</f>
        <v/>
      </c>
      <c r="T116" s="17" t="str">
        <f>IFERROR(AND(OR(T1:T115,$X116)=TRUE,IF(SEARCH(T$1,$A116)&gt;0,TRUE,FALSE)),"")</f>
        <v/>
      </c>
      <c r="U116" s="17" t="b">
        <f>IFERROR(AND(OR(U1:U115,$X116)=TRUE,IF(SEARCH(U$1,$A116)&gt;0,TRUE,FALSE)),"")</f>
        <v>0</v>
      </c>
      <c r="V116" s="17">
        <f t="shared" si="15"/>
        <v>0</v>
      </c>
      <c r="W116" s="17" t="b">
        <f t="shared" si="16"/>
        <v>0</v>
      </c>
      <c r="X116" s="17" t="b">
        <f t="shared" si="17"/>
        <v>0</v>
      </c>
      <c r="Y116" s="17" t="b">
        <f t="shared" si="18"/>
        <v>0</v>
      </c>
      <c r="Z116" s="17" t="b">
        <f>IF(E116&gt;'Overview (RESPONSES REQUIRED)'!$F$53,FALSE,TRUE)</f>
        <v>0</v>
      </c>
      <c r="AA116" s="17" t="b">
        <f>IF('Overview (RESPONSES REQUIRED)'!$D$53="Y", TRUE, FALSE)</f>
        <v>0</v>
      </c>
      <c r="AB116" s="17" t="str">
        <f t="shared" si="19"/>
        <v>N</v>
      </c>
    </row>
    <row r="117" spans="1:28" ht="15" x14ac:dyDescent="0.15">
      <c r="A117" s="17" t="s">
        <v>635</v>
      </c>
      <c r="B117" s="17">
        <v>2</v>
      </c>
      <c r="C117" s="17">
        <v>1</v>
      </c>
      <c r="D117" s="17" t="s">
        <v>521</v>
      </c>
      <c r="E117" s="17">
        <v>6</v>
      </c>
      <c r="F117" s="17" t="str">
        <f>IF('ENDC-n5'!P120="Y", "Y", IF('ENDC-n5'!P120="N", "N", 0))</f>
        <v>N</v>
      </c>
      <c r="G117" s="17" t="str">
        <f>IFERROR(AND(OR(G1:H116,$X117)=TRUE,IF(SEARCH(G$1,$A117)&gt;0,TRUE,FALSE)),"")</f>
        <v/>
      </c>
      <c r="H117" s="17" t="str">
        <f>IFERROR(AND(OR(H1:H116,$X117)=TRUE,IF(SEARCH(H$1,$A117)&gt;0,TRUE,FALSE)),"")</f>
        <v/>
      </c>
      <c r="I117" s="17" t="str">
        <f>IFERROR(AND(OR(I1:L116,$X117)=TRUE,IF(SEARCH(I$1,$A117)&gt;0,TRUE,FALSE)),"")</f>
        <v/>
      </c>
      <c r="J117" s="17" t="str">
        <f>IFERROR(AND(OR(J1:L116,$X117)=TRUE,IF(SEARCH(J$1,$A117)&gt;0,TRUE,FALSE)),"")</f>
        <v/>
      </c>
      <c r="K117" s="17" t="str">
        <f>IFERROR(AND(OR(K1:L116,$X117)=TRUE,IF(SEARCH(K$1,$A117)&gt;0,TRUE,FALSE)),"")</f>
        <v/>
      </c>
      <c r="L117" s="17" t="str">
        <f>IFERROR(AND(OR(L1:L116,$X117)=TRUE,IF(SEARCH(L$1,$A117)&gt;0,TRUE,FALSE)),"")</f>
        <v/>
      </c>
      <c r="M117" s="17" t="b">
        <f>IFERROR(AND(OR(M1:M116,$X117)=TRUE,IF(SEARCH(M$1,$A117)&gt;0,TRUE,FALSE)),"")</f>
        <v>0</v>
      </c>
      <c r="N117" s="17" t="str">
        <f>IFERROR(AND(OR(N1:Q116,$X117)=TRUE,IF(SEARCH(N$1,$A117)&gt;0,TRUE,FALSE)),"")</f>
        <v/>
      </c>
      <c r="O117" s="17" t="str">
        <f>IFERROR(AND(OR(O1:Q116,$X117)=TRUE,IF(SEARCH(O$1,$A117)&gt;0,TRUE,FALSE)),"")</f>
        <v/>
      </c>
      <c r="P117" s="17" t="b">
        <f>IFERROR(AND(OR(P1:Q116,$X117)=TRUE,IF(SEARCH(P$1,$A117)&gt;0,TRUE,FALSE)),"")</f>
        <v>0</v>
      </c>
      <c r="Q117" s="17" t="str">
        <f>IFERROR(AND(OR(Q1:Q116,$X117)=TRUE,IF(SEARCH(Q$1,$A117)&gt;0,TRUE,FALSE)),"")</f>
        <v/>
      </c>
      <c r="R117" s="17" t="str">
        <f>IFERROR(AND(OR(R1:S116,$X117)=TRUE,IF(SEARCH(R$1,$A117)&gt;0,TRUE,FALSE)),"")</f>
        <v/>
      </c>
      <c r="S117" s="17" t="str">
        <f>IFERROR(AND(OR(S1:S116,$X117)=TRUE,IF(SEARCH(S$1,$A117)&gt;0,TRUE,FALSE)),"")</f>
        <v/>
      </c>
      <c r="T117" s="17" t="b">
        <f>IFERROR(AND(OR(T1:T116,$X117)=TRUE,IF(SEARCH(T$1,$A117)&gt;0,TRUE,FALSE)),"")</f>
        <v>0</v>
      </c>
      <c r="U117" s="17" t="b">
        <f>IFERROR(AND(OR(U1:U116,$X117)=TRUE,IF(SEARCH(U$1,$A117)&gt;0,TRUE,FALSE)),"")</f>
        <v>0</v>
      </c>
      <c r="V117" s="17">
        <f t="shared" si="15"/>
        <v>0</v>
      </c>
      <c r="W117" s="17" t="b">
        <f t="shared" si="16"/>
        <v>0</v>
      </c>
      <c r="X117" s="17" t="b">
        <f t="shared" si="17"/>
        <v>0</v>
      </c>
      <c r="Y117" s="17" t="b">
        <f t="shared" si="18"/>
        <v>0</v>
      </c>
      <c r="Z117" s="17" t="b">
        <f>IF(E117&gt;'Overview (RESPONSES REQUIRED)'!$F$53,FALSE,TRUE)</f>
        <v>0</v>
      </c>
      <c r="AA117" s="17" t="b">
        <f>IF('Overview (RESPONSES REQUIRED)'!$D$53="Y", TRUE, FALSE)</f>
        <v>0</v>
      </c>
      <c r="AB117" s="17" t="str">
        <f t="shared" si="19"/>
        <v>N</v>
      </c>
    </row>
    <row r="118" spans="1:28" ht="15" x14ac:dyDescent="0.15">
      <c r="A118" s="17" t="s">
        <v>636</v>
      </c>
      <c r="B118" s="17">
        <v>2</v>
      </c>
      <c r="C118" s="17">
        <v>1</v>
      </c>
      <c r="D118" s="17" t="s">
        <v>521</v>
      </c>
      <c r="E118" s="17">
        <v>6</v>
      </c>
      <c r="F118" s="17" t="str">
        <f>IF('ENDC-n5'!P121="Y", "Y", IF('ENDC-n5'!P121="N", "N", 0))</f>
        <v>N</v>
      </c>
      <c r="G118" s="17" t="str">
        <f>IFERROR(AND(OR(G1:H117,$X118)=TRUE,IF(SEARCH(G$1,$A118)&gt;0,TRUE,FALSE)),"")</f>
        <v/>
      </c>
      <c r="H118" s="17" t="b">
        <f>IFERROR(AND(OR(H1:H117,$X118)=TRUE,IF(SEARCH(H$1,$A118)&gt;0,TRUE,FALSE)),"")</f>
        <v>0</v>
      </c>
      <c r="I118" s="17" t="str">
        <f>IFERROR(AND(OR(I1:L117,$X118)=TRUE,IF(SEARCH(I$1,$A118)&gt;0,TRUE,FALSE)),"")</f>
        <v/>
      </c>
      <c r="J118" s="17" t="str">
        <f>IFERROR(AND(OR(J1:L117,$X118)=TRUE,IF(SEARCH(J$1,$A118)&gt;0,TRUE,FALSE)),"")</f>
        <v/>
      </c>
      <c r="K118" s="17" t="str">
        <f>IFERROR(AND(OR(K1:L117,$X118)=TRUE,IF(SEARCH(K$1,$A118)&gt;0,TRUE,FALSE)),"")</f>
        <v/>
      </c>
      <c r="L118" s="17" t="str">
        <f>IFERROR(AND(OR(L1:L117,$X118)=TRUE,IF(SEARCH(L$1,$A118)&gt;0,TRUE,FALSE)),"")</f>
        <v/>
      </c>
      <c r="M118" s="17" t="b">
        <f>IFERROR(AND(OR(M1:M117,$X118)=TRUE,IF(SEARCH(M$1,$A118)&gt;0,TRUE,FALSE)),"")</f>
        <v>0</v>
      </c>
      <c r="N118" s="17" t="str">
        <f>IFERROR(AND(OR(N1:Q117,$X118)=TRUE,IF(SEARCH(N$1,$A118)&gt;0,TRUE,FALSE)),"")</f>
        <v/>
      </c>
      <c r="O118" s="17" t="str">
        <f>IFERROR(AND(OR(O1:Q117,$X118)=TRUE,IF(SEARCH(O$1,$A118)&gt;0,TRUE,FALSE)),"")</f>
        <v/>
      </c>
      <c r="P118" s="17" t="str">
        <f>IFERROR(AND(OR(P1:Q117,$X118)=TRUE,IF(SEARCH(P$1,$A118)&gt;0,TRUE,FALSE)),"")</f>
        <v/>
      </c>
      <c r="Q118" s="17" t="str">
        <f>IFERROR(AND(OR(Q1:Q117,$X118)=TRUE,IF(SEARCH(Q$1,$A118)&gt;0,TRUE,FALSE)),"")</f>
        <v/>
      </c>
      <c r="R118" s="17" t="str">
        <f>IFERROR(AND(OR(R1:S117,$X118)=TRUE,IF(SEARCH(R$1,$A118)&gt;0,TRUE,FALSE)),"")</f>
        <v/>
      </c>
      <c r="S118" s="17" t="str">
        <f>IFERROR(AND(OR(S1:S117,$X118)=TRUE,IF(SEARCH(S$1,$A118)&gt;0,TRUE,FALSE)),"")</f>
        <v/>
      </c>
      <c r="T118" s="17" t="b">
        <f>IFERROR(AND(OR(T1:T117,$X118)=TRUE,IF(SEARCH(T$1,$A118)&gt;0,TRUE,FALSE)),"")</f>
        <v>0</v>
      </c>
      <c r="U118" s="17" t="b">
        <f>IFERROR(AND(OR(U1:U117,$X118)=TRUE,IF(SEARCH(U$1,$A118)&gt;0,TRUE,FALSE)),"")</f>
        <v>0</v>
      </c>
      <c r="V118" s="17">
        <f t="shared" si="15"/>
        <v>0</v>
      </c>
      <c r="W118" s="17" t="b">
        <f t="shared" si="16"/>
        <v>0</v>
      </c>
      <c r="X118" s="17" t="b">
        <f t="shared" si="17"/>
        <v>0</v>
      </c>
      <c r="Y118" s="17" t="b">
        <f t="shared" si="18"/>
        <v>0</v>
      </c>
      <c r="Z118" s="17" t="b">
        <f>IF(E118&gt;'Overview (RESPONSES REQUIRED)'!$F$53,FALSE,TRUE)</f>
        <v>0</v>
      </c>
      <c r="AA118" s="17" t="b">
        <f>IF('Overview (RESPONSES REQUIRED)'!$D$53="Y", TRUE, FALSE)</f>
        <v>0</v>
      </c>
      <c r="AB118" s="17" t="str">
        <f t="shared" si="19"/>
        <v>N</v>
      </c>
    </row>
    <row r="119" spans="1:28" ht="15" x14ac:dyDescent="0.15">
      <c r="A119" s="17" t="s">
        <v>637</v>
      </c>
      <c r="B119" s="17">
        <v>2</v>
      </c>
      <c r="C119" s="17">
        <v>1</v>
      </c>
      <c r="D119" s="17" t="s">
        <v>521</v>
      </c>
      <c r="E119" s="17">
        <v>6</v>
      </c>
      <c r="F119" s="17" t="str">
        <f>IF('ENDC-n5'!P122="Y", "Y", IF('ENDC-n5'!P122="N", "N", 0))</f>
        <v>N</v>
      </c>
      <c r="G119" s="17" t="str">
        <f>IFERROR(AND(OR(G1:H118,$X119)=TRUE,IF(SEARCH(G$1,$A119)&gt;0,TRUE,FALSE)),"")</f>
        <v/>
      </c>
      <c r="H119" s="17" t="b">
        <f>IFERROR(AND(OR(H1:H118,$X119)=TRUE,IF(SEARCH(H$1,$A119)&gt;0,TRUE,FALSE)),"")</f>
        <v>0</v>
      </c>
      <c r="I119" s="17" t="b">
        <f>IFERROR(AND(OR(I1:L118,$X119)=TRUE,IF(SEARCH(I$1,$A119)&gt;0,TRUE,FALSE)),"")</f>
        <v>0</v>
      </c>
      <c r="J119" s="17" t="str">
        <f>IFERROR(AND(OR(J1:L118,$X119)=TRUE,IF(SEARCH(J$1,$A119)&gt;0,TRUE,FALSE)),"")</f>
        <v/>
      </c>
      <c r="K119" s="17" t="str">
        <f>IFERROR(AND(OR(K1:L118,$X119)=TRUE,IF(SEARCH(K$1,$A119)&gt;0,TRUE,FALSE)),"")</f>
        <v/>
      </c>
      <c r="L119" s="17" t="str">
        <f>IFERROR(AND(OR(L1:L118,$X119)=TRUE,IF(SEARCH(L$1,$A119)&gt;0,TRUE,FALSE)),"")</f>
        <v/>
      </c>
      <c r="M119" s="17" t="b">
        <f>IFERROR(AND(OR(M1:M118,$X119)=TRUE,IF(SEARCH(M$1,$A119)&gt;0,TRUE,FALSE)),"")</f>
        <v>0</v>
      </c>
      <c r="N119" s="17" t="str">
        <f>IFERROR(AND(OR(N1:Q118,$X119)=TRUE,IF(SEARCH(N$1,$A119)&gt;0,TRUE,FALSE)),"")</f>
        <v/>
      </c>
      <c r="O119" s="17" t="str">
        <f>IFERROR(AND(OR(O1:Q118,$X119)=TRUE,IF(SEARCH(O$1,$A119)&gt;0,TRUE,FALSE)),"")</f>
        <v/>
      </c>
      <c r="P119" s="17" t="str">
        <f>IFERROR(AND(OR(P1:Q118,$X119)=TRUE,IF(SEARCH(P$1,$A119)&gt;0,TRUE,FALSE)),"")</f>
        <v/>
      </c>
      <c r="Q119" s="17" t="str">
        <f>IFERROR(AND(OR(Q1:Q118,$X119)=TRUE,IF(SEARCH(Q$1,$A119)&gt;0,TRUE,FALSE)),"")</f>
        <v/>
      </c>
      <c r="R119" s="17" t="str">
        <f>IFERROR(AND(OR(R1:S118,$X119)=TRUE,IF(SEARCH(R$1,$A119)&gt;0,TRUE,FALSE)),"")</f>
        <v/>
      </c>
      <c r="S119" s="17" t="str">
        <f>IFERROR(AND(OR(S1:S118,$X119)=TRUE,IF(SEARCH(S$1,$A119)&gt;0,TRUE,FALSE)),"")</f>
        <v/>
      </c>
      <c r="T119" s="17" t="str">
        <f>IFERROR(AND(OR(T1:T118,$X119)=TRUE,IF(SEARCH(T$1,$A119)&gt;0,TRUE,FALSE)),"")</f>
        <v/>
      </c>
      <c r="U119" s="17" t="b">
        <f>IFERROR(AND(OR(U1:U118,$X119)=TRUE,IF(SEARCH(U$1,$A119)&gt;0,TRUE,FALSE)),"")</f>
        <v>0</v>
      </c>
      <c r="V119" s="17">
        <f t="shared" si="15"/>
        <v>0</v>
      </c>
      <c r="W119" s="17" t="b">
        <f t="shared" si="16"/>
        <v>0</v>
      </c>
      <c r="X119" s="17" t="b">
        <f t="shared" si="17"/>
        <v>0</v>
      </c>
      <c r="Y119" s="17" t="b">
        <f t="shared" si="18"/>
        <v>0</v>
      </c>
      <c r="Z119" s="17" t="b">
        <f>IF(E119&gt;'Overview (RESPONSES REQUIRED)'!$F$53,FALSE,TRUE)</f>
        <v>0</v>
      </c>
      <c r="AA119" s="17" t="b">
        <f>IF('Overview (RESPONSES REQUIRED)'!$D$53="Y", TRUE, FALSE)</f>
        <v>0</v>
      </c>
      <c r="AB119" s="17" t="str">
        <f t="shared" si="19"/>
        <v>N</v>
      </c>
    </row>
    <row r="120" spans="1:28" ht="15" x14ac:dyDescent="0.15">
      <c r="A120" s="17" t="s">
        <v>638</v>
      </c>
      <c r="B120" s="17">
        <v>2</v>
      </c>
      <c r="C120" s="17">
        <v>1</v>
      </c>
      <c r="D120" s="17" t="s">
        <v>521</v>
      </c>
      <c r="E120" s="17">
        <v>6</v>
      </c>
      <c r="F120" s="17" t="str">
        <f>IF('ENDC-n5'!P123="Y", "Y", IF('ENDC-n5'!P123="N", "N", 0))</f>
        <v>N</v>
      </c>
      <c r="G120" s="17" t="b">
        <f>IFERROR(AND(OR(G1:H119,$X120)=TRUE,IF(SEARCH(G$1,$A120)&gt;0,TRUE,FALSE)),"")</f>
        <v>0</v>
      </c>
      <c r="H120" s="17" t="str">
        <f>IFERROR(AND(OR(H1:H119,$X120)=TRUE,IF(SEARCH(H$1,$A120)&gt;0,TRUE,FALSE)),"")</f>
        <v/>
      </c>
      <c r="I120" s="17" t="str">
        <f>IFERROR(AND(OR(I1:L119,$X120)=TRUE,IF(SEARCH(I$1,$A120)&gt;0,TRUE,FALSE)),"")</f>
        <v/>
      </c>
      <c r="J120" s="17" t="b">
        <f>IFERROR(AND(OR(J1:L119,$X120)=TRUE,IF(SEARCH(J$1,$A120)&gt;0,TRUE,FALSE)),"")</f>
        <v>0</v>
      </c>
      <c r="K120" s="17" t="str">
        <f>IFERROR(AND(OR(K1:L119,$X120)=TRUE,IF(SEARCH(K$1,$A120)&gt;0,TRUE,FALSE)),"")</f>
        <v/>
      </c>
      <c r="L120" s="17" t="str">
        <f>IFERROR(AND(OR(L1:L119,$X120)=TRUE,IF(SEARCH(L$1,$A120)&gt;0,TRUE,FALSE)),"")</f>
        <v/>
      </c>
      <c r="M120" s="17" t="b">
        <f>IFERROR(AND(OR(M1:M119,$X120)=TRUE,IF(SEARCH(M$1,$A120)&gt;0,TRUE,FALSE)),"")</f>
        <v>0</v>
      </c>
      <c r="N120" s="17" t="str">
        <f>IFERROR(AND(OR(N1:Q119,$X120)=TRUE,IF(SEARCH(N$1,$A120)&gt;0,TRUE,FALSE)),"")</f>
        <v/>
      </c>
      <c r="O120" s="17" t="str">
        <f>IFERROR(AND(OR(O1:Q119,$X120)=TRUE,IF(SEARCH(O$1,$A120)&gt;0,TRUE,FALSE)),"")</f>
        <v/>
      </c>
      <c r="P120" s="17" t="str">
        <f>IFERROR(AND(OR(P1:Q119,$X120)=TRUE,IF(SEARCH(P$1,$A120)&gt;0,TRUE,FALSE)),"")</f>
        <v/>
      </c>
      <c r="Q120" s="17" t="str">
        <f>IFERROR(AND(OR(Q1:Q119,$X120)=TRUE,IF(SEARCH(Q$1,$A120)&gt;0,TRUE,FALSE)),"")</f>
        <v/>
      </c>
      <c r="R120" s="17" t="str">
        <f>IFERROR(AND(OR(R1:S119,$X120)=TRUE,IF(SEARCH(R$1,$A120)&gt;0,TRUE,FALSE)),"")</f>
        <v/>
      </c>
      <c r="S120" s="17" t="str">
        <f>IFERROR(AND(OR(S1:S119,$X120)=TRUE,IF(SEARCH(S$1,$A120)&gt;0,TRUE,FALSE)),"")</f>
        <v/>
      </c>
      <c r="T120" s="17" t="str">
        <f>IFERROR(AND(OR(T1:T119,$X120)=TRUE,IF(SEARCH(T$1,$A120)&gt;0,TRUE,FALSE)),"")</f>
        <v/>
      </c>
      <c r="U120" s="17" t="b">
        <f>IFERROR(AND(OR(U1:U119,$X120)=TRUE,IF(SEARCH(U$1,$A120)&gt;0,TRUE,FALSE)),"")</f>
        <v>0</v>
      </c>
      <c r="V120" s="17">
        <f t="shared" si="15"/>
        <v>0</v>
      </c>
      <c r="W120" s="17" t="b">
        <f t="shared" si="16"/>
        <v>0</v>
      </c>
      <c r="X120" s="17" t="b">
        <f t="shared" si="17"/>
        <v>0</v>
      </c>
      <c r="Y120" s="17" t="b">
        <f t="shared" si="18"/>
        <v>0</v>
      </c>
      <c r="Z120" s="17" t="b">
        <f>IF(E120&gt;'Overview (RESPONSES REQUIRED)'!$F$53,FALSE,TRUE)</f>
        <v>0</v>
      </c>
      <c r="AA120" s="17" t="b">
        <f>IF('Overview (RESPONSES REQUIRED)'!$D$53="Y", TRUE, FALSE)</f>
        <v>0</v>
      </c>
      <c r="AB120" s="17" t="str">
        <f t="shared" si="19"/>
        <v>N</v>
      </c>
    </row>
    <row r="121" spans="1:28" ht="15" x14ac:dyDescent="0.15">
      <c r="A121" s="17" t="s">
        <v>639</v>
      </c>
      <c r="B121" s="17">
        <v>2</v>
      </c>
      <c r="C121" s="17">
        <v>1</v>
      </c>
      <c r="D121" s="17" t="s">
        <v>521</v>
      </c>
      <c r="E121" s="17">
        <v>6</v>
      </c>
      <c r="F121" s="17" t="str">
        <f>IF('ENDC-n5'!P124="Y", "Y", IF('ENDC-n5'!P124="N", "N", 0))</f>
        <v>N</v>
      </c>
      <c r="G121" s="17" t="str">
        <f>IFERROR(AND(OR(G1:H120,$X121)=TRUE,IF(SEARCH(G$1,$A121)&gt;0,TRUE,FALSE)),"")</f>
        <v/>
      </c>
      <c r="H121" s="17" t="b">
        <f>IFERROR(AND(OR(H1:H120,$X121)=TRUE,IF(SEARCH(H$1,$A121)&gt;0,TRUE,FALSE)),"")</f>
        <v>0</v>
      </c>
      <c r="I121" s="17" t="str">
        <f>IFERROR(AND(OR(I1:L120,$X121)=TRUE,IF(SEARCH(I$1,$A121)&gt;0,TRUE,FALSE)),"")</f>
        <v/>
      </c>
      <c r="J121" s="17" t="str">
        <f>IFERROR(AND(OR(J1:L120,$X121)=TRUE,IF(SEARCH(J$1,$A121)&gt;0,TRUE,FALSE)),"")</f>
        <v/>
      </c>
      <c r="K121" s="17" t="str">
        <f>IFERROR(AND(OR(K1:L120,$X121)=TRUE,IF(SEARCH(K$1,$A121)&gt;0,TRUE,FALSE)),"")</f>
        <v/>
      </c>
      <c r="L121" s="17" t="str">
        <f>IFERROR(AND(OR(L1:L120,$X121)=TRUE,IF(SEARCH(L$1,$A121)&gt;0,TRUE,FALSE)),"")</f>
        <v/>
      </c>
      <c r="M121" s="17" t="b">
        <f>IFERROR(AND(OR(M1:M120,$X121)=TRUE,IF(SEARCH(M$1,$A121)&gt;0,TRUE,FALSE)),"")</f>
        <v>0</v>
      </c>
      <c r="N121" s="17" t="b">
        <f>IFERROR(AND(OR(N1:Q120,$X121)=TRUE,IF(SEARCH(N$1,$A121)&gt;0,TRUE,FALSE)),"")</f>
        <v>0</v>
      </c>
      <c r="O121" s="17" t="str">
        <f>IFERROR(AND(OR(O1:Q120,$X121)=TRUE,IF(SEARCH(O$1,$A121)&gt;0,TRUE,FALSE)),"")</f>
        <v/>
      </c>
      <c r="P121" s="17" t="str">
        <f>IFERROR(AND(OR(P1:Q120,$X121)=TRUE,IF(SEARCH(P$1,$A121)&gt;0,TRUE,FALSE)),"")</f>
        <v/>
      </c>
      <c r="Q121" s="17" t="str">
        <f>IFERROR(AND(OR(Q1:Q120,$X121)=TRUE,IF(SEARCH(Q$1,$A121)&gt;0,TRUE,FALSE)),"")</f>
        <v/>
      </c>
      <c r="R121" s="17" t="str">
        <f>IFERROR(AND(OR(R1:S120,$X121)=TRUE,IF(SEARCH(R$1,$A121)&gt;0,TRUE,FALSE)),"")</f>
        <v/>
      </c>
      <c r="S121" s="17" t="str">
        <f>IFERROR(AND(OR(S1:S120,$X121)=TRUE,IF(SEARCH(S$1,$A121)&gt;0,TRUE,FALSE)),"")</f>
        <v/>
      </c>
      <c r="T121" s="17" t="str">
        <f>IFERROR(AND(OR(T1:T120,$X121)=TRUE,IF(SEARCH(T$1,$A121)&gt;0,TRUE,FALSE)),"")</f>
        <v/>
      </c>
      <c r="U121" s="17" t="b">
        <f>IFERROR(AND(OR(U1:U120,$X121)=TRUE,IF(SEARCH(U$1,$A121)&gt;0,TRUE,FALSE)),"")</f>
        <v>0</v>
      </c>
      <c r="V121" s="17">
        <f t="shared" si="15"/>
        <v>0</v>
      </c>
      <c r="W121" s="17" t="b">
        <f t="shared" si="16"/>
        <v>0</v>
      </c>
      <c r="X121" s="17" t="b">
        <f t="shared" si="17"/>
        <v>0</v>
      </c>
      <c r="Y121" s="17" t="b">
        <f t="shared" si="18"/>
        <v>0</v>
      </c>
      <c r="Z121" s="17" t="b">
        <f>IF(E121&gt;'Overview (RESPONSES REQUIRED)'!$F$53,FALSE,TRUE)</f>
        <v>0</v>
      </c>
      <c r="AA121" s="17" t="b">
        <f>IF('Overview (RESPONSES REQUIRED)'!$D$53="Y", TRUE, FALSE)</f>
        <v>0</v>
      </c>
      <c r="AB121" s="17" t="str">
        <f t="shared" si="19"/>
        <v>N</v>
      </c>
    </row>
    <row r="122" spans="1:28" ht="15" x14ac:dyDescent="0.15">
      <c r="A122" s="17" t="s">
        <v>640</v>
      </c>
      <c r="B122" s="17">
        <v>2</v>
      </c>
      <c r="C122" s="17">
        <v>1</v>
      </c>
      <c r="D122" s="17" t="s">
        <v>521</v>
      </c>
      <c r="E122" s="17">
        <v>6</v>
      </c>
      <c r="F122" s="17" t="str">
        <f>IF('ENDC-n5'!P125="Y", "Y", IF('ENDC-n5'!P125="N", "N", 0))</f>
        <v>N</v>
      </c>
      <c r="G122" s="17" t="b">
        <f>IFERROR(AND(OR(G1:H121,$X122)=TRUE,IF(SEARCH(G$1,$A122)&gt;0,TRUE,FALSE)),"")</f>
        <v>0</v>
      </c>
      <c r="H122" s="17" t="str">
        <f>IFERROR(AND(OR(H1:H121,$X122)=TRUE,IF(SEARCH(H$1,$A122)&gt;0,TRUE,FALSE)),"")</f>
        <v/>
      </c>
      <c r="I122" s="17" t="str">
        <f>IFERROR(AND(OR(I1:L121,$X122)=TRUE,IF(SEARCH(I$1,$A122)&gt;0,TRUE,FALSE)),"")</f>
        <v/>
      </c>
      <c r="J122" s="17" t="str">
        <f>IFERROR(AND(OR(J1:L121,$X122)=TRUE,IF(SEARCH(J$1,$A122)&gt;0,TRUE,FALSE)),"")</f>
        <v/>
      </c>
      <c r="K122" s="17" t="str">
        <f>IFERROR(AND(OR(K1:L121,$X122)=TRUE,IF(SEARCH(K$1,$A122)&gt;0,TRUE,FALSE)),"")</f>
        <v/>
      </c>
      <c r="L122" s="17" t="str">
        <f>IFERROR(AND(OR(L1:L121,$X122)=TRUE,IF(SEARCH(L$1,$A122)&gt;0,TRUE,FALSE)),"")</f>
        <v/>
      </c>
      <c r="M122" s="17" t="b">
        <f>IFERROR(AND(OR(M1:M121,$X122)=TRUE,IF(SEARCH(M$1,$A122)&gt;0,TRUE,FALSE)),"")</f>
        <v>0</v>
      </c>
      <c r="N122" s="17" t="str">
        <f>IFERROR(AND(OR(N1:Q121,$X122)=TRUE,IF(SEARCH(N$1,$A122)&gt;0,TRUE,FALSE)),"")</f>
        <v/>
      </c>
      <c r="O122" s="17" t="b">
        <f>IFERROR(AND(OR(O1:Q121,$X122)=TRUE,IF(SEARCH(O$1,$A122)&gt;0,TRUE,FALSE)),"")</f>
        <v>0</v>
      </c>
      <c r="P122" s="17" t="str">
        <f>IFERROR(AND(OR(P1:Q121,$X122)=TRUE,IF(SEARCH(P$1,$A122)&gt;0,TRUE,FALSE)),"")</f>
        <v/>
      </c>
      <c r="Q122" s="17" t="str">
        <f>IFERROR(AND(OR(Q1:Q121,$X122)=TRUE,IF(SEARCH(Q$1,$A122)&gt;0,TRUE,FALSE)),"")</f>
        <v/>
      </c>
      <c r="R122" s="17" t="str">
        <f>IFERROR(AND(OR(R1:S121,$X122)=TRUE,IF(SEARCH(R$1,$A122)&gt;0,TRUE,FALSE)),"")</f>
        <v/>
      </c>
      <c r="S122" s="17" t="str">
        <f>IFERROR(AND(OR(S1:S121,$X122)=TRUE,IF(SEARCH(S$1,$A122)&gt;0,TRUE,FALSE)),"")</f>
        <v/>
      </c>
      <c r="T122" s="17" t="str">
        <f>IFERROR(AND(OR(T1:T121,$X122)=TRUE,IF(SEARCH(T$1,$A122)&gt;0,TRUE,FALSE)),"")</f>
        <v/>
      </c>
      <c r="U122" s="17" t="b">
        <f>IFERROR(AND(OR(U1:U121,$X122)=TRUE,IF(SEARCH(U$1,$A122)&gt;0,TRUE,FALSE)),"")</f>
        <v>0</v>
      </c>
      <c r="V122" s="17">
        <f t="shared" si="15"/>
        <v>0</v>
      </c>
      <c r="W122" s="17" t="b">
        <f t="shared" si="16"/>
        <v>0</v>
      </c>
      <c r="X122" s="17" t="b">
        <f t="shared" si="17"/>
        <v>0</v>
      </c>
      <c r="Y122" s="17" t="b">
        <f t="shared" si="18"/>
        <v>0</v>
      </c>
      <c r="Z122" s="17" t="b">
        <f>IF(E122&gt;'Overview (RESPONSES REQUIRED)'!$F$53,FALSE,TRUE)</f>
        <v>0</v>
      </c>
      <c r="AA122" s="17" t="b">
        <f>IF('Overview (RESPONSES REQUIRED)'!$D$53="Y", TRUE, FALSE)</f>
        <v>0</v>
      </c>
      <c r="AB122" s="17" t="str">
        <f t="shared" si="19"/>
        <v>N</v>
      </c>
    </row>
    <row r="123" spans="1:28" ht="15" x14ac:dyDescent="0.15">
      <c r="A123" s="17" t="s">
        <v>641</v>
      </c>
      <c r="B123" s="17">
        <v>2</v>
      </c>
      <c r="C123" s="17">
        <v>1</v>
      </c>
      <c r="D123" s="17" t="s">
        <v>521</v>
      </c>
      <c r="E123" s="17">
        <v>6</v>
      </c>
      <c r="F123" s="17" t="str">
        <f>IF('ENDC-n5'!P126="Y", "Y", IF('ENDC-n5'!P126="N", "N", 0))</f>
        <v>N</v>
      </c>
      <c r="G123" s="17" t="str">
        <f>IFERROR(AND(OR(G1:H122,$X123)=TRUE,IF(SEARCH(G$1,$A123)&gt;0,TRUE,FALSE)),"")</f>
        <v/>
      </c>
      <c r="H123" s="17" t="str">
        <f>IFERROR(AND(OR(H1:H122,$X123)=TRUE,IF(SEARCH(H$1,$A123)&gt;0,TRUE,FALSE)),"")</f>
        <v/>
      </c>
      <c r="I123" s="17" t="str">
        <f>IFERROR(AND(OR(I1:L122,$X123)=TRUE,IF(SEARCH(I$1,$A123)&gt;0,TRUE,FALSE)),"")</f>
        <v/>
      </c>
      <c r="J123" s="17" t="b">
        <f>IFERROR(AND(OR(J1:L122,$X123)=TRUE,IF(SEARCH(J$1,$A123)&gt;0,TRUE,FALSE)),"")</f>
        <v>0</v>
      </c>
      <c r="K123" s="17" t="str">
        <f>IFERROR(AND(OR(K1:L122,$X123)=TRUE,IF(SEARCH(K$1,$A123)&gt;0,TRUE,FALSE)),"")</f>
        <v/>
      </c>
      <c r="L123" s="17" t="str">
        <f>IFERROR(AND(OR(L1:L122,$X123)=TRUE,IF(SEARCH(L$1,$A123)&gt;0,TRUE,FALSE)),"")</f>
        <v/>
      </c>
      <c r="M123" s="17" t="b">
        <f>IFERROR(AND(OR(M1:M122,$X123)=TRUE,IF(SEARCH(M$1,$A123)&gt;0,TRUE,FALSE)),"")</f>
        <v>0</v>
      </c>
      <c r="N123" s="17" t="str">
        <f>IFERROR(AND(OR(N1:Q122,$X123)=TRUE,IF(SEARCH(N$1,$A123)&gt;0,TRUE,FALSE)),"")</f>
        <v/>
      </c>
      <c r="O123" s="17" t="str">
        <f>IFERROR(AND(OR(O1:Q122,$X123)=TRUE,IF(SEARCH(O$1,$A123)&gt;0,TRUE,FALSE)),"")</f>
        <v/>
      </c>
      <c r="P123" s="17" t="str">
        <f>IFERROR(AND(OR(P1:Q122,$X123)=TRUE,IF(SEARCH(P$1,$A123)&gt;0,TRUE,FALSE)),"")</f>
        <v/>
      </c>
      <c r="Q123" s="17" t="str">
        <f>IFERROR(AND(OR(Q1:Q122,$X123)=TRUE,IF(SEARCH(Q$1,$A123)&gt;0,TRUE,FALSE)),"")</f>
        <v/>
      </c>
      <c r="R123" s="17" t="str">
        <f>IFERROR(AND(OR(R1:S122,$X123)=TRUE,IF(SEARCH(R$1,$A123)&gt;0,TRUE,FALSE)),"")</f>
        <v/>
      </c>
      <c r="S123" s="17" t="str">
        <f>IFERROR(AND(OR(S1:S122,$X123)=TRUE,IF(SEARCH(S$1,$A123)&gt;0,TRUE,FALSE)),"")</f>
        <v/>
      </c>
      <c r="T123" s="17" t="b">
        <f>IFERROR(AND(OR(T1:T122,$X123)=TRUE,IF(SEARCH(T$1,$A123)&gt;0,TRUE,FALSE)),"")</f>
        <v>0</v>
      </c>
      <c r="U123" s="17" t="b">
        <f>IFERROR(AND(OR(U1:U122,$X123)=TRUE,IF(SEARCH(U$1,$A123)&gt;0,TRUE,FALSE)),"")</f>
        <v>0</v>
      </c>
      <c r="V123" s="17">
        <f t="shared" si="15"/>
        <v>0</v>
      </c>
      <c r="W123" s="17" t="b">
        <f t="shared" si="16"/>
        <v>0</v>
      </c>
      <c r="X123" s="17" t="b">
        <f t="shared" si="17"/>
        <v>0</v>
      </c>
      <c r="Y123" s="17" t="b">
        <f t="shared" si="18"/>
        <v>0</v>
      </c>
      <c r="Z123" s="17" t="b">
        <f>IF(E123&gt;'Overview (RESPONSES REQUIRED)'!$F$53,FALSE,TRUE)</f>
        <v>0</v>
      </c>
      <c r="AA123" s="17" t="b">
        <f>IF('Overview (RESPONSES REQUIRED)'!$D$53="Y", TRUE, FALSE)</f>
        <v>0</v>
      </c>
      <c r="AB123" s="17" t="str">
        <f t="shared" si="19"/>
        <v>N</v>
      </c>
    </row>
    <row r="124" spans="1:28" ht="15" x14ac:dyDescent="0.15">
      <c r="A124" s="17" t="s">
        <v>642</v>
      </c>
      <c r="B124" s="17">
        <v>2</v>
      </c>
      <c r="C124" s="17">
        <v>1</v>
      </c>
      <c r="D124" s="17" t="s">
        <v>521</v>
      </c>
      <c r="E124" s="17">
        <v>6</v>
      </c>
      <c r="F124" s="17" t="str">
        <f>IF('ENDC-n5'!P127="Y", "Y", IF('ENDC-n5'!P127="N", "N", 0))</f>
        <v>N</v>
      </c>
      <c r="G124" s="17" t="str">
        <f>IFERROR(AND(OR(G1:H123,$X124)=TRUE,IF(SEARCH(G$1,$A124)&gt;0,TRUE,FALSE)),"")</f>
        <v/>
      </c>
      <c r="H124" s="17" t="str">
        <f>IFERROR(AND(OR(H1:H123,$X124)=TRUE,IF(SEARCH(H$1,$A124)&gt;0,TRUE,FALSE)),"")</f>
        <v/>
      </c>
      <c r="I124" s="17" t="str">
        <f>IFERROR(AND(OR(I1:L123,$X124)=TRUE,IF(SEARCH(I$1,$A124)&gt;0,TRUE,FALSE)),"")</f>
        <v/>
      </c>
      <c r="J124" s="17" t="b">
        <f>IFERROR(AND(OR(J1:L123,$X124)=TRUE,IF(SEARCH(J$1,$A124)&gt;0,TRUE,FALSE)),"")</f>
        <v>0</v>
      </c>
      <c r="K124" s="17" t="str">
        <f>IFERROR(AND(OR(K1:L123,$X124)=TRUE,IF(SEARCH(K$1,$A124)&gt;0,TRUE,FALSE)),"")</f>
        <v/>
      </c>
      <c r="L124" s="17" t="str">
        <f>IFERROR(AND(OR(L1:L123,$X124)=TRUE,IF(SEARCH(L$1,$A124)&gt;0,TRUE,FALSE)),"")</f>
        <v/>
      </c>
      <c r="M124" s="17" t="b">
        <f>IFERROR(AND(OR(M1:M123,$X124)=TRUE,IF(SEARCH(M$1,$A124)&gt;0,TRUE,FALSE)),"")</f>
        <v>0</v>
      </c>
      <c r="N124" s="17" t="b">
        <f>IFERROR(AND(OR(N1:Q123,$X124)=TRUE,IF(SEARCH(N$1,$A124)&gt;0,TRUE,FALSE)),"")</f>
        <v>0</v>
      </c>
      <c r="O124" s="17" t="str">
        <f>IFERROR(AND(OR(O1:Q123,$X124)=TRUE,IF(SEARCH(O$1,$A124)&gt;0,TRUE,FALSE)),"")</f>
        <v/>
      </c>
      <c r="P124" s="17" t="str">
        <f>IFERROR(AND(OR(P1:Q123,$X124)=TRUE,IF(SEARCH(P$1,$A124)&gt;0,TRUE,FALSE)),"")</f>
        <v/>
      </c>
      <c r="Q124" s="17" t="str">
        <f>IFERROR(AND(OR(Q1:Q123,$X124)=TRUE,IF(SEARCH(Q$1,$A124)&gt;0,TRUE,FALSE)),"")</f>
        <v/>
      </c>
      <c r="R124" s="17" t="str">
        <f>IFERROR(AND(OR(R1:S123,$X124)=TRUE,IF(SEARCH(R$1,$A124)&gt;0,TRUE,FALSE)),"")</f>
        <v/>
      </c>
      <c r="S124" s="17" t="str">
        <f>IFERROR(AND(OR(S1:S123,$X124)=TRUE,IF(SEARCH(S$1,$A124)&gt;0,TRUE,FALSE)),"")</f>
        <v/>
      </c>
      <c r="T124" s="17" t="str">
        <f>IFERROR(AND(OR(T1:T123,$X124)=TRUE,IF(SEARCH(T$1,$A124)&gt;0,TRUE,FALSE)),"")</f>
        <v/>
      </c>
      <c r="U124" s="17" t="b">
        <f>IFERROR(AND(OR(U1:U123,$X124)=TRUE,IF(SEARCH(U$1,$A124)&gt;0,TRUE,FALSE)),"")</f>
        <v>0</v>
      </c>
      <c r="V124" s="17">
        <f t="shared" si="15"/>
        <v>0</v>
      </c>
      <c r="W124" s="17" t="b">
        <f t="shared" si="16"/>
        <v>0</v>
      </c>
      <c r="X124" s="17" t="b">
        <f t="shared" si="17"/>
        <v>0</v>
      </c>
      <c r="Y124" s="17" t="b">
        <f t="shared" si="18"/>
        <v>0</v>
      </c>
      <c r="Z124" s="17" t="b">
        <f>IF(E124&gt;'Overview (RESPONSES REQUIRED)'!$F$53,FALSE,TRUE)</f>
        <v>0</v>
      </c>
      <c r="AA124" s="17" t="b">
        <f>IF('Overview (RESPONSES REQUIRED)'!$D$53="Y", TRUE, FALSE)</f>
        <v>0</v>
      </c>
      <c r="AB124" s="17" t="str">
        <f t="shared" si="19"/>
        <v>N</v>
      </c>
    </row>
    <row r="125" spans="1:28" ht="15" x14ac:dyDescent="0.15">
      <c r="A125" s="17" t="s">
        <v>643</v>
      </c>
      <c r="B125" s="17">
        <v>2</v>
      </c>
      <c r="C125" s="17">
        <v>1</v>
      </c>
      <c r="D125" s="17" t="s">
        <v>521</v>
      </c>
      <c r="E125" s="17">
        <v>6</v>
      </c>
      <c r="F125" s="17" t="str">
        <f>IF('ENDC-n5'!P128="Y", "Y", IF('ENDC-n5'!P128="N", "N", 0))</f>
        <v>N</v>
      </c>
      <c r="G125" s="17" t="str">
        <f>IFERROR(AND(OR(G1:H124,$X125)=TRUE,IF(SEARCH(G$1,$A125)&gt;0,TRUE,FALSE)),"")</f>
        <v/>
      </c>
      <c r="H125" s="17" t="str">
        <f>IFERROR(AND(OR(H1:H124,$X125)=TRUE,IF(SEARCH(H$1,$A125)&gt;0,TRUE,FALSE)),"")</f>
        <v/>
      </c>
      <c r="I125" s="17" t="b">
        <f>IFERROR(AND(OR(I1:L124,$X125)=TRUE,IF(SEARCH(I$1,$A125)&gt;0,TRUE,FALSE)),"")</f>
        <v>0</v>
      </c>
      <c r="J125" s="17" t="str">
        <f>IFERROR(AND(OR(J1:L124,$X125)=TRUE,IF(SEARCH(J$1,$A125)&gt;0,TRUE,FALSE)),"")</f>
        <v/>
      </c>
      <c r="K125" s="17" t="str">
        <f>IFERROR(AND(OR(K1:L124,$X125)=TRUE,IF(SEARCH(K$1,$A125)&gt;0,TRUE,FALSE)),"")</f>
        <v/>
      </c>
      <c r="L125" s="17" t="str">
        <f>IFERROR(AND(OR(L1:L124,$X125)=TRUE,IF(SEARCH(L$1,$A125)&gt;0,TRUE,FALSE)),"")</f>
        <v/>
      </c>
      <c r="M125" s="17" t="b">
        <f>IFERROR(AND(OR(M1:M124,$X125)=TRUE,IF(SEARCH(M$1,$A125)&gt;0,TRUE,FALSE)),"")</f>
        <v>0</v>
      </c>
      <c r="N125" s="17" t="str">
        <f>IFERROR(AND(OR(N1:Q124,$X125)=TRUE,IF(SEARCH(N$1,$A125)&gt;0,TRUE,FALSE)),"")</f>
        <v/>
      </c>
      <c r="O125" s="17" t="b">
        <f>IFERROR(AND(OR(O1:Q124,$X125)=TRUE,IF(SEARCH(O$1,$A125)&gt;0,TRUE,FALSE)),"")</f>
        <v>0</v>
      </c>
      <c r="P125" s="17" t="str">
        <f>IFERROR(AND(OR(P1:Q124,$X125)=TRUE,IF(SEARCH(P$1,$A125)&gt;0,TRUE,FALSE)),"")</f>
        <v/>
      </c>
      <c r="Q125" s="17" t="str">
        <f>IFERROR(AND(OR(Q1:Q124,$X125)=TRUE,IF(SEARCH(Q$1,$A125)&gt;0,TRUE,FALSE)),"")</f>
        <v/>
      </c>
      <c r="R125" s="17" t="str">
        <f>IFERROR(AND(OR(R1:S124,$X125)=TRUE,IF(SEARCH(R$1,$A125)&gt;0,TRUE,FALSE)),"")</f>
        <v/>
      </c>
      <c r="S125" s="17" t="str">
        <f>IFERROR(AND(OR(S1:S124,$X125)=TRUE,IF(SEARCH(S$1,$A125)&gt;0,TRUE,FALSE)),"")</f>
        <v/>
      </c>
      <c r="T125" s="17" t="str">
        <f>IFERROR(AND(OR(T1:T124,$X125)=TRUE,IF(SEARCH(T$1,$A125)&gt;0,TRUE,FALSE)),"")</f>
        <v/>
      </c>
      <c r="U125" s="17" t="b">
        <f>IFERROR(AND(OR(U1:U124,$X125)=TRUE,IF(SEARCH(U$1,$A125)&gt;0,TRUE,FALSE)),"")</f>
        <v>0</v>
      </c>
      <c r="V125" s="17">
        <f t="shared" si="15"/>
        <v>0</v>
      </c>
      <c r="W125" s="17" t="b">
        <f t="shared" si="16"/>
        <v>0</v>
      </c>
      <c r="X125" s="17" t="b">
        <f t="shared" si="17"/>
        <v>0</v>
      </c>
      <c r="Y125" s="17" t="b">
        <f t="shared" si="18"/>
        <v>0</v>
      </c>
      <c r="Z125" s="17" t="b">
        <f>IF(E125&gt;'Overview (RESPONSES REQUIRED)'!$F$53,FALSE,TRUE)</f>
        <v>0</v>
      </c>
      <c r="AA125" s="17" t="b">
        <f>IF('Overview (RESPONSES REQUIRED)'!$D$53="Y", TRUE, FALSE)</f>
        <v>0</v>
      </c>
      <c r="AB125" s="17" t="str">
        <f t="shared" si="19"/>
        <v>N</v>
      </c>
    </row>
    <row r="126" spans="1:28" ht="15" x14ac:dyDescent="0.15">
      <c r="A126" s="17" t="s">
        <v>644</v>
      </c>
      <c r="B126" s="17">
        <v>2</v>
      </c>
      <c r="C126" s="17">
        <v>1</v>
      </c>
      <c r="D126" s="17" t="s">
        <v>521</v>
      </c>
      <c r="E126" s="17">
        <v>6</v>
      </c>
      <c r="F126" s="17" t="str">
        <f>IF('ENDC-n5'!P129="Y", "Y", IF('ENDC-n5'!P129="N", "N", 0))</f>
        <v>N</v>
      </c>
      <c r="G126" s="17" t="str">
        <f>IFERROR(AND(OR(G1:H125,$X126)=TRUE,IF(SEARCH(G$1,$A126)&gt;0,TRUE,FALSE)),"")</f>
        <v/>
      </c>
      <c r="H126" s="17" t="str">
        <f>IFERROR(AND(OR(H1:H125,$X126)=TRUE,IF(SEARCH(H$1,$A126)&gt;0,TRUE,FALSE)),"")</f>
        <v/>
      </c>
      <c r="I126" s="17" t="str">
        <f>IFERROR(AND(OR(I1:L125,$X126)=TRUE,IF(SEARCH(I$1,$A126)&gt;0,TRUE,FALSE)),"")</f>
        <v/>
      </c>
      <c r="J126" s="17" t="str">
        <f>IFERROR(AND(OR(J1:L125,$X126)=TRUE,IF(SEARCH(J$1,$A126)&gt;0,TRUE,FALSE)),"")</f>
        <v/>
      </c>
      <c r="K126" s="17" t="str">
        <f>IFERROR(AND(OR(K1:L125,$X126)=TRUE,IF(SEARCH(K$1,$A126)&gt;0,TRUE,FALSE)),"")</f>
        <v/>
      </c>
      <c r="L126" s="17" t="str">
        <f>IFERROR(AND(OR(L1:L125,$X126)=TRUE,IF(SEARCH(L$1,$A126)&gt;0,TRUE,FALSE)),"")</f>
        <v/>
      </c>
      <c r="M126" s="17" t="b">
        <f>IFERROR(AND(OR(M1:M125,$X126)=TRUE,IF(SEARCH(M$1,$A126)&gt;0,TRUE,FALSE)),"")</f>
        <v>0</v>
      </c>
      <c r="N126" s="17" t="str">
        <f>IFERROR(AND(OR(N1:Q125,$X126)=TRUE,IF(SEARCH(N$1,$A126)&gt;0,TRUE,FALSE)),"")</f>
        <v/>
      </c>
      <c r="O126" s="17" t="b">
        <f>IFERROR(AND(OR(O1:Q125,$X126)=TRUE,IF(SEARCH(O$1,$A126)&gt;0,TRUE,FALSE)),"")</f>
        <v>0</v>
      </c>
      <c r="P126" s="17" t="str">
        <f>IFERROR(AND(OR(P1:Q125,$X126)=TRUE,IF(SEARCH(P$1,$A126)&gt;0,TRUE,FALSE)),"")</f>
        <v/>
      </c>
      <c r="Q126" s="17" t="str">
        <f>IFERROR(AND(OR(Q1:Q125,$X126)=TRUE,IF(SEARCH(Q$1,$A126)&gt;0,TRUE,FALSE)),"")</f>
        <v/>
      </c>
      <c r="R126" s="17" t="str">
        <f>IFERROR(AND(OR(R1:S125,$X126)=TRUE,IF(SEARCH(R$1,$A126)&gt;0,TRUE,FALSE)),"")</f>
        <v/>
      </c>
      <c r="S126" s="17" t="str">
        <f>IFERROR(AND(OR(S1:S125,$X126)=TRUE,IF(SEARCH(S$1,$A126)&gt;0,TRUE,FALSE)),"")</f>
        <v/>
      </c>
      <c r="T126" s="17" t="b">
        <f>IFERROR(AND(OR(T1:T125,$X126)=TRUE,IF(SEARCH(T$1,$A126)&gt;0,TRUE,FALSE)),"")</f>
        <v>0</v>
      </c>
      <c r="U126" s="17" t="b">
        <f>IFERROR(AND(OR(U1:U125,$X126)=TRUE,IF(SEARCH(U$1,$A126)&gt;0,TRUE,FALSE)),"")</f>
        <v>0</v>
      </c>
      <c r="V126" s="17">
        <f t="shared" si="15"/>
        <v>0</v>
      </c>
      <c r="W126" s="17" t="b">
        <f t="shared" si="16"/>
        <v>0</v>
      </c>
      <c r="X126" s="17" t="b">
        <f t="shared" si="17"/>
        <v>0</v>
      </c>
      <c r="Y126" s="17" t="b">
        <f t="shared" si="18"/>
        <v>0</v>
      </c>
      <c r="Z126" s="17" t="b">
        <f>IF(E126&gt;'Overview (RESPONSES REQUIRED)'!$F$53,FALSE,TRUE)</f>
        <v>0</v>
      </c>
      <c r="AA126" s="17" t="b">
        <f>IF('Overview (RESPONSES REQUIRED)'!$D$53="Y", TRUE, FALSE)</f>
        <v>0</v>
      </c>
      <c r="AB126" s="17" t="str">
        <f t="shared" si="19"/>
        <v>N</v>
      </c>
    </row>
    <row r="127" spans="1:28" ht="15" x14ac:dyDescent="0.15">
      <c r="A127" s="17" t="s">
        <v>645</v>
      </c>
      <c r="B127" s="17">
        <v>2</v>
      </c>
      <c r="C127" s="17">
        <v>1</v>
      </c>
      <c r="D127" s="17" t="s">
        <v>521</v>
      </c>
      <c r="E127" s="17">
        <v>4</v>
      </c>
      <c r="F127" s="17" t="str">
        <f>IF('ENDC-n5'!P130="Y", "Y", IF('ENDC-n5'!P130="N", "N", 0))</f>
        <v>N</v>
      </c>
      <c r="G127" s="17" t="b">
        <f>IFERROR(AND(OR(G1:H126,$X127)=TRUE,IF(SEARCH(G$1,$A127)&gt;0,TRUE,FALSE)),"")</f>
        <v>0</v>
      </c>
      <c r="H127" s="17" t="str">
        <f>IFERROR(AND(OR(H1:H126,$X127)=TRUE,IF(SEARCH(H$1,$A127)&gt;0,TRUE,FALSE)),"")</f>
        <v/>
      </c>
      <c r="I127" s="17" t="str">
        <f>IFERROR(AND(OR(I1:L126,$X127)=TRUE,IF(SEARCH(I$1,$A127)&gt;0,TRUE,FALSE)),"")</f>
        <v/>
      </c>
      <c r="J127" s="17" t="str">
        <f>IFERROR(AND(OR(J1:L126,$X127)=TRUE,IF(SEARCH(J$1,$A127)&gt;0,TRUE,FALSE)),"")</f>
        <v/>
      </c>
      <c r="K127" s="17" t="str">
        <f>IFERROR(AND(OR(K1:L126,$X127)=TRUE,IF(SEARCH(K$1,$A127)&gt;0,TRUE,FALSE)),"")</f>
        <v/>
      </c>
      <c r="L127" s="17" t="str">
        <f>IFERROR(AND(OR(L1:L126,$X127)=TRUE,IF(SEARCH(L$1,$A127)&gt;0,TRUE,FALSE)),"")</f>
        <v/>
      </c>
      <c r="M127" s="17" t="b">
        <f>IFERROR(AND(OR(M1:M126,$X127)=TRUE,IF(SEARCH(M$1,$A127)&gt;0,TRUE,FALSE)),"")</f>
        <v>0</v>
      </c>
      <c r="N127" s="17" t="str">
        <f>IFERROR(AND(OR(N1:Q126,$X127)=TRUE,IF(SEARCH(N$1,$A127)&gt;0,TRUE,FALSE)),"")</f>
        <v/>
      </c>
      <c r="O127" s="17" t="str">
        <f>IFERROR(AND(OR(O1:Q126,$X127)=TRUE,IF(SEARCH(O$1,$A127)&gt;0,TRUE,FALSE)),"")</f>
        <v/>
      </c>
      <c r="P127" s="17" t="str">
        <f>IFERROR(AND(OR(P1:Q126,$X127)=TRUE,IF(SEARCH(P$1,$A127)&gt;0,TRUE,FALSE)),"")</f>
        <v/>
      </c>
      <c r="Q127" s="17" t="str">
        <f>IFERROR(AND(OR(Q1:Q126,$X127)=TRUE,IF(SEARCH(Q$1,$A127)&gt;0,TRUE,FALSE)),"")</f>
        <v/>
      </c>
      <c r="R127" s="17" t="str">
        <f>IFERROR(AND(OR(R1:S126,$X127)=TRUE,IF(SEARCH(R$1,$A127)&gt;0,TRUE,FALSE)),"")</f>
        <v/>
      </c>
      <c r="S127" s="17" t="str">
        <f>IFERROR(AND(OR(S1:S126,$X127)=TRUE,IF(SEARCH(S$1,$A127)&gt;0,TRUE,FALSE)),"")</f>
        <v/>
      </c>
      <c r="T127" s="17" t="b">
        <f>IFERROR(AND(OR(T1:T126,$X127)=TRUE,IF(SEARCH(T$1,$A127)&gt;0,TRUE,FALSE)),"")</f>
        <v>0</v>
      </c>
      <c r="U127" s="17" t="b">
        <f>IFERROR(AND(OR(U1:U126,$X127)=TRUE,IF(SEARCH(U$1,$A127)&gt;0,TRUE,FALSE)),"")</f>
        <v>0</v>
      </c>
      <c r="V127" s="17">
        <f t="shared" si="15"/>
        <v>0</v>
      </c>
      <c r="W127" s="17" t="b">
        <f t="shared" si="16"/>
        <v>0</v>
      </c>
      <c r="X127" s="17" t="b">
        <f t="shared" si="17"/>
        <v>0</v>
      </c>
      <c r="Y127" s="17" t="b">
        <f t="shared" si="18"/>
        <v>0</v>
      </c>
      <c r="Z127" s="17" t="b">
        <f>IF(E127&gt;'Overview (RESPONSES REQUIRED)'!$F$53,FALSE,TRUE)</f>
        <v>0</v>
      </c>
      <c r="AA127" s="17" t="b">
        <f>IF('Overview (RESPONSES REQUIRED)'!$D$53="Y", TRUE, FALSE)</f>
        <v>0</v>
      </c>
      <c r="AB127" s="17" t="str">
        <f t="shared" si="19"/>
        <v>N</v>
      </c>
    </row>
    <row r="128" spans="1:28" ht="15" x14ac:dyDescent="0.15">
      <c r="A128" s="17" t="s">
        <v>646</v>
      </c>
      <c r="B128" s="17">
        <v>2</v>
      </c>
      <c r="C128" s="17">
        <v>1</v>
      </c>
      <c r="D128" s="17" t="s">
        <v>521</v>
      </c>
      <c r="E128" s="17">
        <v>4</v>
      </c>
      <c r="F128" s="17" t="str">
        <f>IF('ENDC-n5'!P131="Y", "Y", IF('ENDC-n5'!P131="N", "N", 0))</f>
        <v>N</v>
      </c>
      <c r="G128" s="17" t="b">
        <f>IFERROR(AND(OR(G1:H127,$X128)=TRUE,IF(SEARCH(G$1,$A128)&gt;0,TRUE,FALSE)),"")</f>
        <v>0</v>
      </c>
      <c r="H128" s="17" t="str">
        <f>IFERROR(AND(OR(H1:H127,$X128)=TRUE,IF(SEARCH(H$1,$A128)&gt;0,TRUE,FALSE)),"")</f>
        <v/>
      </c>
      <c r="I128" s="17" t="b">
        <f>IFERROR(AND(OR(I1:L127,$X128)=TRUE,IF(SEARCH(I$1,$A128)&gt;0,TRUE,FALSE)),"")</f>
        <v>0</v>
      </c>
      <c r="J128" s="17" t="str">
        <f>IFERROR(AND(OR(J1:L127,$X128)=TRUE,IF(SEARCH(J$1,$A128)&gt;0,TRUE,FALSE)),"")</f>
        <v/>
      </c>
      <c r="K128" s="17" t="str">
        <f>IFERROR(AND(OR(K1:L127,$X128)=TRUE,IF(SEARCH(K$1,$A128)&gt;0,TRUE,FALSE)),"")</f>
        <v/>
      </c>
      <c r="L128" s="17" t="str">
        <f>IFERROR(AND(OR(L1:L127,$X128)=TRUE,IF(SEARCH(L$1,$A128)&gt;0,TRUE,FALSE)),"")</f>
        <v/>
      </c>
      <c r="M128" s="17" t="b">
        <f>IFERROR(AND(OR(M1:M127,$X128)=TRUE,IF(SEARCH(M$1,$A128)&gt;0,TRUE,FALSE)),"")</f>
        <v>0</v>
      </c>
      <c r="N128" s="17" t="str">
        <f>IFERROR(AND(OR(N1:Q127,$X128)=TRUE,IF(SEARCH(N$1,$A128)&gt;0,TRUE,FALSE)),"")</f>
        <v/>
      </c>
      <c r="O128" s="17" t="str">
        <f>IFERROR(AND(OR(O1:Q127,$X128)=TRUE,IF(SEARCH(O$1,$A128)&gt;0,TRUE,FALSE)),"")</f>
        <v/>
      </c>
      <c r="P128" s="17" t="str">
        <f>IFERROR(AND(OR(P1:Q127,$X128)=TRUE,IF(SEARCH(P$1,$A128)&gt;0,TRUE,FALSE)),"")</f>
        <v/>
      </c>
      <c r="Q128" s="17" t="str">
        <f>IFERROR(AND(OR(Q1:Q127,$X128)=TRUE,IF(SEARCH(Q$1,$A128)&gt;0,TRUE,FALSE)),"")</f>
        <v/>
      </c>
      <c r="R128" s="17" t="str">
        <f>IFERROR(AND(OR(R1:S127,$X128)=TRUE,IF(SEARCH(R$1,$A128)&gt;0,TRUE,FALSE)),"")</f>
        <v/>
      </c>
      <c r="S128" s="17" t="str">
        <f>IFERROR(AND(OR(S1:S127,$X128)=TRUE,IF(SEARCH(S$1,$A128)&gt;0,TRUE,FALSE)),"")</f>
        <v/>
      </c>
      <c r="T128" s="17" t="str">
        <f>IFERROR(AND(OR(T1:T127,$X128)=TRUE,IF(SEARCH(T$1,$A128)&gt;0,TRUE,FALSE)),"")</f>
        <v/>
      </c>
      <c r="U128" s="17" t="b">
        <f>IFERROR(AND(OR(U1:U127,$X128)=TRUE,IF(SEARCH(U$1,$A128)&gt;0,TRUE,FALSE)),"")</f>
        <v>0</v>
      </c>
      <c r="V128" s="17">
        <f t="shared" si="15"/>
        <v>0</v>
      </c>
      <c r="W128" s="17" t="b">
        <f t="shared" si="16"/>
        <v>0</v>
      </c>
      <c r="X128" s="17" t="b">
        <f t="shared" si="17"/>
        <v>0</v>
      </c>
      <c r="Y128" s="17" t="b">
        <f t="shared" si="18"/>
        <v>0</v>
      </c>
      <c r="Z128" s="17" t="b">
        <f>IF(E128&gt;'Overview (RESPONSES REQUIRED)'!$F$53,FALSE,TRUE)</f>
        <v>0</v>
      </c>
      <c r="AA128" s="17" t="b">
        <f>IF('Overview (RESPONSES REQUIRED)'!$D$53="Y", TRUE, FALSE)</f>
        <v>0</v>
      </c>
      <c r="AB128" s="17" t="str">
        <f t="shared" si="19"/>
        <v>N</v>
      </c>
    </row>
    <row r="129" spans="1:28" ht="15" x14ac:dyDescent="0.15">
      <c r="A129" s="17" t="s">
        <v>647</v>
      </c>
      <c r="B129" s="17">
        <v>2</v>
      </c>
      <c r="C129" s="17">
        <v>1</v>
      </c>
      <c r="D129" s="17" t="s">
        <v>521</v>
      </c>
      <c r="E129" s="17">
        <v>4</v>
      </c>
      <c r="F129" s="17" t="str">
        <f>IF('ENDC-n5'!P132="Y", "Y", IF('ENDC-n5'!P132="N", "N", 0))</f>
        <v>N</v>
      </c>
      <c r="G129" s="17" t="b">
        <f>IFERROR(AND(OR(G1:H128,$X129)=TRUE,IF(SEARCH(G$1,$A129)&gt;0,TRUE,FALSE)),"")</f>
        <v>0</v>
      </c>
      <c r="H129" s="17" t="str">
        <f>IFERROR(AND(OR(H1:H128,$X129)=TRUE,IF(SEARCH(H$1,$A129)&gt;0,TRUE,FALSE)),"")</f>
        <v/>
      </c>
      <c r="I129" s="17" t="str">
        <f>IFERROR(AND(OR(I1:L128,$X129)=TRUE,IF(SEARCH(I$1,$A129)&gt;0,TRUE,FALSE)),"")</f>
        <v/>
      </c>
      <c r="J129" s="17" t="str">
        <f>IFERROR(AND(OR(J1:L128,$X129)=TRUE,IF(SEARCH(J$1,$A129)&gt;0,TRUE,FALSE)),"")</f>
        <v/>
      </c>
      <c r="K129" s="17" t="str">
        <f>IFERROR(AND(OR(K1:L128,$X129)=TRUE,IF(SEARCH(K$1,$A129)&gt;0,TRUE,FALSE)),"")</f>
        <v/>
      </c>
      <c r="L129" s="17" t="str">
        <f>IFERROR(AND(OR(L1:L128,$X129)=TRUE,IF(SEARCH(L$1,$A129)&gt;0,TRUE,FALSE)),"")</f>
        <v/>
      </c>
      <c r="M129" s="17" t="b">
        <f>IFERROR(AND(OR(M1:M128,$X129)=TRUE,IF(SEARCH(M$1,$A129)&gt;0,TRUE,FALSE)),"")</f>
        <v>0</v>
      </c>
      <c r="N129" s="17" t="b">
        <f>IFERROR(AND(OR(N1:Q128,$X129)=TRUE,IF(SEARCH(N$1,$A129)&gt;0,TRUE,FALSE)),"")</f>
        <v>0</v>
      </c>
      <c r="O129" s="17" t="str">
        <f>IFERROR(AND(OR(O1:Q128,$X129)=TRUE,IF(SEARCH(O$1,$A129)&gt;0,TRUE,FALSE)),"")</f>
        <v/>
      </c>
      <c r="P129" s="17" t="str">
        <f>IFERROR(AND(OR(P1:Q128,$X129)=TRUE,IF(SEARCH(P$1,$A129)&gt;0,TRUE,FALSE)),"")</f>
        <v/>
      </c>
      <c r="Q129" s="17" t="str">
        <f>IFERROR(AND(OR(Q1:Q128,$X129)=TRUE,IF(SEARCH(Q$1,$A129)&gt;0,TRUE,FALSE)),"")</f>
        <v/>
      </c>
      <c r="R129" s="17" t="str">
        <f>IFERROR(AND(OR(R1:S128,$X129)=TRUE,IF(SEARCH(R$1,$A129)&gt;0,TRUE,FALSE)),"")</f>
        <v/>
      </c>
      <c r="S129" s="17" t="str">
        <f>IFERROR(AND(OR(S1:S128,$X129)=TRUE,IF(SEARCH(S$1,$A129)&gt;0,TRUE,FALSE)),"")</f>
        <v/>
      </c>
      <c r="T129" s="17" t="str">
        <f>IFERROR(AND(OR(T1:T128,$X129)=TRUE,IF(SEARCH(T$1,$A129)&gt;0,TRUE,FALSE)),"")</f>
        <v/>
      </c>
      <c r="U129" s="17" t="b">
        <f>IFERROR(AND(OR(U1:U128,$X129)=TRUE,IF(SEARCH(U$1,$A129)&gt;0,TRUE,FALSE)),"")</f>
        <v>0</v>
      </c>
      <c r="V129" s="17">
        <f t="shared" si="15"/>
        <v>0</v>
      </c>
      <c r="W129" s="17" t="b">
        <f t="shared" si="16"/>
        <v>0</v>
      </c>
      <c r="X129" s="17" t="b">
        <f t="shared" si="17"/>
        <v>0</v>
      </c>
      <c r="Y129" s="17" t="b">
        <f t="shared" si="18"/>
        <v>0</v>
      </c>
      <c r="Z129" s="17" t="b">
        <f>IF(E129&gt;'Overview (RESPONSES REQUIRED)'!$F$53,FALSE,TRUE)</f>
        <v>0</v>
      </c>
      <c r="AA129" s="17" t="b">
        <f>IF('Overview (RESPONSES REQUIRED)'!$D$53="Y", TRUE, FALSE)</f>
        <v>0</v>
      </c>
      <c r="AB129" s="17" t="str">
        <f t="shared" si="19"/>
        <v>N</v>
      </c>
    </row>
    <row r="130" spans="1:28" ht="15" x14ac:dyDescent="0.15">
      <c r="A130" s="17" t="s">
        <v>648</v>
      </c>
      <c r="B130" s="17">
        <v>2</v>
      </c>
      <c r="C130" s="17">
        <v>1</v>
      </c>
      <c r="D130" s="17" t="s">
        <v>521</v>
      </c>
      <c r="E130" s="17">
        <v>4</v>
      </c>
      <c r="F130" s="17" t="str">
        <f>IF('ENDC-n5'!P133="Y", "Y", IF('ENDC-n5'!P133="N", "N", 0))</f>
        <v>N</v>
      </c>
      <c r="G130" s="17" t="str">
        <f>IFERROR(AND(OR(G1:H129,$X130)=TRUE,IF(SEARCH(G$1,$A130)&gt;0,TRUE,FALSE)),"")</f>
        <v/>
      </c>
      <c r="H130" s="17" t="str">
        <f>IFERROR(AND(OR(H1:H129,$X130)=TRUE,IF(SEARCH(H$1,$A130)&gt;0,TRUE,FALSE)),"")</f>
        <v/>
      </c>
      <c r="I130" s="17" t="b">
        <f>IFERROR(AND(OR(I1:L129,$X130)=TRUE,IF(SEARCH(I$1,$A130)&gt;0,TRUE,FALSE)),"")</f>
        <v>0</v>
      </c>
      <c r="J130" s="17" t="str">
        <f>IFERROR(AND(OR(J1:L129,$X130)=TRUE,IF(SEARCH(J$1,$A130)&gt;0,TRUE,FALSE)),"")</f>
        <v/>
      </c>
      <c r="K130" s="17" t="str">
        <f>IFERROR(AND(OR(K1:L129,$X130)=TRUE,IF(SEARCH(K$1,$A130)&gt;0,TRUE,FALSE)),"")</f>
        <v/>
      </c>
      <c r="L130" s="17" t="str">
        <f>IFERROR(AND(OR(L1:L129,$X130)=TRUE,IF(SEARCH(L$1,$A130)&gt;0,TRUE,FALSE)),"")</f>
        <v/>
      </c>
      <c r="M130" s="17" t="b">
        <f>IFERROR(AND(OR(M1:M129,$X130)=TRUE,IF(SEARCH(M$1,$A130)&gt;0,TRUE,FALSE)),"")</f>
        <v>0</v>
      </c>
      <c r="N130" s="17" t="str">
        <f>IFERROR(AND(OR(N1:Q129,$X130)=TRUE,IF(SEARCH(N$1,$A130)&gt;0,TRUE,FALSE)),"")</f>
        <v/>
      </c>
      <c r="O130" s="17" t="str">
        <f>IFERROR(AND(OR(O1:Q129,$X130)=TRUE,IF(SEARCH(O$1,$A130)&gt;0,TRUE,FALSE)),"")</f>
        <v/>
      </c>
      <c r="P130" s="17" t="str">
        <f>IFERROR(AND(OR(P1:Q129,$X130)=TRUE,IF(SEARCH(P$1,$A130)&gt;0,TRUE,FALSE)),"")</f>
        <v/>
      </c>
      <c r="Q130" s="17" t="str">
        <f>IFERROR(AND(OR(Q1:Q129,$X130)=TRUE,IF(SEARCH(Q$1,$A130)&gt;0,TRUE,FALSE)),"")</f>
        <v/>
      </c>
      <c r="R130" s="17" t="str">
        <f>IFERROR(AND(OR(R1:S129,$X130)=TRUE,IF(SEARCH(R$1,$A130)&gt;0,TRUE,FALSE)),"")</f>
        <v/>
      </c>
      <c r="S130" s="17" t="str">
        <f>IFERROR(AND(OR(S1:S129,$X130)=TRUE,IF(SEARCH(S$1,$A130)&gt;0,TRUE,FALSE)),"")</f>
        <v/>
      </c>
      <c r="T130" s="17" t="b">
        <f>IFERROR(AND(OR(T1:T129,$X130)=TRUE,IF(SEARCH(T$1,$A130)&gt;0,TRUE,FALSE)),"")</f>
        <v>0</v>
      </c>
      <c r="U130" s="17" t="b">
        <f>IFERROR(AND(OR(U1:U129,$X130)=TRUE,IF(SEARCH(U$1,$A130)&gt;0,TRUE,FALSE)),"")</f>
        <v>0</v>
      </c>
      <c r="V130" s="17">
        <f t="shared" si="15"/>
        <v>0</v>
      </c>
      <c r="W130" s="17" t="b">
        <f t="shared" si="16"/>
        <v>0</v>
      </c>
      <c r="X130" s="17" t="b">
        <f t="shared" si="17"/>
        <v>0</v>
      </c>
      <c r="Y130" s="17" t="b">
        <f t="shared" si="18"/>
        <v>0</v>
      </c>
      <c r="Z130" s="17" t="b">
        <f>IF(E130&gt;'Overview (RESPONSES REQUIRED)'!$F$53,FALSE,TRUE)</f>
        <v>0</v>
      </c>
      <c r="AA130" s="17" t="b">
        <f>IF('Overview (RESPONSES REQUIRED)'!$D$53="Y", TRUE, FALSE)</f>
        <v>0</v>
      </c>
      <c r="AB130" s="17" t="str">
        <f t="shared" si="19"/>
        <v>N</v>
      </c>
    </row>
    <row r="131" spans="1:28" ht="15" x14ac:dyDescent="0.15">
      <c r="A131" s="17" t="s">
        <v>649</v>
      </c>
      <c r="B131" s="17">
        <v>2</v>
      </c>
      <c r="C131" s="17">
        <v>1</v>
      </c>
      <c r="D131" s="17" t="s">
        <v>521</v>
      </c>
      <c r="E131" s="17">
        <v>4</v>
      </c>
      <c r="F131" s="17" t="str">
        <f>IF('ENDC-n5'!P134="Y", "Y", IF('ENDC-n5'!P134="N", "N", 0))</f>
        <v>N</v>
      </c>
      <c r="G131" s="17" t="str">
        <f>IFERROR(AND(OR(G1:H130,$X131)=TRUE,IF(SEARCH(G$1,$A131)&gt;0,TRUE,FALSE)),"")</f>
        <v/>
      </c>
      <c r="H131" s="17" t="str">
        <f>IFERROR(AND(OR(H1:H130,$X131)=TRUE,IF(SEARCH(H$1,$A131)&gt;0,TRUE,FALSE)),"")</f>
        <v/>
      </c>
      <c r="I131" s="17" t="b">
        <f>IFERROR(AND(OR(I1:L130,$X131)=TRUE,IF(SEARCH(I$1,$A131)&gt;0,TRUE,FALSE)),"")</f>
        <v>0</v>
      </c>
      <c r="J131" s="17" t="str">
        <f>IFERROR(AND(OR(J1:L130,$X131)=TRUE,IF(SEARCH(J$1,$A131)&gt;0,TRUE,FALSE)),"")</f>
        <v/>
      </c>
      <c r="K131" s="17" t="str">
        <f>IFERROR(AND(OR(K1:L130,$X131)=TRUE,IF(SEARCH(K$1,$A131)&gt;0,TRUE,FALSE)),"")</f>
        <v/>
      </c>
      <c r="L131" s="17" t="str">
        <f>IFERROR(AND(OR(L1:L130,$X131)=TRUE,IF(SEARCH(L$1,$A131)&gt;0,TRUE,FALSE)),"")</f>
        <v/>
      </c>
      <c r="M131" s="17" t="b">
        <f>IFERROR(AND(OR(M1:M130,$X131)=TRUE,IF(SEARCH(M$1,$A131)&gt;0,TRUE,FALSE)),"")</f>
        <v>0</v>
      </c>
      <c r="N131" s="17" t="b">
        <f>IFERROR(AND(OR(N1:Q130,$X131)=TRUE,IF(SEARCH(N$1,$A131)&gt;0,TRUE,FALSE)),"")</f>
        <v>0</v>
      </c>
      <c r="O131" s="17" t="str">
        <f>IFERROR(AND(OR(O1:Q130,$X131)=TRUE,IF(SEARCH(O$1,$A131)&gt;0,TRUE,FALSE)),"")</f>
        <v/>
      </c>
      <c r="P131" s="17" t="str">
        <f>IFERROR(AND(OR(P1:Q130,$X131)=TRUE,IF(SEARCH(P$1,$A131)&gt;0,TRUE,FALSE)),"")</f>
        <v/>
      </c>
      <c r="Q131" s="17" t="str">
        <f>IFERROR(AND(OR(Q1:Q130,$X131)=TRUE,IF(SEARCH(Q$1,$A131)&gt;0,TRUE,FALSE)),"")</f>
        <v/>
      </c>
      <c r="R131" s="17" t="str">
        <f>IFERROR(AND(OR(R1:S130,$X131)=TRUE,IF(SEARCH(R$1,$A131)&gt;0,TRUE,FALSE)),"")</f>
        <v/>
      </c>
      <c r="S131" s="17" t="str">
        <f>IFERROR(AND(OR(S1:S130,$X131)=TRUE,IF(SEARCH(S$1,$A131)&gt;0,TRUE,FALSE)),"")</f>
        <v/>
      </c>
      <c r="T131" s="17" t="str">
        <f>IFERROR(AND(OR(T1:T130,$X131)=TRUE,IF(SEARCH(T$1,$A131)&gt;0,TRUE,FALSE)),"")</f>
        <v/>
      </c>
      <c r="U131" s="17" t="b">
        <f>IFERROR(AND(OR(U1:U130,$X131)=TRUE,IF(SEARCH(U$1,$A131)&gt;0,TRUE,FALSE)),"")</f>
        <v>0</v>
      </c>
      <c r="V131" s="17">
        <f t="shared" ref="V131:V143" si="20">COUNTIF(G131:U131,TRUE)</f>
        <v>0</v>
      </c>
      <c r="W131" s="17" t="b">
        <f t="shared" ref="W131:W143" si="21">IFERROR(AND(G131:U131), TRUE)</f>
        <v>0</v>
      </c>
      <c r="X131" s="17" t="b">
        <f t="shared" ref="X131:X143" si="22">IF(F131="Y",TRUE,IF(F131="N",FALSE,0))</f>
        <v>0</v>
      </c>
      <c r="Y131" s="17" t="b">
        <f t="shared" ref="Y131:Y143" si="23">IF(X131=FALSE, FALSE, W131)</f>
        <v>0</v>
      </c>
      <c r="Z131" s="17" t="b">
        <f>IF(E131&gt;'Overview (RESPONSES REQUIRED)'!$F$53,FALSE,TRUE)</f>
        <v>0</v>
      </c>
      <c r="AA131" s="17" t="b">
        <f>IF('Overview (RESPONSES REQUIRED)'!$D$53="Y", TRUE, FALSE)</f>
        <v>0</v>
      </c>
      <c r="AB131" s="17" t="str">
        <f t="shared" ref="AB131:AB143" si="24">IF(AND(Z131,AA131)=FALSE,"N",IF(Y131=TRUE,"Y",IF(F131=0,"E","N")))</f>
        <v>N</v>
      </c>
    </row>
    <row r="132" spans="1:28" ht="15" x14ac:dyDescent="0.15">
      <c r="A132" s="17" t="s">
        <v>650</v>
      </c>
      <c r="B132" s="17">
        <v>2</v>
      </c>
      <c r="C132" s="17">
        <v>1</v>
      </c>
      <c r="D132" s="17" t="s">
        <v>521</v>
      </c>
      <c r="E132" s="17">
        <v>4</v>
      </c>
      <c r="F132" s="17" t="str">
        <f>IF('ENDC-n5'!P135="Y", "Y", IF('ENDC-n5'!P135="N", "N", 0))</f>
        <v>N</v>
      </c>
      <c r="G132" s="17" t="str">
        <f>IFERROR(AND(OR(G1:H131,$X132)=TRUE,IF(SEARCH(G$1,$A132)&gt;0,TRUE,FALSE)),"")</f>
        <v/>
      </c>
      <c r="H132" s="17" t="str">
        <f>IFERROR(AND(OR(H1:H131,$X132)=TRUE,IF(SEARCH(H$1,$A132)&gt;0,TRUE,FALSE)),"")</f>
        <v/>
      </c>
      <c r="I132" s="17" t="str">
        <f>IFERROR(AND(OR(I1:L131,$X132)=TRUE,IF(SEARCH(I$1,$A132)&gt;0,TRUE,FALSE)),"")</f>
        <v/>
      </c>
      <c r="J132" s="17" t="str">
        <f>IFERROR(AND(OR(J1:L131,$X132)=TRUE,IF(SEARCH(J$1,$A132)&gt;0,TRUE,FALSE)),"")</f>
        <v/>
      </c>
      <c r="K132" s="17" t="str">
        <f>IFERROR(AND(OR(K1:L131,$X132)=TRUE,IF(SEARCH(K$1,$A132)&gt;0,TRUE,FALSE)),"")</f>
        <v/>
      </c>
      <c r="L132" s="17" t="str">
        <f>IFERROR(AND(OR(L1:L131,$X132)=TRUE,IF(SEARCH(L$1,$A132)&gt;0,TRUE,FALSE)),"")</f>
        <v/>
      </c>
      <c r="M132" s="17" t="b">
        <f>IFERROR(AND(OR(M1:M131,$X132)=TRUE,IF(SEARCH(M$1,$A132)&gt;0,TRUE,FALSE)),"")</f>
        <v>0</v>
      </c>
      <c r="N132" s="17" t="b">
        <f>IFERROR(AND(OR(N1:Q131,$X132)=TRUE,IF(SEARCH(N$1,$A132)&gt;0,TRUE,FALSE)),"")</f>
        <v>0</v>
      </c>
      <c r="O132" s="17" t="str">
        <f>IFERROR(AND(OR(O1:Q131,$X132)=TRUE,IF(SEARCH(O$1,$A132)&gt;0,TRUE,FALSE)),"")</f>
        <v/>
      </c>
      <c r="P132" s="17" t="str">
        <f>IFERROR(AND(OR(P1:Q131,$X132)=TRUE,IF(SEARCH(P$1,$A132)&gt;0,TRUE,FALSE)),"")</f>
        <v/>
      </c>
      <c r="Q132" s="17" t="str">
        <f>IFERROR(AND(OR(Q1:Q131,$X132)=TRUE,IF(SEARCH(Q$1,$A132)&gt;0,TRUE,FALSE)),"")</f>
        <v/>
      </c>
      <c r="R132" s="17" t="str">
        <f>IFERROR(AND(OR(R1:S131,$X132)=TRUE,IF(SEARCH(R$1,$A132)&gt;0,TRUE,FALSE)),"")</f>
        <v/>
      </c>
      <c r="S132" s="17" t="str">
        <f>IFERROR(AND(OR(S1:S131,$X132)=TRUE,IF(SEARCH(S$1,$A132)&gt;0,TRUE,FALSE)),"")</f>
        <v/>
      </c>
      <c r="T132" s="17" t="b">
        <f>IFERROR(AND(OR(T1:T131,$X132)=TRUE,IF(SEARCH(T$1,$A132)&gt;0,TRUE,FALSE)),"")</f>
        <v>0</v>
      </c>
      <c r="U132" s="17" t="b">
        <f>IFERROR(AND(OR(U1:U131,$X132)=TRUE,IF(SEARCH(U$1,$A132)&gt;0,TRUE,FALSE)),"")</f>
        <v>0</v>
      </c>
      <c r="V132" s="17">
        <f t="shared" si="20"/>
        <v>0</v>
      </c>
      <c r="W132" s="17" t="b">
        <f t="shared" si="21"/>
        <v>0</v>
      </c>
      <c r="X132" s="17" t="b">
        <f t="shared" si="22"/>
        <v>0</v>
      </c>
      <c r="Y132" s="17" t="b">
        <f t="shared" si="23"/>
        <v>0</v>
      </c>
      <c r="Z132" s="17" t="b">
        <f>IF(E132&gt;'Overview (RESPONSES REQUIRED)'!$F$53,FALSE,TRUE)</f>
        <v>0</v>
      </c>
      <c r="AA132" s="17" t="b">
        <f>IF('Overview (RESPONSES REQUIRED)'!$D$53="Y", TRUE, FALSE)</f>
        <v>0</v>
      </c>
      <c r="AB132" s="17" t="str">
        <f t="shared" si="24"/>
        <v>N</v>
      </c>
    </row>
    <row r="133" spans="1:28" ht="15" x14ac:dyDescent="0.15">
      <c r="A133" s="17" t="s">
        <v>651</v>
      </c>
      <c r="B133" s="17">
        <v>1</v>
      </c>
      <c r="C133" s="17">
        <v>1</v>
      </c>
      <c r="D133" s="17" t="s">
        <v>521</v>
      </c>
      <c r="E133" s="17">
        <v>8</v>
      </c>
      <c r="F133" s="17" t="str">
        <f>IF('ENDC-n5'!P136="Y", "Y", IF('ENDC-n5'!P136="N", "N", 0))</f>
        <v>N</v>
      </c>
      <c r="G133" s="17" t="str">
        <f>IFERROR(AND(OR(G1:H132,$X133)=TRUE,IF(SEARCH(G$1,$A133)&gt;0,TRUE,FALSE)),"")</f>
        <v/>
      </c>
      <c r="H133" s="17" t="str">
        <f>IFERROR(AND(OR(H1:H132,$X133)=TRUE,IF(SEARCH(H$1,$A133)&gt;0,TRUE,FALSE)),"")</f>
        <v/>
      </c>
      <c r="I133" s="17" t="str">
        <f>IFERROR(AND(OR(I1:L132,$X133)=TRUE,IF(SEARCH(I$1,$A133)&gt;0,TRUE,FALSE)),"")</f>
        <v/>
      </c>
      <c r="J133" s="17" t="str">
        <f>IFERROR(AND(OR(J1:L132,$X133)=TRUE,IF(SEARCH(J$1,$A133)&gt;0,TRUE,FALSE)),"")</f>
        <v/>
      </c>
      <c r="K133" s="17" t="str">
        <f>IFERROR(AND(OR(K1:L132,$X133)=TRUE,IF(SEARCH(K$1,$A133)&gt;0,TRUE,FALSE)),"")</f>
        <v/>
      </c>
      <c r="L133" s="17" t="b">
        <f>IFERROR(AND(OR(L1:L132,$X133)=TRUE,IF(SEARCH(L$1,$A133)&gt;0,TRUE,FALSE)),"")</f>
        <v>0</v>
      </c>
      <c r="M133" s="17" t="b">
        <f>IFERROR(AND(OR(M1:M132,$X133)=TRUE,IF(SEARCH(M$1,$A133)&gt;0,TRUE,FALSE)),"")</f>
        <v>0</v>
      </c>
      <c r="N133" s="17" t="str">
        <f>IFERROR(AND(OR(N1:Q132,$X133)=TRUE,IF(SEARCH(N$1,$A133)&gt;0,TRUE,FALSE)),"")</f>
        <v/>
      </c>
      <c r="O133" s="17" t="str">
        <f>IFERROR(AND(OR(O1:Q132,$X133)=TRUE,IF(SEARCH(O$1,$A133)&gt;0,TRUE,FALSE)),"")</f>
        <v/>
      </c>
      <c r="P133" s="17" t="str">
        <f>IFERROR(AND(OR(P1:Q132,$X133)=TRUE,IF(SEARCH(P$1,$A133)&gt;0,TRUE,FALSE)),"")</f>
        <v/>
      </c>
      <c r="Q133" s="17" t="str">
        <f>IFERROR(AND(OR(Q1:Q132,$X133)=TRUE,IF(SEARCH(Q$1,$A133)&gt;0,TRUE,FALSE)),"")</f>
        <v/>
      </c>
      <c r="R133" s="17" t="str">
        <f>IFERROR(AND(OR(R1:S132,$X133)=TRUE,IF(SEARCH(R$1,$A133)&gt;0,TRUE,FALSE)),"")</f>
        <v/>
      </c>
      <c r="S133" s="17" t="str">
        <f>IFERROR(AND(OR(S1:S132,$X133)=TRUE,IF(SEARCH(S$1,$A133)&gt;0,TRUE,FALSE)),"")</f>
        <v/>
      </c>
      <c r="T133" s="17" t="str">
        <f>IFERROR(AND(OR(T1:T132,$X133)=TRUE,IF(SEARCH(T$1,$A133)&gt;0,TRUE,FALSE)),"")</f>
        <v/>
      </c>
      <c r="U133" s="17" t="b">
        <f>IFERROR(AND(OR(U1:U132,$X133)=TRUE,IF(SEARCH(U$1,$A133)&gt;0,TRUE,FALSE)),"")</f>
        <v>0</v>
      </c>
      <c r="V133" s="17">
        <f t="shared" si="20"/>
        <v>0</v>
      </c>
      <c r="W133" s="17" t="b">
        <f t="shared" si="21"/>
        <v>0</v>
      </c>
      <c r="X133" s="17" t="b">
        <f t="shared" si="22"/>
        <v>0</v>
      </c>
      <c r="Y133" s="17" t="b">
        <f t="shared" si="23"/>
        <v>0</v>
      </c>
      <c r="Z133" s="17" t="b">
        <f>IF(E133&gt;'Overview (RESPONSES REQUIRED)'!$F$53,FALSE,TRUE)</f>
        <v>0</v>
      </c>
      <c r="AA133" s="17" t="b">
        <f>IF('Overview (RESPONSES REQUIRED)'!$D$53="Y", TRUE, FALSE)</f>
        <v>0</v>
      </c>
      <c r="AB133" s="17" t="str">
        <f t="shared" si="24"/>
        <v>N</v>
      </c>
    </row>
    <row r="134" spans="1:28" ht="15" x14ac:dyDescent="0.15">
      <c r="A134" s="17" t="s">
        <v>652</v>
      </c>
      <c r="B134" s="17">
        <v>1</v>
      </c>
      <c r="C134" s="17">
        <v>1</v>
      </c>
      <c r="D134" s="17" t="s">
        <v>521</v>
      </c>
      <c r="E134" s="17">
        <v>8</v>
      </c>
      <c r="F134" s="17" t="str">
        <f>IF('ENDC-n5'!P137="Y", "Y", IF('ENDC-n5'!P137="N", "N", 0))</f>
        <v>N</v>
      </c>
      <c r="G134" s="17" t="str">
        <f>IFERROR(AND(OR(G1:H133,$X134)=TRUE,IF(SEARCH(G$1,$A134)&gt;0,TRUE,FALSE)),"")</f>
        <v/>
      </c>
      <c r="H134" s="17" t="str">
        <f>IFERROR(AND(OR(H1:H133,$X134)=TRUE,IF(SEARCH(H$1,$A134)&gt;0,TRUE,FALSE)),"")</f>
        <v/>
      </c>
      <c r="I134" s="17" t="str">
        <f>IFERROR(AND(OR(I1:L133,$X134)=TRUE,IF(SEARCH(I$1,$A134)&gt;0,TRUE,FALSE)),"")</f>
        <v/>
      </c>
      <c r="J134" s="17" t="str">
        <f>IFERROR(AND(OR(J1:L133,$X134)=TRUE,IF(SEARCH(J$1,$A134)&gt;0,TRUE,FALSE)),"")</f>
        <v/>
      </c>
      <c r="K134" s="17" t="str">
        <f>IFERROR(AND(OR(K1:L133,$X134)=TRUE,IF(SEARCH(K$1,$A134)&gt;0,TRUE,FALSE)),"")</f>
        <v/>
      </c>
      <c r="L134" s="17" t="str">
        <f>IFERROR(AND(OR(L1:L133,$X134)=TRUE,IF(SEARCH(L$1,$A134)&gt;0,TRUE,FALSE)),"")</f>
        <v/>
      </c>
      <c r="M134" s="17" t="b">
        <f>IFERROR(AND(OR(M1:M133,$X134)=TRUE,IF(SEARCH(M$1,$A134)&gt;0,TRUE,FALSE)),"")</f>
        <v>0</v>
      </c>
      <c r="N134" s="17" t="str">
        <f>IFERROR(AND(OR(N1:Q133,$X134)=TRUE,IF(SEARCH(N$1,$A134)&gt;0,TRUE,FALSE)),"")</f>
        <v/>
      </c>
      <c r="O134" s="17" t="str">
        <f>IFERROR(AND(OR(O1:Q133,$X134)=TRUE,IF(SEARCH(O$1,$A134)&gt;0,TRUE,FALSE)),"")</f>
        <v/>
      </c>
      <c r="P134" s="17" t="str">
        <f>IFERROR(AND(OR(P1:Q133,$X134)=TRUE,IF(SEARCH(P$1,$A134)&gt;0,TRUE,FALSE)),"")</f>
        <v/>
      </c>
      <c r="Q134" s="17" t="b">
        <f>IFERROR(AND(OR(Q1:Q133,$X134)=TRUE,IF(SEARCH(Q$1,$A134)&gt;0,TRUE,FALSE)),"")</f>
        <v>0</v>
      </c>
      <c r="R134" s="17" t="str">
        <f>IFERROR(AND(OR(R1:S133,$X134)=TRUE,IF(SEARCH(R$1,$A134)&gt;0,TRUE,FALSE)),"")</f>
        <v/>
      </c>
      <c r="S134" s="17" t="str">
        <f>IFERROR(AND(OR(S1:S133,$X134)=TRUE,IF(SEARCH(S$1,$A134)&gt;0,TRUE,FALSE)),"")</f>
        <v/>
      </c>
      <c r="T134" s="17" t="str">
        <f>IFERROR(AND(OR(T1:T133,$X134)=TRUE,IF(SEARCH(T$1,$A134)&gt;0,TRUE,FALSE)),"")</f>
        <v/>
      </c>
      <c r="U134" s="17" t="b">
        <f>IFERROR(AND(OR(U1:U133,$X134)=TRUE,IF(SEARCH(U$1,$A134)&gt;0,TRUE,FALSE)),"")</f>
        <v>0</v>
      </c>
      <c r="V134" s="17">
        <f t="shared" si="20"/>
        <v>0</v>
      </c>
      <c r="W134" s="17" t="b">
        <f t="shared" si="21"/>
        <v>0</v>
      </c>
      <c r="X134" s="17" t="b">
        <f t="shared" si="22"/>
        <v>0</v>
      </c>
      <c r="Y134" s="17" t="b">
        <f t="shared" si="23"/>
        <v>0</v>
      </c>
      <c r="Z134" s="17" t="b">
        <f>IF(E134&gt;'Overview (RESPONSES REQUIRED)'!$F$53,FALSE,TRUE)</f>
        <v>0</v>
      </c>
      <c r="AA134" s="17" t="b">
        <f>IF('Overview (RESPONSES REQUIRED)'!$D$53="Y", TRUE, FALSE)</f>
        <v>0</v>
      </c>
      <c r="AB134" s="17" t="str">
        <f t="shared" si="24"/>
        <v>N</v>
      </c>
    </row>
    <row r="135" spans="1:28" ht="15" x14ac:dyDescent="0.15">
      <c r="A135" s="17" t="s">
        <v>653</v>
      </c>
      <c r="B135" s="17">
        <v>1</v>
      </c>
      <c r="C135" s="17">
        <v>1</v>
      </c>
      <c r="D135" s="17" t="s">
        <v>521</v>
      </c>
      <c r="E135" s="17">
        <v>4</v>
      </c>
      <c r="F135" s="17" t="str">
        <f>IF('ENDC-n5'!P138="Y", "Y", IF('ENDC-n5'!P138="N", "N", 0))</f>
        <v>N</v>
      </c>
      <c r="G135" s="17" t="str">
        <f>IFERROR(AND(OR(G1:H134,$X135)=TRUE,IF(SEARCH(G$1,$A135)&gt;0,TRUE,FALSE)),"")</f>
        <v/>
      </c>
      <c r="H135" s="17" t="str">
        <f>IFERROR(AND(OR(H1:H134,$X135)=TRUE,IF(SEARCH(H$1,$A135)&gt;0,TRUE,FALSE)),"")</f>
        <v/>
      </c>
      <c r="I135" s="17" t="str">
        <f>IFERROR(AND(OR(I1:L134,$X135)=TRUE,IF(SEARCH(I$1,$A135)&gt;0,TRUE,FALSE)),"")</f>
        <v/>
      </c>
      <c r="J135" s="17" t="str">
        <f>IFERROR(AND(OR(J1:L134,$X135)=TRUE,IF(SEARCH(J$1,$A135)&gt;0,TRUE,FALSE)),"")</f>
        <v/>
      </c>
      <c r="K135" s="17" t="b">
        <f>IFERROR(AND(OR(K1:L134,$X135)=TRUE,IF(SEARCH(K$1,$A135)&gt;0,TRUE,FALSE)),"")</f>
        <v>0</v>
      </c>
      <c r="L135" s="17" t="str">
        <f>IFERROR(AND(OR(L1:L134,$X135)=TRUE,IF(SEARCH(L$1,$A135)&gt;0,TRUE,FALSE)),"")</f>
        <v/>
      </c>
      <c r="M135" s="17" t="b">
        <f>IFERROR(AND(OR(M1:M134,$X135)=TRUE,IF(SEARCH(M$1,$A135)&gt;0,TRUE,FALSE)),"")</f>
        <v>0</v>
      </c>
      <c r="N135" s="17" t="str">
        <f>IFERROR(AND(OR(N1:Q134,$X135)=TRUE,IF(SEARCH(N$1,$A135)&gt;0,TRUE,FALSE)),"")</f>
        <v/>
      </c>
      <c r="O135" s="17" t="str">
        <f>IFERROR(AND(OR(O1:Q134,$X135)=TRUE,IF(SEARCH(O$1,$A135)&gt;0,TRUE,FALSE)),"")</f>
        <v/>
      </c>
      <c r="P135" s="17" t="str">
        <f>IFERROR(AND(OR(P1:Q134,$X135)=TRUE,IF(SEARCH(P$1,$A135)&gt;0,TRUE,FALSE)),"")</f>
        <v/>
      </c>
      <c r="Q135" s="17" t="str">
        <f>IFERROR(AND(OR(Q1:Q134,$X135)=TRUE,IF(SEARCH(Q$1,$A135)&gt;0,TRUE,FALSE)),"")</f>
        <v/>
      </c>
      <c r="R135" s="17" t="str">
        <f>IFERROR(AND(OR(R1:S134,$X135)=TRUE,IF(SEARCH(R$1,$A135)&gt;0,TRUE,FALSE)),"")</f>
        <v/>
      </c>
      <c r="S135" s="17" t="str">
        <f>IFERROR(AND(OR(S1:S134,$X135)=TRUE,IF(SEARCH(S$1,$A135)&gt;0,TRUE,FALSE)),"")</f>
        <v/>
      </c>
      <c r="T135" s="17" t="str">
        <f>IFERROR(AND(OR(T1:T134,$X135)=TRUE,IF(SEARCH(T$1,$A135)&gt;0,TRUE,FALSE)),"")</f>
        <v/>
      </c>
      <c r="U135" s="17" t="b">
        <f>IFERROR(AND(OR(U1:U134,$X135)=TRUE,IF(SEARCH(U$1,$A135)&gt;0,TRUE,FALSE)),"")</f>
        <v>0</v>
      </c>
      <c r="V135" s="17">
        <f t="shared" si="20"/>
        <v>0</v>
      </c>
      <c r="W135" s="17" t="b">
        <f t="shared" si="21"/>
        <v>0</v>
      </c>
      <c r="X135" s="17" t="b">
        <f t="shared" si="22"/>
        <v>0</v>
      </c>
      <c r="Y135" s="17" t="b">
        <f t="shared" si="23"/>
        <v>0</v>
      </c>
      <c r="Z135" s="17" t="b">
        <f>IF(E135&gt;'Overview (RESPONSES REQUIRED)'!$F$53,FALSE,TRUE)</f>
        <v>0</v>
      </c>
      <c r="AA135" s="17" t="b">
        <f>IF('Overview (RESPONSES REQUIRED)'!$D$53="Y", TRUE, FALSE)</f>
        <v>0</v>
      </c>
      <c r="AB135" s="17" t="str">
        <f t="shared" si="24"/>
        <v>N</v>
      </c>
    </row>
    <row r="136" spans="1:28" ht="15" x14ac:dyDescent="0.15">
      <c r="A136" s="17" t="s">
        <v>654</v>
      </c>
      <c r="B136" s="17">
        <v>1</v>
      </c>
      <c r="C136" s="17">
        <v>1</v>
      </c>
      <c r="D136" s="17" t="s">
        <v>521</v>
      </c>
      <c r="E136" s="17">
        <v>4</v>
      </c>
      <c r="F136" s="17" t="str">
        <f>IF('ENDC-n5'!P139="Y", "Y", IF('ENDC-n5'!P139="N", "N", 0))</f>
        <v>N</v>
      </c>
      <c r="G136" s="17" t="str">
        <f>IFERROR(AND(OR(G1:H135,$X136)=TRUE,IF(SEARCH(G$1,$A136)&gt;0,TRUE,FALSE)),"")</f>
        <v/>
      </c>
      <c r="H136" s="17" t="str">
        <f>IFERROR(AND(OR(H1:H135,$X136)=TRUE,IF(SEARCH(H$1,$A136)&gt;0,TRUE,FALSE)),"")</f>
        <v/>
      </c>
      <c r="I136" s="17" t="str">
        <f>IFERROR(AND(OR(I1:L135,$X136)=TRUE,IF(SEARCH(I$1,$A136)&gt;0,TRUE,FALSE)),"")</f>
        <v/>
      </c>
      <c r="J136" s="17" t="str">
        <f>IFERROR(AND(OR(J1:L135,$X136)=TRUE,IF(SEARCH(J$1,$A136)&gt;0,TRUE,FALSE)),"")</f>
        <v/>
      </c>
      <c r="K136" s="17" t="str">
        <f>IFERROR(AND(OR(K1:L135,$X136)=TRUE,IF(SEARCH(K$1,$A136)&gt;0,TRUE,FALSE)),"")</f>
        <v/>
      </c>
      <c r="L136" s="17" t="str">
        <f>IFERROR(AND(OR(L1:L135,$X136)=TRUE,IF(SEARCH(L$1,$A136)&gt;0,TRUE,FALSE)),"")</f>
        <v/>
      </c>
      <c r="M136" s="17" t="b">
        <f>IFERROR(AND(OR(M1:M135,$X136)=TRUE,IF(SEARCH(M$1,$A136)&gt;0,TRUE,FALSE)),"")</f>
        <v>0</v>
      </c>
      <c r="N136" s="17" t="str">
        <f>IFERROR(AND(OR(N1:Q135,$X136)=TRUE,IF(SEARCH(N$1,$A136)&gt;0,TRUE,FALSE)),"")</f>
        <v/>
      </c>
      <c r="O136" s="17" t="str">
        <f>IFERROR(AND(OR(O1:Q135,$X136)=TRUE,IF(SEARCH(O$1,$A136)&gt;0,TRUE,FALSE)),"")</f>
        <v/>
      </c>
      <c r="P136" s="17" t="b">
        <f>IFERROR(AND(OR(P1:Q135,$X136)=TRUE,IF(SEARCH(P$1,$A136)&gt;0,TRUE,FALSE)),"")</f>
        <v>0</v>
      </c>
      <c r="Q136" s="17" t="str">
        <f>IFERROR(AND(OR(Q1:Q135,$X136)=TRUE,IF(SEARCH(Q$1,$A136)&gt;0,TRUE,FALSE)),"")</f>
        <v/>
      </c>
      <c r="R136" s="17" t="str">
        <f>IFERROR(AND(OR(R1:S135,$X136)=TRUE,IF(SEARCH(R$1,$A136)&gt;0,TRUE,FALSE)),"")</f>
        <v/>
      </c>
      <c r="S136" s="17" t="str">
        <f>IFERROR(AND(OR(S1:S135,$X136)=TRUE,IF(SEARCH(S$1,$A136)&gt;0,TRUE,FALSE)),"")</f>
        <v/>
      </c>
      <c r="T136" s="17" t="str">
        <f>IFERROR(AND(OR(T1:T135,$X136)=TRUE,IF(SEARCH(T$1,$A136)&gt;0,TRUE,FALSE)),"")</f>
        <v/>
      </c>
      <c r="U136" s="17" t="b">
        <f>IFERROR(AND(OR(U1:U135,$X136)=TRUE,IF(SEARCH(U$1,$A136)&gt;0,TRUE,FALSE)),"")</f>
        <v>0</v>
      </c>
      <c r="V136" s="17">
        <f t="shared" si="20"/>
        <v>0</v>
      </c>
      <c r="W136" s="17" t="b">
        <f t="shared" si="21"/>
        <v>0</v>
      </c>
      <c r="X136" s="17" t="b">
        <f t="shared" si="22"/>
        <v>0</v>
      </c>
      <c r="Y136" s="17" t="b">
        <f t="shared" si="23"/>
        <v>0</v>
      </c>
      <c r="Z136" s="17" t="b">
        <f>IF(E136&gt;'Overview (RESPONSES REQUIRED)'!$F$53,FALSE,TRUE)</f>
        <v>0</v>
      </c>
      <c r="AA136" s="17" t="b">
        <f>IF('Overview (RESPONSES REQUIRED)'!$D$53="Y", TRUE, FALSE)</f>
        <v>0</v>
      </c>
      <c r="AB136" s="17" t="str">
        <f t="shared" si="24"/>
        <v>N</v>
      </c>
    </row>
    <row r="137" spans="1:28" ht="15" x14ac:dyDescent="0.15">
      <c r="A137" s="17" t="s">
        <v>655</v>
      </c>
      <c r="B137" s="17">
        <v>1</v>
      </c>
      <c r="C137" s="17">
        <v>1</v>
      </c>
      <c r="D137" s="17" t="s">
        <v>521</v>
      </c>
      <c r="E137" s="17">
        <v>4</v>
      </c>
      <c r="F137" s="17" t="str">
        <f>IF('ENDC-n5'!P140="Y", "Y", IF('ENDC-n5'!P140="N", "N", 0))</f>
        <v>N</v>
      </c>
      <c r="G137" s="17" t="str">
        <f>IFERROR(AND(OR(G1:H136,$X137)=TRUE,IF(SEARCH(G$1,$A137)&gt;0,TRUE,FALSE)),"")</f>
        <v/>
      </c>
      <c r="H137" s="17" t="b">
        <f>IFERROR(AND(OR(H1:H136,$X137)=TRUE,IF(SEARCH(H$1,$A137)&gt;0,TRUE,FALSE)),"")</f>
        <v>0</v>
      </c>
      <c r="I137" s="17" t="str">
        <f>IFERROR(AND(OR(I1:L136,$X137)=TRUE,IF(SEARCH(I$1,$A137)&gt;0,TRUE,FALSE)),"")</f>
        <v/>
      </c>
      <c r="J137" s="17" t="str">
        <f>IFERROR(AND(OR(J1:L136,$X137)=TRUE,IF(SEARCH(J$1,$A137)&gt;0,TRUE,FALSE)),"")</f>
        <v/>
      </c>
      <c r="K137" s="17" t="str">
        <f>IFERROR(AND(OR(K1:L136,$X137)=TRUE,IF(SEARCH(K$1,$A137)&gt;0,TRUE,FALSE)),"")</f>
        <v/>
      </c>
      <c r="L137" s="17" t="str">
        <f>IFERROR(AND(OR(L1:L136,$X137)=TRUE,IF(SEARCH(L$1,$A137)&gt;0,TRUE,FALSE)),"")</f>
        <v/>
      </c>
      <c r="M137" s="17" t="b">
        <f>IFERROR(AND(OR(M1:M136,$X137)=TRUE,IF(SEARCH(M$1,$A137)&gt;0,TRUE,FALSE)),"")</f>
        <v>0</v>
      </c>
      <c r="N137" s="17" t="str">
        <f>IFERROR(AND(OR(N1:Q136,$X137)=TRUE,IF(SEARCH(N$1,$A137)&gt;0,TRUE,FALSE)),"")</f>
        <v/>
      </c>
      <c r="O137" s="17" t="str">
        <f>IFERROR(AND(OR(O1:Q136,$X137)=TRUE,IF(SEARCH(O$1,$A137)&gt;0,TRUE,FALSE)),"")</f>
        <v/>
      </c>
      <c r="P137" s="17" t="str">
        <f>IFERROR(AND(OR(P1:Q136,$X137)=TRUE,IF(SEARCH(P$1,$A137)&gt;0,TRUE,FALSE)),"")</f>
        <v/>
      </c>
      <c r="Q137" s="17" t="str">
        <f>IFERROR(AND(OR(Q1:Q136,$X137)=TRUE,IF(SEARCH(Q$1,$A137)&gt;0,TRUE,FALSE)),"")</f>
        <v/>
      </c>
      <c r="R137" s="17" t="str">
        <f>IFERROR(AND(OR(R1:S136,$X137)=TRUE,IF(SEARCH(R$1,$A137)&gt;0,TRUE,FALSE)),"")</f>
        <v/>
      </c>
      <c r="S137" s="17" t="str">
        <f>IFERROR(AND(OR(S1:S136,$X137)=TRUE,IF(SEARCH(S$1,$A137)&gt;0,TRUE,FALSE)),"")</f>
        <v/>
      </c>
      <c r="T137" s="17" t="str">
        <f>IFERROR(AND(OR(T1:T136,$X137)=TRUE,IF(SEARCH(T$1,$A137)&gt;0,TRUE,FALSE)),"")</f>
        <v/>
      </c>
      <c r="U137" s="17" t="b">
        <f>IFERROR(AND(OR(U1:U136,$X137)=TRUE,IF(SEARCH(U$1,$A137)&gt;0,TRUE,FALSE)),"")</f>
        <v>0</v>
      </c>
      <c r="V137" s="17">
        <f t="shared" si="20"/>
        <v>0</v>
      </c>
      <c r="W137" s="17" t="b">
        <f t="shared" si="21"/>
        <v>0</v>
      </c>
      <c r="X137" s="17" t="b">
        <f t="shared" si="22"/>
        <v>0</v>
      </c>
      <c r="Y137" s="17" t="b">
        <f t="shared" si="23"/>
        <v>0</v>
      </c>
      <c r="Z137" s="17" t="b">
        <f>IF(E137&gt;'Overview (RESPONSES REQUIRED)'!$F$53,FALSE,TRUE)</f>
        <v>0</v>
      </c>
      <c r="AA137" s="17" t="b">
        <f>IF('Overview (RESPONSES REQUIRED)'!$D$53="Y", TRUE, FALSE)</f>
        <v>0</v>
      </c>
      <c r="AB137" s="17" t="str">
        <f t="shared" si="24"/>
        <v>N</v>
      </c>
    </row>
    <row r="138" spans="1:28" ht="15" x14ac:dyDescent="0.15">
      <c r="A138" s="17" t="s">
        <v>656</v>
      </c>
      <c r="B138" s="17">
        <v>1</v>
      </c>
      <c r="C138" s="17">
        <v>1</v>
      </c>
      <c r="D138" s="17" t="s">
        <v>521</v>
      </c>
      <c r="E138" s="17">
        <v>4</v>
      </c>
      <c r="F138" s="17" t="str">
        <f>IF('ENDC-n5'!P141="Y", "Y", IF('ENDC-n5'!P141="N", "N", 0))</f>
        <v>N</v>
      </c>
      <c r="G138" s="17" t="str">
        <f>IFERROR(AND(OR(G1:H137,$X138)=TRUE,IF(SEARCH(G$1,$A138)&gt;0,TRUE,FALSE)),"")</f>
        <v/>
      </c>
      <c r="H138" s="17" t="str">
        <f>IFERROR(AND(OR(H1:H137,$X138)=TRUE,IF(SEARCH(H$1,$A138)&gt;0,TRUE,FALSE)),"")</f>
        <v/>
      </c>
      <c r="I138" s="17" t="str">
        <f>IFERROR(AND(OR(I1:L137,$X138)=TRUE,IF(SEARCH(I$1,$A138)&gt;0,TRUE,FALSE)),"")</f>
        <v/>
      </c>
      <c r="J138" s="17" t="b">
        <f>IFERROR(AND(OR(J1:L137,$X138)=TRUE,IF(SEARCH(J$1,$A138)&gt;0,TRUE,FALSE)),"")</f>
        <v>0</v>
      </c>
      <c r="K138" s="17" t="str">
        <f>IFERROR(AND(OR(K1:L137,$X138)=TRUE,IF(SEARCH(K$1,$A138)&gt;0,TRUE,FALSE)),"")</f>
        <v/>
      </c>
      <c r="L138" s="17" t="str">
        <f>IFERROR(AND(OR(L1:L137,$X138)=TRUE,IF(SEARCH(L$1,$A138)&gt;0,TRUE,FALSE)),"")</f>
        <v/>
      </c>
      <c r="M138" s="17" t="b">
        <f>IFERROR(AND(OR(M1:M137,$X138)=TRUE,IF(SEARCH(M$1,$A138)&gt;0,TRUE,FALSE)),"")</f>
        <v>0</v>
      </c>
      <c r="N138" s="17" t="str">
        <f>IFERROR(AND(OR(N1:Q137,$X138)=TRUE,IF(SEARCH(N$1,$A138)&gt;0,TRUE,FALSE)),"")</f>
        <v/>
      </c>
      <c r="O138" s="17" t="str">
        <f>IFERROR(AND(OR(O1:Q137,$X138)=TRUE,IF(SEARCH(O$1,$A138)&gt;0,TRUE,FALSE)),"")</f>
        <v/>
      </c>
      <c r="P138" s="17" t="str">
        <f>IFERROR(AND(OR(P1:Q137,$X138)=TRUE,IF(SEARCH(P$1,$A138)&gt;0,TRUE,FALSE)),"")</f>
        <v/>
      </c>
      <c r="Q138" s="17" t="str">
        <f>IFERROR(AND(OR(Q1:Q137,$X138)=TRUE,IF(SEARCH(Q$1,$A138)&gt;0,TRUE,FALSE)),"")</f>
        <v/>
      </c>
      <c r="R138" s="17" t="str">
        <f>IFERROR(AND(OR(R1:S137,$X138)=TRUE,IF(SEARCH(R$1,$A138)&gt;0,TRUE,FALSE)),"")</f>
        <v/>
      </c>
      <c r="S138" s="17" t="str">
        <f>IFERROR(AND(OR(S1:S137,$X138)=TRUE,IF(SEARCH(S$1,$A138)&gt;0,TRUE,FALSE)),"")</f>
        <v/>
      </c>
      <c r="T138" s="17" t="str">
        <f>IFERROR(AND(OR(T1:T137,$X138)=TRUE,IF(SEARCH(T$1,$A138)&gt;0,TRUE,FALSE)),"")</f>
        <v/>
      </c>
      <c r="U138" s="17" t="b">
        <f>IFERROR(AND(OR(U1:U137,$X138)=TRUE,IF(SEARCH(U$1,$A138)&gt;0,TRUE,FALSE)),"")</f>
        <v>0</v>
      </c>
      <c r="V138" s="17">
        <f t="shared" si="20"/>
        <v>0</v>
      </c>
      <c r="W138" s="17" t="b">
        <f t="shared" si="21"/>
        <v>0</v>
      </c>
      <c r="X138" s="17" t="b">
        <f t="shared" si="22"/>
        <v>0</v>
      </c>
      <c r="Y138" s="17" t="b">
        <f t="shared" si="23"/>
        <v>0</v>
      </c>
      <c r="Z138" s="17" t="b">
        <f>IF(E138&gt;'Overview (RESPONSES REQUIRED)'!$F$53,FALSE,TRUE)</f>
        <v>0</v>
      </c>
      <c r="AA138" s="17" t="b">
        <f>IF('Overview (RESPONSES REQUIRED)'!$D$53="Y", TRUE, FALSE)</f>
        <v>0</v>
      </c>
      <c r="AB138" s="17" t="str">
        <f t="shared" si="24"/>
        <v>N</v>
      </c>
    </row>
    <row r="139" spans="1:28" ht="15" x14ac:dyDescent="0.15">
      <c r="A139" s="17" t="s">
        <v>657</v>
      </c>
      <c r="B139" s="17">
        <v>1</v>
      </c>
      <c r="C139" s="17">
        <v>1</v>
      </c>
      <c r="D139" s="17" t="s">
        <v>521</v>
      </c>
      <c r="E139" s="17">
        <v>4</v>
      </c>
      <c r="F139" s="17" t="str">
        <f>IF('ENDC-n5'!P142="Y", "Y", IF('ENDC-n5'!P142="N", "N", 0))</f>
        <v>N</v>
      </c>
      <c r="G139" s="17" t="str">
        <f>IFERROR(AND(OR(G1:H138,$X139)=TRUE,IF(SEARCH(G$1,$A139)&gt;0,TRUE,FALSE)),"")</f>
        <v/>
      </c>
      <c r="H139" s="17" t="str">
        <f>IFERROR(AND(OR(H1:H138,$X139)=TRUE,IF(SEARCH(H$1,$A139)&gt;0,TRUE,FALSE)),"")</f>
        <v/>
      </c>
      <c r="I139" s="17" t="str">
        <f>IFERROR(AND(OR(I1:L138,$X139)=TRUE,IF(SEARCH(I$1,$A139)&gt;0,TRUE,FALSE)),"")</f>
        <v/>
      </c>
      <c r="J139" s="17" t="str">
        <f>IFERROR(AND(OR(J1:L138,$X139)=TRUE,IF(SEARCH(J$1,$A139)&gt;0,TRUE,FALSE)),"")</f>
        <v/>
      </c>
      <c r="K139" s="17" t="str">
        <f>IFERROR(AND(OR(K1:L138,$X139)=TRUE,IF(SEARCH(K$1,$A139)&gt;0,TRUE,FALSE)),"")</f>
        <v/>
      </c>
      <c r="L139" s="17" t="str">
        <f>IFERROR(AND(OR(L1:L138,$X139)=TRUE,IF(SEARCH(L$1,$A139)&gt;0,TRUE,FALSE)),"")</f>
        <v/>
      </c>
      <c r="M139" s="17" t="b">
        <f>IFERROR(AND(OR(M1:M138,$X139)=TRUE,IF(SEARCH(M$1,$A139)&gt;0,TRUE,FALSE)),"")</f>
        <v>0</v>
      </c>
      <c r="N139" s="17" t="str">
        <f>IFERROR(AND(OR(N1:Q138,$X139)=TRUE,IF(SEARCH(N$1,$A139)&gt;0,TRUE,FALSE)),"")</f>
        <v/>
      </c>
      <c r="O139" s="17" t="b">
        <f>IFERROR(AND(OR(O1:Q138,$X139)=TRUE,IF(SEARCH(O$1,$A139)&gt;0,TRUE,FALSE)),"")</f>
        <v>0</v>
      </c>
      <c r="P139" s="17" t="str">
        <f>IFERROR(AND(OR(P1:Q138,$X139)=TRUE,IF(SEARCH(P$1,$A139)&gt;0,TRUE,FALSE)),"")</f>
        <v/>
      </c>
      <c r="Q139" s="17" t="str">
        <f>IFERROR(AND(OR(Q1:Q138,$X139)=TRUE,IF(SEARCH(Q$1,$A139)&gt;0,TRUE,FALSE)),"")</f>
        <v/>
      </c>
      <c r="R139" s="17" t="str">
        <f>IFERROR(AND(OR(R1:S138,$X139)=TRUE,IF(SEARCH(R$1,$A139)&gt;0,TRUE,FALSE)),"")</f>
        <v/>
      </c>
      <c r="S139" s="17" t="str">
        <f>IFERROR(AND(OR(S1:S138,$X139)=TRUE,IF(SEARCH(S$1,$A139)&gt;0,TRUE,FALSE)),"")</f>
        <v/>
      </c>
      <c r="T139" s="17" t="str">
        <f>IFERROR(AND(OR(T1:T138,$X139)=TRUE,IF(SEARCH(T$1,$A139)&gt;0,TRUE,FALSE)),"")</f>
        <v/>
      </c>
      <c r="U139" s="17" t="b">
        <f>IFERROR(AND(OR(U1:U138,$X139)=TRUE,IF(SEARCH(U$1,$A139)&gt;0,TRUE,FALSE)),"")</f>
        <v>0</v>
      </c>
      <c r="V139" s="17">
        <f t="shared" si="20"/>
        <v>0</v>
      </c>
      <c r="W139" s="17" t="b">
        <f t="shared" si="21"/>
        <v>0</v>
      </c>
      <c r="X139" s="17" t="b">
        <f t="shared" si="22"/>
        <v>0</v>
      </c>
      <c r="Y139" s="17" t="b">
        <f t="shared" si="23"/>
        <v>0</v>
      </c>
      <c r="Z139" s="17" t="b">
        <f>IF(E139&gt;'Overview (RESPONSES REQUIRED)'!$F$53,FALSE,TRUE)</f>
        <v>0</v>
      </c>
      <c r="AA139" s="17" t="b">
        <f>IF('Overview (RESPONSES REQUIRED)'!$D$53="Y", TRUE, FALSE)</f>
        <v>0</v>
      </c>
      <c r="AB139" s="17" t="str">
        <f t="shared" si="24"/>
        <v>N</v>
      </c>
    </row>
    <row r="140" spans="1:28" ht="15" x14ac:dyDescent="0.15">
      <c r="A140" s="17" t="s">
        <v>658</v>
      </c>
      <c r="B140" s="17">
        <v>1</v>
      </c>
      <c r="C140" s="17">
        <v>1</v>
      </c>
      <c r="D140" s="17" t="s">
        <v>521</v>
      </c>
      <c r="E140" s="17">
        <v>2</v>
      </c>
      <c r="F140" s="17" t="str">
        <f>IF('ENDC-n5'!P143="Y", "Y", IF('ENDC-n5'!P143="N", "N", 0))</f>
        <v>N</v>
      </c>
      <c r="G140" s="17" t="b">
        <f>IFERROR(AND(OR(G1:H139,$X140)=TRUE,IF(SEARCH(G$1,$A140)&gt;0,TRUE,FALSE)),"")</f>
        <v>0</v>
      </c>
      <c r="H140" s="17" t="str">
        <f>IFERROR(AND(OR(H1:H139,$X140)=TRUE,IF(SEARCH(H$1,$A140)&gt;0,TRUE,FALSE)),"")</f>
        <v/>
      </c>
      <c r="I140" s="17" t="str">
        <f>IFERROR(AND(OR(I1:L139,$X140)=TRUE,IF(SEARCH(I$1,$A140)&gt;0,TRUE,FALSE)),"")</f>
        <v/>
      </c>
      <c r="J140" s="17" t="str">
        <f>IFERROR(AND(OR(J1:L139,$X140)=TRUE,IF(SEARCH(J$1,$A140)&gt;0,TRUE,FALSE)),"")</f>
        <v/>
      </c>
      <c r="K140" s="17" t="str">
        <f>IFERROR(AND(OR(K1:L139,$X140)=TRUE,IF(SEARCH(K$1,$A140)&gt;0,TRUE,FALSE)),"")</f>
        <v/>
      </c>
      <c r="L140" s="17" t="str">
        <f>IFERROR(AND(OR(L1:L139,$X140)=TRUE,IF(SEARCH(L$1,$A140)&gt;0,TRUE,FALSE)),"")</f>
        <v/>
      </c>
      <c r="M140" s="17" t="b">
        <f>IFERROR(AND(OR(M1:M139,$X140)=TRUE,IF(SEARCH(M$1,$A140)&gt;0,TRUE,FALSE)),"")</f>
        <v>0</v>
      </c>
      <c r="N140" s="17" t="str">
        <f>IFERROR(AND(OR(N1:Q139,$X140)=TRUE,IF(SEARCH(N$1,$A140)&gt;0,TRUE,FALSE)),"")</f>
        <v/>
      </c>
      <c r="O140" s="17" t="str">
        <f>IFERROR(AND(OR(O1:Q139,$X140)=TRUE,IF(SEARCH(O$1,$A140)&gt;0,TRUE,FALSE)),"")</f>
        <v/>
      </c>
      <c r="P140" s="17" t="str">
        <f>IFERROR(AND(OR(P1:Q139,$X140)=TRUE,IF(SEARCH(P$1,$A140)&gt;0,TRUE,FALSE)),"")</f>
        <v/>
      </c>
      <c r="Q140" s="17" t="str">
        <f>IFERROR(AND(OR(Q1:Q139,$X140)=TRUE,IF(SEARCH(Q$1,$A140)&gt;0,TRUE,FALSE)),"")</f>
        <v/>
      </c>
      <c r="R140" s="17" t="str">
        <f>IFERROR(AND(OR(R1:S139,$X140)=TRUE,IF(SEARCH(R$1,$A140)&gt;0,TRUE,FALSE)),"")</f>
        <v/>
      </c>
      <c r="S140" s="17" t="str">
        <f>IFERROR(AND(OR(S1:S139,$X140)=TRUE,IF(SEARCH(S$1,$A140)&gt;0,TRUE,FALSE)),"")</f>
        <v/>
      </c>
      <c r="T140" s="17" t="str">
        <f>IFERROR(AND(OR(T1:T139,$X140)=TRUE,IF(SEARCH(T$1,$A140)&gt;0,TRUE,FALSE)),"")</f>
        <v/>
      </c>
      <c r="U140" s="17" t="b">
        <f>IFERROR(AND(OR(U1:U139,$X140)=TRUE,IF(SEARCH(U$1,$A140)&gt;0,TRUE,FALSE)),"")</f>
        <v>0</v>
      </c>
      <c r="V140" s="17">
        <f t="shared" si="20"/>
        <v>0</v>
      </c>
      <c r="W140" s="17" t="b">
        <f t="shared" si="21"/>
        <v>0</v>
      </c>
      <c r="X140" s="17" t="b">
        <f t="shared" si="22"/>
        <v>0</v>
      </c>
      <c r="Y140" s="17" t="b">
        <f t="shared" si="23"/>
        <v>0</v>
      </c>
      <c r="Z140" s="17" t="b">
        <f>IF(E140&gt;'Overview (RESPONSES REQUIRED)'!$F$53,FALSE,TRUE)</f>
        <v>0</v>
      </c>
      <c r="AA140" s="17" t="b">
        <f>IF('Overview (RESPONSES REQUIRED)'!$D$53="Y", TRUE, FALSE)</f>
        <v>0</v>
      </c>
      <c r="AB140" s="17" t="str">
        <f t="shared" si="24"/>
        <v>N</v>
      </c>
    </row>
    <row r="141" spans="1:28" ht="15" x14ac:dyDescent="0.15">
      <c r="A141" s="17" t="s">
        <v>659</v>
      </c>
      <c r="B141" s="17">
        <v>1</v>
      </c>
      <c r="C141" s="17">
        <v>1</v>
      </c>
      <c r="D141" s="17" t="s">
        <v>521</v>
      </c>
      <c r="E141" s="17">
        <v>2</v>
      </c>
      <c r="F141" s="17" t="str">
        <f>IF('ENDC-n5'!P144="Y", "Y", IF('ENDC-n5'!P144="N", "N", 0))</f>
        <v>N</v>
      </c>
      <c r="G141" s="17" t="str">
        <f>IFERROR(AND(OR(G1:H140,$X141)=TRUE,IF(SEARCH(G$1,$A141)&gt;0,TRUE,FALSE)),"")</f>
        <v/>
      </c>
      <c r="H141" s="17" t="str">
        <f>IFERROR(AND(OR(H1:H140,$X141)=TRUE,IF(SEARCH(H$1,$A141)&gt;0,TRUE,FALSE)),"")</f>
        <v/>
      </c>
      <c r="I141" s="17" t="str">
        <f>IFERROR(AND(OR(I1:L140,$X141)=TRUE,IF(SEARCH(I$1,$A141)&gt;0,TRUE,FALSE)),"")</f>
        <v/>
      </c>
      <c r="J141" s="17" t="str">
        <f>IFERROR(AND(OR(J1:L140,$X141)=TRUE,IF(SEARCH(J$1,$A141)&gt;0,TRUE,FALSE)),"")</f>
        <v/>
      </c>
      <c r="K141" s="17" t="str">
        <f>IFERROR(AND(OR(K1:L140,$X141)=TRUE,IF(SEARCH(K$1,$A141)&gt;0,TRUE,FALSE)),"")</f>
        <v/>
      </c>
      <c r="L141" s="17" t="str">
        <f>IFERROR(AND(OR(L1:L140,$X141)=TRUE,IF(SEARCH(L$1,$A141)&gt;0,TRUE,FALSE)),"")</f>
        <v/>
      </c>
      <c r="M141" s="17" t="b">
        <f>IFERROR(AND(OR(M1:M140,$X141)=TRUE,IF(SEARCH(M$1,$A141)&gt;0,TRUE,FALSE)),"")</f>
        <v>0</v>
      </c>
      <c r="N141" s="17" t="str">
        <f>IFERROR(AND(OR(N1:Q140,$X141)=TRUE,IF(SEARCH(N$1,$A141)&gt;0,TRUE,FALSE)),"")</f>
        <v/>
      </c>
      <c r="O141" s="17" t="str">
        <f>IFERROR(AND(OR(O1:Q140,$X141)=TRUE,IF(SEARCH(O$1,$A141)&gt;0,TRUE,FALSE)),"")</f>
        <v/>
      </c>
      <c r="P141" s="17" t="str">
        <f>IFERROR(AND(OR(P1:Q140,$X141)=TRUE,IF(SEARCH(P$1,$A141)&gt;0,TRUE,FALSE)),"")</f>
        <v/>
      </c>
      <c r="Q141" s="17" t="str">
        <f>IFERROR(AND(OR(Q1:Q140,$X141)=TRUE,IF(SEARCH(Q$1,$A141)&gt;0,TRUE,FALSE)),"")</f>
        <v/>
      </c>
      <c r="R141" s="17" t="str">
        <f>IFERROR(AND(OR(R1:S140,$X141)=TRUE,IF(SEARCH(R$1,$A141)&gt;0,TRUE,FALSE)),"")</f>
        <v/>
      </c>
      <c r="S141" s="17" t="str">
        <f>IFERROR(AND(OR(S1:S140,$X141)=TRUE,IF(SEARCH(S$1,$A141)&gt;0,TRUE,FALSE)),"")</f>
        <v/>
      </c>
      <c r="T141" s="17" t="b">
        <f>IFERROR(AND(OR(T1:T140,$X141)=TRUE,IF(SEARCH(T$1,$A141)&gt;0,TRUE,FALSE)),"")</f>
        <v>0</v>
      </c>
      <c r="U141" s="17" t="b">
        <f>IFERROR(AND(OR(U1:U140,$X141)=TRUE,IF(SEARCH(U$1,$A141)&gt;0,TRUE,FALSE)),"")</f>
        <v>0</v>
      </c>
      <c r="V141" s="17">
        <f t="shared" si="20"/>
        <v>0</v>
      </c>
      <c r="W141" s="17" t="b">
        <f t="shared" si="21"/>
        <v>0</v>
      </c>
      <c r="X141" s="17" t="b">
        <f t="shared" si="22"/>
        <v>0</v>
      </c>
      <c r="Y141" s="17" t="b">
        <f t="shared" si="23"/>
        <v>0</v>
      </c>
      <c r="Z141" s="17" t="b">
        <f>IF(E141&gt;'Overview (RESPONSES REQUIRED)'!$F$53,FALSE,TRUE)</f>
        <v>0</v>
      </c>
      <c r="AA141" s="17" t="b">
        <f>IF('Overview (RESPONSES REQUIRED)'!$D$53="Y", TRUE, FALSE)</f>
        <v>0</v>
      </c>
      <c r="AB141" s="17" t="str">
        <f t="shared" si="24"/>
        <v>N</v>
      </c>
    </row>
    <row r="142" spans="1:28" ht="15" x14ac:dyDescent="0.15">
      <c r="A142" s="17" t="s">
        <v>660</v>
      </c>
      <c r="B142" s="17">
        <v>1</v>
      </c>
      <c r="C142" s="17">
        <v>1</v>
      </c>
      <c r="D142" s="17" t="s">
        <v>521</v>
      </c>
      <c r="E142" s="17">
        <v>2</v>
      </c>
      <c r="F142" s="17" t="str">
        <f>IF('ENDC-n5'!P145="Y", "Y", IF('ENDC-n5'!P145="N", "N", 0))</f>
        <v>N</v>
      </c>
      <c r="G142" s="17" t="str">
        <f>IFERROR(AND(OR(G1:H141,$X142)=TRUE,IF(SEARCH(G$1,$A142)&gt;0,TRUE,FALSE)),"")</f>
        <v/>
      </c>
      <c r="H142" s="17" t="str">
        <f>IFERROR(AND(OR(H1:H141,$X142)=TRUE,IF(SEARCH(H$1,$A142)&gt;0,TRUE,FALSE)),"")</f>
        <v/>
      </c>
      <c r="I142" s="17" t="b">
        <f>IFERROR(AND(OR(I1:L141,$X142)=TRUE,IF(SEARCH(I$1,$A142)&gt;0,TRUE,FALSE)),"")</f>
        <v>0</v>
      </c>
      <c r="J142" s="17" t="str">
        <f>IFERROR(AND(OR(J1:L141,$X142)=TRUE,IF(SEARCH(J$1,$A142)&gt;0,TRUE,FALSE)),"")</f>
        <v/>
      </c>
      <c r="K142" s="17" t="str">
        <f>IFERROR(AND(OR(K1:L141,$X142)=TRUE,IF(SEARCH(K$1,$A142)&gt;0,TRUE,FALSE)),"")</f>
        <v/>
      </c>
      <c r="L142" s="17" t="str">
        <f>IFERROR(AND(OR(L1:L141,$X142)=TRUE,IF(SEARCH(L$1,$A142)&gt;0,TRUE,FALSE)),"")</f>
        <v/>
      </c>
      <c r="M142" s="17" t="b">
        <f>IFERROR(AND(OR(M1:M141,$X142)=TRUE,IF(SEARCH(M$1,$A142)&gt;0,TRUE,FALSE)),"")</f>
        <v>0</v>
      </c>
      <c r="N142" s="17" t="str">
        <f>IFERROR(AND(OR(N1:Q141,$X142)=TRUE,IF(SEARCH(N$1,$A142)&gt;0,TRUE,FALSE)),"")</f>
        <v/>
      </c>
      <c r="O142" s="17" t="str">
        <f>IFERROR(AND(OR(O1:Q141,$X142)=TRUE,IF(SEARCH(O$1,$A142)&gt;0,TRUE,FALSE)),"")</f>
        <v/>
      </c>
      <c r="P142" s="17" t="str">
        <f>IFERROR(AND(OR(P1:Q141,$X142)=TRUE,IF(SEARCH(P$1,$A142)&gt;0,TRUE,FALSE)),"")</f>
        <v/>
      </c>
      <c r="Q142" s="17" t="str">
        <f>IFERROR(AND(OR(Q1:Q141,$X142)=TRUE,IF(SEARCH(Q$1,$A142)&gt;0,TRUE,FALSE)),"")</f>
        <v/>
      </c>
      <c r="R142" s="17" t="str">
        <f>IFERROR(AND(OR(R1:S141,$X142)=TRUE,IF(SEARCH(R$1,$A142)&gt;0,TRUE,FALSE)),"")</f>
        <v/>
      </c>
      <c r="S142" s="17" t="str">
        <f>IFERROR(AND(OR(S1:S141,$X142)=TRUE,IF(SEARCH(S$1,$A142)&gt;0,TRUE,FALSE)),"")</f>
        <v/>
      </c>
      <c r="T142" s="17" t="str">
        <f>IFERROR(AND(OR(T1:T141,$X142)=TRUE,IF(SEARCH(T$1,$A142)&gt;0,TRUE,FALSE)),"")</f>
        <v/>
      </c>
      <c r="U142" s="17" t="b">
        <f>IFERROR(AND(OR(U1:U141,$X142)=TRUE,IF(SEARCH(U$1,$A142)&gt;0,TRUE,FALSE)),"")</f>
        <v>0</v>
      </c>
      <c r="V142" s="17">
        <f t="shared" si="20"/>
        <v>0</v>
      </c>
      <c r="W142" s="17" t="b">
        <f t="shared" si="21"/>
        <v>0</v>
      </c>
      <c r="X142" s="17" t="b">
        <f t="shared" si="22"/>
        <v>0</v>
      </c>
      <c r="Y142" s="17" t="b">
        <f t="shared" si="23"/>
        <v>0</v>
      </c>
      <c r="Z142" s="17" t="b">
        <f>IF(E142&gt;'Overview (RESPONSES REQUIRED)'!$F$53,FALSE,TRUE)</f>
        <v>0</v>
      </c>
      <c r="AA142" s="17" t="b">
        <f>IF('Overview (RESPONSES REQUIRED)'!$D$53="Y", TRUE, FALSE)</f>
        <v>0</v>
      </c>
      <c r="AB142" s="17" t="str">
        <f t="shared" si="24"/>
        <v>N</v>
      </c>
    </row>
    <row r="143" spans="1:28" ht="15" x14ac:dyDescent="0.15">
      <c r="A143" s="17" t="s">
        <v>661</v>
      </c>
      <c r="B143" s="17">
        <v>1</v>
      </c>
      <c r="C143" s="17">
        <v>1</v>
      </c>
      <c r="D143" s="17" t="s">
        <v>521</v>
      </c>
      <c r="E143" s="17">
        <v>2</v>
      </c>
      <c r="F143" s="17" t="str">
        <f>IF('ENDC-n5'!P146="Y", "Y", IF('ENDC-n5'!P146="N", "N", 0))</f>
        <v>N</v>
      </c>
      <c r="G143" s="17" t="str">
        <f>IFERROR(AND(OR(G1:H142,$X143)=TRUE,IF(SEARCH(G$1,$A143)&gt;0,TRUE,FALSE)),"")</f>
        <v/>
      </c>
      <c r="H143" s="17" t="str">
        <f>IFERROR(AND(OR(H1:H142,$X143)=TRUE,IF(SEARCH(H$1,$A143)&gt;0,TRUE,FALSE)),"")</f>
        <v/>
      </c>
      <c r="I143" s="17" t="str">
        <f>IFERROR(AND(OR(I1:L142,$X143)=TRUE,IF(SEARCH(I$1,$A143)&gt;0,TRUE,FALSE)),"")</f>
        <v/>
      </c>
      <c r="J143" s="17" t="str">
        <f>IFERROR(AND(OR(J1:L142,$X143)=TRUE,IF(SEARCH(J$1,$A143)&gt;0,TRUE,FALSE)),"")</f>
        <v/>
      </c>
      <c r="K143" s="17" t="str">
        <f>IFERROR(AND(OR(K1:L142,$X143)=TRUE,IF(SEARCH(K$1,$A143)&gt;0,TRUE,FALSE)),"")</f>
        <v/>
      </c>
      <c r="L143" s="17" t="str">
        <f>IFERROR(AND(OR(L1:L142,$X143)=TRUE,IF(SEARCH(L$1,$A143)&gt;0,TRUE,FALSE)),"")</f>
        <v/>
      </c>
      <c r="M143" s="17" t="b">
        <f>IFERROR(AND(OR(M1:M142,$X143)=TRUE,IF(SEARCH(M$1,$A143)&gt;0,TRUE,FALSE)),"")</f>
        <v>0</v>
      </c>
      <c r="N143" s="17" t="b">
        <f>IFERROR(AND(OR(N1:Q142,$X143)=TRUE,IF(SEARCH(N$1,$A143)&gt;0,TRUE,FALSE)),"")</f>
        <v>0</v>
      </c>
      <c r="O143" s="17" t="str">
        <f>IFERROR(AND(OR(O1:Q142,$X143)=TRUE,IF(SEARCH(O$1,$A143)&gt;0,TRUE,FALSE)),"")</f>
        <v/>
      </c>
      <c r="P143" s="17" t="str">
        <f>IFERROR(AND(OR(P1:Q142,$X143)=TRUE,IF(SEARCH(P$1,$A143)&gt;0,TRUE,FALSE)),"")</f>
        <v/>
      </c>
      <c r="Q143" s="17" t="str">
        <f>IFERROR(AND(OR(Q1:Q142,$X143)=TRUE,IF(SEARCH(Q$1,$A143)&gt;0,TRUE,FALSE)),"")</f>
        <v/>
      </c>
      <c r="R143" s="17" t="str">
        <f>IFERROR(AND(OR(R1:S142,$X143)=TRUE,IF(SEARCH(R$1,$A143)&gt;0,TRUE,FALSE)),"")</f>
        <v/>
      </c>
      <c r="S143" s="17" t="str">
        <f>IFERROR(AND(OR(S1:S142,$X143)=TRUE,IF(SEARCH(S$1,$A143)&gt;0,TRUE,FALSE)),"")</f>
        <v/>
      </c>
      <c r="T143" s="17" t="str">
        <f>IFERROR(AND(OR(T1:T142,$X143)=TRUE,IF(SEARCH(T$1,$A143)&gt;0,TRUE,FALSE)),"")</f>
        <v/>
      </c>
      <c r="U143" s="17" t="b">
        <f>IFERROR(AND(OR(U1:U142,$X143)=TRUE,IF(SEARCH(U$1,$A143)&gt;0,TRUE,FALSE)),"")</f>
        <v>0</v>
      </c>
      <c r="V143" s="17">
        <f t="shared" si="20"/>
        <v>0</v>
      </c>
      <c r="W143" s="17" t="b">
        <f t="shared" si="21"/>
        <v>0</v>
      </c>
      <c r="X143" s="17" t="b">
        <f t="shared" si="22"/>
        <v>0</v>
      </c>
      <c r="Y143" s="17" t="b">
        <f t="shared" si="23"/>
        <v>0</v>
      </c>
      <c r="Z143" s="17" t="b">
        <f>IF(E143&gt;'Overview (RESPONSES REQUIRED)'!$F$53,FALSE,TRUE)</f>
        <v>0</v>
      </c>
      <c r="AA143" s="17" t="b">
        <f>IF('Overview (RESPONSES REQUIRED)'!$D$53="Y", TRUE, FALSE)</f>
        <v>0</v>
      </c>
      <c r="AB143" s="17" t="str">
        <f t="shared" si="24"/>
        <v>N</v>
      </c>
    </row>
  </sheetData>
  <sheetProtection password="C990" sheet="1" objects="1" formatColumns="0" formatRows="0" autoFilter="0"/>
  <autoFilter ref="A2:AB144"/>
  <phoneticPr fontId="1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6"/>
  <sheetViews>
    <sheetView zoomScale="70" zoomScaleNormal="70" workbookViewId="0">
      <pane xSplit="2" ySplit="5" topLeftCell="L153" activePane="bottomRight" state="frozen"/>
      <selection pane="topRight"/>
      <selection pane="bottomLeft"/>
      <selection pane="bottomRight" activeCell="P146" sqref="P146"/>
    </sheetView>
  </sheetViews>
  <sheetFormatPr defaultRowHeight="13.5" outlineLevelCol="1" x14ac:dyDescent="0.15"/>
  <cols>
    <col min="1" max="1" width="22" customWidth="1"/>
    <col min="2" max="2" width="35" customWidth="1"/>
    <col min="3" max="11" width="10" hidden="1" customWidth="1" outlineLevel="1"/>
    <col min="12" max="12" width="43" customWidth="1" collapsed="1"/>
    <col min="13" max="14" width="10" customWidth="1"/>
    <col min="15" max="15" width="56" customWidth="1"/>
    <col min="16" max="16" width="15" customWidth="1"/>
    <col min="17" max="17" width="10" customWidth="1"/>
    <col min="18" max="18" width="30" customWidth="1"/>
  </cols>
  <sheetData>
    <row r="1" spans="1:18" ht="24.95" customHeight="1" x14ac:dyDescent="0.4">
      <c r="L1" s="18" t="s">
        <v>662</v>
      </c>
    </row>
    <row r="2" spans="1:18" ht="15" x14ac:dyDescent="0.25">
      <c r="A2" s="40" t="s">
        <v>6</v>
      </c>
      <c r="B2" s="41"/>
      <c r="C2" s="45" t="s">
        <v>304</v>
      </c>
      <c r="D2" s="41"/>
      <c r="E2" s="41"/>
      <c r="F2" s="41"/>
      <c r="G2" s="41"/>
      <c r="H2" s="41"/>
      <c r="I2" s="41"/>
      <c r="J2" s="41"/>
      <c r="K2" s="41"/>
      <c r="L2" s="44" t="s">
        <v>305</v>
      </c>
      <c r="M2" s="43"/>
      <c r="N2" s="43"/>
      <c r="O2" s="43"/>
      <c r="P2" s="42" t="s">
        <v>4</v>
      </c>
      <c r="Q2" s="43"/>
      <c r="R2" s="43"/>
    </row>
    <row r="3" spans="1:18" ht="65.099999999999994" customHeight="1" x14ac:dyDescent="0.15">
      <c r="A3" s="46" t="s">
        <v>306</v>
      </c>
      <c r="B3" s="46" t="s">
        <v>307</v>
      </c>
      <c r="C3" s="46" t="s">
        <v>118</v>
      </c>
      <c r="D3" s="46" t="s">
        <v>117</v>
      </c>
      <c r="E3" s="46" t="s">
        <v>516</v>
      </c>
      <c r="F3" s="46" t="s">
        <v>663</v>
      </c>
      <c r="G3" s="46" t="s">
        <v>517</v>
      </c>
      <c r="H3" s="46" t="s">
        <v>664</v>
      </c>
      <c r="I3" s="46" t="s">
        <v>665</v>
      </c>
      <c r="J3" s="46" t="s">
        <v>308</v>
      </c>
      <c r="K3" s="46" t="s">
        <v>309</v>
      </c>
      <c r="L3" s="46" t="s">
        <v>116</v>
      </c>
      <c r="M3" s="46" t="s">
        <v>310</v>
      </c>
      <c r="N3" s="46" t="s">
        <v>142</v>
      </c>
      <c r="O3" s="46" t="s">
        <v>311</v>
      </c>
      <c r="P3" s="46" t="s">
        <v>312</v>
      </c>
      <c r="Q3" s="46" t="s">
        <v>666</v>
      </c>
      <c r="R3" s="46" t="s">
        <v>313</v>
      </c>
    </row>
    <row r="4" spans="1:18" x14ac:dyDescent="0.15">
      <c r="A4" s="41"/>
      <c r="B4" s="41"/>
      <c r="C4" s="41"/>
      <c r="D4" s="41"/>
      <c r="E4" s="41"/>
      <c r="F4" s="41"/>
      <c r="G4" s="41"/>
      <c r="H4" s="41"/>
      <c r="I4" s="41"/>
      <c r="J4" s="41"/>
      <c r="K4" s="41"/>
      <c r="L4" s="41"/>
      <c r="M4" s="41"/>
      <c r="N4" s="41"/>
      <c r="O4" s="41"/>
      <c r="P4" s="41"/>
      <c r="Q4" s="16" t="s">
        <v>61</v>
      </c>
      <c r="R4" s="41"/>
    </row>
    <row r="6" spans="1:18" ht="27" x14ac:dyDescent="0.15">
      <c r="A6" s="19" t="s">
        <v>667</v>
      </c>
      <c r="B6" s="19" t="s">
        <v>668</v>
      </c>
      <c r="C6" s="19">
        <v>6</v>
      </c>
      <c r="D6" s="19">
        <v>4</v>
      </c>
      <c r="E6" s="19">
        <v>1</v>
      </c>
      <c r="F6" s="19" t="s">
        <v>669</v>
      </c>
      <c r="G6" s="19" t="s">
        <v>521</v>
      </c>
      <c r="H6" s="19">
        <v>22</v>
      </c>
      <c r="I6" s="19">
        <v>2</v>
      </c>
      <c r="J6" s="19">
        <v>24</v>
      </c>
      <c r="K6" s="19" t="s">
        <v>316</v>
      </c>
      <c r="L6" s="19" t="s">
        <v>520</v>
      </c>
      <c r="M6" s="19" t="s">
        <v>66</v>
      </c>
      <c r="N6" s="19" t="str">
        <f>'ENDC-n5_BE'!AB3</f>
        <v>N</v>
      </c>
      <c r="O6" s="19" t="str">
        <f>IF(N6="E","Please respond in Vendor Input column for all applicable UL combinations.",IF(AND(N6="N",'ENDC-n5_BE'!X3=TRUE),IF('ENDC-n5_BE'!Z3=FALSE,"Check #Layers entered in Overview tab is correct.",""),""))</f>
        <v/>
      </c>
      <c r="P6" s="20" t="s">
        <v>3570</v>
      </c>
      <c r="Q6" s="20" t="s">
        <v>670</v>
      </c>
      <c r="R6" s="28"/>
    </row>
    <row r="7" spans="1:18" ht="27" x14ac:dyDescent="0.15">
      <c r="A7" s="21" t="s">
        <v>671</v>
      </c>
      <c r="B7" s="21" t="s">
        <v>668</v>
      </c>
      <c r="C7" s="21">
        <v>6</v>
      </c>
      <c r="D7" s="21">
        <v>4</v>
      </c>
      <c r="E7" s="21">
        <v>1</v>
      </c>
      <c r="F7" s="21" t="s">
        <v>669</v>
      </c>
      <c r="G7" s="21" t="s">
        <v>521</v>
      </c>
      <c r="H7" s="21">
        <v>20</v>
      </c>
      <c r="I7" s="21">
        <v>2</v>
      </c>
      <c r="J7" s="21">
        <v>22</v>
      </c>
      <c r="K7" s="21" t="s">
        <v>316</v>
      </c>
      <c r="L7" s="21" t="s">
        <v>522</v>
      </c>
      <c r="M7" s="21" t="s">
        <v>66</v>
      </c>
      <c r="N7" s="21" t="str">
        <f>'ENDC-n5_BE'!AB4</f>
        <v>N</v>
      </c>
      <c r="O7" s="21" t="str">
        <f>IF(N7="E","Please respond in Vendor Input column for all applicable UL combinations.",IF(AND(N7="N",'ENDC-n5_BE'!X4=TRUE),IF('ENDC-n5_BE'!Z4=FALSE,"Check #Layers entered in Overview tab is correct.",""),""))</f>
        <v/>
      </c>
      <c r="P7" s="22" t="s">
        <v>3570</v>
      </c>
      <c r="Q7" s="22" t="s">
        <v>670</v>
      </c>
      <c r="R7" s="29"/>
    </row>
    <row r="8" spans="1:18" ht="27" x14ac:dyDescent="0.15">
      <c r="A8" s="19" t="s">
        <v>672</v>
      </c>
      <c r="B8" s="19" t="s">
        <v>668</v>
      </c>
      <c r="C8" s="19">
        <v>6</v>
      </c>
      <c r="D8" s="19">
        <v>4</v>
      </c>
      <c r="E8" s="19">
        <v>1</v>
      </c>
      <c r="F8" s="19" t="s">
        <v>669</v>
      </c>
      <c r="G8" s="19" t="s">
        <v>521</v>
      </c>
      <c r="H8" s="19">
        <v>18</v>
      </c>
      <c r="I8" s="19">
        <v>2</v>
      </c>
      <c r="J8" s="19">
        <v>20</v>
      </c>
      <c r="K8" s="19" t="s">
        <v>316</v>
      </c>
      <c r="L8" s="19" t="s">
        <v>523</v>
      </c>
      <c r="M8" s="19" t="s">
        <v>66</v>
      </c>
      <c r="N8" s="19" t="str">
        <f>'ENDC-n5_BE'!AB5</f>
        <v>N</v>
      </c>
      <c r="O8" s="19" t="str">
        <f>IF(N8="E","Please respond in Vendor Input column for all applicable UL combinations.",IF(AND(N8="N",'ENDC-n5_BE'!X5=TRUE),IF('ENDC-n5_BE'!Z5=FALSE,"Check #Layers entered in Overview tab is correct.",""),""))</f>
        <v/>
      </c>
      <c r="P8" s="20" t="s">
        <v>3570</v>
      </c>
      <c r="Q8" s="20" t="s">
        <v>670</v>
      </c>
      <c r="R8" s="28"/>
    </row>
    <row r="9" spans="1:18" ht="27" x14ac:dyDescent="0.15">
      <c r="A9" s="21" t="s">
        <v>673</v>
      </c>
      <c r="B9" s="21" t="s">
        <v>674</v>
      </c>
      <c r="C9" s="21">
        <v>5</v>
      </c>
      <c r="D9" s="21">
        <v>4</v>
      </c>
      <c r="E9" s="21">
        <v>1</v>
      </c>
      <c r="F9" s="21" t="s">
        <v>675</v>
      </c>
      <c r="G9" s="21" t="s">
        <v>521</v>
      </c>
      <c r="H9" s="21">
        <v>18</v>
      </c>
      <c r="I9" s="21">
        <v>2</v>
      </c>
      <c r="J9" s="21">
        <v>20</v>
      </c>
      <c r="K9" s="21" t="s">
        <v>316</v>
      </c>
      <c r="L9" s="21" t="s">
        <v>524</v>
      </c>
      <c r="M9" s="21" t="s">
        <v>66</v>
      </c>
      <c r="N9" s="21" t="str">
        <f>'ENDC-n5_BE'!AB6</f>
        <v>N</v>
      </c>
      <c r="O9" s="21" t="str">
        <f>IF(N9="E","Please respond in Vendor Input column for all applicable UL combinations.",IF(AND(N9="N",'ENDC-n5_BE'!X6=TRUE),IF('ENDC-n5_BE'!Z6=FALSE,"Check #Layers entered in Overview tab is correct.",""),""))</f>
        <v/>
      </c>
      <c r="P9" s="22" t="s">
        <v>3570</v>
      </c>
      <c r="Q9" s="22" t="s">
        <v>670</v>
      </c>
      <c r="R9" s="29"/>
    </row>
    <row r="10" spans="1:18" ht="27" x14ac:dyDescent="0.15">
      <c r="A10" s="19" t="s">
        <v>676</v>
      </c>
      <c r="B10" s="19" t="s">
        <v>677</v>
      </c>
      <c r="C10" s="19">
        <v>5</v>
      </c>
      <c r="D10" s="19">
        <v>4</v>
      </c>
      <c r="E10" s="19">
        <v>1</v>
      </c>
      <c r="F10" s="19" t="s">
        <v>678</v>
      </c>
      <c r="G10" s="19" t="s">
        <v>521</v>
      </c>
      <c r="H10" s="19">
        <v>18</v>
      </c>
      <c r="I10" s="19">
        <v>2</v>
      </c>
      <c r="J10" s="19">
        <v>20</v>
      </c>
      <c r="K10" s="19" t="s">
        <v>316</v>
      </c>
      <c r="L10" s="19" t="s">
        <v>525</v>
      </c>
      <c r="M10" s="19" t="s">
        <v>66</v>
      </c>
      <c r="N10" s="19" t="str">
        <f>'ENDC-n5_BE'!AB7</f>
        <v>N</v>
      </c>
      <c r="O10" s="19" t="str">
        <f>IF(N10="E","Please respond in Vendor Input column for all applicable UL combinations.",IF(AND(N10="N",'ENDC-n5_BE'!X7=TRUE),IF('ENDC-n5_BE'!Z7=FALSE,"Check #Layers entered in Overview tab is correct.",""),""))</f>
        <v/>
      </c>
      <c r="P10" s="20" t="s">
        <v>3570</v>
      </c>
      <c r="Q10" s="20" t="s">
        <v>670</v>
      </c>
      <c r="R10" s="28"/>
    </row>
    <row r="11" spans="1:18" ht="27" x14ac:dyDescent="0.15">
      <c r="A11" s="21" t="s">
        <v>679</v>
      </c>
      <c r="B11" s="21" t="s">
        <v>668</v>
      </c>
      <c r="C11" s="21">
        <v>6</v>
      </c>
      <c r="D11" s="21">
        <v>4</v>
      </c>
      <c r="E11" s="21">
        <v>1</v>
      </c>
      <c r="F11" s="21" t="s">
        <v>669</v>
      </c>
      <c r="G11" s="21" t="s">
        <v>521</v>
      </c>
      <c r="H11" s="21">
        <v>16</v>
      </c>
      <c r="I11" s="21">
        <v>2</v>
      </c>
      <c r="J11" s="21">
        <v>18</v>
      </c>
      <c r="K11" s="21" t="s">
        <v>316</v>
      </c>
      <c r="L11" s="21" t="s">
        <v>526</v>
      </c>
      <c r="M11" s="21" t="s">
        <v>66</v>
      </c>
      <c r="N11" s="21" t="str">
        <f>'ENDC-n5_BE'!AB8</f>
        <v>N</v>
      </c>
      <c r="O11" s="21" t="str">
        <f>IF(N11="E","Please respond in Vendor Input column for all applicable UL combinations.",IF(AND(N11="N",'ENDC-n5_BE'!X8=TRUE),IF('ENDC-n5_BE'!Z8=FALSE,"Check #Layers entered in Overview tab is correct.",""),""))</f>
        <v/>
      </c>
      <c r="P11" s="22" t="s">
        <v>3570</v>
      </c>
      <c r="Q11" s="22" t="s">
        <v>670</v>
      </c>
      <c r="R11" s="29"/>
    </row>
    <row r="12" spans="1:18" ht="27" x14ac:dyDescent="0.15">
      <c r="A12" s="19" t="s">
        <v>680</v>
      </c>
      <c r="B12" s="19" t="s">
        <v>674</v>
      </c>
      <c r="C12" s="19">
        <v>5</v>
      </c>
      <c r="D12" s="19">
        <v>4</v>
      </c>
      <c r="E12" s="19">
        <v>1</v>
      </c>
      <c r="F12" s="19" t="s">
        <v>675</v>
      </c>
      <c r="G12" s="19" t="s">
        <v>521</v>
      </c>
      <c r="H12" s="19">
        <v>16</v>
      </c>
      <c r="I12" s="19">
        <v>2</v>
      </c>
      <c r="J12" s="19">
        <v>18</v>
      </c>
      <c r="K12" s="19" t="s">
        <v>316</v>
      </c>
      <c r="L12" s="19" t="s">
        <v>527</v>
      </c>
      <c r="M12" s="19" t="s">
        <v>66</v>
      </c>
      <c r="N12" s="19" t="str">
        <f>'ENDC-n5_BE'!AB9</f>
        <v>N</v>
      </c>
      <c r="O12" s="19" t="str">
        <f>IF(N12="E","Please respond in Vendor Input column for all applicable UL combinations.",IF(AND(N12="N",'ENDC-n5_BE'!X9=TRUE),IF('ENDC-n5_BE'!Z9=FALSE,"Check #Layers entered in Overview tab is correct.",""),""))</f>
        <v/>
      </c>
      <c r="P12" s="20" t="s">
        <v>3570</v>
      </c>
      <c r="Q12" s="20" t="s">
        <v>670</v>
      </c>
      <c r="R12" s="28"/>
    </row>
    <row r="13" spans="1:18" ht="27" x14ac:dyDescent="0.15">
      <c r="A13" s="21" t="s">
        <v>681</v>
      </c>
      <c r="B13" s="21" t="s">
        <v>674</v>
      </c>
      <c r="C13" s="21">
        <v>5</v>
      </c>
      <c r="D13" s="21">
        <v>4</v>
      </c>
      <c r="E13" s="21">
        <v>1</v>
      </c>
      <c r="F13" s="21" t="s">
        <v>675</v>
      </c>
      <c r="G13" s="21" t="s">
        <v>521</v>
      </c>
      <c r="H13" s="21">
        <v>16</v>
      </c>
      <c r="I13" s="21">
        <v>2</v>
      </c>
      <c r="J13" s="21">
        <v>18</v>
      </c>
      <c r="K13" s="21" t="s">
        <v>316</v>
      </c>
      <c r="L13" s="21" t="s">
        <v>528</v>
      </c>
      <c r="M13" s="21" t="s">
        <v>66</v>
      </c>
      <c r="N13" s="21" t="str">
        <f>'ENDC-n5_BE'!AB10</f>
        <v>N</v>
      </c>
      <c r="O13" s="21" t="str">
        <f>IF(N13="E","Please respond in Vendor Input column for all applicable UL combinations.",IF(AND(N13="N",'ENDC-n5_BE'!X10=TRUE),IF('ENDC-n5_BE'!Z10=FALSE,"Check #Layers entered in Overview tab is correct.",""),""))</f>
        <v/>
      </c>
      <c r="P13" s="22" t="s">
        <v>3570</v>
      </c>
      <c r="Q13" s="22" t="s">
        <v>670</v>
      </c>
      <c r="R13" s="29"/>
    </row>
    <row r="14" spans="1:18" ht="27" x14ac:dyDescent="0.15">
      <c r="A14" s="19" t="s">
        <v>682</v>
      </c>
      <c r="B14" s="19" t="s">
        <v>677</v>
      </c>
      <c r="C14" s="19">
        <v>5</v>
      </c>
      <c r="D14" s="19">
        <v>4</v>
      </c>
      <c r="E14" s="19">
        <v>1</v>
      </c>
      <c r="F14" s="19" t="s">
        <v>678</v>
      </c>
      <c r="G14" s="19" t="s">
        <v>521</v>
      </c>
      <c r="H14" s="19">
        <v>16</v>
      </c>
      <c r="I14" s="19">
        <v>2</v>
      </c>
      <c r="J14" s="19">
        <v>18</v>
      </c>
      <c r="K14" s="19" t="s">
        <v>316</v>
      </c>
      <c r="L14" s="19" t="s">
        <v>529</v>
      </c>
      <c r="M14" s="19" t="s">
        <v>66</v>
      </c>
      <c r="N14" s="19" t="str">
        <f>'ENDC-n5_BE'!AB11</f>
        <v>N</v>
      </c>
      <c r="O14" s="19" t="str">
        <f>IF(N14="E","Please respond in Vendor Input column for all applicable UL combinations.",IF(AND(N14="N",'ENDC-n5_BE'!X11=TRUE),IF('ENDC-n5_BE'!Z11=FALSE,"Check #Layers entered in Overview tab is correct.",""),""))</f>
        <v/>
      </c>
      <c r="P14" s="20" t="s">
        <v>3570</v>
      </c>
      <c r="Q14" s="20" t="s">
        <v>670</v>
      </c>
      <c r="R14" s="28"/>
    </row>
    <row r="15" spans="1:18" ht="27" x14ac:dyDescent="0.15">
      <c r="A15" s="21" t="s">
        <v>683</v>
      </c>
      <c r="B15" s="21" t="s">
        <v>677</v>
      </c>
      <c r="C15" s="21">
        <v>5</v>
      </c>
      <c r="D15" s="21">
        <v>4</v>
      </c>
      <c r="E15" s="21">
        <v>1</v>
      </c>
      <c r="F15" s="21" t="s">
        <v>678</v>
      </c>
      <c r="G15" s="21" t="s">
        <v>521</v>
      </c>
      <c r="H15" s="21">
        <v>16</v>
      </c>
      <c r="I15" s="21">
        <v>2</v>
      </c>
      <c r="J15" s="21">
        <v>18</v>
      </c>
      <c r="K15" s="21" t="s">
        <v>316</v>
      </c>
      <c r="L15" s="21" t="s">
        <v>530</v>
      </c>
      <c r="M15" s="21" t="s">
        <v>66</v>
      </c>
      <c r="N15" s="21" t="str">
        <f>'ENDC-n5_BE'!AB12</f>
        <v>N</v>
      </c>
      <c r="O15" s="21" t="str">
        <f>IF(N15="E","Please respond in Vendor Input column for all applicable UL combinations.",IF(AND(N15="N",'ENDC-n5_BE'!X12=TRUE),IF('ENDC-n5_BE'!Z12=FALSE,"Check #Layers entered in Overview tab is correct.",""),""))</f>
        <v/>
      </c>
      <c r="P15" s="22" t="s">
        <v>3570</v>
      </c>
      <c r="Q15" s="22" t="s">
        <v>670</v>
      </c>
      <c r="R15" s="29"/>
    </row>
    <row r="16" spans="1:18" ht="27" x14ac:dyDescent="0.15">
      <c r="A16" s="19" t="s">
        <v>684</v>
      </c>
      <c r="B16" s="19" t="s">
        <v>668</v>
      </c>
      <c r="C16" s="19">
        <v>6</v>
      </c>
      <c r="D16" s="19">
        <v>4</v>
      </c>
      <c r="E16" s="19">
        <v>1</v>
      </c>
      <c r="F16" s="19" t="s">
        <v>669</v>
      </c>
      <c r="G16" s="19" t="s">
        <v>521</v>
      </c>
      <c r="H16" s="19">
        <v>14</v>
      </c>
      <c r="I16" s="19">
        <v>2</v>
      </c>
      <c r="J16" s="19">
        <v>16</v>
      </c>
      <c r="K16" s="19" t="s">
        <v>316</v>
      </c>
      <c r="L16" s="19" t="s">
        <v>531</v>
      </c>
      <c r="M16" s="19" t="s">
        <v>66</v>
      </c>
      <c r="N16" s="19" t="str">
        <f>'ENDC-n5_BE'!AB13</f>
        <v>N</v>
      </c>
      <c r="O16" s="19" t="str">
        <f>IF(N16="E","Please respond in Vendor Input column for all applicable UL combinations.",IF(AND(N16="N",'ENDC-n5_BE'!X13=TRUE),IF('ENDC-n5_BE'!Z13=FALSE,"Check #Layers entered in Overview tab is correct.",""),""))</f>
        <v/>
      </c>
      <c r="P16" s="20" t="s">
        <v>3570</v>
      </c>
      <c r="Q16" s="20" t="s">
        <v>670</v>
      </c>
      <c r="R16" s="28"/>
    </row>
    <row r="17" spans="1:18" ht="27" x14ac:dyDescent="0.15">
      <c r="A17" s="21" t="s">
        <v>685</v>
      </c>
      <c r="B17" s="21" t="s">
        <v>668</v>
      </c>
      <c r="C17" s="21">
        <v>6</v>
      </c>
      <c r="D17" s="21">
        <v>4</v>
      </c>
      <c r="E17" s="21">
        <v>1</v>
      </c>
      <c r="F17" s="21" t="s">
        <v>669</v>
      </c>
      <c r="G17" s="21" t="s">
        <v>521</v>
      </c>
      <c r="H17" s="21">
        <v>14</v>
      </c>
      <c r="I17" s="21">
        <v>2</v>
      </c>
      <c r="J17" s="21">
        <v>16</v>
      </c>
      <c r="K17" s="21" t="s">
        <v>316</v>
      </c>
      <c r="L17" s="21" t="s">
        <v>532</v>
      </c>
      <c r="M17" s="21" t="s">
        <v>66</v>
      </c>
      <c r="N17" s="21" t="str">
        <f>'ENDC-n5_BE'!AB14</f>
        <v>N</v>
      </c>
      <c r="O17" s="21" t="str">
        <f>IF(N17="E","Please respond in Vendor Input column for all applicable UL combinations.",IF(AND(N17="N",'ENDC-n5_BE'!X14=TRUE),IF('ENDC-n5_BE'!Z14=FALSE,"Check #Layers entered in Overview tab is correct.",""),""))</f>
        <v/>
      </c>
      <c r="P17" s="22" t="s">
        <v>3570</v>
      </c>
      <c r="Q17" s="22" t="s">
        <v>670</v>
      </c>
      <c r="R17" s="29"/>
    </row>
    <row r="18" spans="1:18" ht="27" x14ac:dyDescent="0.15">
      <c r="A18" s="19" t="s">
        <v>686</v>
      </c>
      <c r="B18" s="19" t="s">
        <v>668</v>
      </c>
      <c r="C18" s="19">
        <v>6</v>
      </c>
      <c r="D18" s="19">
        <v>4</v>
      </c>
      <c r="E18" s="19">
        <v>1</v>
      </c>
      <c r="F18" s="19" t="s">
        <v>669</v>
      </c>
      <c r="G18" s="19" t="s">
        <v>521</v>
      </c>
      <c r="H18" s="19">
        <v>14</v>
      </c>
      <c r="I18" s="19">
        <v>2</v>
      </c>
      <c r="J18" s="19">
        <v>16</v>
      </c>
      <c r="K18" s="19" t="s">
        <v>316</v>
      </c>
      <c r="L18" s="19" t="s">
        <v>533</v>
      </c>
      <c r="M18" s="19" t="s">
        <v>66</v>
      </c>
      <c r="N18" s="19" t="str">
        <f>'ENDC-n5_BE'!AB15</f>
        <v>N</v>
      </c>
      <c r="O18" s="19" t="str">
        <f>IF(N18="E","Please respond in Vendor Input column for all applicable UL combinations.",IF(AND(N18="N",'ENDC-n5_BE'!X15=TRUE),IF('ENDC-n5_BE'!Z15=FALSE,"Check #Layers entered in Overview tab is correct.",""),""))</f>
        <v/>
      </c>
      <c r="P18" s="20" t="s">
        <v>3570</v>
      </c>
      <c r="Q18" s="20" t="s">
        <v>670</v>
      </c>
      <c r="R18" s="28"/>
    </row>
    <row r="19" spans="1:18" ht="27" x14ac:dyDescent="0.15">
      <c r="A19" s="21" t="s">
        <v>687</v>
      </c>
      <c r="B19" s="21" t="s">
        <v>674</v>
      </c>
      <c r="C19" s="21">
        <v>5</v>
      </c>
      <c r="D19" s="21">
        <v>4</v>
      </c>
      <c r="E19" s="21">
        <v>1</v>
      </c>
      <c r="F19" s="21" t="s">
        <v>675</v>
      </c>
      <c r="G19" s="21" t="s">
        <v>521</v>
      </c>
      <c r="H19" s="21">
        <v>14</v>
      </c>
      <c r="I19" s="21">
        <v>2</v>
      </c>
      <c r="J19" s="21">
        <v>16</v>
      </c>
      <c r="K19" s="21" t="s">
        <v>316</v>
      </c>
      <c r="L19" s="21" t="s">
        <v>534</v>
      </c>
      <c r="M19" s="21" t="s">
        <v>66</v>
      </c>
      <c r="N19" s="21" t="str">
        <f>'ENDC-n5_BE'!AB16</f>
        <v>N</v>
      </c>
      <c r="O19" s="21" t="str">
        <f>IF(N19="E","Please respond in Vendor Input column for all applicable UL combinations.",IF(AND(N19="N",'ENDC-n5_BE'!X16=TRUE),IF('ENDC-n5_BE'!Z16=FALSE,"Check #Layers entered in Overview tab is correct.",""),""))</f>
        <v/>
      </c>
      <c r="P19" s="22" t="s">
        <v>3570</v>
      </c>
      <c r="Q19" s="22" t="s">
        <v>670</v>
      </c>
      <c r="R19" s="29"/>
    </row>
    <row r="20" spans="1:18" ht="27" x14ac:dyDescent="0.15">
      <c r="A20" s="19" t="s">
        <v>688</v>
      </c>
      <c r="B20" s="19" t="s">
        <v>674</v>
      </c>
      <c r="C20" s="19">
        <v>5</v>
      </c>
      <c r="D20" s="19">
        <v>4</v>
      </c>
      <c r="E20" s="19">
        <v>1</v>
      </c>
      <c r="F20" s="19" t="s">
        <v>675</v>
      </c>
      <c r="G20" s="19" t="s">
        <v>521</v>
      </c>
      <c r="H20" s="19">
        <v>14</v>
      </c>
      <c r="I20" s="19">
        <v>2</v>
      </c>
      <c r="J20" s="19">
        <v>16</v>
      </c>
      <c r="K20" s="19" t="s">
        <v>316</v>
      </c>
      <c r="L20" s="19" t="s">
        <v>535</v>
      </c>
      <c r="M20" s="19" t="s">
        <v>66</v>
      </c>
      <c r="N20" s="19" t="str">
        <f>'ENDC-n5_BE'!AB17</f>
        <v>N</v>
      </c>
      <c r="O20" s="19" t="str">
        <f>IF(N20="E","Please respond in Vendor Input column for all applicable UL combinations.",IF(AND(N20="N",'ENDC-n5_BE'!X17=TRUE),IF('ENDC-n5_BE'!Z17=FALSE,"Check #Layers entered in Overview tab is correct.",""),""))</f>
        <v/>
      </c>
      <c r="P20" s="20" t="s">
        <v>3570</v>
      </c>
      <c r="Q20" s="20" t="s">
        <v>670</v>
      </c>
      <c r="R20" s="28"/>
    </row>
    <row r="21" spans="1:18" ht="27" x14ac:dyDescent="0.15">
      <c r="A21" s="21" t="s">
        <v>689</v>
      </c>
      <c r="B21" s="21" t="s">
        <v>677</v>
      </c>
      <c r="C21" s="21">
        <v>5</v>
      </c>
      <c r="D21" s="21">
        <v>4</v>
      </c>
      <c r="E21" s="21">
        <v>1</v>
      </c>
      <c r="F21" s="21" t="s">
        <v>678</v>
      </c>
      <c r="G21" s="21" t="s">
        <v>521</v>
      </c>
      <c r="H21" s="21">
        <v>14</v>
      </c>
      <c r="I21" s="21">
        <v>2</v>
      </c>
      <c r="J21" s="21">
        <v>16</v>
      </c>
      <c r="K21" s="21" t="s">
        <v>316</v>
      </c>
      <c r="L21" s="21" t="s">
        <v>536</v>
      </c>
      <c r="M21" s="21" t="s">
        <v>66</v>
      </c>
      <c r="N21" s="21" t="str">
        <f>'ENDC-n5_BE'!AB18</f>
        <v>N</v>
      </c>
      <c r="O21" s="21" t="str">
        <f>IF(N21="E","Please respond in Vendor Input column for all applicable UL combinations.",IF(AND(N21="N",'ENDC-n5_BE'!X18=TRUE),IF('ENDC-n5_BE'!Z18=FALSE,"Check #Layers entered in Overview tab is correct.",""),""))</f>
        <v/>
      </c>
      <c r="P21" s="22" t="s">
        <v>3570</v>
      </c>
      <c r="Q21" s="22" t="s">
        <v>670</v>
      </c>
      <c r="R21" s="29"/>
    </row>
    <row r="22" spans="1:18" ht="27" x14ac:dyDescent="0.15">
      <c r="A22" s="19" t="s">
        <v>690</v>
      </c>
      <c r="B22" s="19" t="s">
        <v>677</v>
      </c>
      <c r="C22" s="19">
        <v>5</v>
      </c>
      <c r="D22" s="19">
        <v>4</v>
      </c>
      <c r="E22" s="19">
        <v>1</v>
      </c>
      <c r="F22" s="19" t="s">
        <v>678</v>
      </c>
      <c r="G22" s="19" t="s">
        <v>521</v>
      </c>
      <c r="H22" s="19">
        <v>14</v>
      </c>
      <c r="I22" s="19">
        <v>2</v>
      </c>
      <c r="J22" s="19">
        <v>16</v>
      </c>
      <c r="K22" s="19" t="s">
        <v>316</v>
      </c>
      <c r="L22" s="19" t="s">
        <v>537</v>
      </c>
      <c r="M22" s="19" t="s">
        <v>66</v>
      </c>
      <c r="N22" s="19" t="str">
        <f>'ENDC-n5_BE'!AB19</f>
        <v>N</v>
      </c>
      <c r="O22" s="19" t="str">
        <f>IF(N22="E","Please respond in Vendor Input column for all applicable UL combinations.",IF(AND(N22="N",'ENDC-n5_BE'!X19=TRUE),IF('ENDC-n5_BE'!Z19=FALSE,"Check #Layers entered in Overview tab is correct.",""),""))</f>
        <v/>
      </c>
      <c r="P22" s="20" t="s">
        <v>3570</v>
      </c>
      <c r="Q22" s="20" t="s">
        <v>670</v>
      </c>
      <c r="R22" s="28"/>
    </row>
    <row r="23" spans="1:18" ht="27" x14ac:dyDescent="0.15">
      <c r="A23" s="21" t="s">
        <v>691</v>
      </c>
      <c r="B23" s="21" t="s">
        <v>692</v>
      </c>
      <c r="C23" s="21">
        <v>4</v>
      </c>
      <c r="D23" s="21">
        <v>4</v>
      </c>
      <c r="E23" s="21">
        <v>1</v>
      </c>
      <c r="F23" s="21" t="s">
        <v>693</v>
      </c>
      <c r="G23" s="21" t="s">
        <v>521</v>
      </c>
      <c r="H23" s="21">
        <v>14</v>
      </c>
      <c r="I23" s="21">
        <v>2</v>
      </c>
      <c r="J23" s="21">
        <v>16</v>
      </c>
      <c r="K23" s="21" t="s">
        <v>316</v>
      </c>
      <c r="L23" s="21" t="s">
        <v>538</v>
      </c>
      <c r="M23" s="21" t="s">
        <v>66</v>
      </c>
      <c r="N23" s="21" t="str">
        <f>'ENDC-n5_BE'!AB20</f>
        <v>N</v>
      </c>
      <c r="O23" s="21" t="str">
        <f>IF(N23="E","Please respond in Vendor Input column for all applicable UL combinations.",IF(AND(N23="N",'ENDC-n5_BE'!X20=TRUE),IF('ENDC-n5_BE'!Z20=FALSE,"Check #Layers entered in Overview tab is correct.",""),""))</f>
        <v/>
      </c>
      <c r="P23" s="22" t="s">
        <v>3570</v>
      </c>
      <c r="Q23" s="22" t="s">
        <v>670</v>
      </c>
      <c r="R23" s="29"/>
    </row>
    <row r="24" spans="1:18" ht="27" x14ac:dyDescent="0.15">
      <c r="A24" s="19" t="s">
        <v>694</v>
      </c>
      <c r="B24" s="19" t="s">
        <v>674</v>
      </c>
      <c r="C24" s="19">
        <v>5</v>
      </c>
      <c r="D24" s="19">
        <v>4</v>
      </c>
      <c r="E24" s="19">
        <v>1</v>
      </c>
      <c r="F24" s="19" t="s">
        <v>675</v>
      </c>
      <c r="G24" s="19" t="s">
        <v>521</v>
      </c>
      <c r="H24" s="19">
        <v>12</v>
      </c>
      <c r="I24" s="19">
        <v>2</v>
      </c>
      <c r="J24" s="19">
        <v>14</v>
      </c>
      <c r="K24" s="19" t="s">
        <v>316</v>
      </c>
      <c r="L24" s="19" t="s">
        <v>539</v>
      </c>
      <c r="M24" s="19" t="s">
        <v>66</v>
      </c>
      <c r="N24" s="19" t="str">
        <f>'ENDC-n5_BE'!AB21</f>
        <v>N</v>
      </c>
      <c r="O24" s="19" t="str">
        <f>IF(N24="E","Please respond in Vendor Input column for all applicable UL combinations.",IF(AND(N24="N",'ENDC-n5_BE'!X21=TRUE),IF('ENDC-n5_BE'!Z21=FALSE,"Check #Layers entered in Overview tab is correct.",""),""))</f>
        <v/>
      </c>
      <c r="P24" s="20" t="s">
        <v>3570</v>
      </c>
      <c r="Q24" s="20" t="s">
        <v>670</v>
      </c>
      <c r="R24" s="28"/>
    </row>
    <row r="25" spans="1:18" ht="27" x14ac:dyDescent="0.15">
      <c r="A25" s="21" t="s">
        <v>695</v>
      </c>
      <c r="B25" s="21" t="s">
        <v>674</v>
      </c>
      <c r="C25" s="21">
        <v>5</v>
      </c>
      <c r="D25" s="21">
        <v>4</v>
      </c>
      <c r="E25" s="21">
        <v>1</v>
      </c>
      <c r="F25" s="21" t="s">
        <v>675</v>
      </c>
      <c r="G25" s="21" t="s">
        <v>521</v>
      </c>
      <c r="H25" s="21">
        <v>12</v>
      </c>
      <c r="I25" s="21">
        <v>2</v>
      </c>
      <c r="J25" s="21">
        <v>14</v>
      </c>
      <c r="K25" s="21" t="s">
        <v>316</v>
      </c>
      <c r="L25" s="21" t="s">
        <v>540</v>
      </c>
      <c r="M25" s="21" t="s">
        <v>66</v>
      </c>
      <c r="N25" s="21" t="str">
        <f>'ENDC-n5_BE'!AB22</f>
        <v>N</v>
      </c>
      <c r="O25" s="21" t="str">
        <f>IF(N25="E","Please respond in Vendor Input column for all applicable UL combinations.",IF(AND(N25="N",'ENDC-n5_BE'!X22=TRUE),IF('ENDC-n5_BE'!Z22=FALSE,"Check #Layers entered in Overview tab is correct.",""),""))</f>
        <v/>
      </c>
      <c r="P25" s="22" t="s">
        <v>3570</v>
      </c>
      <c r="Q25" s="22" t="s">
        <v>670</v>
      </c>
      <c r="R25" s="29"/>
    </row>
    <row r="26" spans="1:18" ht="27" x14ac:dyDescent="0.15">
      <c r="A26" s="19" t="s">
        <v>696</v>
      </c>
      <c r="B26" s="19" t="s">
        <v>677</v>
      </c>
      <c r="C26" s="19">
        <v>5</v>
      </c>
      <c r="D26" s="19">
        <v>4</v>
      </c>
      <c r="E26" s="19">
        <v>1</v>
      </c>
      <c r="F26" s="19" t="s">
        <v>678</v>
      </c>
      <c r="G26" s="19" t="s">
        <v>521</v>
      </c>
      <c r="H26" s="19">
        <v>12</v>
      </c>
      <c r="I26" s="19">
        <v>2</v>
      </c>
      <c r="J26" s="19">
        <v>14</v>
      </c>
      <c r="K26" s="19" t="s">
        <v>316</v>
      </c>
      <c r="L26" s="19" t="s">
        <v>541</v>
      </c>
      <c r="M26" s="19" t="s">
        <v>66</v>
      </c>
      <c r="N26" s="19" t="str">
        <f>'ENDC-n5_BE'!AB23</f>
        <v>N</v>
      </c>
      <c r="O26" s="19" t="str">
        <f>IF(N26="E","Please respond in Vendor Input column for all applicable UL combinations.",IF(AND(N26="N",'ENDC-n5_BE'!X23=TRUE),IF('ENDC-n5_BE'!Z23=FALSE,"Check #Layers entered in Overview tab is correct.",""),""))</f>
        <v/>
      </c>
      <c r="P26" s="20" t="s">
        <v>3570</v>
      </c>
      <c r="Q26" s="20" t="s">
        <v>670</v>
      </c>
      <c r="R26" s="28"/>
    </row>
    <row r="27" spans="1:18" ht="27" x14ac:dyDescent="0.15">
      <c r="A27" s="21" t="s">
        <v>697</v>
      </c>
      <c r="B27" s="21" t="s">
        <v>677</v>
      </c>
      <c r="C27" s="21">
        <v>5</v>
      </c>
      <c r="D27" s="21">
        <v>4</v>
      </c>
      <c r="E27" s="21">
        <v>1</v>
      </c>
      <c r="F27" s="21" t="s">
        <v>678</v>
      </c>
      <c r="G27" s="21" t="s">
        <v>521</v>
      </c>
      <c r="H27" s="21">
        <v>12</v>
      </c>
      <c r="I27" s="21">
        <v>2</v>
      </c>
      <c r="J27" s="21">
        <v>14</v>
      </c>
      <c r="K27" s="21" t="s">
        <v>316</v>
      </c>
      <c r="L27" s="21" t="s">
        <v>542</v>
      </c>
      <c r="M27" s="21" t="s">
        <v>66</v>
      </c>
      <c r="N27" s="21" t="str">
        <f>'ENDC-n5_BE'!AB24</f>
        <v>N</v>
      </c>
      <c r="O27" s="21" t="str">
        <f>IF(N27="E","Please respond in Vendor Input column for all applicable UL combinations.",IF(AND(N27="N",'ENDC-n5_BE'!X24=TRUE),IF('ENDC-n5_BE'!Z24=FALSE,"Check #Layers entered in Overview tab is correct.",""),""))</f>
        <v/>
      </c>
      <c r="P27" s="22" t="s">
        <v>3570</v>
      </c>
      <c r="Q27" s="22" t="s">
        <v>670</v>
      </c>
      <c r="R27" s="29"/>
    </row>
    <row r="28" spans="1:18" ht="27" x14ac:dyDescent="0.15">
      <c r="A28" s="19" t="s">
        <v>698</v>
      </c>
      <c r="B28" s="19" t="s">
        <v>692</v>
      </c>
      <c r="C28" s="19">
        <v>4</v>
      </c>
      <c r="D28" s="19">
        <v>4</v>
      </c>
      <c r="E28" s="19">
        <v>1</v>
      </c>
      <c r="F28" s="19" t="s">
        <v>693</v>
      </c>
      <c r="G28" s="19" t="s">
        <v>521</v>
      </c>
      <c r="H28" s="19">
        <v>12</v>
      </c>
      <c r="I28" s="19">
        <v>2</v>
      </c>
      <c r="J28" s="19">
        <v>14</v>
      </c>
      <c r="K28" s="19" t="s">
        <v>316</v>
      </c>
      <c r="L28" s="19" t="s">
        <v>543</v>
      </c>
      <c r="M28" s="19" t="s">
        <v>66</v>
      </c>
      <c r="N28" s="19" t="str">
        <f>'ENDC-n5_BE'!AB25</f>
        <v>N</v>
      </c>
      <c r="O28" s="19" t="str">
        <f>IF(N28="E","Please respond in Vendor Input column for all applicable UL combinations.",IF(AND(N28="N",'ENDC-n5_BE'!X25=TRUE),IF('ENDC-n5_BE'!Z25=FALSE,"Check #Layers entered in Overview tab is correct.",""),""))</f>
        <v/>
      </c>
      <c r="P28" s="20" t="s">
        <v>3570</v>
      </c>
      <c r="Q28" s="20" t="s">
        <v>670</v>
      </c>
      <c r="R28" s="28"/>
    </row>
    <row r="29" spans="1:18" ht="27" x14ac:dyDescent="0.15">
      <c r="A29" s="21" t="s">
        <v>699</v>
      </c>
      <c r="B29" s="21" t="s">
        <v>692</v>
      </c>
      <c r="C29" s="21">
        <v>4</v>
      </c>
      <c r="D29" s="21">
        <v>4</v>
      </c>
      <c r="E29" s="21">
        <v>1</v>
      </c>
      <c r="F29" s="21" t="s">
        <v>693</v>
      </c>
      <c r="G29" s="21" t="s">
        <v>521</v>
      </c>
      <c r="H29" s="21">
        <v>12</v>
      </c>
      <c r="I29" s="21">
        <v>2</v>
      </c>
      <c r="J29" s="21">
        <v>14</v>
      </c>
      <c r="K29" s="21" t="s">
        <v>316</v>
      </c>
      <c r="L29" s="21" t="s">
        <v>544</v>
      </c>
      <c r="M29" s="21" t="s">
        <v>66</v>
      </c>
      <c r="N29" s="21" t="str">
        <f>'ENDC-n5_BE'!AB26</f>
        <v>N</v>
      </c>
      <c r="O29" s="21" t="str">
        <f>IF(N29="E","Please respond in Vendor Input column for all applicable UL combinations.",IF(AND(N29="N",'ENDC-n5_BE'!X26=TRUE),IF('ENDC-n5_BE'!Z26=FALSE,"Check #Layers entered in Overview tab is correct.",""),""))</f>
        <v/>
      </c>
      <c r="P29" s="22" t="s">
        <v>3570</v>
      </c>
      <c r="Q29" s="22" t="s">
        <v>670</v>
      </c>
      <c r="R29" s="29"/>
    </row>
    <row r="30" spans="1:18" ht="27" x14ac:dyDescent="0.15">
      <c r="A30" s="19" t="s">
        <v>700</v>
      </c>
      <c r="B30" s="19" t="s">
        <v>692</v>
      </c>
      <c r="C30" s="19">
        <v>4</v>
      </c>
      <c r="D30" s="19">
        <v>4</v>
      </c>
      <c r="E30" s="19">
        <v>1</v>
      </c>
      <c r="F30" s="19" t="s">
        <v>693</v>
      </c>
      <c r="G30" s="19" t="s">
        <v>521</v>
      </c>
      <c r="H30" s="19">
        <v>12</v>
      </c>
      <c r="I30" s="19">
        <v>2</v>
      </c>
      <c r="J30" s="19">
        <v>14</v>
      </c>
      <c r="K30" s="19" t="s">
        <v>316</v>
      </c>
      <c r="L30" s="19" t="s">
        <v>545</v>
      </c>
      <c r="M30" s="19" t="s">
        <v>66</v>
      </c>
      <c r="N30" s="19" t="str">
        <f>'ENDC-n5_BE'!AB27</f>
        <v>N</v>
      </c>
      <c r="O30" s="19" t="str">
        <f>IF(N30="E","Please respond in Vendor Input column for all applicable UL combinations.",IF(AND(N30="N",'ENDC-n5_BE'!X27=TRUE),IF('ENDC-n5_BE'!Z27=FALSE,"Check #Layers entered in Overview tab is correct.",""),""))</f>
        <v/>
      </c>
      <c r="P30" s="20" t="s">
        <v>3570</v>
      </c>
      <c r="Q30" s="20" t="s">
        <v>670</v>
      </c>
      <c r="R30" s="28"/>
    </row>
    <row r="31" spans="1:18" ht="27" x14ac:dyDescent="0.15">
      <c r="A31" s="21" t="s">
        <v>701</v>
      </c>
      <c r="B31" s="21" t="s">
        <v>668</v>
      </c>
      <c r="C31" s="21">
        <v>6</v>
      </c>
      <c r="D31" s="21">
        <v>4</v>
      </c>
      <c r="E31" s="21">
        <v>1</v>
      </c>
      <c r="F31" s="21" t="s">
        <v>669</v>
      </c>
      <c r="G31" s="21" t="s">
        <v>521</v>
      </c>
      <c r="H31" s="21">
        <v>10</v>
      </c>
      <c r="I31" s="21">
        <v>2</v>
      </c>
      <c r="J31" s="21">
        <v>12</v>
      </c>
      <c r="K31" s="21" t="s">
        <v>316</v>
      </c>
      <c r="L31" s="21" t="s">
        <v>546</v>
      </c>
      <c r="M31" s="21" t="s">
        <v>66</v>
      </c>
      <c r="N31" s="21" t="str">
        <f>'ENDC-n5_BE'!AB28</f>
        <v>N</v>
      </c>
      <c r="O31" s="21" t="str">
        <f>IF(N31="E","Please respond in Vendor Input column for all applicable UL combinations.",IF(AND(N31="N",'ENDC-n5_BE'!X28=TRUE),IF('ENDC-n5_BE'!Z28=FALSE,"Check #Layers entered in Overview tab is correct.",""),""))</f>
        <v/>
      </c>
      <c r="P31" s="22" t="s">
        <v>3570</v>
      </c>
      <c r="Q31" s="22" t="s">
        <v>670</v>
      </c>
      <c r="R31" s="29"/>
    </row>
    <row r="32" spans="1:18" ht="27" x14ac:dyDescent="0.15">
      <c r="A32" s="19" t="s">
        <v>702</v>
      </c>
      <c r="B32" s="19" t="s">
        <v>674</v>
      </c>
      <c r="C32" s="19">
        <v>5</v>
      </c>
      <c r="D32" s="19">
        <v>4</v>
      </c>
      <c r="E32" s="19">
        <v>1</v>
      </c>
      <c r="F32" s="19" t="s">
        <v>675</v>
      </c>
      <c r="G32" s="19" t="s">
        <v>521</v>
      </c>
      <c r="H32" s="19">
        <v>10</v>
      </c>
      <c r="I32" s="19">
        <v>2</v>
      </c>
      <c r="J32" s="19">
        <v>12</v>
      </c>
      <c r="K32" s="19" t="s">
        <v>316</v>
      </c>
      <c r="L32" s="19" t="s">
        <v>547</v>
      </c>
      <c r="M32" s="19" t="s">
        <v>66</v>
      </c>
      <c r="N32" s="19" t="str">
        <f>'ENDC-n5_BE'!AB29</f>
        <v>N</v>
      </c>
      <c r="O32" s="19" t="str">
        <f>IF(N32="E","Please respond in Vendor Input column for all applicable UL combinations.",IF(AND(N32="N",'ENDC-n5_BE'!X29=TRUE),IF('ENDC-n5_BE'!Z29=FALSE,"Check #Layers entered in Overview tab is correct.",""),""))</f>
        <v/>
      </c>
      <c r="P32" s="20" t="s">
        <v>3570</v>
      </c>
      <c r="Q32" s="20" t="s">
        <v>670</v>
      </c>
      <c r="R32" s="28"/>
    </row>
    <row r="33" spans="1:18" ht="27" x14ac:dyDescent="0.15">
      <c r="A33" s="21" t="s">
        <v>703</v>
      </c>
      <c r="B33" s="21" t="s">
        <v>677</v>
      </c>
      <c r="C33" s="21">
        <v>5</v>
      </c>
      <c r="D33" s="21">
        <v>4</v>
      </c>
      <c r="E33" s="21">
        <v>1</v>
      </c>
      <c r="F33" s="21" t="s">
        <v>678</v>
      </c>
      <c r="G33" s="21" t="s">
        <v>521</v>
      </c>
      <c r="H33" s="21">
        <v>10</v>
      </c>
      <c r="I33" s="21">
        <v>2</v>
      </c>
      <c r="J33" s="21">
        <v>12</v>
      </c>
      <c r="K33" s="21" t="s">
        <v>316</v>
      </c>
      <c r="L33" s="21" t="s">
        <v>548</v>
      </c>
      <c r="M33" s="21" t="s">
        <v>66</v>
      </c>
      <c r="N33" s="21" t="str">
        <f>'ENDC-n5_BE'!AB30</f>
        <v>N</v>
      </c>
      <c r="O33" s="21" t="str">
        <f>IF(N33="E","Please respond in Vendor Input column for all applicable UL combinations.",IF(AND(N33="N",'ENDC-n5_BE'!X30=TRUE),IF('ENDC-n5_BE'!Z30=FALSE,"Check #Layers entered in Overview tab is correct.",""),""))</f>
        <v/>
      </c>
      <c r="P33" s="22" t="s">
        <v>3570</v>
      </c>
      <c r="Q33" s="22" t="s">
        <v>670</v>
      </c>
      <c r="R33" s="29"/>
    </row>
    <row r="34" spans="1:18" ht="27" x14ac:dyDescent="0.15">
      <c r="A34" s="19" t="s">
        <v>704</v>
      </c>
      <c r="B34" s="19" t="s">
        <v>692</v>
      </c>
      <c r="C34" s="19">
        <v>4</v>
      </c>
      <c r="D34" s="19">
        <v>4</v>
      </c>
      <c r="E34" s="19">
        <v>1</v>
      </c>
      <c r="F34" s="19" t="s">
        <v>693</v>
      </c>
      <c r="G34" s="19" t="s">
        <v>521</v>
      </c>
      <c r="H34" s="19">
        <v>10</v>
      </c>
      <c r="I34" s="19">
        <v>2</v>
      </c>
      <c r="J34" s="19">
        <v>12</v>
      </c>
      <c r="K34" s="19" t="s">
        <v>316</v>
      </c>
      <c r="L34" s="19" t="s">
        <v>549</v>
      </c>
      <c r="M34" s="19" t="s">
        <v>66</v>
      </c>
      <c r="N34" s="19" t="str">
        <f>'ENDC-n5_BE'!AB31</f>
        <v>N</v>
      </c>
      <c r="O34" s="19" t="str">
        <f>IF(N34="E","Please respond in Vendor Input column for all applicable UL combinations.",IF(AND(N34="N",'ENDC-n5_BE'!X31=TRUE),IF('ENDC-n5_BE'!Z31=FALSE,"Check #Layers entered in Overview tab is correct.",""),""))</f>
        <v/>
      </c>
      <c r="P34" s="20" t="s">
        <v>3570</v>
      </c>
      <c r="Q34" s="20" t="s">
        <v>670</v>
      </c>
      <c r="R34" s="28"/>
    </row>
    <row r="35" spans="1:18" ht="27" x14ac:dyDescent="0.15">
      <c r="A35" s="21" t="s">
        <v>705</v>
      </c>
      <c r="B35" s="21" t="s">
        <v>692</v>
      </c>
      <c r="C35" s="21">
        <v>4</v>
      </c>
      <c r="D35" s="21">
        <v>4</v>
      </c>
      <c r="E35" s="21">
        <v>1</v>
      </c>
      <c r="F35" s="21" t="s">
        <v>693</v>
      </c>
      <c r="G35" s="21" t="s">
        <v>521</v>
      </c>
      <c r="H35" s="21">
        <v>10</v>
      </c>
      <c r="I35" s="21">
        <v>2</v>
      </c>
      <c r="J35" s="21">
        <v>12</v>
      </c>
      <c r="K35" s="21" t="s">
        <v>316</v>
      </c>
      <c r="L35" s="21" t="s">
        <v>550</v>
      </c>
      <c r="M35" s="21" t="s">
        <v>66</v>
      </c>
      <c r="N35" s="21" t="str">
        <f>'ENDC-n5_BE'!AB32</f>
        <v>N</v>
      </c>
      <c r="O35" s="21" t="str">
        <f>IF(N35="E","Please respond in Vendor Input column for all applicable UL combinations.",IF(AND(N35="N",'ENDC-n5_BE'!X32=TRUE),IF('ENDC-n5_BE'!Z32=FALSE,"Check #Layers entered in Overview tab is correct.",""),""))</f>
        <v/>
      </c>
      <c r="P35" s="22" t="s">
        <v>3570</v>
      </c>
      <c r="Q35" s="22" t="s">
        <v>670</v>
      </c>
      <c r="R35" s="29"/>
    </row>
    <row r="36" spans="1:18" ht="27" x14ac:dyDescent="0.15">
      <c r="A36" s="19" t="s">
        <v>706</v>
      </c>
      <c r="B36" s="19" t="s">
        <v>692</v>
      </c>
      <c r="C36" s="19">
        <v>4</v>
      </c>
      <c r="D36" s="19">
        <v>4</v>
      </c>
      <c r="E36" s="19">
        <v>1</v>
      </c>
      <c r="F36" s="19" t="s">
        <v>693</v>
      </c>
      <c r="G36" s="19" t="s">
        <v>521</v>
      </c>
      <c r="H36" s="19">
        <v>10</v>
      </c>
      <c r="I36" s="19">
        <v>2</v>
      </c>
      <c r="J36" s="19">
        <v>12</v>
      </c>
      <c r="K36" s="19" t="s">
        <v>316</v>
      </c>
      <c r="L36" s="19" t="s">
        <v>551</v>
      </c>
      <c r="M36" s="19" t="s">
        <v>66</v>
      </c>
      <c r="N36" s="19" t="str">
        <f>'ENDC-n5_BE'!AB33</f>
        <v>N</v>
      </c>
      <c r="O36" s="19" t="str">
        <f>IF(N36="E","Please respond in Vendor Input column for all applicable UL combinations.",IF(AND(N36="N",'ENDC-n5_BE'!X33=TRUE),IF('ENDC-n5_BE'!Z33=FALSE,"Check #Layers entered in Overview tab is correct.",""),""))</f>
        <v/>
      </c>
      <c r="P36" s="20" t="s">
        <v>3570</v>
      </c>
      <c r="Q36" s="20" t="s">
        <v>670</v>
      </c>
      <c r="R36" s="28"/>
    </row>
    <row r="37" spans="1:18" ht="27" x14ac:dyDescent="0.15">
      <c r="A37" s="21" t="s">
        <v>707</v>
      </c>
      <c r="B37" s="21" t="s">
        <v>692</v>
      </c>
      <c r="C37" s="21">
        <v>4</v>
      </c>
      <c r="D37" s="21">
        <v>4</v>
      </c>
      <c r="E37" s="21">
        <v>1</v>
      </c>
      <c r="F37" s="21" t="s">
        <v>693</v>
      </c>
      <c r="G37" s="21" t="s">
        <v>521</v>
      </c>
      <c r="H37" s="21">
        <v>8</v>
      </c>
      <c r="I37" s="21">
        <v>2</v>
      </c>
      <c r="J37" s="21">
        <v>10</v>
      </c>
      <c r="K37" s="21" t="s">
        <v>316</v>
      </c>
      <c r="L37" s="21" t="s">
        <v>552</v>
      </c>
      <c r="M37" s="21" t="s">
        <v>66</v>
      </c>
      <c r="N37" s="21" t="str">
        <f>'ENDC-n5_BE'!AB34</f>
        <v>N</v>
      </c>
      <c r="O37" s="21" t="str">
        <f>IF(N37="E","Please respond in Vendor Input column for all applicable UL combinations.",IF(AND(N37="N",'ENDC-n5_BE'!X34=TRUE),IF('ENDC-n5_BE'!Z34=FALSE,"Check #Layers entered in Overview tab is correct.",""),""))</f>
        <v/>
      </c>
      <c r="P37" s="22" t="s">
        <v>3570</v>
      </c>
      <c r="Q37" s="22" t="s">
        <v>670</v>
      </c>
      <c r="R37" s="29"/>
    </row>
    <row r="38" spans="1:18" ht="15" x14ac:dyDescent="0.15">
      <c r="A38" s="19" t="s">
        <v>708</v>
      </c>
      <c r="B38" s="19" t="s">
        <v>709</v>
      </c>
      <c r="C38" s="19">
        <v>5</v>
      </c>
      <c r="D38" s="19">
        <v>3</v>
      </c>
      <c r="E38" s="19">
        <v>1</v>
      </c>
      <c r="F38" s="19" t="s">
        <v>710</v>
      </c>
      <c r="G38" s="19" t="s">
        <v>521</v>
      </c>
      <c r="H38" s="19">
        <v>20</v>
      </c>
      <c r="I38" s="19">
        <v>2</v>
      </c>
      <c r="J38" s="19">
        <v>22</v>
      </c>
      <c r="K38" s="19" t="s">
        <v>316</v>
      </c>
      <c r="L38" s="19" t="s">
        <v>553</v>
      </c>
      <c r="M38" s="19" t="s">
        <v>62</v>
      </c>
      <c r="N38" s="19" t="str">
        <f>'ENDC-n5_BE'!AB35</f>
        <v>N</v>
      </c>
      <c r="O38" s="19" t="str">
        <f>IF(N38="E","Please respond in Vendor Input column for all applicable UL combinations.",IF(AND(N38="N",'ENDC-n5_BE'!X35=TRUE),IF('ENDC-n5_BE'!Z35=FALSE,"Check #Layers entered in Overview tab is correct.",""),""))</f>
        <v/>
      </c>
      <c r="P38" s="20" t="s">
        <v>3570</v>
      </c>
      <c r="Q38" s="20" t="s">
        <v>670</v>
      </c>
      <c r="R38" s="28"/>
    </row>
    <row r="39" spans="1:18" ht="15" x14ac:dyDescent="0.15">
      <c r="A39" s="21" t="s">
        <v>711</v>
      </c>
      <c r="B39" s="21" t="s">
        <v>709</v>
      </c>
      <c r="C39" s="21">
        <v>5</v>
      </c>
      <c r="D39" s="21">
        <v>3</v>
      </c>
      <c r="E39" s="21">
        <v>1</v>
      </c>
      <c r="F39" s="21" t="s">
        <v>710</v>
      </c>
      <c r="G39" s="21" t="s">
        <v>521</v>
      </c>
      <c r="H39" s="21">
        <v>18</v>
      </c>
      <c r="I39" s="21">
        <v>2</v>
      </c>
      <c r="J39" s="21">
        <v>20</v>
      </c>
      <c r="K39" s="21" t="s">
        <v>316</v>
      </c>
      <c r="L39" s="21" t="s">
        <v>554</v>
      </c>
      <c r="M39" s="21" t="s">
        <v>62</v>
      </c>
      <c r="N39" s="21" t="str">
        <f>'ENDC-n5_BE'!AB36</f>
        <v>N</v>
      </c>
      <c r="O39" s="21" t="str">
        <f>IF(N39="E","Please respond in Vendor Input column for all applicable UL combinations.",IF(AND(N39="N",'ENDC-n5_BE'!X36=TRUE),IF('ENDC-n5_BE'!Z36=FALSE,"Check #Layers entered in Overview tab is correct.",""),""))</f>
        <v/>
      </c>
      <c r="P39" s="22" t="s">
        <v>3570</v>
      </c>
      <c r="Q39" s="22" t="s">
        <v>670</v>
      </c>
      <c r="R39" s="29"/>
    </row>
    <row r="40" spans="1:18" ht="15" x14ac:dyDescent="0.15">
      <c r="A40" s="19" t="s">
        <v>712</v>
      </c>
      <c r="B40" s="19" t="s">
        <v>713</v>
      </c>
      <c r="C40" s="19">
        <v>5</v>
      </c>
      <c r="D40" s="19">
        <v>3</v>
      </c>
      <c r="E40" s="19">
        <v>1</v>
      </c>
      <c r="F40" s="19" t="s">
        <v>714</v>
      </c>
      <c r="G40" s="19" t="s">
        <v>521</v>
      </c>
      <c r="H40" s="19">
        <v>18</v>
      </c>
      <c r="I40" s="19">
        <v>2</v>
      </c>
      <c r="J40" s="19">
        <v>20</v>
      </c>
      <c r="K40" s="19" t="s">
        <v>316</v>
      </c>
      <c r="L40" s="19" t="s">
        <v>555</v>
      </c>
      <c r="M40" s="19" t="s">
        <v>66</v>
      </c>
      <c r="N40" s="19" t="str">
        <f>'ENDC-n5_BE'!AB37</f>
        <v>N</v>
      </c>
      <c r="O40" s="19" t="str">
        <f>IF(N40="E","Please respond in Vendor Input column for all applicable UL combinations.",IF(AND(N40="N",'ENDC-n5_BE'!X37=TRUE),IF('ENDC-n5_BE'!Z37=FALSE,"Check #Layers entered in Overview tab is correct.",""),""))</f>
        <v/>
      </c>
      <c r="P40" s="20" t="s">
        <v>3570</v>
      </c>
      <c r="Q40" s="20" t="s">
        <v>670</v>
      </c>
      <c r="R40" s="28"/>
    </row>
    <row r="41" spans="1:18" ht="15" x14ac:dyDescent="0.15">
      <c r="A41" s="21" t="s">
        <v>715</v>
      </c>
      <c r="B41" s="21" t="s">
        <v>709</v>
      </c>
      <c r="C41" s="21">
        <v>5</v>
      </c>
      <c r="D41" s="21">
        <v>3</v>
      </c>
      <c r="E41" s="21">
        <v>1</v>
      </c>
      <c r="F41" s="21" t="s">
        <v>710</v>
      </c>
      <c r="G41" s="21" t="s">
        <v>521</v>
      </c>
      <c r="H41" s="21">
        <v>16</v>
      </c>
      <c r="I41" s="21">
        <v>2</v>
      </c>
      <c r="J41" s="21">
        <v>18</v>
      </c>
      <c r="K41" s="21" t="s">
        <v>316</v>
      </c>
      <c r="L41" s="21" t="s">
        <v>556</v>
      </c>
      <c r="M41" s="21" t="s">
        <v>62</v>
      </c>
      <c r="N41" s="21" t="str">
        <f>'ENDC-n5_BE'!AB38</f>
        <v>N</v>
      </c>
      <c r="O41" s="21" t="str">
        <f>IF(N41="E","Please respond in Vendor Input column for all applicable UL combinations.",IF(AND(N41="N",'ENDC-n5_BE'!X38=TRUE),IF('ENDC-n5_BE'!Z38=FALSE,"Check #Layers entered in Overview tab is correct.",""),""))</f>
        <v/>
      </c>
      <c r="P41" s="22" t="s">
        <v>3570</v>
      </c>
      <c r="Q41" s="22" t="s">
        <v>670</v>
      </c>
      <c r="R41" s="29"/>
    </row>
    <row r="42" spans="1:18" ht="15" x14ac:dyDescent="0.15">
      <c r="A42" s="19" t="s">
        <v>716</v>
      </c>
      <c r="B42" s="19" t="s">
        <v>709</v>
      </c>
      <c r="C42" s="19">
        <v>5</v>
      </c>
      <c r="D42" s="19">
        <v>3</v>
      </c>
      <c r="E42" s="19">
        <v>1</v>
      </c>
      <c r="F42" s="19" t="s">
        <v>710</v>
      </c>
      <c r="G42" s="19" t="s">
        <v>521</v>
      </c>
      <c r="H42" s="19">
        <v>16</v>
      </c>
      <c r="I42" s="19">
        <v>2</v>
      </c>
      <c r="J42" s="19">
        <v>18</v>
      </c>
      <c r="K42" s="19" t="s">
        <v>316</v>
      </c>
      <c r="L42" s="19" t="s">
        <v>557</v>
      </c>
      <c r="M42" s="19" t="s">
        <v>62</v>
      </c>
      <c r="N42" s="19" t="str">
        <f>'ENDC-n5_BE'!AB39</f>
        <v>N</v>
      </c>
      <c r="O42" s="19" t="str">
        <f>IF(N42="E","Please respond in Vendor Input column for all applicable UL combinations.",IF(AND(N42="N",'ENDC-n5_BE'!X39=TRUE),IF('ENDC-n5_BE'!Z39=FALSE,"Check #Layers entered in Overview tab is correct.",""),""))</f>
        <v/>
      </c>
      <c r="P42" s="20" t="s">
        <v>3570</v>
      </c>
      <c r="Q42" s="20" t="s">
        <v>670</v>
      </c>
      <c r="R42" s="28"/>
    </row>
    <row r="43" spans="1:18" ht="15" x14ac:dyDescent="0.15">
      <c r="A43" s="21" t="s">
        <v>717</v>
      </c>
      <c r="B43" s="21" t="s">
        <v>718</v>
      </c>
      <c r="C43" s="21">
        <v>4</v>
      </c>
      <c r="D43" s="21">
        <v>3</v>
      </c>
      <c r="E43" s="21">
        <v>1</v>
      </c>
      <c r="F43" s="21" t="s">
        <v>719</v>
      </c>
      <c r="G43" s="21" t="s">
        <v>521</v>
      </c>
      <c r="H43" s="21">
        <v>16</v>
      </c>
      <c r="I43" s="21">
        <v>2</v>
      </c>
      <c r="J43" s="21">
        <v>18</v>
      </c>
      <c r="K43" s="21" t="s">
        <v>316</v>
      </c>
      <c r="L43" s="21" t="s">
        <v>558</v>
      </c>
      <c r="M43" s="21" t="s">
        <v>62</v>
      </c>
      <c r="N43" s="21" t="str">
        <f>'ENDC-n5_BE'!AB40</f>
        <v>N</v>
      </c>
      <c r="O43" s="21" t="str">
        <f>IF(N43="E","Please respond in Vendor Input column for all applicable UL combinations.",IF(AND(N43="N",'ENDC-n5_BE'!X40=TRUE),IF('ENDC-n5_BE'!Z40=FALSE,"Check #Layers entered in Overview tab is correct.",""),""))</f>
        <v/>
      </c>
      <c r="P43" s="22" t="s">
        <v>3570</v>
      </c>
      <c r="Q43" s="22" t="s">
        <v>670</v>
      </c>
      <c r="R43" s="29"/>
    </row>
    <row r="44" spans="1:18" ht="15" x14ac:dyDescent="0.15">
      <c r="A44" s="19" t="s">
        <v>720</v>
      </c>
      <c r="B44" s="19" t="s">
        <v>721</v>
      </c>
      <c r="C44" s="19">
        <v>4</v>
      </c>
      <c r="D44" s="19">
        <v>3</v>
      </c>
      <c r="E44" s="19">
        <v>1</v>
      </c>
      <c r="F44" s="19" t="s">
        <v>722</v>
      </c>
      <c r="G44" s="19" t="s">
        <v>521</v>
      </c>
      <c r="H44" s="19">
        <v>16</v>
      </c>
      <c r="I44" s="19">
        <v>2</v>
      </c>
      <c r="J44" s="19">
        <v>18</v>
      </c>
      <c r="K44" s="19" t="s">
        <v>316</v>
      </c>
      <c r="L44" s="19" t="s">
        <v>559</v>
      </c>
      <c r="M44" s="19" t="s">
        <v>62</v>
      </c>
      <c r="N44" s="19" t="str">
        <f>'ENDC-n5_BE'!AB41</f>
        <v>N</v>
      </c>
      <c r="O44" s="19" t="str">
        <f>IF(N44="E","Please respond in Vendor Input column for all applicable UL combinations.",IF(AND(N44="N",'ENDC-n5_BE'!X41=TRUE),IF('ENDC-n5_BE'!Z41=FALSE,"Check #Layers entered in Overview tab is correct.",""),""))</f>
        <v/>
      </c>
      <c r="P44" s="20" t="s">
        <v>3570</v>
      </c>
      <c r="Q44" s="20" t="s">
        <v>670</v>
      </c>
      <c r="R44" s="28"/>
    </row>
    <row r="45" spans="1:18" ht="15" x14ac:dyDescent="0.15">
      <c r="A45" s="21" t="s">
        <v>723</v>
      </c>
      <c r="B45" s="21" t="s">
        <v>709</v>
      </c>
      <c r="C45" s="21">
        <v>5</v>
      </c>
      <c r="D45" s="21">
        <v>3</v>
      </c>
      <c r="E45" s="21">
        <v>1</v>
      </c>
      <c r="F45" s="21" t="s">
        <v>710</v>
      </c>
      <c r="G45" s="21" t="s">
        <v>521</v>
      </c>
      <c r="H45" s="21">
        <v>14</v>
      </c>
      <c r="I45" s="21">
        <v>2</v>
      </c>
      <c r="J45" s="21">
        <v>16</v>
      </c>
      <c r="K45" s="21" t="s">
        <v>316</v>
      </c>
      <c r="L45" s="21" t="s">
        <v>560</v>
      </c>
      <c r="M45" s="21" t="s">
        <v>62</v>
      </c>
      <c r="N45" s="21" t="str">
        <f>'ENDC-n5_BE'!AB42</f>
        <v>N</v>
      </c>
      <c r="O45" s="21" t="str">
        <f>IF(N45="E","Please respond in Vendor Input column for all applicable UL combinations.",IF(AND(N45="N",'ENDC-n5_BE'!X42=TRUE),IF('ENDC-n5_BE'!Z42=FALSE,"Check #Layers entered in Overview tab is correct.",""),""))</f>
        <v/>
      </c>
      <c r="P45" s="22" t="s">
        <v>3570</v>
      </c>
      <c r="Q45" s="22" t="s">
        <v>670</v>
      </c>
      <c r="R45" s="29"/>
    </row>
    <row r="46" spans="1:18" ht="15" x14ac:dyDescent="0.15">
      <c r="A46" s="19" t="s">
        <v>724</v>
      </c>
      <c r="B46" s="19" t="s">
        <v>709</v>
      </c>
      <c r="C46" s="19">
        <v>5</v>
      </c>
      <c r="D46" s="19">
        <v>3</v>
      </c>
      <c r="E46" s="19">
        <v>1</v>
      </c>
      <c r="F46" s="19" t="s">
        <v>710</v>
      </c>
      <c r="G46" s="19" t="s">
        <v>521</v>
      </c>
      <c r="H46" s="19">
        <v>14</v>
      </c>
      <c r="I46" s="19">
        <v>2</v>
      </c>
      <c r="J46" s="19">
        <v>16</v>
      </c>
      <c r="K46" s="19" t="s">
        <v>316</v>
      </c>
      <c r="L46" s="19" t="s">
        <v>561</v>
      </c>
      <c r="M46" s="19" t="s">
        <v>62</v>
      </c>
      <c r="N46" s="19" t="str">
        <f>'ENDC-n5_BE'!AB43</f>
        <v>N</v>
      </c>
      <c r="O46" s="19" t="str">
        <f>IF(N46="E","Please respond in Vendor Input column for all applicable UL combinations.",IF(AND(N46="N",'ENDC-n5_BE'!X43=TRUE),IF('ENDC-n5_BE'!Z43=FALSE,"Check #Layers entered in Overview tab is correct.",""),""))</f>
        <v/>
      </c>
      <c r="P46" s="20" t="s">
        <v>3570</v>
      </c>
      <c r="Q46" s="20" t="s">
        <v>670</v>
      </c>
      <c r="R46" s="28"/>
    </row>
    <row r="47" spans="1:18" ht="15" x14ac:dyDescent="0.15">
      <c r="A47" s="21" t="s">
        <v>725</v>
      </c>
      <c r="B47" s="21" t="s">
        <v>713</v>
      </c>
      <c r="C47" s="21">
        <v>5</v>
      </c>
      <c r="D47" s="21">
        <v>3</v>
      </c>
      <c r="E47" s="21">
        <v>1</v>
      </c>
      <c r="F47" s="21" t="s">
        <v>714</v>
      </c>
      <c r="G47" s="21" t="s">
        <v>521</v>
      </c>
      <c r="H47" s="21">
        <v>14</v>
      </c>
      <c r="I47" s="21">
        <v>2</v>
      </c>
      <c r="J47" s="21">
        <v>16</v>
      </c>
      <c r="K47" s="21" t="s">
        <v>316</v>
      </c>
      <c r="L47" s="21" t="s">
        <v>562</v>
      </c>
      <c r="M47" s="21" t="s">
        <v>66</v>
      </c>
      <c r="N47" s="21" t="str">
        <f>'ENDC-n5_BE'!AB44</f>
        <v>N</v>
      </c>
      <c r="O47" s="21" t="str">
        <f>IF(N47="E","Please respond in Vendor Input column for all applicable UL combinations.",IF(AND(N47="N",'ENDC-n5_BE'!X44=TRUE),IF('ENDC-n5_BE'!Z44=FALSE,"Check #Layers entered in Overview tab is correct.",""),""))</f>
        <v/>
      </c>
      <c r="P47" s="22" t="s">
        <v>3570</v>
      </c>
      <c r="Q47" s="22" t="s">
        <v>670</v>
      </c>
      <c r="R47" s="29"/>
    </row>
    <row r="48" spans="1:18" ht="15" x14ac:dyDescent="0.15">
      <c r="A48" s="19" t="s">
        <v>726</v>
      </c>
      <c r="B48" s="19" t="s">
        <v>713</v>
      </c>
      <c r="C48" s="19">
        <v>5</v>
      </c>
      <c r="D48" s="19">
        <v>3</v>
      </c>
      <c r="E48" s="19">
        <v>1</v>
      </c>
      <c r="F48" s="19" t="s">
        <v>714</v>
      </c>
      <c r="G48" s="19" t="s">
        <v>521</v>
      </c>
      <c r="H48" s="19">
        <v>14</v>
      </c>
      <c r="I48" s="19">
        <v>2</v>
      </c>
      <c r="J48" s="19">
        <v>16</v>
      </c>
      <c r="K48" s="19" t="s">
        <v>316</v>
      </c>
      <c r="L48" s="19" t="s">
        <v>563</v>
      </c>
      <c r="M48" s="19" t="s">
        <v>66</v>
      </c>
      <c r="N48" s="19" t="str">
        <f>'ENDC-n5_BE'!AB45</f>
        <v>N</v>
      </c>
      <c r="O48" s="19" t="str">
        <f>IF(N48="E","Please respond in Vendor Input column for all applicable UL combinations.",IF(AND(N48="N",'ENDC-n5_BE'!X45=TRUE),IF('ENDC-n5_BE'!Z45=FALSE,"Check #Layers entered in Overview tab is correct.",""),""))</f>
        <v/>
      </c>
      <c r="P48" s="20" t="s">
        <v>3570</v>
      </c>
      <c r="Q48" s="20" t="s">
        <v>670</v>
      </c>
      <c r="R48" s="28"/>
    </row>
    <row r="49" spans="1:18" ht="15" x14ac:dyDescent="0.15">
      <c r="A49" s="21" t="s">
        <v>727</v>
      </c>
      <c r="B49" s="21" t="s">
        <v>718</v>
      </c>
      <c r="C49" s="21">
        <v>4</v>
      </c>
      <c r="D49" s="21">
        <v>3</v>
      </c>
      <c r="E49" s="21">
        <v>1</v>
      </c>
      <c r="F49" s="21" t="s">
        <v>719</v>
      </c>
      <c r="G49" s="21" t="s">
        <v>521</v>
      </c>
      <c r="H49" s="21">
        <v>14</v>
      </c>
      <c r="I49" s="21">
        <v>2</v>
      </c>
      <c r="J49" s="21">
        <v>16</v>
      </c>
      <c r="K49" s="21" t="s">
        <v>316</v>
      </c>
      <c r="L49" s="21" t="s">
        <v>564</v>
      </c>
      <c r="M49" s="21" t="s">
        <v>62</v>
      </c>
      <c r="N49" s="21" t="str">
        <f>'ENDC-n5_BE'!AB46</f>
        <v>N</v>
      </c>
      <c r="O49" s="21" t="str">
        <f>IF(N49="E","Please respond in Vendor Input column for all applicable UL combinations.",IF(AND(N49="N",'ENDC-n5_BE'!X46=TRUE),IF('ENDC-n5_BE'!Z46=FALSE,"Check #Layers entered in Overview tab is correct.",""),""))</f>
        <v/>
      </c>
      <c r="P49" s="22" t="s">
        <v>3570</v>
      </c>
      <c r="Q49" s="22" t="s">
        <v>670</v>
      </c>
      <c r="R49" s="29"/>
    </row>
    <row r="50" spans="1:18" ht="15" x14ac:dyDescent="0.15">
      <c r="A50" s="19" t="s">
        <v>728</v>
      </c>
      <c r="B50" s="19" t="s">
        <v>718</v>
      </c>
      <c r="C50" s="19">
        <v>4</v>
      </c>
      <c r="D50" s="19">
        <v>3</v>
      </c>
      <c r="E50" s="19">
        <v>1</v>
      </c>
      <c r="F50" s="19" t="s">
        <v>719</v>
      </c>
      <c r="G50" s="19" t="s">
        <v>521</v>
      </c>
      <c r="H50" s="19">
        <v>14</v>
      </c>
      <c r="I50" s="19">
        <v>2</v>
      </c>
      <c r="J50" s="19">
        <v>16</v>
      </c>
      <c r="K50" s="19" t="s">
        <v>316</v>
      </c>
      <c r="L50" s="19" t="s">
        <v>565</v>
      </c>
      <c r="M50" s="19" t="s">
        <v>62</v>
      </c>
      <c r="N50" s="19" t="str">
        <f>'ENDC-n5_BE'!AB47</f>
        <v>N</v>
      </c>
      <c r="O50" s="19" t="str">
        <f>IF(N50="E","Please respond in Vendor Input column for all applicable UL combinations.",IF(AND(N50="N",'ENDC-n5_BE'!X47=TRUE),IF('ENDC-n5_BE'!Z47=FALSE,"Check #Layers entered in Overview tab is correct.",""),""))</f>
        <v/>
      </c>
      <c r="P50" s="20" t="s">
        <v>3570</v>
      </c>
      <c r="Q50" s="20" t="s">
        <v>670</v>
      </c>
      <c r="R50" s="28"/>
    </row>
    <row r="51" spans="1:18" ht="15" x14ac:dyDescent="0.15">
      <c r="A51" s="21" t="s">
        <v>729</v>
      </c>
      <c r="B51" s="21" t="s">
        <v>721</v>
      </c>
      <c r="C51" s="21">
        <v>4</v>
      </c>
      <c r="D51" s="21">
        <v>3</v>
      </c>
      <c r="E51" s="21">
        <v>1</v>
      </c>
      <c r="F51" s="21" t="s">
        <v>722</v>
      </c>
      <c r="G51" s="21" t="s">
        <v>521</v>
      </c>
      <c r="H51" s="21">
        <v>14</v>
      </c>
      <c r="I51" s="21">
        <v>2</v>
      </c>
      <c r="J51" s="21">
        <v>16</v>
      </c>
      <c r="K51" s="21" t="s">
        <v>316</v>
      </c>
      <c r="L51" s="21" t="s">
        <v>566</v>
      </c>
      <c r="M51" s="21" t="s">
        <v>62</v>
      </c>
      <c r="N51" s="21" t="str">
        <f>'ENDC-n5_BE'!AB48</f>
        <v>N</v>
      </c>
      <c r="O51" s="21" t="str">
        <f>IF(N51="E","Please respond in Vendor Input column for all applicable UL combinations.",IF(AND(N51="N",'ENDC-n5_BE'!X48=TRUE),IF('ENDC-n5_BE'!Z48=FALSE,"Check #Layers entered in Overview tab is correct.",""),""))</f>
        <v/>
      </c>
      <c r="P51" s="22" t="s">
        <v>3570</v>
      </c>
      <c r="Q51" s="22" t="s">
        <v>670</v>
      </c>
      <c r="R51" s="29"/>
    </row>
    <row r="52" spans="1:18" ht="15" x14ac:dyDescent="0.15">
      <c r="A52" s="19" t="s">
        <v>730</v>
      </c>
      <c r="B52" s="19" t="s">
        <v>731</v>
      </c>
      <c r="C52" s="19">
        <v>4</v>
      </c>
      <c r="D52" s="19">
        <v>3</v>
      </c>
      <c r="E52" s="19">
        <v>1</v>
      </c>
      <c r="F52" s="19" t="s">
        <v>732</v>
      </c>
      <c r="G52" s="19" t="s">
        <v>521</v>
      </c>
      <c r="H52" s="19">
        <v>14</v>
      </c>
      <c r="I52" s="19">
        <v>2</v>
      </c>
      <c r="J52" s="19">
        <v>16</v>
      </c>
      <c r="K52" s="19" t="s">
        <v>316</v>
      </c>
      <c r="L52" s="19" t="s">
        <v>567</v>
      </c>
      <c r="M52" s="19" t="s">
        <v>66</v>
      </c>
      <c r="N52" s="19" t="str">
        <f>'ENDC-n5_BE'!AB49</f>
        <v>N</v>
      </c>
      <c r="O52" s="19" t="str">
        <f>IF(N52="E","Please respond in Vendor Input column for all applicable UL combinations.",IF(AND(N52="N",'ENDC-n5_BE'!X49=TRUE),IF('ENDC-n5_BE'!Z49=FALSE,"Check #Layers entered in Overview tab is correct.",""),""))</f>
        <v/>
      </c>
      <c r="P52" s="20" t="s">
        <v>3570</v>
      </c>
      <c r="Q52" s="20" t="s">
        <v>670</v>
      </c>
      <c r="R52" s="28"/>
    </row>
    <row r="53" spans="1:18" ht="15" x14ac:dyDescent="0.15">
      <c r="A53" s="21" t="s">
        <v>733</v>
      </c>
      <c r="B53" s="21" t="s">
        <v>734</v>
      </c>
      <c r="C53" s="21">
        <v>4</v>
      </c>
      <c r="D53" s="21">
        <v>3</v>
      </c>
      <c r="E53" s="21">
        <v>1</v>
      </c>
      <c r="F53" s="21" t="s">
        <v>735</v>
      </c>
      <c r="G53" s="21" t="s">
        <v>521</v>
      </c>
      <c r="H53" s="21">
        <v>14</v>
      </c>
      <c r="I53" s="21">
        <v>2</v>
      </c>
      <c r="J53" s="21">
        <v>16</v>
      </c>
      <c r="K53" s="21" t="s">
        <v>316</v>
      </c>
      <c r="L53" s="21" t="s">
        <v>568</v>
      </c>
      <c r="M53" s="21" t="s">
        <v>66</v>
      </c>
      <c r="N53" s="21" t="str">
        <f>'ENDC-n5_BE'!AB50</f>
        <v>N</v>
      </c>
      <c r="O53" s="21" t="str">
        <f>IF(N53="E","Please respond in Vendor Input column for all applicable UL combinations.",IF(AND(N53="N",'ENDC-n5_BE'!X50=TRUE),IF('ENDC-n5_BE'!Z50=FALSE,"Check #Layers entered in Overview tab is correct.",""),""))</f>
        <v/>
      </c>
      <c r="P53" s="22" t="s">
        <v>3570</v>
      </c>
      <c r="Q53" s="22" t="s">
        <v>670</v>
      </c>
      <c r="R53" s="29"/>
    </row>
    <row r="54" spans="1:18" ht="15" x14ac:dyDescent="0.15">
      <c r="A54" s="19" t="s">
        <v>736</v>
      </c>
      <c r="B54" s="19" t="s">
        <v>737</v>
      </c>
      <c r="C54" s="19">
        <v>4</v>
      </c>
      <c r="D54" s="19">
        <v>3</v>
      </c>
      <c r="E54" s="19">
        <v>1</v>
      </c>
      <c r="F54" s="19" t="s">
        <v>738</v>
      </c>
      <c r="G54" s="19" t="s">
        <v>521</v>
      </c>
      <c r="H54" s="19">
        <v>14</v>
      </c>
      <c r="I54" s="19">
        <v>2</v>
      </c>
      <c r="J54" s="19">
        <v>16</v>
      </c>
      <c r="K54" s="19" t="s">
        <v>316</v>
      </c>
      <c r="L54" s="19" t="s">
        <v>569</v>
      </c>
      <c r="M54" s="19" t="s">
        <v>66</v>
      </c>
      <c r="N54" s="19" t="str">
        <f>'ENDC-n5_BE'!AB51</f>
        <v>N</v>
      </c>
      <c r="O54" s="19" t="str">
        <f>IF(N54="E","Please respond in Vendor Input column for all applicable UL combinations.",IF(AND(N54="N",'ENDC-n5_BE'!X51=TRUE),IF('ENDC-n5_BE'!Z51=FALSE,"Check #Layers entered in Overview tab is correct.",""),""))</f>
        <v/>
      </c>
      <c r="P54" s="20" t="s">
        <v>3570</v>
      </c>
      <c r="Q54" s="20" t="s">
        <v>670</v>
      </c>
      <c r="R54" s="28"/>
    </row>
    <row r="55" spans="1:18" ht="15" x14ac:dyDescent="0.15">
      <c r="A55" s="21" t="s">
        <v>739</v>
      </c>
      <c r="B55" s="21" t="s">
        <v>709</v>
      </c>
      <c r="C55" s="21">
        <v>5</v>
      </c>
      <c r="D55" s="21">
        <v>3</v>
      </c>
      <c r="E55" s="21">
        <v>1</v>
      </c>
      <c r="F55" s="21" t="s">
        <v>710</v>
      </c>
      <c r="G55" s="21" t="s">
        <v>521</v>
      </c>
      <c r="H55" s="21">
        <v>12</v>
      </c>
      <c r="I55" s="21">
        <v>2</v>
      </c>
      <c r="J55" s="21">
        <v>14</v>
      </c>
      <c r="K55" s="21" t="s">
        <v>316</v>
      </c>
      <c r="L55" s="21" t="s">
        <v>570</v>
      </c>
      <c r="M55" s="21" t="s">
        <v>62</v>
      </c>
      <c r="N55" s="21" t="str">
        <f>'ENDC-n5_BE'!AB52</f>
        <v>N</v>
      </c>
      <c r="O55" s="21" t="str">
        <f>IF(N55="E","Please respond in Vendor Input column for all applicable UL combinations.",IF(AND(N55="N",'ENDC-n5_BE'!X52=TRUE),IF('ENDC-n5_BE'!Z52=FALSE,"Check #Layers entered in Overview tab is correct.",""),""))</f>
        <v/>
      </c>
      <c r="P55" s="22" t="s">
        <v>3570</v>
      </c>
      <c r="Q55" s="22" t="s">
        <v>670</v>
      </c>
      <c r="R55" s="29"/>
    </row>
    <row r="56" spans="1:18" ht="15" x14ac:dyDescent="0.15">
      <c r="A56" s="19" t="s">
        <v>740</v>
      </c>
      <c r="B56" s="19" t="s">
        <v>718</v>
      </c>
      <c r="C56" s="19">
        <v>4</v>
      </c>
      <c r="D56" s="19">
        <v>3</v>
      </c>
      <c r="E56" s="19">
        <v>1</v>
      </c>
      <c r="F56" s="19" t="s">
        <v>719</v>
      </c>
      <c r="G56" s="19" t="s">
        <v>521</v>
      </c>
      <c r="H56" s="19">
        <v>12</v>
      </c>
      <c r="I56" s="19">
        <v>2</v>
      </c>
      <c r="J56" s="19">
        <v>14</v>
      </c>
      <c r="K56" s="19" t="s">
        <v>316</v>
      </c>
      <c r="L56" s="19" t="s">
        <v>571</v>
      </c>
      <c r="M56" s="19" t="s">
        <v>62</v>
      </c>
      <c r="N56" s="19" t="str">
        <f>'ENDC-n5_BE'!AB53</f>
        <v>N</v>
      </c>
      <c r="O56" s="19" t="str">
        <f>IF(N56="E","Please respond in Vendor Input column for all applicable UL combinations.",IF(AND(N56="N",'ENDC-n5_BE'!X53=TRUE),IF('ENDC-n5_BE'!Z53=FALSE,"Check #Layers entered in Overview tab is correct.",""),""))</f>
        <v/>
      </c>
      <c r="P56" s="20" t="s">
        <v>3570</v>
      </c>
      <c r="Q56" s="20" t="s">
        <v>670</v>
      </c>
      <c r="R56" s="28"/>
    </row>
    <row r="57" spans="1:18" ht="15" x14ac:dyDescent="0.15">
      <c r="A57" s="21" t="s">
        <v>741</v>
      </c>
      <c r="B57" s="21" t="s">
        <v>718</v>
      </c>
      <c r="C57" s="21">
        <v>4</v>
      </c>
      <c r="D57" s="21">
        <v>3</v>
      </c>
      <c r="E57" s="21">
        <v>1</v>
      </c>
      <c r="F57" s="21" t="s">
        <v>719</v>
      </c>
      <c r="G57" s="21" t="s">
        <v>521</v>
      </c>
      <c r="H57" s="21">
        <v>12</v>
      </c>
      <c r="I57" s="21">
        <v>2</v>
      </c>
      <c r="J57" s="21">
        <v>14</v>
      </c>
      <c r="K57" s="21" t="s">
        <v>316</v>
      </c>
      <c r="L57" s="21" t="s">
        <v>572</v>
      </c>
      <c r="M57" s="21" t="s">
        <v>62</v>
      </c>
      <c r="N57" s="21" t="str">
        <f>'ENDC-n5_BE'!AB54</f>
        <v>N</v>
      </c>
      <c r="O57" s="21" t="str">
        <f>IF(N57="E","Please respond in Vendor Input column for all applicable UL combinations.",IF(AND(N57="N",'ENDC-n5_BE'!X54=TRUE),IF('ENDC-n5_BE'!Z54=FALSE,"Check #Layers entered in Overview tab is correct.",""),""))</f>
        <v/>
      </c>
      <c r="P57" s="22" t="s">
        <v>3570</v>
      </c>
      <c r="Q57" s="22" t="s">
        <v>670</v>
      </c>
      <c r="R57" s="29"/>
    </row>
    <row r="58" spans="1:18" ht="15" x14ac:dyDescent="0.15">
      <c r="A58" s="19" t="s">
        <v>742</v>
      </c>
      <c r="B58" s="19" t="s">
        <v>721</v>
      </c>
      <c r="C58" s="19">
        <v>4</v>
      </c>
      <c r="D58" s="19">
        <v>3</v>
      </c>
      <c r="E58" s="19">
        <v>1</v>
      </c>
      <c r="F58" s="19" t="s">
        <v>722</v>
      </c>
      <c r="G58" s="19" t="s">
        <v>521</v>
      </c>
      <c r="H58" s="19">
        <v>12</v>
      </c>
      <c r="I58" s="19">
        <v>2</v>
      </c>
      <c r="J58" s="19">
        <v>14</v>
      </c>
      <c r="K58" s="19" t="s">
        <v>316</v>
      </c>
      <c r="L58" s="19" t="s">
        <v>573</v>
      </c>
      <c r="M58" s="19" t="s">
        <v>62</v>
      </c>
      <c r="N58" s="19" t="str">
        <f>'ENDC-n5_BE'!AB55</f>
        <v>N</v>
      </c>
      <c r="O58" s="19" t="str">
        <f>IF(N58="E","Please respond in Vendor Input column for all applicable UL combinations.",IF(AND(N58="N",'ENDC-n5_BE'!X55=TRUE),IF('ENDC-n5_BE'!Z55=FALSE,"Check #Layers entered in Overview tab is correct.",""),""))</f>
        <v/>
      </c>
      <c r="P58" s="20" t="s">
        <v>3570</v>
      </c>
      <c r="Q58" s="20" t="s">
        <v>670</v>
      </c>
      <c r="R58" s="28"/>
    </row>
    <row r="59" spans="1:18" ht="15" x14ac:dyDescent="0.15">
      <c r="A59" s="21" t="s">
        <v>743</v>
      </c>
      <c r="B59" s="21" t="s">
        <v>721</v>
      </c>
      <c r="C59" s="21">
        <v>4</v>
      </c>
      <c r="D59" s="21">
        <v>3</v>
      </c>
      <c r="E59" s="21">
        <v>1</v>
      </c>
      <c r="F59" s="21" t="s">
        <v>722</v>
      </c>
      <c r="G59" s="21" t="s">
        <v>521</v>
      </c>
      <c r="H59" s="21">
        <v>12</v>
      </c>
      <c r="I59" s="21">
        <v>2</v>
      </c>
      <c r="J59" s="21">
        <v>14</v>
      </c>
      <c r="K59" s="21" t="s">
        <v>316</v>
      </c>
      <c r="L59" s="21" t="s">
        <v>574</v>
      </c>
      <c r="M59" s="21" t="s">
        <v>62</v>
      </c>
      <c r="N59" s="21" t="str">
        <f>'ENDC-n5_BE'!AB56</f>
        <v>N</v>
      </c>
      <c r="O59" s="21" t="str">
        <f>IF(N59="E","Please respond in Vendor Input column for all applicable UL combinations.",IF(AND(N59="N",'ENDC-n5_BE'!X56=TRUE),IF('ENDC-n5_BE'!Z56=FALSE,"Check #Layers entered in Overview tab is correct.",""),""))</f>
        <v/>
      </c>
      <c r="P59" s="22" t="s">
        <v>3570</v>
      </c>
      <c r="Q59" s="22" t="s">
        <v>670</v>
      </c>
      <c r="R59" s="29"/>
    </row>
    <row r="60" spans="1:18" ht="15" x14ac:dyDescent="0.15">
      <c r="A60" s="19" t="s">
        <v>744</v>
      </c>
      <c r="B60" s="19" t="s">
        <v>721</v>
      </c>
      <c r="C60" s="19">
        <v>4</v>
      </c>
      <c r="D60" s="19">
        <v>3</v>
      </c>
      <c r="E60" s="19">
        <v>1</v>
      </c>
      <c r="F60" s="19" t="s">
        <v>722</v>
      </c>
      <c r="G60" s="19" t="s">
        <v>521</v>
      </c>
      <c r="H60" s="19">
        <v>12</v>
      </c>
      <c r="I60" s="19">
        <v>2</v>
      </c>
      <c r="J60" s="19">
        <v>14</v>
      </c>
      <c r="K60" s="19" t="s">
        <v>316</v>
      </c>
      <c r="L60" s="19" t="s">
        <v>575</v>
      </c>
      <c r="M60" s="19" t="s">
        <v>62</v>
      </c>
      <c r="N60" s="19" t="str">
        <f>'ENDC-n5_BE'!AB57</f>
        <v>N</v>
      </c>
      <c r="O60" s="19" t="str">
        <f>IF(N60="E","Please respond in Vendor Input column for all applicable UL combinations.",IF(AND(N60="N",'ENDC-n5_BE'!X57=TRUE),IF('ENDC-n5_BE'!Z57=FALSE,"Check #Layers entered in Overview tab is correct.",""),""))</f>
        <v/>
      </c>
      <c r="P60" s="20" t="s">
        <v>3570</v>
      </c>
      <c r="Q60" s="20" t="s">
        <v>670</v>
      </c>
      <c r="R60" s="28"/>
    </row>
    <row r="61" spans="1:18" ht="15" x14ac:dyDescent="0.15">
      <c r="A61" s="21" t="s">
        <v>745</v>
      </c>
      <c r="B61" s="21" t="s">
        <v>731</v>
      </c>
      <c r="C61" s="21">
        <v>4</v>
      </c>
      <c r="D61" s="21">
        <v>3</v>
      </c>
      <c r="E61" s="21">
        <v>1</v>
      </c>
      <c r="F61" s="21" t="s">
        <v>732</v>
      </c>
      <c r="G61" s="21" t="s">
        <v>521</v>
      </c>
      <c r="H61" s="21">
        <v>12</v>
      </c>
      <c r="I61" s="21">
        <v>2</v>
      </c>
      <c r="J61" s="21">
        <v>14</v>
      </c>
      <c r="K61" s="21" t="s">
        <v>316</v>
      </c>
      <c r="L61" s="21" t="s">
        <v>576</v>
      </c>
      <c r="M61" s="21" t="s">
        <v>66</v>
      </c>
      <c r="N61" s="21" t="str">
        <f>'ENDC-n5_BE'!AB58</f>
        <v>N</v>
      </c>
      <c r="O61" s="21" t="str">
        <f>IF(N61="E","Please respond in Vendor Input column for all applicable UL combinations.",IF(AND(N61="N",'ENDC-n5_BE'!X58=TRUE),IF('ENDC-n5_BE'!Z58=FALSE,"Check #Layers entered in Overview tab is correct.",""),""))</f>
        <v/>
      </c>
      <c r="P61" s="22" t="s">
        <v>3570</v>
      </c>
      <c r="Q61" s="22" t="s">
        <v>670</v>
      </c>
      <c r="R61" s="29"/>
    </row>
    <row r="62" spans="1:18" ht="15" x14ac:dyDescent="0.15">
      <c r="A62" s="19" t="s">
        <v>746</v>
      </c>
      <c r="B62" s="19" t="s">
        <v>734</v>
      </c>
      <c r="C62" s="19">
        <v>4</v>
      </c>
      <c r="D62" s="19">
        <v>3</v>
      </c>
      <c r="E62" s="19">
        <v>1</v>
      </c>
      <c r="F62" s="19" t="s">
        <v>735</v>
      </c>
      <c r="G62" s="19" t="s">
        <v>521</v>
      </c>
      <c r="H62" s="19">
        <v>12</v>
      </c>
      <c r="I62" s="19">
        <v>2</v>
      </c>
      <c r="J62" s="19">
        <v>14</v>
      </c>
      <c r="K62" s="19" t="s">
        <v>316</v>
      </c>
      <c r="L62" s="19" t="s">
        <v>577</v>
      </c>
      <c r="M62" s="19" t="s">
        <v>66</v>
      </c>
      <c r="N62" s="19" t="str">
        <f>'ENDC-n5_BE'!AB59</f>
        <v>N</v>
      </c>
      <c r="O62" s="19" t="str">
        <f>IF(N62="E","Please respond in Vendor Input column for all applicable UL combinations.",IF(AND(N62="N",'ENDC-n5_BE'!X59=TRUE),IF('ENDC-n5_BE'!Z59=FALSE,"Check #Layers entered in Overview tab is correct.",""),""))</f>
        <v/>
      </c>
      <c r="P62" s="20" t="s">
        <v>3570</v>
      </c>
      <c r="Q62" s="20" t="s">
        <v>670</v>
      </c>
      <c r="R62" s="28"/>
    </row>
    <row r="63" spans="1:18" ht="15" x14ac:dyDescent="0.15">
      <c r="A63" s="21" t="s">
        <v>747</v>
      </c>
      <c r="B63" s="21" t="s">
        <v>737</v>
      </c>
      <c r="C63" s="21">
        <v>4</v>
      </c>
      <c r="D63" s="21">
        <v>3</v>
      </c>
      <c r="E63" s="21">
        <v>1</v>
      </c>
      <c r="F63" s="21" t="s">
        <v>738</v>
      </c>
      <c r="G63" s="21" t="s">
        <v>521</v>
      </c>
      <c r="H63" s="21">
        <v>12</v>
      </c>
      <c r="I63" s="21">
        <v>2</v>
      </c>
      <c r="J63" s="21">
        <v>14</v>
      </c>
      <c r="K63" s="21" t="s">
        <v>316</v>
      </c>
      <c r="L63" s="21" t="s">
        <v>578</v>
      </c>
      <c r="M63" s="21" t="s">
        <v>66</v>
      </c>
      <c r="N63" s="21" t="str">
        <f>'ENDC-n5_BE'!AB60</f>
        <v>N</v>
      </c>
      <c r="O63" s="21" t="str">
        <f>IF(N63="E","Please respond in Vendor Input column for all applicable UL combinations.",IF(AND(N63="N",'ENDC-n5_BE'!X60=TRUE),IF('ENDC-n5_BE'!Z60=FALSE,"Check #Layers entered in Overview tab is correct.",""),""))</f>
        <v/>
      </c>
      <c r="P63" s="22" t="s">
        <v>3570</v>
      </c>
      <c r="Q63" s="22" t="s">
        <v>670</v>
      </c>
      <c r="R63" s="29"/>
    </row>
    <row r="64" spans="1:18" ht="15" x14ac:dyDescent="0.15">
      <c r="A64" s="19" t="s">
        <v>748</v>
      </c>
      <c r="B64" s="19" t="s">
        <v>749</v>
      </c>
      <c r="C64" s="19">
        <v>3</v>
      </c>
      <c r="D64" s="19">
        <v>3</v>
      </c>
      <c r="E64" s="19">
        <v>1</v>
      </c>
      <c r="F64" s="19" t="s">
        <v>750</v>
      </c>
      <c r="G64" s="19" t="s">
        <v>521</v>
      </c>
      <c r="H64" s="19">
        <v>12</v>
      </c>
      <c r="I64" s="19">
        <v>2</v>
      </c>
      <c r="J64" s="19">
        <v>14</v>
      </c>
      <c r="K64" s="19" t="s">
        <v>316</v>
      </c>
      <c r="L64" s="19" t="s">
        <v>579</v>
      </c>
      <c r="M64" s="19" t="s">
        <v>62</v>
      </c>
      <c r="N64" s="19" t="str">
        <f>'ENDC-n5_BE'!AB61</f>
        <v>N</v>
      </c>
      <c r="O64" s="19" t="str">
        <f>IF(N64="E","Please respond in Vendor Input column for all applicable UL combinations.",IF(AND(N64="N",'ENDC-n5_BE'!X61=TRUE),IF('ENDC-n5_BE'!Z61=FALSE,"Check #Layers entered in Overview tab is correct.",""),""))</f>
        <v/>
      </c>
      <c r="P64" s="20" t="s">
        <v>3570</v>
      </c>
      <c r="Q64" s="20" t="s">
        <v>670</v>
      </c>
      <c r="R64" s="28"/>
    </row>
    <row r="65" spans="1:18" ht="15" x14ac:dyDescent="0.15">
      <c r="A65" s="21" t="s">
        <v>751</v>
      </c>
      <c r="B65" s="21" t="s">
        <v>709</v>
      </c>
      <c r="C65" s="21">
        <v>5</v>
      </c>
      <c r="D65" s="21">
        <v>3</v>
      </c>
      <c r="E65" s="21">
        <v>1</v>
      </c>
      <c r="F65" s="21" t="s">
        <v>710</v>
      </c>
      <c r="G65" s="21" t="s">
        <v>521</v>
      </c>
      <c r="H65" s="21">
        <v>10</v>
      </c>
      <c r="I65" s="21">
        <v>2</v>
      </c>
      <c r="J65" s="21">
        <v>12</v>
      </c>
      <c r="K65" s="21" t="s">
        <v>316</v>
      </c>
      <c r="L65" s="21" t="s">
        <v>580</v>
      </c>
      <c r="M65" s="21" t="s">
        <v>62</v>
      </c>
      <c r="N65" s="21" t="str">
        <f>'ENDC-n5_BE'!AB62</f>
        <v>N</v>
      </c>
      <c r="O65" s="21" t="str">
        <f>IF(N65="E","Please respond in Vendor Input column for all applicable UL combinations.",IF(AND(N65="N",'ENDC-n5_BE'!X62=TRUE),IF('ENDC-n5_BE'!Z62=FALSE,"Check #Layers entered in Overview tab is correct.",""),""))</f>
        <v/>
      </c>
      <c r="P65" s="22" t="s">
        <v>3570</v>
      </c>
      <c r="Q65" s="22" t="s">
        <v>670</v>
      </c>
      <c r="R65" s="29"/>
    </row>
    <row r="66" spans="1:18" ht="15" x14ac:dyDescent="0.15">
      <c r="A66" s="19" t="s">
        <v>752</v>
      </c>
      <c r="B66" s="19" t="s">
        <v>713</v>
      </c>
      <c r="C66" s="19">
        <v>5</v>
      </c>
      <c r="D66" s="19">
        <v>3</v>
      </c>
      <c r="E66" s="19">
        <v>1</v>
      </c>
      <c r="F66" s="19" t="s">
        <v>714</v>
      </c>
      <c r="G66" s="19" t="s">
        <v>521</v>
      </c>
      <c r="H66" s="19">
        <v>10</v>
      </c>
      <c r="I66" s="19">
        <v>2</v>
      </c>
      <c r="J66" s="19">
        <v>12</v>
      </c>
      <c r="K66" s="19" t="s">
        <v>316</v>
      </c>
      <c r="L66" s="19" t="s">
        <v>581</v>
      </c>
      <c r="M66" s="19" t="s">
        <v>66</v>
      </c>
      <c r="N66" s="19" t="str">
        <f>'ENDC-n5_BE'!AB63</f>
        <v>N</v>
      </c>
      <c r="O66" s="19" t="str">
        <f>IF(N66="E","Please respond in Vendor Input column for all applicable UL combinations.",IF(AND(N66="N",'ENDC-n5_BE'!X63=TRUE),IF('ENDC-n5_BE'!Z63=FALSE,"Check #Layers entered in Overview tab is correct.",""),""))</f>
        <v/>
      </c>
      <c r="P66" s="20" t="s">
        <v>3570</v>
      </c>
      <c r="Q66" s="20" t="s">
        <v>670</v>
      </c>
      <c r="R66" s="28"/>
    </row>
    <row r="67" spans="1:18" ht="15" x14ac:dyDescent="0.15">
      <c r="A67" s="21" t="s">
        <v>753</v>
      </c>
      <c r="B67" s="21" t="s">
        <v>718</v>
      </c>
      <c r="C67" s="21">
        <v>4</v>
      </c>
      <c r="D67" s="21">
        <v>3</v>
      </c>
      <c r="E67" s="21">
        <v>1</v>
      </c>
      <c r="F67" s="21" t="s">
        <v>719</v>
      </c>
      <c r="G67" s="21" t="s">
        <v>521</v>
      </c>
      <c r="H67" s="21">
        <v>10</v>
      </c>
      <c r="I67" s="21">
        <v>2</v>
      </c>
      <c r="J67" s="21">
        <v>12</v>
      </c>
      <c r="K67" s="21" t="s">
        <v>316</v>
      </c>
      <c r="L67" s="21" t="s">
        <v>582</v>
      </c>
      <c r="M67" s="21" t="s">
        <v>62</v>
      </c>
      <c r="N67" s="21" t="str">
        <f>'ENDC-n5_BE'!AB64</f>
        <v>N</v>
      </c>
      <c r="O67" s="21" t="str">
        <f>IF(N67="E","Please respond in Vendor Input column for all applicable UL combinations.",IF(AND(N67="N",'ENDC-n5_BE'!X64=TRUE),IF('ENDC-n5_BE'!Z64=FALSE,"Check #Layers entered in Overview tab is correct.",""),""))</f>
        <v/>
      </c>
      <c r="P67" s="22" t="s">
        <v>3570</v>
      </c>
      <c r="Q67" s="22" t="s">
        <v>670</v>
      </c>
      <c r="R67" s="29"/>
    </row>
    <row r="68" spans="1:18" ht="15" x14ac:dyDescent="0.15">
      <c r="A68" s="19" t="s">
        <v>754</v>
      </c>
      <c r="B68" s="19" t="s">
        <v>718</v>
      </c>
      <c r="C68" s="19">
        <v>4</v>
      </c>
      <c r="D68" s="19">
        <v>3</v>
      </c>
      <c r="E68" s="19">
        <v>1</v>
      </c>
      <c r="F68" s="19" t="s">
        <v>719</v>
      </c>
      <c r="G68" s="19" t="s">
        <v>521</v>
      </c>
      <c r="H68" s="19">
        <v>10</v>
      </c>
      <c r="I68" s="19">
        <v>2</v>
      </c>
      <c r="J68" s="19">
        <v>12</v>
      </c>
      <c r="K68" s="19" t="s">
        <v>316</v>
      </c>
      <c r="L68" s="19" t="s">
        <v>583</v>
      </c>
      <c r="M68" s="19" t="s">
        <v>62</v>
      </c>
      <c r="N68" s="19" t="str">
        <f>'ENDC-n5_BE'!AB65</f>
        <v>N</v>
      </c>
      <c r="O68" s="19" t="str">
        <f>IF(N68="E","Please respond in Vendor Input column for all applicable UL combinations.",IF(AND(N68="N",'ENDC-n5_BE'!X65=TRUE),IF('ENDC-n5_BE'!Z65=FALSE,"Check #Layers entered in Overview tab is correct.",""),""))</f>
        <v/>
      </c>
      <c r="P68" s="20" t="s">
        <v>3570</v>
      </c>
      <c r="Q68" s="20" t="s">
        <v>670</v>
      </c>
      <c r="R68" s="28"/>
    </row>
    <row r="69" spans="1:18" ht="15" x14ac:dyDescent="0.15">
      <c r="A69" s="21" t="s">
        <v>755</v>
      </c>
      <c r="B69" s="21" t="s">
        <v>721</v>
      </c>
      <c r="C69" s="21">
        <v>4</v>
      </c>
      <c r="D69" s="21">
        <v>3</v>
      </c>
      <c r="E69" s="21">
        <v>1</v>
      </c>
      <c r="F69" s="21" t="s">
        <v>722</v>
      </c>
      <c r="G69" s="21" t="s">
        <v>521</v>
      </c>
      <c r="H69" s="21">
        <v>10</v>
      </c>
      <c r="I69" s="21">
        <v>2</v>
      </c>
      <c r="J69" s="21">
        <v>12</v>
      </c>
      <c r="K69" s="21" t="s">
        <v>316</v>
      </c>
      <c r="L69" s="21" t="s">
        <v>584</v>
      </c>
      <c r="M69" s="21" t="s">
        <v>62</v>
      </c>
      <c r="N69" s="21" t="str">
        <f>'ENDC-n5_BE'!AB66</f>
        <v>N</v>
      </c>
      <c r="O69" s="21" t="str">
        <f>IF(N69="E","Please respond in Vendor Input column for all applicable UL combinations.",IF(AND(N69="N",'ENDC-n5_BE'!X66=TRUE),IF('ENDC-n5_BE'!Z66=FALSE,"Check #Layers entered in Overview tab is correct.",""),""))</f>
        <v/>
      </c>
      <c r="P69" s="22" t="s">
        <v>3570</v>
      </c>
      <c r="Q69" s="22" t="s">
        <v>670</v>
      </c>
      <c r="R69" s="29"/>
    </row>
    <row r="70" spans="1:18" ht="15" x14ac:dyDescent="0.15">
      <c r="A70" s="19" t="s">
        <v>756</v>
      </c>
      <c r="B70" s="19" t="s">
        <v>721</v>
      </c>
      <c r="C70" s="19">
        <v>4</v>
      </c>
      <c r="D70" s="19">
        <v>3</v>
      </c>
      <c r="E70" s="19">
        <v>1</v>
      </c>
      <c r="F70" s="19" t="s">
        <v>722</v>
      </c>
      <c r="G70" s="19" t="s">
        <v>521</v>
      </c>
      <c r="H70" s="19">
        <v>10</v>
      </c>
      <c r="I70" s="19">
        <v>2</v>
      </c>
      <c r="J70" s="19">
        <v>12</v>
      </c>
      <c r="K70" s="19" t="s">
        <v>316</v>
      </c>
      <c r="L70" s="19" t="s">
        <v>585</v>
      </c>
      <c r="M70" s="19" t="s">
        <v>62</v>
      </c>
      <c r="N70" s="19" t="str">
        <f>'ENDC-n5_BE'!AB67</f>
        <v>N</v>
      </c>
      <c r="O70" s="19" t="str">
        <f>IF(N70="E","Please respond in Vendor Input column for all applicable UL combinations.",IF(AND(N70="N",'ENDC-n5_BE'!X67=TRUE),IF('ENDC-n5_BE'!Z67=FALSE,"Check #Layers entered in Overview tab is correct.",""),""))</f>
        <v/>
      </c>
      <c r="P70" s="20" t="s">
        <v>3570</v>
      </c>
      <c r="Q70" s="20" t="s">
        <v>670</v>
      </c>
      <c r="R70" s="28"/>
    </row>
    <row r="71" spans="1:18" ht="15" x14ac:dyDescent="0.15">
      <c r="A71" s="21" t="s">
        <v>757</v>
      </c>
      <c r="B71" s="21" t="s">
        <v>731</v>
      </c>
      <c r="C71" s="21">
        <v>4</v>
      </c>
      <c r="D71" s="21">
        <v>3</v>
      </c>
      <c r="E71" s="21">
        <v>1</v>
      </c>
      <c r="F71" s="21" t="s">
        <v>732</v>
      </c>
      <c r="G71" s="21" t="s">
        <v>521</v>
      </c>
      <c r="H71" s="21">
        <v>10</v>
      </c>
      <c r="I71" s="21">
        <v>2</v>
      </c>
      <c r="J71" s="21">
        <v>12</v>
      </c>
      <c r="K71" s="21" t="s">
        <v>316</v>
      </c>
      <c r="L71" s="21" t="s">
        <v>586</v>
      </c>
      <c r="M71" s="21" t="s">
        <v>66</v>
      </c>
      <c r="N71" s="21" t="str">
        <f>'ENDC-n5_BE'!AB68</f>
        <v>N</v>
      </c>
      <c r="O71" s="21" t="str">
        <f>IF(N71="E","Please respond in Vendor Input column for all applicable UL combinations.",IF(AND(N71="N",'ENDC-n5_BE'!X68=TRUE),IF('ENDC-n5_BE'!Z68=FALSE,"Check #Layers entered in Overview tab is correct.",""),""))</f>
        <v/>
      </c>
      <c r="P71" s="22" t="s">
        <v>3570</v>
      </c>
      <c r="Q71" s="22" t="s">
        <v>670</v>
      </c>
      <c r="R71" s="29"/>
    </row>
    <row r="72" spans="1:18" ht="15" x14ac:dyDescent="0.15">
      <c r="A72" s="19" t="s">
        <v>758</v>
      </c>
      <c r="B72" s="19" t="s">
        <v>734</v>
      </c>
      <c r="C72" s="19">
        <v>4</v>
      </c>
      <c r="D72" s="19">
        <v>3</v>
      </c>
      <c r="E72" s="19">
        <v>1</v>
      </c>
      <c r="F72" s="19" t="s">
        <v>735</v>
      </c>
      <c r="G72" s="19" t="s">
        <v>521</v>
      </c>
      <c r="H72" s="19">
        <v>10</v>
      </c>
      <c r="I72" s="19">
        <v>2</v>
      </c>
      <c r="J72" s="19">
        <v>12</v>
      </c>
      <c r="K72" s="19" t="s">
        <v>316</v>
      </c>
      <c r="L72" s="19" t="s">
        <v>587</v>
      </c>
      <c r="M72" s="19" t="s">
        <v>66</v>
      </c>
      <c r="N72" s="19" t="str">
        <f>'ENDC-n5_BE'!AB69</f>
        <v>N</v>
      </c>
      <c r="O72" s="19" t="str">
        <f>IF(N72="E","Please respond in Vendor Input column for all applicable UL combinations.",IF(AND(N72="N",'ENDC-n5_BE'!X69=TRUE),IF('ENDC-n5_BE'!Z69=FALSE,"Check #Layers entered in Overview tab is correct.",""),""))</f>
        <v/>
      </c>
      <c r="P72" s="20" t="s">
        <v>3570</v>
      </c>
      <c r="Q72" s="20" t="s">
        <v>670</v>
      </c>
      <c r="R72" s="28"/>
    </row>
    <row r="73" spans="1:18" ht="15" x14ac:dyDescent="0.15">
      <c r="A73" s="21" t="s">
        <v>759</v>
      </c>
      <c r="B73" s="21" t="s">
        <v>737</v>
      </c>
      <c r="C73" s="21">
        <v>4</v>
      </c>
      <c r="D73" s="21">
        <v>3</v>
      </c>
      <c r="E73" s="21">
        <v>1</v>
      </c>
      <c r="F73" s="21" t="s">
        <v>738</v>
      </c>
      <c r="G73" s="21" t="s">
        <v>521</v>
      </c>
      <c r="H73" s="21">
        <v>10</v>
      </c>
      <c r="I73" s="21">
        <v>2</v>
      </c>
      <c r="J73" s="21">
        <v>12</v>
      </c>
      <c r="K73" s="21" t="s">
        <v>316</v>
      </c>
      <c r="L73" s="21" t="s">
        <v>588</v>
      </c>
      <c r="M73" s="21" t="s">
        <v>66</v>
      </c>
      <c r="N73" s="21" t="str">
        <f>'ENDC-n5_BE'!AB70</f>
        <v>N</v>
      </c>
      <c r="O73" s="21" t="str">
        <f>IF(N73="E","Please respond in Vendor Input column for all applicable UL combinations.",IF(AND(N73="N",'ENDC-n5_BE'!X70=TRUE),IF('ENDC-n5_BE'!Z70=FALSE,"Check #Layers entered in Overview tab is correct.",""),""))</f>
        <v/>
      </c>
      <c r="P73" s="22" t="s">
        <v>3570</v>
      </c>
      <c r="Q73" s="22" t="s">
        <v>670</v>
      </c>
      <c r="R73" s="29"/>
    </row>
    <row r="74" spans="1:18" ht="15" x14ac:dyDescent="0.15">
      <c r="A74" s="19" t="s">
        <v>760</v>
      </c>
      <c r="B74" s="19" t="s">
        <v>761</v>
      </c>
      <c r="C74" s="19">
        <v>3</v>
      </c>
      <c r="D74" s="19">
        <v>3</v>
      </c>
      <c r="E74" s="19">
        <v>1</v>
      </c>
      <c r="F74" s="19" t="s">
        <v>762</v>
      </c>
      <c r="G74" s="19" t="s">
        <v>521</v>
      </c>
      <c r="H74" s="19">
        <v>10</v>
      </c>
      <c r="I74" s="19">
        <v>2</v>
      </c>
      <c r="J74" s="19">
        <v>12</v>
      </c>
      <c r="K74" s="19" t="s">
        <v>316</v>
      </c>
      <c r="L74" s="19" t="s">
        <v>589</v>
      </c>
      <c r="M74" s="19" t="s">
        <v>66</v>
      </c>
      <c r="N74" s="19" t="str">
        <f>'ENDC-n5_BE'!AB71</f>
        <v>N</v>
      </c>
      <c r="O74" s="19" t="str">
        <f>IF(N74="E","Please respond in Vendor Input column for all applicable UL combinations.",IF(AND(N74="N",'ENDC-n5_BE'!X71=TRUE),IF('ENDC-n5_BE'!Z71=FALSE,"Check #Layers entered in Overview tab is correct.",""),""))</f>
        <v/>
      </c>
      <c r="P74" s="20" t="s">
        <v>3570</v>
      </c>
      <c r="Q74" s="20" t="s">
        <v>670</v>
      </c>
      <c r="R74" s="28"/>
    </row>
    <row r="75" spans="1:18" ht="15" x14ac:dyDescent="0.15">
      <c r="A75" s="21" t="s">
        <v>763</v>
      </c>
      <c r="B75" s="21" t="s">
        <v>749</v>
      </c>
      <c r="C75" s="21">
        <v>3</v>
      </c>
      <c r="D75" s="21">
        <v>3</v>
      </c>
      <c r="E75" s="21">
        <v>1</v>
      </c>
      <c r="F75" s="21" t="s">
        <v>750</v>
      </c>
      <c r="G75" s="21" t="s">
        <v>521</v>
      </c>
      <c r="H75" s="21">
        <v>10</v>
      </c>
      <c r="I75" s="21">
        <v>2</v>
      </c>
      <c r="J75" s="21">
        <v>12</v>
      </c>
      <c r="K75" s="21" t="s">
        <v>316</v>
      </c>
      <c r="L75" s="21" t="s">
        <v>590</v>
      </c>
      <c r="M75" s="21" t="s">
        <v>62</v>
      </c>
      <c r="N75" s="21" t="str">
        <f>'ENDC-n5_BE'!AB72</f>
        <v>N</v>
      </c>
      <c r="O75" s="21" t="str">
        <f>IF(N75="E","Please respond in Vendor Input column for all applicable UL combinations.",IF(AND(N75="N",'ENDC-n5_BE'!X72=TRUE),IF('ENDC-n5_BE'!Z72=FALSE,"Check #Layers entered in Overview tab is correct.",""),""))</f>
        <v/>
      </c>
      <c r="P75" s="22" t="s">
        <v>3570</v>
      </c>
      <c r="Q75" s="22" t="s">
        <v>670</v>
      </c>
      <c r="R75" s="29"/>
    </row>
    <row r="76" spans="1:18" ht="15" x14ac:dyDescent="0.15">
      <c r="A76" s="19" t="s">
        <v>764</v>
      </c>
      <c r="B76" s="19" t="s">
        <v>749</v>
      </c>
      <c r="C76" s="19">
        <v>3</v>
      </c>
      <c r="D76" s="19">
        <v>3</v>
      </c>
      <c r="E76" s="19">
        <v>1</v>
      </c>
      <c r="F76" s="19" t="s">
        <v>750</v>
      </c>
      <c r="G76" s="19" t="s">
        <v>521</v>
      </c>
      <c r="H76" s="19">
        <v>10</v>
      </c>
      <c r="I76" s="19">
        <v>2</v>
      </c>
      <c r="J76" s="19">
        <v>12</v>
      </c>
      <c r="K76" s="19" t="s">
        <v>316</v>
      </c>
      <c r="L76" s="19" t="s">
        <v>591</v>
      </c>
      <c r="M76" s="19" t="s">
        <v>62</v>
      </c>
      <c r="N76" s="19" t="str">
        <f>'ENDC-n5_BE'!AB73</f>
        <v>N</v>
      </c>
      <c r="O76" s="19" t="str">
        <f>IF(N76="E","Please respond in Vendor Input column for all applicable UL combinations.",IF(AND(N76="N",'ENDC-n5_BE'!X73=TRUE),IF('ENDC-n5_BE'!Z73=FALSE,"Check #Layers entered in Overview tab is correct.",""),""))</f>
        <v/>
      </c>
      <c r="P76" s="20" t="s">
        <v>3570</v>
      </c>
      <c r="Q76" s="20" t="s">
        <v>670</v>
      </c>
      <c r="R76" s="28"/>
    </row>
    <row r="77" spans="1:18" ht="15" x14ac:dyDescent="0.15">
      <c r="A77" s="21" t="s">
        <v>765</v>
      </c>
      <c r="B77" s="21" t="s">
        <v>749</v>
      </c>
      <c r="C77" s="21">
        <v>3</v>
      </c>
      <c r="D77" s="21">
        <v>3</v>
      </c>
      <c r="E77" s="21">
        <v>1</v>
      </c>
      <c r="F77" s="21" t="s">
        <v>750</v>
      </c>
      <c r="G77" s="21" t="s">
        <v>521</v>
      </c>
      <c r="H77" s="21">
        <v>10</v>
      </c>
      <c r="I77" s="21">
        <v>2</v>
      </c>
      <c r="J77" s="21">
        <v>12</v>
      </c>
      <c r="K77" s="21" t="s">
        <v>316</v>
      </c>
      <c r="L77" s="21" t="s">
        <v>592</v>
      </c>
      <c r="M77" s="21" t="s">
        <v>62</v>
      </c>
      <c r="N77" s="21" t="str">
        <f>'ENDC-n5_BE'!AB74</f>
        <v>N</v>
      </c>
      <c r="O77" s="21" t="str">
        <f>IF(N77="E","Please respond in Vendor Input column for all applicable UL combinations.",IF(AND(N77="N",'ENDC-n5_BE'!X74=TRUE),IF('ENDC-n5_BE'!Z74=FALSE,"Check #Layers entered in Overview tab is correct.",""),""))</f>
        <v/>
      </c>
      <c r="P77" s="22" t="s">
        <v>3570</v>
      </c>
      <c r="Q77" s="22" t="s">
        <v>670</v>
      </c>
      <c r="R77" s="29"/>
    </row>
    <row r="78" spans="1:18" ht="15" x14ac:dyDescent="0.15">
      <c r="A78" s="19" t="s">
        <v>766</v>
      </c>
      <c r="B78" s="19" t="s">
        <v>767</v>
      </c>
      <c r="C78" s="19">
        <v>3</v>
      </c>
      <c r="D78" s="19">
        <v>3</v>
      </c>
      <c r="E78" s="19">
        <v>1</v>
      </c>
      <c r="F78" s="19" t="s">
        <v>768</v>
      </c>
      <c r="G78" s="19" t="s">
        <v>521</v>
      </c>
      <c r="H78" s="19">
        <v>10</v>
      </c>
      <c r="I78" s="19">
        <v>2</v>
      </c>
      <c r="J78" s="19">
        <v>12</v>
      </c>
      <c r="K78" s="19" t="s">
        <v>316</v>
      </c>
      <c r="L78" s="19" t="s">
        <v>593</v>
      </c>
      <c r="M78" s="19" t="s">
        <v>66</v>
      </c>
      <c r="N78" s="19" t="str">
        <f>'ENDC-n5_BE'!AB75</f>
        <v>N</v>
      </c>
      <c r="O78" s="19" t="str">
        <f>IF(N78="E","Please respond in Vendor Input column for all applicable UL combinations.",IF(AND(N78="N",'ENDC-n5_BE'!X75=TRUE),IF('ENDC-n5_BE'!Z75=FALSE,"Check #Layers entered in Overview tab is correct.",""),""))</f>
        <v/>
      </c>
      <c r="P78" s="20" t="s">
        <v>3570</v>
      </c>
      <c r="Q78" s="20" t="s">
        <v>670</v>
      </c>
      <c r="R78" s="28"/>
    </row>
    <row r="79" spans="1:18" ht="15" x14ac:dyDescent="0.15">
      <c r="A79" s="21" t="s">
        <v>769</v>
      </c>
      <c r="B79" s="21" t="s">
        <v>718</v>
      </c>
      <c r="C79" s="21">
        <v>4</v>
      </c>
      <c r="D79" s="21">
        <v>3</v>
      </c>
      <c r="E79" s="21">
        <v>1</v>
      </c>
      <c r="F79" s="21" t="s">
        <v>719</v>
      </c>
      <c r="G79" s="21" t="s">
        <v>521</v>
      </c>
      <c r="H79" s="21">
        <v>8</v>
      </c>
      <c r="I79" s="21">
        <v>2</v>
      </c>
      <c r="J79" s="21">
        <v>10</v>
      </c>
      <c r="K79" s="21" t="s">
        <v>316</v>
      </c>
      <c r="L79" s="21" t="s">
        <v>594</v>
      </c>
      <c r="M79" s="21" t="s">
        <v>62</v>
      </c>
      <c r="N79" s="21" t="str">
        <f>'ENDC-n5_BE'!AB76</f>
        <v>N</v>
      </c>
      <c r="O79" s="21" t="str">
        <f>IF(N79="E","Please respond in Vendor Input column for all applicable UL combinations.",IF(AND(N79="N",'ENDC-n5_BE'!X76=TRUE),IF('ENDC-n5_BE'!Z76=FALSE,"Check #Layers entered in Overview tab is correct.",""),""))</f>
        <v/>
      </c>
      <c r="P79" s="22" t="s">
        <v>3570</v>
      </c>
      <c r="Q79" s="22" t="s">
        <v>670</v>
      </c>
      <c r="R79" s="29"/>
    </row>
    <row r="80" spans="1:18" ht="15" x14ac:dyDescent="0.15">
      <c r="A80" s="19" t="s">
        <v>770</v>
      </c>
      <c r="B80" s="19" t="s">
        <v>721</v>
      </c>
      <c r="C80" s="19">
        <v>4</v>
      </c>
      <c r="D80" s="19">
        <v>3</v>
      </c>
      <c r="E80" s="19">
        <v>1</v>
      </c>
      <c r="F80" s="19" t="s">
        <v>722</v>
      </c>
      <c r="G80" s="19" t="s">
        <v>521</v>
      </c>
      <c r="H80" s="19">
        <v>8</v>
      </c>
      <c r="I80" s="19">
        <v>2</v>
      </c>
      <c r="J80" s="19">
        <v>10</v>
      </c>
      <c r="K80" s="19" t="s">
        <v>316</v>
      </c>
      <c r="L80" s="19" t="s">
        <v>595</v>
      </c>
      <c r="M80" s="19" t="s">
        <v>62</v>
      </c>
      <c r="N80" s="19" t="str">
        <f>'ENDC-n5_BE'!AB77</f>
        <v>N</v>
      </c>
      <c r="O80" s="19" t="str">
        <f>IF(N80="E","Please respond in Vendor Input column for all applicable UL combinations.",IF(AND(N80="N",'ENDC-n5_BE'!X77=TRUE),IF('ENDC-n5_BE'!Z77=FALSE,"Check #Layers entered in Overview tab is correct.",""),""))</f>
        <v/>
      </c>
      <c r="P80" s="20" t="s">
        <v>3570</v>
      </c>
      <c r="Q80" s="20" t="s">
        <v>670</v>
      </c>
      <c r="R80" s="28"/>
    </row>
    <row r="81" spans="1:18" ht="15" x14ac:dyDescent="0.15">
      <c r="A81" s="21" t="s">
        <v>771</v>
      </c>
      <c r="B81" s="21" t="s">
        <v>731</v>
      </c>
      <c r="C81" s="21">
        <v>4</v>
      </c>
      <c r="D81" s="21">
        <v>3</v>
      </c>
      <c r="E81" s="21">
        <v>1</v>
      </c>
      <c r="F81" s="21" t="s">
        <v>732</v>
      </c>
      <c r="G81" s="21" t="s">
        <v>521</v>
      </c>
      <c r="H81" s="21">
        <v>8</v>
      </c>
      <c r="I81" s="21">
        <v>2</v>
      </c>
      <c r="J81" s="21">
        <v>10</v>
      </c>
      <c r="K81" s="21" t="s">
        <v>316</v>
      </c>
      <c r="L81" s="21" t="s">
        <v>596</v>
      </c>
      <c r="M81" s="21" t="s">
        <v>66</v>
      </c>
      <c r="N81" s="21" t="str">
        <f>'ENDC-n5_BE'!AB78</f>
        <v>N</v>
      </c>
      <c r="O81" s="21" t="str">
        <f>IF(N81="E","Please respond in Vendor Input column for all applicable UL combinations.",IF(AND(N81="N",'ENDC-n5_BE'!X78=TRUE),IF('ENDC-n5_BE'!Z78=FALSE,"Check #Layers entered in Overview tab is correct.",""),""))</f>
        <v/>
      </c>
      <c r="P81" s="22" t="s">
        <v>3570</v>
      </c>
      <c r="Q81" s="22" t="s">
        <v>670</v>
      </c>
      <c r="R81" s="29"/>
    </row>
    <row r="82" spans="1:18" ht="15" x14ac:dyDescent="0.15">
      <c r="A82" s="19" t="s">
        <v>772</v>
      </c>
      <c r="B82" s="19" t="s">
        <v>734</v>
      </c>
      <c r="C82" s="19">
        <v>4</v>
      </c>
      <c r="D82" s="19">
        <v>3</v>
      </c>
      <c r="E82" s="19">
        <v>1</v>
      </c>
      <c r="F82" s="19" t="s">
        <v>735</v>
      </c>
      <c r="G82" s="19" t="s">
        <v>521</v>
      </c>
      <c r="H82" s="19">
        <v>8</v>
      </c>
      <c r="I82" s="19">
        <v>2</v>
      </c>
      <c r="J82" s="19">
        <v>10</v>
      </c>
      <c r="K82" s="19" t="s">
        <v>316</v>
      </c>
      <c r="L82" s="19" t="s">
        <v>597</v>
      </c>
      <c r="M82" s="19" t="s">
        <v>66</v>
      </c>
      <c r="N82" s="19" t="str">
        <f>'ENDC-n5_BE'!AB79</f>
        <v>N</v>
      </c>
      <c r="O82" s="19" t="str">
        <f>IF(N82="E","Please respond in Vendor Input column for all applicable UL combinations.",IF(AND(N82="N",'ENDC-n5_BE'!X79=TRUE),IF('ENDC-n5_BE'!Z79=FALSE,"Check #Layers entered in Overview tab is correct.",""),""))</f>
        <v/>
      </c>
      <c r="P82" s="20" t="s">
        <v>3570</v>
      </c>
      <c r="Q82" s="20" t="s">
        <v>670</v>
      </c>
      <c r="R82" s="28"/>
    </row>
    <row r="83" spans="1:18" ht="15" x14ac:dyDescent="0.15">
      <c r="A83" s="21" t="s">
        <v>773</v>
      </c>
      <c r="B83" s="21" t="s">
        <v>737</v>
      </c>
      <c r="C83" s="21">
        <v>4</v>
      </c>
      <c r="D83" s="21">
        <v>3</v>
      </c>
      <c r="E83" s="21">
        <v>1</v>
      </c>
      <c r="F83" s="21" t="s">
        <v>738</v>
      </c>
      <c r="G83" s="21" t="s">
        <v>521</v>
      </c>
      <c r="H83" s="21">
        <v>8</v>
      </c>
      <c r="I83" s="21">
        <v>2</v>
      </c>
      <c r="J83" s="21">
        <v>10</v>
      </c>
      <c r="K83" s="21" t="s">
        <v>316</v>
      </c>
      <c r="L83" s="21" t="s">
        <v>598</v>
      </c>
      <c r="M83" s="21" t="s">
        <v>66</v>
      </c>
      <c r="N83" s="21" t="str">
        <f>'ENDC-n5_BE'!AB80</f>
        <v>N</v>
      </c>
      <c r="O83" s="21" t="str">
        <f>IF(N83="E","Please respond in Vendor Input column for all applicable UL combinations.",IF(AND(N83="N",'ENDC-n5_BE'!X80=TRUE),IF('ENDC-n5_BE'!Z80=FALSE,"Check #Layers entered in Overview tab is correct.",""),""))</f>
        <v/>
      </c>
      <c r="P83" s="22" t="s">
        <v>3570</v>
      </c>
      <c r="Q83" s="22" t="s">
        <v>670</v>
      </c>
      <c r="R83" s="29"/>
    </row>
    <row r="84" spans="1:18" ht="15" x14ac:dyDescent="0.15">
      <c r="A84" s="19" t="s">
        <v>774</v>
      </c>
      <c r="B84" s="19" t="s">
        <v>761</v>
      </c>
      <c r="C84" s="19">
        <v>3</v>
      </c>
      <c r="D84" s="19">
        <v>3</v>
      </c>
      <c r="E84" s="19">
        <v>1</v>
      </c>
      <c r="F84" s="19" t="s">
        <v>762</v>
      </c>
      <c r="G84" s="19" t="s">
        <v>521</v>
      </c>
      <c r="H84" s="19">
        <v>8</v>
      </c>
      <c r="I84" s="19">
        <v>2</v>
      </c>
      <c r="J84" s="19">
        <v>10</v>
      </c>
      <c r="K84" s="19" t="s">
        <v>316</v>
      </c>
      <c r="L84" s="19" t="s">
        <v>599</v>
      </c>
      <c r="M84" s="19" t="s">
        <v>66</v>
      </c>
      <c r="N84" s="19" t="str">
        <f>'ENDC-n5_BE'!AB81</f>
        <v>N</v>
      </c>
      <c r="O84" s="19" t="str">
        <f>IF(N84="E","Please respond in Vendor Input column for all applicable UL combinations.",IF(AND(N84="N",'ENDC-n5_BE'!X81=TRUE),IF('ENDC-n5_BE'!Z81=FALSE,"Check #Layers entered in Overview tab is correct.",""),""))</f>
        <v/>
      </c>
      <c r="P84" s="20" t="s">
        <v>3570</v>
      </c>
      <c r="Q84" s="20" t="s">
        <v>670</v>
      </c>
      <c r="R84" s="28"/>
    </row>
    <row r="85" spans="1:18" ht="15" x14ac:dyDescent="0.15">
      <c r="A85" s="21" t="s">
        <v>775</v>
      </c>
      <c r="B85" s="21" t="s">
        <v>761</v>
      </c>
      <c r="C85" s="21">
        <v>3</v>
      </c>
      <c r="D85" s="21">
        <v>3</v>
      </c>
      <c r="E85" s="21">
        <v>1</v>
      </c>
      <c r="F85" s="21" t="s">
        <v>762</v>
      </c>
      <c r="G85" s="21" t="s">
        <v>521</v>
      </c>
      <c r="H85" s="21">
        <v>8</v>
      </c>
      <c r="I85" s="21">
        <v>2</v>
      </c>
      <c r="J85" s="21">
        <v>10</v>
      </c>
      <c r="K85" s="21" t="s">
        <v>316</v>
      </c>
      <c r="L85" s="21" t="s">
        <v>600</v>
      </c>
      <c r="M85" s="21" t="s">
        <v>66</v>
      </c>
      <c r="N85" s="21" t="str">
        <f>'ENDC-n5_BE'!AB82</f>
        <v>N</v>
      </c>
      <c r="O85" s="21" t="str">
        <f>IF(N85="E","Please respond in Vendor Input column for all applicable UL combinations.",IF(AND(N85="N",'ENDC-n5_BE'!X82=TRUE),IF('ENDC-n5_BE'!Z82=FALSE,"Check #Layers entered in Overview tab is correct.",""),""))</f>
        <v/>
      </c>
      <c r="P85" s="22" t="s">
        <v>3570</v>
      </c>
      <c r="Q85" s="22" t="s">
        <v>670</v>
      </c>
      <c r="R85" s="29"/>
    </row>
    <row r="86" spans="1:18" ht="15" x14ac:dyDescent="0.15">
      <c r="A86" s="19" t="s">
        <v>776</v>
      </c>
      <c r="B86" s="19" t="s">
        <v>749</v>
      </c>
      <c r="C86" s="19">
        <v>3</v>
      </c>
      <c r="D86" s="19">
        <v>3</v>
      </c>
      <c r="E86" s="19">
        <v>1</v>
      </c>
      <c r="F86" s="19" t="s">
        <v>750</v>
      </c>
      <c r="G86" s="19" t="s">
        <v>521</v>
      </c>
      <c r="H86" s="19">
        <v>8</v>
      </c>
      <c r="I86" s="19">
        <v>2</v>
      </c>
      <c r="J86" s="19">
        <v>10</v>
      </c>
      <c r="K86" s="19" t="s">
        <v>316</v>
      </c>
      <c r="L86" s="19" t="s">
        <v>601</v>
      </c>
      <c r="M86" s="19" t="s">
        <v>62</v>
      </c>
      <c r="N86" s="19" t="str">
        <f>'ENDC-n5_BE'!AB83</f>
        <v>N</v>
      </c>
      <c r="O86" s="19" t="str">
        <f>IF(N86="E","Please respond in Vendor Input column for all applicable UL combinations.",IF(AND(N86="N",'ENDC-n5_BE'!X83=TRUE),IF('ENDC-n5_BE'!Z83=FALSE,"Check #Layers entered in Overview tab is correct.",""),""))</f>
        <v/>
      </c>
      <c r="P86" s="20" t="s">
        <v>3570</v>
      </c>
      <c r="Q86" s="20" t="s">
        <v>670</v>
      </c>
      <c r="R86" s="28"/>
    </row>
    <row r="87" spans="1:18" ht="15" x14ac:dyDescent="0.15">
      <c r="A87" s="21" t="s">
        <v>777</v>
      </c>
      <c r="B87" s="21" t="s">
        <v>749</v>
      </c>
      <c r="C87" s="21">
        <v>3</v>
      </c>
      <c r="D87" s="21">
        <v>3</v>
      </c>
      <c r="E87" s="21">
        <v>1</v>
      </c>
      <c r="F87" s="21" t="s">
        <v>750</v>
      </c>
      <c r="G87" s="21" t="s">
        <v>521</v>
      </c>
      <c r="H87" s="21">
        <v>8</v>
      </c>
      <c r="I87" s="21">
        <v>2</v>
      </c>
      <c r="J87" s="21">
        <v>10</v>
      </c>
      <c r="K87" s="21" t="s">
        <v>316</v>
      </c>
      <c r="L87" s="21" t="s">
        <v>602</v>
      </c>
      <c r="M87" s="21" t="s">
        <v>62</v>
      </c>
      <c r="N87" s="21" t="str">
        <f>'ENDC-n5_BE'!AB84</f>
        <v>N</v>
      </c>
      <c r="O87" s="21" t="str">
        <f>IF(N87="E","Please respond in Vendor Input column for all applicable UL combinations.",IF(AND(N87="N",'ENDC-n5_BE'!X84=TRUE),IF('ENDC-n5_BE'!Z84=FALSE,"Check #Layers entered in Overview tab is correct.",""),""))</f>
        <v/>
      </c>
      <c r="P87" s="22" t="s">
        <v>3570</v>
      </c>
      <c r="Q87" s="22" t="s">
        <v>670</v>
      </c>
      <c r="R87" s="29"/>
    </row>
    <row r="88" spans="1:18" ht="15" x14ac:dyDescent="0.15">
      <c r="A88" s="19" t="s">
        <v>778</v>
      </c>
      <c r="B88" s="19" t="s">
        <v>749</v>
      </c>
      <c r="C88" s="19">
        <v>3</v>
      </c>
      <c r="D88" s="19">
        <v>3</v>
      </c>
      <c r="E88" s="19">
        <v>1</v>
      </c>
      <c r="F88" s="19" t="s">
        <v>750</v>
      </c>
      <c r="G88" s="19" t="s">
        <v>521</v>
      </c>
      <c r="H88" s="19">
        <v>8</v>
      </c>
      <c r="I88" s="19">
        <v>2</v>
      </c>
      <c r="J88" s="19">
        <v>10</v>
      </c>
      <c r="K88" s="19" t="s">
        <v>316</v>
      </c>
      <c r="L88" s="19" t="s">
        <v>603</v>
      </c>
      <c r="M88" s="19" t="s">
        <v>62</v>
      </c>
      <c r="N88" s="19" t="str">
        <f>'ENDC-n5_BE'!AB85</f>
        <v>N</v>
      </c>
      <c r="O88" s="19" t="str">
        <f>IF(N88="E","Please respond in Vendor Input column for all applicable UL combinations.",IF(AND(N88="N",'ENDC-n5_BE'!X85=TRUE),IF('ENDC-n5_BE'!Z85=FALSE,"Check #Layers entered in Overview tab is correct.",""),""))</f>
        <v/>
      </c>
      <c r="P88" s="20" t="s">
        <v>3570</v>
      </c>
      <c r="Q88" s="20" t="s">
        <v>670</v>
      </c>
      <c r="R88" s="28"/>
    </row>
    <row r="89" spans="1:18" ht="15" x14ac:dyDescent="0.15">
      <c r="A89" s="21" t="s">
        <v>779</v>
      </c>
      <c r="B89" s="21" t="s">
        <v>767</v>
      </c>
      <c r="C89" s="21">
        <v>3</v>
      </c>
      <c r="D89" s="21">
        <v>3</v>
      </c>
      <c r="E89" s="21">
        <v>1</v>
      </c>
      <c r="F89" s="21" t="s">
        <v>768</v>
      </c>
      <c r="G89" s="21" t="s">
        <v>521</v>
      </c>
      <c r="H89" s="21">
        <v>8</v>
      </c>
      <c r="I89" s="21">
        <v>2</v>
      </c>
      <c r="J89" s="21">
        <v>10</v>
      </c>
      <c r="K89" s="21" t="s">
        <v>316</v>
      </c>
      <c r="L89" s="21" t="s">
        <v>604</v>
      </c>
      <c r="M89" s="21" t="s">
        <v>66</v>
      </c>
      <c r="N89" s="21" t="str">
        <f>'ENDC-n5_BE'!AB86</f>
        <v>N</v>
      </c>
      <c r="O89" s="21" t="str">
        <f>IF(N89="E","Please respond in Vendor Input column for all applicable UL combinations.",IF(AND(N89="N",'ENDC-n5_BE'!X86=TRUE),IF('ENDC-n5_BE'!Z86=FALSE,"Check #Layers entered in Overview tab is correct.",""),""))</f>
        <v/>
      </c>
      <c r="P89" s="22" t="s">
        <v>3570</v>
      </c>
      <c r="Q89" s="22" t="s">
        <v>670</v>
      </c>
      <c r="R89" s="29"/>
    </row>
    <row r="90" spans="1:18" ht="15" x14ac:dyDescent="0.15">
      <c r="A90" s="19" t="s">
        <v>780</v>
      </c>
      <c r="B90" s="19" t="s">
        <v>767</v>
      </c>
      <c r="C90" s="19">
        <v>3</v>
      </c>
      <c r="D90" s="19">
        <v>3</v>
      </c>
      <c r="E90" s="19">
        <v>1</v>
      </c>
      <c r="F90" s="19" t="s">
        <v>768</v>
      </c>
      <c r="G90" s="19" t="s">
        <v>521</v>
      </c>
      <c r="H90" s="19">
        <v>8</v>
      </c>
      <c r="I90" s="19">
        <v>2</v>
      </c>
      <c r="J90" s="19">
        <v>10</v>
      </c>
      <c r="K90" s="19" t="s">
        <v>316</v>
      </c>
      <c r="L90" s="19" t="s">
        <v>605</v>
      </c>
      <c r="M90" s="19" t="s">
        <v>66</v>
      </c>
      <c r="N90" s="19" t="str">
        <f>'ENDC-n5_BE'!AB87</f>
        <v>N</v>
      </c>
      <c r="O90" s="19" t="str">
        <f>IF(N90="E","Please respond in Vendor Input column for all applicable UL combinations.",IF(AND(N90="N",'ENDC-n5_BE'!X87=TRUE),IF('ENDC-n5_BE'!Z87=FALSE,"Check #Layers entered in Overview tab is correct.",""),""))</f>
        <v/>
      </c>
      <c r="P90" s="20" t="s">
        <v>3570</v>
      </c>
      <c r="Q90" s="20" t="s">
        <v>670</v>
      </c>
      <c r="R90" s="28"/>
    </row>
    <row r="91" spans="1:18" ht="15" x14ac:dyDescent="0.15">
      <c r="A91" s="21" t="s">
        <v>781</v>
      </c>
      <c r="B91" s="21" t="s">
        <v>761</v>
      </c>
      <c r="C91" s="21">
        <v>3</v>
      </c>
      <c r="D91" s="21">
        <v>3</v>
      </c>
      <c r="E91" s="21">
        <v>1</v>
      </c>
      <c r="F91" s="21" t="s">
        <v>762</v>
      </c>
      <c r="G91" s="21" t="s">
        <v>521</v>
      </c>
      <c r="H91" s="21">
        <v>6</v>
      </c>
      <c r="I91" s="21">
        <v>2</v>
      </c>
      <c r="J91" s="21">
        <v>8</v>
      </c>
      <c r="K91" s="21" t="s">
        <v>316</v>
      </c>
      <c r="L91" s="21" t="s">
        <v>606</v>
      </c>
      <c r="M91" s="21" t="s">
        <v>66</v>
      </c>
      <c r="N91" s="21" t="str">
        <f>'ENDC-n5_BE'!AB88</f>
        <v>N</v>
      </c>
      <c r="O91" s="21" t="str">
        <f>IF(N91="E","Please respond in Vendor Input column for all applicable UL combinations.",IF(AND(N91="N",'ENDC-n5_BE'!X88=TRUE),IF('ENDC-n5_BE'!Z88=FALSE,"Check #Layers entered in Overview tab is correct.",""),""))</f>
        <v/>
      </c>
      <c r="P91" s="22" t="s">
        <v>3570</v>
      </c>
      <c r="Q91" s="22" t="s">
        <v>670</v>
      </c>
      <c r="R91" s="29"/>
    </row>
    <row r="92" spans="1:18" ht="15" x14ac:dyDescent="0.15">
      <c r="A92" s="19" t="s">
        <v>782</v>
      </c>
      <c r="B92" s="19" t="s">
        <v>749</v>
      </c>
      <c r="C92" s="19">
        <v>3</v>
      </c>
      <c r="D92" s="19">
        <v>3</v>
      </c>
      <c r="E92" s="19">
        <v>1</v>
      </c>
      <c r="F92" s="19" t="s">
        <v>750</v>
      </c>
      <c r="G92" s="19" t="s">
        <v>521</v>
      </c>
      <c r="H92" s="19">
        <v>6</v>
      </c>
      <c r="I92" s="19">
        <v>2</v>
      </c>
      <c r="J92" s="19">
        <v>8</v>
      </c>
      <c r="K92" s="19" t="s">
        <v>316</v>
      </c>
      <c r="L92" s="19" t="s">
        <v>607</v>
      </c>
      <c r="M92" s="19" t="s">
        <v>62</v>
      </c>
      <c r="N92" s="19" t="str">
        <f>'ENDC-n5_BE'!AB89</f>
        <v>N</v>
      </c>
      <c r="O92" s="19" t="str">
        <f>IF(N92="E","Please respond in Vendor Input column for all applicable UL combinations.",IF(AND(N92="N",'ENDC-n5_BE'!X89=TRUE),IF('ENDC-n5_BE'!Z89=FALSE,"Check #Layers entered in Overview tab is correct.",""),""))</f>
        <v/>
      </c>
      <c r="P92" s="20" t="s">
        <v>3570</v>
      </c>
      <c r="Q92" s="20" t="s">
        <v>670</v>
      </c>
      <c r="R92" s="28"/>
    </row>
    <row r="93" spans="1:18" ht="15" x14ac:dyDescent="0.15">
      <c r="A93" s="21" t="s">
        <v>783</v>
      </c>
      <c r="B93" s="21" t="s">
        <v>767</v>
      </c>
      <c r="C93" s="21">
        <v>3</v>
      </c>
      <c r="D93" s="21">
        <v>3</v>
      </c>
      <c r="E93" s="21">
        <v>1</v>
      </c>
      <c r="F93" s="21" t="s">
        <v>768</v>
      </c>
      <c r="G93" s="21" t="s">
        <v>521</v>
      </c>
      <c r="H93" s="21">
        <v>6</v>
      </c>
      <c r="I93" s="21">
        <v>2</v>
      </c>
      <c r="J93" s="21">
        <v>8</v>
      </c>
      <c r="K93" s="21" t="s">
        <v>316</v>
      </c>
      <c r="L93" s="21" t="s">
        <v>608</v>
      </c>
      <c r="M93" s="21" t="s">
        <v>66</v>
      </c>
      <c r="N93" s="21" t="str">
        <f>'ENDC-n5_BE'!AB90</f>
        <v>N</v>
      </c>
      <c r="O93" s="21" t="str">
        <f>IF(N93="E","Please respond in Vendor Input column for all applicable UL combinations.",IF(AND(N93="N",'ENDC-n5_BE'!X90=TRUE),IF('ENDC-n5_BE'!Z90=FALSE,"Check #Layers entered in Overview tab is correct.",""),""))</f>
        <v/>
      </c>
      <c r="P93" s="22" t="s">
        <v>3570</v>
      </c>
      <c r="Q93" s="22" t="s">
        <v>670</v>
      </c>
      <c r="R93" s="29"/>
    </row>
    <row r="94" spans="1:18" ht="15" x14ac:dyDescent="0.15">
      <c r="A94" s="19" t="s">
        <v>784</v>
      </c>
      <c r="B94" s="19" t="s">
        <v>785</v>
      </c>
      <c r="C94" s="19">
        <v>4</v>
      </c>
      <c r="D94" s="19">
        <v>2</v>
      </c>
      <c r="E94" s="19">
        <v>1</v>
      </c>
      <c r="F94" s="19" t="s">
        <v>786</v>
      </c>
      <c r="G94" s="19" t="s">
        <v>521</v>
      </c>
      <c r="H94" s="19">
        <v>16</v>
      </c>
      <c r="I94" s="19">
        <v>2</v>
      </c>
      <c r="J94" s="19">
        <v>18</v>
      </c>
      <c r="K94" s="19" t="s">
        <v>316</v>
      </c>
      <c r="L94" s="19" t="s">
        <v>609</v>
      </c>
      <c r="M94" s="19" t="s">
        <v>62</v>
      </c>
      <c r="N94" s="19" t="str">
        <f>'ENDC-n5_BE'!AB91</f>
        <v>N</v>
      </c>
      <c r="O94" s="19" t="str">
        <f>IF(N94="E","Please respond in Vendor Input column for all applicable UL combinations.",IF(AND(N94="N",'ENDC-n5_BE'!X91=TRUE),IF('ENDC-n5_BE'!Z91=FALSE,"Check #Layers entered in Overview tab is correct.",""),""))</f>
        <v/>
      </c>
      <c r="P94" s="20" t="s">
        <v>3570</v>
      </c>
      <c r="Q94" s="20" t="s">
        <v>670</v>
      </c>
      <c r="R94" s="28"/>
    </row>
    <row r="95" spans="1:18" ht="15" x14ac:dyDescent="0.15">
      <c r="A95" s="21" t="s">
        <v>787</v>
      </c>
      <c r="B95" s="21" t="s">
        <v>785</v>
      </c>
      <c r="C95" s="21">
        <v>4</v>
      </c>
      <c r="D95" s="21">
        <v>2</v>
      </c>
      <c r="E95" s="21">
        <v>1</v>
      </c>
      <c r="F95" s="21" t="s">
        <v>786</v>
      </c>
      <c r="G95" s="21" t="s">
        <v>521</v>
      </c>
      <c r="H95" s="21">
        <v>12</v>
      </c>
      <c r="I95" s="21">
        <v>2</v>
      </c>
      <c r="J95" s="21">
        <v>14</v>
      </c>
      <c r="K95" s="21" t="s">
        <v>316</v>
      </c>
      <c r="L95" s="21" t="s">
        <v>610</v>
      </c>
      <c r="M95" s="21" t="s">
        <v>62</v>
      </c>
      <c r="N95" s="21" t="str">
        <f>'ENDC-n5_BE'!AB92</f>
        <v>N</v>
      </c>
      <c r="O95" s="21" t="str">
        <f>IF(N95="E","Please respond in Vendor Input column for all applicable UL combinations.",IF(AND(N95="N",'ENDC-n5_BE'!X92=TRUE),IF('ENDC-n5_BE'!Z92=FALSE,"Check #Layers entered in Overview tab is correct.",""),""))</f>
        <v/>
      </c>
      <c r="P95" s="22" t="s">
        <v>3570</v>
      </c>
      <c r="Q95" s="22" t="s">
        <v>670</v>
      </c>
      <c r="R95" s="29"/>
    </row>
    <row r="96" spans="1:18" ht="15" x14ac:dyDescent="0.15">
      <c r="A96" s="19" t="s">
        <v>788</v>
      </c>
      <c r="B96" s="19" t="s">
        <v>785</v>
      </c>
      <c r="C96" s="19">
        <v>4</v>
      </c>
      <c r="D96" s="19">
        <v>2</v>
      </c>
      <c r="E96" s="19">
        <v>1</v>
      </c>
      <c r="F96" s="19" t="s">
        <v>786</v>
      </c>
      <c r="G96" s="19" t="s">
        <v>521</v>
      </c>
      <c r="H96" s="19">
        <v>12</v>
      </c>
      <c r="I96" s="19">
        <v>2</v>
      </c>
      <c r="J96" s="19">
        <v>14</v>
      </c>
      <c r="K96" s="19" t="s">
        <v>316</v>
      </c>
      <c r="L96" s="19" t="s">
        <v>611</v>
      </c>
      <c r="M96" s="19" t="s">
        <v>62</v>
      </c>
      <c r="N96" s="19" t="str">
        <f>'ENDC-n5_BE'!AB93</f>
        <v>N</v>
      </c>
      <c r="O96" s="19" t="str">
        <f>IF(N96="E","Please respond in Vendor Input column for all applicable UL combinations.",IF(AND(N96="N",'ENDC-n5_BE'!X93=TRUE),IF('ENDC-n5_BE'!Z93=FALSE,"Check #Layers entered in Overview tab is correct.",""),""))</f>
        <v/>
      </c>
      <c r="P96" s="20" t="s">
        <v>3570</v>
      </c>
      <c r="Q96" s="20" t="s">
        <v>670</v>
      </c>
      <c r="R96" s="28"/>
    </row>
    <row r="97" spans="1:18" ht="15" x14ac:dyDescent="0.15">
      <c r="A97" s="21" t="s">
        <v>789</v>
      </c>
      <c r="B97" s="21" t="s">
        <v>790</v>
      </c>
      <c r="C97" s="21">
        <v>3</v>
      </c>
      <c r="D97" s="21">
        <v>2</v>
      </c>
      <c r="E97" s="21">
        <v>1</v>
      </c>
      <c r="F97" s="21" t="s">
        <v>791</v>
      </c>
      <c r="G97" s="21" t="s">
        <v>521</v>
      </c>
      <c r="H97" s="21">
        <v>12</v>
      </c>
      <c r="I97" s="21">
        <v>2</v>
      </c>
      <c r="J97" s="21">
        <v>14</v>
      </c>
      <c r="K97" s="21" t="s">
        <v>316</v>
      </c>
      <c r="L97" s="21" t="s">
        <v>612</v>
      </c>
      <c r="M97" s="21" t="s">
        <v>62</v>
      </c>
      <c r="N97" s="21" t="str">
        <f>'ENDC-n5_BE'!AB94</f>
        <v>N</v>
      </c>
      <c r="O97" s="21" t="str">
        <f>IF(N97="E","Please respond in Vendor Input column for all applicable UL combinations.",IF(AND(N97="N",'ENDC-n5_BE'!X94=TRUE),IF('ENDC-n5_BE'!Z94=FALSE,"Check #Layers entered in Overview tab is correct.",""),""))</f>
        <v/>
      </c>
      <c r="P97" s="22" t="s">
        <v>3570</v>
      </c>
      <c r="Q97" s="22" t="s">
        <v>670</v>
      </c>
      <c r="R97" s="29"/>
    </row>
    <row r="98" spans="1:18" ht="15" x14ac:dyDescent="0.15">
      <c r="A98" s="19" t="s">
        <v>792</v>
      </c>
      <c r="B98" s="19" t="s">
        <v>793</v>
      </c>
      <c r="C98" s="19">
        <v>3</v>
      </c>
      <c r="D98" s="19">
        <v>2</v>
      </c>
      <c r="E98" s="19">
        <v>1</v>
      </c>
      <c r="F98" s="19" t="s">
        <v>794</v>
      </c>
      <c r="G98" s="19" t="s">
        <v>521</v>
      </c>
      <c r="H98" s="19">
        <v>12</v>
      </c>
      <c r="I98" s="19">
        <v>2</v>
      </c>
      <c r="J98" s="19">
        <v>14</v>
      </c>
      <c r="K98" s="19" t="s">
        <v>316</v>
      </c>
      <c r="L98" s="19" t="s">
        <v>613</v>
      </c>
      <c r="M98" s="19" t="s">
        <v>62</v>
      </c>
      <c r="N98" s="19" t="str">
        <f>'ENDC-n5_BE'!AB95</f>
        <v>N</v>
      </c>
      <c r="O98" s="19" t="str">
        <f>IF(N98="E","Please respond in Vendor Input column for all applicable UL combinations.",IF(AND(N98="N",'ENDC-n5_BE'!X95=TRUE),IF('ENDC-n5_BE'!Z95=FALSE,"Check #Layers entered in Overview tab is correct.",""),""))</f>
        <v/>
      </c>
      <c r="P98" s="20" t="s">
        <v>3570</v>
      </c>
      <c r="Q98" s="20" t="s">
        <v>670</v>
      </c>
      <c r="R98" s="28"/>
    </row>
    <row r="99" spans="1:18" ht="15" x14ac:dyDescent="0.15">
      <c r="A99" s="21" t="s">
        <v>795</v>
      </c>
      <c r="B99" s="21" t="s">
        <v>796</v>
      </c>
      <c r="C99" s="21">
        <v>3</v>
      </c>
      <c r="D99" s="21">
        <v>2</v>
      </c>
      <c r="E99" s="21">
        <v>1</v>
      </c>
      <c r="F99" s="21" t="s">
        <v>797</v>
      </c>
      <c r="G99" s="21" t="s">
        <v>521</v>
      </c>
      <c r="H99" s="21">
        <v>12</v>
      </c>
      <c r="I99" s="21">
        <v>2</v>
      </c>
      <c r="J99" s="21">
        <v>14</v>
      </c>
      <c r="K99" s="21" t="s">
        <v>316</v>
      </c>
      <c r="L99" s="21" t="s">
        <v>614</v>
      </c>
      <c r="M99" s="21" t="s">
        <v>62</v>
      </c>
      <c r="N99" s="21" t="str">
        <f>'ENDC-n5_BE'!AB96</f>
        <v>N</v>
      </c>
      <c r="O99" s="21" t="str">
        <f>IF(N99="E","Please respond in Vendor Input column for all applicable UL combinations.",IF(AND(N99="N",'ENDC-n5_BE'!X96=TRUE),IF('ENDC-n5_BE'!Z96=FALSE,"Check #Layers entered in Overview tab is correct.",""),""))</f>
        <v/>
      </c>
      <c r="P99" s="22" t="s">
        <v>3570</v>
      </c>
      <c r="Q99" s="22" t="s">
        <v>670</v>
      </c>
      <c r="R99" s="29"/>
    </row>
    <row r="100" spans="1:18" ht="15" x14ac:dyDescent="0.15">
      <c r="A100" s="19" t="s">
        <v>798</v>
      </c>
      <c r="B100" s="19" t="s">
        <v>799</v>
      </c>
      <c r="C100" s="19">
        <v>3</v>
      </c>
      <c r="D100" s="19">
        <v>2</v>
      </c>
      <c r="E100" s="19">
        <v>1</v>
      </c>
      <c r="F100" s="19" t="s">
        <v>800</v>
      </c>
      <c r="G100" s="19" t="s">
        <v>521</v>
      </c>
      <c r="H100" s="19">
        <v>12</v>
      </c>
      <c r="I100" s="19">
        <v>2</v>
      </c>
      <c r="J100" s="19">
        <v>14</v>
      </c>
      <c r="K100" s="19" t="s">
        <v>316</v>
      </c>
      <c r="L100" s="19" t="s">
        <v>615</v>
      </c>
      <c r="M100" s="19" t="s">
        <v>62</v>
      </c>
      <c r="N100" s="19" t="str">
        <f>'ENDC-n5_BE'!AB97</f>
        <v>N</v>
      </c>
      <c r="O100" s="19" t="str">
        <f>IF(N100="E","Please respond in Vendor Input column for all applicable UL combinations.",IF(AND(N100="N",'ENDC-n5_BE'!X97=TRUE),IF('ENDC-n5_BE'!Z97=FALSE,"Check #Layers entered in Overview tab is correct.",""),""))</f>
        <v/>
      </c>
      <c r="P100" s="20" t="s">
        <v>3570</v>
      </c>
      <c r="Q100" s="20" t="s">
        <v>670</v>
      </c>
      <c r="R100" s="28"/>
    </row>
    <row r="101" spans="1:18" ht="15" x14ac:dyDescent="0.15">
      <c r="A101" s="21" t="s">
        <v>801</v>
      </c>
      <c r="B101" s="21" t="s">
        <v>790</v>
      </c>
      <c r="C101" s="21">
        <v>3</v>
      </c>
      <c r="D101" s="21">
        <v>2</v>
      </c>
      <c r="E101" s="21">
        <v>1</v>
      </c>
      <c r="F101" s="21" t="s">
        <v>791</v>
      </c>
      <c r="G101" s="21" t="s">
        <v>521</v>
      </c>
      <c r="H101" s="21">
        <v>10</v>
      </c>
      <c r="I101" s="21">
        <v>2</v>
      </c>
      <c r="J101" s="21">
        <v>12</v>
      </c>
      <c r="K101" s="21" t="s">
        <v>316</v>
      </c>
      <c r="L101" s="21" t="s">
        <v>616</v>
      </c>
      <c r="M101" s="21" t="s">
        <v>62</v>
      </c>
      <c r="N101" s="21" t="str">
        <f>'ENDC-n5_BE'!AB98</f>
        <v>N</v>
      </c>
      <c r="O101" s="21" t="str">
        <f>IF(N101="E","Please respond in Vendor Input column for all applicable UL combinations.",IF(AND(N101="N",'ENDC-n5_BE'!X98=TRUE),IF('ENDC-n5_BE'!Z98=FALSE,"Check #Layers entered in Overview tab is correct.",""),""))</f>
        <v/>
      </c>
      <c r="P101" s="22" t="s">
        <v>3570</v>
      </c>
      <c r="Q101" s="22" t="s">
        <v>670</v>
      </c>
      <c r="R101" s="29"/>
    </row>
    <row r="102" spans="1:18" ht="15" x14ac:dyDescent="0.15">
      <c r="A102" s="19" t="s">
        <v>802</v>
      </c>
      <c r="B102" s="19" t="s">
        <v>793</v>
      </c>
      <c r="C102" s="19">
        <v>3</v>
      </c>
      <c r="D102" s="19">
        <v>2</v>
      </c>
      <c r="E102" s="19">
        <v>1</v>
      </c>
      <c r="F102" s="19" t="s">
        <v>794</v>
      </c>
      <c r="G102" s="19" t="s">
        <v>521</v>
      </c>
      <c r="H102" s="19">
        <v>10</v>
      </c>
      <c r="I102" s="19">
        <v>2</v>
      </c>
      <c r="J102" s="19">
        <v>12</v>
      </c>
      <c r="K102" s="19" t="s">
        <v>316</v>
      </c>
      <c r="L102" s="19" t="s">
        <v>617</v>
      </c>
      <c r="M102" s="19" t="s">
        <v>62</v>
      </c>
      <c r="N102" s="19" t="str">
        <f>'ENDC-n5_BE'!AB99</f>
        <v>N</v>
      </c>
      <c r="O102" s="19" t="str">
        <f>IF(N102="E","Please respond in Vendor Input column for all applicable UL combinations.",IF(AND(N102="N",'ENDC-n5_BE'!X99=TRUE),IF('ENDC-n5_BE'!Z99=FALSE,"Check #Layers entered in Overview tab is correct.",""),""))</f>
        <v/>
      </c>
      <c r="P102" s="20" t="s">
        <v>3570</v>
      </c>
      <c r="Q102" s="20" t="s">
        <v>670</v>
      </c>
      <c r="R102" s="28"/>
    </row>
    <row r="103" spans="1:18" ht="15" x14ac:dyDescent="0.15">
      <c r="A103" s="21" t="s">
        <v>803</v>
      </c>
      <c r="B103" s="21" t="s">
        <v>804</v>
      </c>
      <c r="C103" s="21">
        <v>3</v>
      </c>
      <c r="D103" s="21">
        <v>2</v>
      </c>
      <c r="E103" s="21">
        <v>1</v>
      </c>
      <c r="F103" s="21" t="s">
        <v>805</v>
      </c>
      <c r="G103" s="21" t="s">
        <v>521</v>
      </c>
      <c r="H103" s="21">
        <v>10</v>
      </c>
      <c r="I103" s="21">
        <v>2</v>
      </c>
      <c r="J103" s="21">
        <v>12</v>
      </c>
      <c r="K103" s="21" t="s">
        <v>316</v>
      </c>
      <c r="L103" s="21" t="s">
        <v>618</v>
      </c>
      <c r="M103" s="21" t="s">
        <v>66</v>
      </c>
      <c r="N103" s="21" t="str">
        <f>'ENDC-n5_BE'!AB100</f>
        <v>N</v>
      </c>
      <c r="O103" s="21" t="str">
        <f>IF(N103="E","Please respond in Vendor Input column for all applicable UL combinations.",IF(AND(N103="N",'ENDC-n5_BE'!X100=TRUE),IF('ENDC-n5_BE'!Z100=FALSE,"Check #Layers entered in Overview tab is correct.",""),""))</f>
        <v/>
      </c>
      <c r="P103" s="22" t="s">
        <v>3570</v>
      </c>
      <c r="Q103" s="22" t="s">
        <v>670</v>
      </c>
      <c r="R103" s="29"/>
    </row>
    <row r="104" spans="1:18" ht="15" x14ac:dyDescent="0.15">
      <c r="A104" s="19" t="s">
        <v>806</v>
      </c>
      <c r="B104" s="19" t="s">
        <v>807</v>
      </c>
      <c r="C104" s="19">
        <v>3</v>
      </c>
      <c r="D104" s="19">
        <v>2</v>
      </c>
      <c r="E104" s="19">
        <v>1</v>
      </c>
      <c r="F104" s="19" t="s">
        <v>808</v>
      </c>
      <c r="G104" s="19" t="s">
        <v>521</v>
      </c>
      <c r="H104" s="19">
        <v>10</v>
      </c>
      <c r="I104" s="19">
        <v>2</v>
      </c>
      <c r="J104" s="19">
        <v>12</v>
      </c>
      <c r="K104" s="19" t="s">
        <v>316</v>
      </c>
      <c r="L104" s="19" t="s">
        <v>619</v>
      </c>
      <c r="M104" s="19" t="s">
        <v>66</v>
      </c>
      <c r="N104" s="19" t="str">
        <f>'ENDC-n5_BE'!AB101</f>
        <v>N</v>
      </c>
      <c r="O104" s="19" t="str">
        <f>IF(N104="E","Please respond in Vendor Input column for all applicable UL combinations.",IF(AND(N104="N",'ENDC-n5_BE'!X101=TRUE),IF('ENDC-n5_BE'!Z101=FALSE,"Check #Layers entered in Overview tab is correct.",""),""))</f>
        <v/>
      </c>
      <c r="P104" s="20" t="s">
        <v>3570</v>
      </c>
      <c r="Q104" s="20" t="s">
        <v>670</v>
      </c>
      <c r="R104" s="28"/>
    </row>
    <row r="105" spans="1:18" ht="15" x14ac:dyDescent="0.15">
      <c r="A105" s="21" t="s">
        <v>809</v>
      </c>
      <c r="B105" s="21" t="s">
        <v>785</v>
      </c>
      <c r="C105" s="21">
        <v>4</v>
      </c>
      <c r="D105" s="21">
        <v>2</v>
      </c>
      <c r="E105" s="21">
        <v>1</v>
      </c>
      <c r="F105" s="21" t="s">
        <v>786</v>
      </c>
      <c r="G105" s="21" t="s">
        <v>521</v>
      </c>
      <c r="H105" s="21">
        <v>8</v>
      </c>
      <c r="I105" s="21">
        <v>2</v>
      </c>
      <c r="J105" s="21">
        <v>10</v>
      </c>
      <c r="K105" s="21" t="s">
        <v>316</v>
      </c>
      <c r="L105" s="21" t="s">
        <v>620</v>
      </c>
      <c r="M105" s="21" t="s">
        <v>62</v>
      </c>
      <c r="N105" s="21" t="str">
        <f>'ENDC-n5_BE'!AB102</f>
        <v>N</v>
      </c>
      <c r="O105" s="21" t="str">
        <f>IF(N105="E","Please respond in Vendor Input column for all applicable UL combinations.",IF(AND(N105="N",'ENDC-n5_BE'!X102=TRUE),IF('ENDC-n5_BE'!Z102=FALSE,"Check #Layers entered in Overview tab is correct.",""),""))</f>
        <v/>
      </c>
      <c r="P105" s="22" t="s">
        <v>3570</v>
      </c>
      <c r="Q105" s="22" t="s">
        <v>670</v>
      </c>
      <c r="R105" s="29"/>
    </row>
    <row r="106" spans="1:18" ht="15" x14ac:dyDescent="0.15">
      <c r="A106" s="19" t="s">
        <v>810</v>
      </c>
      <c r="B106" s="19" t="s">
        <v>790</v>
      </c>
      <c r="C106" s="19">
        <v>3</v>
      </c>
      <c r="D106" s="19">
        <v>2</v>
      </c>
      <c r="E106" s="19">
        <v>1</v>
      </c>
      <c r="F106" s="19" t="s">
        <v>791</v>
      </c>
      <c r="G106" s="19" t="s">
        <v>521</v>
      </c>
      <c r="H106" s="19">
        <v>8</v>
      </c>
      <c r="I106" s="19">
        <v>2</v>
      </c>
      <c r="J106" s="19">
        <v>10</v>
      </c>
      <c r="K106" s="19" t="s">
        <v>316</v>
      </c>
      <c r="L106" s="19" t="s">
        <v>621</v>
      </c>
      <c r="M106" s="19" t="s">
        <v>62</v>
      </c>
      <c r="N106" s="19" t="str">
        <f>'ENDC-n5_BE'!AB103</f>
        <v>N</v>
      </c>
      <c r="O106" s="19" t="str">
        <f>IF(N106="E","Please respond in Vendor Input column for all applicable UL combinations.",IF(AND(N106="N",'ENDC-n5_BE'!X103=TRUE),IF('ENDC-n5_BE'!Z103=FALSE,"Check #Layers entered in Overview tab is correct.",""),""))</f>
        <v/>
      </c>
      <c r="P106" s="20" t="s">
        <v>3570</v>
      </c>
      <c r="Q106" s="20" t="s">
        <v>670</v>
      </c>
      <c r="R106" s="28"/>
    </row>
    <row r="107" spans="1:18" ht="15" x14ac:dyDescent="0.15">
      <c r="A107" s="21" t="s">
        <v>811</v>
      </c>
      <c r="B107" s="21" t="s">
        <v>793</v>
      </c>
      <c r="C107" s="21">
        <v>3</v>
      </c>
      <c r="D107" s="21">
        <v>2</v>
      </c>
      <c r="E107" s="21">
        <v>1</v>
      </c>
      <c r="F107" s="21" t="s">
        <v>794</v>
      </c>
      <c r="G107" s="21" t="s">
        <v>521</v>
      </c>
      <c r="H107" s="21">
        <v>8</v>
      </c>
      <c r="I107" s="21">
        <v>2</v>
      </c>
      <c r="J107" s="21">
        <v>10</v>
      </c>
      <c r="K107" s="21" t="s">
        <v>316</v>
      </c>
      <c r="L107" s="21" t="s">
        <v>622</v>
      </c>
      <c r="M107" s="21" t="s">
        <v>62</v>
      </c>
      <c r="N107" s="21" t="str">
        <f>'ENDC-n5_BE'!AB104</f>
        <v>N</v>
      </c>
      <c r="O107" s="21" t="str">
        <f>IF(N107="E","Please respond in Vendor Input column for all applicable UL combinations.",IF(AND(N107="N",'ENDC-n5_BE'!X104=TRUE),IF('ENDC-n5_BE'!Z104=FALSE,"Check #Layers entered in Overview tab is correct.",""),""))</f>
        <v/>
      </c>
      <c r="P107" s="22" t="s">
        <v>3570</v>
      </c>
      <c r="Q107" s="22" t="s">
        <v>670</v>
      </c>
      <c r="R107" s="29"/>
    </row>
    <row r="108" spans="1:18" ht="15" x14ac:dyDescent="0.15">
      <c r="A108" s="19" t="s">
        <v>812</v>
      </c>
      <c r="B108" s="19" t="s">
        <v>796</v>
      </c>
      <c r="C108" s="19">
        <v>3</v>
      </c>
      <c r="D108" s="19">
        <v>2</v>
      </c>
      <c r="E108" s="19">
        <v>1</v>
      </c>
      <c r="F108" s="19" t="s">
        <v>797</v>
      </c>
      <c r="G108" s="19" t="s">
        <v>521</v>
      </c>
      <c r="H108" s="19">
        <v>8</v>
      </c>
      <c r="I108" s="19">
        <v>2</v>
      </c>
      <c r="J108" s="19">
        <v>10</v>
      </c>
      <c r="K108" s="19" t="s">
        <v>316</v>
      </c>
      <c r="L108" s="19" t="s">
        <v>623</v>
      </c>
      <c r="M108" s="19" t="s">
        <v>62</v>
      </c>
      <c r="N108" s="19" t="str">
        <f>'ENDC-n5_BE'!AB105</f>
        <v>N</v>
      </c>
      <c r="O108" s="19" t="str">
        <f>IF(N108="E","Please respond in Vendor Input column for all applicable UL combinations.",IF(AND(N108="N",'ENDC-n5_BE'!X105=TRUE),IF('ENDC-n5_BE'!Z105=FALSE,"Check #Layers entered in Overview tab is correct.",""),""))</f>
        <v/>
      </c>
      <c r="P108" s="20" t="s">
        <v>3570</v>
      </c>
      <c r="Q108" s="20" t="s">
        <v>670</v>
      </c>
      <c r="R108" s="28"/>
    </row>
    <row r="109" spans="1:18" ht="15" x14ac:dyDescent="0.15">
      <c r="A109" s="21" t="s">
        <v>813</v>
      </c>
      <c r="B109" s="21" t="s">
        <v>796</v>
      </c>
      <c r="C109" s="21">
        <v>3</v>
      </c>
      <c r="D109" s="21">
        <v>2</v>
      </c>
      <c r="E109" s="21">
        <v>1</v>
      </c>
      <c r="F109" s="21" t="s">
        <v>797</v>
      </c>
      <c r="G109" s="21" t="s">
        <v>521</v>
      </c>
      <c r="H109" s="21">
        <v>8</v>
      </c>
      <c r="I109" s="21">
        <v>2</v>
      </c>
      <c r="J109" s="21">
        <v>10</v>
      </c>
      <c r="K109" s="21" t="s">
        <v>316</v>
      </c>
      <c r="L109" s="21" t="s">
        <v>624</v>
      </c>
      <c r="M109" s="21" t="s">
        <v>62</v>
      </c>
      <c r="N109" s="21" t="str">
        <f>'ENDC-n5_BE'!AB106</f>
        <v>N</v>
      </c>
      <c r="O109" s="21" t="str">
        <f>IF(N109="E","Please respond in Vendor Input column for all applicable UL combinations.",IF(AND(N109="N",'ENDC-n5_BE'!X106=TRUE),IF('ENDC-n5_BE'!Z106=FALSE,"Check #Layers entered in Overview tab is correct.",""),""))</f>
        <v/>
      </c>
      <c r="P109" s="22" t="s">
        <v>3570</v>
      </c>
      <c r="Q109" s="22" t="s">
        <v>670</v>
      </c>
      <c r="R109" s="29"/>
    </row>
    <row r="110" spans="1:18" ht="15" x14ac:dyDescent="0.15">
      <c r="A110" s="19" t="s">
        <v>814</v>
      </c>
      <c r="B110" s="19" t="s">
        <v>799</v>
      </c>
      <c r="C110" s="19">
        <v>3</v>
      </c>
      <c r="D110" s="19">
        <v>2</v>
      </c>
      <c r="E110" s="19">
        <v>1</v>
      </c>
      <c r="F110" s="19" t="s">
        <v>800</v>
      </c>
      <c r="G110" s="19" t="s">
        <v>521</v>
      </c>
      <c r="H110" s="19">
        <v>8</v>
      </c>
      <c r="I110" s="19">
        <v>2</v>
      </c>
      <c r="J110" s="19">
        <v>10</v>
      </c>
      <c r="K110" s="19" t="s">
        <v>316</v>
      </c>
      <c r="L110" s="19" t="s">
        <v>625</v>
      </c>
      <c r="M110" s="19" t="s">
        <v>62</v>
      </c>
      <c r="N110" s="19" t="str">
        <f>'ENDC-n5_BE'!AB107</f>
        <v>N</v>
      </c>
      <c r="O110" s="19" t="str">
        <f>IF(N110="E","Please respond in Vendor Input column for all applicable UL combinations.",IF(AND(N110="N",'ENDC-n5_BE'!X107=TRUE),IF('ENDC-n5_BE'!Z107=FALSE,"Check #Layers entered in Overview tab is correct.",""),""))</f>
        <v/>
      </c>
      <c r="P110" s="20" t="s">
        <v>3570</v>
      </c>
      <c r="Q110" s="20" t="s">
        <v>670</v>
      </c>
      <c r="R110" s="28"/>
    </row>
    <row r="111" spans="1:18" ht="15" x14ac:dyDescent="0.15">
      <c r="A111" s="21" t="s">
        <v>815</v>
      </c>
      <c r="B111" s="21" t="s">
        <v>799</v>
      </c>
      <c r="C111" s="21">
        <v>3</v>
      </c>
      <c r="D111" s="21">
        <v>2</v>
      </c>
      <c r="E111" s="21">
        <v>1</v>
      </c>
      <c r="F111" s="21" t="s">
        <v>800</v>
      </c>
      <c r="G111" s="21" t="s">
        <v>521</v>
      </c>
      <c r="H111" s="21">
        <v>8</v>
      </c>
      <c r="I111" s="21">
        <v>2</v>
      </c>
      <c r="J111" s="21">
        <v>10</v>
      </c>
      <c r="K111" s="21" t="s">
        <v>316</v>
      </c>
      <c r="L111" s="21" t="s">
        <v>626</v>
      </c>
      <c r="M111" s="21" t="s">
        <v>62</v>
      </c>
      <c r="N111" s="21" t="str">
        <f>'ENDC-n5_BE'!AB108</f>
        <v>N</v>
      </c>
      <c r="O111" s="21" t="str">
        <f>IF(N111="E","Please respond in Vendor Input column for all applicable UL combinations.",IF(AND(N111="N",'ENDC-n5_BE'!X108=TRUE),IF('ENDC-n5_BE'!Z108=FALSE,"Check #Layers entered in Overview tab is correct.",""),""))</f>
        <v/>
      </c>
      <c r="P111" s="22" t="s">
        <v>3570</v>
      </c>
      <c r="Q111" s="22" t="s">
        <v>670</v>
      </c>
      <c r="R111" s="29"/>
    </row>
    <row r="112" spans="1:18" ht="15" x14ac:dyDescent="0.15">
      <c r="A112" s="19" t="s">
        <v>816</v>
      </c>
      <c r="B112" s="19" t="s">
        <v>817</v>
      </c>
      <c r="C112" s="19">
        <v>2</v>
      </c>
      <c r="D112" s="19">
        <v>2</v>
      </c>
      <c r="E112" s="19">
        <v>1</v>
      </c>
      <c r="F112" s="19" t="s">
        <v>818</v>
      </c>
      <c r="G112" s="19" t="s">
        <v>521</v>
      </c>
      <c r="H112" s="19">
        <v>8</v>
      </c>
      <c r="I112" s="19">
        <v>2</v>
      </c>
      <c r="J112" s="19">
        <v>10</v>
      </c>
      <c r="K112" s="19" t="s">
        <v>316</v>
      </c>
      <c r="L112" s="19" t="s">
        <v>627</v>
      </c>
      <c r="M112" s="19" t="s">
        <v>62</v>
      </c>
      <c r="N112" s="19" t="str">
        <f>'ENDC-n5_BE'!AB109</f>
        <v>N</v>
      </c>
      <c r="O112" s="19" t="str">
        <f>IF(N112="E","Please respond in Vendor Input column for all applicable UL combinations.",IF(AND(N112="N",'ENDC-n5_BE'!X109=TRUE),IF('ENDC-n5_BE'!Z109=FALSE,"Check #Layers entered in Overview tab is correct.",""),""))</f>
        <v/>
      </c>
      <c r="P112" s="20" t="s">
        <v>3570</v>
      </c>
      <c r="Q112" s="20" t="s">
        <v>670</v>
      </c>
      <c r="R112" s="28"/>
    </row>
    <row r="113" spans="1:18" ht="15" x14ac:dyDescent="0.15">
      <c r="A113" s="21" t="s">
        <v>819</v>
      </c>
      <c r="B113" s="21" t="s">
        <v>820</v>
      </c>
      <c r="C113" s="21">
        <v>2</v>
      </c>
      <c r="D113" s="21">
        <v>2</v>
      </c>
      <c r="E113" s="21">
        <v>1</v>
      </c>
      <c r="F113" s="21" t="s">
        <v>821</v>
      </c>
      <c r="G113" s="21" t="s">
        <v>521</v>
      </c>
      <c r="H113" s="21">
        <v>8</v>
      </c>
      <c r="I113" s="21">
        <v>2</v>
      </c>
      <c r="J113" s="21">
        <v>10</v>
      </c>
      <c r="K113" s="21" t="s">
        <v>316</v>
      </c>
      <c r="L113" s="21" t="s">
        <v>628</v>
      </c>
      <c r="M113" s="21" t="s">
        <v>62</v>
      </c>
      <c r="N113" s="21" t="str">
        <f>'ENDC-n5_BE'!AB110</f>
        <v>N</v>
      </c>
      <c r="O113" s="21" t="str">
        <f>IF(N113="E","Please respond in Vendor Input column for all applicable UL combinations.",IF(AND(N113="N",'ENDC-n5_BE'!X110=TRUE),IF('ENDC-n5_BE'!Z110=FALSE,"Check #Layers entered in Overview tab is correct.",""),""))</f>
        <v/>
      </c>
      <c r="P113" s="22" t="s">
        <v>3570</v>
      </c>
      <c r="Q113" s="22" t="s">
        <v>670</v>
      </c>
      <c r="R113" s="29"/>
    </row>
    <row r="114" spans="1:18" ht="15" x14ac:dyDescent="0.15">
      <c r="A114" s="19" t="s">
        <v>822</v>
      </c>
      <c r="B114" s="19" t="s">
        <v>823</v>
      </c>
      <c r="C114" s="19">
        <v>2</v>
      </c>
      <c r="D114" s="19">
        <v>2</v>
      </c>
      <c r="E114" s="19">
        <v>1</v>
      </c>
      <c r="F114" s="19" t="s">
        <v>824</v>
      </c>
      <c r="G114" s="19" t="s">
        <v>521</v>
      </c>
      <c r="H114" s="19">
        <v>8</v>
      </c>
      <c r="I114" s="19">
        <v>2</v>
      </c>
      <c r="J114" s="19">
        <v>10</v>
      </c>
      <c r="K114" s="19" t="s">
        <v>316</v>
      </c>
      <c r="L114" s="19" t="s">
        <v>629</v>
      </c>
      <c r="M114" s="19" t="s">
        <v>62</v>
      </c>
      <c r="N114" s="19" t="str">
        <f>'ENDC-n5_BE'!AB111</f>
        <v>N</v>
      </c>
      <c r="O114" s="19" t="str">
        <f>IF(N114="E","Please respond in Vendor Input column for all applicable UL combinations.",IF(AND(N114="N",'ENDC-n5_BE'!X111=TRUE),IF('ENDC-n5_BE'!Z111=FALSE,"Check #Layers entered in Overview tab is correct.",""),""))</f>
        <v/>
      </c>
      <c r="P114" s="20" t="s">
        <v>3570</v>
      </c>
      <c r="Q114" s="20" t="s">
        <v>670</v>
      </c>
      <c r="R114" s="28"/>
    </row>
    <row r="115" spans="1:18" ht="15" x14ac:dyDescent="0.15">
      <c r="A115" s="21" t="s">
        <v>825</v>
      </c>
      <c r="B115" s="21" t="s">
        <v>790</v>
      </c>
      <c r="C115" s="21">
        <v>3</v>
      </c>
      <c r="D115" s="21">
        <v>2</v>
      </c>
      <c r="E115" s="21">
        <v>1</v>
      </c>
      <c r="F115" s="21" t="s">
        <v>791</v>
      </c>
      <c r="G115" s="21" t="s">
        <v>521</v>
      </c>
      <c r="H115" s="21">
        <v>6</v>
      </c>
      <c r="I115" s="21">
        <v>2</v>
      </c>
      <c r="J115" s="21">
        <v>8</v>
      </c>
      <c r="K115" s="21" t="s">
        <v>316</v>
      </c>
      <c r="L115" s="21" t="s">
        <v>630</v>
      </c>
      <c r="M115" s="21" t="s">
        <v>62</v>
      </c>
      <c r="N115" s="21" t="str">
        <f>'ENDC-n5_BE'!AB112</f>
        <v>N</v>
      </c>
      <c r="O115" s="21" t="str">
        <f>IF(N115="E","Please respond in Vendor Input column for all applicable UL combinations.",IF(AND(N115="N",'ENDC-n5_BE'!X112=TRUE),IF('ENDC-n5_BE'!Z112=FALSE,"Check #Layers entered in Overview tab is correct.",""),""))</f>
        <v/>
      </c>
      <c r="P115" s="22" t="s">
        <v>3570</v>
      </c>
      <c r="Q115" s="22" t="s">
        <v>670</v>
      </c>
      <c r="R115" s="29"/>
    </row>
    <row r="116" spans="1:18" ht="15" x14ac:dyDescent="0.15">
      <c r="A116" s="19" t="s">
        <v>826</v>
      </c>
      <c r="B116" s="19" t="s">
        <v>793</v>
      </c>
      <c r="C116" s="19">
        <v>3</v>
      </c>
      <c r="D116" s="19">
        <v>2</v>
      </c>
      <c r="E116" s="19">
        <v>1</v>
      </c>
      <c r="F116" s="19" t="s">
        <v>794</v>
      </c>
      <c r="G116" s="19" t="s">
        <v>521</v>
      </c>
      <c r="H116" s="19">
        <v>6</v>
      </c>
      <c r="I116" s="19">
        <v>2</v>
      </c>
      <c r="J116" s="19">
        <v>8</v>
      </c>
      <c r="K116" s="19" t="s">
        <v>316</v>
      </c>
      <c r="L116" s="19" t="s">
        <v>631</v>
      </c>
      <c r="M116" s="19" t="s">
        <v>62</v>
      </c>
      <c r="N116" s="19" t="str">
        <f>'ENDC-n5_BE'!AB113</f>
        <v>N</v>
      </c>
      <c r="O116" s="19" t="str">
        <f>IF(N116="E","Please respond in Vendor Input column for all applicable UL combinations.",IF(AND(N116="N",'ENDC-n5_BE'!X113=TRUE),IF('ENDC-n5_BE'!Z113=FALSE,"Check #Layers entered in Overview tab is correct.",""),""))</f>
        <v/>
      </c>
      <c r="P116" s="20" t="s">
        <v>3570</v>
      </c>
      <c r="Q116" s="20" t="s">
        <v>670</v>
      </c>
      <c r="R116" s="28"/>
    </row>
    <row r="117" spans="1:18" ht="15" x14ac:dyDescent="0.15">
      <c r="A117" s="21" t="s">
        <v>827</v>
      </c>
      <c r="B117" s="21" t="s">
        <v>796</v>
      </c>
      <c r="C117" s="21">
        <v>3</v>
      </c>
      <c r="D117" s="21">
        <v>2</v>
      </c>
      <c r="E117" s="21">
        <v>1</v>
      </c>
      <c r="F117" s="21" t="s">
        <v>797</v>
      </c>
      <c r="G117" s="21" t="s">
        <v>521</v>
      </c>
      <c r="H117" s="21">
        <v>6</v>
      </c>
      <c r="I117" s="21">
        <v>2</v>
      </c>
      <c r="J117" s="21">
        <v>8</v>
      </c>
      <c r="K117" s="21" t="s">
        <v>316</v>
      </c>
      <c r="L117" s="21" t="s">
        <v>632</v>
      </c>
      <c r="M117" s="21" t="s">
        <v>62</v>
      </c>
      <c r="N117" s="21" t="str">
        <f>'ENDC-n5_BE'!AB114</f>
        <v>N</v>
      </c>
      <c r="O117" s="21" t="str">
        <f>IF(N117="E","Please respond in Vendor Input column for all applicable UL combinations.",IF(AND(N117="N",'ENDC-n5_BE'!X114=TRUE),IF('ENDC-n5_BE'!Z114=FALSE,"Check #Layers entered in Overview tab is correct.",""),""))</f>
        <v/>
      </c>
      <c r="P117" s="22" t="s">
        <v>3570</v>
      </c>
      <c r="Q117" s="22" t="s">
        <v>670</v>
      </c>
      <c r="R117" s="29"/>
    </row>
    <row r="118" spans="1:18" ht="15" x14ac:dyDescent="0.15">
      <c r="A118" s="19" t="s">
        <v>828</v>
      </c>
      <c r="B118" s="19" t="s">
        <v>804</v>
      </c>
      <c r="C118" s="19">
        <v>3</v>
      </c>
      <c r="D118" s="19">
        <v>2</v>
      </c>
      <c r="E118" s="19">
        <v>1</v>
      </c>
      <c r="F118" s="19" t="s">
        <v>805</v>
      </c>
      <c r="G118" s="19" t="s">
        <v>521</v>
      </c>
      <c r="H118" s="19">
        <v>6</v>
      </c>
      <c r="I118" s="19">
        <v>2</v>
      </c>
      <c r="J118" s="19">
        <v>8</v>
      </c>
      <c r="K118" s="19" t="s">
        <v>316</v>
      </c>
      <c r="L118" s="19" t="s">
        <v>633</v>
      </c>
      <c r="M118" s="19" t="s">
        <v>66</v>
      </c>
      <c r="N118" s="19" t="str">
        <f>'ENDC-n5_BE'!AB115</f>
        <v>N</v>
      </c>
      <c r="O118" s="19" t="str">
        <f>IF(N118="E","Please respond in Vendor Input column for all applicable UL combinations.",IF(AND(N118="N",'ENDC-n5_BE'!X115=TRUE),IF('ENDC-n5_BE'!Z115=FALSE,"Check #Layers entered in Overview tab is correct.",""),""))</f>
        <v/>
      </c>
      <c r="P118" s="20" t="s">
        <v>3570</v>
      </c>
      <c r="Q118" s="20" t="s">
        <v>670</v>
      </c>
      <c r="R118" s="28"/>
    </row>
    <row r="119" spans="1:18" ht="15" x14ac:dyDescent="0.15">
      <c r="A119" s="21" t="s">
        <v>829</v>
      </c>
      <c r="B119" s="21" t="s">
        <v>799</v>
      </c>
      <c r="C119" s="21">
        <v>3</v>
      </c>
      <c r="D119" s="21">
        <v>2</v>
      </c>
      <c r="E119" s="21">
        <v>1</v>
      </c>
      <c r="F119" s="21" t="s">
        <v>800</v>
      </c>
      <c r="G119" s="21" t="s">
        <v>521</v>
      </c>
      <c r="H119" s="21">
        <v>6</v>
      </c>
      <c r="I119" s="21">
        <v>2</v>
      </c>
      <c r="J119" s="21">
        <v>8</v>
      </c>
      <c r="K119" s="21" t="s">
        <v>316</v>
      </c>
      <c r="L119" s="21" t="s">
        <v>634</v>
      </c>
      <c r="M119" s="21" t="s">
        <v>62</v>
      </c>
      <c r="N119" s="21" t="str">
        <f>'ENDC-n5_BE'!AB116</f>
        <v>N</v>
      </c>
      <c r="O119" s="21" t="str">
        <f>IF(N119="E","Please respond in Vendor Input column for all applicable UL combinations.",IF(AND(N119="N",'ENDC-n5_BE'!X116=TRUE),IF('ENDC-n5_BE'!Z116=FALSE,"Check #Layers entered in Overview tab is correct.",""),""))</f>
        <v/>
      </c>
      <c r="P119" s="22" t="s">
        <v>3570</v>
      </c>
      <c r="Q119" s="22" t="s">
        <v>670</v>
      </c>
      <c r="R119" s="29"/>
    </row>
    <row r="120" spans="1:18" ht="15" x14ac:dyDescent="0.15">
      <c r="A120" s="19" t="s">
        <v>830</v>
      </c>
      <c r="B120" s="19" t="s">
        <v>807</v>
      </c>
      <c r="C120" s="19">
        <v>3</v>
      </c>
      <c r="D120" s="19">
        <v>2</v>
      </c>
      <c r="E120" s="19">
        <v>1</v>
      </c>
      <c r="F120" s="19" t="s">
        <v>808</v>
      </c>
      <c r="G120" s="19" t="s">
        <v>521</v>
      </c>
      <c r="H120" s="19">
        <v>6</v>
      </c>
      <c r="I120" s="19">
        <v>2</v>
      </c>
      <c r="J120" s="19">
        <v>8</v>
      </c>
      <c r="K120" s="19" t="s">
        <v>316</v>
      </c>
      <c r="L120" s="19" t="s">
        <v>635</v>
      </c>
      <c r="M120" s="19" t="s">
        <v>66</v>
      </c>
      <c r="N120" s="19" t="str">
        <f>'ENDC-n5_BE'!AB117</f>
        <v>N</v>
      </c>
      <c r="O120" s="19" t="str">
        <f>IF(N120="E","Please respond in Vendor Input column for all applicable UL combinations.",IF(AND(N120="N",'ENDC-n5_BE'!X117=TRUE),IF('ENDC-n5_BE'!Z117=FALSE,"Check #Layers entered in Overview tab is correct.",""),""))</f>
        <v/>
      </c>
      <c r="P120" s="20" t="s">
        <v>3570</v>
      </c>
      <c r="Q120" s="20" t="s">
        <v>670</v>
      </c>
      <c r="R120" s="28"/>
    </row>
    <row r="121" spans="1:18" ht="15" x14ac:dyDescent="0.15">
      <c r="A121" s="21" t="s">
        <v>831</v>
      </c>
      <c r="B121" s="21" t="s">
        <v>832</v>
      </c>
      <c r="C121" s="21">
        <v>2</v>
      </c>
      <c r="D121" s="21">
        <v>2</v>
      </c>
      <c r="E121" s="21">
        <v>1</v>
      </c>
      <c r="F121" s="21" t="s">
        <v>833</v>
      </c>
      <c r="G121" s="21" t="s">
        <v>521</v>
      </c>
      <c r="H121" s="21">
        <v>6</v>
      </c>
      <c r="I121" s="21">
        <v>2</v>
      </c>
      <c r="J121" s="21">
        <v>8</v>
      </c>
      <c r="K121" s="21" t="s">
        <v>316</v>
      </c>
      <c r="L121" s="21" t="s">
        <v>636</v>
      </c>
      <c r="M121" s="21" t="s">
        <v>66</v>
      </c>
      <c r="N121" s="21" t="str">
        <f>'ENDC-n5_BE'!AB118</f>
        <v>N</v>
      </c>
      <c r="O121" s="21" t="str">
        <f>IF(N121="E","Please respond in Vendor Input column for all applicable UL combinations.",IF(AND(N121="N",'ENDC-n5_BE'!X118=TRUE),IF('ENDC-n5_BE'!Z118=FALSE,"Check #Layers entered in Overview tab is correct.",""),""))</f>
        <v/>
      </c>
      <c r="P121" s="22" t="s">
        <v>3570</v>
      </c>
      <c r="Q121" s="22" t="s">
        <v>670</v>
      </c>
      <c r="R121" s="29"/>
    </row>
    <row r="122" spans="1:18" ht="15" x14ac:dyDescent="0.15">
      <c r="A122" s="19" t="s">
        <v>834</v>
      </c>
      <c r="B122" s="19" t="s">
        <v>817</v>
      </c>
      <c r="C122" s="19">
        <v>2</v>
      </c>
      <c r="D122" s="19">
        <v>2</v>
      </c>
      <c r="E122" s="19">
        <v>1</v>
      </c>
      <c r="F122" s="19" t="s">
        <v>818</v>
      </c>
      <c r="G122" s="19" t="s">
        <v>521</v>
      </c>
      <c r="H122" s="19">
        <v>6</v>
      </c>
      <c r="I122" s="19">
        <v>2</v>
      </c>
      <c r="J122" s="19">
        <v>8</v>
      </c>
      <c r="K122" s="19" t="s">
        <v>316</v>
      </c>
      <c r="L122" s="19" t="s">
        <v>637</v>
      </c>
      <c r="M122" s="19" t="s">
        <v>62</v>
      </c>
      <c r="N122" s="19" t="str">
        <f>'ENDC-n5_BE'!AB119</f>
        <v>N</v>
      </c>
      <c r="O122" s="19" t="str">
        <f>IF(N122="E","Please respond in Vendor Input column for all applicable UL combinations.",IF(AND(N122="N",'ENDC-n5_BE'!X119=TRUE),IF('ENDC-n5_BE'!Z119=FALSE,"Check #Layers entered in Overview tab is correct.",""),""))</f>
        <v/>
      </c>
      <c r="P122" s="20" t="s">
        <v>3570</v>
      </c>
      <c r="Q122" s="20" t="s">
        <v>670</v>
      </c>
      <c r="R122" s="28"/>
    </row>
    <row r="123" spans="1:18" ht="15" x14ac:dyDescent="0.15">
      <c r="A123" s="21" t="s">
        <v>835</v>
      </c>
      <c r="B123" s="21" t="s">
        <v>817</v>
      </c>
      <c r="C123" s="21">
        <v>2</v>
      </c>
      <c r="D123" s="21">
        <v>2</v>
      </c>
      <c r="E123" s="21">
        <v>1</v>
      </c>
      <c r="F123" s="21" t="s">
        <v>818</v>
      </c>
      <c r="G123" s="21" t="s">
        <v>521</v>
      </c>
      <c r="H123" s="21">
        <v>6</v>
      </c>
      <c r="I123" s="21">
        <v>2</v>
      </c>
      <c r="J123" s="21">
        <v>8</v>
      </c>
      <c r="K123" s="21" t="s">
        <v>316</v>
      </c>
      <c r="L123" s="21" t="s">
        <v>638</v>
      </c>
      <c r="M123" s="21" t="s">
        <v>62</v>
      </c>
      <c r="N123" s="21" t="str">
        <f>'ENDC-n5_BE'!AB120</f>
        <v>N</v>
      </c>
      <c r="O123" s="21" t="str">
        <f>IF(N123="E","Please respond in Vendor Input column for all applicable UL combinations.",IF(AND(N123="N",'ENDC-n5_BE'!X120=TRUE),IF('ENDC-n5_BE'!Z120=FALSE,"Check #Layers entered in Overview tab is correct.",""),""))</f>
        <v/>
      </c>
      <c r="P123" s="22" t="s">
        <v>3570</v>
      </c>
      <c r="Q123" s="22" t="s">
        <v>670</v>
      </c>
      <c r="R123" s="29"/>
    </row>
    <row r="124" spans="1:18" ht="15" x14ac:dyDescent="0.15">
      <c r="A124" s="19" t="s">
        <v>836</v>
      </c>
      <c r="B124" s="19" t="s">
        <v>820</v>
      </c>
      <c r="C124" s="19">
        <v>2</v>
      </c>
      <c r="D124" s="19">
        <v>2</v>
      </c>
      <c r="E124" s="19">
        <v>1</v>
      </c>
      <c r="F124" s="19" t="s">
        <v>821</v>
      </c>
      <c r="G124" s="19" t="s">
        <v>521</v>
      </c>
      <c r="H124" s="19">
        <v>6</v>
      </c>
      <c r="I124" s="19">
        <v>2</v>
      </c>
      <c r="J124" s="19">
        <v>8</v>
      </c>
      <c r="K124" s="19" t="s">
        <v>316</v>
      </c>
      <c r="L124" s="19" t="s">
        <v>639</v>
      </c>
      <c r="M124" s="19" t="s">
        <v>62</v>
      </c>
      <c r="N124" s="19" t="str">
        <f>'ENDC-n5_BE'!AB121</f>
        <v>N</v>
      </c>
      <c r="O124" s="19" t="str">
        <f>IF(N124="E","Please respond in Vendor Input column for all applicable UL combinations.",IF(AND(N124="N",'ENDC-n5_BE'!X121=TRUE),IF('ENDC-n5_BE'!Z121=FALSE,"Check #Layers entered in Overview tab is correct.",""),""))</f>
        <v/>
      </c>
      <c r="P124" s="20" t="s">
        <v>3570</v>
      </c>
      <c r="Q124" s="20" t="s">
        <v>670</v>
      </c>
      <c r="R124" s="28"/>
    </row>
    <row r="125" spans="1:18" ht="15" x14ac:dyDescent="0.15">
      <c r="A125" s="21" t="s">
        <v>837</v>
      </c>
      <c r="B125" s="21" t="s">
        <v>820</v>
      </c>
      <c r="C125" s="21">
        <v>2</v>
      </c>
      <c r="D125" s="21">
        <v>2</v>
      </c>
      <c r="E125" s="21">
        <v>1</v>
      </c>
      <c r="F125" s="21" t="s">
        <v>821</v>
      </c>
      <c r="G125" s="21" t="s">
        <v>521</v>
      </c>
      <c r="H125" s="21">
        <v>6</v>
      </c>
      <c r="I125" s="21">
        <v>2</v>
      </c>
      <c r="J125" s="21">
        <v>8</v>
      </c>
      <c r="K125" s="21" t="s">
        <v>316</v>
      </c>
      <c r="L125" s="21" t="s">
        <v>640</v>
      </c>
      <c r="M125" s="21" t="s">
        <v>62</v>
      </c>
      <c r="N125" s="21" t="str">
        <f>'ENDC-n5_BE'!AB122</f>
        <v>N</v>
      </c>
      <c r="O125" s="21" t="str">
        <f>IF(N125="E","Please respond in Vendor Input column for all applicable UL combinations.",IF(AND(N125="N",'ENDC-n5_BE'!X122=TRUE),IF('ENDC-n5_BE'!Z122=FALSE,"Check #Layers entered in Overview tab is correct.",""),""))</f>
        <v/>
      </c>
      <c r="P125" s="22" t="s">
        <v>3570</v>
      </c>
      <c r="Q125" s="22" t="s">
        <v>670</v>
      </c>
      <c r="R125" s="29"/>
    </row>
    <row r="126" spans="1:18" ht="15" x14ac:dyDescent="0.15">
      <c r="A126" s="19" t="s">
        <v>838</v>
      </c>
      <c r="B126" s="19" t="s">
        <v>839</v>
      </c>
      <c r="C126" s="19">
        <v>2</v>
      </c>
      <c r="D126" s="19">
        <v>2</v>
      </c>
      <c r="E126" s="19">
        <v>1</v>
      </c>
      <c r="F126" s="19" t="s">
        <v>840</v>
      </c>
      <c r="G126" s="19" t="s">
        <v>521</v>
      </c>
      <c r="H126" s="19">
        <v>6</v>
      </c>
      <c r="I126" s="19">
        <v>2</v>
      </c>
      <c r="J126" s="19">
        <v>8</v>
      </c>
      <c r="K126" s="19" t="s">
        <v>316</v>
      </c>
      <c r="L126" s="19" t="s">
        <v>641</v>
      </c>
      <c r="M126" s="19" t="s">
        <v>66</v>
      </c>
      <c r="N126" s="19" t="str">
        <f>'ENDC-n5_BE'!AB123</f>
        <v>N</v>
      </c>
      <c r="O126" s="19" t="str">
        <f>IF(N126="E","Please respond in Vendor Input column for all applicable UL combinations.",IF(AND(N126="N",'ENDC-n5_BE'!X123=TRUE),IF('ENDC-n5_BE'!Z123=FALSE,"Check #Layers entered in Overview tab is correct.",""),""))</f>
        <v/>
      </c>
      <c r="P126" s="20" t="s">
        <v>3570</v>
      </c>
      <c r="Q126" s="20" t="s">
        <v>670</v>
      </c>
      <c r="R126" s="28"/>
    </row>
    <row r="127" spans="1:18" ht="15" x14ac:dyDescent="0.15">
      <c r="A127" s="21" t="s">
        <v>841</v>
      </c>
      <c r="B127" s="21" t="s">
        <v>823</v>
      </c>
      <c r="C127" s="21">
        <v>2</v>
      </c>
      <c r="D127" s="21">
        <v>2</v>
      </c>
      <c r="E127" s="21">
        <v>1</v>
      </c>
      <c r="F127" s="21" t="s">
        <v>824</v>
      </c>
      <c r="G127" s="21" t="s">
        <v>521</v>
      </c>
      <c r="H127" s="21">
        <v>6</v>
      </c>
      <c r="I127" s="21">
        <v>2</v>
      </c>
      <c r="J127" s="21">
        <v>8</v>
      </c>
      <c r="K127" s="21" t="s">
        <v>316</v>
      </c>
      <c r="L127" s="21" t="s">
        <v>642</v>
      </c>
      <c r="M127" s="21" t="s">
        <v>62</v>
      </c>
      <c r="N127" s="21" t="str">
        <f>'ENDC-n5_BE'!AB124</f>
        <v>N</v>
      </c>
      <c r="O127" s="21" t="str">
        <f>IF(N127="E","Please respond in Vendor Input column for all applicable UL combinations.",IF(AND(N127="N",'ENDC-n5_BE'!X124=TRUE),IF('ENDC-n5_BE'!Z124=FALSE,"Check #Layers entered in Overview tab is correct.",""),""))</f>
        <v/>
      </c>
      <c r="P127" s="22" t="s">
        <v>3570</v>
      </c>
      <c r="Q127" s="22" t="s">
        <v>670</v>
      </c>
      <c r="R127" s="29"/>
    </row>
    <row r="128" spans="1:18" ht="15" x14ac:dyDescent="0.15">
      <c r="A128" s="19" t="s">
        <v>842</v>
      </c>
      <c r="B128" s="19" t="s">
        <v>823</v>
      </c>
      <c r="C128" s="19">
        <v>2</v>
      </c>
      <c r="D128" s="19">
        <v>2</v>
      </c>
      <c r="E128" s="19">
        <v>1</v>
      </c>
      <c r="F128" s="19" t="s">
        <v>824</v>
      </c>
      <c r="G128" s="19" t="s">
        <v>521</v>
      </c>
      <c r="H128" s="19">
        <v>6</v>
      </c>
      <c r="I128" s="19">
        <v>2</v>
      </c>
      <c r="J128" s="19">
        <v>8</v>
      </c>
      <c r="K128" s="19" t="s">
        <v>316</v>
      </c>
      <c r="L128" s="19" t="s">
        <v>643</v>
      </c>
      <c r="M128" s="19" t="s">
        <v>62</v>
      </c>
      <c r="N128" s="19" t="str">
        <f>'ENDC-n5_BE'!AB125</f>
        <v>N</v>
      </c>
      <c r="O128" s="19" t="str">
        <f>IF(N128="E","Please respond in Vendor Input column for all applicable UL combinations.",IF(AND(N128="N",'ENDC-n5_BE'!X125=TRUE),IF('ENDC-n5_BE'!Z125=FALSE,"Check #Layers entered in Overview tab is correct.",""),""))</f>
        <v/>
      </c>
      <c r="P128" s="20" t="s">
        <v>3570</v>
      </c>
      <c r="Q128" s="20" t="s">
        <v>670</v>
      </c>
      <c r="R128" s="28"/>
    </row>
    <row r="129" spans="1:18" ht="15" x14ac:dyDescent="0.15">
      <c r="A129" s="21" t="s">
        <v>843</v>
      </c>
      <c r="B129" s="21" t="s">
        <v>844</v>
      </c>
      <c r="C129" s="21">
        <v>2</v>
      </c>
      <c r="D129" s="21">
        <v>2</v>
      </c>
      <c r="E129" s="21">
        <v>1</v>
      </c>
      <c r="F129" s="21" t="s">
        <v>845</v>
      </c>
      <c r="G129" s="21" t="s">
        <v>521</v>
      </c>
      <c r="H129" s="21">
        <v>6</v>
      </c>
      <c r="I129" s="21">
        <v>2</v>
      </c>
      <c r="J129" s="21">
        <v>8</v>
      </c>
      <c r="K129" s="21" t="s">
        <v>316</v>
      </c>
      <c r="L129" s="21" t="s">
        <v>644</v>
      </c>
      <c r="M129" s="21" t="s">
        <v>66</v>
      </c>
      <c r="N129" s="21" t="str">
        <f>'ENDC-n5_BE'!AB126</f>
        <v>N</v>
      </c>
      <c r="O129" s="21" t="str">
        <f>IF(N129="E","Please respond in Vendor Input column for all applicable UL combinations.",IF(AND(N129="N",'ENDC-n5_BE'!X126=TRUE),IF('ENDC-n5_BE'!Z126=FALSE,"Check #Layers entered in Overview tab is correct.",""),""))</f>
        <v/>
      </c>
      <c r="P129" s="22" t="s">
        <v>3570</v>
      </c>
      <c r="Q129" s="22" t="s">
        <v>670</v>
      </c>
      <c r="R129" s="29"/>
    </row>
    <row r="130" spans="1:18" ht="15" x14ac:dyDescent="0.15">
      <c r="A130" s="19" t="s">
        <v>846</v>
      </c>
      <c r="B130" s="19" t="s">
        <v>832</v>
      </c>
      <c r="C130" s="19">
        <v>2</v>
      </c>
      <c r="D130" s="19">
        <v>2</v>
      </c>
      <c r="E130" s="19">
        <v>1</v>
      </c>
      <c r="F130" s="19" t="s">
        <v>833</v>
      </c>
      <c r="G130" s="19" t="s">
        <v>521</v>
      </c>
      <c r="H130" s="19">
        <v>4</v>
      </c>
      <c r="I130" s="19">
        <v>2</v>
      </c>
      <c r="J130" s="19">
        <v>6</v>
      </c>
      <c r="K130" s="19" t="s">
        <v>316</v>
      </c>
      <c r="L130" s="19" t="s">
        <v>645</v>
      </c>
      <c r="M130" s="19" t="s">
        <v>66</v>
      </c>
      <c r="N130" s="19" t="str">
        <f>'ENDC-n5_BE'!AB127</f>
        <v>N</v>
      </c>
      <c r="O130" s="19" t="str">
        <f>IF(N130="E","Please respond in Vendor Input column for all applicable UL combinations.",IF(AND(N130="N",'ENDC-n5_BE'!X127=TRUE),IF('ENDC-n5_BE'!Z127=FALSE,"Check #Layers entered in Overview tab is correct.",""),""))</f>
        <v/>
      </c>
      <c r="P130" s="20" t="s">
        <v>3570</v>
      </c>
      <c r="Q130" s="20" t="s">
        <v>670</v>
      </c>
      <c r="R130" s="28"/>
    </row>
    <row r="131" spans="1:18" ht="15" x14ac:dyDescent="0.15">
      <c r="A131" s="21" t="s">
        <v>847</v>
      </c>
      <c r="B131" s="21" t="s">
        <v>817</v>
      </c>
      <c r="C131" s="21">
        <v>2</v>
      </c>
      <c r="D131" s="21">
        <v>2</v>
      </c>
      <c r="E131" s="21">
        <v>1</v>
      </c>
      <c r="F131" s="21" t="s">
        <v>818</v>
      </c>
      <c r="G131" s="21" t="s">
        <v>521</v>
      </c>
      <c r="H131" s="21">
        <v>4</v>
      </c>
      <c r="I131" s="21">
        <v>2</v>
      </c>
      <c r="J131" s="21">
        <v>6</v>
      </c>
      <c r="K131" s="21" t="s">
        <v>316</v>
      </c>
      <c r="L131" s="21" t="s">
        <v>646</v>
      </c>
      <c r="M131" s="21" t="s">
        <v>62</v>
      </c>
      <c r="N131" s="21" t="str">
        <f>'ENDC-n5_BE'!AB128</f>
        <v>N</v>
      </c>
      <c r="O131" s="21" t="str">
        <f>IF(N131="E","Please respond in Vendor Input column for all applicable UL combinations.",IF(AND(N131="N",'ENDC-n5_BE'!X128=TRUE),IF('ENDC-n5_BE'!Z128=FALSE,"Check #Layers entered in Overview tab is correct.",""),""))</f>
        <v/>
      </c>
      <c r="P131" s="22" t="s">
        <v>3570</v>
      </c>
      <c r="Q131" s="22" t="s">
        <v>670</v>
      </c>
      <c r="R131" s="22"/>
    </row>
    <row r="132" spans="1:18" ht="15" x14ac:dyDescent="0.15">
      <c r="A132" s="19" t="s">
        <v>848</v>
      </c>
      <c r="B132" s="19" t="s">
        <v>820</v>
      </c>
      <c r="C132" s="19">
        <v>2</v>
      </c>
      <c r="D132" s="19">
        <v>2</v>
      </c>
      <c r="E132" s="19">
        <v>1</v>
      </c>
      <c r="F132" s="19" t="s">
        <v>821</v>
      </c>
      <c r="G132" s="19" t="s">
        <v>521</v>
      </c>
      <c r="H132" s="19">
        <v>4</v>
      </c>
      <c r="I132" s="19">
        <v>2</v>
      </c>
      <c r="J132" s="19">
        <v>6</v>
      </c>
      <c r="K132" s="19" t="s">
        <v>316</v>
      </c>
      <c r="L132" s="19" t="s">
        <v>647</v>
      </c>
      <c r="M132" s="19" t="s">
        <v>62</v>
      </c>
      <c r="N132" s="19" t="str">
        <f>'ENDC-n5_BE'!AB129</f>
        <v>N</v>
      </c>
      <c r="O132" s="19" t="str">
        <f>IF(N132="E","Please respond in Vendor Input column for all applicable UL combinations.",IF(AND(N132="N",'ENDC-n5_BE'!X129=TRUE),IF('ENDC-n5_BE'!Z129=FALSE,"Check #Layers entered in Overview tab is correct.",""),""))</f>
        <v/>
      </c>
      <c r="P132" s="20" t="s">
        <v>3570</v>
      </c>
      <c r="Q132" s="20" t="s">
        <v>670</v>
      </c>
      <c r="R132" s="20"/>
    </row>
    <row r="133" spans="1:18" ht="15" x14ac:dyDescent="0.15">
      <c r="A133" s="21" t="s">
        <v>849</v>
      </c>
      <c r="B133" s="21" t="s">
        <v>839</v>
      </c>
      <c r="C133" s="21">
        <v>2</v>
      </c>
      <c r="D133" s="21">
        <v>2</v>
      </c>
      <c r="E133" s="21">
        <v>1</v>
      </c>
      <c r="F133" s="21" t="s">
        <v>840</v>
      </c>
      <c r="G133" s="21" t="s">
        <v>521</v>
      </c>
      <c r="H133" s="21">
        <v>4</v>
      </c>
      <c r="I133" s="21">
        <v>2</v>
      </c>
      <c r="J133" s="21">
        <v>6</v>
      </c>
      <c r="K133" s="21" t="s">
        <v>316</v>
      </c>
      <c r="L133" s="21" t="s">
        <v>648</v>
      </c>
      <c r="M133" s="21" t="s">
        <v>66</v>
      </c>
      <c r="N133" s="21" t="str">
        <f>'ENDC-n5_BE'!AB130</f>
        <v>N</v>
      </c>
      <c r="O133" s="21" t="str">
        <f>IF(N133="E","Please respond in Vendor Input column for all applicable UL combinations.",IF(AND(N133="N",'ENDC-n5_BE'!X130=TRUE),IF('ENDC-n5_BE'!Z130=FALSE,"Check #Layers entered in Overview tab is correct.",""),""))</f>
        <v/>
      </c>
      <c r="P133" s="22" t="s">
        <v>3570</v>
      </c>
      <c r="Q133" s="22" t="s">
        <v>670</v>
      </c>
      <c r="R133" s="29"/>
    </row>
    <row r="134" spans="1:18" ht="15" x14ac:dyDescent="0.15">
      <c r="A134" s="19" t="s">
        <v>850</v>
      </c>
      <c r="B134" s="19" t="s">
        <v>823</v>
      </c>
      <c r="C134" s="19">
        <v>2</v>
      </c>
      <c r="D134" s="19">
        <v>2</v>
      </c>
      <c r="E134" s="19">
        <v>1</v>
      </c>
      <c r="F134" s="19" t="s">
        <v>824</v>
      </c>
      <c r="G134" s="19" t="s">
        <v>521</v>
      </c>
      <c r="H134" s="19">
        <v>4</v>
      </c>
      <c r="I134" s="19">
        <v>2</v>
      </c>
      <c r="J134" s="19">
        <v>6</v>
      </c>
      <c r="K134" s="19" t="s">
        <v>316</v>
      </c>
      <c r="L134" s="19" t="s">
        <v>649</v>
      </c>
      <c r="M134" s="19" t="s">
        <v>62</v>
      </c>
      <c r="N134" s="19" t="str">
        <f>'ENDC-n5_BE'!AB131</f>
        <v>N</v>
      </c>
      <c r="O134" s="19" t="str">
        <f>IF(N134="E","Please respond in Vendor Input column for all applicable UL combinations.",IF(AND(N134="N",'ENDC-n5_BE'!X131=TRUE),IF('ENDC-n5_BE'!Z131=FALSE,"Check #Layers entered in Overview tab is correct.",""),""))</f>
        <v/>
      </c>
      <c r="P134" s="20" t="s">
        <v>3570</v>
      </c>
      <c r="Q134" s="20" t="s">
        <v>670</v>
      </c>
      <c r="R134" s="20"/>
    </row>
    <row r="135" spans="1:18" ht="15" x14ac:dyDescent="0.15">
      <c r="A135" s="21" t="s">
        <v>851</v>
      </c>
      <c r="B135" s="21" t="s">
        <v>844</v>
      </c>
      <c r="C135" s="21">
        <v>2</v>
      </c>
      <c r="D135" s="21">
        <v>2</v>
      </c>
      <c r="E135" s="21">
        <v>1</v>
      </c>
      <c r="F135" s="21" t="s">
        <v>845</v>
      </c>
      <c r="G135" s="21" t="s">
        <v>521</v>
      </c>
      <c r="H135" s="21">
        <v>4</v>
      </c>
      <c r="I135" s="21">
        <v>2</v>
      </c>
      <c r="J135" s="21">
        <v>6</v>
      </c>
      <c r="K135" s="21" t="s">
        <v>316</v>
      </c>
      <c r="L135" s="21" t="s">
        <v>650</v>
      </c>
      <c r="M135" s="21" t="s">
        <v>66</v>
      </c>
      <c r="N135" s="21" t="str">
        <f>'ENDC-n5_BE'!AB132</f>
        <v>N</v>
      </c>
      <c r="O135" s="21" t="str">
        <f>IF(N135="E","Please respond in Vendor Input column for all applicable UL combinations.",IF(AND(N135="N",'ENDC-n5_BE'!X132=TRUE),IF('ENDC-n5_BE'!Z132=FALSE,"Check #Layers entered in Overview tab is correct.",""),""))</f>
        <v/>
      </c>
      <c r="P135" s="22" t="s">
        <v>3570</v>
      </c>
      <c r="Q135" s="22" t="s">
        <v>670</v>
      </c>
      <c r="R135" s="29"/>
    </row>
    <row r="136" spans="1:18" ht="15" x14ac:dyDescent="0.15">
      <c r="A136" s="19" t="s">
        <v>852</v>
      </c>
      <c r="B136" s="19" t="s">
        <v>853</v>
      </c>
      <c r="C136" s="19">
        <v>2</v>
      </c>
      <c r="D136" s="19">
        <v>1</v>
      </c>
      <c r="E136" s="19">
        <v>1</v>
      </c>
      <c r="F136" s="19" t="s">
        <v>854</v>
      </c>
      <c r="G136" s="19" t="s">
        <v>521</v>
      </c>
      <c r="H136" s="19">
        <v>8</v>
      </c>
      <c r="I136" s="19">
        <v>2</v>
      </c>
      <c r="J136" s="19">
        <v>10</v>
      </c>
      <c r="K136" s="19" t="s">
        <v>316</v>
      </c>
      <c r="L136" s="19" t="s">
        <v>651</v>
      </c>
      <c r="M136" s="19" t="s">
        <v>62</v>
      </c>
      <c r="N136" s="19" t="str">
        <f>'ENDC-n5_BE'!AB133</f>
        <v>N</v>
      </c>
      <c r="O136" s="19" t="str">
        <f>IF(N136="E","Please respond in Vendor Input column for all applicable UL combinations.",IF(AND(N136="N",'ENDC-n5_BE'!X133=TRUE),IF('ENDC-n5_BE'!Z133=FALSE,"Check #Layers entered in Overview tab is correct.",""),""))</f>
        <v/>
      </c>
      <c r="P136" s="20" t="s">
        <v>3570</v>
      </c>
      <c r="Q136" s="20" t="s">
        <v>670</v>
      </c>
      <c r="R136" s="28"/>
    </row>
    <row r="137" spans="1:18" ht="15" x14ac:dyDescent="0.15">
      <c r="A137" s="21" t="s">
        <v>855</v>
      </c>
      <c r="B137" s="21" t="s">
        <v>856</v>
      </c>
      <c r="C137" s="21">
        <v>2</v>
      </c>
      <c r="D137" s="21">
        <v>1</v>
      </c>
      <c r="E137" s="21">
        <v>1</v>
      </c>
      <c r="F137" s="21" t="s">
        <v>857</v>
      </c>
      <c r="G137" s="21" t="s">
        <v>521</v>
      </c>
      <c r="H137" s="21">
        <v>8</v>
      </c>
      <c r="I137" s="21">
        <v>2</v>
      </c>
      <c r="J137" s="21">
        <v>10</v>
      </c>
      <c r="K137" s="21" t="s">
        <v>316</v>
      </c>
      <c r="L137" s="21" t="s">
        <v>652</v>
      </c>
      <c r="M137" s="21" t="s">
        <v>62</v>
      </c>
      <c r="N137" s="21" t="str">
        <f>'ENDC-n5_BE'!AB134</f>
        <v>N</v>
      </c>
      <c r="O137" s="21" t="str">
        <f>IF(N137="E","Please respond in Vendor Input column for all applicable UL combinations.",IF(AND(N137="N",'ENDC-n5_BE'!X134=TRUE),IF('ENDC-n5_BE'!Z134=FALSE,"Check #Layers entered in Overview tab is correct.",""),""))</f>
        <v/>
      </c>
      <c r="P137" s="22" t="s">
        <v>3570</v>
      </c>
      <c r="Q137" s="22" t="s">
        <v>670</v>
      </c>
      <c r="R137" s="29"/>
    </row>
    <row r="138" spans="1:18" ht="15" x14ac:dyDescent="0.15">
      <c r="A138" s="19" t="s">
        <v>858</v>
      </c>
      <c r="B138" s="19" t="s">
        <v>853</v>
      </c>
      <c r="C138" s="19">
        <v>2</v>
      </c>
      <c r="D138" s="19">
        <v>1</v>
      </c>
      <c r="E138" s="19">
        <v>1</v>
      </c>
      <c r="F138" s="19" t="s">
        <v>854</v>
      </c>
      <c r="G138" s="19" t="s">
        <v>521</v>
      </c>
      <c r="H138" s="19">
        <v>4</v>
      </c>
      <c r="I138" s="19">
        <v>2</v>
      </c>
      <c r="J138" s="19">
        <v>6</v>
      </c>
      <c r="K138" s="19" t="s">
        <v>316</v>
      </c>
      <c r="L138" s="19" t="s">
        <v>653</v>
      </c>
      <c r="M138" s="19" t="s">
        <v>62</v>
      </c>
      <c r="N138" s="19" t="str">
        <f>'ENDC-n5_BE'!AB135</f>
        <v>N</v>
      </c>
      <c r="O138" s="19" t="str">
        <f>IF(N138="E","Please respond in Vendor Input column for all applicable UL combinations.",IF(AND(N138="N",'ENDC-n5_BE'!X135=TRUE),IF('ENDC-n5_BE'!Z135=FALSE,"Check #Layers entered in Overview tab is correct.",""),""))</f>
        <v/>
      </c>
      <c r="P138" s="20" t="s">
        <v>3570</v>
      </c>
      <c r="Q138" s="20" t="s">
        <v>670</v>
      </c>
      <c r="R138" s="20"/>
    </row>
    <row r="139" spans="1:18" ht="15" x14ac:dyDescent="0.15">
      <c r="A139" s="21" t="s">
        <v>859</v>
      </c>
      <c r="B139" s="21" t="s">
        <v>856</v>
      </c>
      <c r="C139" s="21">
        <v>2</v>
      </c>
      <c r="D139" s="21">
        <v>1</v>
      </c>
      <c r="E139" s="21">
        <v>1</v>
      </c>
      <c r="F139" s="21" t="s">
        <v>857</v>
      </c>
      <c r="G139" s="21" t="s">
        <v>521</v>
      </c>
      <c r="H139" s="21">
        <v>4</v>
      </c>
      <c r="I139" s="21">
        <v>2</v>
      </c>
      <c r="J139" s="21">
        <v>6</v>
      </c>
      <c r="K139" s="21" t="s">
        <v>316</v>
      </c>
      <c r="L139" s="21" t="s">
        <v>654</v>
      </c>
      <c r="M139" s="21" t="s">
        <v>62</v>
      </c>
      <c r="N139" s="21" t="str">
        <f>'ENDC-n5_BE'!AB136</f>
        <v>N</v>
      </c>
      <c r="O139" s="21" t="str">
        <f>IF(N139="E","Please respond in Vendor Input column for all applicable UL combinations.",IF(AND(N139="N",'ENDC-n5_BE'!X136=TRUE),IF('ENDC-n5_BE'!Z136=FALSE,"Check #Layers entered in Overview tab is correct.",""),""))</f>
        <v/>
      </c>
      <c r="P139" s="22" t="s">
        <v>3570</v>
      </c>
      <c r="Q139" s="22" t="s">
        <v>670</v>
      </c>
      <c r="R139" s="22"/>
    </row>
    <row r="140" spans="1:18" ht="15" x14ac:dyDescent="0.15">
      <c r="A140" s="19" t="s">
        <v>860</v>
      </c>
      <c r="B140" s="19" t="s">
        <v>861</v>
      </c>
      <c r="C140" s="19">
        <v>1</v>
      </c>
      <c r="D140" s="19">
        <v>1</v>
      </c>
      <c r="E140" s="19">
        <v>1</v>
      </c>
      <c r="F140" s="19" t="s">
        <v>862</v>
      </c>
      <c r="G140" s="19" t="s">
        <v>521</v>
      </c>
      <c r="H140" s="19">
        <v>4</v>
      </c>
      <c r="I140" s="19">
        <v>2</v>
      </c>
      <c r="J140" s="19">
        <v>6</v>
      </c>
      <c r="K140" s="19" t="s">
        <v>316</v>
      </c>
      <c r="L140" s="19" t="s">
        <v>655</v>
      </c>
      <c r="M140" s="19" t="s">
        <v>62</v>
      </c>
      <c r="N140" s="19" t="str">
        <f>'ENDC-n5_BE'!AB137</f>
        <v>N</v>
      </c>
      <c r="O140" s="19" t="str">
        <f>IF(N140="E","Please respond in Vendor Input column for all applicable UL combinations.",IF(AND(N140="N",'ENDC-n5_BE'!X137=TRUE),IF('ENDC-n5_BE'!Z137=FALSE,"Check #Layers entered in Overview tab is correct.",""),""))</f>
        <v/>
      </c>
      <c r="P140" s="20" t="s">
        <v>3570</v>
      </c>
      <c r="Q140" s="20" t="s">
        <v>670</v>
      </c>
      <c r="R140" s="20"/>
    </row>
    <row r="141" spans="1:18" ht="15" x14ac:dyDescent="0.15">
      <c r="A141" s="21" t="s">
        <v>863</v>
      </c>
      <c r="B141" s="21" t="s">
        <v>864</v>
      </c>
      <c r="C141" s="21">
        <v>1</v>
      </c>
      <c r="D141" s="21">
        <v>1</v>
      </c>
      <c r="E141" s="21">
        <v>1</v>
      </c>
      <c r="F141" s="21" t="s">
        <v>865</v>
      </c>
      <c r="G141" s="21" t="s">
        <v>521</v>
      </c>
      <c r="H141" s="21">
        <v>4</v>
      </c>
      <c r="I141" s="21">
        <v>2</v>
      </c>
      <c r="J141" s="21">
        <v>6</v>
      </c>
      <c r="K141" s="21" t="s">
        <v>316</v>
      </c>
      <c r="L141" s="21" t="s">
        <v>656</v>
      </c>
      <c r="M141" s="21" t="s">
        <v>62</v>
      </c>
      <c r="N141" s="21" t="str">
        <f>'ENDC-n5_BE'!AB138</f>
        <v>N</v>
      </c>
      <c r="O141" s="21" t="str">
        <f>IF(N141="E","Please respond in Vendor Input column for all applicable UL combinations.",IF(AND(N141="N",'ENDC-n5_BE'!X138=TRUE),IF('ENDC-n5_BE'!Z138=FALSE,"Check #Layers entered in Overview tab is correct.",""),""))</f>
        <v/>
      </c>
      <c r="P141" s="22" t="s">
        <v>3570</v>
      </c>
      <c r="Q141" s="22" t="s">
        <v>670</v>
      </c>
      <c r="R141" s="22"/>
    </row>
    <row r="142" spans="1:18" ht="15" x14ac:dyDescent="0.15">
      <c r="A142" s="19" t="s">
        <v>866</v>
      </c>
      <c r="B142" s="19" t="s">
        <v>867</v>
      </c>
      <c r="C142" s="19">
        <v>1</v>
      </c>
      <c r="D142" s="19">
        <v>1</v>
      </c>
      <c r="E142" s="19">
        <v>1</v>
      </c>
      <c r="F142" s="19" t="s">
        <v>868</v>
      </c>
      <c r="G142" s="19" t="s">
        <v>521</v>
      </c>
      <c r="H142" s="19">
        <v>4</v>
      </c>
      <c r="I142" s="19">
        <v>2</v>
      </c>
      <c r="J142" s="19">
        <v>6</v>
      </c>
      <c r="K142" s="19" t="s">
        <v>316</v>
      </c>
      <c r="L142" s="19" t="s">
        <v>657</v>
      </c>
      <c r="M142" s="19" t="s">
        <v>62</v>
      </c>
      <c r="N142" s="19" t="str">
        <f>'ENDC-n5_BE'!AB139</f>
        <v>N</v>
      </c>
      <c r="O142" s="19" t="str">
        <f>IF(N142="E","Please respond in Vendor Input column for all applicable UL combinations.",IF(AND(N142="N",'ENDC-n5_BE'!X139=TRUE),IF('ENDC-n5_BE'!Z139=FALSE,"Check #Layers entered in Overview tab is correct.",""),""))</f>
        <v/>
      </c>
      <c r="P142" s="20" t="s">
        <v>3570</v>
      </c>
      <c r="Q142" s="20" t="s">
        <v>670</v>
      </c>
      <c r="R142" s="20"/>
    </row>
    <row r="143" spans="1:18" ht="15" x14ac:dyDescent="0.15">
      <c r="A143" s="21" t="s">
        <v>869</v>
      </c>
      <c r="B143" s="21" t="s">
        <v>861</v>
      </c>
      <c r="C143" s="21">
        <v>1</v>
      </c>
      <c r="D143" s="21">
        <v>1</v>
      </c>
      <c r="E143" s="21">
        <v>1</v>
      </c>
      <c r="F143" s="21" t="s">
        <v>862</v>
      </c>
      <c r="G143" s="21" t="s">
        <v>521</v>
      </c>
      <c r="H143" s="21">
        <v>2</v>
      </c>
      <c r="I143" s="21">
        <v>2</v>
      </c>
      <c r="J143" s="21">
        <v>4</v>
      </c>
      <c r="K143" s="21" t="s">
        <v>316</v>
      </c>
      <c r="L143" s="21" t="s">
        <v>658</v>
      </c>
      <c r="M143" s="21" t="s">
        <v>62</v>
      </c>
      <c r="N143" s="21" t="str">
        <f>'ENDC-n5_BE'!AB140</f>
        <v>N</v>
      </c>
      <c r="O143" s="21" t="str">
        <f>IF(N143="E","Please respond in Vendor Input column for all applicable UL combinations.",IF(AND(N143="N",'ENDC-n5_BE'!X140=TRUE),IF('ENDC-n5_BE'!Z140=FALSE,"Check #Layers entered in Overview tab is correct.",""),""))</f>
        <v/>
      </c>
      <c r="P143" s="22" t="s">
        <v>3570</v>
      </c>
      <c r="Q143" s="22" t="s">
        <v>670</v>
      </c>
      <c r="R143" s="22"/>
    </row>
    <row r="144" spans="1:18" ht="15" x14ac:dyDescent="0.15">
      <c r="A144" s="19" t="s">
        <v>870</v>
      </c>
      <c r="B144" s="19" t="s">
        <v>871</v>
      </c>
      <c r="C144" s="19">
        <v>1</v>
      </c>
      <c r="D144" s="19">
        <v>1</v>
      </c>
      <c r="E144" s="19">
        <v>1</v>
      </c>
      <c r="F144" s="19" t="s">
        <v>872</v>
      </c>
      <c r="G144" s="19" t="s">
        <v>521</v>
      </c>
      <c r="H144" s="19">
        <v>2</v>
      </c>
      <c r="I144" s="19">
        <v>2</v>
      </c>
      <c r="J144" s="19">
        <v>4</v>
      </c>
      <c r="K144" s="19" t="s">
        <v>316</v>
      </c>
      <c r="L144" s="19" t="s">
        <v>659</v>
      </c>
      <c r="M144" s="19" t="s">
        <v>66</v>
      </c>
      <c r="N144" s="19" t="str">
        <f>'ENDC-n5_BE'!AB141</f>
        <v>N</v>
      </c>
      <c r="O144" s="19" t="str">
        <f>IF(N144="E","Please respond in Vendor Input column for all applicable UL combinations.",IF(AND(N144="N",'ENDC-n5_BE'!X141=TRUE),IF('ENDC-n5_BE'!Z141=FALSE,"Check #Layers entered in Overview tab is correct.",""),""))</f>
        <v/>
      </c>
      <c r="P144" s="20" t="s">
        <v>3570</v>
      </c>
      <c r="Q144" s="20" t="s">
        <v>670</v>
      </c>
      <c r="R144" s="28"/>
    </row>
    <row r="145" spans="1:18" ht="15" x14ac:dyDescent="0.15">
      <c r="A145" s="21" t="s">
        <v>873</v>
      </c>
      <c r="B145" s="21" t="s">
        <v>864</v>
      </c>
      <c r="C145" s="21">
        <v>1</v>
      </c>
      <c r="D145" s="21">
        <v>1</v>
      </c>
      <c r="E145" s="21">
        <v>1</v>
      </c>
      <c r="F145" s="21" t="s">
        <v>865</v>
      </c>
      <c r="G145" s="21" t="s">
        <v>521</v>
      </c>
      <c r="H145" s="21">
        <v>2</v>
      </c>
      <c r="I145" s="21">
        <v>2</v>
      </c>
      <c r="J145" s="21">
        <v>4</v>
      </c>
      <c r="K145" s="21" t="s">
        <v>316</v>
      </c>
      <c r="L145" s="21" t="s">
        <v>660</v>
      </c>
      <c r="M145" s="21" t="s">
        <v>62</v>
      </c>
      <c r="N145" s="21" t="str">
        <f>'ENDC-n5_BE'!AB142</f>
        <v>N</v>
      </c>
      <c r="O145" s="21" t="str">
        <f>IF(N145="E","Please respond in Vendor Input column for all applicable UL combinations.",IF(AND(N145="N",'ENDC-n5_BE'!X142=TRUE),IF('ENDC-n5_BE'!Z142=FALSE,"Check #Layers entered in Overview tab is correct.",""),""))</f>
        <v/>
      </c>
      <c r="P145" s="22" t="s">
        <v>3570</v>
      </c>
      <c r="Q145" s="22" t="s">
        <v>670</v>
      </c>
      <c r="R145" s="22"/>
    </row>
    <row r="146" spans="1:18" ht="15" x14ac:dyDescent="0.15">
      <c r="A146" s="19" t="s">
        <v>874</v>
      </c>
      <c r="B146" s="19" t="s">
        <v>867</v>
      </c>
      <c r="C146" s="19">
        <v>1</v>
      </c>
      <c r="D146" s="19">
        <v>1</v>
      </c>
      <c r="E146" s="19">
        <v>1</v>
      </c>
      <c r="F146" s="19" t="s">
        <v>868</v>
      </c>
      <c r="G146" s="19" t="s">
        <v>521</v>
      </c>
      <c r="H146" s="19">
        <v>2</v>
      </c>
      <c r="I146" s="19">
        <v>2</v>
      </c>
      <c r="J146" s="19">
        <v>4</v>
      </c>
      <c r="K146" s="19" t="s">
        <v>316</v>
      </c>
      <c r="L146" s="19" t="s">
        <v>661</v>
      </c>
      <c r="M146" s="19" t="s">
        <v>62</v>
      </c>
      <c r="N146" s="19" t="str">
        <f>'ENDC-n5_BE'!AB143</f>
        <v>N</v>
      </c>
      <c r="O146" s="19" t="str">
        <f>IF(N146="E","Please respond in Vendor Input column for all applicable UL combinations.",IF(AND(N146="N",'ENDC-n5_BE'!X143=TRUE),IF('ENDC-n5_BE'!Z143=FALSE,"Check #Layers entered in Overview tab is correct.",""),""))</f>
        <v/>
      </c>
      <c r="P146" s="20" t="s">
        <v>3570</v>
      </c>
      <c r="Q146" s="20" t="s">
        <v>670</v>
      </c>
      <c r="R146" s="20"/>
    </row>
  </sheetData>
  <sheetProtection password="C990" sheet="1" objects="1" formatColumns="0" formatRows="0" autoFilter="0"/>
  <autoFilter ref="A5:R147"/>
  <mergeCells count="22">
    <mergeCell ref="L2:O2"/>
    <mergeCell ref="A2:B2"/>
    <mergeCell ref="N3:N4"/>
    <mergeCell ref="P3:P4"/>
    <mergeCell ref="E3:E4"/>
    <mergeCell ref="G3:G4"/>
    <mergeCell ref="A3:A4"/>
    <mergeCell ref="C3:C4"/>
    <mergeCell ref="O3:O4"/>
    <mergeCell ref="B3:B4"/>
    <mergeCell ref="M3:M4"/>
    <mergeCell ref="C2:K2"/>
    <mergeCell ref="K3:K4"/>
    <mergeCell ref="J3:J4"/>
    <mergeCell ref="P2:R2"/>
    <mergeCell ref="I3:I4"/>
    <mergeCell ref="H3:H4"/>
    <mergeCell ref="Q3"/>
    <mergeCell ref="D3:D4"/>
    <mergeCell ref="F3:F4"/>
    <mergeCell ref="R3:R4"/>
    <mergeCell ref="L3:L4"/>
  </mergeCells>
  <phoneticPr fontId="15" type="noConversion"/>
  <conditionalFormatting sqref="N6">
    <cfRule type="cellIs" dxfId="3869" priority="1" operator="equal">
      <formula>"Y"</formula>
    </cfRule>
    <cfRule type="cellIs" dxfId="3868" priority="2" operator="equal">
      <formula>"N"</formula>
    </cfRule>
    <cfRule type="cellIs" dxfId="3867" priority="3" operator="equal">
      <formula>"E"</formula>
    </cfRule>
  </conditionalFormatting>
  <conditionalFormatting sqref="N7">
    <cfRule type="cellIs" dxfId="3866" priority="4" operator="equal">
      <formula>"Y"</formula>
    </cfRule>
    <cfRule type="cellIs" dxfId="3865" priority="4" operator="equal">
      <formula>"N"</formula>
    </cfRule>
    <cfRule type="cellIs" dxfId="3864" priority="4" operator="equal">
      <formula>"E"</formula>
    </cfRule>
  </conditionalFormatting>
  <conditionalFormatting sqref="N8">
    <cfRule type="cellIs" dxfId="3863" priority="5" operator="equal">
      <formula>"Y"</formula>
    </cfRule>
    <cfRule type="cellIs" dxfId="3862" priority="5" operator="equal">
      <formula>"N"</formula>
    </cfRule>
    <cfRule type="cellIs" dxfId="3861" priority="5" operator="equal">
      <formula>"E"</formula>
    </cfRule>
  </conditionalFormatting>
  <conditionalFormatting sqref="N9">
    <cfRule type="cellIs" dxfId="3860" priority="6" operator="equal">
      <formula>"Y"</formula>
    </cfRule>
    <cfRule type="cellIs" dxfId="3859" priority="6" operator="equal">
      <formula>"N"</formula>
    </cfRule>
    <cfRule type="cellIs" dxfId="3858" priority="6" operator="equal">
      <formula>"E"</formula>
    </cfRule>
  </conditionalFormatting>
  <conditionalFormatting sqref="N10">
    <cfRule type="cellIs" dxfId="3857" priority="7" operator="equal">
      <formula>"Y"</formula>
    </cfRule>
    <cfRule type="cellIs" dxfId="3856" priority="7" operator="equal">
      <formula>"N"</formula>
    </cfRule>
    <cfRule type="cellIs" dxfId="3855" priority="7" operator="equal">
      <formula>"E"</formula>
    </cfRule>
  </conditionalFormatting>
  <conditionalFormatting sqref="N11">
    <cfRule type="cellIs" dxfId="3854" priority="8" operator="equal">
      <formula>"Y"</formula>
    </cfRule>
    <cfRule type="cellIs" dxfId="3853" priority="8" operator="equal">
      <formula>"N"</formula>
    </cfRule>
    <cfRule type="cellIs" dxfId="3852" priority="8" operator="equal">
      <formula>"E"</formula>
    </cfRule>
  </conditionalFormatting>
  <conditionalFormatting sqref="N12">
    <cfRule type="cellIs" dxfId="3851" priority="9" operator="equal">
      <formula>"Y"</formula>
    </cfRule>
    <cfRule type="cellIs" dxfId="3850" priority="9" operator="equal">
      <formula>"N"</formula>
    </cfRule>
    <cfRule type="cellIs" dxfId="3849" priority="9" operator="equal">
      <formula>"E"</formula>
    </cfRule>
  </conditionalFormatting>
  <conditionalFormatting sqref="N13">
    <cfRule type="cellIs" dxfId="3848" priority="10" operator="equal">
      <formula>"Y"</formula>
    </cfRule>
    <cfRule type="cellIs" dxfId="3847" priority="10" operator="equal">
      <formula>"N"</formula>
    </cfRule>
    <cfRule type="cellIs" dxfId="3846" priority="10" operator="equal">
      <formula>"E"</formula>
    </cfRule>
  </conditionalFormatting>
  <conditionalFormatting sqref="N14">
    <cfRule type="cellIs" dxfId="3845" priority="11" operator="equal">
      <formula>"Y"</formula>
    </cfRule>
    <cfRule type="cellIs" dxfId="3844" priority="11" operator="equal">
      <formula>"N"</formula>
    </cfRule>
    <cfRule type="cellIs" dxfId="3843" priority="11" operator="equal">
      <formula>"E"</formula>
    </cfRule>
  </conditionalFormatting>
  <conditionalFormatting sqref="N15">
    <cfRule type="cellIs" dxfId="3842" priority="12" operator="equal">
      <formula>"Y"</formula>
    </cfRule>
    <cfRule type="cellIs" dxfId="3841" priority="12" operator="equal">
      <formula>"N"</formula>
    </cfRule>
    <cfRule type="cellIs" dxfId="3840" priority="12" operator="equal">
      <formula>"E"</formula>
    </cfRule>
  </conditionalFormatting>
  <conditionalFormatting sqref="N16">
    <cfRule type="cellIs" dxfId="3839" priority="13" operator="equal">
      <formula>"Y"</formula>
    </cfRule>
    <cfRule type="cellIs" dxfId="3838" priority="13" operator="equal">
      <formula>"N"</formula>
    </cfRule>
    <cfRule type="cellIs" dxfId="3837" priority="13" operator="equal">
      <formula>"E"</formula>
    </cfRule>
  </conditionalFormatting>
  <conditionalFormatting sqref="N17">
    <cfRule type="cellIs" dxfId="3836" priority="14" operator="equal">
      <formula>"Y"</formula>
    </cfRule>
    <cfRule type="cellIs" dxfId="3835" priority="14" operator="equal">
      <formula>"N"</formula>
    </cfRule>
    <cfRule type="cellIs" dxfId="3834" priority="14" operator="equal">
      <formula>"E"</formula>
    </cfRule>
  </conditionalFormatting>
  <conditionalFormatting sqref="N18">
    <cfRule type="cellIs" dxfId="3833" priority="15" operator="equal">
      <formula>"Y"</formula>
    </cfRule>
    <cfRule type="cellIs" dxfId="3832" priority="15" operator="equal">
      <formula>"N"</formula>
    </cfRule>
    <cfRule type="cellIs" dxfId="3831" priority="15" operator="equal">
      <formula>"E"</formula>
    </cfRule>
  </conditionalFormatting>
  <conditionalFormatting sqref="N19">
    <cfRule type="cellIs" dxfId="3830" priority="16" operator="equal">
      <formula>"Y"</formula>
    </cfRule>
    <cfRule type="cellIs" dxfId="3829" priority="16" operator="equal">
      <formula>"N"</formula>
    </cfRule>
    <cfRule type="cellIs" dxfId="3828" priority="16" operator="equal">
      <formula>"E"</formula>
    </cfRule>
  </conditionalFormatting>
  <conditionalFormatting sqref="N20">
    <cfRule type="cellIs" dxfId="3827" priority="17" operator="equal">
      <formula>"Y"</formula>
    </cfRule>
    <cfRule type="cellIs" dxfId="3826" priority="17" operator="equal">
      <formula>"N"</formula>
    </cfRule>
    <cfRule type="cellIs" dxfId="3825" priority="17" operator="equal">
      <formula>"E"</formula>
    </cfRule>
  </conditionalFormatting>
  <conditionalFormatting sqref="N21">
    <cfRule type="cellIs" dxfId="3824" priority="18" operator="equal">
      <formula>"Y"</formula>
    </cfRule>
    <cfRule type="cellIs" dxfId="3823" priority="18" operator="equal">
      <formula>"N"</formula>
    </cfRule>
    <cfRule type="cellIs" dxfId="3822" priority="18" operator="equal">
      <formula>"E"</formula>
    </cfRule>
  </conditionalFormatting>
  <conditionalFormatting sqref="N22">
    <cfRule type="cellIs" dxfId="3821" priority="19" operator="equal">
      <formula>"Y"</formula>
    </cfRule>
    <cfRule type="cellIs" dxfId="3820" priority="19" operator="equal">
      <formula>"N"</formula>
    </cfRule>
    <cfRule type="cellIs" dxfId="3819" priority="19" operator="equal">
      <formula>"E"</formula>
    </cfRule>
  </conditionalFormatting>
  <conditionalFormatting sqref="N23">
    <cfRule type="cellIs" dxfId="3818" priority="20" operator="equal">
      <formula>"Y"</formula>
    </cfRule>
    <cfRule type="cellIs" dxfId="3817" priority="20" operator="equal">
      <formula>"N"</formula>
    </cfRule>
    <cfRule type="cellIs" dxfId="3816" priority="20" operator="equal">
      <formula>"E"</formula>
    </cfRule>
  </conditionalFormatting>
  <conditionalFormatting sqref="N24">
    <cfRule type="cellIs" dxfId="3815" priority="21" operator="equal">
      <formula>"Y"</formula>
    </cfRule>
    <cfRule type="cellIs" dxfId="3814" priority="21" operator="equal">
      <formula>"N"</formula>
    </cfRule>
    <cfRule type="cellIs" dxfId="3813" priority="21" operator="equal">
      <formula>"E"</formula>
    </cfRule>
  </conditionalFormatting>
  <conditionalFormatting sqref="N25">
    <cfRule type="cellIs" dxfId="3812" priority="22" operator="equal">
      <formula>"Y"</formula>
    </cfRule>
    <cfRule type="cellIs" dxfId="3811" priority="22" operator="equal">
      <formula>"N"</formula>
    </cfRule>
    <cfRule type="cellIs" dxfId="3810" priority="22" operator="equal">
      <formula>"E"</formula>
    </cfRule>
  </conditionalFormatting>
  <conditionalFormatting sqref="N26">
    <cfRule type="cellIs" dxfId="3809" priority="23" operator="equal">
      <formula>"Y"</formula>
    </cfRule>
    <cfRule type="cellIs" dxfId="3808" priority="23" operator="equal">
      <formula>"N"</formula>
    </cfRule>
    <cfRule type="cellIs" dxfId="3807" priority="23" operator="equal">
      <formula>"E"</formula>
    </cfRule>
  </conditionalFormatting>
  <conditionalFormatting sqref="N27">
    <cfRule type="cellIs" dxfId="3806" priority="24" operator="equal">
      <formula>"Y"</formula>
    </cfRule>
    <cfRule type="cellIs" dxfId="3805" priority="24" operator="equal">
      <formula>"N"</formula>
    </cfRule>
    <cfRule type="cellIs" dxfId="3804" priority="24" operator="equal">
      <formula>"E"</formula>
    </cfRule>
  </conditionalFormatting>
  <conditionalFormatting sqref="N28">
    <cfRule type="cellIs" dxfId="3803" priority="25" operator="equal">
      <formula>"Y"</formula>
    </cfRule>
    <cfRule type="cellIs" dxfId="3802" priority="25" operator="equal">
      <formula>"N"</formula>
    </cfRule>
    <cfRule type="cellIs" dxfId="3801" priority="25" operator="equal">
      <formula>"E"</formula>
    </cfRule>
  </conditionalFormatting>
  <conditionalFormatting sqref="N29">
    <cfRule type="cellIs" dxfId="3800" priority="26" operator="equal">
      <formula>"Y"</formula>
    </cfRule>
    <cfRule type="cellIs" dxfId="3799" priority="26" operator="equal">
      <formula>"N"</formula>
    </cfRule>
    <cfRule type="cellIs" dxfId="3798" priority="26" operator="equal">
      <formula>"E"</formula>
    </cfRule>
  </conditionalFormatting>
  <conditionalFormatting sqref="N30">
    <cfRule type="cellIs" dxfId="3797" priority="27" operator="equal">
      <formula>"Y"</formula>
    </cfRule>
    <cfRule type="cellIs" dxfId="3796" priority="27" operator="equal">
      <formula>"N"</formula>
    </cfRule>
    <cfRule type="cellIs" dxfId="3795" priority="27" operator="equal">
      <formula>"E"</formula>
    </cfRule>
  </conditionalFormatting>
  <conditionalFormatting sqref="N31">
    <cfRule type="cellIs" dxfId="3794" priority="28" operator="equal">
      <formula>"Y"</formula>
    </cfRule>
    <cfRule type="cellIs" dxfId="3793" priority="28" operator="equal">
      <formula>"N"</formula>
    </cfRule>
    <cfRule type="cellIs" dxfId="3792" priority="28" operator="equal">
      <formula>"E"</formula>
    </cfRule>
  </conditionalFormatting>
  <conditionalFormatting sqref="N32">
    <cfRule type="cellIs" dxfId="3791" priority="29" operator="equal">
      <formula>"Y"</formula>
    </cfRule>
    <cfRule type="cellIs" dxfId="3790" priority="29" operator="equal">
      <formula>"N"</formula>
    </cfRule>
    <cfRule type="cellIs" dxfId="3789" priority="29" operator="equal">
      <formula>"E"</formula>
    </cfRule>
  </conditionalFormatting>
  <conditionalFormatting sqref="N33">
    <cfRule type="cellIs" dxfId="3788" priority="30" operator="equal">
      <formula>"Y"</formula>
    </cfRule>
    <cfRule type="cellIs" dxfId="3787" priority="30" operator="equal">
      <formula>"N"</formula>
    </cfRule>
    <cfRule type="cellIs" dxfId="3786" priority="30" operator="equal">
      <formula>"E"</formula>
    </cfRule>
  </conditionalFormatting>
  <conditionalFormatting sqref="N34">
    <cfRule type="cellIs" dxfId="3785" priority="31" operator="equal">
      <formula>"Y"</formula>
    </cfRule>
    <cfRule type="cellIs" dxfId="3784" priority="31" operator="equal">
      <formula>"N"</formula>
    </cfRule>
    <cfRule type="cellIs" dxfId="3783" priority="31" operator="equal">
      <formula>"E"</formula>
    </cfRule>
  </conditionalFormatting>
  <conditionalFormatting sqref="N35">
    <cfRule type="cellIs" dxfId="3782" priority="32" operator="equal">
      <formula>"Y"</formula>
    </cfRule>
    <cfRule type="cellIs" dxfId="3781" priority="32" operator="equal">
      <formula>"N"</formula>
    </cfRule>
    <cfRule type="cellIs" dxfId="3780" priority="32" operator="equal">
      <formula>"E"</formula>
    </cfRule>
  </conditionalFormatting>
  <conditionalFormatting sqref="N36">
    <cfRule type="cellIs" dxfId="3779" priority="33" operator="equal">
      <formula>"Y"</formula>
    </cfRule>
    <cfRule type="cellIs" dxfId="3778" priority="33" operator="equal">
      <formula>"N"</formula>
    </cfRule>
    <cfRule type="cellIs" dxfId="3777" priority="33" operator="equal">
      <formula>"E"</formula>
    </cfRule>
  </conditionalFormatting>
  <conditionalFormatting sqref="N37">
    <cfRule type="cellIs" dxfId="3776" priority="34" operator="equal">
      <formula>"Y"</formula>
    </cfRule>
    <cfRule type="cellIs" dxfId="3775" priority="34" operator="equal">
      <formula>"N"</formula>
    </cfRule>
    <cfRule type="cellIs" dxfId="3774" priority="34" operator="equal">
      <formula>"E"</formula>
    </cfRule>
  </conditionalFormatting>
  <conditionalFormatting sqref="N38">
    <cfRule type="cellIs" dxfId="3773" priority="35" operator="equal">
      <formula>"Y"</formula>
    </cfRule>
    <cfRule type="cellIs" dxfId="3772" priority="35" operator="equal">
      <formula>"N"</formula>
    </cfRule>
    <cfRule type="cellIs" dxfId="3771" priority="35" operator="equal">
      <formula>"E"</formula>
    </cfRule>
  </conditionalFormatting>
  <conditionalFormatting sqref="N39">
    <cfRule type="cellIs" dxfId="3770" priority="36" operator="equal">
      <formula>"Y"</formula>
    </cfRule>
    <cfRule type="cellIs" dxfId="3769" priority="36" operator="equal">
      <formula>"N"</formula>
    </cfRule>
    <cfRule type="cellIs" dxfId="3768" priority="36" operator="equal">
      <formula>"E"</formula>
    </cfRule>
  </conditionalFormatting>
  <conditionalFormatting sqref="N40">
    <cfRule type="cellIs" dxfId="3767" priority="37" operator="equal">
      <formula>"Y"</formula>
    </cfRule>
    <cfRule type="cellIs" dxfId="3766" priority="37" operator="equal">
      <formula>"N"</formula>
    </cfRule>
    <cfRule type="cellIs" dxfId="3765" priority="37" operator="equal">
      <formula>"E"</formula>
    </cfRule>
  </conditionalFormatting>
  <conditionalFormatting sqref="N41">
    <cfRule type="cellIs" dxfId="3764" priority="38" operator="equal">
      <formula>"Y"</formula>
    </cfRule>
    <cfRule type="cellIs" dxfId="3763" priority="38" operator="equal">
      <formula>"N"</formula>
    </cfRule>
    <cfRule type="cellIs" dxfId="3762" priority="38" operator="equal">
      <formula>"E"</formula>
    </cfRule>
  </conditionalFormatting>
  <conditionalFormatting sqref="N42">
    <cfRule type="cellIs" dxfId="3761" priority="39" operator="equal">
      <formula>"Y"</formula>
    </cfRule>
    <cfRule type="cellIs" dxfId="3760" priority="39" operator="equal">
      <formula>"N"</formula>
    </cfRule>
    <cfRule type="cellIs" dxfId="3759" priority="39" operator="equal">
      <formula>"E"</formula>
    </cfRule>
  </conditionalFormatting>
  <conditionalFormatting sqref="N43">
    <cfRule type="cellIs" dxfId="3758" priority="40" operator="equal">
      <formula>"Y"</formula>
    </cfRule>
    <cfRule type="cellIs" dxfId="3757" priority="40" operator="equal">
      <formula>"N"</formula>
    </cfRule>
    <cfRule type="cellIs" dxfId="3756" priority="40" operator="equal">
      <formula>"E"</formula>
    </cfRule>
  </conditionalFormatting>
  <conditionalFormatting sqref="N44">
    <cfRule type="cellIs" dxfId="3755" priority="41" operator="equal">
      <formula>"Y"</formula>
    </cfRule>
    <cfRule type="cellIs" dxfId="3754" priority="41" operator="equal">
      <formula>"N"</formula>
    </cfRule>
    <cfRule type="cellIs" dxfId="3753" priority="41" operator="equal">
      <formula>"E"</formula>
    </cfRule>
  </conditionalFormatting>
  <conditionalFormatting sqref="N45">
    <cfRule type="cellIs" dxfId="3752" priority="42" operator="equal">
      <formula>"Y"</formula>
    </cfRule>
    <cfRule type="cellIs" dxfId="3751" priority="42" operator="equal">
      <formula>"N"</formula>
    </cfRule>
    <cfRule type="cellIs" dxfId="3750" priority="42" operator="equal">
      <formula>"E"</formula>
    </cfRule>
  </conditionalFormatting>
  <conditionalFormatting sqref="N46">
    <cfRule type="cellIs" dxfId="3749" priority="43" operator="equal">
      <formula>"Y"</formula>
    </cfRule>
    <cfRule type="cellIs" dxfId="3748" priority="43" operator="equal">
      <formula>"N"</formula>
    </cfRule>
    <cfRule type="cellIs" dxfId="3747" priority="43" operator="equal">
      <formula>"E"</formula>
    </cfRule>
  </conditionalFormatting>
  <conditionalFormatting sqref="N47">
    <cfRule type="cellIs" dxfId="3746" priority="44" operator="equal">
      <formula>"Y"</formula>
    </cfRule>
    <cfRule type="cellIs" dxfId="3745" priority="44" operator="equal">
      <formula>"N"</formula>
    </cfRule>
    <cfRule type="cellIs" dxfId="3744" priority="44" operator="equal">
      <formula>"E"</formula>
    </cfRule>
  </conditionalFormatting>
  <conditionalFormatting sqref="N48">
    <cfRule type="cellIs" dxfId="3743" priority="45" operator="equal">
      <formula>"Y"</formula>
    </cfRule>
    <cfRule type="cellIs" dxfId="3742" priority="45" operator="equal">
      <formula>"N"</formula>
    </cfRule>
    <cfRule type="cellIs" dxfId="3741" priority="45" operator="equal">
      <formula>"E"</formula>
    </cfRule>
  </conditionalFormatting>
  <conditionalFormatting sqref="N49">
    <cfRule type="cellIs" dxfId="3740" priority="46" operator="equal">
      <formula>"Y"</formula>
    </cfRule>
    <cfRule type="cellIs" dxfId="3739" priority="46" operator="equal">
      <formula>"N"</formula>
    </cfRule>
    <cfRule type="cellIs" dxfId="3738" priority="46" operator="equal">
      <formula>"E"</formula>
    </cfRule>
  </conditionalFormatting>
  <conditionalFormatting sqref="N50">
    <cfRule type="cellIs" dxfId="3737" priority="47" operator="equal">
      <formula>"Y"</formula>
    </cfRule>
    <cfRule type="cellIs" dxfId="3736" priority="47" operator="equal">
      <formula>"N"</formula>
    </cfRule>
    <cfRule type="cellIs" dxfId="3735" priority="47" operator="equal">
      <formula>"E"</formula>
    </cfRule>
  </conditionalFormatting>
  <conditionalFormatting sqref="N51">
    <cfRule type="cellIs" dxfId="3734" priority="48" operator="equal">
      <formula>"Y"</formula>
    </cfRule>
    <cfRule type="cellIs" dxfId="3733" priority="48" operator="equal">
      <formula>"N"</formula>
    </cfRule>
    <cfRule type="cellIs" dxfId="3732" priority="48" operator="equal">
      <formula>"E"</formula>
    </cfRule>
  </conditionalFormatting>
  <conditionalFormatting sqref="N52">
    <cfRule type="cellIs" dxfId="3731" priority="49" operator="equal">
      <formula>"Y"</formula>
    </cfRule>
    <cfRule type="cellIs" dxfId="3730" priority="49" operator="equal">
      <formula>"N"</formula>
    </cfRule>
    <cfRule type="cellIs" dxfId="3729" priority="49" operator="equal">
      <formula>"E"</formula>
    </cfRule>
  </conditionalFormatting>
  <conditionalFormatting sqref="N53">
    <cfRule type="cellIs" dxfId="3728" priority="50" operator="equal">
      <formula>"Y"</formula>
    </cfRule>
    <cfRule type="cellIs" dxfId="3727" priority="50" operator="equal">
      <formula>"N"</formula>
    </cfRule>
    <cfRule type="cellIs" dxfId="3726" priority="50" operator="equal">
      <formula>"E"</formula>
    </cfRule>
  </conditionalFormatting>
  <conditionalFormatting sqref="N54">
    <cfRule type="cellIs" dxfId="3725" priority="51" operator="equal">
      <formula>"Y"</formula>
    </cfRule>
    <cfRule type="cellIs" dxfId="3724" priority="51" operator="equal">
      <formula>"N"</formula>
    </cfRule>
    <cfRule type="cellIs" dxfId="3723" priority="51" operator="equal">
      <formula>"E"</formula>
    </cfRule>
  </conditionalFormatting>
  <conditionalFormatting sqref="N55">
    <cfRule type="cellIs" dxfId="3722" priority="52" operator="equal">
      <formula>"Y"</formula>
    </cfRule>
    <cfRule type="cellIs" dxfId="3721" priority="52" operator="equal">
      <formula>"N"</formula>
    </cfRule>
    <cfRule type="cellIs" dxfId="3720" priority="52" operator="equal">
      <formula>"E"</formula>
    </cfRule>
  </conditionalFormatting>
  <conditionalFormatting sqref="N56">
    <cfRule type="cellIs" dxfId="3719" priority="53" operator="equal">
      <formula>"Y"</formula>
    </cfRule>
    <cfRule type="cellIs" dxfId="3718" priority="53" operator="equal">
      <formula>"N"</formula>
    </cfRule>
    <cfRule type="cellIs" dxfId="3717" priority="53" operator="equal">
      <formula>"E"</formula>
    </cfRule>
  </conditionalFormatting>
  <conditionalFormatting sqref="N57">
    <cfRule type="cellIs" dxfId="3716" priority="54" operator="equal">
      <formula>"Y"</formula>
    </cfRule>
    <cfRule type="cellIs" dxfId="3715" priority="54" operator="equal">
      <formula>"N"</formula>
    </cfRule>
    <cfRule type="cellIs" dxfId="3714" priority="54" operator="equal">
      <formula>"E"</formula>
    </cfRule>
  </conditionalFormatting>
  <conditionalFormatting sqref="N58">
    <cfRule type="cellIs" dxfId="3713" priority="55" operator="equal">
      <formula>"Y"</formula>
    </cfRule>
    <cfRule type="cellIs" dxfId="3712" priority="55" operator="equal">
      <formula>"N"</formula>
    </cfRule>
    <cfRule type="cellIs" dxfId="3711" priority="55" operator="equal">
      <formula>"E"</formula>
    </cfRule>
  </conditionalFormatting>
  <conditionalFormatting sqref="N59">
    <cfRule type="cellIs" dxfId="3710" priority="56" operator="equal">
      <formula>"Y"</formula>
    </cfRule>
    <cfRule type="cellIs" dxfId="3709" priority="56" operator="equal">
      <formula>"N"</formula>
    </cfRule>
    <cfRule type="cellIs" dxfId="3708" priority="56" operator="equal">
      <formula>"E"</formula>
    </cfRule>
  </conditionalFormatting>
  <conditionalFormatting sqref="N60">
    <cfRule type="cellIs" dxfId="3707" priority="57" operator="equal">
      <formula>"Y"</formula>
    </cfRule>
    <cfRule type="cellIs" dxfId="3706" priority="57" operator="equal">
      <formula>"N"</formula>
    </cfRule>
    <cfRule type="cellIs" dxfId="3705" priority="57" operator="equal">
      <formula>"E"</formula>
    </cfRule>
  </conditionalFormatting>
  <conditionalFormatting sqref="N61">
    <cfRule type="cellIs" dxfId="3704" priority="58" operator="equal">
      <formula>"Y"</formula>
    </cfRule>
    <cfRule type="cellIs" dxfId="3703" priority="58" operator="equal">
      <formula>"N"</formula>
    </cfRule>
    <cfRule type="cellIs" dxfId="3702" priority="58" operator="equal">
      <formula>"E"</formula>
    </cfRule>
  </conditionalFormatting>
  <conditionalFormatting sqref="N62">
    <cfRule type="cellIs" dxfId="3701" priority="59" operator="equal">
      <formula>"Y"</formula>
    </cfRule>
    <cfRule type="cellIs" dxfId="3700" priority="59" operator="equal">
      <formula>"N"</formula>
    </cfRule>
    <cfRule type="cellIs" dxfId="3699" priority="59" operator="equal">
      <formula>"E"</formula>
    </cfRule>
  </conditionalFormatting>
  <conditionalFormatting sqref="N63">
    <cfRule type="cellIs" dxfId="3698" priority="60" operator="equal">
      <formula>"Y"</formula>
    </cfRule>
    <cfRule type="cellIs" dxfId="3697" priority="60" operator="equal">
      <formula>"N"</formula>
    </cfRule>
    <cfRule type="cellIs" dxfId="3696" priority="60" operator="equal">
      <formula>"E"</formula>
    </cfRule>
  </conditionalFormatting>
  <conditionalFormatting sqref="N64">
    <cfRule type="cellIs" dxfId="3695" priority="61" operator="equal">
      <formula>"Y"</formula>
    </cfRule>
    <cfRule type="cellIs" dxfId="3694" priority="61" operator="equal">
      <formula>"N"</formula>
    </cfRule>
    <cfRule type="cellIs" dxfId="3693" priority="61" operator="equal">
      <formula>"E"</formula>
    </cfRule>
  </conditionalFormatting>
  <conditionalFormatting sqref="N65">
    <cfRule type="cellIs" dxfId="3692" priority="62" operator="equal">
      <formula>"Y"</formula>
    </cfRule>
    <cfRule type="cellIs" dxfId="3691" priority="62" operator="equal">
      <formula>"N"</formula>
    </cfRule>
    <cfRule type="cellIs" dxfId="3690" priority="62" operator="equal">
      <formula>"E"</formula>
    </cfRule>
  </conditionalFormatting>
  <conditionalFormatting sqref="N66">
    <cfRule type="cellIs" dxfId="3689" priority="63" operator="equal">
      <formula>"Y"</formula>
    </cfRule>
    <cfRule type="cellIs" dxfId="3688" priority="63" operator="equal">
      <formula>"N"</formula>
    </cfRule>
    <cfRule type="cellIs" dxfId="3687" priority="63" operator="equal">
      <formula>"E"</formula>
    </cfRule>
  </conditionalFormatting>
  <conditionalFormatting sqref="N67">
    <cfRule type="cellIs" dxfId="3686" priority="64" operator="equal">
      <formula>"Y"</formula>
    </cfRule>
    <cfRule type="cellIs" dxfId="3685" priority="64" operator="equal">
      <formula>"N"</formula>
    </cfRule>
    <cfRule type="cellIs" dxfId="3684" priority="64" operator="equal">
      <formula>"E"</formula>
    </cfRule>
  </conditionalFormatting>
  <conditionalFormatting sqref="N68">
    <cfRule type="cellIs" dxfId="3683" priority="65" operator="equal">
      <formula>"Y"</formula>
    </cfRule>
    <cfRule type="cellIs" dxfId="3682" priority="65" operator="equal">
      <formula>"N"</formula>
    </cfRule>
    <cfRule type="cellIs" dxfId="3681" priority="65" operator="equal">
      <formula>"E"</formula>
    </cfRule>
  </conditionalFormatting>
  <conditionalFormatting sqref="N69">
    <cfRule type="cellIs" dxfId="3680" priority="66" operator="equal">
      <formula>"Y"</formula>
    </cfRule>
    <cfRule type="cellIs" dxfId="3679" priority="66" operator="equal">
      <formula>"N"</formula>
    </cfRule>
    <cfRule type="cellIs" dxfId="3678" priority="66" operator="equal">
      <formula>"E"</formula>
    </cfRule>
  </conditionalFormatting>
  <conditionalFormatting sqref="N70">
    <cfRule type="cellIs" dxfId="3677" priority="67" operator="equal">
      <formula>"Y"</formula>
    </cfRule>
    <cfRule type="cellIs" dxfId="3676" priority="67" operator="equal">
      <formula>"N"</formula>
    </cfRule>
    <cfRule type="cellIs" dxfId="3675" priority="67" operator="equal">
      <formula>"E"</formula>
    </cfRule>
  </conditionalFormatting>
  <conditionalFormatting sqref="N71">
    <cfRule type="cellIs" dxfId="3674" priority="68" operator="equal">
      <formula>"Y"</formula>
    </cfRule>
    <cfRule type="cellIs" dxfId="3673" priority="68" operator="equal">
      <formula>"N"</formula>
    </cfRule>
    <cfRule type="cellIs" dxfId="3672" priority="68" operator="equal">
      <formula>"E"</formula>
    </cfRule>
  </conditionalFormatting>
  <conditionalFormatting sqref="N72">
    <cfRule type="cellIs" dxfId="3671" priority="69" operator="equal">
      <formula>"Y"</formula>
    </cfRule>
    <cfRule type="cellIs" dxfId="3670" priority="69" operator="equal">
      <formula>"N"</formula>
    </cfRule>
    <cfRule type="cellIs" dxfId="3669" priority="69" operator="equal">
      <formula>"E"</formula>
    </cfRule>
  </conditionalFormatting>
  <conditionalFormatting sqref="N73">
    <cfRule type="cellIs" dxfId="3668" priority="70" operator="equal">
      <formula>"Y"</formula>
    </cfRule>
    <cfRule type="cellIs" dxfId="3667" priority="70" operator="equal">
      <formula>"N"</formula>
    </cfRule>
    <cfRule type="cellIs" dxfId="3666" priority="70" operator="equal">
      <formula>"E"</formula>
    </cfRule>
  </conditionalFormatting>
  <conditionalFormatting sqref="N74">
    <cfRule type="cellIs" dxfId="3665" priority="71" operator="equal">
      <formula>"Y"</formula>
    </cfRule>
    <cfRule type="cellIs" dxfId="3664" priority="71" operator="equal">
      <formula>"N"</formula>
    </cfRule>
    <cfRule type="cellIs" dxfId="3663" priority="71" operator="equal">
      <formula>"E"</formula>
    </cfRule>
  </conditionalFormatting>
  <conditionalFormatting sqref="N75">
    <cfRule type="cellIs" dxfId="3662" priority="72" operator="equal">
      <formula>"Y"</formula>
    </cfRule>
    <cfRule type="cellIs" dxfId="3661" priority="72" operator="equal">
      <formula>"N"</formula>
    </cfRule>
    <cfRule type="cellIs" dxfId="3660" priority="72" operator="equal">
      <formula>"E"</formula>
    </cfRule>
  </conditionalFormatting>
  <conditionalFormatting sqref="N76">
    <cfRule type="cellIs" dxfId="3659" priority="73" operator="equal">
      <formula>"Y"</formula>
    </cfRule>
    <cfRule type="cellIs" dxfId="3658" priority="73" operator="equal">
      <formula>"N"</formula>
    </cfRule>
    <cfRule type="cellIs" dxfId="3657" priority="73" operator="equal">
      <formula>"E"</formula>
    </cfRule>
  </conditionalFormatting>
  <conditionalFormatting sqref="N77">
    <cfRule type="cellIs" dxfId="3656" priority="74" operator="equal">
      <formula>"Y"</formula>
    </cfRule>
    <cfRule type="cellIs" dxfId="3655" priority="74" operator="equal">
      <formula>"N"</formula>
    </cfRule>
    <cfRule type="cellIs" dxfId="3654" priority="74" operator="equal">
      <formula>"E"</formula>
    </cfRule>
  </conditionalFormatting>
  <conditionalFormatting sqref="N78">
    <cfRule type="cellIs" dxfId="3653" priority="75" operator="equal">
      <formula>"Y"</formula>
    </cfRule>
    <cfRule type="cellIs" dxfId="3652" priority="75" operator="equal">
      <formula>"N"</formula>
    </cfRule>
    <cfRule type="cellIs" dxfId="3651" priority="75" operator="equal">
      <formula>"E"</formula>
    </cfRule>
  </conditionalFormatting>
  <conditionalFormatting sqref="N79">
    <cfRule type="cellIs" dxfId="3650" priority="76" operator="equal">
      <formula>"Y"</formula>
    </cfRule>
    <cfRule type="cellIs" dxfId="3649" priority="76" operator="equal">
      <formula>"N"</formula>
    </cfRule>
    <cfRule type="cellIs" dxfId="3648" priority="76" operator="equal">
      <formula>"E"</formula>
    </cfRule>
  </conditionalFormatting>
  <conditionalFormatting sqref="N80">
    <cfRule type="cellIs" dxfId="3647" priority="77" operator="equal">
      <formula>"Y"</formula>
    </cfRule>
    <cfRule type="cellIs" dxfId="3646" priority="77" operator="equal">
      <formula>"N"</formula>
    </cfRule>
    <cfRule type="cellIs" dxfId="3645" priority="77" operator="equal">
      <formula>"E"</formula>
    </cfRule>
  </conditionalFormatting>
  <conditionalFormatting sqref="N81">
    <cfRule type="cellIs" dxfId="3644" priority="78" operator="equal">
      <formula>"Y"</formula>
    </cfRule>
    <cfRule type="cellIs" dxfId="3643" priority="78" operator="equal">
      <formula>"N"</formula>
    </cfRule>
    <cfRule type="cellIs" dxfId="3642" priority="78" operator="equal">
      <formula>"E"</formula>
    </cfRule>
  </conditionalFormatting>
  <conditionalFormatting sqref="N82">
    <cfRule type="cellIs" dxfId="3641" priority="79" operator="equal">
      <formula>"Y"</formula>
    </cfRule>
    <cfRule type="cellIs" dxfId="3640" priority="79" operator="equal">
      <formula>"N"</formula>
    </cfRule>
    <cfRule type="cellIs" dxfId="3639" priority="79" operator="equal">
      <formula>"E"</formula>
    </cfRule>
  </conditionalFormatting>
  <conditionalFormatting sqref="N83">
    <cfRule type="cellIs" dxfId="3638" priority="80" operator="equal">
      <formula>"Y"</formula>
    </cfRule>
    <cfRule type="cellIs" dxfId="3637" priority="80" operator="equal">
      <formula>"N"</formula>
    </cfRule>
    <cfRule type="cellIs" dxfId="3636" priority="80" operator="equal">
      <formula>"E"</formula>
    </cfRule>
  </conditionalFormatting>
  <conditionalFormatting sqref="N84">
    <cfRule type="cellIs" dxfId="3635" priority="81" operator="equal">
      <formula>"Y"</formula>
    </cfRule>
    <cfRule type="cellIs" dxfId="3634" priority="81" operator="equal">
      <formula>"N"</formula>
    </cfRule>
    <cfRule type="cellIs" dxfId="3633" priority="81" operator="equal">
      <formula>"E"</formula>
    </cfRule>
  </conditionalFormatting>
  <conditionalFormatting sqref="N85">
    <cfRule type="cellIs" dxfId="3632" priority="82" operator="equal">
      <formula>"Y"</formula>
    </cfRule>
    <cfRule type="cellIs" dxfId="3631" priority="82" operator="equal">
      <formula>"N"</formula>
    </cfRule>
    <cfRule type="cellIs" dxfId="3630" priority="82" operator="equal">
      <formula>"E"</formula>
    </cfRule>
  </conditionalFormatting>
  <conditionalFormatting sqref="N86">
    <cfRule type="cellIs" dxfId="3629" priority="83" operator="equal">
      <formula>"Y"</formula>
    </cfRule>
    <cfRule type="cellIs" dxfId="3628" priority="83" operator="equal">
      <formula>"N"</formula>
    </cfRule>
    <cfRule type="cellIs" dxfId="3627" priority="83" operator="equal">
      <formula>"E"</formula>
    </cfRule>
  </conditionalFormatting>
  <conditionalFormatting sqref="N87">
    <cfRule type="cellIs" dxfId="3626" priority="84" operator="equal">
      <formula>"Y"</formula>
    </cfRule>
    <cfRule type="cellIs" dxfId="3625" priority="84" operator="equal">
      <formula>"N"</formula>
    </cfRule>
    <cfRule type="cellIs" dxfId="3624" priority="84" operator="equal">
      <formula>"E"</formula>
    </cfRule>
  </conditionalFormatting>
  <conditionalFormatting sqref="N88">
    <cfRule type="cellIs" dxfId="3623" priority="85" operator="equal">
      <formula>"Y"</formula>
    </cfRule>
    <cfRule type="cellIs" dxfId="3622" priority="85" operator="equal">
      <formula>"N"</formula>
    </cfRule>
    <cfRule type="cellIs" dxfId="3621" priority="85" operator="equal">
      <formula>"E"</formula>
    </cfRule>
  </conditionalFormatting>
  <conditionalFormatting sqref="N89">
    <cfRule type="cellIs" dxfId="3620" priority="86" operator="equal">
      <formula>"Y"</formula>
    </cfRule>
    <cfRule type="cellIs" dxfId="3619" priority="86" operator="equal">
      <formula>"N"</formula>
    </cfRule>
    <cfRule type="cellIs" dxfId="3618" priority="86" operator="equal">
      <formula>"E"</formula>
    </cfRule>
  </conditionalFormatting>
  <conditionalFormatting sqref="N90">
    <cfRule type="cellIs" dxfId="3617" priority="87" operator="equal">
      <formula>"Y"</formula>
    </cfRule>
    <cfRule type="cellIs" dxfId="3616" priority="87" operator="equal">
      <formula>"N"</formula>
    </cfRule>
    <cfRule type="cellIs" dxfId="3615" priority="87" operator="equal">
      <formula>"E"</formula>
    </cfRule>
  </conditionalFormatting>
  <conditionalFormatting sqref="N91">
    <cfRule type="cellIs" dxfId="3614" priority="88" operator="equal">
      <formula>"Y"</formula>
    </cfRule>
    <cfRule type="cellIs" dxfId="3613" priority="88" operator="equal">
      <formula>"N"</formula>
    </cfRule>
    <cfRule type="cellIs" dxfId="3612" priority="88" operator="equal">
      <formula>"E"</formula>
    </cfRule>
  </conditionalFormatting>
  <conditionalFormatting sqref="N92">
    <cfRule type="cellIs" dxfId="3611" priority="89" operator="equal">
      <formula>"Y"</formula>
    </cfRule>
    <cfRule type="cellIs" dxfId="3610" priority="89" operator="equal">
      <formula>"N"</formula>
    </cfRule>
    <cfRule type="cellIs" dxfId="3609" priority="89" operator="equal">
      <formula>"E"</formula>
    </cfRule>
  </conditionalFormatting>
  <conditionalFormatting sqref="N93">
    <cfRule type="cellIs" dxfId="3608" priority="90" operator="equal">
      <formula>"Y"</formula>
    </cfRule>
    <cfRule type="cellIs" dxfId="3607" priority="90" operator="equal">
      <formula>"N"</formula>
    </cfRule>
    <cfRule type="cellIs" dxfId="3606" priority="90" operator="equal">
      <formula>"E"</formula>
    </cfRule>
  </conditionalFormatting>
  <conditionalFormatting sqref="N94">
    <cfRule type="cellIs" dxfId="3605" priority="91" operator="equal">
      <formula>"Y"</formula>
    </cfRule>
    <cfRule type="cellIs" dxfId="3604" priority="91" operator="equal">
      <formula>"N"</formula>
    </cfRule>
    <cfRule type="cellIs" dxfId="3603" priority="91" operator="equal">
      <formula>"E"</formula>
    </cfRule>
  </conditionalFormatting>
  <conditionalFormatting sqref="N95">
    <cfRule type="cellIs" dxfId="3602" priority="92" operator="equal">
      <formula>"Y"</formula>
    </cfRule>
    <cfRule type="cellIs" dxfId="3601" priority="92" operator="equal">
      <formula>"N"</formula>
    </cfRule>
    <cfRule type="cellIs" dxfId="3600" priority="92" operator="equal">
      <formula>"E"</formula>
    </cfRule>
  </conditionalFormatting>
  <conditionalFormatting sqref="N96">
    <cfRule type="cellIs" dxfId="3599" priority="93" operator="equal">
      <formula>"Y"</formula>
    </cfRule>
    <cfRule type="cellIs" dxfId="3598" priority="93" operator="equal">
      <formula>"N"</formula>
    </cfRule>
    <cfRule type="cellIs" dxfId="3597" priority="93" operator="equal">
      <formula>"E"</formula>
    </cfRule>
  </conditionalFormatting>
  <conditionalFormatting sqref="N97">
    <cfRule type="cellIs" dxfId="3596" priority="94" operator="equal">
      <formula>"Y"</formula>
    </cfRule>
    <cfRule type="cellIs" dxfId="3595" priority="94" operator="equal">
      <formula>"N"</formula>
    </cfRule>
    <cfRule type="cellIs" dxfId="3594" priority="94" operator="equal">
      <formula>"E"</formula>
    </cfRule>
  </conditionalFormatting>
  <conditionalFormatting sqref="N98">
    <cfRule type="cellIs" dxfId="3593" priority="95" operator="equal">
      <formula>"Y"</formula>
    </cfRule>
    <cfRule type="cellIs" dxfId="3592" priority="95" operator="equal">
      <formula>"N"</formula>
    </cfRule>
    <cfRule type="cellIs" dxfId="3591" priority="95" operator="equal">
      <formula>"E"</formula>
    </cfRule>
  </conditionalFormatting>
  <conditionalFormatting sqref="N99">
    <cfRule type="cellIs" dxfId="3590" priority="96" operator="equal">
      <formula>"Y"</formula>
    </cfRule>
    <cfRule type="cellIs" dxfId="3589" priority="96" operator="equal">
      <formula>"N"</formula>
    </cfRule>
    <cfRule type="cellIs" dxfId="3588" priority="96" operator="equal">
      <formula>"E"</formula>
    </cfRule>
  </conditionalFormatting>
  <conditionalFormatting sqref="N100">
    <cfRule type="cellIs" dxfId="3587" priority="97" operator="equal">
      <formula>"Y"</formula>
    </cfRule>
    <cfRule type="cellIs" dxfId="3586" priority="97" operator="equal">
      <formula>"N"</formula>
    </cfRule>
    <cfRule type="cellIs" dxfId="3585" priority="97" operator="equal">
      <formula>"E"</formula>
    </cfRule>
  </conditionalFormatting>
  <conditionalFormatting sqref="N101">
    <cfRule type="cellIs" dxfId="3584" priority="98" operator="equal">
      <formula>"Y"</formula>
    </cfRule>
    <cfRule type="cellIs" dxfId="3583" priority="98" operator="equal">
      <formula>"N"</formula>
    </cfRule>
    <cfRule type="cellIs" dxfId="3582" priority="98" operator="equal">
      <formula>"E"</formula>
    </cfRule>
  </conditionalFormatting>
  <conditionalFormatting sqref="N102">
    <cfRule type="cellIs" dxfId="3581" priority="99" operator="equal">
      <formula>"Y"</formula>
    </cfRule>
    <cfRule type="cellIs" dxfId="3580" priority="99" operator="equal">
      <formula>"N"</formula>
    </cfRule>
    <cfRule type="cellIs" dxfId="3579" priority="99" operator="equal">
      <formula>"E"</formula>
    </cfRule>
  </conditionalFormatting>
  <conditionalFormatting sqref="N103">
    <cfRule type="cellIs" dxfId="3578" priority="100" operator="equal">
      <formula>"Y"</formula>
    </cfRule>
    <cfRule type="cellIs" dxfId="3577" priority="100" operator="equal">
      <formula>"N"</formula>
    </cfRule>
    <cfRule type="cellIs" dxfId="3576" priority="100" operator="equal">
      <formula>"E"</formula>
    </cfRule>
  </conditionalFormatting>
  <conditionalFormatting sqref="N104">
    <cfRule type="cellIs" dxfId="3575" priority="101" operator="equal">
      <formula>"Y"</formula>
    </cfRule>
    <cfRule type="cellIs" dxfId="3574" priority="101" operator="equal">
      <formula>"N"</formula>
    </cfRule>
    <cfRule type="cellIs" dxfId="3573" priority="101" operator="equal">
      <formula>"E"</formula>
    </cfRule>
  </conditionalFormatting>
  <conditionalFormatting sqref="N105">
    <cfRule type="cellIs" dxfId="3572" priority="102" operator="equal">
      <formula>"Y"</formula>
    </cfRule>
    <cfRule type="cellIs" dxfId="3571" priority="102" operator="equal">
      <formula>"N"</formula>
    </cfRule>
    <cfRule type="cellIs" dxfId="3570" priority="102" operator="equal">
      <formula>"E"</formula>
    </cfRule>
  </conditionalFormatting>
  <conditionalFormatting sqref="N106">
    <cfRule type="cellIs" dxfId="3569" priority="103" operator="equal">
      <formula>"Y"</formula>
    </cfRule>
    <cfRule type="cellIs" dxfId="3568" priority="103" operator="equal">
      <formula>"N"</formula>
    </cfRule>
    <cfRule type="cellIs" dxfId="3567" priority="103" operator="equal">
      <formula>"E"</formula>
    </cfRule>
  </conditionalFormatting>
  <conditionalFormatting sqref="N107">
    <cfRule type="cellIs" dxfId="3566" priority="104" operator="equal">
      <formula>"Y"</formula>
    </cfRule>
    <cfRule type="cellIs" dxfId="3565" priority="104" operator="equal">
      <formula>"N"</formula>
    </cfRule>
    <cfRule type="cellIs" dxfId="3564" priority="104" operator="equal">
      <formula>"E"</formula>
    </cfRule>
  </conditionalFormatting>
  <conditionalFormatting sqref="N108">
    <cfRule type="cellIs" dxfId="3563" priority="105" operator="equal">
      <formula>"Y"</formula>
    </cfRule>
    <cfRule type="cellIs" dxfId="3562" priority="105" operator="equal">
      <formula>"N"</formula>
    </cfRule>
    <cfRule type="cellIs" dxfId="3561" priority="105" operator="equal">
      <formula>"E"</formula>
    </cfRule>
  </conditionalFormatting>
  <conditionalFormatting sqref="N109">
    <cfRule type="cellIs" dxfId="3560" priority="106" operator="equal">
      <formula>"Y"</formula>
    </cfRule>
    <cfRule type="cellIs" dxfId="3559" priority="106" operator="equal">
      <formula>"N"</formula>
    </cfRule>
    <cfRule type="cellIs" dxfId="3558" priority="106" operator="equal">
      <formula>"E"</formula>
    </cfRule>
  </conditionalFormatting>
  <conditionalFormatting sqref="N110">
    <cfRule type="cellIs" dxfId="3557" priority="107" operator="equal">
      <formula>"Y"</formula>
    </cfRule>
    <cfRule type="cellIs" dxfId="3556" priority="107" operator="equal">
      <formula>"N"</formula>
    </cfRule>
    <cfRule type="cellIs" dxfId="3555" priority="107" operator="equal">
      <formula>"E"</formula>
    </cfRule>
  </conditionalFormatting>
  <conditionalFormatting sqref="N111">
    <cfRule type="cellIs" dxfId="3554" priority="108" operator="equal">
      <formula>"Y"</formula>
    </cfRule>
    <cfRule type="cellIs" dxfId="3553" priority="108" operator="equal">
      <formula>"N"</formula>
    </cfRule>
    <cfRule type="cellIs" dxfId="3552" priority="108" operator="equal">
      <formula>"E"</formula>
    </cfRule>
  </conditionalFormatting>
  <conditionalFormatting sqref="N112">
    <cfRule type="cellIs" dxfId="3551" priority="109" operator="equal">
      <formula>"Y"</formula>
    </cfRule>
    <cfRule type="cellIs" dxfId="3550" priority="109" operator="equal">
      <formula>"N"</formula>
    </cfRule>
    <cfRule type="cellIs" dxfId="3549" priority="109" operator="equal">
      <formula>"E"</formula>
    </cfRule>
  </conditionalFormatting>
  <conditionalFormatting sqref="N113">
    <cfRule type="cellIs" dxfId="3548" priority="110" operator="equal">
      <formula>"Y"</formula>
    </cfRule>
    <cfRule type="cellIs" dxfId="3547" priority="110" operator="equal">
      <formula>"N"</formula>
    </cfRule>
    <cfRule type="cellIs" dxfId="3546" priority="110" operator="equal">
      <formula>"E"</formula>
    </cfRule>
  </conditionalFormatting>
  <conditionalFormatting sqref="N114">
    <cfRule type="cellIs" dxfId="3545" priority="111" operator="equal">
      <formula>"Y"</formula>
    </cfRule>
    <cfRule type="cellIs" dxfId="3544" priority="111" operator="equal">
      <formula>"N"</formula>
    </cfRule>
    <cfRule type="cellIs" dxfId="3543" priority="111" operator="equal">
      <formula>"E"</formula>
    </cfRule>
  </conditionalFormatting>
  <conditionalFormatting sqref="N115">
    <cfRule type="cellIs" dxfId="3542" priority="112" operator="equal">
      <formula>"Y"</formula>
    </cfRule>
    <cfRule type="cellIs" dxfId="3541" priority="112" operator="equal">
      <formula>"N"</formula>
    </cfRule>
    <cfRule type="cellIs" dxfId="3540" priority="112" operator="equal">
      <formula>"E"</formula>
    </cfRule>
  </conditionalFormatting>
  <conditionalFormatting sqref="N116">
    <cfRule type="cellIs" dxfId="3539" priority="113" operator="equal">
      <formula>"Y"</formula>
    </cfRule>
    <cfRule type="cellIs" dxfId="3538" priority="113" operator="equal">
      <formula>"N"</formula>
    </cfRule>
    <cfRule type="cellIs" dxfId="3537" priority="113" operator="equal">
      <formula>"E"</formula>
    </cfRule>
  </conditionalFormatting>
  <conditionalFormatting sqref="N117">
    <cfRule type="cellIs" dxfId="3536" priority="114" operator="equal">
      <formula>"Y"</formula>
    </cfRule>
    <cfRule type="cellIs" dxfId="3535" priority="114" operator="equal">
      <formula>"N"</formula>
    </cfRule>
    <cfRule type="cellIs" dxfId="3534" priority="114" operator="equal">
      <formula>"E"</formula>
    </cfRule>
  </conditionalFormatting>
  <conditionalFormatting sqref="N118">
    <cfRule type="cellIs" dxfId="3533" priority="115" operator="equal">
      <formula>"Y"</formula>
    </cfRule>
    <cfRule type="cellIs" dxfId="3532" priority="115" operator="equal">
      <formula>"N"</formula>
    </cfRule>
    <cfRule type="cellIs" dxfId="3531" priority="115" operator="equal">
      <formula>"E"</formula>
    </cfRule>
  </conditionalFormatting>
  <conditionalFormatting sqref="N119">
    <cfRule type="cellIs" dxfId="3530" priority="116" operator="equal">
      <formula>"Y"</formula>
    </cfRule>
    <cfRule type="cellIs" dxfId="3529" priority="116" operator="equal">
      <formula>"N"</formula>
    </cfRule>
    <cfRule type="cellIs" dxfId="3528" priority="116" operator="equal">
      <formula>"E"</formula>
    </cfRule>
  </conditionalFormatting>
  <conditionalFormatting sqref="N120">
    <cfRule type="cellIs" dxfId="3527" priority="117" operator="equal">
      <formula>"Y"</formula>
    </cfRule>
    <cfRule type="cellIs" dxfId="3526" priority="117" operator="equal">
      <formula>"N"</formula>
    </cfRule>
    <cfRule type="cellIs" dxfId="3525" priority="117" operator="equal">
      <formula>"E"</formula>
    </cfRule>
  </conditionalFormatting>
  <conditionalFormatting sqref="N121">
    <cfRule type="cellIs" dxfId="3524" priority="118" operator="equal">
      <formula>"Y"</formula>
    </cfRule>
    <cfRule type="cellIs" dxfId="3523" priority="118" operator="equal">
      <formula>"N"</formula>
    </cfRule>
    <cfRule type="cellIs" dxfId="3522" priority="118" operator="equal">
      <formula>"E"</formula>
    </cfRule>
  </conditionalFormatting>
  <conditionalFormatting sqref="N122">
    <cfRule type="cellIs" dxfId="3521" priority="119" operator="equal">
      <formula>"Y"</formula>
    </cfRule>
    <cfRule type="cellIs" dxfId="3520" priority="119" operator="equal">
      <formula>"N"</formula>
    </cfRule>
    <cfRule type="cellIs" dxfId="3519" priority="119" operator="equal">
      <formula>"E"</formula>
    </cfRule>
  </conditionalFormatting>
  <conditionalFormatting sqref="N123">
    <cfRule type="cellIs" dxfId="3518" priority="120" operator="equal">
      <formula>"Y"</formula>
    </cfRule>
    <cfRule type="cellIs" dxfId="3517" priority="120" operator="equal">
      <formula>"N"</formula>
    </cfRule>
    <cfRule type="cellIs" dxfId="3516" priority="120" operator="equal">
      <formula>"E"</formula>
    </cfRule>
  </conditionalFormatting>
  <conditionalFormatting sqref="N124">
    <cfRule type="cellIs" dxfId="3515" priority="121" operator="equal">
      <formula>"Y"</formula>
    </cfRule>
    <cfRule type="cellIs" dxfId="3514" priority="121" operator="equal">
      <formula>"N"</formula>
    </cfRule>
    <cfRule type="cellIs" dxfId="3513" priority="121" operator="equal">
      <formula>"E"</formula>
    </cfRule>
  </conditionalFormatting>
  <conditionalFormatting sqref="N125">
    <cfRule type="cellIs" dxfId="3512" priority="122" operator="equal">
      <formula>"Y"</formula>
    </cfRule>
    <cfRule type="cellIs" dxfId="3511" priority="122" operator="equal">
      <formula>"N"</formula>
    </cfRule>
    <cfRule type="cellIs" dxfId="3510" priority="122" operator="equal">
      <formula>"E"</formula>
    </cfRule>
  </conditionalFormatting>
  <conditionalFormatting sqref="N126">
    <cfRule type="cellIs" dxfId="3509" priority="123" operator="equal">
      <formula>"Y"</formula>
    </cfRule>
    <cfRule type="cellIs" dxfId="3508" priority="123" operator="equal">
      <formula>"N"</formula>
    </cfRule>
    <cfRule type="cellIs" dxfId="3507" priority="123" operator="equal">
      <formula>"E"</formula>
    </cfRule>
  </conditionalFormatting>
  <conditionalFormatting sqref="N127">
    <cfRule type="cellIs" dxfId="3506" priority="124" operator="equal">
      <formula>"Y"</formula>
    </cfRule>
    <cfRule type="cellIs" dxfId="3505" priority="124" operator="equal">
      <formula>"N"</formula>
    </cfRule>
    <cfRule type="cellIs" dxfId="3504" priority="124" operator="equal">
      <formula>"E"</formula>
    </cfRule>
  </conditionalFormatting>
  <conditionalFormatting sqref="N128">
    <cfRule type="cellIs" dxfId="3503" priority="125" operator="equal">
      <formula>"Y"</formula>
    </cfRule>
    <cfRule type="cellIs" dxfId="3502" priority="125" operator="equal">
      <formula>"N"</formula>
    </cfRule>
    <cfRule type="cellIs" dxfId="3501" priority="125" operator="equal">
      <formula>"E"</formula>
    </cfRule>
  </conditionalFormatting>
  <conditionalFormatting sqref="N129">
    <cfRule type="cellIs" dxfId="3500" priority="126" operator="equal">
      <formula>"Y"</formula>
    </cfRule>
    <cfRule type="cellIs" dxfId="3499" priority="126" operator="equal">
      <formula>"N"</formula>
    </cfRule>
    <cfRule type="cellIs" dxfId="3498" priority="126" operator="equal">
      <formula>"E"</formula>
    </cfRule>
  </conditionalFormatting>
  <conditionalFormatting sqref="N130">
    <cfRule type="cellIs" dxfId="3497" priority="127" operator="equal">
      <formula>"Y"</formula>
    </cfRule>
    <cfRule type="cellIs" dxfId="3496" priority="127" operator="equal">
      <formula>"N"</formula>
    </cfRule>
    <cfRule type="cellIs" dxfId="3495" priority="127" operator="equal">
      <formula>"E"</formula>
    </cfRule>
  </conditionalFormatting>
  <conditionalFormatting sqref="N131">
    <cfRule type="cellIs" dxfId="3494" priority="128" operator="equal">
      <formula>"Y"</formula>
    </cfRule>
    <cfRule type="cellIs" dxfId="3493" priority="128" operator="equal">
      <formula>"N"</formula>
    </cfRule>
    <cfRule type="cellIs" dxfId="3492" priority="128" operator="equal">
      <formula>"E"</formula>
    </cfRule>
  </conditionalFormatting>
  <conditionalFormatting sqref="N132">
    <cfRule type="cellIs" dxfId="3491" priority="129" operator="equal">
      <formula>"Y"</formula>
    </cfRule>
    <cfRule type="cellIs" dxfId="3490" priority="129" operator="equal">
      <formula>"N"</formula>
    </cfRule>
    <cfRule type="cellIs" dxfId="3489" priority="129" operator="equal">
      <formula>"E"</formula>
    </cfRule>
  </conditionalFormatting>
  <conditionalFormatting sqref="N133">
    <cfRule type="cellIs" dxfId="3488" priority="130" operator="equal">
      <formula>"Y"</formula>
    </cfRule>
    <cfRule type="cellIs" dxfId="3487" priority="130" operator="equal">
      <formula>"N"</formula>
    </cfRule>
    <cfRule type="cellIs" dxfId="3486" priority="130" operator="equal">
      <formula>"E"</formula>
    </cfRule>
  </conditionalFormatting>
  <conditionalFormatting sqref="N134">
    <cfRule type="cellIs" dxfId="3485" priority="131" operator="equal">
      <formula>"Y"</formula>
    </cfRule>
    <cfRule type="cellIs" dxfId="3484" priority="131" operator="equal">
      <formula>"N"</formula>
    </cfRule>
    <cfRule type="cellIs" dxfId="3483" priority="131" operator="equal">
      <formula>"E"</formula>
    </cfRule>
  </conditionalFormatting>
  <conditionalFormatting sqref="N135">
    <cfRule type="cellIs" dxfId="3482" priority="132" operator="equal">
      <formula>"Y"</formula>
    </cfRule>
    <cfRule type="cellIs" dxfId="3481" priority="132" operator="equal">
      <formula>"N"</formula>
    </cfRule>
    <cfRule type="cellIs" dxfId="3480" priority="132" operator="equal">
      <formula>"E"</formula>
    </cfRule>
  </conditionalFormatting>
  <conditionalFormatting sqref="N136">
    <cfRule type="cellIs" dxfId="3479" priority="133" operator="equal">
      <formula>"Y"</formula>
    </cfRule>
    <cfRule type="cellIs" dxfId="3478" priority="133" operator="equal">
      <formula>"N"</formula>
    </cfRule>
    <cfRule type="cellIs" dxfId="3477" priority="133" operator="equal">
      <formula>"E"</formula>
    </cfRule>
  </conditionalFormatting>
  <conditionalFormatting sqref="N137">
    <cfRule type="cellIs" dxfId="3476" priority="134" operator="equal">
      <formula>"Y"</formula>
    </cfRule>
    <cfRule type="cellIs" dxfId="3475" priority="134" operator="equal">
      <formula>"N"</formula>
    </cfRule>
    <cfRule type="cellIs" dxfId="3474" priority="134" operator="equal">
      <formula>"E"</formula>
    </cfRule>
  </conditionalFormatting>
  <conditionalFormatting sqref="N138">
    <cfRule type="cellIs" dxfId="3473" priority="135" operator="equal">
      <formula>"Y"</formula>
    </cfRule>
    <cfRule type="cellIs" dxfId="3472" priority="135" operator="equal">
      <formula>"N"</formula>
    </cfRule>
    <cfRule type="cellIs" dxfId="3471" priority="135" operator="equal">
      <formula>"E"</formula>
    </cfRule>
  </conditionalFormatting>
  <conditionalFormatting sqref="N139">
    <cfRule type="cellIs" dxfId="3470" priority="136" operator="equal">
      <formula>"Y"</formula>
    </cfRule>
    <cfRule type="cellIs" dxfId="3469" priority="136" operator="equal">
      <formula>"N"</formula>
    </cfRule>
    <cfRule type="cellIs" dxfId="3468" priority="136" operator="equal">
      <formula>"E"</formula>
    </cfRule>
  </conditionalFormatting>
  <conditionalFormatting sqref="N140">
    <cfRule type="cellIs" dxfId="3467" priority="137" operator="equal">
      <formula>"Y"</formula>
    </cfRule>
    <cfRule type="cellIs" dxfId="3466" priority="137" operator="equal">
      <formula>"N"</formula>
    </cfRule>
    <cfRule type="cellIs" dxfId="3465" priority="137" operator="equal">
      <formula>"E"</formula>
    </cfRule>
  </conditionalFormatting>
  <conditionalFormatting sqref="N141">
    <cfRule type="cellIs" dxfId="3464" priority="138" operator="equal">
      <formula>"Y"</formula>
    </cfRule>
    <cfRule type="cellIs" dxfId="3463" priority="138" operator="equal">
      <formula>"N"</formula>
    </cfRule>
    <cfRule type="cellIs" dxfId="3462" priority="138" operator="equal">
      <formula>"E"</formula>
    </cfRule>
  </conditionalFormatting>
  <conditionalFormatting sqref="N142">
    <cfRule type="cellIs" dxfId="3461" priority="139" operator="equal">
      <formula>"Y"</formula>
    </cfRule>
    <cfRule type="cellIs" dxfId="3460" priority="139" operator="equal">
      <formula>"N"</formula>
    </cfRule>
    <cfRule type="cellIs" dxfId="3459" priority="139" operator="equal">
      <formula>"E"</formula>
    </cfRule>
  </conditionalFormatting>
  <conditionalFormatting sqref="N143">
    <cfRule type="cellIs" dxfId="3458" priority="140" operator="equal">
      <formula>"Y"</formula>
    </cfRule>
    <cfRule type="cellIs" dxfId="3457" priority="140" operator="equal">
      <formula>"N"</formula>
    </cfRule>
    <cfRule type="cellIs" dxfId="3456" priority="140" operator="equal">
      <formula>"E"</formula>
    </cfRule>
  </conditionalFormatting>
  <conditionalFormatting sqref="N144">
    <cfRule type="cellIs" dxfId="3455" priority="141" operator="equal">
      <formula>"Y"</formula>
    </cfRule>
    <cfRule type="cellIs" dxfId="3454" priority="141" operator="equal">
      <formula>"N"</formula>
    </cfRule>
    <cfRule type="cellIs" dxfId="3453" priority="141" operator="equal">
      <formula>"E"</formula>
    </cfRule>
  </conditionalFormatting>
  <conditionalFormatting sqref="N145">
    <cfRule type="cellIs" dxfId="3452" priority="142" operator="equal">
      <formula>"Y"</formula>
    </cfRule>
    <cfRule type="cellIs" dxfId="3451" priority="142" operator="equal">
      <formula>"N"</formula>
    </cfRule>
    <cfRule type="cellIs" dxfId="3450" priority="142" operator="equal">
      <formula>"E"</formula>
    </cfRule>
  </conditionalFormatting>
  <conditionalFormatting sqref="N146">
    <cfRule type="cellIs" dxfId="3449" priority="143" operator="equal">
      <formula>"Y"</formula>
    </cfRule>
    <cfRule type="cellIs" dxfId="3448" priority="143" operator="equal">
      <formula>"N"</formula>
    </cfRule>
    <cfRule type="cellIs" dxfId="3447" priority="143" operator="equal">
      <formula>"E"</formula>
    </cfRule>
  </conditionalFormatting>
  <dataValidations count="2">
    <dataValidation type="list" allowBlank="1" promptTitle="Valid inputs: &quot;Y&quot;, &quot;N&quot;, Blank" prompt="This cell may be either of 3 options:_x000a_1. Blank, as long as the respective entry on column 'Support' is &quot;Y&quot; or &quot;N&quot;._x000a_2. Y, if the UE supports this combination._x000a_3. N, if combination isn't supported." sqref="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formula1>"Y,N"</formula1>
    </dataValidation>
    <dataValidation type="list" allowBlank="1" sqref="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formula1>"NA,5,10,15,20,25"</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C76"/>
  <sheetViews>
    <sheetView workbookViewId="0">
      <pane ySplit="2" topLeftCell="A3" activePane="bottomLeft" state="frozen"/>
      <selection pane="bottomLeft"/>
    </sheetView>
  </sheetViews>
  <sheetFormatPr defaultRowHeight="13.5" x14ac:dyDescent="0.15"/>
  <cols>
    <col min="1" max="1" width="25" customWidth="1"/>
  </cols>
  <sheetData>
    <row r="1" spans="1:29" ht="40.5" x14ac:dyDescent="0.15">
      <c r="A1" s="16" t="s">
        <v>116</v>
      </c>
      <c r="B1" s="16" t="s">
        <v>117</v>
      </c>
      <c r="C1" s="16" t="s">
        <v>516</v>
      </c>
      <c r="D1" s="16" t="s">
        <v>517</v>
      </c>
      <c r="E1" s="16" t="s">
        <v>119</v>
      </c>
      <c r="F1" s="16" t="s">
        <v>120</v>
      </c>
      <c r="G1" s="16" t="s">
        <v>121</v>
      </c>
      <c r="H1" s="16" t="s">
        <v>122</v>
      </c>
      <c r="I1" s="16" t="s">
        <v>123</v>
      </c>
      <c r="J1" s="16" t="s">
        <v>124</v>
      </c>
      <c r="K1" s="16" t="s">
        <v>125</v>
      </c>
      <c r="L1" s="16" t="s">
        <v>126</v>
      </c>
      <c r="M1" s="16" t="s">
        <v>127</v>
      </c>
      <c r="N1" s="16" t="s">
        <v>128</v>
      </c>
      <c r="O1" s="16" t="s">
        <v>129</v>
      </c>
      <c r="P1" s="16" t="s">
        <v>130</v>
      </c>
      <c r="Q1" s="16" t="s">
        <v>131</v>
      </c>
      <c r="R1" s="16" t="s">
        <v>132</v>
      </c>
      <c r="S1" s="16" t="s">
        <v>133</v>
      </c>
      <c r="T1" s="16" t="s">
        <v>134</v>
      </c>
      <c r="U1" s="16" t="s">
        <v>875</v>
      </c>
      <c r="V1" s="16" t="s">
        <v>876</v>
      </c>
      <c r="W1" s="16" t="s">
        <v>135</v>
      </c>
      <c r="X1" s="16" t="s">
        <v>136</v>
      </c>
      <c r="Y1" s="16" t="s">
        <v>137</v>
      </c>
      <c r="Z1" s="16" t="s">
        <v>138</v>
      </c>
      <c r="AA1" s="16" t="s">
        <v>140</v>
      </c>
      <c r="AB1" s="16" t="s">
        <v>519</v>
      </c>
      <c r="AC1" s="16" t="s">
        <v>142</v>
      </c>
    </row>
    <row r="3" spans="1:29" ht="15" x14ac:dyDescent="0.15">
      <c r="A3" s="17" t="s">
        <v>877</v>
      </c>
      <c r="B3" s="17">
        <v>3</v>
      </c>
      <c r="C3" s="17">
        <v>1</v>
      </c>
      <c r="D3" s="17" t="s">
        <v>878</v>
      </c>
      <c r="E3" s="17">
        <v>20</v>
      </c>
      <c r="F3" s="17" t="str">
        <f>IF('ENDC-n26'!P6="Y", "Y", IF('ENDC-n26'!P6="N", "N", 0))</f>
        <v>N</v>
      </c>
      <c r="G3" s="17" t="str">
        <f>IFERROR(AND(OR(G1:H2,$Y3)=TRUE,IF(SEARCH(G$1,$A3)&gt;0,TRUE,FALSE)),"")</f>
        <v/>
      </c>
      <c r="H3" s="17" t="b">
        <f>IFERROR(AND(OR(H1:H2,$Y3)=TRUE,IF(SEARCH(H$1,$A3)&gt;0,TRUE,FALSE)),"")</f>
        <v>0</v>
      </c>
      <c r="I3" s="17" t="str">
        <f>IFERROR(AND(OR(I1:L2,$Y3)=TRUE,IF(SEARCH(I$1,$A3)&gt;0,TRUE,FALSE)),"")</f>
        <v/>
      </c>
      <c r="J3" s="17" t="str">
        <f>IFERROR(AND(OR(J1:L2,$Y3)=TRUE,IF(SEARCH(J$1,$A3)&gt;0,TRUE,FALSE)),"")</f>
        <v/>
      </c>
      <c r="K3" s="17" t="str">
        <f>IFERROR(AND(OR(K1:L2,$Y3)=TRUE,IF(SEARCH(K$1,$A3)&gt;0,TRUE,FALSE)),"")</f>
        <v/>
      </c>
      <c r="L3" s="17" t="b">
        <f>IFERROR(AND(OR(L1:L2,$Y3)=TRUE,IF(SEARCH(L$1,$A3)&gt;0,TRUE,FALSE)),"")</f>
        <v>0</v>
      </c>
      <c r="M3" s="17" t="str">
        <f>IFERROR(AND(OR(M1:M2,$Y3)=TRUE,IF(SEARCH(M$1,$A3)&gt;0,TRUE,FALSE)),"")</f>
        <v/>
      </c>
      <c r="N3" s="17" t="str">
        <f>IFERROR(AND(OR(N1:Q2,$Y3)=TRUE,IF(SEARCH(N$1,$A3)&gt;0,TRUE,FALSE)),"")</f>
        <v/>
      </c>
      <c r="O3" s="17" t="str">
        <f>IFERROR(AND(OR(O1:Q2,$Y3)=TRUE,IF(SEARCH(O$1,$A3)&gt;0,TRUE,FALSE)),"")</f>
        <v/>
      </c>
      <c r="P3" s="17" t="str">
        <f>IFERROR(AND(OR(P1:Q2,$Y3)=TRUE,IF(SEARCH(P$1,$A3)&gt;0,TRUE,FALSE)),"")</f>
        <v/>
      </c>
      <c r="Q3" s="17" t="b">
        <f>IFERROR(AND(OR(Q1:Q2,$Y3)=TRUE,IF(SEARCH(Q$1,$A3)&gt;0,TRUE,FALSE)),"")</f>
        <v>0</v>
      </c>
      <c r="R3" s="17" t="b">
        <f>IFERROR(AND(OR(R1:S2,$Y3)=TRUE,IF(SEARCH(R$1,$A3)&gt;0,TRUE,FALSE)),"")</f>
        <v>0</v>
      </c>
      <c r="S3" s="17" t="str">
        <f>IFERROR(AND(OR(S1:S2,$Y3)=TRUE,IF(SEARCH(S$1,$A3)&gt;0,TRUE,FALSE)),"")</f>
        <v/>
      </c>
      <c r="T3" s="17" t="str">
        <f>IFERROR(AND(OR(T1:T2,$Y3)=TRUE,IF(SEARCH(T$1,$A3)&gt;0,TRUE,FALSE)),"")</f>
        <v/>
      </c>
      <c r="U3" s="17" t="b">
        <f>IFERROR(AND(OR(U1:V2,$Y3)=TRUE,IF(SEARCH(U$1,$A3)&gt;0,TRUE,FALSE)),"")</f>
        <v>0</v>
      </c>
      <c r="V3" s="17" t="str">
        <f>IFERROR(AND(OR(V1:V2,$Y3)=TRUE,IF(SEARCH(V$1,$A3)&gt;0,TRUE,FALSE)),"")</f>
        <v/>
      </c>
      <c r="W3" s="17">
        <f t="shared" ref="W3:W34" si="0">COUNTIF(G3:V3,TRUE)</f>
        <v>0</v>
      </c>
      <c r="X3" s="17" t="b">
        <f t="shared" ref="X3:X34" si="1">IFERROR(AND(G3:V3), TRUE)</f>
        <v>0</v>
      </c>
      <c r="Y3" s="17" t="b">
        <f t="shared" ref="Y3:Y34" si="2">IF(F3="Y",TRUE,IF(F3="N",FALSE,0))</f>
        <v>0</v>
      </c>
      <c r="Z3" s="17" t="b">
        <f t="shared" ref="Z3:Z34" si="3">IF(Y3=FALSE, FALSE, X3)</f>
        <v>0</v>
      </c>
      <c r="AA3" s="17" t="b">
        <f>IF(E3&gt;'Overview (RESPONSES REQUIRED)'!$F$54,FALSE,TRUE)</f>
        <v>0</v>
      </c>
      <c r="AB3" s="17" t="b">
        <f>IF('Overview (RESPONSES REQUIRED)'!$D$54="Y", TRUE, FALSE)</f>
        <v>0</v>
      </c>
      <c r="AC3" s="17" t="str">
        <f t="shared" ref="AC3:AC34" si="4">IF(AND(AA3,AB3)=FALSE,"N",IF(Z3=TRUE,"Y",IF(F3=0,"E","N")))</f>
        <v>N</v>
      </c>
    </row>
    <row r="4" spans="1:29" ht="15" x14ac:dyDescent="0.15">
      <c r="A4" s="17" t="s">
        <v>879</v>
      </c>
      <c r="B4" s="17">
        <v>3</v>
      </c>
      <c r="C4" s="17">
        <v>1</v>
      </c>
      <c r="D4" s="17" t="s">
        <v>878</v>
      </c>
      <c r="E4" s="17">
        <v>18</v>
      </c>
      <c r="F4" s="17" t="str">
        <f>IF('ENDC-n26'!P7="Y", "Y", IF('ENDC-n26'!P7="N", "N", 0))</f>
        <v>N</v>
      </c>
      <c r="G4" s="17" t="b">
        <f>IFERROR(AND(OR(G1:H3,$Y4)=TRUE,IF(SEARCH(G$1,$A4)&gt;0,TRUE,FALSE)),"")</f>
        <v>0</v>
      </c>
      <c r="H4" s="17" t="str">
        <f>IFERROR(AND(OR(H1:H3,$Y4)=TRUE,IF(SEARCH(H$1,$A4)&gt;0,TRUE,FALSE)),"")</f>
        <v/>
      </c>
      <c r="I4" s="17" t="str">
        <f>IFERROR(AND(OR(I1:L3,$Y4)=TRUE,IF(SEARCH(I$1,$A4)&gt;0,TRUE,FALSE)),"")</f>
        <v/>
      </c>
      <c r="J4" s="17" t="str">
        <f>IFERROR(AND(OR(J1:L3,$Y4)=TRUE,IF(SEARCH(J$1,$A4)&gt;0,TRUE,FALSE)),"")</f>
        <v/>
      </c>
      <c r="K4" s="17" t="str">
        <f>IFERROR(AND(OR(K1:L3,$Y4)=TRUE,IF(SEARCH(K$1,$A4)&gt;0,TRUE,FALSE)),"")</f>
        <v/>
      </c>
      <c r="L4" s="17" t="b">
        <f>IFERROR(AND(OR(L1:L3,$Y4)=TRUE,IF(SEARCH(L$1,$A4)&gt;0,TRUE,FALSE)),"")</f>
        <v>0</v>
      </c>
      <c r="M4" s="17" t="str">
        <f>IFERROR(AND(OR(M1:M3,$Y4)=TRUE,IF(SEARCH(M$1,$A4)&gt;0,TRUE,FALSE)),"")</f>
        <v/>
      </c>
      <c r="N4" s="17" t="str">
        <f>IFERROR(AND(OR(N1:Q3,$Y4)=TRUE,IF(SEARCH(N$1,$A4)&gt;0,TRUE,FALSE)),"")</f>
        <v/>
      </c>
      <c r="O4" s="17" t="str">
        <f>IFERROR(AND(OR(O1:Q3,$Y4)=TRUE,IF(SEARCH(O$1,$A4)&gt;0,TRUE,FALSE)),"")</f>
        <v/>
      </c>
      <c r="P4" s="17" t="str">
        <f>IFERROR(AND(OR(P1:Q3,$Y4)=TRUE,IF(SEARCH(P$1,$A4)&gt;0,TRUE,FALSE)),"")</f>
        <v/>
      </c>
      <c r="Q4" s="17" t="b">
        <f>IFERROR(AND(OR(Q1:Q3,$Y4)=TRUE,IF(SEARCH(Q$1,$A4)&gt;0,TRUE,FALSE)),"")</f>
        <v>0</v>
      </c>
      <c r="R4" s="17" t="b">
        <f>IFERROR(AND(OR(R1:S3,$Y4)=TRUE,IF(SEARCH(R$1,$A4)&gt;0,TRUE,FALSE)),"")</f>
        <v>0</v>
      </c>
      <c r="S4" s="17" t="str">
        <f>IFERROR(AND(OR(S1:S3,$Y4)=TRUE,IF(SEARCH(S$1,$A4)&gt;0,TRUE,FALSE)),"")</f>
        <v/>
      </c>
      <c r="T4" s="17" t="str">
        <f>IFERROR(AND(OR(T1:T3,$Y4)=TRUE,IF(SEARCH(T$1,$A4)&gt;0,TRUE,FALSE)),"")</f>
        <v/>
      </c>
      <c r="U4" s="17" t="b">
        <f>IFERROR(AND(OR(U1:V3,$Y4)=TRUE,IF(SEARCH(U$1,$A4)&gt;0,TRUE,FALSE)),"")</f>
        <v>0</v>
      </c>
      <c r="V4" s="17" t="str">
        <f>IFERROR(AND(OR(V1:V3,$Y4)=TRUE,IF(SEARCH(V$1,$A4)&gt;0,TRUE,FALSE)),"")</f>
        <v/>
      </c>
      <c r="W4" s="17">
        <f t="shared" si="0"/>
        <v>0</v>
      </c>
      <c r="X4" s="17" t="b">
        <f t="shared" si="1"/>
        <v>0</v>
      </c>
      <c r="Y4" s="17" t="b">
        <f t="shared" si="2"/>
        <v>0</v>
      </c>
      <c r="Z4" s="17" t="b">
        <f t="shared" si="3"/>
        <v>0</v>
      </c>
      <c r="AA4" s="17" t="b">
        <f>IF(E4&gt;'Overview (RESPONSES REQUIRED)'!$F$54,FALSE,TRUE)</f>
        <v>0</v>
      </c>
      <c r="AB4" s="17" t="b">
        <f>IF('Overview (RESPONSES REQUIRED)'!$D$54="Y", TRUE, FALSE)</f>
        <v>0</v>
      </c>
      <c r="AC4" s="17" t="str">
        <f t="shared" si="4"/>
        <v>N</v>
      </c>
    </row>
    <row r="5" spans="1:29" ht="15" x14ac:dyDescent="0.15">
      <c r="A5" s="17" t="s">
        <v>880</v>
      </c>
      <c r="B5" s="17">
        <v>3</v>
      </c>
      <c r="C5" s="17">
        <v>1</v>
      </c>
      <c r="D5" s="17" t="s">
        <v>878</v>
      </c>
      <c r="E5" s="17">
        <v>16</v>
      </c>
      <c r="F5" s="17" t="str">
        <f>IF('ENDC-n26'!P8="Y", "Y", IF('ENDC-n26'!P8="N", "N", 0))</f>
        <v>N</v>
      </c>
      <c r="G5" s="17" t="str">
        <f>IFERROR(AND(OR(G1:H4,$Y5)=TRUE,IF(SEARCH(G$1,$A5)&gt;0,TRUE,FALSE)),"")</f>
        <v/>
      </c>
      <c r="H5" s="17" t="b">
        <f>IFERROR(AND(OR(H1:H4,$Y5)=TRUE,IF(SEARCH(H$1,$A5)&gt;0,TRUE,FALSE)),"")</f>
        <v>0</v>
      </c>
      <c r="I5" s="17" t="str">
        <f>IFERROR(AND(OR(I1:L4,$Y5)=TRUE,IF(SEARCH(I$1,$A5)&gt;0,TRUE,FALSE)),"")</f>
        <v/>
      </c>
      <c r="J5" s="17" t="str">
        <f>IFERROR(AND(OR(J1:L4,$Y5)=TRUE,IF(SEARCH(J$1,$A5)&gt;0,TRUE,FALSE)),"")</f>
        <v/>
      </c>
      <c r="K5" s="17" t="str">
        <f>IFERROR(AND(OR(K1:L4,$Y5)=TRUE,IF(SEARCH(K$1,$A5)&gt;0,TRUE,FALSE)),"")</f>
        <v/>
      </c>
      <c r="L5" s="17" t="b">
        <f>IFERROR(AND(OR(L1:L4,$Y5)=TRUE,IF(SEARCH(L$1,$A5)&gt;0,TRUE,FALSE)),"")</f>
        <v>0</v>
      </c>
      <c r="M5" s="17" t="str">
        <f>IFERROR(AND(OR(M1:M4,$Y5)=TRUE,IF(SEARCH(M$1,$A5)&gt;0,TRUE,FALSE)),"")</f>
        <v/>
      </c>
      <c r="N5" s="17" t="str">
        <f>IFERROR(AND(OR(N1:Q4,$Y5)=TRUE,IF(SEARCH(N$1,$A5)&gt;0,TRUE,FALSE)),"")</f>
        <v/>
      </c>
      <c r="O5" s="17" t="str">
        <f>IFERROR(AND(OR(O1:Q4,$Y5)=TRUE,IF(SEARCH(O$1,$A5)&gt;0,TRUE,FALSE)),"")</f>
        <v/>
      </c>
      <c r="P5" s="17" t="b">
        <f>IFERROR(AND(OR(P1:Q4,$Y5)=TRUE,IF(SEARCH(P$1,$A5)&gt;0,TRUE,FALSE)),"")</f>
        <v>0</v>
      </c>
      <c r="Q5" s="17" t="str">
        <f>IFERROR(AND(OR(Q1:Q4,$Y5)=TRUE,IF(SEARCH(Q$1,$A5)&gt;0,TRUE,FALSE)),"")</f>
        <v/>
      </c>
      <c r="R5" s="17" t="b">
        <f>IFERROR(AND(OR(R1:S4,$Y5)=TRUE,IF(SEARCH(R$1,$A5)&gt;0,TRUE,FALSE)),"")</f>
        <v>0</v>
      </c>
      <c r="S5" s="17" t="str">
        <f>IFERROR(AND(OR(S1:S4,$Y5)=TRUE,IF(SEARCH(S$1,$A5)&gt;0,TRUE,FALSE)),"")</f>
        <v/>
      </c>
      <c r="T5" s="17" t="str">
        <f>IFERROR(AND(OR(T1:T4,$Y5)=TRUE,IF(SEARCH(T$1,$A5)&gt;0,TRUE,FALSE)),"")</f>
        <v/>
      </c>
      <c r="U5" s="17" t="b">
        <f>IFERROR(AND(OR(U1:V4,$Y5)=TRUE,IF(SEARCH(U$1,$A5)&gt;0,TRUE,FALSE)),"")</f>
        <v>0</v>
      </c>
      <c r="V5" s="17" t="str">
        <f>IFERROR(AND(OR(V1:V4,$Y5)=TRUE,IF(SEARCH(V$1,$A5)&gt;0,TRUE,FALSE)),"")</f>
        <v/>
      </c>
      <c r="W5" s="17">
        <f t="shared" si="0"/>
        <v>0</v>
      </c>
      <c r="X5" s="17" t="b">
        <f t="shared" si="1"/>
        <v>0</v>
      </c>
      <c r="Y5" s="17" t="b">
        <f t="shared" si="2"/>
        <v>0</v>
      </c>
      <c r="Z5" s="17" t="b">
        <f t="shared" si="3"/>
        <v>0</v>
      </c>
      <c r="AA5" s="17" t="b">
        <f>IF(E5&gt;'Overview (RESPONSES REQUIRED)'!$F$54,FALSE,TRUE)</f>
        <v>0</v>
      </c>
      <c r="AB5" s="17" t="b">
        <f>IF('Overview (RESPONSES REQUIRED)'!$D$54="Y", TRUE, FALSE)</f>
        <v>0</v>
      </c>
      <c r="AC5" s="17" t="str">
        <f t="shared" si="4"/>
        <v>N</v>
      </c>
    </row>
    <row r="6" spans="1:29" ht="15" x14ac:dyDescent="0.15">
      <c r="A6" s="17" t="s">
        <v>881</v>
      </c>
      <c r="B6" s="17">
        <v>3</v>
      </c>
      <c r="C6" s="17">
        <v>1</v>
      </c>
      <c r="D6" s="17" t="s">
        <v>878</v>
      </c>
      <c r="E6" s="17">
        <v>16</v>
      </c>
      <c r="F6" s="17" t="str">
        <f>IF('ENDC-n26'!P9="Y", "Y", IF('ENDC-n26'!P9="N", "N", 0))</f>
        <v>N</v>
      </c>
      <c r="G6" s="17" t="str">
        <f>IFERROR(AND(OR(G1:H5,$Y6)=TRUE,IF(SEARCH(G$1,$A6)&gt;0,TRUE,FALSE)),"")</f>
        <v/>
      </c>
      <c r="H6" s="17" t="b">
        <f>IFERROR(AND(OR(H1:H5,$Y6)=TRUE,IF(SEARCH(H$1,$A6)&gt;0,TRUE,FALSE)),"")</f>
        <v>0</v>
      </c>
      <c r="I6" s="17" t="str">
        <f>IFERROR(AND(OR(I1:L5,$Y6)=TRUE,IF(SEARCH(I$1,$A6)&gt;0,TRUE,FALSE)),"")</f>
        <v/>
      </c>
      <c r="J6" s="17" t="str">
        <f>IFERROR(AND(OR(J1:L5,$Y6)=TRUE,IF(SEARCH(J$1,$A6)&gt;0,TRUE,FALSE)),"")</f>
        <v/>
      </c>
      <c r="K6" s="17" t="b">
        <f>IFERROR(AND(OR(K1:L5,$Y6)=TRUE,IF(SEARCH(K$1,$A6)&gt;0,TRUE,FALSE)),"")</f>
        <v>0</v>
      </c>
      <c r="L6" s="17" t="str">
        <f>IFERROR(AND(OR(L1:L5,$Y6)=TRUE,IF(SEARCH(L$1,$A6)&gt;0,TRUE,FALSE)),"")</f>
        <v/>
      </c>
      <c r="M6" s="17" t="str">
        <f>IFERROR(AND(OR(M1:M5,$Y6)=TRUE,IF(SEARCH(M$1,$A6)&gt;0,TRUE,FALSE)),"")</f>
        <v/>
      </c>
      <c r="N6" s="17" t="str">
        <f>IFERROR(AND(OR(N1:Q5,$Y6)=TRUE,IF(SEARCH(N$1,$A6)&gt;0,TRUE,FALSE)),"")</f>
        <v/>
      </c>
      <c r="O6" s="17" t="str">
        <f>IFERROR(AND(OR(O1:Q5,$Y6)=TRUE,IF(SEARCH(O$1,$A6)&gt;0,TRUE,FALSE)),"")</f>
        <v/>
      </c>
      <c r="P6" s="17" t="str">
        <f>IFERROR(AND(OR(P1:Q5,$Y6)=TRUE,IF(SEARCH(P$1,$A6)&gt;0,TRUE,FALSE)),"")</f>
        <v/>
      </c>
      <c r="Q6" s="17" t="b">
        <f>IFERROR(AND(OR(Q1:Q5,$Y6)=TRUE,IF(SEARCH(Q$1,$A6)&gt;0,TRUE,FALSE)),"")</f>
        <v>0</v>
      </c>
      <c r="R6" s="17" t="b">
        <f>IFERROR(AND(OR(R1:S5,$Y6)=TRUE,IF(SEARCH(R$1,$A6)&gt;0,TRUE,FALSE)),"")</f>
        <v>0</v>
      </c>
      <c r="S6" s="17" t="str">
        <f>IFERROR(AND(OR(S1:S5,$Y6)=TRUE,IF(SEARCH(S$1,$A6)&gt;0,TRUE,FALSE)),"")</f>
        <v/>
      </c>
      <c r="T6" s="17" t="str">
        <f>IFERROR(AND(OR(T1:T5,$Y6)=TRUE,IF(SEARCH(T$1,$A6)&gt;0,TRUE,FALSE)),"")</f>
        <v/>
      </c>
      <c r="U6" s="17" t="b">
        <f>IFERROR(AND(OR(U1:V5,$Y6)=TRUE,IF(SEARCH(U$1,$A6)&gt;0,TRUE,FALSE)),"")</f>
        <v>0</v>
      </c>
      <c r="V6" s="17" t="str">
        <f>IFERROR(AND(OR(V1:V5,$Y6)=TRUE,IF(SEARCH(V$1,$A6)&gt;0,TRUE,FALSE)),"")</f>
        <v/>
      </c>
      <c r="W6" s="17">
        <f t="shared" si="0"/>
        <v>0</v>
      </c>
      <c r="X6" s="17" t="b">
        <f t="shared" si="1"/>
        <v>0</v>
      </c>
      <c r="Y6" s="17" t="b">
        <f t="shared" si="2"/>
        <v>0</v>
      </c>
      <c r="Z6" s="17" t="b">
        <f t="shared" si="3"/>
        <v>0</v>
      </c>
      <c r="AA6" s="17" t="b">
        <f>IF(E6&gt;'Overview (RESPONSES REQUIRED)'!$F$54,FALSE,TRUE)</f>
        <v>0</v>
      </c>
      <c r="AB6" s="17" t="b">
        <f>IF('Overview (RESPONSES REQUIRED)'!$D$54="Y", TRUE, FALSE)</f>
        <v>0</v>
      </c>
      <c r="AC6" s="17" t="str">
        <f t="shared" si="4"/>
        <v>N</v>
      </c>
    </row>
    <row r="7" spans="1:29" ht="15" x14ac:dyDescent="0.15">
      <c r="A7" s="17" t="s">
        <v>882</v>
      </c>
      <c r="B7" s="17">
        <v>3</v>
      </c>
      <c r="C7" s="17">
        <v>1</v>
      </c>
      <c r="D7" s="17" t="s">
        <v>878</v>
      </c>
      <c r="E7" s="17">
        <v>16</v>
      </c>
      <c r="F7" s="17" t="str">
        <f>IF('ENDC-n26'!P10="Y", "Y", IF('ENDC-n26'!P10="N", "N", 0))</f>
        <v>N</v>
      </c>
      <c r="G7" s="17" t="str">
        <f>IFERROR(AND(OR(G1:H6,$Y7)=TRUE,IF(SEARCH(G$1,$A7)&gt;0,TRUE,FALSE)),"")</f>
        <v/>
      </c>
      <c r="H7" s="17" t="b">
        <f>IFERROR(AND(OR(H1:H6,$Y7)=TRUE,IF(SEARCH(H$1,$A7)&gt;0,TRUE,FALSE)),"")</f>
        <v>0</v>
      </c>
      <c r="I7" s="17" t="str">
        <f>IFERROR(AND(OR(I1:L6,$Y7)=TRUE,IF(SEARCH(I$1,$A7)&gt;0,TRUE,FALSE)),"")</f>
        <v/>
      </c>
      <c r="J7" s="17" t="b">
        <f>IFERROR(AND(OR(J1:L6,$Y7)=TRUE,IF(SEARCH(J$1,$A7)&gt;0,TRUE,FALSE)),"")</f>
        <v>0</v>
      </c>
      <c r="K7" s="17" t="str">
        <f>IFERROR(AND(OR(K1:L6,$Y7)=TRUE,IF(SEARCH(K$1,$A7)&gt;0,TRUE,FALSE)),"")</f>
        <v/>
      </c>
      <c r="L7" s="17" t="str">
        <f>IFERROR(AND(OR(L1:L6,$Y7)=TRUE,IF(SEARCH(L$1,$A7)&gt;0,TRUE,FALSE)),"")</f>
        <v/>
      </c>
      <c r="M7" s="17" t="str">
        <f>IFERROR(AND(OR(M1:M6,$Y7)=TRUE,IF(SEARCH(M$1,$A7)&gt;0,TRUE,FALSE)),"")</f>
        <v/>
      </c>
      <c r="N7" s="17" t="str">
        <f>IFERROR(AND(OR(N1:Q6,$Y7)=TRUE,IF(SEARCH(N$1,$A7)&gt;0,TRUE,FALSE)),"")</f>
        <v/>
      </c>
      <c r="O7" s="17" t="str">
        <f>IFERROR(AND(OR(O1:Q6,$Y7)=TRUE,IF(SEARCH(O$1,$A7)&gt;0,TRUE,FALSE)),"")</f>
        <v/>
      </c>
      <c r="P7" s="17" t="str">
        <f>IFERROR(AND(OR(P1:Q6,$Y7)=TRUE,IF(SEARCH(P$1,$A7)&gt;0,TRUE,FALSE)),"")</f>
        <v/>
      </c>
      <c r="Q7" s="17" t="b">
        <f>IFERROR(AND(OR(Q1:Q6,$Y7)=TRUE,IF(SEARCH(Q$1,$A7)&gt;0,TRUE,FALSE)),"")</f>
        <v>0</v>
      </c>
      <c r="R7" s="17" t="b">
        <f>IFERROR(AND(OR(R1:S6,$Y7)=TRUE,IF(SEARCH(R$1,$A7)&gt;0,TRUE,FALSE)),"")</f>
        <v>0</v>
      </c>
      <c r="S7" s="17" t="str">
        <f>IFERROR(AND(OR(S1:S6,$Y7)=TRUE,IF(SEARCH(S$1,$A7)&gt;0,TRUE,FALSE)),"")</f>
        <v/>
      </c>
      <c r="T7" s="17" t="str">
        <f>IFERROR(AND(OR(T1:T6,$Y7)=TRUE,IF(SEARCH(T$1,$A7)&gt;0,TRUE,FALSE)),"")</f>
        <v/>
      </c>
      <c r="U7" s="17" t="b">
        <f>IFERROR(AND(OR(U1:V6,$Y7)=TRUE,IF(SEARCH(U$1,$A7)&gt;0,TRUE,FALSE)),"")</f>
        <v>0</v>
      </c>
      <c r="V7" s="17" t="str">
        <f>IFERROR(AND(OR(V1:V6,$Y7)=TRUE,IF(SEARCH(V$1,$A7)&gt;0,TRUE,FALSE)),"")</f>
        <v/>
      </c>
      <c r="W7" s="17">
        <f t="shared" si="0"/>
        <v>0</v>
      </c>
      <c r="X7" s="17" t="b">
        <f t="shared" si="1"/>
        <v>0</v>
      </c>
      <c r="Y7" s="17" t="b">
        <f t="shared" si="2"/>
        <v>0</v>
      </c>
      <c r="Z7" s="17" t="b">
        <f t="shared" si="3"/>
        <v>0</v>
      </c>
      <c r="AA7" s="17" t="b">
        <f>IF(E7&gt;'Overview (RESPONSES REQUIRED)'!$F$54,FALSE,TRUE)</f>
        <v>0</v>
      </c>
      <c r="AB7" s="17" t="b">
        <f>IF('Overview (RESPONSES REQUIRED)'!$D$54="Y", TRUE, FALSE)</f>
        <v>0</v>
      </c>
      <c r="AC7" s="17" t="str">
        <f t="shared" si="4"/>
        <v>N</v>
      </c>
    </row>
    <row r="8" spans="1:29" ht="15" x14ac:dyDescent="0.15">
      <c r="A8" s="17" t="s">
        <v>883</v>
      </c>
      <c r="B8" s="17">
        <v>3</v>
      </c>
      <c r="C8" s="17">
        <v>1</v>
      </c>
      <c r="D8" s="17" t="s">
        <v>878</v>
      </c>
      <c r="E8" s="17">
        <v>16</v>
      </c>
      <c r="F8" s="17" t="str">
        <f>IF('ENDC-n26'!P11="Y", "Y", IF('ENDC-n26'!P11="N", "N", 0))</f>
        <v>N</v>
      </c>
      <c r="G8" s="17" t="str">
        <f>IFERROR(AND(OR(G1:H7,$Y8)=TRUE,IF(SEARCH(G$1,$A8)&gt;0,TRUE,FALSE)),"")</f>
        <v/>
      </c>
      <c r="H8" s="17" t="b">
        <f>IFERROR(AND(OR(H1:H7,$Y8)=TRUE,IF(SEARCH(H$1,$A8)&gt;0,TRUE,FALSE)),"")</f>
        <v>0</v>
      </c>
      <c r="I8" s="17" t="str">
        <f>IFERROR(AND(OR(I1:L7,$Y8)=TRUE,IF(SEARCH(I$1,$A8)&gt;0,TRUE,FALSE)),"")</f>
        <v/>
      </c>
      <c r="J8" s="17" t="str">
        <f>IFERROR(AND(OR(J1:L7,$Y8)=TRUE,IF(SEARCH(J$1,$A8)&gt;0,TRUE,FALSE)),"")</f>
        <v/>
      </c>
      <c r="K8" s="17" t="str">
        <f>IFERROR(AND(OR(K1:L7,$Y8)=TRUE,IF(SEARCH(K$1,$A8)&gt;0,TRUE,FALSE)),"")</f>
        <v/>
      </c>
      <c r="L8" s="17" t="b">
        <f>IFERROR(AND(OR(L1:L7,$Y8)=TRUE,IF(SEARCH(L$1,$A8)&gt;0,TRUE,FALSE)),"")</f>
        <v>0</v>
      </c>
      <c r="M8" s="17" t="str">
        <f>IFERROR(AND(OR(M1:M7,$Y8)=TRUE,IF(SEARCH(M$1,$A8)&gt;0,TRUE,FALSE)),"")</f>
        <v/>
      </c>
      <c r="N8" s="17" t="str">
        <f>IFERROR(AND(OR(N1:Q7,$Y8)=TRUE,IF(SEARCH(N$1,$A8)&gt;0,TRUE,FALSE)),"")</f>
        <v/>
      </c>
      <c r="O8" s="17" t="b">
        <f>IFERROR(AND(OR(O1:Q7,$Y8)=TRUE,IF(SEARCH(O$1,$A8)&gt;0,TRUE,FALSE)),"")</f>
        <v>0</v>
      </c>
      <c r="P8" s="17" t="str">
        <f>IFERROR(AND(OR(P1:Q7,$Y8)=TRUE,IF(SEARCH(P$1,$A8)&gt;0,TRUE,FALSE)),"")</f>
        <v/>
      </c>
      <c r="Q8" s="17" t="str">
        <f>IFERROR(AND(OR(Q1:Q7,$Y8)=TRUE,IF(SEARCH(Q$1,$A8)&gt;0,TRUE,FALSE)),"")</f>
        <v/>
      </c>
      <c r="R8" s="17" t="b">
        <f>IFERROR(AND(OR(R1:S7,$Y8)=TRUE,IF(SEARCH(R$1,$A8)&gt;0,TRUE,FALSE)),"")</f>
        <v>0</v>
      </c>
      <c r="S8" s="17" t="str">
        <f>IFERROR(AND(OR(S1:S7,$Y8)=TRUE,IF(SEARCH(S$1,$A8)&gt;0,TRUE,FALSE)),"")</f>
        <v/>
      </c>
      <c r="T8" s="17" t="str">
        <f>IFERROR(AND(OR(T1:T7,$Y8)=TRUE,IF(SEARCH(T$1,$A8)&gt;0,TRUE,FALSE)),"")</f>
        <v/>
      </c>
      <c r="U8" s="17" t="b">
        <f>IFERROR(AND(OR(U1:V7,$Y8)=TRUE,IF(SEARCH(U$1,$A8)&gt;0,TRUE,FALSE)),"")</f>
        <v>0</v>
      </c>
      <c r="V8" s="17" t="str">
        <f>IFERROR(AND(OR(V1:V7,$Y8)=TRUE,IF(SEARCH(V$1,$A8)&gt;0,TRUE,FALSE)),"")</f>
        <v/>
      </c>
      <c r="W8" s="17">
        <f t="shared" si="0"/>
        <v>0</v>
      </c>
      <c r="X8" s="17" t="b">
        <f t="shared" si="1"/>
        <v>0</v>
      </c>
      <c r="Y8" s="17" t="b">
        <f t="shared" si="2"/>
        <v>0</v>
      </c>
      <c r="Z8" s="17" t="b">
        <f t="shared" si="3"/>
        <v>0</v>
      </c>
      <c r="AA8" s="17" t="b">
        <f>IF(E8&gt;'Overview (RESPONSES REQUIRED)'!$F$54,FALSE,TRUE)</f>
        <v>0</v>
      </c>
      <c r="AB8" s="17" t="b">
        <f>IF('Overview (RESPONSES REQUIRED)'!$D$54="Y", TRUE, FALSE)</f>
        <v>0</v>
      </c>
      <c r="AC8" s="17" t="str">
        <f t="shared" si="4"/>
        <v>N</v>
      </c>
    </row>
    <row r="9" spans="1:29" ht="15" x14ac:dyDescent="0.15">
      <c r="A9" s="17" t="s">
        <v>884</v>
      </c>
      <c r="B9" s="17">
        <v>3</v>
      </c>
      <c r="C9" s="17">
        <v>1</v>
      </c>
      <c r="D9" s="17" t="s">
        <v>878</v>
      </c>
      <c r="E9" s="17">
        <v>14</v>
      </c>
      <c r="F9" s="17" t="str">
        <f>IF('ENDC-n26'!P12="Y", "Y", IF('ENDC-n26'!P12="N", "N", 0))</f>
        <v>N</v>
      </c>
      <c r="G9" s="17" t="b">
        <f>IFERROR(AND(OR(G1:H8,$Y9)=TRUE,IF(SEARCH(G$1,$A9)&gt;0,TRUE,FALSE)),"")</f>
        <v>0</v>
      </c>
      <c r="H9" s="17" t="str">
        <f>IFERROR(AND(OR(H1:H8,$Y9)=TRUE,IF(SEARCH(H$1,$A9)&gt;0,TRUE,FALSE)),"")</f>
        <v/>
      </c>
      <c r="I9" s="17" t="str">
        <f>IFERROR(AND(OR(I1:L8,$Y9)=TRUE,IF(SEARCH(I$1,$A9)&gt;0,TRUE,FALSE)),"")</f>
        <v/>
      </c>
      <c r="J9" s="17" t="str">
        <f>IFERROR(AND(OR(J1:L8,$Y9)=TRUE,IF(SEARCH(J$1,$A9)&gt;0,TRUE,FALSE)),"")</f>
        <v/>
      </c>
      <c r="K9" s="17" t="str">
        <f>IFERROR(AND(OR(K1:L8,$Y9)=TRUE,IF(SEARCH(K$1,$A9)&gt;0,TRUE,FALSE)),"")</f>
        <v/>
      </c>
      <c r="L9" s="17" t="b">
        <f>IFERROR(AND(OR(L1:L8,$Y9)=TRUE,IF(SEARCH(L$1,$A9)&gt;0,TRUE,FALSE)),"")</f>
        <v>0</v>
      </c>
      <c r="M9" s="17" t="str">
        <f>IFERROR(AND(OR(M1:M8,$Y9)=TRUE,IF(SEARCH(M$1,$A9)&gt;0,TRUE,FALSE)),"")</f>
        <v/>
      </c>
      <c r="N9" s="17" t="str">
        <f>IFERROR(AND(OR(N1:Q8,$Y9)=TRUE,IF(SEARCH(N$1,$A9)&gt;0,TRUE,FALSE)),"")</f>
        <v/>
      </c>
      <c r="O9" s="17" t="str">
        <f>IFERROR(AND(OR(O1:Q8,$Y9)=TRUE,IF(SEARCH(O$1,$A9)&gt;0,TRUE,FALSE)),"")</f>
        <v/>
      </c>
      <c r="P9" s="17" t="b">
        <f>IFERROR(AND(OR(P1:Q8,$Y9)=TRUE,IF(SEARCH(P$1,$A9)&gt;0,TRUE,FALSE)),"")</f>
        <v>0</v>
      </c>
      <c r="Q9" s="17" t="str">
        <f>IFERROR(AND(OR(Q1:Q8,$Y9)=TRUE,IF(SEARCH(Q$1,$A9)&gt;0,TRUE,FALSE)),"")</f>
        <v/>
      </c>
      <c r="R9" s="17" t="b">
        <f>IFERROR(AND(OR(R1:S8,$Y9)=TRUE,IF(SEARCH(R$1,$A9)&gt;0,TRUE,FALSE)),"")</f>
        <v>0</v>
      </c>
      <c r="S9" s="17" t="str">
        <f>IFERROR(AND(OR(S1:S8,$Y9)=TRUE,IF(SEARCH(S$1,$A9)&gt;0,TRUE,FALSE)),"")</f>
        <v/>
      </c>
      <c r="T9" s="17" t="str">
        <f>IFERROR(AND(OR(T1:T8,$Y9)=TRUE,IF(SEARCH(T$1,$A9)&gt;0,TRUE,FALSE)),"")</f>
        <v/>
      </c>
      <c r="U9" s="17" t="b">
        <f>IFERROR(AND(OR(U1:V8,$Y9)=TRUE,IF(SEARCH(U$1,$A9)&gt;0,TRUE,FALSE)),"")</f>
        <v>0</v>
      </c>
      <c r="V9" s="17" t="str">
        <f>IFERROR(AND(OR(V1:V8,$Y9)=TRUE,IF(SEARCH(V$1,$A9)&gt;0,TRUE,FALSE)),"")</f>
        <v/>
      </c>
      <c r="W9" s="17">
        <f t="shared" si="0"/>
        <v>0</v>
      </c>
      <c r="X9" s="17" t="b">
        <f t="shared" si="1"/>
        <v>0</v>
      </c>
      <c r="Y9" s="17" t="b">
        <f t="shared" si="2"/>
        <v>0</v>
      </c>
      <c r="Z9" s="17" t="b">
        <f t="shared" si="3"/>
        <v>0</v>
      </c>
      <c r="AA9" s="17" t="b">
        <f>IF(E9&gt;'Overview (RESPONSES REQUIRED)'!$F$54,FALSE,TRUE)</f>
        <v>0</v>
      </c>
      <c r="AB9" s="17" t="b">
        <f>IF('Overview (RESPONSES REQUIRED)'!$D$54="Y", TRUE, FALSE)</f>
        <v>0</v>
      </c>
      <c r="AC9" s="17" t="str">
        <f t="shared" si="4"/>
        <v>N</v>
      </c>
    </row>
    <row r="10" spans="1:29" ht="15" x14ac:dyDescent="0.15">
      <c r="A10" s="17" t="s">
        <v>885</v>
      </c>
      <c r="B10" s="17">
        <v>3</v>
      </c>
      <c r="C10" s="17">
        <v>1</v>
      </c>
      <c r="D10" s="17" t="s">
        <v>878</v>
      </c>
      <c r="E10" s="17">
        <v>14</v>
      </c>
      <c r="F10" s="17" t="str">
        <f>IF('ENDC-n26'!P13="Y", "Y", IF('ENDC-n26'!P13="N", "N", 0))</f>
        <v>N</v>
      </c>
      <c r="G10" s="17" t="b">
        <f>IFERROR(AND(OR(G1:H9,$Y10)=TRUE,IF(SEARCH(G$1,$A10)&gt;0,TRUE,FALSE)),"")</f>
        <v>0</v>
      </c>
      <c r="H10" s="17" t="str">
        <f>IFERROR(AND(OR(H1:H9,$Y10)=TRUE,IF(SEARCH(H$1,$A10)&gt;0,TRUE,FALSE)),"")</f>
        <v/>
      </c>
      <c r="I10" s="17" t="str">
        <f>IFERROR(AND(OR(I1:L9,$Y10)=TRUE,IF(SEARCH(I$1,$A10)&gt;0,TRUE,FALSE)),"")</f>
        <v/>
      </c>
      <c r="J10" s="17" t="str">
        <f>IFERROR(AND(OR(J1:L9,$Y10)=TRUE,IF(SEARCH(J$1,$A10)&gt;0,TRUE,FALSE)),"")</f>
        <v/>
      </c>
      <c r="K10" s="17" t="b">
        <f>IFERROR(AND(OR(K1:L9,$Y10)=TRUE,IF(SEARCH(K$1,$A10)&gt;0,TRUE,FALSE)),"")</f>
        <v>0</v>
      </c>
      <c r="L10" s="17" t="str">
        <f>IFERROR(AND(OR(L1:L9,$Y10)=TRUE,IF(SEARCH(L$1,$A10)&gt;0,TRUE,FALSE)),"")</f>
        <v/>
      </c>
      <c r="M10" s="17" t="str">
        <f>IFERROR(AND(OR(M1:M9,$Y10)=TRUE,IF(SEARCH(M$1,$A10)&gt;0,TRUE,FALSE)),"")</f>
        <v/>
      </c>
      <c r="N10" s="17" t="str">
        <f>IFERROR(AND(OR(N1:Q9,$Y10)=TRUE,IF(SEARCH(N$1,$A10)&gt;0,TRUE,FALSE)),"")</f>
        <v/>
      </c>
      <c r="O10" s="17" t="str">
        <f>IFERROR(AND(OR(O1:Q9,$Y10)=TRUE,IF(SEARCH(O$1,$A10)&gt;0,TRUE,FALSE)),"")</f>
        <v/>
      </c>
      <c r="P10" s="17" t="str">
        <f>IFERROR(AND(OR(P1:Q9,$Y10)=TRUE,IF(SEARCH(P$1,$A10)&gt;0,TRUE,FALSE)),"")</f>
        <v/>
      </c>
      <c r="Q10" s="17" t="b">
        <f>IFERROR(AND(OR(Q1:Q9,$Y10)=TRUE,IF(SEARCH(Q$1,$A10)&gt;0,TRUE,FALSE)),"")</f>
        <v>0</v>
      </c>
      <c r="R10" s="17" t="b">
        <f>IFERROR(AND(OR(R1:S9,$Y10)=TRUE,IF(SEARCH(R$1,$A10)&gt;0,TRUE,FALSE)),"")</f>
        <v>0</v>
      </c>
      <c r="S10" s="17" t="str">
        <f>IFERROR(AND(OR(S1:S9,$Y10)=TRUE,IF(SEARCH(S$1,$A10)&gt;0,TRUE,FALSE)),"")</f>
        <v/>
      </c>
      <c r="T10" s="17" t="str">
        <f>IFERROR(AND(OR(T1:T9,$Y10)=TRUE,IF(SEARCH(T$1,$A10)&gt;0,TRUE,FALSE)),"")</f>
        <v/>
      </c>
      <c r="U10" s="17" t="b">
        <f>IFERROR(AND(OR(U1:V9,$Y10)=TRUE,IF(SEARCH(U$1,$A10)&gt;0,TRUE,FALSE)),"")</f>
        <v>0</v>
      </c>
      <c r="V10" s="17" t="str">
        <f>IFERROR(AND(OR(V1:V9,$Y10)=TRUE,IF(SEARCH(V$1,$A10)&gt;0,TRUE,FALSE)),"")</f>
        <v/>
      </c>
      <c r="W10" s="17">
        <f t="shared" si="0"/>
        <v>0</v>
      </c>
      <c r="X10" s="17" t="b">
        <f t="shared" si="1"/>
        <v>0</v>
      </c>
      <c r="Y10" s="17" t="b">
        <f t="shared" si="2"/>
        <v>0</v>
      </c>
      <c r="Z10" s="17" t="b">
        <f t="shared" si="3"/>
        <v>0</v>
      </c>
      <c r="AA10" s="17" t="b">
        <f>IF(E10&gt;'Overview (RESPONSES REQUIRED)'!$F$54,FALSE,TRUE)</f>
        <v>0</v>
      </c>
      <c r="AB10" s="17" t="b">
        <f>IF('Overview (RESPONSES REQUIRED)'!$D$54="Y", TRUE, FALSE)</f>
        <v>0</v>
      </c>
      <c r="AC10" s="17" t="str">
        <f t="shared" si="4"/>
        <v>N</v>
      </c>
    </row>
    <row r="11" spans="1:29" ht="15" x14ac:dyDescent="0.15">
      <c r="A11" s="17" t="s">
        <v>886</v>
      </c>
      <c r="B11" s="17">
        <v>3</v>
      </c>
      <c r="C11" s="17">
        <v>1</v>
      </c>
      <c r="D11" s="17" t="s">
        <v>878</v>
      </c>
      <c r="E11" s="17">
        <v>14</v>
      </c>
      <c r="F11" s="17" t="str">
        <f>IF('ENDC-n26'!P14="Y", "Y", IF('ENDC-n26'!P14="N", "N", 0))</f>
        <v>N</v>
      </c>
      <c r="G11" s="17" t="str">
        <f>IFERROR(AND(OR(G1:H10,$Y11)=TRUE,IF(SEARCH(G$1,$A11)&gt;0,TRUE,FALSE)),"")</f>
        <v/>
      </c>
      <c r="H11" s="17" t="b">
        <f>IFERROR(AND(OR(H1:H10,$Y11)=TRUE,IF(SEARCH(H$1,$A11)&gt;0,TRUE,FALSE)),"")</f>
        <v>0</v>
      </c>
      <c r="I11" s="17" t="b">
        <f>IFERROR(AND(OR(I1:L10,$Y11)=TRUE,IF(SEARCH(I$1,$A11)&gt;0,TRUE,FALSE)),"")</f>
        <v>0</v>
      </c>
      <c r="J11" s="17" t="str">
        <f>IFERROR(AND(OR(J1:L10,$Y11)=TRUE,IF(SEARCH(J$1,$A11)&gt;0,TRUE,FALSE)),"")</f>
        <v/>
      </c>
      <c r="K11" s="17" t="str">
        <f>IFERROR(AND(OR(K1:L10,$Y11)=TRUE,IF(SEARCH(K$1,$A11)&gt;0,TRUE,FALSE)),"")</f>
        <v/>
      </c>
      <c r="L11" s="17" t="str">
        <f>IFERROR(AND(OR(L1:L10,$Y11)=TRUE,IF(SEARCH(L$1,$A11)&gt;0,TRUE,FALSE)),"")</f>
        <v/>
      </c>
      <c r="M11" s="17" t="str">
        <f>IFERROR(AND(OR(M1:M10,$Y11)=TRUE,IF(SEARCH(M$1,$A11)&gt;0,TRUE,FALSE)),"")</f>
        <v/>
      </c>
      <c r="N11" s="17" t="str">
        <f>IFERROR(AND(OR(N1:Q10,$Y11)=TRUE,IF(SEARCH(N$1,$A11)&gt;0,TRUE,FALSE)),"")</f>
        <v/>
      </c>
      <c r="O11" s="17" t="str">
        <f>IFERROR(AND(OR(O1:Q10,$Y11)=TRUE,IF(SEARCH(O$1,$A11)&gt;0,TRUE,FALSE)),"")</f>
        <v/>
      </c>
      <c r="P11" s="17" t="str">
        <f>IFERROR(AND(OR(P1:Q10,$Y11)=TRUE,IF(SEARCH(P$1,$A11)&gt;0,TRUE,FALSE)),"")</f>
        <v/>
      </c>
      <c r="Q11" s="17" t="b">
        <f>IFERROR(AND(OR(Q1:Q10,$Y11)=TRUE,IF(SEARCH(Q$1,$A11)&gt;0,TRUE,FALSE)),"")</f>
        <v>0</v>
      </c>
      <c r="R11" s="17" t="b">
        <f>IFERROR(AND(OR(R1:S10,$Y11)=TRUE,IF(SEARCH(R$1,$A11)&gt;0,TRUE,FALSE)),"")</f>
        <v>0</v>
      </c>
      <c r="S11" s="17" t="str">
        <f>IFERROR(AND(OR(S1:S10,$Y11)=TRUE,IF(SEARCH(S$1,$A11)&gt;0,TRUE,FALSE)),"")</f>
        <v/>
      </c>
      <c r="T11" s="17" t="str">
        <f>IFERROR(AND(OR(T1:T10,$Y11)=TRUE,IF(SEARCH(T$1,$A11)&gt;0,TRUE,FALSE)),"")</f>
        <v/>
      </c>
      <c r="U11" s="17" t="b">
        <f>IFERROR(AND(OR(U1:V10,$Y11)=TRUE,IF(SEARCH(U$1,$A11)&gt;0,TRUE,FALSE)),"")</f>
        <v>0</v>
      </c>
      <c r="V11" s="17" t="str">
        <f>IFERROR(AND(OR(V1:V10,$Y11)=TRUE,IF(SEARCH(V$1,$A11)&gt;0,TRUE,FALSE)),"")</f>
        <v/>
      </c>
      <c r="W11" s="17">
        <f t="shared" si="0"/>
        <v>0</v>
      </c>
      <c r="X11" s="17" t="b">
        <f t="shared" si="1"/>
        <v>0</v>
      </c>
      <c r="Y11" s="17" t="b">
        <f t="shared" si="2"/>
        <v>0</v>
      </c>
      <c r="Z11" s="17" t="b">
        <f t="shared" si="3"/>
        <v>0</v>
      </c>
      <c r="AA11" s="17" t="b">
        <f>IF(E11&gt;'Overview (RESPONSES REQUIRED)'!$F$54,FALSE,TRUE)</f>
        <v>0</v>
      </c>
      <c r="AB11" s="17" t="b">
        <f>IF('Overview (RESPONSES REQUIRED)'!$D$54="Y", TRUE, FALSE)</f>
        <v>0</v>
      </c>
      <c r="AC11" s="17" t="str">
        <f t="shared" si="4"/>
        <v>N</v>
      </c>
    </row>
    <row r="12" spans="1:29" ht="15" x14ac:dyDescent="0.15">
      <c r="A12" s="17" t="s">
        <v>887</v>
      </c>
      <c r="B12" s="17">
        <v>3</v>
      </c>
      <c r="C12" s="17">
        <v>1</v>
      </c>
      <c r="D12" s="17" t="s">
        <v>878</v>
      </c>
      <c r="E12" s="17">
        <v>14</v>
      </c>
      <c r="F12" s="17" t="str">
        <f>IF('ENDC-n26'!P15="Y", "Y", IF('ENDC-n26'!P15="N", "N", 0))</f>
        <v>N</v>
      </c>
      <c r="G12" s="17" t="b">
        <f>IFERROR(AND(OR(G1:H11,$Y12)=TRUE,IF(SEARCH(G$1,$A12)&gt;0,TRUE,FALSE)),"")</f>
        <v>0</v>
      </c>
      <c r="H12" s="17" t="str">
        <f>IFERROR(AND(OR(H1:H11,$Y12)=TRUE,IF(SEARCH(H$1,$A12)&gt;0,TRUE,FALSE)),"")</f>
        <v/>
      </c>
      <c r="I12" s="17" t="str">
        <f>IFERROR(AND(OR(I1:L11,$Y12)=TRUE,IF(SEARCH(I$1,$A12)&gt;0,TRUE,FALSE)),"")</f>
        <v/>
      </c>
      <c r="J12" s="17" t="b">
        <f>IFERROR(AND(OR(J1:L11,$Y12)=TRUE,IF(SEARCH(J$1,$A12)&gt;0,TRUE,FALSE)),"")</f>
        <v>0</v>
      </c>
      <c r="K12" s="17" t="str">
        <f>IFERROR(AND(OR(K1:L11,$Y12)=TRUE,IF(SEARCH(K$1,$A12)&gt;0,TRUE,FALSE)),"")</f>
        <v/>
      </c>
      <c r="L12" s="17" t="str">
        <f>IFERROR(AND(OR(L1:L11,$Y12)=TRUE,IF(SEARCH(L$1,$A12)&gt;0,TRUE,FALSE)),"")</f>
        <v/>
      </c>
      <c r="M12" s="17" t="str">
        <f>IFERROR(AND(OR(M1:M11,$Y12)=TRUE,IF(SEARCH(M$1,$A12)&gt;0,TRUE,FALSE)),"")</f>
        <v/>
      </c>
      <c r="N12" s="17" t="str">
        <f>IFERROR(AND(OR(N1:Q11,$Y12)=TRUE,IF(SEARCH(N$1,$A12)&gt;0,TRUE,FALSE)),"")</f>
        <v/>
      </c>
      <c r="O12" s="17" t="str">
        <f>IFERROR(AND(OR(O1:Q11,$Y12)=TRUE,IF(SEARCH(O$1,$A12)&gt;0,TRUE,FALSE)),"")</f>
        <v/>
      </c>
      <c r="P12" s="17" t="str">
        <f>IFERROR(AND(OR(P1:Q11,$Y12)=TRUE,IF(SEARCH(P$1,$A12)&gt;0,TRUE,FALSE)),"")</f>
        <v/>
      </c>
      <c r="Q12" s="17" t="b">
        <f>IFERROR(AND(OR(Q1:Q11,$Y12)=TRUE,IF(SEARCH(Q$1,$A12)&gt;0,TRUE,FALSE)),"")</f>
        <v>0</v>
      </c>
      <c r="R12" s="17" t="b">
        <f>IFERROR(AND(OR(R1:S11,$Y12)=TRUE,IF(SEARCH(R$1,$A12)&gt;0,TRUE,FALSE)),"")</f>
        <v>0</v>
      </c>
      <c r="S12" s="17" t="str">
        <f>IFERROR(AND(OR(S1:S11,$Y12)=TRUE,IF(SEARCH(S$1,$A12)&gt;0,TRUE,FALSE)),"")</f>
        <v/>
      </c>
      <c r="T12" s="17" t="str">
        <f>IFERROR(AND(OR(T1:T11,$Y12)=TRUE,IF(SEARCH(T$1,$A12)&gt;0,TRUE,FALSE)),"")</f>
        <v/>
      </c>
      <c r="U12" s="17" t="b">
        <f>IFERROR(AND(OR(U1:V11,$Y12)=TRUE,IF(SEARCH(U$1,$A12)&gt;0,TRUE,FALSE)),"")</f>
        <v>0</v>
      </c>
      <c r="V12" s="17" t="str">
        <f>IFERROR(AND(OR(V1:V11,$Y12)=TRUE,IF(SEARCH(V$1,$A12)&gt;0,TRUE,FALSE)),"")</f>
        <v/>
      </c>
      <c r="W12" s="17">
        <f t="shared" si="0"/>
        <v>0</v>
      </c>
      <c r="X12" s="17" t="b">
        <f t="shared" si="1"/>
        <v>0</v>
      </c>
      <c r="Y12" s="17" t="b">
        <f t="shared" si="2"/>
        <v>0</v>
      </c>
      <c r="Z12" s="17" t="b">
        <f t="shared" si="3"/>
        <v>0</v>
      </c>
      <c r="AA12" s="17" t="b">
        <f>IF(E12&gt;'Overview (RESPONSES REQUIRED)'!$F$54,FALSE,TRUE)</f>
        <v>0</v>
      </c>
      <c r="AB12" s="17" t="b">
        <f>IF('Overview (RESPONSES REQUIRED)'!$D$54="Y", TRUE, FALSE)</f>
        <v>0</v>
      </c>
      <c r="AC12" s="17" t="str">
        <f t="shared" si="4"/>
        <v>N</v>
      </c>
    </row>
    <row r="13" spans="1:29" ht="15" x14ac:dyDescent="0.15">
      <c r="A13" s="17" t="s">
        <v>888</v>
      </c>
      <c r="B13" s="17">
        <v>3</v>
      </c>
      <c r="C13" s="17">
        <v>1</v>
      </c>
      <c r="D13" s="17" t="s">
        <v>878</v>
      </c>
      <c r="E13" s="17">
        <v>14</v>
      </c>
      <c r="F13" s="17" t="str">
        <f>IF('ENDC-n26'!P16="Y", "Y", IF('ENDC-n26'!P16="N", "N", 0))</f>
        <v>N</v>
      </c>
      <c r="G13" s="17" t="str">
        <f>IFERROR(AND(OR(G1:H12,$Y13)=TRUE,IF(SEARCH(G$1,$A13)&gt;0,TRUE,FALSE)),"")</f>
        <v/>
      </c>
      <c r="H13" s="17" t="b">
        <f>IFERROR(AND(OR(H1:H12,$Y13)=TRUE,IF(SEARCH(H$1,$A13)&gt;0,TRUE,FALSE)),"")</f>
        <v>0</v>
      </c>
      <c r="I13" s="17" t="str">
        <f>IFERROR(AND(OR(I1:L12,$Y13)=TRUE,IF(SEARCH(I$1,$A13)&gt;0,TRUE,FALSE)),"")</f>
        <v/>
      </c>
      <c r="J13" s="17" t="str">
        <f>IFERROR(AND(OR(J1:L12,$Y13)=TRUE,IF(SEARCH(J$1,$A13)&gt;0,TRUE,FALSE)),"")</f>
        <v/>
      </c>
      <c r="K13" s="17" t="str">
        <f>IFERROR(AND(OR(K1:L12,$Y13)=TRUE,IF(SEARCH(K$1,$A13)&gt;0,TRUE,FALSE)),"")</f>
        <v/>
      </c>
      <c r="L13" s="17" t="b">
        <f>IFERROR(AND(OR(L1:L12,$Y13)=TRUE,IF(SEARCH(L$1,$A13)&gt;0,TRUE,FALSE)),"")</f>
        <v>0</v>
      </c>
      <c r="M13" s="17" t="str">
        <f>IFERROR(AND(OR(M1:M12,$Y13)=TRUE,IF(SEARCH(M$1,$A13)&gt;0,TRUE,FALSE)),"")</f>
        <v/>
      </c>
      <c r="N13" s="17" t="b">
        <f>IFERROR(AND(OR(N1:Q12,$Y13)=TRUE,IF(SEARCH(N$1,$A13)&gt;0,TRUE,FALSE)),"")</f>
        <v>0</v>
      </c>
      <c r="O13" s="17" t="str">
        <f>IFERROR(AND(OR(O1:Q12,$Y13)=TRUE,IF(SEARCH(O$1,$A13)&gt;0,TRUE,FALSE)),"")</f>
        <v/>
      </c>
      <c r="P13" s="17" t="str">
        <f>IFERROR(AND(OR(P1:Q12,$Y13)=TRUE,IF(SEARCH(P$1,$A13)&gt;0,TRUE,FALSE)),"")</f>
        <v/>
      </c>
      <c r="Q13" s="17" t="str">
        <f>IFERROR(AND(OR(Q1:Q12,$Y13)=TRUE,IF(SEARCH(Q$1,$A13)&gt;0,TRUE,FALSE)),"")</f>
        <v/>
      </c>
      <c r="R13" s="17" t="b">
        <f>IFERROR(AND(OR(R1:S12,$Y13)=TRUE,IF(SEARCH(R$1,$A13)&gt;0,TRUE,FALSE)),"")</f>
        <v>0</v>
      </c>
      <c r="S13" s="17" t="str">
        <f>IFERROR(AND(OR(S1:S12,$Y13)=TRUE,IF(SEARCH(S$1,$A13)&gt;0,TRUE,FALSE)),"")</f>
        <v/>
      </c>
      <c r="T13" s="17" t="str">
        <f>IFERROR(AND(OR(T1:T12,$Y13)=TRUE,IF(SEARCH(T$1,$A13)&gt;0,TRUE,FALSE)),"")</f>
        <v/>
      </c>
      <c r="U13" s="17" t="b">
        <f>IFERROR(AND(OR(U1:V12,$Y13)=TRUE,IF(SEARCH(U$1,$A13)&gt;0,TRUE,FALSE)),"")</f>
        <v>0</v>
      </c>
      <c r="V13" s="17" t="str">
        <f>IFERROR(AND(OR(V1:V12,$Y13)=TRUE,IF(SEARCH(V$1,$A13)&gt;0,TRUE,FALSE)),"")</f>
        <v/>
      </c>
      <c r="W13" s="17">
        <f t="shared" si="0"/>
        <v>0</v>
      </c>
      <c r="X13" s="17" t="b">
        <f t="shared" si="1"/>
        <v>0</v>
      </c>
      <c r="Y13" s="17" t="b">
        <f t="shared" si="2"/>
        <v>0</v>
      </c>
      <c r="Z13" s="17" t="b">
        <f t="shared" si="3"/>
        <v>0</v>
      </c>
      <c r="AA13" s="17" t="b">
        <f>IF(E13&gt;'Overview (RESPONSES REQUIRED)'!$F$54,FALSE,TRUE)</f>
        <v>0</v>
      </c>
      <c r="AB13" s="17" t="b">
        <f>IF('Overview (RESPONSES REQUIRED)'!$D$54="Y", TRUE, FALSE)</f>
        <v>0</v>
      </c>
      <c r="AC13" s="17" t="str">
        <f t="shared" si="4"/>
        <v>N</v>
      </c>
    </row>
    <row r="14" spans="1:29" ht="15" x14ac:dyDescent="0.15">
      <c r="A14" s="17" t="s">
        <v>889</v>
      </c>
      <c r="B14" s="17">
        <v>3</v>
      </c>
      <c r="C14" s="17">
        <v>1</v>
      </c>
      <c r="D14" s="17" t="s">
        <v>878</v>
      </c>
      <c r="E14" s="17">
        <v>12</v>
      </c>
      <c r="F14" s="17" t="str">
        <f>IF('ENDC-n26'!P17="Y", "Y", IF('ENDC-n26'!P17="N", "N", 0))</f>
        <v>N</v>
      </c>
      <c r="G14" s="17" t="str">
        <f>IFERROR(AND(OR(G1:H13,$Y14)=TRUE,IF(SEARCH(G$1,$A14)&gt;0,TRUE,FALSE)),"")</f>
        <v/>
      </c>
      <c r="H14" s="17" t="b">
        <f>IFERROR(AND(OR(H1:H13,$Y14)=TRUE,IF(SEARCH(H$1,$A14)&gt;0,TRUE,FALSE)),"")</f>
        <v>0</v>
      </c>
      <c r="I14" s="17" t="str">
        <f>IFERROR(AND(OR(I1:L13,$Y14)=TRUE,IF(SEARCH(I$1,$A14)&gt;0,TRUE,FALSE)),"")</f>
        <v/>
      </c>
      <c r="J14" s="17" t="str">
        <f>IFERROR(AND(OR(J1:L13,$Y14)=TRUE,IF(SEARCH(J$1,$A14)&gt;0,TRUE,FALSE)),"")</f>
        <v/>
      </c>
      <c r="K14" s="17" t="b">
        <f>IFERROR(AND(OR(K1:L13,$Y14)=TRUE,IF(SEARCH(K$1,$A14)&gt;0,TRUE,FALSE)),"")</f>
        <v>0</v>
      </c>
      <c r="L14" s="17" t="str">
        <f>IFERROR(AND(OR(L1:L13,$Y14)=TRUE,IF(SEARCH(L$1,$A14)&gt;0,TRUE,FALSE)),"")</f>
        <v/>
      </c>
      <c r="M14" s="17" t="str">
        <f>IFERROR(AND(OR(M1:M13,$Y14)=TRUE,IF(SEARCH(M$1,$A14)&gt;0,TRUE,FALSE)),"")</f>
        <v/>
      </c>
      <c r="N14" s="17" t="str">
        <f>IFERROR(AND(OR(N1:Q13,$Y14)=TRUE,IF(SEARCH(N$1,$A14)&gt;0,TRUE,FALSE)),"")</f>
        <v/>
      </c>
      <c r="O14" s="17" t="str">
        <f>IFERROR(AND(OR(O1:Q13,$Y14)=TRUE,IF(SEARCH(O$1,$A14)&gt;0,TRUE,FALSE)),"")</f>
        <v/>
      </c>
      <c r="P14" s="17" t="b">
        <f>IFERROR(AND(OR(P1:Q13,$Y14)=TRUE,IF(SEARCH(P$1,$A14)&gt;0,TRUE,FALSE)),"")</f>
        <v>0</v>
      </c>
      <c r="Q14" s="17" t="str">
        <f>IFERROR(AND(OR(Q1:Q13,$Y14)=TRUE,IF(SEARCH(Q$1,$A14)&gt;0,TRUE,FALSE)),"")</f>
        <v/>
      </c>
      <c r="R14" s="17" t="b">
        <f>IFERROR(AND(OR(R1:S13,$Y14)=TRUE,IF(SEARCH(R$1,$A14)&gt;0,TRUE,FALSE)),"")</f>
        <v>0</v>
      </c>
      <c r="S14" s="17" t="str">
        <f>IFERROR(AND(OR(S1:S13,$Y14)=TRUE,IF(SEARCH(S$1,$A14)&gt;0,TRUE,FALSE)),"")</f>
        <v/>
      </c>
      <c r="T14" s="17" t="str">
        <f>IFERROR(AND(OR(T1:T13,$Y14)=TRUE,IF(SEARCH(T$1,$A14)&gt;0,TRUE,FALSE)),"")</f>
        <v/>
      </c>
      <c r="U14" s="17" t="b">
        <f>IFERROR(AND(OR(U1:V13,$Y14)=TRUE,IF(SEARCH(U$1,$A14)&gt;0,TRUE,FALSE)),"")</f>
        <v>0</v>
      </c>
      <c r="V14" s="17" t="str">
        <f>IFERROR(AND(OR(V1:V13,$Y14)=TRUE,IF(SEARCH(V$1,$A14)&gt;0,TRUE,FALSE)),"")</f>
        <v/>
      </c>
      <c r="W14" s="17">
        <f t="shared" si="0"/>
        <v>0</v>
      </c>
      <c r="X14" s="17" t="b">
        <f t="shared" si="1"/>
        <v>0</v>
      </c>
      <c r="Y14" s="17" t="b">
        <f t="shared" si="2"/>
        <v>0</v>
      </c>
      <c r="Z14" s="17" t="b">
        <f t="shared" si="3"/>
        <v>0</v>
      </c>
      <c r="AA14" s="17" t="b">
        <f>IF(E14&gt;'Overview (RESPONSES REQUIRED)'!$F$54,FALSE,TRUE)</f>
        <v>0</v>
      </c>
      <c r="AB14" s="17" t="b">
        <f>IF('Overview (RESPONSES REQUIRED)'!$D$54="Y", TRUE, FALSE)</f>
        <v>0</v>
      </c>
      <c r="AC14" s="17" t="str">
        <f t="shared" si="4"/>
        <v>N</v>
      </c>
    </row>
    <row r="15" spans="1:29" ht="15" x14ac:dyDescent="0.15">
      <c r="A15" s="17" t="s">
        <v>890</v>
      </c>
      <c r="B15" s="17">
        <v>3</v>
      </c>
      <c r="C15" s="17">
        <v>1</v>
      </c>
      <c r="D15" s="17" t="s">
        <v>878</v>
      </c>
      <c r="E15" s="17">
        <v>12</v>
      </c>
      <c r="F15" s="17" t="str">
        <f>IF('ENDC-n26'!P18="Y", "Y", IF('ENDC-n26'!P18="N", "N", 0))</f>
        <v>N</v>
      </c>
      <c r="G15" s="17" t="str">
        <f>IFERROR(AND(OR(G1:H14,$Y15)=TRUE,IF(SEARCH(G$1,$A15)&gt;0,TRUE,FALSE)),"")</f>
        <v/>
      </c>
      <c r="H15" s="17" t="b">
        <f>IFERROR(AND(OR(H1:H14,$Y15)=TRUE,IF(SEARCH(H$1,$A15)&gt;0,TRUE,FALSE)),"")</f>
        <v>0</v>
      </c>
      <c r="I15" s="17" t="str">
        <f>IFERROR(AND(OR(I1:L14,$Y15)=TRUE,IF(SEARCH(I$1,$A15)&gt;0,TRUE,FALSE)),"")</f>
        <v/>
      </c>
      <c r="J15" s="17" t="b">
        <f>IFERROR(AND(OR(J1:L14,$Y15)=TRUE,IF(SEARCH(J$1,$A15)&gt;0,TRUE,FALSE)),"")</f>
        <v>0</v>
      </c>
      <c r="K15" s="17" t="str">
        <f>IFERROR(AND(OR(K1:L14,$Y15)=TRUE,IF(SEARCH(K$1,$A15)&gt;0,TRUE,FALSE)),"")</f>
        <v/>
      </c>
      <c r="L15" s="17" t="str">
        <f>IFERROR(AND(OR(L1:L14,$Y15)=TRUE,IF(SEARCH(L$1,$A15)&gt;0,TRUE,FALSE)),"")</f>
        <v/>
      </c>
      <c r="M15" s="17" t="str">
        <f>IFERROR(AND(OR(M1:M14,$Y15)=TRUE,IF(SEARCH(M$1,$A15)&gt;0,TRUE,FALSE)),"")</f>
        <v/>
      </c>
      <c r="N15" s="17" t="str">
        <f>IFERROR(AND(OR(N1:Q14,$Y15)=TRUE,IF(SEARCH(N$1,$A15)&gt;0,TRUE,FALSE)),"")</f>
        <v/>
      </c>
      <c r="O15" s="17" t="str">
        <f>IFERROR(AND(OR(O1:Q14,$Y15)=TRUE,IF(SEARCH(O$1,$A15)&gt;0,TRUE,FALSE)),"")</f>
        <v/>
      </c>
      <c r="P15" s="17" t="b">
        <f>IFERROR(AND(OR(P1:Q14,$Y15)=TRUE,IF(SEARCH(P$1,$A15)&gt;0,TRUE,FALSE)),"")</f>
        <v>0</v>
      </c>
      <c r="Q15" s="17" t="str">
        <f>IFERROR(AND(OR(Q1:Q14,$Y15)=TRUE,IF(SEARCH(Q$1,$A15)&gt;0,TRUE,FALSE)),"")</f>
        <v/>
      </c>
      <c r="R15" s="17" t="b">
        <f>IFERROR(AND(OR(R1:S14,$Y15)=TRUE,IF(SEARCH(R$1,$A15)&gt;0,TRUE,FALSE)),"")</f>
        <v>0</v>
      </c>
      <c r="S15" s="17" t="str">
        <f>IFERROR(AND(OR(S1:S14,$Y15)=TRUE,IF(SEARCH(S$1,$A15)&gt;0,TRUE,FALSE)),"")</f>
        <v/>
      </c>
      <c r="T15" s="17" t="str">
        <f>IFERROR(AND(OR(T1:T14,$Y15)=TRUE,IF(SEARCH(T$1,$A15)&gt;0,TRUE,FALSE)),"")</f>
        <v/>
      </c>
      <c r="U15" s="17" t="b">
        <f>IFERROR(AND(OR(U1:V14,$Y15)=TRUE,IF(SEARCH(U$1,$A15)&gt;0,TRUE,FALSE)),"")</f>
        <v>0</v>
      </c>
      <c r="V15" s="17" t="str">
        <f>IFERROR(AND(OR(V1:V14,$Y15)=TRUE,IF(SEARCH(V$1,$A15)&gt;0,TRUE,FALSE)),"")</f>
        <v/>
      </c>
      <c r="W15" s="17">
        <f t="shared" si="0"/>
        <v>0</v>
      </c>
      <c r="X15" s="17" t="b">
        <f t="shared" si="1"/>
        <v>0</v>
      </c>
      <c r="Y15" s="17" t="b">
        <f t="shared" si="2"/>
        <v>0</v>
      </c>
      <c r="Z15" s="17" t="b">
        <f t="shared" si="3"/>
        <v>0</v>
      </c>
      <c r="AA15" s="17" t="b">
        <f>IF(E15&gt;'Overview (RESPONSES REQUIRED)'!$F$54,FALSE,TRUE)</f>
        <v>0</v>
      </c>
      <c r="AB15" s="17" t="b">
        <f>IF('Overview (RESPONSES REQUIRED)'!$D$54="Y", TRUE, FALSE)</f>
        <v>0</v>
      </c>
      <c r="AC15" s="17" t="str">
        <f t="shared" si="4"/>
        <v>N</v>
      </c>
    </row>
    <row r="16" spans="1:29" ht="15" x14ac:dyDescent="0.15">
      <c r="A16" s="17" t="s">
        <v>891</v>
      </c>
      <c r="B16" s="17">
        <v>3</v>
      </c>
      <c r="C16" s="17">
        <v>1</v>
      </c>
      <c r="D16" s="17" t="s">
        <v>878</v>
      </c>
      <c r="E16" s="17">
        <v>12</v>
      </c>
      <c r="F16" s="17" t="str">
        <f>IF('ENDC-n26'!P19="Y", "Y", IF('ENDC-n26'!P19="N", "N", 0))</f>
        <v>N</v>
      </c>
      <c r="G16" s="17" t="b">
        <f>IFERROR(AND(OR(G1:H15,$Y16)=TRUE,IF(SEARCH(G$1,$A16)&gt;0,TRUE,FALSE)),"")</f>
        <v>0</v>
      </c>
      <c r="H16" s="17" t="str">
        <f>IFERROR(AND(OR(H1:H15,$Y16)=TRUE,IF(SEARCH(H$1,$A16)&gt;0,TRUE,FALSE)),"")</f>
        <v/>
      </c>
      <c r="I16" s="17" t="b">
        <f>IFERROR(AND(OR(I1:L15,$Y16)=TRUE,IF(SEARCH(I$1,$A16)&gt;0,TRUE,FALSE)),"")</f>
        <v>0</v>
      </c>
      <c r="J16" s="17" t="str">
        <f>IFERROR(AND(OR(J1:L15,$Y16)=TRUE,IF(SEARCH(J$1,$A16)&gt;0,TRUE,FALSE)),"")</f>
        <v/>
      </c>
      <c r="K16" s="17" t="str">
        <f>IFERROR(AND(OR(K1:L15,$Y16)=TRUE,IF(SEARCH(K$1,$A16)&gt;0,TRUE,FALSE)),"")</f>
        <v/>
      </c>
      <c r="L16" s="17" t="str">
        <f>IFERROR(AND(OR(L1:L15,$Y16)=TRUE,IF(SEARCH(L$1,$A16)&gt;0,TRUE,FALSE)),"")</f>
        <v/>
      </c>
      <c r="M16" s="17" t="str">
        <f>IFERROR(AND(OR(M1:M15,$Y16)=TRUE,IF(SEARCH(M$1,$A16)&gt;0,TRUE,FALSE)),"")</f>
        <v/>
      </c>
      <c r="N16" s="17" t="str">
        <f>IFERROR(AND(OR(N1:Q15,$Y16)=TRUE,IF(SEARCH(N$1,$A16)&gt;0,TRUE,FALSE)),"")</f>
        <v/>
      </c>
      <c r="O16" s="17" t="str">
        <f>IFERROR(AND(OR(O1:Q15,$Y16)=TRUE,IF(SEARCH(O$1,$A16)&gt;0,TRUE,FALSE)),"")</f>
        <v/>
      </c>
      <c r="P16" s="17" t="str">
        <f>IFERROR(AND(OR(P1:Q15,$Y16)=TRUE,IF(SEARCH(P$1,$A16)&gt;0,TRUE,FALSE)),"")</f>
        <v/>
      </c>
      <c r="Q16" s="17" t="b">
        <f>IFERROR(AND(OR(Q1:Q15,$Y16)=TRUE,IF(SEARCH(Q$1,$A16)&gt;0,TRUE,FALSE)),"")</f>
        <v>0</v>
      </c>
      <c r="R16" s="17" t="b">
        <f>IFERROR(AND(OR(R1:S15,$Y16)=TRUE,IF(SEARCH(R$1,$A16)&gt;0,TRUE,FALSE)),"")</f>
        <v>0</v>
      </c>
      <c r="S16" s="17" t="str">
        <f>IFERROR(AND(OR(S1:S15,$Y16)=TRUE,IF(SEARCH(S$1,$A16)&gt;0,TRUE,FALSE)),"")</f>
        <v/>
      </c>
      <c r="T16" s="17" t="str">
        <f>IFERROR(AND(OR(T1:T15,$Y16)=TRUE,IF(SEARCH(T$1,$A16)&gt;0,TRUE,FALSE)),"")</f>
        <v/>
      </c>
      <c r="U16" s="17" t="b">
        <f>IFERROR(AND(OR(U1:V15,$Y16)=TRUE,IF(SEARCH(U$1,$A16)&gt;0,TRUE,FALSE)),"")</f>
        <v>0</v>
      </c>
      <c r="V16" s="17" t="str">
        <f>IFERROR(AND(OR(V1:V15,$Y16)=TRUE,IF(SEARCH(V$1,$A16)&gt;0,TRUE,FALSE)),"")</f>
        <v/>
      </c>
      <c r="W16" s="17">
        <f t="shared" si="0"/>
        <v>0</v>
      </c>
      <c r="X16" s="17" t="b">
        <f t="shared" si="1"/>
        <v>0</v>
      </c>
      <c r="Y16" s="17" t="b">
        <f t="shared" si="2"/>
        <v>0</v>
      </c>
      <c r="Z16" s="17" t="b">
        <f t="shared" si="3"/>
        <v>0</v>
      </c>
      <c r="AA16" s="17" t="b">
        <f>IF(E16&gt;'Overview (RESPONSES REQUIRED)'!$F$54,FALSE,TRUE)</f>
        <v>0</v>
      </c>
      <c r="AB16" s="17" t="b">
        <f>IF('Overview (RESPONSES REQUIRED)'!$D$54="Y", TRUE, FALSE)</f>
        <v>0</v>
      </c>
      <c r="AC16" s="17" t="str">
        <f t="shared" si="4"/>
        <v>N</v>
      </c>
    </row>
    <row r="17" spans="1:29" ht="15" x14ac:dyDescent="0.15">
      <c r="A17" s="17" t="s">
        <v>892</v>
      </c>
      <c r="B17" s="17">
        <v>3</v>
      </c>
      <c r="C17" s="17">
        <v>1</v>
      </c>
      <c r="D17" s="17" t="s">
        <v>878</v>
      </c>
      <c r="E17" s="17">
        <v>12</v>
      </c>
      <c r="F17" s="17" t="str">
        <f>IF('ENDC-n26'!P20="Y", "Y", IF('ENDC-n26'!P20="N", "N", 0))</f>
        <v>N</v>
      </c>
      <c r="G17" s="17" t="str">
        <f>IFERROR(AND(OR(G1:H16,$Y17)=TRUE,IF(SEARCH(G$1,$A17)&gt;0,TRUE,FALSE)),"")</f>
        <v/>
      </c>
      <c r="H17" s="17" t="b">
        <f>IFERROR(AND(OR(H1:H16,$Y17)=TRUE,IF(SEARCH(H$1,$A17)&gt;0,TRUE,FALSE)),"")</f>
        <v>0</v>
      </c>
      <c r="I17" s="17" t="str">
        <f>IFERROR(AND(OR(I1:L16,$Y17)=TRUE,IF(SEARCH(I$1,$A17)&gt;0,TRUE,FALSE)),"")</f>
        <v/>
      </c>
      <c r="J17" s="17" t="str">
        <f>IFERROR(AND(OR(J1:L16,$Y17)=TRUE,IF(SEARCH(J$1,$A17)&gt;0,TRUE,FALSE)),"")</f>
        <v/>
      </c>
      <c r="K17" s="17" t="b">
        <f>IFERROR(AND(OR(K1:L16,$Y17)=TRUE,IF(SEARCH(K$1,$A17)&gt;0,TRUE,FALSE)),"")</f>
        <v>0</v>
      </c>
      <c r="L17" s="17" t="str">
        <f>IFERROR(AND(OR(L1:L16,$Y17)=TRUE,IF(SEARCH(L$1,$A17)&gt;0,TRUE,FALSE)),"")</f>
        <v/>
      </c>
      <c r="M17" s="17" t="str">
        <f>IFERROR(AND(OR(M1:M16,$Y17)=TRUE,IF(SEARCH(M$1,$A17)&gt;0,TRUE,FALSE)),"")</f>
        <v/>
      </c>
      <c r="N17" s="17" t="str">
        <f>IFERROR(AND(OR(N1:Q16,$Y17)=TRUE,IF(SEARCH(N$1,$A17)&gt;0,TRUE,FALSE)),"")</f>
        <v/>
      </c>
      <c r="O17" s="17" t="b">
        <f>IFERROR(AND(OR(O1:Q16,$Y17)=TRUE,IF(SEARCH(O$1,$A17)&gt;0,TRUE,FALSE)),"")</f>
        <v>0</v>
      </c>
      <c r="P17" s="17" t="str">
        <f>IFERROR(AND(OR(P1:Q16,$Y17)=TRUE,IF(SEARCH(P$1,$A17)&gt;0,TRUE,FALSE)),"")</f>
        <v/>
      </c>
      <c r="Q17" s="17" t="str">
        <f>IFERROR(AND(OR(Q1:Q16,$Y17)=TRUE,IF(SEARCH(Q$1,$A17)&gt;0,TRUE,FALSE)),"")</f>
        <v/>
      </c>
      <c r="R17" s="17" t="b">
        <f>IFERROR(AND(OR(R1:S16,$Y17)=TRUE,IF(SEARCH(R$1,$A17)&gt;0,TRUE,FALSE)),"")</f>
        <v>0</v>
      </c>
      <c r="S17" s="17" t="str">
        <f>IFERROR(AND(OR(S1:S16,$Y17)=TRUE,IF(SEARCH(S$1,$A17)&gt;0,TRUE,FALSE)),"")</f>
        <v/>
      </c>
      <c r="T17" s="17" t="str">
        <f>IFERROR(AND(OR(T1:T16,$Y17)=TRUE,IF(SEARCH(T$1,$A17)&gt;0,TRUE,FALSE)),"")</f>
        <v/>
      </c>
      <c r="U17" s="17" t="b">
        <f>IFERROR(AND(OR(U1:V16,$Y17)=TRUE,IF(SEARCH(U$1,$A17)&gt;0,TRUE,FALSE)),"")</f>
        <v>0</v>
      </c>
      <c r="V17" s="17" t="str">
        <f>IFERROR(AND(OR(V1:V16,$Y17)=TRUE,IF(SEARCH(V$1,$A17)&gt;0,TRUE,FALSE)),"")</f>
        <v/>
      </c>
      <c r="W17" s="17">
        <f t="shared" si="0"/>
        <v>0</v>
      </c>
      <c r="X17" s="17" t="b">
        <f t="shared" si="1"/>
        <v>0</v>
      </c>
      <c r="Y17" s="17" t="b">
        <f t="shared" si="2"/>
        <v>0</v>
      </c>
      <c r="Z17" s="17" t="b">
        <f t="shared" si="3"/>
        <v>0</v>
      </c>
      <c r="AA17" s="17" t="b">
        <f>IF(E17&gt;'Overview (RESPONSES REQUIRED)'!$F$54,FALSE,TRUE)</f>
        <v>0</v>
      </c>
      <c r="AB17" s="17" t="b">
        <f>IF('Overview (RESPONSES REQUIRED)'!$D$54="Y", TRUE, FALSE)</f>
        <v>0</v>
      </c>
      <c r="AC17" s="17" t="str">
        <f t="shared" si="4"/>
        <v>N</v>
      </c>
    </row>
    <row r="18" spans="1:29" ht="15" x14ac:dyDescent="0.15">
      <c r="A18" s="17" t="s">
        <v>893</v>
      </c>
      <c r="B18" s="17">
        <v>3</v>
      </c>
      <c r="C18" s="17">
        <v>1</v>
      </c>
      <c r="D18" s="17" t="s">
        <v>878</v>
      </c>
      <c r="E18" s="17">
        <v>12</v>
      </c>
      <c r="F18" s="17" t="str">
        <f>IF('ENDC-n26'!P21="Y", "Y", IF('ENDC-n26'!P21="N", "N", 0))</f>
        <v>N</v>
      </c>
      <c r="G18" s="17" t="b">
        <f>IFERROR(AND(OR(G1:H17,$Y18)=TRUE,IF(SEARCH(G$1,$A18)&gt;0,TRUE,FALSE)),"")</f>
        <v>0</v>
      </c>
      <c r="H18" s="17" t="str">
        <f>IFERROR(AND(OR(H1:H17,$Y18)=TRUE,IF(SEARCH(H$1,$A18)&gt;0,TRUE,FALSE)),"")</f>
        <v/>
      </c>
      <c r="I18" s="17" t="str">
        <f>IFERROR(AND(OR(I1:L17,$Y18)=TRUE,IF(SEARCH(I$1,$A18)&gt;0,TRUE,FALSE)),"")</f>
        <v/>
      </c>
      <c r="J18" s="17" t="str">
        <f>IFERROR(AND(OR(J1:L17,$Y18)=TRUE,IF(SEARCH(J$1,$A18)&gt;0,TRUE,FALSE)),"")</f>
        <v/>
      </c>
      <c r="K18" s="17" t="str">
        <f>IFERROR(AND(OR(K1:L17,$Y18)=TRUE,IF(SEARCH(K$1,$A18)&gt;0,TRUE,FALSE)),"")</f>
        <v/>
      </c>
      <c r="L18" s="17" t="b">
        <f>IFERROR(AND(OR(L1:L17,$Y18)=TRUE,IF(SEARCH(L$1,$A18)&gt;0,TRUE,FALSE)),"")</f>
        <v>0</v>
      </c>
      <c r="M18" s="17" t="str">
        <f>IFERROR(AND(OR(M1:M17,$Y18)=TRUE,IF(SEARCH(M$1,$A18)&gt;0,TRUE,FALSE)),"")</f>
        <v/>
      </c>
      <c r="N18" s="17" t="str">
        <f>IFERROR(AND(OR(N1:Q17,$Y18)=TRUE,IF(SEARCH(N$1,$A18)&gt;0,TRUE,FALSE)),"")</f>
        <v/>
      </c>
      <c r="O18" s="17" t="b">
        <f>IFERROR(AND(OR(O1:Q17,$Y18)=TRUE,IF(SEARCH(O$1,$A18)&gt;0,TRUE,FALSE)),"")</f>
        <v>0</v>
      </c>
      <c r="P18" s="17" t="str">
        <f>IFERROR(AND(OR(P1:Q17,$Y18)=TRUE,IF(SEARCH(P$1,$A18)&gt;0,TRUE,FALSE)),"")</f>
        <v/>
      </c>
      <c r="Q18" s="17" t="str">
        <f>IFERROR(AND(OR(Q1:Q17,$Y18)=TRUE,IF(SEARCH(Q$1,$A18)&gt;0,TRUE,FALSE)),"")</f>
        <v/>
      </c>
      <c r="R18" s="17" t="b">
        <f>IFERROR(AND(OR(R1:S17,$Y18)=TRUE,IF(SEARCH(R$1,$A18)&gt;0,TRUE,FALSE)),"")</f>
        <v>0</v>
      </c>
      <c r="S18" s="17" t="str">
        <f>IFERROR(AND(OR(S1:S17,$Y18)=TRUE,IF(SEARCH(S$1,$A18)&gt;0,TRUE,FALSE)),"")</f>
        <v/>
      </c>
      <c r="T18" s="17" t="str">
        <f>IFERROR(AND(OR(T1:T17,$Y18)=TRUE,IF(SEARCH(T$1,$A18)&gt;0,TRUE,FALSE)),"")</f>
        <v/>
      </c>
      <c r="U18" s="17" t="b">
        <f>IFERROR(AND(OR(U1:V17,$Y18)=TRUE,IF(SEARCH(U$1,$A18)&gt;0,TRUE,FALSE)),"")</f>
        <v>0</v>
      </c>
      <c r="V18" s="17" t="str">
        <f>IFERROR(AND(OR(V1:V17,$Y18)=TRUE,IF(SEARCH(V$1,$A18)&gt;0,TRUE,FALSE)),"")</f>
        <v/>
      </c>
      <c r="W18" s="17">
        <f t="shared" si="0"/>
        <v>0</v>
      </c>
      <c r="X18" s="17" t="b">
        <f t="shared" si="1"/>
        <v>0</v>
      </c>
      <c r="Y18" s="17" t="b">
        <f t="shared" si="2"/>
        <v>0</v>
      </c>
      <c r="Z18" s="17" t="b">
        <f t="shared" si="3"/>
        <v>0</v>
      </c>
      <c r="AA18" s="17" t="b">
        <f>IF(E18&gt;'Overview (RESPONSES REQUIRED)'!$F$54,FALSE,TRUE)</f>
        <v>0</v>
      </c>
      <c r="AB18" s="17" t="b">
        <f>IF('Overview (RESPONSES REQUIRED)'!$D$54="Y", TRUE, FALSE)</f>
        <v>0</v>
      </c>
      <c r="AC18" s="17" t="str">
        <f t="shared" si="4"/>
        <v>N</v>
      </c>
    </row>
    <row r="19" spans="1:29" ht="15" x14ac:dyDescent="0.15">
      <c r="A19" s="17" t="s">
        <v>894</v>
      </c>
      <c r="B19" s="17">
        <v>3</v>
      </c>
      <c r="C19" s="17">
        <v>1</v>
      </c>
      <c r="D19" s="17" t="s">
        <v>878</v>
      </c>
      <c r="E19" s="17">
        <v>12</v>
      </c>
      <c r="F19" s="17" t="str">
        <f>IF('ENDC-n26'!P22="Y", "Y", IF('ENDC-n26'!P22="N", "N", 0))</f>
        <v>N</v>
      </c>
      <c r="G19" s="17" t="b">
        <f>IFERROR(AND(OR(G1:H18,$Y19)=TRUE,IF(SEARCH(G$1,$A19)&gt;0,TRUE,FALSE)),"")</f>
        <v>0</v>
      </c>
      <c r="H19" s="17" t="str">
        <f>IFERROR(AND(OR(H1:H18,$Y19)=TRUE,IF(SEARCH(H$1,$A19)&gt;0,TRUE,FALSE)),"")</f>
        <v/>
      </c>
      <c r="I19" s="17" t="str">
        <f>IFERROR(AND(OR(I1:L18,$Y19)=TRUE,IF(SEARCH(I$1,$A19)&gt;0,TRUE,FALSE)),"")</f>
        <v/>
      </c>
      <c r="J19" s="17" t="str">
        <f>IFERROR(AND(OR(J1:L18,$Y19)=TRUE,IF(SEARCH(J$1,$A19)&gt;0,TRUE,FALSE)),"")</f>
        <v/>
      </c>
      <c r="K19" s="17" t="str">
        <f>IFERROR(AND(OR(K1:L18,$Y19)=TRUE,IF(SEARCH(K$1,$A19)&gt;0,TRUE,FALSE)),"")</f>
        <v/>
      </c>
      <c r="L19" s="17" t="b">
        <f>IFERROR(AND(OR(L1:L18,$Y19)=TRUE,IF(SEARCH(L$1,$A19)&gt;0,TRUE,FALSE)),"")</f>
        <v>0</v>
      </c>
      <c r="M19" s="17" t="str">
        <f>IFERROR(AND(OR(M1:M18,$Y19)=TRUE,IF(SEARCH(M$1,$A19)&gt;0,TRUE,FALSE)),"")</f>
        <v/>
      </c>
      <c r="N19" s="17" t="b">
        <f>IFERROR(AND(OR(N1:Q18,$Y19)=TRUE,IF(SEARCH(N$1,$A19)&gt;0,TRUE,FALSE)),"")</f>
        <v>0</v>
      </c>
      <c r="O19" s="17" t="str">
        <f>IFERROR(AND(OR(O1:Q18,$Y19)=TRUE,IF(SEARCH(O$1,$A19)&gt;0,TRUE,FALSE)),"")</f>
        <v/>
      </c>
      <c r="P19" s="17" t="str">
        <f>IFERROR(AND(OR(P1:Q18,$Y19)=TRUE,IF(SEARCH(P$1,$A19)&gt;0,TRUE,FALSE)),"")</f>
        <v/>
      </c>
      <c r="Q19" s="17" t="str">
        <f>IFERROR(AND(OR(Q1:Q18,$Y19)=TRUE,IF(SEARCH(Q$1,$A19)&gt;0,TRUE,FALSE)),"")</f>
        <v/>
      </c>
      <c r="R19" s="17" t="b">
        <f>IFERROR(AND(OR(R1:S18,$Y19)=TRUE,IF(SEARCH(R$1,$A19)&gt;0,TRUE,FALSE)),"")</f>
        <v>0</v>
      </c>
      <c r="S19" s="17" t="str">
        <f>IFERROR(AND(OR(S1:S18,$Y19)=TRUE,IF(SEARCH(S$1,$A19)&gt;0,TRUE,FALSE)),"")</f>
        <v/>
      </c>
      <c r="T19" s="17" t="str">
        <f>IFERROR(AND(OR(T1:T18,$Y19)=TRUE,IF(SEARCH(T$1,$A19)&gt;0,TRUE,FALSE)),"")</f>
        <v/>
      </c>
      <c r="U19" s="17" t="b">
        <f>IFERROR(AND(OR(U1:V18,$Y19)=TRUE,IF(SEARCH(U$1,$A19)&gt;0,TRUE,FALSE)),"")</f>
        <v>0</v>
      </c>
      <c r="V19" s="17" t="str">
        <f>IFERROR(AND(OR(V1:V18,$Y19)=TRUE,IF(SEARCH(V$1,$A19)&gt;0,TRUE,FALSE)),"")</f>
        <v/>
      </c>
      <c r="W19" s="17">
        <f t="shared" si="0"/>
        <v>0</v>
      </c>
      <c r="X19" s="17" t="b">
        <f t="shared" si="1"/>
        <v>0</v>
      </c>
      <c r="Y19" s="17" t="b">
        <f t="shared" si="2"/>
        <v>0</v>
      </c>
      <c r="Z19" s="17" t="b">
        <f t="shared" si="3"/>
        <v>0</v>
      </c>
      <c r="AA19" s="17" t="b">
        <f>IF(E19&gt;'Overview (RESPONSES REQUIRED)'!$F$54,FALSE,TRUE)</f>
        <v>0</v>
      </c>
      <c r="AB19" s="17" t="b">
        <f>IF('Overview (RESPONSES REQUIRED)'!$D$54="Y", TRUE, FALSE)</f>
        <v>0</v>
      </c>
      <c r="AC19" s="17" t="str">
        <f t="shared" si="4"/>
        <v>N</v>
      </c>
    </row>
    <row r="20" spans="1:29" ht="15" x14ac:dyDescent="0.15">
      <c r="A20" s="17" t="s">
        <v>895</v>
      </c>
      <c r="B20" s="17">
        <v>3</v>
      </c>
      <c r="C20" s="17">
        <v>1</v>
      </c>
      <c r="D20" s="17" t="s">
        <v>878</v>
      </c>
      <c r="E20" s="17">
        <v>12</v>
      </c>
      <c r="F20" s="17" t="str">
        <f>IF('ENDC-n26'!P23="Y", "Y", IF('ENDC-n26'!P23="N", "N", 0))</f>
        <v>N</v>
      </c>
      <c r="G20" s="17" t="str">
        <f>IFERROR(AND(OR(G1:H19,$Y20)=TRUE,IF(SEARCH(G$1,$A20)&gt;0,TRUE,FALSE)),"")</f>
        <v/>
      </c>
      <c r="H20" s="17" t="b">
        <f>IFERROR(AND(OR(H1:H19,$Y20)=TRUE,IF(SEARCH(H$1,$A20)&gt;0,TRUE,FALSE)),"")</f>
        <v>0</v>
      </c>
      <c r="I20" s="17" t="str">
        <f>IFERROR(AND(OR(I1:L19,$Y20)=TRUE,IF(SEARCH(I$1,$A20)&gt;0,TRUE,FALSE)),"")</f>
        <v/>
      </c>
      <c r="J20" s="17" t="b">
        <f>IFERROR(AND(OR(J1:L19,$Y20)=TRUE,IF(SEARCH(J$1,$A20)&gt;0,TRUE,FALSE)),"")</f>
        <v>0</v>
      </c>
      <c r="K20" s="17" t="str">
        <f>IFERROR(AND(OR(K1:L19,$Y20)=TRUE,IF(SEARCH(K$1,$A20)&gt;0,TRUE,FALSE)),"")</f>
        <v/>
      </c>
      <c r="L20" s="17" t="str">
        <f>IFERROR(AND(OR(L1:L19,$Y20)=TRUE,IF(SEARCH(L$1,$A20)&gt;0,TRUE,FALSE)),"")</f>
        <v/>
      </c>
      <c r="M20" s="17" t="str">
        <f>IFERROR(AND(OR(M1:M19,$Y20)=TRUE,IF(SEARCH(M$1,$A20)&gt;0,TRUE,FALSE)),"")</f>
        <v/>
      </c>
      <c r="N20" s="17" t="str">
        <f>IFERROR(AND(OR(N1:Q19,$Y20)=TRUE,IF(SEARCH(N$1,$A20)&gt;0,TRUE,FALSE)),"")</f>
        <v/>
      </c>
      <c r="O20" s="17" t="b">
        <f>IFERROR(AND(OR(O1:Q19,$Y20)=TRUE,IF(SEARCH(O$1,$A20)&gt;0,TRUE,FALSE)),"")</f>
        <v>0</v>
      </c>
      <c r="P20" s="17" t="str">
        <f>IFERROR(AND(OR(P1:Q19,$Y20)=TRUE,IF(SEARCH(P$1,$A20)&gt;0,TRUE,FALSE)),"")</f>
        <v/>
      </c>
      <c r="Q20" s="17" t="str">
        <f>IFERROR(AND(OR(Q1:Q19,$Y20)=TRUE,IF(SEARCH(Q$1,$A20)&gt;0,TRUE,FALSE)),"")</f>
        <v/>
      </c>
      <c r="R20" s="17" t="b">
        <f>IFERROR(AND(OR(R1:S19,$Y20)=TRUE,IF(SEARCH(R$1,$A20)&gt;0,TRUE,FALSE)),"")</f>
        <v>0</v>
      </c>
      <c r="S20" s="17" t="str">
        <f>IFERROR(AND(OR(S1:S19,$Y20)=TRUE,IF(SEARCH(S$1,$A20)&gt;0,TRUE,FALSE)),"")</f>
        <v/>
      </c>
      <c r="T20" s="17" t="str">
        <f>IFERROR(AND(OR(T1:T19,$Y20)=TRUE,IF(SEARCH(T$1,$A20)&gt;0,TRUE,FALSE)),"")</f>
        <v/>
      </c>
      <c r="U20" s="17" t="b">
        <f>IFERROR(AND(OR(U1:V19,$Y20)=TRUE,IF(SEARCH(U$1,$A20)&gt;0,TRUE,FALSE)),"")</f>
        <v>0</v>
      </c>
      <c r="V20" s="17" t="str">
        <f>IFERROR(AND(OR(V1:V19,$Y20)=TRUE,IF(SEARCH(V$1,$A20)&gt;0,TRUE,FALSE)),"")</f>
        <v/>
      </c>
      <c r="W20" s="17">
        <f t="shared" si="0"/>
        <v>0</v>
      </c>
      <c r="X20" s="17" t="b">
        <f t="shared" si="1"/>
        <v>0</v>
      </c>
      <c r="Y20" s="17" t="b">
        <f t="shared" si="2"/>
        <v>0</v>
      </c>
      <c r="Z20" s="17" t="b">
        <f t="shared" si="3"/>
        <v>0</v>
      </c>
      <c r="AA20" s="17" t="b">
        <f>IF(E20&gt;'Overview (RESPONSES REQUIRED)'!$F$54,FALSE,TRUE)</f>
        <v>0</v>
      </c>
      <c r="AB20" s="17" t="b">
        <f>IF('Overview (RESPONSES REQUIRED)'!$D$54="Y", TRUE, FALSE)</f>
        <v>0</v>
      </c>
      <c r="AC20" s="17" t="str">
        <f t="shared" si="4"/>
        <v>N</v>
      </c>
    </row>
    <row r="21" spans="1:29" ht="15" x14ac:dyDescent="0.15">
      <c r="A21" s="17" t="s">
        <v>896</v>
      </c>
      <c r="B21" s="17">
        <v>3</v>
      </c>
      <c r="C21" s="17">
        <v>1</v>
      </c>
      <c r="D21" s="17" t="s">
        <v>878</v>
      </c>
      <c r="E21" s="17">
        <v>10</v>
      </c>
      <c r="F21" s="17" t="str">
        <f>IF('ENDC-n26'!P24="Y", "Y", IF('ENDC-n26'!P24="N", "N", 0))</f>
        <v>N</v>
      </c>
      <c r="G21" s="17" t="b">
        <f>IFERROR(AND(OR(G1:H20,$Y21)=TRUE,IF(SEARCH(G$1,$A21)&gt;0,TRUE,FALSE)),"")</f>
        <v>0</v>
      </c>
      <c r="H21" s="17" t="str">
        <f>IFERROR(AND(OR(H1:H20,$Y21)=TRUE,IF(SEARCH(H$1,$A21)&gt;0,TRUE,FALSE)),"")</f>
        <v/>
      </c>
      <c r="I21" s="17" t="str">
        <f>IFERROR(AND(OR(I1:L20,$Y21)=TRUE,IF(SEARCH(I$1,$A21)&gt;0,TRUE,FALSE)),"")</f>
        <v/>
      </c>
      <c r="J21" s="17" t="str">
        <f>IFERROR(AND(OR(J1:L20,$Y21)=TRUE,IF(SEARCH(J$1,$A21)&gt;0,TRUE,FALSE)),"")</f>
        <v/>
      </c>
      <c r="K21" s="17" t="b">
        <f>IFERROR(AND(OR(K1:L20,$Y21)=TRUE,IF(SEARCH(K$1,$A21)&gt;0,TRUE,FALSE)),"")</f>
        <v>0</v>
      </c>
      <c r="L21" s="17" t="str">
        <f>IFERROR(AND(OR(L1:L20,$Y21)=TRUE,IF(SEARCH(L$1,$A21)&gt;0,TRUE,FALSE)),"")</f>
        <v/>
      </c>
      <c r="M21" s="17" t="str">
        <f>IFERROR(AND(OR(M1:M20,$Y21)=TRUE,IF(SEARCH(M$1,$A21)&gt;0,TRUE,FALSE)),"")</f>
        <v/>
      </c>
      <c r="N21" s="17" t="str">
        <f>IFERROR(AND(OR(N1:Q20,$Y21)=TRUE,IF(SEARCH(N$1,$A21)&gt;0,TRUE,FALSE)),"")</f>
        <v/>
      </c>
      <c r="O21" s="17" t="str">
        <f>IFERROR(AND(OR(O1:Q20,$Y21)=TRUE,IF(SEARCH(O$1,$A21)&gt;0,TRUE,FALSE)),"")</f>
        <v/>
      </c>
      <c r="P21" s="17" t="b">
        <f>IFERROR(AND(OR(P1:Q20,$Y21)=TRUE,IF(SEARCH(P$1,$A21)&gt;0,TRUE,FALSE)),"")</f>
        <v>0</v>
      </c>
      <c r="Q21" s="17" t="str">
        <f>IFERROR(AND(OR(Q1:Q20,$Y21)=TRUE,IF(SEARCH(Q$1,$A21)&gt;0,TRUE,FALSE)),"")</f>
        <v/>
      </c>
      <c r="R21" s="17" t="b">
        <f>IFERROR(AND(OR(R1:S20,$Y21)=TRUE,IF(SEARCH(R$1,$A21)&gt;0,TRUE,FALSE)),"")</f>
        <v>0</v>
      </c>
      <c r="S21" s="17" t="str">
        <f>IFERROR(AND(OR(S1:S20,$Y21)=TRUE,IF(SEARCH(S$1,$A21)&gt;0,TRUE,FALSE)),"")</f>
        <v/>
      </c>
      <c r="T21" s="17" t="str">
        <f>IFERROR(AND(OR(T1:T20,$Y21)=TRUE,IF(SEARCH(T$1,$A21)&gt;0,TRUE,FALSE)),"")</f>
        <v/>
      </c>
      <c r="U21" s="17" t="b">
        <f>IFERROR(AND(OR(U1:V20,$Y21)=TRUE,IF(SEARCH(U$1,$A21)&gt;0,TRUE,FALSE)),"")</f>
        <v>0</v>
      </c>
      <c r="V21" s="17" t="str">
        <f>IFERROR(AND(OR(V1:V20,$Y21)=TRUE,IF(SEARCH(V$1,$A21)&gt;0,TRUE,FALSE)),"")</f>
        <v/>
      </c>
      <c r="W21" s="17">
        <f t="shared" si="0"/>
        <v>0</v>
      </c>
      <c r="X21" s="17" t="b">
        <f t="shared" si="1"/>
        <v>0</v>
      </c>
      <c r="Y21" s="17" t="b">
        <f t="shared" si="2"/>
        <v>0</v>
      </c>
      <c r="Z21" s="17" t="b">
        <f t="shared" si="3"/>
        <v>0</v>
      </c>
      <c r="AA21" s="17" t="b">
        <f>IF(E21&gt;'Overview (RESPONSES REQUIRED)'!$F$54,FALSE,TRUE)</f>
        <v>0</v>
      </c>
      <c r="AB21" s="17" t="b">
        <f>IF('Overview (RESPONSES REQUIRED)'!$D$54="Y", TRUE, FALSE)</f>
        <v>0</v>
      </c>
      <c r="AC21" s="17" t="str">
        <f t="shared" si="4"/>
        <v>N</v>
      </c>
    </row>
    <row r="22" spans="1:29" ht="15" x14ac:dyDescent="0.15">
      <c r="A22" s="17" t="s">
        <v>897</v>
      </c>
      <c r="B22" s="17">
        <v>3</v>
      </c>
      <c r="C22" s="17">
        <v>1</v>
      </c>
      <c r="D22" s="17" t="s">
        <v>878</v>
      </c>
      <c r="E22" s="17">
        <v>10</v>
      </c>
      <c r="F22" s="17" t="str">
        <f>IF('ENDC-n26'!P25="Y", "Y", IF('ENDC-n26'!P25="N", "N", 0))</f>
        <v>N</v>
      </c>
      <c r="G22" s="17" t="str">
        <f>IFERROR(AND(OR(G1:H21,$Y22)=TRUE,IF(SEARCH(G$1,$A22)&gt;0,TRUE,FALSE)),"")</f>
        <v/>
      </c>
      <c r="H22" s="17" t="b">
        <f>IFERROR(AND(OR(H1:H21,$Y22)=TRUE,IF(SEARCH(H$1,$A22)&gt;0,TRUE,FALSE)),"")</f>
        <v>0</v>
      </c>
      <c r="I22" s="17" t="b">
        <f>IFERROR(AND(OR(I1:L21,$Y22)=TRUE,IF(SEARCH(I$1,$A22)&gt;0,TRUE,FALSE)),"")</f>
        <v>0</v>
      </c>
      <c r="J22" s="17" t="str">
        <f>IFERROR(AND(OR(J1:L21,$Y22)=TRUE,IF(SEARCH(J$1,$A22)&gt;0,TRUE,FALSE)),"")</f>
        <v/>
      </c>
      <c r="K22" s="17" t="str">
        <f>IFERROR(AND(OR(K1:L21,$Y22)=TRUE,IF(SEARCH(K$1,$A22)&gt;0,TRUE,FALSE)),"")</f>
        <v/>
      </c>
      <c r="L22" s="17" t="str">
        <f>IFERROR(AND(OR(L1:L21,$Y22)=TRUE,IF(SEARCH(L$1,$A22)&gt;0,TRUE,FALSE)),"")</f>
        <v/>
      </c>
      <c r="M22" s="17" t="str">
        <f>IFERROR(AND(OR(M1:M21,$Y22)=TRUE,IF(SEARCH(M$1,$A22)&gt;0,TRUE,FALSE)),"")</f>
        <v/>
      </c>
      <c r="N22" s="17" t="str">
        <f>IFERROR(AND(OR(N1:Q21,$Y22)=TRUE,IF(SEARCH(N$1,$A22)&gt;0,TRUE,FALSE)),"")</f>
        <v/>
      </c>
      <c r="O22" s="17" t="str">
        <f>IFERROR(AND(OR(O1:Q21,$Y22)=TRUE,IF(SEARCH(O$1,$A22)&gt;0,TRUE,FALSE)),"")</f>
        <v/>
      </c>
      <c r="P22" s="17" t="b">
        <f>IFERROR(AND(OR(P1:Q21,$Y22)=TRUE,IF(SEARCH(P$1,$A22)&gt;0,TRUE,FALSE)),"")</f>
        <v>0</v>
      </c>
      <c r="Q22" s="17" t="str">
        <f>IFERROR(AND(OR(Q1:Q21,$Y22)=TRUE,IF(SEARCH(Q$1,$A22)&gt;0,TRUE,FALSE)),"")</f>
        <v/>
      </c>
      <c r="R22" s="17" t="b">
        <f>IFERROR(AND(OR(R1:S21,$Y22)=TRUE,IF(SEARCH(R$1,$A22)&gt;0,TRUE,FALSE)),"")</f>
        <v>0</v>
      </c>
      <c r="S22" s="17" t="str">
        <f>IFERROR(AND(OR(S1:S21,$Y22)=TRUE,IF(SEARCH(S$1,$A22)&gt;0,TRUE,FALSE)),"")</f>
        <v/>
      </c>
      <c r="T22" s="17" t="str">
        <f>IFERROR(AND(OR(T1:T21,$Y22)=TRUE,IF(SEARCH(T$1,$A22)&gt;0,TRUE,FALSE)),"")</f>
        <v/>
      </c>
      <c r="U22" s="17" t="b">
        <f>IFERROR(AND(OR(U1:V21,$Y22)=TRUE,IF(SEARCH(U$1,$A22)&gt;0,TRUE,FALSE)),"")</f>
        <v>0</v>
      </c>
      <c r="V22" s="17" t="str">
        <f>IFERROR(AND(OR(V1:V21,$Y22)=TRUE,IF(SEARCH(V$1,$A22)&gt;0,TRUE,FALSE)),"")</f>
        <v/>
      </c>
      <c r="W22" s="17">
        <f t="shared" si="0"/>
        <v>0</v>
      </c>
      <c r="X22" s="17" t="b">
        <f t="shared" si="1"/>
        <v>0</v>
      </c>
      <c r="Y22" s="17" t="b">
        <f t="shared" si="2"/>
        <v>0</v>
      </c>
      <c r="Z22" s="17" t="b">
        <f t="shared" si="3"/>
        <v>0</v>
      </c>
      <c r="AA22" s="17" t="b">
        <f>IF(E22&gt;'Overview (RESPONSES REQUIRED)'!$F$54,FALSE,TRUE)</f>
        <v>0</v>
      </c>
      <c r="AB22" s="17" t="b">
        <f>IF('Overview (RESPONSES REQUIRED)'!$D$54="Y", TRUE, FALSE)</f>
        <v>0</v>
      </c>
      <c r="AC22" s="17" t="str">
        <f t="shared" si="4"/>
        <v>N</v>
      </c>
    </row>
    <row r="23" spans="1:29" ht="15" x14ac:dyDescent="0.15">
      <c r="A23" s="17" t="s">
        <v>898</v>
      </c>
      <c r="B23" s="17">
        <v>3</v>
      </c>
      <c r="C23" s="17">
        <v>1</v>
      </c>
      <c r="D23" s="17" t="s">
        <v>878</v>
      </c>
      <c r="E23" s="17">
        <v>10</v>
      </c>
      <c r="F23" s="17" t="str">
        <f>IF('ENDC-n26'!P26="Y", "Y", IF('ENDC-n26'!P26="N", "N", 0))</f>
        <v>N</v>
      </c>
      <c r="G23" s="17" t="b">
        <f>IFERROR(AND(OR(G1:H22,$Y23)=TRUE,IF(SEARCH(G$1,$A23)&gt;0,TRUE,FALSE)),"")</f>
        <v>0</v>
      </c>
      <c r="H23" s="17" t="str">
        <f>IFERROR(AND(OR(H1:H22,$Y23)=TRUE,IF(SEARCH(H$1,$A23)&gt;0,TRUE,FALSE)),"")</f>
        <v/>
      </c>
      <c r="I23" s="17" t="str">
        <f>IFERROR(AND(OR(I1:L22,$Y23)=TRUE,IF(SEARCH(I$1,$A23)&gt;0,TRUE,FALSE)),"")</f>
        <v/>
      </c>
      <c r="J23" s="17" t="b">
        <f>IFERROR(AND(OR(J1:L22,$Y23)=TRUE,IF(SEARCH(J$1,$A23)&gt;0,TRUE,FALSE)),"")</f>
        <v>0</v>
      </c>
      <c r="K23" s="17" t="str">
        <f>IFERROR(AND(OR(K1:L22,$Y23)=TRUE,IF(SEARCH(K$1,$A23)&gt;0,TRUE,FALSE)),"")</f>
        <v/>
      </c>
      <c r="L23" s="17" t="str">
        <f>IFERROR(AND(OR(L1:L22,$Y23)=TRUE,IF(SEARCH(L$1,$A23)&gt;0,TRUE,FALSE)),"")</f>
        <v/>
      </c>
      <c r="M23" s="17" t="str">
        <f>IFERROR(AND(OR(M1:M22,$Y23)=TRUE,IF(SEARCH(M$1,$A23)&gt;0,TRUE,FALSE)),"")</f>
        <v/>
      </c>
      <c r="N23" s="17" t="str">
        <f>IFERROR(AND(OR(N1:Q22,$Y23)=TRUE,IF(SEARCH(N$1,$A23)&gt;0,TRUE,FALSE)),"")</f>
        <v/>
      </c>
      <c r="O23" s="17" t="str">
        <f>IFERROR(AND(OR(O1:Q22,$Y23)=TRUE,IF(SEARCH(O$1,$A23)&gt;0,TRUE,FALSE)),"")</f>
        <v/>
      </c>
      <c r="P23" s="17" t="b">
        <f>IFERROR(AND(OR(P1:Q22,$Y23)=TRUE,IF(SEARCH(P$1,$A23)&gt;0,TRUE,FALSE)),"")</f>
        <v>0</v>
      </c>
      <c r="Q23" s="17" t="str">
        <f>IFERROR(AND(OR(Q1:Q22,$Y23)=TRUE,IF(SEARCH(Q$1,$A23)&gt;0,TRUE,FALSE)),"")</f>
        <v/>
      </c>
      <c r="R23" s="17" t="b">
        <f>IFERROR(AND(OR(R1:S22,$Y23)=TRUE,IF(SEARCH(R$1,$A23)&gt;0,TRUE,FALSE)),"")</f>
        <v>0</v>
      </c>
      <c r="S23" s="17" t="str">
        <f>IFERROR(AND(OR(S1:S22,$Y23)=TRUE,IF(SEARCH(S$1,$A23)&gt;0,TRUE,FALSE)),"")</f>
        <v/>
      </c>
      <c r="T23" s="17" t="str">
        <f>IFERROR(AND(OR(T1:T22,$Y23)=TRUE,IF(SEARCH(T$1,$A23)&gt;0,TRUE,FALSE)),"")</f>
        <v/>
      </c>
      <c r="U23" s="17" t="b">
        <f>IFERROR(AND(OR(U1:V22,$Y23)=TRUE,IF(SEARCH(U$1,$A23)&gt;0,TRUE,FALSE)),"")</f>
        <v>0</v>
      </c>
      <c r="V23" s="17" t="str">
        <f>IFERROR(AND(OR(V1:V22,$Y23)=TRUE,IF(SEARCH(V$1,$A23)&gt;0,TRUE,FALSE)),"")</f>
        <v/>
      </c>
      <c r="W23" s="17">
        <f t="shared" si="0"/>
        <v>0</v>
      </c>
      <c r="X23" s="17" t="b">
        <f t="shared" si="1"/>
        <v>0</v>
      </c>
      <c r="Y23" s="17" t="b">
        <f t="shared" si="2"/>
        <v>0</v>
      </c>
      <c r="Z23" s="17" t="b">
        <f t="shared" si="3"/>
        <v>0</v>
      </c>
      <c r="AA23" s="17" t="b">
        <f>IF(E23&gt;'Overview (RESPONSES REQUIRED)'!$F$54,FALSE,TRUE)</f>
        <v>0</v>
      </c>
      <c r="AB23" s="17" t="b">
        <f>IF('Overview (RESPONSES REQUIRED)'!$D$54="Y", TRUE, FALSE)</f>
        <v>0</v>
      </c>
      <c r="AC23" s="17" t="str">
        <f t="shared" si="4"/>
        <v>N</v>
      </c>
    </row>
    <row r="24" spans="1:29" ht="15" x14ac:dyDescent="0.15">
      <c r="A24" s="17" t="s">
        <v>899</v>
      </c>
      <c r="B24" s="17">
        <v>3</v>
      </c>
      <c r="C24" s="17">
        <v>1</v>
      </c>
      <c r="D24" s="17" t="s">
        <v>878</v>
      </c>
      <c r="E24" s="17">
        <v>10</v>
      </c>
      <c r="F24" s="17" t="str">
        <f>IF('ENDC-n26'!P27="Y", "Y", IF('ENDC-n26'!P27="N", "N", 0))</f>
        <v>N</v>
      </c>
      <c r="G24" s="17" t="str">
        <f>IFERROR(AND(OR(G1:H23,$Y24)=TRUE,IF(SEARCH(G$1,$A24)&gt;0,TRUE,FALSE)),"")</f>
        <v/>
      </c>
      <c r="H24" s="17" t="b">
        <f>IFERROR(AND(OR(H1:H23,$Y24)=TRUE,IF(SEARCH(H$1,$A24)&gt;0,TRUE,FALSE)),"")</f>
        <v>0</v>
      </c>
      <c r="I24" s="17" t="str">
        <f>IFERROR(AND(OR(I1:L23,$Y24)=TRUE,IF(SEARCH(I$1,$A24)&gt;0,TRUE,FALSE)),"")</f>
        <v/>
      </c>
      <c r="J24" s="17" t="str">
        <f>IFERROR(AND(OR(J1:L23,$Y24)=TRUE,IF(SEARCH(J$1,$A24)&gt;0,TRUE,FALSE)),"")</f>
        <v/>
      </c>
      <c r="K24" s="17" t="b">
        <f>IFERROR(AND(OR(K1:L23,$Y24)=TRUE,IF(SEARCH(K$1,$A24)&gt;0,TRUE,FALSE)),"")</f>
        <v>0</v>
      </c>
      <c r="L24" s="17" t="str">
        <f>IFERROR(AND(OR(L1:L23,$Y24)=TRUE,IF(SEARCH(L$1,$A24)&gt;0,TRUE,FALSE)),"")</f>
        <v/>
      </c>
      <c r="M24" s="17" t="str">
        <f>IFERROR(AND(OR(M1:M23,$Y24)=TRUE,IF(SEARCH(M$1,$A24)&gt;0,TRUE,FALSE)),"")</f>
        <v/>
      </c>
      <c r="N24" s="17" t="b">
        <f>IFERROR(AND(OR(N1:Q23,$Y24)=TRUE,IF(SEARCH(N$1,$A24)&gt;0,TRUE,FALSE)),"")</f>
        <v>0</v>
      </c>
      <c r="O24" s="17" t="str">
        <f>IFERROR(AND(OR(O1:Q23,$Y24)=TRUE,IF(SEARCH(O$1,$A24)&gt;0,TRUE,FALSE)),"")</f>
        <v/>
      </c>
      <c r="P24" s="17" t="str">
        <f>IFERROR(AND(OR(P1:Q23,$Y24)=TRUE,IF(SEARCH(P$1,$A24)&gt;0,TRUE,FALSE)),"")</f>
        <v/>
      </c>
      <c r="Q24" s="17" t="str">
        <f>IFERROR(AND(OR(Q1:Q23,$Y24)=TRUE,IF(SEARCH(Q$1,$A24)&gt;0,TRUE,FALSE)),"")</f>
        <v/>
      </c>
      <c r="R24" s="17" t="b">
        <f>IFERROR(AND(OR(R1:S23,$Y24)=TRUE,IF(SEARCH(R$1,$A24)&gt;0,TRUE,FALSE)),"")</f>
        <v>0</v>
      </c>
      <c r="S24" s="17" t="str">
        <f>IFERROR(AND(OR(S1:S23,$Y24)=TRUE,IF(SEARCH(S$1,$A24)&gt;0,TRUE,FALSE)),"")</f>
        <v/>
      </c>
      <c r="T24" s="17" t="str">
        <f>IFERROR(AND(OR(T1:T23,$Y24)=TRUE,IF(SEARCH(T$1,$A24)&gt;0,TRUE,FALSE)),"")</f>
        <v/>
      </c>
      <c r="U24" s="17" t="b">
        <f>IFERROR(AND(OR(U1:V23,$Y24)=TRUE,IF(SEARCH(U$1,$A24)&gt;0,TRUE,FALSE)),"")</f>
        <v>0</v>
      </c>
      <c r="V24" s="17" t="str">
        <f>IFERROR(AND(OR(V1:V23,$Y24)=TRUE,IF(SEARCH(V$1,$A24)&gt;0,TRUE,FALSE)),"")</f>
        <v/>
      </c>
      <c r="W24" s="17">
        <f t="shared" si="0"/>
        <v>0</v>
      </c>
      <c r="X24" s="17" t="b">
        <f t="shared" si="1"/>
        <v>0</v>
      </c>
      <c r="Y24" s="17" t="b">
        <f t="shared" si="2"/>
        <v>0</v>
      </c>
      <c r="Z24" s="17" t="b">
        <f t="shared" si="3"/>
        <v>0</v>
      </c>
      <c r="AA24" s="17" t="b">
        <f>IF(E24&gt;'Overview (RESPONSES REQUIRED)'!$F$54,FALSE,TRUE)</f>
        <v>0</v>
      </c>
      <c r="AB24" s="17" t="b">
        <f>IF('Overview (RESPONSES REQUIRED)'!$D$54="Y", TRUE, FALSE)</f>
        <v>0</v>
      </c>
      <c r="AC24" s="17" t="str">
        <f t="shared" si="4"/>
        <v>N</v>
      </c>
    </row>
    <row r="25" spans="1:29" ht="15" x14ac:dyDescent="0.15">
      <c r="A25" s="17" t="s">
        <v>900</v>
      </c>
      <c r="B25" s="17">
        <v>3</v>
      </c>
      <c r="C25" s="17">
        <v>1</v>
      </c>
      <c r="D25" s="17" t="s">
        <v>878</v>
      </c>
      <c r="E25" s="17">
        <v>10</v>
      </c>
      <c r="F25" s="17" t="str">
        <f>IF('ENDC-n26'!P28="Y", "Y", IF('ENDC-n26'!P28="N", "N", 0))</f>
        <v>N</v>
      </c>
      <c r="G25" s="17" t="b">
        <f>IFERROR(AND(OR(G1:H24,$Y25)=TRUE,IF(SEARCH(G$1,$A25)&gt;0,TRUE,FALSE)),"")</f>
        <v>0</v>
      </c>
      <c r="H25" s="17" t="str">
        <f>IFERROR(AND(OR(H1:H24,$Y25)=TRUE,IF(SEARCH(H$1,$A25)&gt;0,TRUE,FALSE)),"")</f>
        <v/>
      </c>
      <c r="I25" s="17" t="str">
        <f>IFERROR(AND(OR(I1:L24,$Y25)=TRUE,IF(SEARCH(I$1,$A25)&gt;0,TRUE,FALSE)),"")</f>
        <v/>
      </c>
      <c r="J25" s="17" t="str">
        <f>IFERROR(AND(OR(J1:L24,$Y25)=TRUE,IF(SEARCH(J$1,$A25)&gt;0,TRUE,FALSE)),"")</f>
        <v/>
      </c>
      <c r="K25" s="17" t="b">
        <f>IFERROR(AND(OR(K1:L24,$Y25)=TRUE,IF(SEARCH(K$1,$A25)&gt;0,TRUE,FALSE)),"")</f>
        <v>0</v>
      </c>
      <c r="L25" s="17" t="str">
        <f>IFERROR(AND(OR(L1:L24,$Y25)=TRUE,IF(SEARCH(L$1,$A25)&gt;0,TRUE,FALSE)),"")</f>
        <v/>
      </c>
      <c r="M25" s="17" t="str">
        <f>IFERROR(AND(OR(M1:M24,$Y25)=TRUE,IF(SEARCH(M$1,$A25)&gt;0,TRUE,FALSE)),"")</f>
        <v/>
      </c>
      <c r="N25" s="17" t="str">
        <f>IFERROR(AND(OR(N1:Q24,$Y25)=TRUE,IF(SEARCH(N$1,$A25)&gt;0,TRUE,FALSE)),"")</f>
        <v/>
      </c>
      <c r="O25" s="17" t="b">
        <f>IFERROR(AND(OR(O1:Q24,$Y25)=TRUE,IF(SEARCH(O$1,$A25)&gt;0,TRUE,FALSE)),"")</f>
        <v>0</v>
      </c>
      <c r="P25" s="17" t="str">
        <f>IFERROR(AND(OR(P1:Q24,$Y25)=TRUE,IF(SEARCH(P$1,$A25)&gt;0,TRUE,FALSE)),"")</f>
        <v/>
      </c>
      <c r="Q25" s="17" t="str">
        <f>IFERROR(AND(OR(Q1:Q24,$Y25)=TRUE,IF(SEARCH(Q$1,$A25)&gt;0,TRUE,FALSE)),"")</f>
        <v/>
      </c>
      <c r="R25" s="17" t="b">
        <f>IFERROR(AND(OR(R1:S24,$Y25)=TRUE,IF(SEARCH(R$1,$A25)&gt;0,TRUE,FALSE)),"")</f>
        <v>0</v>
      </c>
      <c r="S25" s="17" t="str">
        <f>IFERROR(AND(OR(S1:S24,$Y25)=TRUE,IF(SEARCH(S$1,$A25)&gt;0,TRUE,FALSE)),"")</f>
        <v/>
      </c>
      <c r="T25" s="17" t="str">
        <f>IFERROR(AND(OR(T1:T24,$Y25)=TRUE,IF(SEARCH(T$1,$A25)&gt;0,TRUE,FALSE)),"")</f>
        <v/>
      </c>
      <c r="U25" s="17" t="b">
        <f>IFERROR(AND(OR(U1:V24,$Y25)=TRUE,IF(SEARCH(U$1,$A25)&gt;0,TRUE,FALSE)),"")</f>
        <v>0</v>
      </c>
      <c r="V25" s="17" t="str">
        <f>IFERROR(AND(OR(V1:V24,$Y25)=TRUE,IF(SEARCH(V$1,$A25)&gt;0,TRUE,FALSE)),"")</f>
        <v/>
      </c>
      <c r="W25" s="17">
        <f t="shared" si="0"/>
        <v>0</v>
      </c>
      <c r="X25" s="17" t="b">
        <f t="shared" si="1"/>
        <v>0</v>
      </c>
      <c r="Y25" s="17" t="b">
        <f t="shared" si="2"/>
        <v>0</v>
      </c>
      <c r="Z25" s="17" t="b">
        <f t="shared" si="3"/>
        <v>0</v>
      </c>
      <c r="AA25" s="17" t="b">
        <f>IF(E25&gt;'Overview (RESPONSES REQUIRED)'!$F$54,FALSE,TRUE)</f>
        <v>0</v>
      </c>
      <c r="AB25" s="17" t="b">
        <f>IF('Overview (RESPONSES REQUIRED)'!$D$54="Y", TRUE, FALSE)</f>
        <v>0</v>
      </c>
      <c r="AC25" s="17" t="str">
        <f t="shared" si="4"/>
        <v>N</v>
      </c>
    </row>
    <row r="26" spans="1:29" ht="15" x14ac:dyDescent="0.15">
      <c r="A26" s="17" t="s">
        <v>901</v>
      </c>
      <c r="B26" s="17">
        <v>3</v>
      </c>
      <c r="C26" s="17">
        <v>1</v>
      </c>
      <c r="D26" s="17" t="s">
        <v>878</v>
      </c>
      <c r="E26" s="17">
        <v>10</v>
      </c>
      <c r="F26" s="17" t="str">
        <f>IF('ENDC-n26'!P29="Y", "Y", IF('ENDC-n26'!P29="N", "N", 0))</f>
        <v>N</v>
      </c>
      <c r="G26" s="17" t="str">
        <f>IFERROR(AND(OR(G1:H25,$Y26)=TRUE,IF(SEARCH(G$1,$A26)&gt;0,TRUE,FALSE)),"")</f>
        <v/>
      </c>
      <c r="H26" s="17" t="b">
        <f>IFERROR(AND(OR(H1:H25,$Y26)=TRUE,IF(SEARCH(H$1,$A26)&gt;0,TRUE,FALSE)),"")</f>
        <v>0</v>
      </c>
      <c r="I26" s="17" t="str">
        <f>IFERROR(AND(OR(I1:L25,$Y26)=TRUE,IF(SEARCH(I$1,$A26)&gt;0,TRUE,FALSE)),"")</f>
        <v/>
      </c>
      <c r="J26" s="17" t="b">
        <f>IFERROR(AND(OR(J1:L25,$Y26)=TRUE,IF(SEARCH(J$1,$A26)&gt;0,TRUE,FALSE)),"")</f>
        <v>0</v>
      </c>
      <c r="K26" s="17" t="str">
        <f>IFERROR(AND(OR(K1:L25,$Y26)=TRUE,IF(SEARCH(K$1,$A26)&gt;0,TRUE,FALSE)),"")</f>
        <v/>
      </c>
      <c r="L26" s="17" t="str">
        <f>IFERROR(AND(OR(L1:L25,$Y26)=TRUE,IF(SEARCH(L$1,$A26)&gt;0,TRUE,FALSE)),"")</f>
        <v/>
      </c>
      <c r="M26" s="17" t="str">
        <f>IFERROR(AND(OR(M1:M25,$Y26)=TRUE,IF(SEARCH(M$1,$A26)&gt;0,TRUE,FALSE)),"")</f>
        <v/>
      </c>
      <c r="N26" s="17" t="b">
        <f>IFERROR(AND(OR(N1:Q25,$Y26)=TRUE,IF(SEARCH(N$1,$A26)&gt;0,TRUE,FALSE)),"")</f>
        <v>0</v>
      </c>
      <c r="O26" s="17" t="str">
        <f>IFERROR(AND(OR(O1:Q25,$Y26)=TRUE,IF(SEARCH(O$1,$A26)&gt;0,TRUE,FALSE)),"")</f>
        <v/>
      </c>
      <c r="P26" s="17" t="str">
        <f>IFERROR(AND(OR(P1:Q25,$Y26)=TRUE,IF(SEARCH(P$1,$A26)&gt;0,TRUE,FALSE)),"")</f>
        <v/>
      </c>
      <c r="Q26" s="17" t="str">
        <f>IFERROR(AND(OR(Q1:Q25,$Y26)=TRUE,IF(SEARCH(Q$1,$A26)&gt;0,TRUE,FALSE)),"")</f>
        <v/>
      </c>
      <c r="R26" s="17" t="b">
        <f>IFERROR(AND(OR(R1:S25,$Y26)=TRUE,IF(SEARCH(R$1,$A26)&gt;0,TRUE,FALSE)),"")</f>
        <v>0</v>
      </c>
      <c r="S26" s="17" t="str">
        <f>IFERROR(AND(OR(S1:S25,$Y26)=TRUE,IF(SEARCH(S$1,$A26)&gt;0,TRUE,FALSE)),"")</f>
        <v/>
      </c>
      <c r="T26" s="17" t="str">
        <f>IFERROR(AND(OR(T1:T25,$Y26)=TRUE,IF(SEARCH(T$1,$A26)&gt;0,TRUE,FALSE)),"")</f>
        <v/>
      </c>
      <c r="U26" s="17" t="b">
        <f>IFERROR(AND(OR(U1:V25,$Y26)=TRUE,IF(SEARCH(U$1,$A26)&gt;0,TRUE,FALSE)),"")</f>
        <v>0</v>
      </c>
      <c r="V26" s="17" t="str">
        <f>IFERROR(AND(OR(V1:V25,$Y26)=TRUE,IF(SEARCH(V$1,$A26)&gt;0,TRUE,FALSE)),"")</f>
        <v/>
      </c>
      <c r="W26" s="17">
        <f t="shared" si="0"/>
        <v>0</v>
      </c>
      <c r="X26" s="17" t="b">
        <f t="shared" si="1"/>
        <v>0</v>
      </c>
      <c r="Y26" s="17" t="b">
        <f t="shared" si="2"/>
        <v>0</v>
      </c>
      <c r="Z26" s="17" t="b">
        <f t="shared" si="3"/>
        <v>0</v>
      </c>
      <c r="AA26" s="17" t="b">
        <f>IF(E26&gt;'Overview (RESPONSES REQUIRED)'!$F$54,FALSE,TRUE)</f>
        <v>0</v>
      </c>
      <c r="AB26" s="17" t="b">
        <f>IF('Overview (RESPONSES REQUIRED)'!$D$54="Y", TRUE, FALSE)</f>
        <v>0</v>
      </c>
      <c r="AC26" s="17" t="str">
        <f t="shared" si="4"/>
        <v>N</v>
      </c>
    </row>
    <row r="27" spans="1:29" ht="15" x14ac:dyDescent="0.15">
      <c r="A27" s="17" t="s">
        <v>902</v>
      </c>
      <c r="B27" s="17">
        <v>3</v>
      </c>
      <c r="C27" s="17">
        <v>1</v>
      </c>
      <c r="D27" s="17" t="s">
        <v>878</v>
      </c>
      <c r="E27" s="17">
        <v>10</v>
      </c>
      <c r="F27" s="17" t="str">
        <f>IF('ENDC-n26'!P30="Y", "Y", IF('ENDC-n26'!P30="N", "N", 0))</f>
        <v>N</v>
      </c>
      <c r="G27" s="17" t="str">
        <f>IFERROR(AND(OR(G1:H26,$Y27)=TRUE,IF(SEARCH(G$1,$A27)&gt;0,TRUE,FALSE)),"")</f>
        <v/>
      </c>
      <c r="H27" s="17" t="b">
        <f>IFERROR(AND(OR(H1:H26,$Y27)=TRUE,IF(SEARCH(H$1,$A27)&gt;0,TRUE,FALSE)),"")</f>
        <v>0</v>
      </c>
      <c r="I27" s="17" t="b">
        <f>IFERROR(AND(OR(I1:L26,$Y27)=TRUE,IF(SEARCH(I$1,$A27)&gt;0,TRUE,FALSE)),"")</f>
        <v>0</v>
      </c>
      <c r="J27" s="17" t="str">
        <f>IFERROR(AND(OR(J1:L26,$Y27)=TRUE,IF(SEARCH(J$1,$A27)&gt;0,TRUE,FALSE)),"")</f>
        <v/>
      </c>
      <c r="K27" s="17" t="str">
        <f>IFERROR(AND(OR(K1:L26,$Y27)=TRUE,IF(SEARCH(K$1,$A27)&gt;0,TRUE,FALSE)),"")</f>
        <v/>
      </c>
      <c r="L27" s="17" t="str">
        <f>IFERROR(AND(OR(L1:L26,$Y27)=TRUE,IF(SEARCH(L$1,$A27)&gt;0,TRUE,FALSE)),"")</f>
        <v/>
      </c>
      <c r="M27" s="17" t="str">
        <f>IFERROR(AND(OR(M1:M26,$Y27)=TRUE,IF(SEARCH(M$1,$A27)&gt;0,TRUE,FALSE)),"")</f>
        <v/>
      </c>
      <c r="N27" s="17" t="str">
        <f>IFERROR(AND(OR(N1:Q26,$Y27)=TRUE,IF(SEARCH(N$1,$A27)&gt;0,TRUE,FALSE)),"")</f>
        <v/>
      </c>
      <c r="O27" s="17" t="b">
        <f>IFERROR(AND(OR(O1:Q26,$Y27)=TRUE,IF(SEARCH(O$1,$A27)&gt;0,TRUE,FALSE)),"")</f>
        <v>0</v>
      </c>
      <c r="P27" s="17" t="str">
        <f>IFERROR(AND(OR(P1:Q26,$Y27)=TRUE,IF(SEARCH(P$1,$A27)&gt;0,TRUE,FALSE)),"")</f>
        <v/>
      </c>
      <c r="Q27" s="17" t="str">
        <f>IFERROR(AND(OR(Q1:Q26,$Y27)=TRUE,IF(SEARCH(Q$1,$A27)&gt;0,TRUE,FALSE)),"")</f>
        <v/>
      </c>
      <c r="R27" s="17" t="b">
        <f>IFERROR(AND(OR(R1:S26,$Y27)=TRUE,IF(SEARCH(R$1,$A27)&gt;0,TRUE,FALSE)),"")</f>
        <v>0</v>
      </c>
      <c r="S27" s="17" t="str">
        <f>IFERROR(AND(OR(S1:S26,$Y27)=TRUE,IF(SEARCH(S$1,$A27)&gt;0,TRUE,FALSE)),"")</f>
        <v/>
      </c>
      <c r="T27" s="17" t="str">
        <f>IFERROR(AND(OR(T1:T26,$Y27)=TRUE,IF(SEARCH(T$1,$A27)&gt;0,TRUE,FALSE)),"")</f>
        <v/>
      </c>
      <c r="U27" s="17" t="b">
        <f>IFERROR(AND(OR(U1:V26,$Y27)=TRUE,IF(SEARCH(U$1,$A27)&gt;0,TRUE,FALSE)),"")</f>
        <v>0</v>
      </c>
      <c r="V27" s="17" t="str">
        <f>IFERROR(AND(OR(V1:V26,$Y27)=TRUE,IF(SEARCH(V$1,$A27)&gt;0,TRUE,FALSE)),"")</f>
        <v/>
      </c>
      <c r="W27" s="17">
        <f t="shared" si="0"/>
        <v>0</v>
      </c>
      <c r="X27" s="17" t="b">
        <f t="shared" si="1"/>
        <v>0</v>
      </c>
      <c r="Y27" s="17" t="b">
        <f t="shared" si="2"/>
        <v>0</v>
      </c>
      <c r="Z27" s="17" t="b">
        <f t="shared" si="3"/>
        <v>0</v>
      </c>
      <c r="AA27" s="17" t="b">
        <f>IF(E27&gt;'Overview (RESPONSES REQUIRED)'!$F$54,FALSE,TRUE)</f>
        <v>0</v>
      </c>
      <c r="AB27" s="17" t="b">
        <f>IF('Overview (RESPONSES REQUIRED)'!$D$54="Y", TRUE, FALSE)</f>
        <v>0</v>
      </c>
      <c r="AC27" s="17" t="str">
        <f t="shared" si="4"/>
        <v>N</v>
      </c>
    </row>
    <row r="28" spans="1:29" ht="15" x14ac:dyDescent="0.15">
      <c r="A28" s="17" t="s">
        <v>903</v>
      </c>
      <c r="B28" s="17">
        <v>3</v>
      </c>
      <c r="C28" s="17">
        <v>1</v>
      </c>
      <c r="D28" s="17" t="s">
        <v>878</v>
      </c>
      <c r="E28" s="17">
        <v>10</v>
      </c>
      <c r="F28" s="17" t="str">
        <f>IF('ENDC-n26'!P31="Y", "Y", IF('ENDC-n26'!P31="N", "N", 0))</f>
        <v>N</v>
      </c>
      <c r="G28" s="17" t="b">
        <f>IFERROR(AND(OR(G1:H27,$Y28)=TRUE,IF(SEARCH(G$1,$A28)&gt;0,TRUE,FALSE)),"")</f>
        <v>0</v>
      </c>
      <c r="H28" s="17" t="str">
        <f>IFERROR(AND(OR(H1:H27,$Y28)=TRUE,IF(SEARCH(H$1,$A28)&gt;0,TRUE,FALSE)),"")</f>
        <v/>
      </c>
      <c r="I28" s="17" t="str">
        <f>IFERROR(AND(OR(I1:L27,$Y28)=TRUE,IF(SEARCH(I$1,$A28)&gt;0,TRUE,FALSE)),"")</f>
        <v/>
      </c>
      <c r="J28" s="17" t="b">
        <f>IFERROR(AND(OR(J1:L27,$Y28)=TRUE,IF(SEARCH(J$1,$A28)&gt;0,TRUE,FALSE)),"")</f>
        <v>0</v>
      </c>
      <c r="K28" s="17" t="str">
        <f>IFERROR(AND(OR(K1:L27,$Y28)=TRUE,IF(SEARCH(K$1,$A28)&gt;0,TRUE,FALSE)),"")</f>
        <v/>
      </c>
      <c r="L28" s="17" t="str">
        <f>IFERROR(AND(OR(L1:L27,$Y28)=TRUE,IF(SEARCH(L$1,$A28)&gt;0,TRUE,FALSE)),"")</f>
        <v/>
      </c>
      <c r="M28" s="17" t="str">
        <f>IFERROR(AND(OR(M1:M27,$Y28)=TRUE,IF(SEARCH(M$1,$A28)&gt;0,TRUE,FALSE)),"")</f>
        <v/>
      </c>
      <c r="N28" s="17" t="str">
        <f>IFERROR(AND(OR(N1:Q27,$Y28)=TRUE,IF(SEARCH(N$1,$A28)&gt;0,TRUE,FALSE)),"")</f>
        <v/>
      </c>
      <c r="O28" s="17" t="b">
        <f>IFERROR(AND(OR(O1:Q27,$Y28)=TRUE,IF(SEARCH(O$1,$A28)&gt;0,TRUE,FALSE)),"")</f>
        <v>0</v>
      </c>
      <c r="P28" s="17" t="str">
        <f>IFERROR(AND(OR(P1:Q27,$Y28)=TRUE,IF(SEARCH(P$1,$A28)&gt;0,TRUE,FALSE)),"")</f>
        <v/>
      </c>
      <c r="Q28" s="17" t="str">
        <f>IFERROR(AND(OR(Q1:Q27,$Y28)=TRUE,IF(SEARCH(Q$1,$A28)&gt;0,TRUE,FALSE)),"")</f>
        <v/>
      </c>
      <c r="R28" s="17" t="b">
        <f>IFERROR(AND(OR(R1:S27,$Y28)=TRUE,IF(SEARCH(R$1,$A28)&gt;0,TRUE,FALSE)),"")</f>
        <v>0</v>
      </c>
      <c r="S28" s="17" t="str">
        <f>IFERROR(AND(OR(S1:S27,$Y28)=TRUE,IF(SEARCH(S$1,$A28)&gt;0,TRUE,FALSE)),"")</f>
        <v/>
      </c>
      <c r="T28" s="17" t="str">
        <f>IFERROR(AND(OR(T1:T27,$Y28)=TRUE,IF(SEARCH(T$1,$A28)&gt;0,TRUE,FALSE)),"")</f>
        <v/>
      </c>
      <c r="U28" s="17" t="b">
        <f>IFERROR(AND(OR(U1:V27,$Y28)=TRUE,IF(SEARCH(U$1,$A28)&gt;0,TRUE,FALSE)),"")</f>
        <v>0</v>
      </c>
      <c r="V28" s="17" t="str">
        <f>IFERROR(AND(OR(V1:V27,$Y28)=TRUE,IF(SEARCH(V$1,$A28)&gt;0,TRUE,FALSE)),"")</f>
        <v/>
      </c>
      <c r="W28" s="17">
        <f t="shared" si="0"/>
        <v>0</v>
      </c>
      <c r="X28" s="17" t="b">
        <f t="shared" si="1"/>
        <v>0</v>
      </c>
      <c r="Y28" s="17" t="b">
        <f t="shared" si="2"/>
        <v>0</v>
      </c>
      <c r="Z28" s="17" t="b">
        <f t="shared" si="3"/>
        <v>0</v>
      </c>
      <c r="AA28" s="17" t="b">
        <f>IF(E28&gt;'Overview (RESPONSES REQUIRED)'!$F$54,FALSE,TRUE)</f>
        <v>0</v>
      </c>
      <c r="AB28" s="17" t="b">
        <f>IF('Overview (RESPONSES REQUIRED)'!$D$54="Y", TRUE, FALSE)</f>
        <v>0</v>
      </c>
      <c r="AC28" s="17" t="str">
        <f t="shared" si="4"/>
        <v>N</v>
      </c>
    </row>
    <row r="29" spans="1:29" ht="15" x14ac:dyDescent="0.15">
      <c r="A29" s="17" t="s">
        <v>904</v>
      </c>
      <c r="B29" s="17">
        <v>3</v>
      </c>
      <c r="C29" s="17">
        <v>1</v>
      </c>
      <c r="D29" s="17" t="s">
        <v>878</v>
      </c>
      <c r="E29" s="17">
        <v>8</v>
      </c>
      <c r="F29" s="17" t="str">
        <f>IF('ENDC-n26'!P32="Y", "Y", IF('ENDC-n26'!P32="N", "N", 0))</f>
        <v>N</v>
      </c>
      <c r="G29" s="17" t="b">
        <f>IFERROR(AND(OR(G1:H28,$Y29)=TRUE,IF(SEARCH(G$1,$A29)&gt;0,TRUE,FALSE)),"")</f>
        <v>0</v>
      </c>
      <c r="H29" s="17" t="str">
        <f>IFERROR(AND(OR(H1:H28,$Y29)=TRUE,IF(SEARCH(H$1,$A29)&gt;0,TRUE,FALSE)),"")</f>
        <v/>
      </c>
      <c r="I29" s="17" t="b">
        <f>IFERROR(AND(OR(I1:L28,$Y29)=TRUE,IF(SEARCH(I$1,$A29)&gt;0,TRUE,FALSE)),"")</f>
        <v>0</v>
      </c>
      <c r="J29" s="17" t="str">
        <f>IFERROR(AND(OR(J1:L28,$Y29)=TRUE,IF(SEARCH(J$1,$A29)&gt;0,TRUE,FALSE)),"")</f>
        <v/>
      </c>
      <c r="K29" s="17" t="str">
        <f>IFERROR(AND(OR(K1:L28,$Y29)=TRUE,IF(SEARCH(K$1,$A29)&gt;0,TRUE,FALSE)),"")</f>
        <v/>
      </c>
      <c r="L29" s="17" t="str">
        <f>IFERROR(AND(OR(L1:L28,$Y29)=TRUE,IF(SEARCH(L$1,$A29)&gt;0,TRUE,FALSE)),"")</f>
        <v/>
      </c>
      <c r="M29" s="17" t="str">
        <f>IFERROR(AND(OR(M1:M28,$Y29)=TRUE,IF(SEARCH(M$1,$A29)&gt;0,TRUE,FALSE)),"")</f>
        <v/>
      </c>
      <c r="N29" s="17" t="str">
        <f>IFERROR(AND(OR(N1:Q28,$Y29)=TRUE,IF(SEARCH(N$1,$A29)&gt;0,TRUE,FALSE)),"")</f>
        <v/>
      </c>
      <c r="O29" s="17" t="str">
        <f>IFERROR(AND(OR(O1:Q28,$Y29)=TRUE,IF(SEARCH(O$1,$A29)&gt;0,TRUE,FALSE)),"")</f>
        <v/>
      </c>
      <c r="P29" s="17" t="b">
        <f>IFERROR(AND(OR(P1:Q28,$Y29)=TRUE,IF(SEARCH(P$1,$A29)&gt;0,TRUE,FALSE)),"")</f>
        <v>0</v>
      </c>
      <c r="Q29" s="17" t="str">
        <f>IFERROR(AND(OR(Q1:Q28,$Y29)=TRUE,IF(SEARCH(Q$1,$A29)&gt;0,TRUE,FALSE)),"")</f>
        <v/>
      </c>
      <c r="R29" s="17" t="b">
        <f>IFERROR(AND(OR(R1:S28,$Y29)=TRUE,IF(SEARCH(R$1,$A29)&gt;0,TRUE,FALSE)),"")</f>
        <v>0</v>
      </c>
      <c r="S29" s="17" t="str">
        <f>IFERROR(AND(OR(S1:S28,$Y29)=TRUE,IF(SEARCH(S$1,$A29)&gt;0,TRUE,FALSE)),"")</f>
        <v/>
      </c>
      <c r="T29" s="17" t="str">
        <f>IFERROR(AND(OR(T1:T28,$Y29)=TRUE,IF(SEARCH(T$1,$A29)&gt;0,TRUE,FALSE)),"")</f>
        <v/>
      </c>
      <c r="U29" s="17" t="b">
        <f>IFERROR(AND(OR(U1:V28,$Y29)=TRUE,IF(SEARCH(U$1,$A29)&gt;0,TRUE,FALSE)),"")</f>
        <v>0</v>
      </c>
      <c r="V29" s="17" t="str">
        <f>IFERROR(AND(OR(V1:V28,$Y29)=TRUE,IF(SEARCH(V$1,$A29)&gt;0,TRUE,FALSE)),"")</f>
        <v/>
      </c>
      <c r="W29" s="17">
        <f t="shared" si="0"/>
        <v>0</v>
      </c>
      <c r="X29" s="17" t="b">
        <f t="shared" si="1"/>
        <v>0</v>
      </c>
      <c r="Y29" s="17" t="b">
        <f t="shared" si="2"/>
        <v>0</v>
      </c>
      <c r="Z29" s="17" t="b">
        <f t="shared" si="3"/>
        <v>0</v>
      </c>
      <c r="AA29" s="17" t="b">
        <f>IF(E29&gt;'Overview (RESPONSES REQUIRED)'!$F$54,FALSE,TRUE)</f>
        <v>0</v>
      </c>
      <c r="AB29" s="17" t="b">
        <f>IF('Overview (RESPONSES REQUIRED)'!$D$54="Y", TRUE, FALSE)</f>
        <v>0</v>
      </c>
      <c r="AC29" s="17" t="str">
        <f t="shared" si="4"/>
        <v>N</v>
      </c>
    </row>
    <row r="30" spans="1:29" ht="15" x14ac:dyDescent="0.15">
      <c r="A30" s="17" t="s">
        <v>905</v>
      </c>
      <c r="B30" s="17">
        <v>3</v>
      </c>
      <c r="C30" s="17">
        <v>1</v>
      </c>
      <c r="D30" s="17" t="s">
        <v>878</v>
      </c>
      <c r="E30" s="17">
        <v>8</v>
      </c>
      <c r="F30" s="17" t="str">
        <f>IF('ENDC-n26'!P33="Y", "Y", IF('ENDC-n26'!P33="N", "N", 0))</f>
        <v>N</v>
      </c>
      <c r="G30" s="17" t="b">
        <f>IFERROR(AND(OR(G1:H29,$Y30)=TRUE,IF(SEARCH(G$1,$A30)&gt;0,TRUE,FALSE)),"")</f>
        <v>0</v>
      </c>
      <c r="H30" s="17" t="str">
        <f>IFERROR(AND(OR(H1:H29,$Y30)=TRUE,IF(SEARCH(H$1,$A30)&gt;0,TRUE,FALSE)),"")</f>
        <v/>
      </c>
      <c r="I30" s="17" t="str">
        <f>IFERROR(AND(OR(I1:L29,$Y30)=TRUE,IF(SEARCH(I$1,$A30)&gt;0,TRUE,FALSE)),"")</f>
        <v/>
      </c>
      <c r="J30" s="17" t="str">
        <f>IFERROR(AND(OR(J1:L29,$Y30)=TRUE,IF(SEARCH(J$1,$A30)&gt;0,TRUE,FALSE)),"")</f>
        <v/>
      </c>
      <c r="K30" s="17" t="b">
        <f>IFERROR(AND(OR(K1:L29,$Y30)=TRUE,IF(SEARCH(K$1,$A30)&gt;0,TRUE,FALSE)),"")</f>
        <v>0</v>
      </c>
      <c r="L30" s="17" t="str">
        <f>IFERROR(AND(OR(L1:L29,$Y30)=TRUE,IF(SEARCH(L$1,$A30)&gt;0,TRUE,FALSE)),"")</f>
        <v/>
      </c>
      <c r="M30" s="17" t="str">
        <f>IFERROR(AND(OR(M1:M29,$Y30)=TRUE,IF(SEARCH(M$1,$A30)&gt;0,TRUE,FALSE)),"")</f>
        <v/>
      </c>
      <c r="N30" s="17" t="b">
        <f>IFERROR(AND(OR(N1:Q29,$Y30)=TRUE,IF(SEARCH(N$1,$A30)&gt;0,TRUE,FALSE)),"")</f>
        <v>0</v>
      </c>
      <c r="O30" s="17" t="str">
        <f>IFERROR(AND(OR(O1:Q29,$Y30)=TRUE,IF(SEARCH(O$1,$A30)&gt;0,TRUE,FALSE)),"")</f>
        <v/>
      </c>
      <c r="P30" s="17" t="str">
        <f>IFERROR(AND(OR(P1:Q29,$Y30)=TRUE,IF(SEARCH(P$1,$A30)&gt;0,TRUE,FALSE)),"")</f>
        <v/>
      </c>
      <c r="Q30" s="17" t="str">
        <f>IFERROR(AND(OR(Q1:Q29,$Y30)=TRUE,IF(SEARCH(Q$1,$A30)&gt;0,TRUE,FALSE)),"")</f>
        <v/>
      </c>
      <c r="R30" s="17" t="b">
        <f>IFERROR(AND(OR(R1:S29,$Y30)=TRUE,IF(SEARCH(R$1,$A30)&gt;0,TRUE,FALSE)),"")</f>
        <v>0</v>
      </c>
      <c r="S30" s="17" t="str">
        <f>IFERROR(AND(OR(S1:S29,$Y30)=TRUE,IF(SEARCH(S$1,$A30)&gt;0,TRUE,FALSE)),"")</f>
        <v/>
      </c>
      <c r="T30" s="17" t="str">
        <f>IFERROR(AND(OR(T1:T29,$Y30)=TRUE,IF(SEARCH(T$1,$A30)&gt;0,TRUE,FALSE)),"")</f>
        <v/>
      </c>
      <c r="U30" s="17" t="b">
        <f>IFERROR(AND(OR(U1:V29,$Y30)=TRUE,IF(SEARCH(U$1,$A30)&gt;0,TRUE,FALSE)),"")</f>
        <v>0</v>
      </c>
      <c r="V30" s="17" t="str">
        <f>IFERROR(AND(OR(V1:V29,$Y30)=TRUE,IF(SEARCH(V$1,$A30)&gt;0,TRUE,FALSE)),"")</f>
        <v/>
      </c>
      <c r="W30" s="17">
        <f t="shared" si="0"/>
        <v>0</v>
      </c>
      <c r="X30" s="17" t="b">
        <f t="shared" si="1"/>
        <v>0</v>
      </c>
      <c r="Y30" s="17" t="b">
        <f t="shared" si="2"/>
        <v>0</v>
      </c>
      <c r="Z30" s="17" t="b">
        <f t="shared" si="3"/>
        <v>0</v>
      </c>
      <c r="AA30" s="17" t="b">
        <f>IF(E30&gt;'Overview (RESPONSES REQUIRED)'!$F$54,FALSE,TRUE)</f>
        <v>0</v>
      </c>
      <c r="AB30" s="17" t="b">
        <f>IF('Overview (RESPONSES REQUIRED)'!$D$54="Y", TRUE, FALSE)</f>
        <v>0</v>
      </c>
      <c r="AC30" s="17" t="str">
        <f t="shared" si="4"/>
        <v>N</v>
      </c>
    </row>
    <row r="31" spans="1:29" ht="15" x14ac:dyDescent="0.15">
      <c r="A31" s="17" t="s">
        <v>906</v>
      </c>
      <c r="B31" s="17">
        <v>3</v>
      </c>
      <c r="C31" s="17">
        <v>1</v>
      </c>
      <c r="D31" s="17" t="s">
        <v>878</v>
      </c>
      <c r="E31" s="17">
        <v>8</v>
      </c>
      <c r="F31" s="17" t="str">
        <f>IF('ENDC-n26'!P34="Y", "Y", IF('ENDC-n26'!P34="N", "N", 0))</f>
        <v>N</v>
      </c>
      <c r="G31" s="17" t="str">
        <f>IFERROR(AND(OR(G1:H30,$Y31)=TRUE,IF(SEARCH(G$1,$A31)&gt;0,TRUE,FALSE)),"")</f>
        <v/>
      </c>
      <c r="H31" s="17" t="b">
        <f>IFERROR(AND(OR(H1:H30,$Y31)=TRUE,IF(SEARCH(H$1,$A31)&gt;0,TRUE,FALSE)),"")</f>
        <v>0</v>
      </c>
      <c r="I31" s="17" t="b">
        <f>IFERROR(AND(OR(I1:L30,$Y31)=TRUE,IF(SEARCH(I$1,$A31)&gt;0,TRUE,FALSE)),"")</f>
        <v>0</v>
      </c>
      <c r="J31" s="17" t="str">
        <f>IFERROR(AND(OR(J1:L30,$Y31)=TRUE,IF(SEARCH(J$1,$A31)&gt;0,TRUE,FALSE)),"")</f>
        <v/>
      </c>
      <c r="K31" s="17" t="str">
        <f>IFERROR(AND(OR(K1:L30,$Y31)=TRUE,IF(SEARCH(K$1,$A31)&gt;0,TRUE,FALSE)),"")</f>
        <v/>
      </c>
      <c r="L31" s="17" t="str">
        <f>IFERROR(AND(OR(L1:L30,$Y31)=TRUE,IF(SEARCH(L$1,$A31)&gt;0,TRUE,FALSE)),"")</f>
        <v/>
      </c>
      <c r="M31" s="17" t="str">
        <f>IFERROR(AND(OR(M1:M30,$Y31)=TRUE,IF(SEARCH(M$1,$A31)&gt;0,TRUE,FALSE)),"")</f>
        <v/>
      </c>
      <c r="N31" s="17" t="b">
        <f>IFERROR(AND(OR(N1:Q30,$Y31)=TRUE,IF(SEARCH(N$1,$A31)&gt;0,TRUE,FALSE)),"")</f>
        <v>0</v>
      </c>
      <c r="O31" s="17" t="str">
        <f>IFERROR(AND(OR(O1:Q30,$Y31)=TRUE,IF(SEARCH(O$1,$A31)&gt;0,TRUE,FALSE)),"")</f>
        <v/>
      </c>
      <c r="P31" s="17" t="str">
        <f>IFERROR(AND(OR(P1:Q30,$Y31)=TRUE,IF(SEARCH(P$1,$A31)&gt;0,TRUE,FALSE)),"")</f>
        <v/>
      </c>
      <c r="Q31" s="17" t="str">
        <f>IFERROR(AND(OR(Q1:Q30,$Y31)=TRUE,IF(SEARCH(Q$1,$A31)&gt;0,TRUE,FALSE)),"")</f>
        <v/>
      </c>
      <c r="R31" s="17" t="b">
        <f>IFERROR(AND(OR(R1:S30,$Y31)=TRUE,IF(SEARCH(R$1,$A31)&gt;0,TRUE,FALSE)),"")</f>
        <v>0</v>
      </c>
      <c r="S31" s="17" t="str">
        <f>IFERROR(AND(OR(S1:S30,$Y31)=TRUE,IF(SEARCH(S$1,$A31)&gt;0,TRUE,FALSE)),"")</f>
        <v/>
      </c>
      <c r="T31" s="17" t="str">
        <f>IFERROR(AND(OR(T1:T30,$Y31)=TRUE,IF(SEARCH(T$1,$A31)&gt;0,TRUE,FALSE)),"")</f>
        <v/>
      </c>
      <c r="U31" s="17" t="b">
        <f>IFERROR(AND(OR(U1:V30,$Y31)=TRUE,IF(SEARCH(U$1,$A31)&gt;0,TRUE,FALSE)),"")</f>
        <v>0</v>
      </c>
      <c r="V31" s="17" t="str">
        <f>IFERROR(AND(OR(V1:V30,$Y31)=TRUE,IF(SEARCH(V$1,$A31)&gt;0,TRUE,FALSE)),"")</f>
        <v/>
      </c>
      <c r="W31" s="17">
        <f t="shared" si="0"/>
        <v>0</v>
      </c>
      <c r="X31" s="17" t="b">
        <f t="shared" si="1"/>
        <v>0</v>
      </c>
      <c r="Y31" s="17" t="b">
        <f t="shared" si="2"/>
        <v>0</v>
      </c>
      <c r="Z31" s="17" t="b">
        <f t="shared" si="3"/>
        <v>0</v>
      </c>
      <c r="AA31" s="17" t="b">
        <f>IF(E31&gt;'Overview (RESPONSES REQUIRED)'!$F$54,FALSE,TRUE)</f>
        <v>0</v>
      </c>
      <c r="AB31" s="17" t="b">
        <f>IF('Overview (RESPONSES REQUIRED)'!$D$54="Y", TRUE, FALSE)</f>
        <v>0</v>
      </c>
      <c r="AC31" s="17" t="str">
        <f t="shared" si="4"/>
        <v>N</v>
      </c>
    </row>
    <row r="32" spans="1:29" ht="15" x14ac:dyDescent="0.15">
      <c r="A32" s="17" t="s">
        <v>907</v>
      </c>
      <c r="B32" s="17">
        <v>3</v>
      </c>
      <c r="C32" s="17">
        <v>1</v>
      </c>
      <c r="D32" s="17" t="s">
        <v>878</v>
      </c>
      <c r="E32" s="17">
        <v>8</v>
      </c>
      <c r="F32" s="17" t="str">
        <f>IF('ENDC-n26'!P35="Y", "Y", IF('ENDC-n26'!P35="N", "N", 0))</f>
        <v>N</v>
      </c>
      <c r="G32" s="17" t="b">
        <f>IFERROR(AND(OR(G1:H31,$Y32)=TRUE,IF(SEARCH(G$1,$A32)&gt;0,TRUE,FALSE)),"")</f>
        <v>0</v>
      </c>
      <c r="H32" s="17" t="str">
        <f>IFERROR(AND(OR(H1:H31,$Y32)=TRUE,IF(SEARCH(H$1,$A32)&gt;0,TRUE,FALSE)),"")</f>
        <v/>
      </c>
      <c r="I32" s="17" t="str">
        <f>IFERROR(AND(OR(I1:L31,$Y32)=TRUE,IF(SEARCH(I$1,$A32)&gt;0,TRUE,FALSE)),"")</f>
        <v/>
      </c>
      <c r="J32" s="17" t="b">
        <f>IFERROR(AND(OR(J1:L31,$Y32)=TRUE,IF(SEARCH(J$1,$A32)&gt;0,TRUE,FALSE)),"")</f>
        <v>0</v>
      </c>
      <c r="K32" s="17" t="str">
        <f>IFERROR(AND(OR(K1:L31,$Y32)=TRUE,IF(SEARCH(K$1,$A32)&gt;0,TRUE,FALSE)),"")</f>
        <v/>
      </c>
      <c r="L32" s="17" t="str">
        <f>IFERROR(AND(OR(L1:L31,$Y32)=TRUE,IF(SEARCH(L$1,$A32)&gt;0,TRUE,FALSE)),"")</f>
        <v/>
      </c>
      <c r="M32" s="17" t="str">
        <f>IFERROR(AND(OR(M1:M31,$Y32)=TRUE,IF(SEARCH(M$1,$A32)&gt;0,TRUE,FALSE)),"")</f>
        <v/>
      </c>
      <c r="N32" s="17" t="b">
        <f>IFERROR(AND(OR(N1:Q31,$Y32)=TRUE,IF(SEARCH(N$1,$A32)&gt;0,TRUE,FALSE)),"")</f>
        <v>0</v>
      </c>
      <c r="O32" s="17" t="str">
        <f>IFERROR(AND(OR(O1:Q31,$Y32)=TRUE,IF(SEARCH(O$1,$A32)&gt;0,TRUE,FALSE)),"")</f>
        <v/>
      </c>
      <c r="P32" s="17" t="str">
        <f>IFERROR(AND(OR(P1:Q31,$Y32)=TRUE,IF(SEARCH(P$1,$A32)&gt;0,TRUE,FALSE)),"")</f>
        <v/>
      </c>
      <c r="Q32" s="17" t="str">
        <f>IFERROR(AND(OR(Q1:Q31,$Y32)=TRUE,IF(SEARCH(Q$1,$A32)&gt;0,TRUE,FALSE)),"")</f>
        <v/>
      </c>
      <c r="R32" s="17" t="b">
        <f>IFERROR(AND(OR(R1:S31,$Y32)=TRUE,IF(SEARCH(R$1,$A32)&gt;0,TRUE,FALSE)),"")</f>
        <v>0</v>
      </c>
      <c r="S32" s="17" t="str">
        <f>IFERROR(AND(OR(S1:S31,$Y32)=TRUE,IF(SEARCH(S$1,$A32)&gt;0,TRUE,FALSE)),"")</f>
        <v/>
      </c>
      <c r="T32" s="17" t="str">
        <f>IFERROR(AND(OR(T1:T31,$Y32)=TRUE,IF(SEARCH(T$1,$A32)&gt;0,TRUE,FALSE)),"")</f>
        <v/>
      </c>
      <c r="U32" s="17" t="b">
        <f>IFERROR(AND(OR(U1:V31,$Y32)=TRUE,IF(SEARCH(U$1,$A32)&gt;0,TRUE,FALSE)),"")</f>
        <v>0</v>
      </c>
      <c r="V32" s="17" t="str">
        <f>IFERROR(AND(OR(V1:V31,$Y32)=TRUE,IF(SEARCH(V$1,$A32)&gt;0,TRUE,FALSE)),"")</f>
        <v/>
      </c>
      <c r="W32" s="17">
        <f t="shared" si="0"/>
        <v>0</v>
      </c>
      <c r="X32" s="17" t="b">
        <f t="shared" si="1"/>
        <v>0</v>
      </c>
      <c r="Y32" s="17" t="b">
        <f t="shared" si="2"/>
        <v>0</v>
      </c>
      <c r="Z32" s="17" t="b">
        <f t="shared" si="3"/>
        <v>0</v>
      </c>
      <c r="AA32" s="17" t="b">
        <f>IF(E32&gt;'Overview (RESPONSES REQUIRED)'!$F$54,FALSE,TRUE)</f>
        <v>0</v>
      </c>
      <c r="AB32" s="17" t="b">
        <f>IF('Overview (RESPONSES REQUIRED)'!$D$54="Y", TRUE, FALSE)</f>
        <v>0</v>
      </c>
      <c r="AC32" s="17" t="str">
        <f t="shared" si="4"/>
        <v>N</v>
      </c>
    </row>
    <row r="33" spans="1:29" ht="15" x14ac:dyDescent="0.15">
      <c r="A33" s="17" t="s">
        <v>908</v>
      </c>
      <c r="B33" s="17">
        <v>3</v>
      </c>
      <c r="C33" s="17">
        <v>1</v>
      </c>
      <c r="D33" s="17" t="s">
        <v>878</v>
      </c>
      <c r="E33" s="17">
        <v>8</v>
      </c>
      <c r="F33" s="17" t="str">
        <f>IF('ENDC-n26'!P36="Y", "Y", IF('ENDC-n26'!P36="N", "N", 0))</f>
        <v>N</v>
      </c>
      <c r="G33" s="17" t="b">
        <f>IFERROR(AND(OR(G1:H32,$Y33)=TRUE,IF(SEARCH(G$1,$A33)&gt;0,TRUE,FALSE)),"")</f>
        <v>0</v>
      </c>
      <c r="H33" s="17" t="str">
        <f>IFERROR(AND(OR(H1:H32,$Y33)=TRUE,IF(SEARCH(H$1,$A33)&gt;0,TRUE,FALSE)),"")</f>
        <v/>
      </c>
      <c r="I33" s="17" t="b">
        <f>IFERROR(AND(OR(I1:L32,$Y33)=TRUE,IF(SEARCH(I$1,$A33)&gt;0,TRUE,FALSE)),"")</f>
        <v>0</v>
      </c>
      <c r="J33" s="17" t="str">
        <f>IFERROR(AND(OR(J1:L32,$Y33)=TRUE,IF(SEARCH(J$1,$A33)&gt;0,TRUE,FALSE)),"")</f>
        <v/>
      </c>
      <c r="K33" s="17" t="str">
        <f>IFERROR(AND(OR(K1:L32,$Y33)=TRUE,IF(SEARCH(K$1,$A33)&gt;0,TRUE,FALSE)),"")</f>
        <v/>
      </c>
      <c r="L33" s="17" t="str">
        <f>IFERROR(AND(OR(L1:L32,$Y33)=TRUE,IF(SEARCH(L$1,$A33)&gt;0,TRUE,FALSE)),"")</f>
        <v/>
      </c>
      <c r="M33" s="17" t="str">
        <f>IFERROR(AND(OR(M1:M32,$Y33)=TRUE,IF(SEARCH(M$1,$A33)&gt;0,TRUE,FALSE)),"")</f>
        <v/>
      </c>
      <c r="N33" s="17" t="str">
        <f>IFERROR(AND(OR(N1:Q32,$Y33)=TRUE,IF(SEARCH(N$1,$A33)&gt;0,TRUE,FALSE)),"")</f>
        <v/>
      </c>
      <c r="O33" s="17" t="b">
        <f>IFERROR(AND(OR(O1:Q32,$Y33)=TRUE,IF(SEARCH(O$1,$A33)&gt;0,TRUE,FALSE)),"")</f>
        <v>0</v>
      </c>
      <c r="P33" s="17" t="str">
        <f>IFERROR(AND(OR(P1:Q32,$Y33)=TRUE,IF(SEARCH(P$1,$A33)&gt;0,TRUE,FALSE)),"")</f>
        <v/>
      </c>
      <c r="Q33" s="17" t="str">
        <f>IFERROR(AND(OR(Q1:Q32,$Y33)=TRUE,IF(SEARCH(Q$1,$A33)&gt;0,TRUE,FALSE)),"")</f>
        <v/>
      </c>
      <c r="R33" s="17" t="b">
        <f>IFERROR(AND(OR(R1:S32,$Y33)=TRUE,IF(SEARCH(R$1,$A33)&gt;0,TRUE,FALSE)),"")</f>
        <v>0</v>
      </c>
      <c r="S33" s="17" t="str">
        <f>IFERROR(AND(OR(S1:S32,$Y33)=TRUE,IF(SEARCH(S$1,$A33)&gt;0,TRUE,FALSE)),"")</f>
        <v/>
      </c>
      <c r="T33" s="17" t="str">
        <f>IFERROR(AND(OR(T1:T32,$Y33)=TRUE,IF(SEARCH(T$1,$A33)&gt;0,TRUE,FALSE)),"")</f>
        <v/>
      </c>
      <c r="U33" s="17" t="b">
        <f>IFERROR(AND(OR(U1:V32,$Y33)=TRUE,IF(SEARCH(U$1,$A33)&gt;0,TRUE,FALSE)),"")</f>
        <v>0</v>
      </c>
      <c r="V33" s="17" t="str">
        <f>IFERROR(AND(OR(V1:V32,$Y33)=TRUE,IF(SEARCH(V$1,$A33)&gt;0,TRUE,FALSE)),"")</f>
        <v/>
      </c>
      <c r="W33" s="17">
        <f t="shared" si="0"/>
        <v>0</v>
      </c>
      <c r="X33" s="17" t="b">
        <f t="shared" si="1"/>
        <v>0</v>
      </c>
      <c r="Y33" s="17" t="b">
        <f t="shared" si="2"/>
        <v>0</v>
      </c>
      <c r="Z33" s="17" t="b">
        <f t="shared" si="3"/>
        <v>0</v>
      </c>
      <c r="AA33" s="17" t="b">
        <f>IF(E33&gt;'Overview (RESPONSES REQUIRED)'!$F$54,FALSE,TRUE)</f>
        <v>0</v>
      </c>
      <c r="AB33" s="17" t="b">
        <f>IF('Overview (RESPONSES REQUIRED)'!$D$54="Y", TRUE, FALSE)</f>
        <v>0</v>
      </c>
      <c r="AC33" s="17" t="str">
        <f t="shared" si="4"/>
        <v>N</v>
      </c>
    </row>
    <row r="34" spans="1:29" ht="15" x14ac:dyDescent="0.15">
      <c r="A34" s="17" t="s">
        <v>909</v>
      </c>
      <c r="B34" s="17">
        <v>3</v>
      </c>
      <c r="C34" s="17">
        <v>1</v>
      </c>
      <c r="D34" s="17" t="s">
        <v>878</v>
      </c>
      <c r="E34" s="17">
        <v>6</v>
      </c>
      <c r="F34" s="17" t="str">
        <f>IF('ENDC-n26'!P37="Y", "Y", IF('ENDC-n26'!P37="N", "N", 0))</f>
        <v>N</v>
      </c>
      <c r="G34" s="17" t="b">
        <f>IFERROR(AND(OR(G1:H33,$Y34)=TRUE,IF(SEARCH(G$1,$A34)&gt;0,TRUE,FALSE)),"")</f>
        <v>0</v>
      </c>
      <c r="H34" s="17" t="str">
        <f>IFERROR(AND(OR(H1:H33,$Y34)=TRUE,IF(SEARCH(H$1,$A34)&gt;0,TRUE,FALSE)),"")</f>
        <v/>
      </c>
      <c r="I34" s="17" t="b">
        <f>IFERROR(AND(OR(I1:L33,$Y34)=TRUE,IF(SEARCH(I$1,$A34)&gt;0,TRUE,FALSE)),"")</f>
        <v>0</v>
      </c>
      <c r="J34" s="17" t="str">
        <f>IFERROR(AND(OR(J1:L33,$Y34)=TRUE,IF(SEARCH(J$1,$A34)&gt;0,TRUE,FALSE)),"")</f>
        <v/>
      </c>
      <c r="K34" s="17" t="str">
        <f>IFERROR(AND(OR(K1:L33,$Y34)=TRUE,IF(SEARCH(K$1,$A34)&gt;0,TRUE,FALSE)),"")</f>
        <v/>
      </c>
      <c r="L34" s="17" t="str">
        <f>IFERROR(AND(OR(L1:L33,$Y34)=TRUE,IF(SEARCH(L$1,$A34)&gt;0,TRUE,FALSE)),"")</f>
        <v/>
      </c>
      <c r="M34" s="17" t="str">
        <f>IFERROR(AND(OR(M1:M33,$Y34)=TRUE,IF(SEARCH(M$1,$A34)&gt;0,TRUE,FALSE)),"")</f>
        <v/>
      </c>
      <c r="N34" s="17" t="b">
        <f>IFERROR(AND(OR(N1:Q33,$Y34)=TRUE,IF(SEARCH(N$1,$A34)&gt;0,TRUE,FALSE)),"")</f>
        <v>0</v>
      </c>
      <c r="O34" s="17" t="str">
        <f>IFERROR(AND(OR(O1:Q33,$Y34)=TRUE,IF(SEARCH(O$1,$A34)&gt;0,TRUE,FALSE)),"")</f>
        <v/>
      </c>
      <c r="P34" s="17" t="str">
        <f>IFERROR(AND(OR(P1:Q33,$Y34)=TRUE,IF(SEARCH(P$1,$A34)&gt;0,TRUE,FALSE)),"")</f>
        <v/>
      </c>
      <c r="Q34" s="17" t="str">
        <f>IFERROR(AND(OR(Q1:Q33,$Y34)=TRUE,IF(SEARCH(Q$1,$A34)&gt;0,TRUE,FALSE)),"")</f>
        <v/>
      </c>
      <c r="R34" s="17" t="b">
        <f>IFERROR(AND(OR(R1:S33,$Y34)=TRUE,IF(SEARCH(R$1,$A34)&gt;0,TRUE,FALSE)),"")</f>
        <v>0</v>
      </c>
      <c r="S34" s="17" t="str">
        <f>IFERROR(AND(OR(S1:S33,$Y34)=TRUE,IF(SEARCH(S$1,$A34)&gt;0,TRUE,FALSE)),"")</f>
        <v/>
      </c>
      <c r="T34" s="17" t="str">
        <f>IFERROR(AND(OR(T1:T33,$Y34)=TRUE,IF(SEARCH(T$1,$A34)&gt;0,TRUE,FALSE)),"")</f>
        <v/>
      </c>
      <c r="U34" s="17" t="b">
        <f>IFERROR(AND(OR(U1:V33,$Y34)=TRUE,IF(SEARCH(U$1,$A34)&gt;0,TRUE,FALSE)),"")</f>
        <v>0</v>
      </c>
      <c r="V34" s="17" t="str">
        <f>IFERROR(AND(OR(V1:V33,$Y34)=TRUE,IF(SEARCH(V$1,$A34)&gt;0,TRUE,FALSE)),"")</f>
        <v/>
      </c>
      <c r="W34" s="17">
        <f t="shared" si="0"/>
        <v>0</v>
      </c>
      <c r="X34" s="17" t="b">
        <f t="shared" si="1"/>
        <v>0</v>
      </c>
      <c r="Y34" s="17" t="b">
        <f t="shared" si="2"/>
        <v>0</v>
      </c>
      <c r="Z34" s="17" t="b">
        <f t="shared" si="3"/>
        <v>0</v>
      </c>
      <c r="AA34" s="17" t="b">
        <f>IF(E34&gt;'Overview (RESPONSES REQUIRED)'!$F$54,FALSE,TRUE)</f>
        <v>0</v>
      </c>
      <c r="AB34" s="17" t="b">
        <f>IF('Overview (RESPONSES REQUIRED)'!$D$54="Y", TRUE, FALSE)</f>
        <v>0</v>
      </c>
      <c r="AC34" s="17" t="str">
        <f t="shared" si="4"/>
        <v>N</v>
      </c>
    </row>
    <row r="35" spans="1:29" ht="15" x14ac:dyDescent="0.15">
      <c r="A35" s="17" t="s">
        <v>910</v>
      </c>
      <c r="B35" s="17">
        <v>2</v>
      </c>
      <c r="C35" s="17">
        <v>1</v>
      </c>
      <c r="D35" s="17" t="s">
        <v>878</v>
      </c>
      <c r="E35" s="17">
        <v>16</v>
      </c>
      <c r="F35" s="17" t="str">
        <f>IF('ENDC-n26'!P38="Y", "Y", IF('ENDC-n26'!P38="N", "N", 0))</f>
        <v>N</v>
      </c>
      <c r="G35" s="17" t="str">
        <f>IFERROR(AND(OR(G1:H34,$Y35)=TRUE,IF(SEARCH(G$1,$A35)&gt;0,TRUE,FALSE)),"")</f>
        <v/>
      </c>
      <c r="H35" s="17" t="str">
        <f>IFERROR(AND(OR(H1:H34,$Y35)=TRUE,IF(SEARCH(H$1,$A35)&gt;0,TRUE,FALSE)),"")</f>
        <v/>
      </c>
      <c r="I35" s="17" t="str">
        <f>IFERROR(AND(OR(I1:L34,$Y35)=TRUE,IF(SEARCH(I$1,$A35)&gt;0,TRUE,FALSE)),"")</f>
        <v/>
      </c>
      <c r="J35" s="17" t="str">
        <f>IFERROR(AND(OR(J1:L34,$Y35)=TRUE,IF(SEARCH(J$1,$A35)&gt;0,TRUE,FALSE)),"")</f>
        <v/>
      </c>
      <c r="K35" s="17" t="str">
        <f>IFERROR(AND(OR(K1:L34,$Y35)=TRUE,IF(SEARCH(K$1,$A35)&gt;0,TRUE,FALSE)),"")</f>
        <v/>
      </c>
      <c r="L35" s="17" t="b">
        <f>IFERROR(AND(OR(L1:L34,$Y35)=TRUE,IF(SEARCH(L$1,$A35)&gt;0,TRUE,FALSE)),"")</f>
        <v>0</v>
      </c>
      <c r="M35" s="17" t="str">
        <f>IFERROR(AND(OR(M1:M34,$Y35)=TRUE,IF(SEARCH(M$1,$A35)&gt;0,TRUE,FALSE)),"")</f>
        <v/>
      </c>
      <c r="N35" s="17" t="str">
        <f>IFERROR(AND(OR(N1:Q34,$Y35)=TRUE,IF(SEARCH(N$1,$A35)&gt;0,TRUE,FALSE)),"")</f>
        <v/>
      </c>
      <c r="O35" s="17" t="str">
        <f>IFERROR(AND(OR(O1:Q34,$Y35)=TRUE,IF(SEARCH(O$1,$A35)&gt;0,TRUE,FALSE)),"")</f>
        <v/>
      </c>
      <c r="P35" s="17" t="str">
        <f>IFERROR(AND(OR(P1:Q34,$Y35)=TRUE,IF(SEARCH(P$1,$A35)&gt;0,TRUE,FALSE)),"")</f>
        <v/>
      </c>
      <c r="Q35" s="17" t="b">
        <f>IFERROR(AND(OR(Q1:Q34,$Y35)=TRUE,IF(SEARCH(Q$1,$A35)&gt;0,TRUE,FALSE)),"")</f>
        <v>0</v>
      </c>
      <c r="R35" s="17" t="b">
        <f>IFERROR(AND(OR(R1:S34,$Y35)=TRUE,IF(SEARCH(R$1,$A35)&gt;0,TRUE,FALSE)),"")</f>
        <v>0</v>
      </c>
      <c r="S35" s="17" t="str">
        <f>IFERROR(AND(OR(S1:S34,$Y35)=TRUE,IF(SEARCH(S$1,$A35)&gt;0,TRUE,FALSE)),"")</f>
        <v/>
      </c>
      <c r="T35" s="17" t="str">
        <f>IFERROR(AND(OR(T1:T34,$Y35)=TRUE,IF(SEARCH(T$1,$A35)&gt;0,TRUE,FALSE)),"")</f>
        <v/>
      </c>
      <c r="U35" s="17" t="b">
        <f>IFERROR(AND(OR(U1:V34,$Y35)=TRUE,IF(SEARCH(U$1,$A35)&gt;0,TRUE,FALSE)),"")</f>
        <v>0</v>
      </c>
      <c r="V35" s="17" t="str">
        <f>IFERROR(AND(OR(V1:V34,$Y35)=TRUE,IF(SEARCH(V$1,$A35)&gt;0,TRUE,FALSE)),"")</f>
        <v/>
      </c>
      <c r="W35" s="17">
        <f t="shared" ref="W35:W66" si="5">COUNTIF(G35:V35,TRUE)</f>
        <v>0</v>
      </c>
      <c r="X35" s="17" t="b">
        <f t="shared" ref="X35:X66" si="6">IFERROR(AND(G35:V35), TRUE)</f>
        <v>0</v>
      </c>
      <c r="Y35" s="17" t="b">
        <f t="shared" ref="Y35:Y66" si="7">IF(F35="Y",TRUE,IF(F35="N",FALSE,0))</f>
        <v>0</v>
      </c>
      <c r="Z35" s="17" t="b">
        <f t="shared" ref="Z35:Z66" si="8">IF(Y35=FALSE, FALSE, X35)</f>
        <v>0</v>
      </c>
      <c r="AA35" s="17" t="b">
        <f>IF(E35&gt;'Overview (RESPONSES REQUIRED)'!$F$54,FALSE,TRUE)</f>
        <v>0</v>
      </c>
      <c r="AB35" s="17" t="b">
        <f>IF('Overview (RESPONSES REQUIRED)'!$D$54="Y", TRUE, FALSE)</f>
        <v>0</v>
      </c>
      <c r="AC35" s="17" t="str">
        <f t="shared" ref="AC35:AC66" si="9">IF(AND(AA35,AB35)=FALSE,"N",IF(Z35=TRUE,"Y",IF(F35=0,"E","N")))</f>
        <v>N</v>
      </c>
    </row>
    <row r="36" spans="1:29" ht="15" x14ac:dyDescent="0.15">
      <c r="A36" s="17" t="s">
        <v>911</v>
      </c>
      <c r="B36" s="17">
        <v>2</v>
      </c>
      <c r="C36" s="17">
        <v>1</v>
      </c>
      <c r="D36" s="17" t="s">
        <v>878</v>
      </c>
      <c r="E36" s="17">
        <v>12</v>
      </c>
      <c r="F36" s="17" t="str">
        <f>IF('ENDC-n26'!P39="Y", "Y", IF('ENDC-n26'!P39="N", "N", 0))</f>
        <v>N</v>
      </c>
      <c r="G36" s="17" t="str">
        <f>IFERROR(AND(OR(G1:H35,$Y36)=TRUE,IF(SEARCH(G$1,$A36)&gt;0,TRUE,FALSE)),"")</f>
        <v/>
      </c>
      <c r="H36" s="17" t="str">
        <f>IFERROR(AND(OR(H1:H35,$Y36)=TRUE,IF(SEARCH(H$1,$A36)&gt;0,TRUE,FALSE)),"")</f>
        <v/>
      </c>
      <c r="I36" s="17" t="str">
        <f>IFERROR(AND(OR(I1:L35,$Y36)=TRUE,IF(SEARCH(I$1,$A36)&gt;0,TRUE,FALSE)),"")</f>
        <v/>
      </c>
      <c r="J36" s="17" t="str">
        <f>IFERROR(AND(OR(J1:L35,$Y36)=TRUE,IF(SEARCH(J$1,$A36)&gt;0,TRUE,FALSE)),"")</f>
        <v/>
      </c>
      <c r="K36" s="17" t="str">
        <f>IFERROR(AND(OR(K1:L35,$Y36)=TRUE,IF(SEARCH(K$1,$A36)&gt;0,TRUE,FALSE)),"")</f>
        <v/>
      </c>
      <c r="L36" s="17" t="b">
        <f>IFERROR(AND(OR(L1:L35,$Y36)=TRUE,IF(SEARCH(L$1,$A36)&gt;0,TRUE,FALSE)),"")</f>
        <v>0</v>
      </c>
      <c r="M36" s="17" t="str">
        <f>IFERROR(AND(OR(M1:M35,$Y36)=TRUE,IF(SEARCH(M$1,$A36)&gt;0,TRUE,FALSE)),"")</f>
        <v/>
      </c>
      <c r="N36" s="17" t="str">
        <f>IFERROR(AND(OR(N1:Q35,$Y36)=TRUE,IF(SEARCH(N$1,$A36)&gt;0,TRUE,FALSE)),"")</f>
        <v/>
      </c>
      <c r="O36" s="17" t="str">
        <f>IFERROR(AND(OR(O1:Q35,$Y36)=TRUE,IF(SEARCH(O$1,$A36)&gt;0,TRUE,FALSE)),"")</f>
        <v/>
      </c>
      <c r="P36" s="17" t="b">
        <f>IFERROR(AND(OR(P1:Q35,$Y36)=TRUE,IF(SEARCH(P$1,$A36)&gt;0,TRUE,FALSE)),"")</f>
        <v>0</v>
      </c>
      <c r="Q36" s="17" t="str">
        <f>IFERROR(AND(OR(Q1:Q35,$Y36)=TRUE,IF(SEARCH(Q$1,$A36)&gt;0,TRUE,FALSE)),"")</f>
        <v/>
      </c>
      <c r="R36" s="17" t="b">
        <f>IFERROR(AND(OR(R1:S35,$Y36)=TRUE,IF(SEARCH(R$1,$A36)&gt;0,TRUE,FALSE)),"")</f>
        <v>0</v>
      </c>
      <c r="S36" s="17" t="str">
        <f>IFERROR(AND(OR(S1:S35,$Y36)=TRUE,IF(SEARCH(S$1,$A36)&gt;0,TRUE,FALSE)),"")</f>
        <v/>
      </c>
      <c r="T36" s="17" t="str">
        <f>IFERROR(AND(OR(T1:T35,$Y36)=TRUE,IF(SEARCH(T$1,$A36)&gt;0,TRUE,FALSE)),"")</f>
        <v/>
      </c>
      <c r="U36" s="17" t="b">
        <f>IFERROR(AND(OR(U1:V35,$Y36)=TRUE,IF(SEARCH(U$1,$A36)&gt;0,TRUE,FALSE)),"")</f>
        <v>0</v>
      </c>
      <c r="V36" s="17" t="str">
        <f>IFERROR(AND(OR(V1:V35,$Y36)=TRUE,IF(SEARCH(V$1,$A36)&gt;0,TRUE,FALSE)),"")</f>
        <v/>
      </c>
      <c r="W36" s="17">
        <f t="shared" si="5"/>
        <v>0</v>
      </c>
      <c r="X36" s="17" t="b">
        <f t="shared" si="6"/>
        <v>0</v>
      </c>
      <c r="Y36" s="17" t="b">
        <f t="shared" si="7"/>
        <v>0</v>
      </c>
      <c r="Z36" s="17" t="b">
        <f t="shared" si="8"/>
        <v>0</v>
      </c>
      <c r="AA36" s="17" t="b">
        <f>IF(E36&gt;'Overview (RESPONSES REQUIRED)'!$F$54,FALSE,TRUE)</f>
        <v>0</v>
      </c>
      <c r="AB36" s="17" t="b">
        <f>IF('Overview (RESPONSES REQUIRED)'!$D$54="Y", TRUE, FALSE)</f>
        <v>0</v>
      </c>
      <c r="AC36" s="17" t="str">
        <f t="shared" si="9"/>
        <v>N</v>
      </c>
    </row>
    <row r="37" spans="1:29" ht="15" x14ac:dyDescent="0.15">
      <c r="A37" s="17" t="s">
        <v>912</v>
      </c>
      <c r="B37" s="17">
        <v>2</v>
      </c>
      <c r="C37" s="17">
        <v>1</v>
      </c>
      <c r="D37" s="17" t="s">
        <v>878</v>
      </c>
      <c r="E37" s="17">
        <v>12</v>
      </c>
      <c r="F37" s="17" t="str">
        <f>IF('ENDC-n26'!P40="Y", "Y", IF('ENDC-n26'!P40="N", "N", 0))</f>
        <v>N</v>
      </c>
      <c r="G37" s="17" t="str">
        <f>IFERROR(AND(OR(G1:H36,$Y37)=TRUE,IF(SEARCH(G$1,$A37)&gt;0,TRUE,FALSE)),"")</f>
        <v/>
      </c>
      <c r="H37" s="17" t="str">
        <f>IFERROR(AND(OR(H1:H36,$Y37)=TRUE,IF(SEARCH(H$1,$A37)&gt;0,TRUE,FALSE)),"")</f>
        <v/>
      </c>
      <c r="I37" s="17" t="str">
        <f>IFERROR(AND(OR(I1:L36,$Y37)=TRUE,IF(SEARCH(I$1,$A37)&gt;0,TRUE,FALSE)),"")</f>
        <v/>
      </c>
      <c r="J37" s="17" t="str">
        <f>IFERROR(AND(OR(J1:L36,$Y37)=TRUE,IF(SEARCH(J$1,$A37)&gt;0,TRUE,FALSE)),"")</f>
        <v/>
      </c>
      <c r="K37" s="17" t="b">
        <f>IFERROR(AND(OR(K1:L36,$Y37)=TRUE,IF(SEARCH(K$1,$A37)&gt;0,TRUE,FALSE)),"")</f>
        <v>0</v>
      </c>
      <c r="L37" s="17" t="str">
        <f>IFERROR(AND(OR(L1:L36,$Y37)=TRUE,IF(SEARCH(L$1,$A37)&gt;0,TRUE,FALSE)),"")</f>
        <v/>
      </c>
      <c r="M37" s="17" t="str">
        <f>IFERROR(AND(OR(M1:M36,$Y37)=TRUE,IF(SEARCH(M$1,$A37)&gt;0,TRUE,FALSE)),"")</f>
        <v/>
      </c>
      <c r="N37" s="17" t="str">
        <f>IFERROR(AND(OR(N1:Q36,$Y37)=TRUE,IF(SEARCH(N$1,$A37)&gt;0,TRUE,FALSE)),"")</f>
        <v/>
      </c>
      <c r="O37" s="17" t="str">
        <f>IFERROR(AND(OR(O1:Q36,$Y37)=TRUE,IF(SEARCH(O$1,$A37)&gt;0,TRUE,FALSE)),"")</f>
        <v/>
      </c>
      <c r="P37" s="17" t="str">
        <f>IFERROR(AND(OR(P1:Q36,$Y37)=TRUE,IF(SEARCH(P$1,$A37)&gt;0,TRUE,FALSE)),"")</f>
        <v/>
      </c>
      <c r="Q37" s="17" t="b">
        <f>IFERROR(AND(OR(Q1:Q36,$Y37)=TRUE,IF(SEARCH(Q$1,$A37)&gt;0,TRUE,FALSE)),"")</f>
        <v>0</v>
      </c>
      <c r="R37" s="17" t="b">
        <f>IFERROR(AND(OR(R1:S36,$Y37)=TRUE,IF(SEARCH(R$1,$A37)&gt;0,TRUE,FALSE)),"")</f>
        <v>0</v>
      </c>
      <c r="S37" s="17" t="str">
        <f>IFERROR(AND(OR(S1:S36,$Y37)=TRUE,IF(SEARCH(S$1,$A37)&gt;0,TRUE,FALSE)),"")</f>
        <v/>
      </c>
      <c r="T37" s="17" t="str">
        <f>IFERROR(AND(OR(T1:T36,$Y37)=TRUE,IF(SEARCH(T$1,$A37)&gt;0,TRUE,FALSE)),"")</f>
        <v/>
      </c>
      <c r="U37" s="17" t="b">
        <f>IFERROR(AND(OR(U1:V36,$Y37)=TRUE,IF(SEARCH(U$1,$A37)&gt;0,TRUE,FALSE)),"")</f>
        <v>0</v>
      </c>
      <c r="V37" s="17" t="str">
        <f>IFERROR(AND(OR(V1:V36,$Y37)=TRUE,IF(SEARCH(V$1,$A37)&gt;0,TRUE,FALSE)),"")</f>
        <v/>
      </c>
      <c r="W37" s="17">
        <f t="shared" si="5"/>
        <v>0</v>
      </c>
      <c r="X37" s="17" t="b">
        <f t="shared" si="6"/>
        <v>0</v>
      </c>
      <c r="Y37" s="17" t="b">
        <f t="shared" si="7"/>
        <v>0</v>
      </c>
      <c r="Z37" s="17" t="b">
        <f t="shared" si="8"/>
        <v>0</v>
      </c>
      <c r="AA37" s="17" t="b">
        <f>IF(E37&gt;'Overview (RESPONSES REQUIRED)'!$F$54,FALSE,TRUE)</f>
        <v>0</v>
      </c>
      <c r="AB37" s="17" t="b">
        <f>IF('Overview (RESPONSES REQUIRED)'!$D$54="Y", TRUE, FALSE)</f>
        <v>0</v>
      </c>
      <c r="AC37" s="17" t="str">
        <f t="shared" si="9"/>
        <v>N</v>
      </c>
    </row>
    <row r="38" spans="1:29" ht="15" x14ac:dyDescent="0.15">
      <c r="A38" s="17" t="s">
        <v>913</v>
      </c>
      <c r="B38" s="17">
        <v>2</v>
      </c>
      <c r="C38" s="17">
        <v>1</v>
      </c>
      <c r="D38" s="17" t="s">
        <v>878</v>
      </c>
      <c r="E38" s="17">
        <v>12</v>
      </c>
      <c r="F38" s="17" t="str">
        <f>IF('ENDC-n26'!P41="Y", "Y", IF('ENDC-n26'!P41="N", "N", 0))</f>
        <v>N</v>
      </c>
      <c r="G38" s="17" t="str">
        <f>IFERROR(AND(OR(G1:H37,$Y38)=TRUE,IF(SEARCH(G$1,$A38)&gt;0,TRUE,FALSE)),"")</f>
        <v/>
      </c>
      <c r="H38" s="17" t="b">
        <f>IFERROR(AND(OR(H1:H37,$Y38)=TRUE,IF(SEARCH(H$1,$A38)&gt;0,TRUE,FALSE)),"")</f>
        <v>0</v>
      </c>
      <c r="I38" s="17" t="str">
        <f>IFERROR(AND(OR(I1:L37,$Y38)=TRUE,IF(SEARCH(I$1,$A38)&gt;0,TRUE,FALSE)),"")</f>
        <v/>
      </c>
      <c r="J38" s="17" t="str">
        <f>IFERROR(AND(OR(J1:L37,$Y38)=TRUE,IF(SEARCH(J$1,$A38)&gt;0,TRUE,FALSE)),"")</f>
        <v/>
      </c>
      <c r="K38" s="17" t="str">
        <f>IFERROR(AND(OR(K1:L37,$Y38)=TRUE,IF(SEARCH(K$1,$A38)&gt;0,TRUE,FALSE)),"")</f>
        <v/>
      </c>
      <c r="L38" s="17" t="b">
        <f>IFERROR(AND(OR(L1:L37,$Y38)=TRUE,IF(SEARCH(L$1,$A38)&gt;0,TRUE,FALSE)),"")</f>
        <v>0</v>
      </c>
      <c r="M38" s="17" t="str">
        <f>IFERROR(AND(OR(M1:M37,$Y38)=TRUE,IF(SEARCH(M$1,$A38)&gt;0,TRUE,FALSE)),"")</f>
        <v/>
      </c>
      <c r="N38" s="17" t="str">
        <f>IFERROR(AND(OR(N1:Q37,$Y38)=TRUE,IF(SEARCH(N$1,$A38)&gt;0,TRUE,FALSE)),"")</f>
        <v/>
      </c>
      <c r="O38" s="17" t="str">
        <f>IFERROR(AND(OR(O1:Q37,$Y38)=TRUE,IF(SEARCH(O$1,$A38)&gt;0,TRUE,FALSE)),"")</f>
        <v/>
      </c>
      <c r="P38" s="17" t="str">
        <f>IFERROR(AND(OR(P1:Q37,$Y38)=TRUE,IF(SEARCH(P$1,$A38)&gt;0,TRUE,FALSE)),"")</f>
        <v/>
      </c>
      <c r="Q38" s="17" t="str">
        <f>IFERROR(AND(OR(Q1:Q37,$Y38)=TRUE,IF(SEARCH(Q$1,$A38)&gt;0,TRUE,FALSE)),"")</f>
        <v/>
      </c>
      <c r="R38" s="17" t="b">
        <f>IFERROR(AND(OR(R1:S37,$Y38)=TRUE,IF(SEARCH(R$1,$A38)&gt;0,TRUE,FALSE)),"")</f>
        <v>0</v>
      </c>
      <c r="S38" s="17" t="str">
        <f>IFERROR(AND(OR(S1:S37,$Y38)=TRUE,IF(SEARCH(S$1,$A38)&gt;0,TRUE,FALSE)),"")</f>
        <v/>
      </c>
      <c r="T38" s="17" t="str">
        <f>IFERROR(AND(OR(T1:T37,$Y38)=TRUE,IF(SEARCH(T$1,$A38)&gt;0,TRUE,FALSE)),"")</f>
        <v/>
      </c>
      <c r="U38" s="17" t="b">
        <f>IFERROR(AND(OR(U1:V37,$Y38)=TRUE,IF(SEARCH(U$1,$A38)&gt;0,TRUE,FALSE)),"")</f>
        <v>0</v>
      </c>
      <c r="V38" s="17" t="str">
        <f>IFERROR(AND(OR(V1:V37,$Y38)=TRUE,IF(SEARCH(V$1,$A38)&gt;0,TRUE,FALSE)),"")</f>
        <v/>
      </c>
      <c r="W38" s="17">
        <f t="shared" si="5"/>
        <v>0</v>
      </c>
      <c r="X38" s="17" t="b">
        <f t="shared" si="6"/>
        <v>0</v>
      </c>
      <c r="Y38" s="17" t="b">
        <f t="shared" si="7"/>
        <v>0</v>
      </c>
      <c r="Z38" s="17" t="b">
        <f t="shared" si="8"/>
        <v>0</v>
      </c>
      <c r="AA38" s="17" t="b">
        <f>IF(E38&gt;'Overview (RESPONSES REQUIRED)'!$F$54,FALSE,TRUE)</f>
        <v>0</v>
      </c>
      <c r="AB38" s="17" t="b">
        <f>IF('Overview (RESPONSES REQUIRED)'!$D$54="Y", TRUE, FALSE)</f>
        <v>0</v>
      </c>
      <c r="AC38" s="17" t="str">
        <f t="shared" si="9"/>
        <v>N</v>
      </c>
    </row>
    <row r="39" spans="1:29" ht="15" x14ac:dyDescent="0.15">
      <c r="A39" s="17" t="s">
        <v>914</v>
      </c>
      <c r="B39" s="17">
        <v>2</v>
      </c>
      <c r="C39" s="17">
        <v>1</v>
      </c>
      <c r="D39" s="17" t="s">
        <v>878</v>
      </c>
      <c r="E39" s="17">
        <v>12</v>
      </c>
      <c r="F39" s="17" t="str">
        <f>IF('ENDC-n26'!P42="Y", "Y", IF('ENDC-n26'!P42="N", "N", 0))</f>
        <v>N</v>
      </c>
      <c r="G39" s="17" t="str">
        <f>IFERROR(AND(OR(G1:H38,$Y39)=TRUE,IF(SEARCH(G$1,$A39)&gt;0,TRUE,FALSE)),"")</f>
        <v/>
      </c>
      <c r="H39" s="17" t="b">
        <f>IFERROR(AND(OR(H1:H38,$Y39)=TRUE,IF(SEARCH(H$1,$A39)&gt;0,TRUE,FALSE)),"")</f>
        <v>0</v>
      </c>
      <c r="I39" s="17" t="str">
        <f>IFERROR(AND(OR(I1:L38,$Y39)=TRUE,IF(SEARCH(I$1,$A39)&gt;0,TRUE,FALSE)),"")</f>
        <v/>
      </c>
      <c r="J39" s="17" t="str">
        <f>IFERROR(AND(OR(J1:L38,$Y39)=TRUE,IF(SEARCH(J$1,$A39)&gt;0,TRUE,FALSE)),"")</f>
        <v/>
      </c>
      <c r="K39" s="17" t="str">
        <f>IFERROR(AND(OR(K1:L38,$Y39)=TRUE,IF(SEARCH(K$1,$A39)&gt;0,TRUE,FALSE)),"")</f>
        <v/>
      </c>
      <c r="L39" s="17" t="str">
        <f>IFERROR(AND(OR(L1:L38,$Y39)=TRUE,IF(SEARCH(L$1,$A39)&gt;0,TRUE,FALSE)),"")</f>
        <v/>
      </c>
      <c r="M39" s="17" t="str">
        <f>IFERROR(AND(OR(M1:M38,$Y39)=TRUE,IF(SEARCH(M$1,$A39)&gt;0,TRUE,FALSE)),"")</f>
        <v/>
      </c>
      <c r="N39" s="17" t="str">
        <f>IFERROR(AND(OR(N1:Q38,$Y39)=TRUE,IF(SEARCH(N$1,$A39)&gt;0,TRUE,FALSE)),"")</f>
        <v/>
      </c>
      <c r="O39" s="17" t="str">
        <f>IFERROR(AND(OR(O1:Q38,$Y39)=TRUE,IF(SEARCH(O$1,$A39)&gt;0,TRUE,FALSE)),"")</f>
        <v/>
      </c>
      <c r="P39" s="17" t="str">
        <f>IFERROR(AND(OR(P1:Q38,$Y39)=TRUE,IF(SEARCH(P$1,$A39)&gt;0,TRUE,FALSE)),"")</f>
        <v/>
      </c>
      <c r="Q39" s="17" t="b">
        <f>IFERROR(AND(OR(Q1:Q38,$Y39)=TRUE,IF(SEARCH(Q$1,$A39)&gt;0,TRUE,FALSE)),"")</f>
        <v>0</v>
      </c>
      <c r="R39" s="17" t="b">
        <f>IFERROR(AND(OR(R1:S38,$Y39)=TRUE,IF(SEARCH(R$1,$A39)&gt;0,TRUE,FALSE)),"")</f>
        <v>0</v>
      </c>
      <c r="S39" s="17" t="str">
        <f>IFERROR(AND(OR(S1:S38,$Y39)=TRUE,IF(SEARCH(S$1,$A39)&gt;0,TRUE,FALSE)),"")</f>
        <v/>
      </c>
      <c r="T39" s="17" t="str">
        <f>IFERROR(AND(OR(T1:T38,$Y39)=TRUE,IF(SEARCH(T$1,$A39)&gt;0,TRUE,FALSE)),"")</f>
        <v/>
      </c>
      <c r="U39" s="17" t="b">
        <f>IFERROR(AND(OR(U1:V38,$Y39)=TRUE,IF(SEARCH(U$1,$A39)&gt;0,TRUE,FALSE)),"")</f>
        <v>0</v>
      </c>
      <c r="V39" s="17" t="str">
        <f>IFERROR(AND(OR(V1:V38,$Y39)=TRUE,IF(SEARCH(V$1,$A39)&gt;0,TRUE,FALSE)),"")</f>
        <v/>
      </c>
      <c r="W39" s="17">
        <f t="shared" si="5"/>
        <v>0</v>
      </c>
      <c r="X39" s="17" t="b">
        <f t="shared" si="6"/>
        <v>0</v>
      </c>
      <c r="Y39" s="17" t="b">
        <f t="shared" si="7"/>
        <v>0</v>
      </c>
      <c r="Z39" s="17" t="b">
        <f t="shared" si="8"/>
        <v>0</v>
      </c>
      <c r="AA39" s="17" t="b">
        <f>IF(E39&gt;'Overview (RESPONSES REQUIRED)'!$F$54,FALSE,TRUE)</f>
        <v>0</v>
      </c>
      <c r="AB39" s="17" t="b">
        <f>IF('Overview (RESPONSES REQUIRED)'!$D$54="Y", TRUE, FALSE)</f>
        <v>0</v>
      </c>
      <c r="AC39" s="17" t="str">
        <f t="shared" si="9"/>
        <v>N</v>
      </c>
    </row>
    <row r="40" spans="1:29" ht="15" x14ac:dyDescent="0.15">
      <c r="A40" s="17" t="s">
        <v>915</v>
      </c>
      <c r="B40" s="17">
        <v>2</v>
      </c>
      <c r="C40" s="17">
        <v>1</v>
      </c>
      <c r="D40" s="17" t="s">
        <v>878</v>
      </c>
      <c r="E40" s="17">
        <v>12</v>
      </c>
      <c r="F40" s="17" t="str">
        <f>IF('ENDC-n26'!P43="Y", "Y", IF('ENDC-n26'!P43="N", "N", 0))</f>
        <v>N</v>
      </c>
      <c r="G40" s="17" t="str">
        <f>IFERROR(AND(OR(G1:H39,$Y40)=TRUE,IF(SEARCH(G$1,$A40)&gt;0,TRUE,FALSE)),"")</f>
        <v/>
      </c>
      <c r="H40" s="17" t="str">
        <f>IFERROR(AND(OR(H1:H39,$Y40)=TRUE,IF(SEARCH(H$1,$A40)&gt;0,TRUE,FALSE)),"")</f>
        <v/>
      </c>
      <c r="I40" s="17" t="str">
        <f>IFERROR(AND(OR(I1:L39,$Y40)=TRUE,IF(SEARCH(I$1,$A40)&gt;0,TRUE,FALSE)),"")</f>
        <v/>
      </c>
      <c r="J40" s="17" t="b">
        <f>IFERROR(AND(OR(J1:L39,$Y40)=TRUE,IF(SEARCH(J$1,$A40)&gt;0,TRUE,FALSE)),"")</f>
        <v>0</v>
      </c>
      <c r="K40" s="17" t="str">
        <f>IFERROR(AND(OR(K1:L39,$Y40)=TRUE,IF(SEARCH(K$1,$A40)&gt;0,TRUE,FALSE)),"")</f>
        <v/>
      </c>
      <c r="L40" s="17" t="str">
        <f>IFERROR(AND(OR(L1:L39,$Y40)=TRUE,IF(SEARCH(L$1,$A40)&gt;0,TRUE,FALSE)),"")</f>
        <v/>
      </c>
      <c r="M40" s="17" t="str">
        <f>IFERROR(AND(OR(M1:M39,$Y40)=TRUE,IF(SEARCH(M$1,$A40)&gt;0,TRUE,FALSE)),"")</f>
        <v/>
      </c>
      <c r="N40" s="17" t="str">
        <f>IFERROR(AND(OR(N1:Q39,$Y40)=TRUE,IF(SEARCH(N$1,$A40)&gt;0,TRUE,FALSE)),"")</f>
        <v/>
      </c>
      <c r="O40" s="17" t="str">
        <f>IFERROR(AND(OR(O1:Q39,$Y40)=TRUE,IF(SEARCH(O$1,$A40)&gt;0,TRUE,FALSE)),"")</f>
        <v/>
      </c>
      <c r="P40" s="17" t="str">
        <f>IFERROR(AND(OR(P1:Q39,$Y40)=TRUE,IF(SEARCH(P$1,$A40)&gt;0,TRUE,FALSE)),"")</f>
        <v/>
      </c>
      <c r="Q40" s="17" t="b">
        <f>IFERROR(AND(OR(Q1:Q39,$Y40)=TRUE,IF(SEARCH(Q$1,$A40)&gt;0,TRUE,FALSE)),"")</f>
        <v>0</v>
      </c>
      <c r="R40" s="17" t="b">
        <f>IFERROR(AND(OR(R1:S39,$Y40)=TRUE,IF(SEARCH(R$1,$A40)&gt;0,TRUE,FALSE)),"")</f>
        <v>0</v>
      </c>
      <c r="S40" s="17" t="str">
        <f>IFERROR(AND(OR(S1:S39,$Y40)=TRUE,IF(SEARCH(S$1,$A40)&gt;0,TRUE,FALSE)),"")</f>
        <v/>
      </c>
      <c r="T40" s="17" t="str">
        <f>IFERROR(AND(OR(T1:T39,$Y40)=TRUE,IF(SEARCH(T$1,$A40)&gt;0,TRUE,FALSE)),"")</f>
        <v/>
      </c>
      <c r="U40" s="17" t="b">
        <f>IFERROR(AND(OR(U1:V39,$Y40)=TRUE,IF(SEARCH(U$1,$A40)&gt;0,TRUE,FALSE)),"")</f>
        <v>0</v>
      </c>
      <c r="V40" s="17" t="str">
        <f>IFERROR(AND(OR(V1:V39,$Y40)=TRUE,IF(SEARCH(V$1,$A40)&gt;0,TRUE,FALSE)),"")</f>
        <v/>
      </c>
      <c r="W40" s="17">
        <f t="shared" si="5"/>
        <v>0</v>
      </c>
      <c r="X40" s="17" t="b">
        <f t="shared" si="6"/>
        <v>0</v>
      </c>
      <c r="Y40" s="17" t="b">
        <f t="shared" si="7"/>
        <v>0</v>
      </c>
      <c r="Z40" s="17" t="b">
        <f t="shared" si="8"/>
        <v>0</v>
      </c>
      <c r="AA40" s="17" t="b">
        <f>IF(E40&gt;'Overview (RESPONSES REQUIRED)'!$F$54,FALSE,TRUE)</f>
        <v>0</v>
      </c>
      <c r="AB40" s="17" t="b">
        <f>IF('Overview (RESPONSES REQUIRED)'!$D$54="Y", TRUE, FALSE)</f>
        <v>0</v>
      </c>
      <c r="AC40" s="17" t="str">
        <f t="shared" si="9"/>
        <v>N</v>
      </c>
    </row>
    <row r="41" spans="1:29" ht="15" x14ac:dyDescent="0.15">
      <c r="A41" s="17" t="s">
        <v>916</v>
      </c>
      <c r="B41" s="17">
        <v>2</v>
      </c>
      <c r="C41" s="17">
        <v>1</v>
      </c>
      <c r="D41" s="17" t="s">
        <v>878</v>
      </c>
      <c r="E41" s="17">
        <v>12</v>
      </c>
      <c r="F41" s="17" t="str">
        <f>IF('ENDC-n26'!P44="Y", "Y", IF('ENDC-n26'!P44="N", "N", 0))</f>
        <v>N</v>
      </c>
      <c r="G41" s="17" t="str">
        <f>IFERROR(AND(OR(G1:H40,$Y41)=TRUE,IF(SEARCH(G$1,$A41)&gt;0,TRUE,FALSE)),"")</f>
        <v/>
      </c>
      <c r="H41" s="17" t="str">
        <f>IFERROR(AND(OR(H1:H40,$Y41)=TRUE,IF(SEARCH(H$1,$A41)&gt;0,TRUE,FALSE)),"")</f>
        <v/>
      </c>
      <c r="I41" s="17" t="str">
        <f>IFERROR(AND(OR(I1:L40,$Y41)=TRUE,IF(SEARCH(I$1,$A41)&gt;0,TRUE,FALSE)),"")</f>
        <v/>
      </c>
      <c r="J41" s="17" t="str">
        <f>IFERROR(AND(OR(J1:L40,$Y41)=TRUE,IF(SEARCH(J$1,$A41)&gt;0,TRUE,FALSE)),"")</f>
        <v/>
      </c>
      <c r="K41" s="17" t="str">
        <f>IFERROR(AND(OR(K1:L40,$Y41)=TRUE,IF(SEARCH(K$1,$A41)&gt;0,TRUE,FALSE)),"")</f>
        <v/>
      </c>
      <c r="L41" s="17" t="b">
        <f>IFERROR(AND(OR(L1:L40,$Y41)=TRUE,IF(SEARCH(L$1,$A41)&gt;0,TRUE,FALSE)),"")</f>
        <v>0</v>
      </c>
      <c r="M41" s="17" t="str">
        <f>IFERROR(AND(OR(M1:M40,$Y41)=TRUE,IF(SEARCH(M$1,$A41)&gt;0,TRUE,FALSE)),"")</f>
        <v/>
      </c>
      <c r="N41" s="17" t="str">
        <f>IFERROR(AND(OR(N1:Q40,$Y41)=TRUE,IF(SEARCH(N$1,$A41)&gt;0,TRUE,FALSE)),"")</f>
        <v/>
      </c>
      <c r="O41" s="17" t="b">
        <f>IFERROR(AND(OR(O1:Q40,$Y41)=TRUE,IF(SEARCH(O$1,$A41)&gt;0,TRUE,FALSE)),"")</f>
        <v>0</v>
      </c>
      <c r="P41" s="17" t="str">
        <f>IFERROR(AND(OR(P1:Q40,$Y41)=TRUE,IF(SEARCH(P$1,$A41)&gt;0,TRUE,FALSE)),"")</f>
        <v/>
      </c>
      <c r="Q41" s="17" t="str">
        <f>IFERROR(AND(OR(Q1:Q40,$Y41)=TRUE,IF(SEARCH(Q$1,$A41)&gt;0,TRUE,FALSE)),"")</f>
        <v/>
      </c>
      <c r="R41" s="17" t="b">
        <f>IFERROR(AND(OR(R1:S40,$Y41)=TRUE,IF(SEARCH(R$1,$A41)&gt;0,TRUE,FALSE)),"")</f>
        <v>0</v>
      </c>
      <c r="S41" s="17" t="str">
        <f>IFERROR(AND(OR(S1:S40,$Y41)=TRUE,IF(SEARCH(S$1,$A41)&gt;0,TRUE,FALSE)),"")</f>
        <v/>
      </c>
      <c r="T41" s="17" t="str">
        <f>IFERROR(AND(OR(T1:T40,$Y41)=TRUE,IF(SEARCH(T$1,$A41)&gt;0,TRUE,FALSE)),"")</f>
        <v/>
      </c>
      <c r="U41" s="17" t="b">
        <f>IFERROR(AND(OR(U1:V40,$Y41)=TRUE,IF(SEARCH(U$1,$A41)&gt;0,TRUE,FALSE)),"")</f>
        <v>0</v>
      </c>
      <c r="V41" s="17" t="str">
        <f>IFERROR(AND(OR(V1:V40,$Y41)=TRUE,IF(SEARCH(V$1,$A41)&gt;0,TRUE,FALSE)),"")</f>
        <v/>
      </c>
      <c r="W41" s="17">
        <f t="shared" si="5"/>
        <v>0</v>
      </c>
      <c r="X41" s="17" t="b">
        <f t="shared" si="6"/>
        <v>0</v>
      </c>
      <c r="Y41" s="17" t="b">
        <f t="shared" si="7"/>
        <v>0</v>
      </c>
      <c r="Z41" s="17" t="b">
        <f t="shared" si="8"/>
        <v>0</v>
      </c>
      <c r="AA41" s="17" t="b">
        <f>IF(E41&gt;'Overview (RESPONSES REQUIRED)'!$F$54,FALSE,TRUE)</f>
        <v>0</v>
      </c>
      <c r="AB41" s="17" t="b">
        <f>IF('Overview (RESPONSES REQUIRED)'!$D$54="Y", TRUE, FALSE)</f>
        <v>0</v>
      </c>
      <c r="AC41" s="17" t="str">
        <f t="shared" si="9"/>
        <v>N</v>
      </c>
    </row>
    <row r="42" spans="1:29" ht="15" x14ac:dyDescent="0.15">
      <c r="A42" s="17" t="s">
        <v>917</v>
      </c>
      <c r="B42" s="17">
        <v>2</v>
      </c>
      <c r="C42" s="17">
        <v>1</v>
      </c>
      <c r="D42" s="17" t="s">
        <v>878</v>
      </c>
      <c r="E42" s="17">
        <v>10</v>
      </c>
      <c r="F42" s="17" t="str">
        <f>IF('ENDC-n26'!P45="Y", "Y", IF('ENDC-n26'!P45="N", "N", 0))</f>
        <v>N</v>
      </c>
      <c r="G42" s="17" t="b">
        <f>IFERROR(AND(OR(G1:H41,$Y42)=TRUE,IF(SEARCH(G$1,$A42)&gt;0,TRUE,FALSE)),"")</f>
        <v>0</v>
      </c>
      <c r="H42" s="17" t="str">
        <f>IFERROR(AND(OR(H1:H41,$Y42)=TRUE,IF(SEARCH(H$1,$A42)&gt;0,TRUE,FALSE)),"")</f>
        <v/>
      </c>
      <c r="I42" s="17" t="str">
        <f>IFERROR(AND(OR(I1:L41,$Y42)=TRUE,IF(SEARCH(I$1,$A42)&gt;0,TRUE,FALSE)),"")</f>
        <v/>
      </c>
      <c r="J42" s="17" t="str">
        <f>IFERROR(AND(OR(J1:L41,$Y42)=TRUE,IF(SEARCH(J$1,$A42)&gt;0,TRUE,FALSE)),"")</f>
        <v/>
      </c>
      <c r="K42" s="17" t="str">
        <f>IFERROR(AND(OR(K1:L41,$Y42)=TRUE,IF(SEARCH(K$1,$A42)&gt;0,TRUE,FALSE)),"")</f>
        <v/>
      </c>
      <c r="L42" s="17" t="b">
        <f>IFERROR(AND(OR(L1:L41,$Y42)=TRUE,IF(SEARCH(L$1,$A42)&gt;0,TRUE,FALSE)),"")</f>
        <v>0</v>
      </c>
      <c r="M42" s="17" t="str">
        <f>IFERROR(AND(OR(M1:M41,$Y42)=TRUE,IF(SEARCH(M$1,$A42)&gt;0,TRUE,FALSE)),"")</f>
        <v/>
      </c>
      <c r="N42" s="17" t="str">
        <f>IFERROR(AND(OR(N1:Q41,$Y42)=TRUE,IF(SEARCH(N$1,$A42)&gt;0,TRUE,FALSE)),"")</f>
        <v/>
      </c>
      <c r="O42" s="17" t="str">
        <f>IFERROR(AND(OR(O1:Q41,$Y42)=TRUE,IF(SEARCH(O$1,$A42)&gt;0,TRUE,FALSE)),"")</f>
        <v/>
      </c>
      <c r="P42" s="17" t="str">
        <f>IFERROR(AND(OR(P1:Q41,$Y42)=TRUE,IF(SEARCH(P$1,$A42)&gt;0,TRUE,FALSE)),"")</f>
        <v/>
      </c>
      <c r="Q42" s="17" t="str">
        <f>IFERROR(AND(OR(Q1:Q41,$Y42)=TRUE,IF(SEARCH(Q$1,$A42)&gt;0,TRUE,FALSE)),"")</f>
        <v/>
      </c>
      <c r="R42" s="17" t="b">
        <f>IFERROR(AND(OR(R1:S41,$Y42)=TRUE,IF(SEARCH(R$1,$A42)&gt;0,TRUE,FALSE)),"")</f>
        <v>0</v>
      </c>
      <c r="S42" s="17" t="str">
        <f>IFERROR(AND(OR(S1:S41,$Y42)=TRUE,IF(SEARCH(S$1,$A42)&gt;0,TRUE,FALSE)),"")</f>
        <v/>
      </c>
      <c r="T42" s="17" t="str">
        <f>IFERROR(AND(OR(T1:T41,$Y42)=TRUE,IF(SEARCH(T$1,$A42)&gt;0,TRUE,FALSE)),"")</f>
        <v/>
      </c>
      <c r="U42" s="17" t="b">
        <f>IFERROR(AND(OR(U1:V41,$Y42)=TRUE,IF(SEARCH(U$1,$A42)&gt;0,TRUE,FALSE)),"")</f>
        <v>0</v>
      </c>
      <c r="V42" s="17" t="str">
        <f>IFERROR(AND(OR(V1:V41,$Y42)=TRUE,IF(SEARCH(V$1,$A42)&gt;0,TRUE,FALSE)),"")</f>
        <v/>
      </c>
      <c r="W42" s="17">
        <f t="shared" si="5"/>
        <v>0</v>
      </c>
      <c r="X42" s="17" t="b">
        <f t="shared" si="6"/>
        <v>0</v>
      </c>
      <c r="Y42" s="17" t="b">
        <f t="shared" si="7"/>
        <v>0</v>
      </c>
      <c r="Z42" s="17" t="b">
        <f t="shared" si="8"/>
        <v>0</v>
      </c>
      <c r="AA42" s="17" t="b">
        <f>IF(E42&gt;'Overview (RESPONSES REQUIRED)'!$F$54,FALSE,TRUE)</f>
        <v>0</v>
      </c>
      <c r="AB42" s="17" t="b">
        <f>IF('Overview (RESPONSES REQUIRED)'!$D$54="Y", TRUE, FALSE)</f>
        <v>0</v>
      </c>
      <c r="AC42" s="17" t="str">
        <f t="shared" si="9"/>
        <v>N</v>
      </c>
    </row>
    <row r="43" spans="1:29" ht="15" x14ac:dyDescent="0.15">
      <c r="A43" s="17" t="s">
        <v>918</v>
      </c>
      <c r="B43" s="17">
        <v>2</v>
      </c>
      <c r="C43" s="17">
        <v>1</v>
      </c>
      <c r="D43" s="17" t="s">
        <v>878</v>
      </c>
      <c r="E43" s="17">
        <v>10</v>
      </c>
      <c r="F43" s="17" t="str">
        <f>IF('ENDC-n26'!P46="Y", "Y", IF('ENDC-n26'!P46="N", "N", 0))</f>
        <v>N</v>
      </c>
      <c r="G43" s="17" t="b">
        <f>IFERROR(AND(OR(G1:H42,$Y43)=TRUE,IF(SEARCH(G$1,$A43)&gt;0,TRUE,FALSE)),"")</f>
        <v>0</v>
      </c>
      <c r="H43" s="17" t="str">
        <f>IFERROR(AND(OR(H1:H42,$Y43)=TRUE,IF(SEARCH(H$1,$A43)&gt;0,TRUE,FALSE)),"")</f>
        <v/>
      </c>
      <c r="I43" s="17" t="str">
        <f>IFERROR(AND(OR(I1:L42,$Y43)=TRUE,IF(SEARCH(I$1,$A43)&gt;0,TRUE,FALSE)),"")</f>
        <v/>
      </c>
      <c r="J43" s="17" t="str">
        <f>IFERROR(AND(OR(J1:L42,$Y43)=TRUE,IF(SEARCH(J$1,$A43)&gt;0,TRUE,FALSE)),"")</f>
        <v/>
      </c>
      <c r="K43" s="17" t="str">
        <f>IFERROR(AND(OR(K1:L42,$Y43)=TRUE,IF(SEARCH(K$1,$A43)&gt;0,TRUE,FALSE)),"")</f>
        <v/>
      </c>
      <c r="L43" s="17" t="str">
        <f>IFERROR(AND(OR(L1:L42,$Y43)=TRUE,IF(SEARCH(L$1,$A43)&gt;0,TRUE,FALSE)),"")</f>
        <v/>
      </c>
      <c r="M43" s="17" t="str">
        <f>IFERROR(AND(OR(M1:M42,$Y43)=TRUE,IF(SEARCH(M$1,$A43)&gt;0,TRUE,FALSE)),"")</f>
        <v/>
      </c>
      <c r="N43" s="17" t="str">
        <f>IFERROR(AND(OR(N1:Q42,$Y43)=TRUE,IF(SEARCH(N$1,$A43)&gt;0,TRUE,FALSE)),"")</f>
        <v/>
      </c>
      <c r="O43" s="17" t="str">
        <f>IFERROR(AND(OR(O1:Q42,$Y43)=TRUE,IF(SEARCH(O$1,$A43)&gt;0,TRUE,FALSE)),"")</f>
        <v/>
      </c>
      <c r="P43" s="17" t="str">
        <f>IFERROR(AND(OR(P1:Q42,$Y43)=TRUE,IF(SEARCH(P$1,$A43)&gt;0,TRUE,FALSE)),"")</f>
        <v/>
      </c>
      <c r="Q43" s="17" t="b">
        <f>IFERROR(AND(OR(Q1:Q42,$Y43)=TRUE,IF(SEARCH(Q$1,$A43)&gt;0,TRUE,FALSE)),"")</f>
        <v>0</v>
      </c>
      <c r="R43" s="17" t="b">
        <f>IFERROR(AND(OR(R1:S42,$Y43)=TRUE,IF(SEARCH(R$1,$A43)&gt;0,TRUE,FALSE)),"")</f>
        <v>0</v>
      </c>
      <c r="S43" s="17" t="str">
        <f>IFERROR(AND(OR(S1:S42,$Y43)=TRUE,IF(SEARCH(S$1,$A43)&gt;0,TRUE,FALSE)),"")</f>
        <v/>
      </c>
      <c r="T43" s="17" t="str">
        <f>IFERROR(AND(OR(T1:T42,$Y43)=TRUE,IF(SEARCH(T$1,$A43)&gt;0,TRUE,FALSE)),"")</f>
        <v/>
      </c>
      <c r="U43" s="17" t="b">
        <f>IFERROR(AND(OR(U1:V42,$Y43)=TRUE,IF(SEARCH(U$1,$A43)&gt;0,TRUE,FALSE)),"")</f>
        <v>0</v>
      </c>
      <c r="V43" s="17" t="str">
        <f>IFERROR(AND(OR(V1:V42,$Y43)=TRUE,IF(SEARCH(V$1,$A43)&gt;0,TRUE,FALSE)),"")</f>
        <v/>
      </c>
      <c r="W43" s="17">
        <f t="shared" si="5"/>
        <v>0</v>
      </c>
      <c r="X43" s="17" t="b">
        <f t="shared" si="6"/>
        <v>0</v>
      </c>
      <c r="Y43" s="17" t="b">
        <f t="shared" si="7"/>
        <v>0</v>
      </c>
      <c r="Z43" s="17" t="b">
        <f t="shared" si="8"/>
        <v>0</v>
      </c>
      <c r="AA43" s="17" t="b">
        <f>IF(E43&gt;'Overview (RESPONSES REQUIRED)'!$F$54,FALSE,TRUE)</f>
        <v>0</v>
      </c>
      <c r="AB43" s="17" t="b">
        <f>IF('Overview (RESPONSES REQUIRED)'!$D$54="Y", TRUE, FALSE)</f>
        <v>0</v>
      </c>
      <c r="AC43" s="17" t="str">
        <f t="shared" si="9"/>
        <v>N</v>
      </c>
    </row>
    <row r="44" spans="1:29" ht="15" x14ac:dyDescent="0.15">
      <c r="A44" s="17" t="s">
        <v>919</v>
      </c>
      <c r="B44" s="17">
        <v>2</v>
      </c>
      <c r="C44" s="17">
        <v>1</v>
      </c>
      <c r="D44" s="17" t="s">
        <v>878</v>
      </c>
      <c r="E44" s="17">
        <v>8</v>
      </c>
      <c r="F44" s="17" t="str">
        <f>IF('ENDC-n26'!P47="Y", "Y", IF('ENDC-n26'!P47="N", "N", 0))</f>
        <v>N</v>
      </c>
      <c r="G44" s="17" t="str">
        <f>IFERROR(AND(OR(G1:H43,$Y44)=TRUE,IF(SEARCH(G$1,$A44)&gt;0,TRUE,FALSE)),"")</f>
        <v/>
      </c>
      <c r="H44" s="17" t="str">
        <f>IFERROR(AND(OR(H1:H43,$Y44)=TRUE,IF(SEARCH(H$1,$A44)&gt;0,TRUE,FALSE)),"")</f>
        <v/>
      </c>
      <c r="I44" s="17" t="str">
        <f>IFERROR(AND(OR(I1:L43,$Y44)=TRUE,IF(SEARCH(I$1,$A44)&gt;0,TRUE,FALSE)),"")</f>
        <v/>
      </c>
      <c r="J44" s="17" t="str">
        <f>IFERROR(AND(OR(J1:L43,$Y44)=TRUE,IF(SEARCH(J$1,$A44)&gt;0,TRUE,FALSE)),"")</f>
        <v/>
      </c>
      <c r="K44" s="17" t="b">
        <f>IFERROR(AND(OR(K1:L43,$Y44)=TRUE,IF(SEARCH(K$1,$A44)&gt;0,TRUE,FALSE)),"")</f>
        <v>0</v>
      </c>
      <c r="L44" s="17" t="str">
        <f>IFERROR(AND(OR(L1:L43,$Y44)=TRUE,IF(SEARCH(L$1,$A44)&gt;0,TRUE,FALSE)),"")</f>
        <v/>
      </c>
      <c r="M44" s="17" t="str">
        <f>IFERROR(AND(OR(M1:M43,$Y44)=TRUE,IF(SEARCH(M$1,$A44)&gt;0,TRUE,FALSE)),"")</f>
        <v/>
      </c>
      <c r="N44" s="17" t="str">
        <f>IFERROR(AND(OR(N1:Q43,$Y44)=TRUE,IF(SEARCH(N$1,$A44)&gt;0,TRUE,FALSE)),"")</f>
        <v/>
      </c>
      <c r="O44" s="17" t="str">
        <f>IFERROR(AND(OR(O1:Q43,$Y44)=TRUE,IF(SEARCH(O$1,$A44)&gt;0,TRUE,FALSE)),"")</f>
        <v/>
      </c>
      <c r="P44" s="17" t="b">
        <f>IFERROR(AND(OR(P1:Q43,$Y44)=TRUE,IF(SEARCH(P$1,$A44)&gt;0,TRUE,FALSE)),"")</f>
        <v>0</v>
      </c>
      <c r="Q44" s="17" t="str">
        <f>IFERROR(AND(OR(Q1:Q43,$Y44)=TRUE,IF(SEARCH(Q$1,$A44)&gt;0,TRUE,FALSE)),"")</f>
        <v/>
      </c>
      <c r="R44" s="17" t="b">
        <f>IFERROR(AND(OR(R1:S43,$Y44)=TRUE,IF(SEARCH(R$1,$A44)&gt;0,TRUE,FALSE)),"")</f>
        <v>0</v>
      </c>
      <c r="S44" s="17" t="str">
        <f>IFERROR(AND(OR(S1:S43,$Y44)=TRUE,IF(SEARCH(S$1,$A44)&gt;0,TRUE,FALSE)),"")</f>
        <v/>
      </c>
      <c r="T44" s="17" t="str">
        <f>IFERROR(AND(OR(T1:T43,$Y44)=TRUE,IF(SEARCH(T$1,$A44)&gt;0,TRUE,FALSE)),"")</f>
        <v/>
      </c>
      <c r="U44" s="17" t="b">
        <f>IFERROR(AND(OR(U1:V43,$Y44)=TRUE,IF(SEARCH(U$1,$A44)&gt;0,TRUE,FALSE)),"")</f>
        <v>0</v>
      </c>
      <c r="V44" s="17" t="str">
        <f>IFERROR(AND(OR(V1:V43,$Y44)=TRUE,IF(SEARCH(V$1,$A44)&gt;0,TRUE,FALSE)),"")</f>
        <v/>
      </c>
      <c r="W44" s="17">
        <f t="shared" si="5"/>
        <v>0</v>
      </c>
      <c r="X44" s="17" t="b">
        <f t="shared" si="6"/>
        <v>0</v>
      </c>
      <c r="Y44" s="17" t="b">
        <f t="shared" si="7"/>
        <v>0</v>
      </c>
      <c r="Z44" s="17" t="b">
        <f t="shared" si="8"/>
        <v>0</v>
      </c>
      <c r="AA44" s="17" t="b">
        <f>IF(E44&gt;'Overview (RESPONSES REQUIRED)'!$F$54,FALSE,TRUE)</f>
        <v>0</v>
      </c>
      <c r="AB44" s="17" t="b">
        <f>IF('Overview (RESPONSES REQUIRED)'!$D$54="Y", TRUE, FALSE)</f>
        <v>0</v>
      </c>
      <c r="AC44" s="17" t="str">
        <f t="shared" si="9"/>
        <v>N</v>
      </c>
    </row>
    <row r="45" spans="1:29" ht="15" x14ac:dyDescent="0.15">
      <c r="A45" s="17" t="s">
        <v>920</v>
      </c>
      <c r="B45" s="17">
        <v>2</v>
      </c>
      <c r="C45" s="17">
        <v>1</v>
      </c>
      <c r="D45" s="17" t="s">
        <v>878</v>
      </c>
      <c r="E45" s="17">
        <v>8</v>
      </c>
      <c r="F45" s="17" t="str">
        <f>IF('ENDC-n26'!P48="Y", "Y", IF('ENDC-n26'!P48="N", "N", 0))</f>
        <v>N</v>
      </c>
      <c r="G45" s="17" t="str">
        <f>IFERROR(AND(OR(G1:H44,$Y45)=TRUE,IF(SEARCH(G$1,$A45)&gt;0,TRUE,FALSE)),"")</f>
        <v/>
      </c>
      <c r="H45" s="17" t="b">
        <f>IFERROR(AND(OR(H1:H44,$Y45)=TRUE,IF(SEARCH(H$1,$A45)&gt;0,TRUE,FALSE)),"")</f>
        <v>0</v>
      </c>
      <c r="I45" s="17" t="str">
        <f>IFERROR(AND(OR(I1:L44,$Y45)=TRUE,IF(SEARCH(I$1,$A45)&gt;0,TRUE,FALSE)),"")</f>
        <v/>
      </c>
      <c r="J45" s="17" t="str">
        <f>IFERROR(AND(OR(J1:L44,$Y45)=TRUE,IF(SEARCH(J$1,$A45)&gt;0,TRUE,FALSE)),"")</f>
        <v/>
      </c>
      <c r="K45" s="17" t="b">
        <f>IFERROR(AND(OR(K1:L44,$Y45)=TRUE,IF(SEARCH(K$1,$A45)&gt;0,TRUE,FALSE)),"")</f>
        <v>0</v>
      </c>
      <c r="L45" s="17" t="str">
        <f>IFERROR(AND(OR(L1:L44,$Y45)=TRUE,IF(SEARCH(L$1,$A45)&gt;0,TRUE,FALSE)),"")</f>
        <v/>
      </c>
      <c r="M45" s="17" t="str">
        <f>IFERROR(AND(OR(M1:M44,$Y45)=TRUE,IF(SEARCH(M$1,$A45)&gt;0,TRUE,FALSE)),"")</f>
        <v/>
      </c>
      <c r="N45" s="17" t="str">
        <f>IFERROR(AND(OR(N1:Q44,$Y45)=TRUE,IF(SEARCH(N$1,$A45)&gt;0,TRUE,FALSE)),"")</f>
        <v/>
      </c>
      <c r="O45" s="17" t="str">
        <f>IFERROR(AND(OR(O1:Q44,$Y45)=TRUE,IF(SEARCH(O$1,$A45)&gt;0,TRUE,FALSE)),"")</f>
        <v/>
      </c>
      <c r="P45" s="17" t="str">
        <f>IFERROR(AND(OR(P1:Q44,$Y45)=TRUE,IF(SEARCH(P$1,$A45)&gt;0,TRUE,FALSE)),"")</f>
        <v/>
      </c>
      <c r="Q45" s="17" t="str">
        <f>IFERROR(AND(OR(Q1:Q44,$Y45)=TRUE,IF(SEARCH(Q$1,$A45)&gt;0,TRUE,FALSE)),"")</f>
        <v/>
      </c>
      <c r="R45" s="17" t="b">
        <f>IFERROR(AND(OR(R1:S44,$Y45)=TRUE,IF(SEARCH(R$1,$A45)&gt;0,TRUE,FALSE)),"")</f>
        <v>0</v>
      </c>
      <c r="S45" s="17" t="str">
        <f>IFERROR(AND(OR(S1:S44,$Y45)=TRUE,IF(SEARCH(S$1,$A45)&gt;0,TRUE,FALSE)),"")</f>
        <v/>
      </c>
      <c r="T45" s="17" t="str">
        <f>IFERROR(AND(OR(T1:T44,$Y45)=TRUE,IF(SEARCH(T$1,$A45)&gt;0,TRUE,FALSE)),"")</f>
        <v/>
      </c>
      <c r="U45" s="17" t="b">
        <f>IFERROR(AND(OR(U1:V44,$Y45)=TRUE,IF(SEARCH(U$1,$A45)&gt;0,TRUE,FALSE)),"")</f>
        <v>0</v>
      </c>
      <c r="V45" s="17" t="str">
        <f>IFERROR(AND(OR(V1:V44,$Y45)=TRUE,IF(SEARCH(V$1,$A45)&gt;0,TRUE,FALSE)),"")</f>
        <v/>
      </c>
      <c r="W45" s="17">
        <f t="shared" si="5"/>
        <v>0</v>
      </c>
      <c r="X45" s="17" t="b">
        <f t="shared" si="6"/>
        <v>0</v>
      </c>
      <c r="Y45" s="17" t="b">
        <f t="shared" si="7"/>
        <v>0</v>
      </c>
      <c r="Z45" s="17" t="b">
        <f t="shared" si="8"/>
        <v>0</v>
      </c>
      <c r="AA45" s="17" t="b">
        <f>IF(E45&gt;'Overview (RESPONSES REQUIRED)'!$F$54,FALSE,TRUE)</f>
        <v>0</v>
      </c>
      <c r="AB45" s="17" t="b">
        <f>IF('Overview (RESPONSES REQUIRED)'!$D$54="Y", TRUE, FALSE)</f>
        <v>0</v>
      </c>
      <c r="AC45" s="17" t="str">
        <f t="shared" si="9"/>
        <v>N</v>
      </c>
    </row>
    <row r="46" spans="1:29" ht="15" x14ac:dyDescent="0.15">
      <c r="A46" s="17" t="s">
        <v>921</v>
      </c>
      <c r="B46" s="17">
        <v>2</v>
      </c>
      <c r="C46" s="17">
        <v>1</v>
      </c>
      <c r="D46" s="17" t="s">
        <v>878</v>
      </c>
      <c r="E46" s="17">
        <v>8</v>
      </c>
      <c r="F46" s="17" t="str">
        <f>IF('ENDC-n26'!P49="Y", "Y", IF('ENDC-n26'!P49="N", "N", 0))</f>
        <v>N</v>
      </c>
      <c r="G46" s="17" t="str">
        <f>IFERROR(AND(OR(G1:H45,$Y46)=TRUE,IF(SEARCH(G$1,$A46)&gt;0,TRUE,FALSE)),"")</f>
        <v/>
      </c>
      <c r="H46" s="17" t="b">
        <f>IFERROR(AND(OR(H1:H45,$Y46)=TRUE,IF(SEARCH(H$1,$A46)&gt;0,TRUE,FALSE)),"")</f>
        <v>0</v>
      </c>
      <c r="I46" s="17" t="str">
        <f>IFERROR(AND(OR(I1:L45,$Y46)=TRUE,IF(SEARCH(I$1,$A46)&gt;0,TRUE,FALSE)),"")</f>
        <v/>
      </c>
      <c r="J46" s="17" t="str">
        <f>IFERROR(AND(OR(J1:L45,$Y46)=TRUE,IF(SEARCH(J$1,$A46)&gt;0,TRUE,FALSE)),"")</f>
        <v/>
      </c>
      <c r="K46" s="17" t="str">
        <f>IFERROR(AND(OR(K1:L45,$Y46)=TRUE,IF(SEARCH(K$1,$A46)&gt;0,TRUE,FALSE)),"")</f>
        <v/>
      </c>
      <c r="L46" s="17" t="str">
        <f>IFERROR(AND(OR(L1:L45,$Y46)=TRUE,IF(SEARCH(L$1,$A46)&gt;0,TRUE,FALSE)),"")</f>
        <v/>
      </c>
      <c r="M46" s="17" t="str">
        <f>IFERROR(AND(OR(M1:M45,$Y46)=TRUE,IF(SEARCH(M$1,$A46)&gt;0,TRUE,FALSE)),"")</f>
        <v/>
      </c>
      <c r="N46" s="17" t="str">
        <f>IFERROR(AND(OR(N1:Q45,$Y46)=TRUE,IF(SEARCH(N$1,$A46)&gt;0,TRUE,FALSE)),"")</f>
        <v/>
      </c>
      <c r="O46" s="17" t="str">
        <f>IFERROR(AND(OR(O1:Q45,$Y46)=TRUE,IF(SEARCH(O$1,$A46)&gt;0,TRUE,FALSE)),"")</f>
        <v/>
      </c>
      <c r="P46" s="17" t="b">
        <f>IFERROR(AND(OR(P1:Q45,$Y46)=TRUE,IF(SEARCH(P$1,$A46)&gt;0,TRUE,FALSE)),"")</f>
        <v>0</v>
      </c>
      <c r="Q46" s="17" t="str">
        <f>IFERROR(AND(OR(Q1:Q45,$Y46)=TRUE,IF(SEARCH(Q$1,$A46)&gt;0,TRUE,FALSE)),"")</f>
        <v/>
      </c>
      <c r="R46" s="17" t="b">
        <f>IFERROR(AND(OR(R1:S45,$Y46)=TRUE,IF(SEARCH(R$1,$A46)&gt;0,TRUE,FALSE)),"")</f>
        <v>0</v>
      </c>
      <c r="S46" s="17" t="str">
        <f>IFERROR(AND(OR(S1:S45,$Y46)=TRUE,IF(SEARCH(S$1,$A46)&gt;0,TRUE,FALSE)),"")</f>
        <v/>
      </c>
      <c r="T46" s="17" t="str">
        <f>IFERROR(AND(OR(T1:T45,$Y46)=TRUE,IF(SEARCH(T$1,$A46)&gt;0,TRUE,FALSE)),"")</f>
        <v/>
      </c>
      <c r="U46" s="17" t="b">
        <f>IFERROR(AND(OR(U1:V45,$Y46)=TRUE,IF(SEARCH(U$1,$A46)&gt;0,TRUE,FALSE)),"")</f>
        <v>0</v>
      </c>
      <c r="V46" s="17" t="str">
        <f>IFERROR(AND(OR(V1:V45,$Y46)=TRUE,IF(SEARCH(V$1,$A46)&gt;0,TRUE,FALSE)),"")</f>
        <v/>
      </c>
      <c r="W46" s="17">
        <f t="shared" si="5"/>
        <v>0</v>
      </c>
      <c r="X46" s="17" t="b">
        <f t="shared" si="6"/>
        <v>0</v>
      </c>
      <c r="Y46" s="17" t="b">
        <f t="shared" si="7"/>
        <v>0</v>
      </c>
      <c r="Z46" s="17" t="b">
        <f t="shared" si="8"/>
        <v>0</v>
      </c>
      <c r="AA46" s="17" t="b">
        <f>IF(E46&gt;'Overview (RESPONSES REQUIRED)'!$F$54,FALSE,TRUE)</f>
        <v>0</v>
      </c>
      <c r="AB46" s="17" t="b">
        <f>IF('Overview (RESPONSES REQUIRED)'!$D$54="Y", TRUE, FALSE)</f>
        <v>0</v>
      </c>
      <c r="AC46" s="17" t="str">
        <f t="shared" si="9"/>
        <v>N</v>
      </c>
    </row>
    <row r="47" spans="1:29" ht="15" x14ac:dyDescent="0.15">
      <c r="A47" s="17" t="s">
        <v>922</v>
      </c>
      <c r="B47" s="17">
        <v>2</v>
      </c>
      <c r="C47" s="17">
        <v>1</v>
      </c>
      <c r="D47" s="17" t="s">
        <v>878</v>
      </c>
      <c r="E47" s="17">
        <v>8</v>
      </c>
      <c r="F47" s="17" t="str">
        <f>IF('ENDC-n26'!P50="Y", "Y", IF('ENDC-n26'!P50="N", "N", 0))</f>
        <v>N</v>
      </c>
      <c r="G47" s="17" t="str">
        <f>IFERROR(AND(OR(G1:H46,$Y47)=TRUE,IF(SEARCH(G$1,$A47)&gt;0,TRUE,FALSE)),"")</f>
        <v/>
      </c>
      <c r="H47" s="17" t="str">
        <f>IFERROR(AND(OR(H1:H46,$Y47)=TRUE,IF(SEARCH(H$1,$A47)&gt;0,TRUE,FALSE)),"")</f>
        <v/>
      </c>
      <c r="I47" s="17" t="str">
        <f>IFERROR(AND(OR(I1:L46,$Y47)=TRUE,IF(SEARCH(I$1,$A47)&gt;0,TRUE,FALSE)),"")</f>
        <v/>
      </c>
      <c r="J47" s="17" t="b">
        <f>IFERROR(AND(OR(J1:L46,$Y47)=TRUE,IF(SEARCH(J$1,$A47)&gt;0,TRUE,FALSE)),"")</f>
        <v>0</v>
      </c>
      <c r="K47" s="17" t="str">
        <f>IFERROR(AND(OR(K1:L46,$Y47)=TRUE,IF(SEARCH(K$1,$A47)&gt;0,TRUE,FALSE)),"")</f>
        <v/>
      </c>
      <c r="L47" s="17" t="str">
        <f>IFERROR(AND(OR(L1:L46,$Y47)=TRUE,IF(SEARCH(L$1,$A47)&gt;0,TRUE,FALSE)),"")</f>
        <v/>
      </c>
      <c r="M47" s="17" t="str">
        <f>IFERROR(AND(OR(M1:M46,$Y47)=TRUE,IF(SEARCH(M$1,$A47)&gt;0,TRUE,FALSE)),"")</f>
        <v/>
      </c>
      <c r="N47" s="17" t="str">
        <f>IFERROR(AND(OR(N1:Q46,$Y47)=TRUE,IF(SEARCH(N$1,$A47)&gt;0,TRUE,FALSE)),"")</f>
        <v/>
      </c>
      <c r="O47" s="17" t="str">
        <f>IFERROR(AND(OR(O1:Q46,$Y47)=TRUE,IF(SEARCH(O$1,$A47)&gt;0,TRUE,FALSE)),"")</f>
        <v/>
      </c>
      <c r="P47" s="17" t="b">
        <f>IFERROR(AND(OR(P1:Q46,$Y47)=TRUE,IF(SEARCH(P$1,$A47)&gt;0,TRUE,FALSE)),"")</f>
        <v>0</v>
      </c>
      <c r="Q47" s="17" t="str">
        <f>IFERROR(AND(OR(Q1:Q46,$Y47)=TRUE,IF(SEARCH(Q$1,$A47)&gt;0,TRUE,FALSE)),"")</f>
        <v/>
      </c>
      <c r="R47" s="17" t="b">
        <f>IFERROR(AND(OR(R1:S46,$Y47)=TRUE,IF(SEARCH(R$1,$A47)&gt;0,TRUE,FALSE)),"")</f>
        <v>0</v>
      </c>
      <c r="S47" s="17" t="str">
        <f>IFERROR(AND(OR(S1:S46,$Y47)=TRUE,IF(SEARCH(S$1,$A47)&gt;0,TRUE,FALSE)),"")</f>
        <v/>
      </c>
      <c r="T47" s="17" t="str">
        <f>IFERROR(AND(OR(T1:T46,$Y47)=TRUE,IF(SEARCH(T$1,$A47)&gt;0,TRUE,FALSE)),"")</f>
        <v/>
      </c>
      <c r="U47" s="17" t="b">
        <f>IFERROR(AND(OR(U1:V46,$Y47)=TRUE,IF(SEARCH(U$1,$A47)&gt;0,TRUE,FALSE)),"")</f>
        <v>0</v>
      </c>
      <c r="V47" s="17" t="str">
        <f>IFERROR(AND(OR(V1:V46,$Y47)=TRUE,IF(SEARCH(V$1,$A47)&gt;0,TRUE,FALSE)),"")</f>
        <v/>
      </c>
      <c r="W47" s="17">
        <f t="shared" si="5"/>
        <v>0</v>
      </c>
      <c r="X47" s="17" t="b">
        <f t="shared" si="6"/>
        <v>0</v>
      </c>
      <c r="Y47" s="17" t="b">
        <f t="shared" si="7"/>
        <v>0</v>
      </c>
      <c r="Z47" s="17" t="b">
        <f t="shared" si="8"/>
        <v>0</v>
      </c>
      <c r="AA47" s="17" t="b">
        <f>IF(E47&gt;'Overview (RESPONSES REQUIRED)'!$F$54,FALSE,TRUE)</f>
        <v>0</v>
      </c>
      <c r="AB47" s="17" t="b">
        <f>IF('Overview (RESPONSES REQUIRED)'!$D$54="Y", TRUE, FALSE)</f>
        <v>0</v>
      </c>
      <c r="AC47" s="17" t="str">
        <f t="shared" si="9"/>
        <v>N</v>
      </c>
    </row>
    <row r="48" spans="1:29" ht="15" x14ac:dyDescent="0.15">
      <c r="A48" s="17" t="s">
        <v>923</v>
      </c>
      <c r="B48" s="17">
        <v>2</v>
      </c>
      <c r="C48" s="17">
        <v>1</v>
      </c>
      <c r="D48" s="17" t="s">
        <v>878</v>
      </c>
      <c r="E48" s="17">
        <v>8</v>
      </c>
      <c r="F48" s="17" t="str">
        <f>IF('ENDC-n26'!P51="Y", "Y", IF('ENDC-n26'!P51="N", "N", 0))</f>
        <v>N</v>
      </c>
      <c r="G48" s="17" t="str">
        <f>IFERROR(AND(OR(G1:H47,$Y48)=TRUE,IF(SEARCH(G$1,$A48)&gt;0,TRUE,FALSE)),"")</f>
        <v/>
      </c>
      <c r="H48" s="17" t="str">
        <f>IFERROR(AND(OR(H1:H47,$Y48)=TRUE,IF(SEARCH(H$1,$A48)&gt;0,TRUE,FALSE)),"")</f>
        <v/>
      </c>
      <c r="I48" s="17" t="b">
        <f>IFERROR(AND(OR(I1:L47,$Y48)=TRUE,IF(SEARCH(I$1,$A48)&gt;0,TRUE,FALSE)),"")</f>
        <v>0</v>
      </c>
      <c r="J48" s="17" t="str">
        <f>IFERROR(AND(OR(J1:L47,$Y48)=TRUE,IF(SEARCH(J$1,$A48)&gt;0,TRUE,FALSE)),"")</f>
        <v/>
      </c>
      <c r="K48" s="17" t="str">
        <f>IFERROR(AND(OR(K1:L47,$Y48)=TRUE,IF(SEARCH(K$1,$A48)&gt;0,TRUE,FALSE)),"")</f>
        <v/>
      </c>
      <c r="L48" s="17" t="str">
        <f>IFERROR(AND(OR(L1:L47,$Y48)=TRUE,IF(SEARCH(L$1,$A48)&gt;0,TRUE,FALSE)),"")</f>
        <v/>
      </c>
      <c r="M48" s="17" t="str">
        <f>IFERROR(AND(OR(M1:M47,$Y48)=TRUE,IF(SEARCH(M$1,$A48)&gt;0,TRUE,FALSE)),"")</f>
        <v/>
      </c>
      <c r="N48" s="17" t="str">
        <f>IFERROR(AND(OR(N1:Q47,$Y48)=TRUE,IF(SEARCH(N$1,$A48)&gt;0,TRUE,FALSE)),"")</f>
        <v/>
      </c>
      <c r="O48" s="17" t="str">
        <f>IFERROR(AND(OR(O1:Q47,$Y48)=TRUE,IF(SEARCH(O$1,$A48)&gt;0,TRUE,FALSE)),"")</f>
        <v/>
      </c>
      <c r="P48" s="17" t="str">
        <f>IFERROR(AND(OR(P1:Q47,$Y48)=TRUE,IF(SEARCH(P$1,$A48)&gt;0,TRUE,FALSE)),"")</f>
        <v/>
      </c>
      <c r="Q48" s="17" t="b">
        <f>IFERROR(AND(OR(Q1:Q47,$Y48)=TRUE,IF(SEARCH(Q$1,$A48)&gt;0,TRUE,FALSE)),"")</f>
        <v>0</v>
      </c>
      <c r="R48" s="17" t="b">
        <f>IFERROR(AND(OR(R1:S47,$Y48)=TRUE,IF(SEARCH(R$1,$A48)&gt;0,TRUE,FALSE)),"")</f>
        <v>0</v>
      </c>
      <c r="S48" s="17" t="str">
        <f>IFERROR(AND(OR(S1:S47,$Y48)=TRUE,IF(SEARCH(S$1,$A48)&gt;0,TRUE,FALSE)),"")</f>
        <v/>
      </c>
      <c r="T48" s="17" t="str">
        <f>IFERROR(AND(OR(T1:T47,$Y48)=TRUE,IF(SEARCH(T$1,$A48)&gt;0,TRUE,FALSE)),"")</f>
        <v/>
      </c>
      <c r="U48" s="17" t="b">
        <f>IFERROR(AND(OR(U1:V47,$Y48)=TRUE,IF(SEARCH(U$1,$A48)&gt;0,TRUE,FALSE)),"")</f>
        <v>0</v>
      </c>
      <c r="V48" s="17" t="str">
        <f>IFERROR(AND(OR(V1:V47,$Y48)=TRUE,IF(SEARCH(V$1,$A48)&gt;0,TRUE,FALSE)),"")</f>
        <v/>
      </c>
      <c r="W48" s="17">
        <f t="shared" si="5"/>
        <v>0</v>
      </c>
      <c r="X48" s="17" t="b">
        <f t="shared" si="6"/>
        <v>0</v>
      </c>
      <c r="Y48" s="17" t="b">
        <f t="shared" si="7"/>
        <v>0</v>
      </c>
      <c r="Z48" s="17" t="b">
        <f t="shared" si="8"/>
        <v>0</v>
      </c>
      <c r="AA48" s="17" t="b">
        <f>IF(E48&gt;'Overview (RESPONSES REQUIRED)'!$F$54,FALSE,TRUE)</f>
        <v>0</v>
      </c>
      <c r="AB48" s="17" t="b">
        <f>IF('Overview (RESPONSES REQUIRED)'!$D$54="Y", TRUE, FALSE)</f>
        <v>0</v>
      </c>
      <c r="AC48" s="17" t="str">
        <f t="shared" si="9"/>
        <v>N</v>
      </c>
    </row>
    <row r="49" spans="1:29" ht="15" x14ac:dyDescent="0.15">
      <c r="A49" s="17" t="s">
        <v>924</v>
      </c>
      <c r="B49" s="17">
        <v>2</v>
      </c>
      <c r="C49" s="17">
        <v>1</v>
      </c>
      <c r="D49" s="17" t="s">
        <v>878</v>
      </c>
      <c r="E49" s="17">
        <v>8</v>
      </c>
      <c r="F49" s="17" t="str">
        <f>IF('ENDC-n26'!P52="Y", "Y", IF('ENDC-n26'!P52="N", "N", 0))</f>
        <v>N</v>
      </c>
      <c r="G49" s="17" t="str">
        <f>IFERROR(AND(OR(G1:H48,$Y49)=TRUE,IF(SEARCH(G$1,$A49)&gt;0,TRUE,FALSE)),"")</f>
        <v/>
      </c>
      <c r="H49" s="17" t="str">
        <f>IFERROR(AND(OR(H1:H48,$Y49)=TRUE,IF(SEARCH(H$1,$A49)&gt;0,TRUE,FALSE)),"")</f>
        <v/>
      </c>
      <c r="I49" s="17" t="str">
        <f>IFERROR(AND(OR(I1:L48,$Y49)=TRUE,IF(SEARCH(I$1,$A49)&gt;0,TRUE,FALSE)),"")</f>
        <v/>
      </c>
      <c r="J49" s="17" t="str">
        <f>IFERROR(AND(OR(J1:L48,$Y49)=TRUE,IF(SEARCH(J$1,$A49)&gt;0,TRUE,FALSE)),"")</f>
        <v/>
      </c>
      <c r="K49" s="17" t="str">
        <f>IFERROR(AND(OR(K1:L48,$Y49)=TRUE,IF(SEARCH(K$1,$A49)&gt;0,TRUE,FALSE)),"")</f>
        <v/>
      </c>
      <c r="L49" s="17" t="b">
        <f>IFERROR(AND(OR(L1:L48,$Y49)=TRUE,IF(SEARCH(L$1,$A49)&gt;0,TRUE,FALSE)),"")</f>
        <v>0</v>
      </c>
      <c r="M49" s="17" t="str">
        <f>IFERROR(AND(OR(M1:M48,$Y49)=TRUE,IF(SEARCH(M$1,$A49)&gt;0,TRUE,FALSE)),"")</f>
        <v/>
      </c>
      <c r="N49" s="17" t="b">
        <f>IFERROR(AND(OR(N1:Q48,$Y49)=TRUE,IF(SEARCH(N$1,$A49)&gt;0,TRUE,FALSE)),"")</f>
        <v>0</v>
      </c>
      <c r="O49" s="17" t="str">
        <f>IFERROR(AND(OR(O1:Q48,$Y49)=TRUE,IF(SEARCH(O$1,$A49)&gt;0,TRUE,FALSE)),"")</f>
        <v/>
      </c>
      <c r="P49" s="17" t="str">
        <f>IFERROR(AND(OR(P1:Q48,$Y49)=TRUE,IF(SEARCH(P$1,$A49)&gt;0,TRUE,FALSE)),"")</f>
        <v/>
      </c>
      <c r="Q49" s="17" t="str">
        <f>IFERROR(AND(OR(Q1:Q48,$Y49)=TRUE,IF(SEARCH(Q$1,$A49)&gt;0,TRUE,FALSE)),"")</f>
        <v/>
      </c>
      <c r="R49" s="17" t="b">
        <f>IFERROR(AND(OR(R1:S48,$Y49)=TRUE,IF(SEARCH(R$1,$A49)&gt;0,TRUE,FALSE)),"")</f>
        <v>0</v>
      </c>
      <c r="S49" s="17" t="str">
        <f>IFERROR(AND(OR(S1:S48,$Y49)=TRUE,IF(SEARCH(S$1,$A49)&gt;0,TRUE,FALSE)),"")</f>
        <v/>
      </c>
      <c r="T49" s="17" t="str">
        <f>IFERROR(AND(OR(T1:T48,$Y49)=TRUE,IF(SEARCH(T$1,$A49)&gt;0,TRUE,FALSE)),"")</f>
        <v/>
      </c>
      <c r="U49" s="17" t="b">
        <f>IFERROR(AND(OR(U1:V48,$Y49)=TRUE,IF(SEARCH(U$1,$A49)&gt;0,TRUE,FALSE)),"")</f>
        <v>0</v>
      </c>
      <c r="V49" s="17" t="str">
        <f>IFERROR(AND(OR(V1:V48,$Y49)=TRUE,IF(SEARCH(V$1,$A49)&gt;0,TRUE,FALSE)),"")</f>
        <v/>
      </c>
      <c r="W49" s="17">
        <f t="shared" si="5"/>
        <v>0</v>
      </c>
      <c r="X49" s="17" t="b">
        <f t="shared" si="6"/>
        <v>0</v>
      </c>
      <c r="Y49" s="17" t="b">
        <f t="shared" si="7"/>
        <v>0</v>
      </c>
      <c r="Z49" s="17" t="b">
        <f t="shared" si="8"/>
        <v>0</v>
      </c>
      <c r="AA49" s="17" t="b">
        <f>IF(E49&gt;'Overview (RESPONSES REQUIRED)'!$F$54,FALSE,TRUE)</f>
        <v>0</v>
      </c>
      <c r="AB49" s="17" t="b">
        <f>IF('Overview (RESPONSES REQUIRED)'!$D$54="Y", TRUE, FALSE)</f>
        <v>0</v>
      </c>
      <c r="AC49" s="17" t="str">
        <f t="shared" si="9"/>
        <v>N</v>
      </c>
    </row>
    <row r="50" spans="1:29" ht="15" x14ac:dyDescent="0.15">
      <c r="A50" s="17" t="s">
        <v>925</v>
      </c>
      <c r="B50" s="17">
        <v>2</v>
      </c>
      <c r="C50" s="17">
        <v>1</v>
      </c>
      <c r="D50" s="17" t="s">
        <v>878</v>
      </c>
      <c r="E50" s="17">
        <v>8</v>
      </c>
      <c r="F50" s="17" t="str">
        <f>IF('ENDC-n26'!P53="Y", "Y", IF('ENDC-n26'!P53="N", "N", 0))</f>
        <v>N</v>
      </c>
      <c r="G50" s="17" t="str">
        <f>IFERROR(AND(OR(G1:H49,$Y50)=TRUE,IF(SEARCH(G$1,$A50)&gt;0,TRUE,FALSE)),"")</f>
        <v/>
      </c>
      <c r="H50" s="17" t="str">
        <f>IFERROR(AND(OR(H1:H49,$Y50)=TRUE,IF(SEARCH(H$1,$A50)&gt;0,TRUE,FALSE)),"")</f>
        <v/>
      </c>
      <c r="I50" s="17" t="str">
        <f>IFERROR(AND(OR(I1:L49,$Y50)=TRUE,IF(SEARCH(I$1,$A50)&gt;0,TRUE,FALSE)),"")</f>
        <v/>
      </c>
      <c r="J50" s="17" t="str">
        <f>IFERROR(AND(OR(J1:L49,$Y50)=TRUE,IF(SEARCH(J$1,$A50)&gt;0,TRUE,FALSE)),"")</f>
        <v/>
      </c>
      <c r="K50" s="17" t="b">
        <f>IFERROR(AND(OR(K1:L49,$Y50)=TRUE,IF(SEARCH(K$1,$A50)&gt;0,TRUE,FALSE)),"")</f>
        <v>0</v>
      </c>
      <c r="L50" s="17" t="str">
        <f>IFERROR(AND(OR(L1:L49,$Y50)=TRUE,IF(SEARCH(L$1,$A50)&gt;0,TRUE,FALSE)),"")</f>
        <v/>
      </c>
      <c r="M50" s="17" t="str">
        <f>IFERROR(AND(OR(M1:M49,$Y50)=TRUE,IF(SEARCH(M$1,$A50)&gt;0,TRUE,FALSE)),"")</f>
        <v/>
      </c>
      <c r="N50" s="17" t="str">
        <f>IFERROR(AND(OR(N1:Q49,$Y50)=TRUE,IF(SEARCH(N$1,$A50)&gt;0,TRUE,FALSE)),"")</f>
        <v/>
      </c>
      <c r="O50" s="17" t="b">
        <f>IFERROR(AND(OR(O1:Q49,$Y50)=TRUE,IF(SEARCH(O$1,$A50)&gt;0,TRUE,FALSE)),"")</f>
        <v>0</v>
      </c>
      <c r="P50" s="17" t="str">
        <f>IFERROR(AND(OR(P1:Q49,$Y50)=TRUE,IF(SEARCH(P$1,$A50)&gt;0,TRUE,FALSE)),"")</f>
        <v/>
      </c>
      <c r="Q50" s="17" t="str">
        <f>IFERROR(AND(OR(Q1:Q49,$Y50)=TRUE,IF(SEARCH(Q$1,$A50)&gt;0,TRUE,FALSE)),"")</f>
        <v/>
      </c>
      <c r="R50" s="17" t="b">
        <f>IFERROR(AND(OR(R1:S49,$Y50)=TRUE,IF(SEARCH(R$1,$A50)&gt;0,TRUE,FALSE)),"")</f>
        <v>0</v>
      </c>
      <c r="S50" s="17" t="str">
        <f>IFERROR(AND(OR(S1:S49,$Y50)=TRUE,IF(SEARCH(S$1,$A50)&gt;0,TRUE,FALSE)),"")</f>
        <v/>
      </c>
      <c r="T50" s="17" t="str">
        <f>IFERROR(AND(OR(T1:T49,$Y50)=TRUE,IF(SEARCH(T$1,$A50)&gt;0,TRUE,FALSE)),"")</f>
        <v/>
      </c>
      <c r="U50" s="17" t="b">
        <f>IFERROR(AND(OR(U1:V49,$Y50)=TRUE,IF(SEARCH(U$1,$A50)&gt;0,TRUE,FALSE)),"")</f>
        <v>0</v>
      </c>
      <c r="V50" s="17" t="str">
        <f>IFERROR(AND(OR(V1:V49,$Y50)=TRUE,IF(SEARCH(V$1,$A50)&gt;0,TRUE,FALSE)),"")</f>
        <v/>
      </c>
      <c r="W50" s="17">
        <f t="shared" si="5"/>
        <v>0</v>
      </c>
      <c r="X50" s="17" t="b">
        <f t="shared" si="6"/>
        <v>0</v>
      </c>
      <c r="Y50" s="17" t="b">
        <f t="shared" si="7"/>
        <v>0</v>
      </c>
      <c r="Z50" s="17" t="b">
        <f t="shared" si="8"/>
        <v>0</v>
      </c>
      <c r="AA50" s="17" t="b">
        <f>IF(E50&gt;'Overview (RESPONSES REQUIRED)'!$F$54,FALSE,TRUE)</f>
        <v>0</v>
      </c>
      <c r="AB50" s="17" t="b">
        <f>IF('Overview (RESPONSES REQUIRED)'!$D$54="Y", TRUE, FALSE)</f>
        <v>0</v>
      </c>
      <c r="AC50" s="17" t="str">
        <f t="shared" si="9"/>
        <v>N</v>
      </c>
    </row>
    <row r="51" spans="1:29" ht="15" x14ac:dyDescent="0.15">
      <c r="A51" s="17" t="s">
        <v>926</v>
      </c>
      <c r="B51" s="17">
        <v>2</v>
      </c>
      <c r="C51" s="17">
        <v>1</v>
      </c>
      <c r="D51" s="17" t="s">
        <v>878</v>
      </c>
      <c r="E51" s="17">
        <v>8</v>
      </c>
      <c r="F51" s="17" t="str">
        <f>IF('ENDC-n26'!P54="Y", "Y", IF('ENDC-n26'!P54="N", "N", 0))</f>
        <v>N</v>
      </c>
      <c r="G51" s="17" t="str">
        <f>IFERROR(AND(OR(G1:H50,$Y51)=TRUE,IF(SEARCH(G$1,$A51)&gt;0,TRUE,FALSE)),"")</f>
        <v/>
      </c>
      <c r="H51" s="17" t="b">
        <f>IFERROR(AND(OR(H1:H50,$Y51)=TRUE,IF(SEARCH(H$1,$A51)&gt;0,TRUE,FALSE)),"")</f>
        <v>0</v>
      </c>
      <c r="I51" s="17" t="str">
        <f>IFERROR(AND(OR(I1:L50,$Y51)=TRUE,IF(SEARCH(I$1,$A51)&gt;0,TRUE,FALSE)),"")</f>
        <v/>
      </c>
      <c r="J51" s="17" t="b">
        <f>IFERROR(AND(OR(J1:L50,$Y51)=TRUE,IF(SEARCH(J$1,$A51)&gt;0,TRUE,FALSE)),"")</f>
        <v>0</v>
      </c>
      <c r="K51" s="17" t="str">
        <f>IFERROR(AND(OR(K1:L50,$Y51)=TRUE,IF(SEARCH(K$1,$A51)&gt;0,TRUE,FALSE)),"")</f>
        <v/>
      </c>
      <c r="L51" s="17" t="str">
        <f>IFERROR(AND(OR(L1:L50,$Y51)=TRUE,IF(SEARCH(L$1,$A51)&gt;0,TRUE,FALSE)),"")</f>
        <v/>
      </c>
      <c r="M51" s="17" t="str">
        <f>IFERROR(AND(OR(M1:M50,$Y51)=TRUE,IF(SEARCH(M$1,$A51)&gt;0,TRUE,FALSE)),"")</f>
        <v/>
      </c>
      <c r="N51" s="17" t="str">
        <f>IFERROR(AND(OR(N1:Q50,$Y51)=TRUE,IF(SEARCH(N$1,$A51)&gt;0,TRUE,FALSE)),"")</f>
        <v/>
      </c>
      <c r="O51" s="17" t="str">
        <f>IFERROR(AND(OR(O1:Q50,$Y51)=TRUE,IF(SEARCH(O$1,$A51)&gt;0,TRUE,FALSE)),"")</f>
        <v/>
      </c>
      <c r="P51" s="17" t="str">
        <f>IFERROR(AND(OR(P1:Q50,$Y51)=TRUE,IF(SEARCH(P$1,$A51)&gt;0,TRUE,FALSE)),"")</f>
        <v/>
      </c>
      <c r="Q51" s="17" t="str">
        <f>IFERROR(AND(OR(Q1:Q50,$Y51)=TRUE,IF(SEARCH(Q$1,$A51)&gt;0,TRUE,FALSE)),"")</f>
        <v/>
      </c>
      <c r="R51" s="17" t="b">
        <f>IFERROR(AND(OR(R1:S50,$Y51)=TRUE,IF(SEARCH(R$1,$A51)&gt;0,TRUE,FALSE)),"")</f>
        <v>0</v>
      </c>
      <c r="S51" s="17" t="str">
        <f>IFERROR(AND(OR(S1:S50,$Y51)=TRUE,IF(SEARCH(S$1,$A51)&gt;0,TRUE,FALSE)),"")</f>
        <v/>
      </c>
      <c r="T51" s="17" t="str">
        <f>IFERROR(AND(OR(T1:T50,$Y51)=TRUE,IF(SEARCH(T$1,$A51)&gt;0,TRUE,FALSE)),"")</f>
        <v/>
      </c>
      <c r="U51" s="17" t="b">
        <f>IFERROR(AND(OR(U1:V50,$Y51)=TRUE,IF(SEARCH(U$1,$A51)&gt;0,TRUE,FALSE)),"")</f>
        <v>0</v>
      </c>
      <c r="V51" s="17" t="str">
        <f>IFERROR(AND(OR(V1:V50,$Y51)=TRUE,IF(SEARCH(V$1,$A51)&gt;0,TRUE,FALSE)),"")</f>
        <v/>
      </c>
      <c r="W51" s="17">
        <f t="shared" si="5"/>
        <v>0</v>
      </c>
      <c r="X51" s="17" t="b">
        <f t="shared" si="6"/>
        <v>0</v>
      </c>
      <c r="Y51" s="17" t="b">
        <f t="shared" si="7"/>
        <v>0</v>
      </c>
      <c r="Z51" s="17" t="b">
        <f t="shared" si="8"/>
        <v>0</v>
      </c>
      <c r="AA51" s="17" t="b">
        <f>IF(E51&gt;'Overview (RESPONSES REQUIRED)'!$F$54,FALSE,TRUE)</f>
        <v>0</v>
      </c>
      <c r="AB51" s="17" t="b">
        <f>IF('Overview (RESPONSES REQUIRED)'!$D$54="Y", TRUE, FALSE)</f>
        <v>0</v>
      </c>
      <c r="AC51" s="17" t="str">
        <f t="shared" si="9"/>
        <v>N</v>
      </c>
    </row>
    <row r="52" spans="1:29" ht="15" x14ac:dyDescent="0.15">
      <c r="A52" s="17" t="s">
        <v>927</v>
      </c>
      <c r="B52" s="17">
        <v>2</v>
      </c>
      <c r="C52" s="17">
        <v>1</v>
      </c>
      <c r="D52" s="17" t="s">
        <v>878</v>
      </c>
      <c r="E52" s="17">
        <v>8</v>
      </c>
      <c r="F52" s="17" t="str">
        <f>IF('ENDC-n26'!P55="Y", "Y", IF('ENDC-n26'!P55="N", "N", 0))</f>
        <v>N</v>
      </c>
      <c r="G52" s="17" t="str">
        <f>IFERROR(AND(OR(G1:H51,$Y52)=TRUE,IF(SEARCH(G$1,$A52)&gt;0,TRUE,FALSE)),"")</f>
        <v/>
      </c>
      <c r="H52" s="17" t="b">
        <f>IFERROR(AND(OR(H1:H51,$Y52)=TRUE,IF(SEARCH(H$1,$A52)&gt;0,TRUE,FALSE)),"")</f>
        <v>0</v>
      </c>
      <c r="I52" s="17" t="str">
        <f>IFERROR(AND(OR(I1:L51,$Y52)=TRUE,IF(SEARCH(I$1,$A52)&gt;0,TRUE,FALSE)),"")</f>
        <v/>
      </c>
      <c r="J52" s="17" t="str">
        <f>IFERROR(AND(OR(J1:L51,$Y52)=TRUE,IF(SEARCH(J$1,$A52)&gt;0,TRUE,FALSE)),"")</f>
        <v/>
      </c>
      <c r="K52" s="17" t="str">
        <f>IFERROR(AND(OR(K1:L51,$Y52)=TRUE,IF(SEARCH(K$1,$A52)&gt;0,TRUE,FALSE)),"")</f>
        <v/>
      </c>
      <c r="L52" s="17" t="str">
        <f>IFERROR(AND(OR(L1:L51,$Y52)=TRUE,IF(SEARCH(L$1,$A52)&gt;0,TRUE,FALSE)),"")</f>
        <v/>
      </c>
      <c r="M52" s="17" t="str">
        <f>IFERROR(AND(OR(M1:M51,$Y52)=TRUE,IF(SEARCH(M$1,$A52)&gt;0,TRUE,FALSE)),"")</f>
        <v/>
      </c>
      <c r="N52" s="17" t="str">
        <f>IFERROR(AND(OR(N1:Q51,$Y52)=TRUE,IF(SEARCH(N$1,$A52)&gt;0,TRUE,FALSE)),"")</f>
        <v/>
      </c>
      <c r="O52" s="17" t="b">
        <f>IFERROR(AND(OR(O1:Q51,$Y52)=TRUE,IF(SEARCH(O$1,$A52)&gt;0,TRUE,FALSE)),"")</f>
        <v>0</v>
      </c>
      <c r="P52" s="17" t="str">
        <f>IFERROR(AND(OR(P1:Q51,$Y52)=TRUE,IF(SEARCH(P$1,$A52)&gt;0,TRUE,FALSE)),"")</f>
        <v/>
      </c>
      <c r="Q52" s="17" t="str">
        <f>IFERROR(AND(OR(Q1:Q51,$Y52)=TRUE,IF(SEARCH(Q$1,$A52)&gt;0,TRUE,FALSE)),"")</f>
        <v/>
      </c>
      <c r="R52" s="17" t="b">
        <f>IFERROR(AND(OR(R1:S51,$Y52)=TRUE,IF(SEARCH(R$1,$A52)&gt;0,TRUE,FALSE)),"")</f>
        <v>0</v>
      </c>
      <c r="S52" s="17" t="str">
        <f>IFERROR(AND(OR(S1:S51,$Y52)=TRUE,IF(SEARCH(S$1,$A52)&gt;0,TRUE,FALSE)),"")</f>
        <v/>
      </c>
      <c r="T52" s="17" t="str">
        <f>IFERROR(AND(OR(T1:T51,$Y52)=TRUE,IF(SEARCH(T$1,$A52)&gt;0,TRUE,FALSE)),"")</f>
        <v/>
      </c>
      <c r="U52" s="17" t="b">
        <f>IFERROR(AND(OR(U1:V51,$Y52)=TRUE,IF(SEARCH(U$1,$A52)&gt;0,TRUE,FALSE)),"")</f>
        <v>0</v>
      </c>
      <c r="V52" s="17" t="str">
        <f>IFERROR(AND(OR(V1:V51,$Y52)=TRUE,IF(SEARCH(V$1,$A52)&gt;0,TRUE,FALSE)),"")</f>
        <v/>
      </c>
      <c r="W52" s="17">
        <f t="shared" si="5"/>
        <v>0</v>
      </c>
      <c r="X52" s="17" t="b">
        <f t="shared" si="6"/>
        <v>0</v>
      </c>
      <c r="Y52" s="17" t="b">
        <f t="shared" si="7"/>
        <v>0</v>
      </c>
      <c r="Z52" s="17" t="b">
        <f t="shared" si="8"/>
        <v>0</v>
      </c>
      <c r="AA52" s="17" t="b">
        <f>IF(E52&gt;'Overview (RESPONSES REQUIRED)'!$F$54,FALSE,TRUE)</f>
        <v>0</v>
      </c>
      <c r="AB52" s="17" t="b">
        <f>IF('Overview (RESPONSES REQUIRED)'!$D$54="Y", TRUE, FALSE)</f>
        <v>0</v>
      </c>
      <c r="AC52" s="17" t="str">
        <f t="shared" si="9"/>
        <v>N</v>
      </c>
    </row>
    <row r="53" spans="1:29" ht="15" x14ac:dyDescent="0.15">
      <c r="A53" s="17" t="s">
        <v>928</v>
      </c>
      <c r="B53" s="17">
        <v>2</v>
      </c>
      <c r="C53" s="17">
        <v>1</v>
      </c>
      <c r="D53" s="17" t="s">
        <v>878</v>
      </c>
      <c r="E53" s="17">
        <v>8</v>
      </c>
      <c r="F53" s="17" t="str">
        <f>IF('ENDC-n26'!P56="Y", "Y", IF('ENDC-n26'!P56="N", "N", 0))</f>
        <v>N</v>
      </c>
      <c r="G53" s="17" t="str">
        <f>IFERROR(AND(OR(G1:H52,$Y53)=TRUE,IF(SEARCH(G$1,$A53)&gt;0,TRUE,FALSE)),"")</f>
        <v/>
      </c>
      <c r="H53" s="17" t="str">
        <f>IFERROR(AND(OR(H1:H52,$Y53)=TRUE,IF(SEARCH(H$1,$A53)&gt;0,TRUE,FALSE)),"")</f>
        <v/>
      </c>
      <c r="I53" s="17" t="str">
        <f>IFERROR(AND(OR(I1:L52,$Y53)=TRUE,IF(SEARCH(I$1,$A53)&gt;0,TRUE,FALSE)),"")</f>
        <v/>
      </c>
      <c r="J53" s="17" t="b">
        <f>IFERROR(AND(OR(J1:L52,$Y53)=TRUE,IF(SEARCH(J$1,$A53)&gt;0,TRUE,FALSE)),"")</f>
        <v>0</v>
      </c>
      <c r="K53" s="17" t="str">
        <f>IFERROR(AND(OR(K1:L52,$Y53)=TRUE,IF(SEARCH(K$1,$A53)&gt;0,TRUE,FALSE)),"")</f>
        <v/>
      </c>
      <c r="L53" s="17" t="str">
        <f>IFERROR(AND(OR(L1:L52,$Y53)=TRUE,IF(SEARCH(L$1,$A53)&gt;0,TRUE,FALSE)),"")</f>
        <v/>
      </c>
      <c r="M53" s="17" t="str">
        <f>IFERROR(AND(OR(M1:M52,$Y53)=TRUE,IF(SEARCH(M$1,$A53)&gt;0,TRUE,FALSE)),"")</f>
        <v/>
      </c>
      <c r="N53" s="17" t="str">
        <f>IFERROR(AND(OR(N1:Q52,$Y53)=TRUE,IF(SEARCH(N$1,$A53)&gt;0,TRUE,FALSE)),"")</f>
        <v/>
      </c>
      <c r="O53" s="17" t="b">
        <f>IFERROR(AND(OR(O1:Q52,$Y53)=TRUE,IF(SEARCH(O$1,$A53)&gt;0,TRUE,FALSE)),"")</f>
        <v>0</v>
      </c>
      <c r="P53" s="17" t="str">
        <f>IFERROR(AND(OR(P1:Q52,$Y53)=TRUE,IF(SEARCH(P$1,$A53)&gt;0,TRUE,FALSE)),"")</f>
        <v/>
      </c>
      <c r="Q53" s="17" t="str">
        <f>IFERROR(AND(OR(Q1:Q52,$Y53)=TRUE,IF(SEARCH(Q$1,$A53)&gt;0,TRUE,FALSE)),"")</f>
        <v/>
      </c>
      <c r="R53" s="17" t="b">
        <f>IFERROR(AND(OR(R1:S52,$Y53)=TRUE,IF(SEARCH(R$1,$A53)&gt;0,TRUE,FALSE)),"")</f>
        <v>0</v>
      </c>
      <c r="S53" s="17" t="str">
        <f>IFERROR(AND(OR(S1:S52,$Y53)=TRUE,IF(SEARCH(S$1,$A53)&gt;0,TRUE,FALSE)),"")</f>
        <v/>
      </c>
      <c r="T53" s="17" t="str">
        <f>IFERROR(AND(OR(T1:T52,$Y53)=TRUE,IF(SEARCH(T$1,$A53)&gt;0,TRUE,FALSE)),"")</f>
        <v/>
      </c>
      <c r="U53" s="17" t="b">
        <f>IFERROR(AND(OR(U1:V52,$Y53)=TRUE,IF(SEARCH(U$1,$A53)&gt;0,TRUE,FALSE)),"")</f>
        <v>0</v>
      </c>
      <c r="V53" s="17" t="str">
        <f>IFERROR(AND(OR(V1:V52,$Y53)=TRUE,IF(SEARCH(V$1,$A53)&gt;0,TRUE,FALSE)),"")</f>
        <v/>
      </c>
      <c r="W53" s="17">
        <f t="shared" si="5"/>
        <v>0</v>
      </c>
      <c r="X53" s="17" t="b">
        <f t="shared" si="6"/>
        <v>0</v>
      </c>
      <c r="Y53" s="17" t="b">
        <f t="shared" si="7"/>
        <v>0</v>
      </c>
      <c r="Z53" s="17" t="b">
        <f t="shared" si="8"/>
        <v>0</v>
      </c>
      <c r="AA53" s="17" t="b">
        <f>IF(E53&gt;'Overview (RESPONSES REQUIRED)'!$F$54,FALSE,TRUE)</f>
        <v>0</v>
      </c>
      <c r="AB53" s="17" t="b">
        <f>IF('Overview (RESPONSES REQUIRED)'!$D$54="Y", TRUE, FALSE)</f>
        <v>0</v>
      </c>
      <c r="AC53" s="17" t="str">
        <f t="shared" si="9"/>
        <v>N</v>
      </c>
    </row>
    <row r="54" spans="1:29" ht="15" x14ac:dyDescent="0.15">
      <c r="A54" s="17" t="s">
        <v>929</v>
      </c>
      <c r="B54" s="17">
        <v>2</v>
      </c>
      <c r="C54" s="17">
        <v>1</v>
      </c>
      <c r="D54" s="17" t="s">
        <v>878</v>
      </c>
      <c r="E54" s="17">
        <v>6</v>
      </c>
      <c r="F54" s="17" t="str">
        <f>IF('ENDC-n26'!P57="Y", "Y", IF('ENDC-n26'!P57="N", "N", 0))</f>
        <v>N</v>
      </c>
      <c r="G54" s="17" t="b">
        <f>IFERROR(AND(OR(G1:H53,$Y54)=TRUE,IF(SEARCH(G$1,$A54)&gt;0,TRUE,FALSE)),"")</f>
        <v>0</v>
      </c>
      <c r="H54" s="17" t="str">
        <f>IFERROR(AND(OR(H1:H53,$Y54)=TRUE,IF(SEARCH(H$1,$A54)&gt;0,TRUE,FALSE)),"")</f>
        <v/>
      </c>
      <c r="I54" s="17" t="str">
        <f>IFERROR(AND(OR(I1:L53,$Y54)=TRUE,IF(SEARCH(I$1,$A54)&gt;0,TRUE,FALSE)),"")</f>
        <v/>
      </c>
      <c r="J54" s="17" t="str">
        <f>IFERROR(AND(OR(J1:L53,$Y54)=TRUE,IF(SEARCH(J$1,$A54)&gt;0,TRUE,FALSE)),"")</f>
        <v/>
      </c>
      <c r="K54" s="17" t="b">
        <f>IFERROR(AND(OR(K1:L53,$Y54)=TRUE,IF(SEARCH(K$1,$A54)&gt;0,TRUE,FALSE)),"")</f>
        <v>0</v>
      </c>
      <c r="L54" s="17" t="str">
        <f>IFERROR(AND(OR(L1:L53,$Y54)=TRUE,IF(SEARCH(L$1,$A54)&gt;0,TRUE,FALSE)),"")</f>
        <v/>
      </c>
      <c r="M54" s="17" t="str">
        <f>IFERROR(AND(OR(M1:M53,$Y54)=TRUE,IF(SEARCH(M$1,$A54)&gt;0,TRUE,FALSE)),"")</f>
        <v/>
      </c>
      <c r="N54" s="17" t="str">
        <f>IFERROR(AND(OR(N1:Q53,$Y54)=TRUE,IF(SEARCH(N$1,$A54)&gt;0,TRUE,FALSE)),"")</f>
        <v/>
      </c>
      <c r="O54" s="17" t="str">
        <f>IFERROR(AND(OR(O1:Q53,$Y54)=TRUE,IF(SEARCH(O$1,$A54)&gt;0,TRUE,FALSE)),"")</f>
        <v/>
      </c>
      <c r="P54" s="17" t="str">
        <f>IFERROR(AND(OR(P1:Q53,$Y54)=TRUE,IF(SEARCH(P$1,$A54)&gt;0,TRUE,FALSE)),"")</f>
        <v/>
      </c>
      <c r="Q54" s="17" t="str">
        <f>IFERROR(AND(OR(Q1:Q53,$Y54)=TRUE,IF(SEARCH(Q$1,$A54)&gt;0,TRUE,FALSE)),"")</f>
        <v/>
      </c>
      <c r="R54" s="17" t="b">
        <f>IFERROR(AND(OR(R1:S53,$Y54)=TRUE,IF(SEARCH(R$1,$A54)&gt;0,TRUE,FALSE)),"")</f>
        <v>0</v>
      </c>
      <c r="S54" s="17" t="str">
        <f>IFERROR(AND(OR(S1:S53,$Y54)=TRUE,IF(SEARCH(S$1,$A54)&gt;0,TRUE,FALSE)),"")</f>
        <v/>
      </c>
      <c r="T54" s="17" t="str">
        <f>IFERROR(AND(OR(T1:T53,$Y54)=TRUE,IF(SEARCH(T$1,$A54)&gt;0,TRUE,FALSE)),"")</f>
        <v/>
      </c>
      <c r="U54" s="17" t="b">
        <f>IFERROR(AND(OR(U1:V53,$Y54)=TRUE,IF(SEARCH(U$1,$A54)&gt;0,TRUE,FALSE)),"")</f>
        <v>0</v>
      </c>
      <c r="V54" s="17" t="str">
        <f>IFERROR(AND(OR(V1:V53,$Y54)=TRUE,IF(SEARCH(V$1,$A54)&gt;0,TRUE,FALSE)),"")</f>
        <v/>
      </c>
      <c r="W54" s="17">
        <f t="shared" si="5"/>
        <v>0</v>
      </c>
      <c r="X54" s="17" t="b">
        <f t="shared" si="6"/>
        <v>0</v>
      </c>
      <c r="Y54" s="17" t="b">
        <f t="shared" si="7"/>
        <v>0</v>
      </c>
      <c r="Z54" s="17" t="b">
        <f t="shared" si="8"/>
        <v>0</v>
      </c>
      <c r="AA54" s="17" t="b">
        <f>IF(E54&gt;'Overview (RESPONSES REQUIRED)'!$F$54,FALSE,TRUE)</f>
        <v>0</v>
      </c>
      <c r="AB54" s="17" t="b">
        <f>IF('Overview (RESPONSES REQUIRED)'!$D$54="Y", TRUE, FALSE)</f>
        <v>0</v>
      </c>
      <c r="AC54" s="17" t="str">
        <f t="shared" si="9"/>
        <v>N</v>
      </c>
    </row>
    <row r="55" spans="1:29" ht="15" x14ac:dyDescent="0.15">
      <c r="A55" s="17" t="s">
        <v>930</v>
      </c>
      <c r="B55" s="17">
        <v>2</v>
      </c>
      <c r="C55" s="17">
        <v>1</v>
      </c>
      <c r="D55" s="17" t="s">
        <v>878</v>
      </c>
      <c r="E55" s="17">
        <v>6</v>
      </c>
      <c r="F55" s="17" t="str">
        <f>IF('ENDC-n26'!P58="Y", "Y", IF('ENDC-n26'!P58="N", "N", 0))</f>
        <v>N</v>
      </c>
      <c r="G55" s="17" t="b">
        <f>IFERROR(AND(OR(G1:H54,$Y55)=TRUE,IF(SEARCH(G$1,$A55)&gt;0,TRUE,FALSE)),"")</f>
        <v>0</v>
      </c>
      <c r="H55" s="17" t="str">
        <f>IFERROR(AND(OR(H1:H54,$Y55)=TRUE,IF(SEARCH(H$1,$A55)&gt;0,TRUE,FALSE)),"")</f>
        <v/>
      </c>
      <c r="I55" s="17" t="str">
        <f>IFERROR(AND(OR(I1:L54,$Y55)=TRUE,IF(SEARCH(I$1,$A55)&gt;0,TRUE,FALSE)),"")</f>
        <v/>
      </c>
      <c r="J55" s="17" t="str">
        <f>IFERROR(AND(OR(J1:L54,$Y55)=TRUE,IF(SEARCH(J$1,$A55)&gt;0,TRUE,FALSE)),"")</f>
        <v/>
      </c>
      <c r="K55" s="17" t="str">
        <f>IFERROR(AND(OR(K1:L54,$Y55)=TRUE,IF(SEARCH(K$1,$A55)&gt;0,TRUE,FALSE)),"")</f>
        <v/>
      </c>
      <c r="L55" s="17" t="str">
        <f>IFERROR(AND(OR(L1:L54,$Y55)=TRUE,IF(SEARCH(L$1,$A55)&gt;0,TRUE,FALSE)),"")</f>
        <v/>
      </c>
      <c r="M55" s="17" t="str">
        <f>IFERROR(AND(OR(M1:M54,$Y55)=TRUE,IF(SEARCH(M$1,$A55)&gt;0,TRUE,FALSE)),"")</f>
        <v/>
      </c>
      <c r="N55" s="17" t="str">
        <f>IFERROR(AND(OR(N1:Q54,$Y55)=TRUE,IF(SEARCH(N$1,$A55)&gt;0,TRUE,FALSE)),"")</f>
        <v/>
      </c>
      <c r="O55" s="17" t="str">
        <f>IFERROR(AND(OR(O1:Q54,$Y55)=TRUE,IF(SEARCH(O$1,$A55)&gt;0,TRUE,FALSE)),"")</f>
        <v/>
      </c>
      <c r="P55" s="17" t="b">
        <f>IFERROR(AND(OR(P1:Q54,$Y55)=TRUE,IF(SEARCH(P$1,$A55)&gt;0,TRUE,FALSE)),"")</f>
        <v>0</v>
      </c>
      <c r="Q55" s="17" t="str">
        <f>IFERROR(AND(OR(Q1:Q54,$Y55)=TRUE,IF(SEARCH(Q$1,$A55)&gt;0,TRUE,FALSE)),"")</f>
        <v/>
      </c>
      <c r="R55" s="17" t="b">
        <f>IFERROR(AND(OR(R1:S54,$Y55)=TRUE,IF(SEARCH(R$1,$A55)&gt;0,TRUE,FALSE)),"")</f>
        <v>0</v>
      </c>
      <c r="S55" s="17" t="str">
        <f>IFERROR(AND(OR(S1:S54,$Y55)=TRUE,IF(SEARCH(S$1,$A55)&gt;0,TRUE,FALSE)),"")</f>
        <v/>
      </c>
      <c r="T55" s="17" t="str">
        <f>IFERROR(AND(OR(T1:T54,$Y55)=TRUE,IF(SEARCH(T$1,$A55)&gt;0,TRUE,FALSE)),"")</f>
        <v/>
      </c>
      <c r="U55" s="17" t="b">
        <f>IFERROR(AND(OR(U1:V54,$Y55)=TRUE,IF(SEARCH(U$1,$A55)&gt;0,TRUE,FALSE)),"")</f>
        <v>0</v>
      </c>
      <c r="V55" s="17" t="str">
        <f>IFERROR(AND(OR(V1:V54,$Y55)=TRUE,IF(SEARCH(V$1,$A55)&gt;0,TRUE,FALSE)),"")</f>
        <v/>
      </c>
      <c r="W55" s="17">
        <f t="shared" si="5"/>
        <v>0</v>
      </c>
      <c r="X55" s="17" t="b">
        <f t="shared" si="6"/>
        <v>0</v>
      </c>
      <c r="Y55" s="17" t="b">
        <f t="shared" si="7"/>
        <v>0</v>
      </c>
      <c r="Z55" s="17" t="b">
        <f t="shared" si="8"/>
        <v>0</v>
      </c>
      <c r="AA55" s="17" t="b">
        <f>IF(E55&gt;'Overview (RESPONSES REQUIRED)'!$F$54,FALSE,TRUE)</f>
        <v>0</v>
      </c>
      <c r="AB55" s="17" t="b">
        <f>IF('Overview (RESPONSES REQUIRED)'!$D$54="Y", TRUE, FALSE)</f>
        <v>0</v>
      </c>
      <c r="AC55" s="17" t="str">
        <f t="shared" si="9"/>
        <v>N</v>
      </c>
    </row>
    <row r="56" spans="1:29" ht="15" x14ac:dyDescent="0.15">
      <c r="A56" s="17" t="s">
        <v>931</v>
      </c>
      <c r="B56" s="17">
        <v>2</v>
      </c>
      <c r="C56" s="17">
        <v>1</v>
      </c>
      <c r="D56" s="17" t="s">
        <v>878</v>
      </c>
      <c r="E56" s="17">
        <v>6</v>
      </c>
      <c r="F56" s="17" t="str">
        <f>IF('ENDC-n26'!P59="Y", "Y", IF('ENDC-n26'!P59="N", "N", 0))</f>
        <v>N</v>
      </c>
      <c r="G56" s="17" t="str">
        <f>IFERROR(AND(OR(G1:H55,$Y56)=TRUE,IF(SEARCH(G$1,$A56)&gt;0,TRUE,FALSE)),"")</f>
        <v/>
      </c>
      <c r="H56" s="17" t="str">
        <f>IFERROR(AND(OR(H1:H55,$Y56)=TRUE,IF(SEARCH(H$1,$A56)&gt;0,TRUE,FALSE)),"")</f>
        <v/>
      </c>
      <c r="I56" s="17" t="b">
        <f>IFERROR(AND(OR(I1:L55,$Y56)=TRUE,IF(SEARCH(I$1,$A56)&gt;0,TRUE,FALSE)),"")</f>
        <v>0</v>
      </c>
      <c r="J56" s="17" t="str">
        <f>IFERROR(AND(OR(J1:L55,$Y56)=TRUE,IF(SEARCH(J$1,$A56)&gt;0,TRUE,FALSE)),"")</f>
        <v/>
      </c>
      <c r="K56" s="17" t="str">
        <f>IFERROR(AND(OR(K1:L55,$Y56)=TRUE,IF(SEARCH(K$1,$A56)&gt;0,TRUE,FALSE)),"")</f>
        <v/>
      </c>
      <c r="L56" s="17" t="str">
        <f>IFERROR(AND(OR(L1:L55,$Y56)=TRUE,IF(SEARCH(L$1,$A56)&gt;0,TRUE,FALSE)),"")</f>
        <v/>
      </c>
      <c r="M56" s="17" t="str">
        <f>IFERROR(AND(OR(M1:M55,$Y56)=TRUE,IF(SEARCH(M$1,$A56)&gt;0,TRUE,FALSE)),"")</f>
        <v/>
      </c>
      <c r="N56" s="17" t="str">
        <f>IFERROR(AND(OR(N1:Q55,$Y56)=TRUE,IF(SEARCH(N$1,$A56)&gt;0,TRUE,FALSE)),"")</f>
        <v/>
      </c>
      <c r="O56" s="17" t="str">
        <f>IFERROR(AND(OR(O1:Q55,$Y56)=TRUE,IF(SEARCH(O$1,$A56)&gt;0,TRUE,FALSE)),"")</f>
        <v/>
      </c>
      <c r="P56" s="17" t="b">
        <f>IFERROR(AND(OR(P1:Q55,$Y56)=TRUE,IF(SEARCH(P$1,$A56)&gt;0,TRUE,FALSE)),"")</f>
        <v>0</v>
      </c>
      <c r="Q56" s="17" t="str">
        <f>IFERROR(AND(OR(Q1:Q55,$Y56)=TRUE,IF(SEARCH(Q$1,$A56)&gt;0,TRUE,FALSE)),"")</f>
        <v/>
      </c>
      <c r="R56" s="17" t="b">
        <f>IFERROR(AND(OR(R1:S55,$Y56)=TRUE,IF(SEARCH(R$1,$A56)&gt;0,TRUE,FALSE)),"")</f>
        <v>0</v>
      </c>
      <c r="S56" s="17" t="str">
        <f>IFERROR(AND(OR(S1:S55,$Y56)=TRUE,IF(SEARCH(S$1,$A56)&gt;0,TRUE,FALSE)),"")</f>
        <v/>
      </c>
      <c r="T56" s="17" t="str">
        <f>IFERROR(AND(OR(T1:T55,$Y56)=TRUE,IF(SEARCH(T$1,$A56)&gt;0,TRUE,FALSE)),"")</f>
        <v/>
      </c>
      <c r="U56" s="17" t="b">
        <f>IFERROR(AND(OR(U1:V55,$Y56)=TRUE,IF(SEARCH(U$1,$A56)&gt;0,TRUE,FALSE)),"")</f>
        <v>0</v>
      </c>
      <c r="V56" s="17" t="str">
        <f>IFERROR(AND(OR(V1:V55,$Y56)=TRUE,IF(SEARCH(V$1,$A56)&gt;0,TRUE,FALSE)),"")</f>
        <v/>
      </c>
      <c r="W56" s="17">
        <f t="shared" si="5"/>
        <v>0</v>
      </c>
      <c r="X56" s="17" t="b">
        <f t="shared" si="6"/>
        <v>0</v>
      </c>
      <c r="Y56" s="17" t="b">
        <f t="shared" si="7"/>
        <v>0</v>
      </c>
      <c r="Z56" s="17" t="b">
        <f t="shared" si="8"/>
        <v>0</v>
      </c>
      <c r="AA56" s="17" t="b">
        <f>IF(E56&gt;'Overview (RESPONSES REQUIRED)'!$F$54,FALSE,TRUE)</f>
        <v>0</v>
      </c>
      <c r="AB56" s="17" t="b">
        <f>IF('Overview (RESPONSES REQUIRED)'!$D$54="Y", TRUE, FALSE)</f>
        <v>0</v>
      </c>
      <c r="AC56" s="17" t="str">
        <f t="shared" si="9"/>
        <v>N</v>
      </c>
    </row>
    <row r="57" spans="1:29" ht="15" x14ac:dyDescent="0.15">
      <c r="A57" s="17" t="s">
        <v>932</v>
      </c>
      <c r="B57" s="17">
        <v>2</v>
      </c>
      <c r="C57" s="17">
        <v>1</v>
      </c>
      <c r="D57" s="17" t="s">
        <v>878</v>
      </c>
      <c r="E57" s="17">
        <v>6</v>
      </c>
      <c r="F57" s="17" t="str">
        <f>IF('ENDC-n26'!P60="Y", "Y", IF('ENDC-n26'!P60="N", "N", 0))</f>
        <v>N</v>
      </c>
      <c r="G57" s="17" t="str">
        <f>IFERROR(AND(OR(G1:H56,$Y57)=TRUE,IF(SEARCH(G$1,$A57)&gt;0,TRUE,FALSE)),"")</f>
        <v/>
      </c>
      <c r="H57" s="17" t="str">
        <f>IFERROR(AND(OR(H1:H56,$Y57)=TRUE,IF(SEARCH(H$1,$A57)&gt;0,TRUE,FALSE)),"")</f>
        <v/>
      </c>
      <c r="I57" s="17" t="str">
        <f>IFERROR(AND(OR(I1:L56,$Y57)=TRUE,IF(SEARCH(I$1,$A57)&gt;0,TRUE,FALSE)),"")</f>
        <v/>
      </c>
      <c r="J57" s="17" t="str">
        <f>IFERROR(AND(OR(J1:L56,$Y57)=TRUE,IF(SEARCH(J$1,$A57)&gt;0,TRUE,FALSE)),"")</f>
        <v/>
      </c>
      <c r="K57" s="17" t="b">
        <f>IFERROR(AND(OR(K1:L56,$Y57)=TRUE,IF(SEARCH(K$1,$A57)&gt;0,TRUE,FALSE)),"")</f>
        <v>0</v>
      </c>
      <c r="L57" s="17" t="str">
        <f>IFERROR(AND(OR(L1:L56,$Y57)=TRUE,IF(SEARCH(L$1,$A57)&gt;0,TRUE,FALSE)),"")</f>
        <v/>
      </c>
      <c r="M57" s="17" t="str">
        <f>IFERROR(AND(OR(M1:M56,$Y57)=TRUE,IF(SEARCH(M$1,$A57)&gt;0,TRUE,FALSE)),"")</f>
        <v/>
      </c>
      <c r="N57" s="17" t="b">
        <f>IFERROR(AND(OR(N1:Q56,$Y57)=TRUE,IF(SEARCH(N$1,$A57)&gt;0,TRUE,FALSE)),"")</f>
        <v>0</v>
      </c>
      <c r="O57" s="17" t="str">
        <f>IFERROR(AND(OR(O1:Q56,$Y57)=TRUE,IF(SEARCH(O$1,$A57)&gt;0,TRUE,FALSE)),"")</f>
        <v/>
      </c>
      <c r="P57" s="17" t="str">
        <f>IFERROR(AND(OR(P1:Q56,$Y57)=TRUE,IF(SEARCH(P$1,$A57)&gt;0,TRUE,FALSE)),"")</f>
        <v/>
      </c>
      <c r="Q57" s="17" t="str">
        <f>IFERROR(AND(OR(Q1:Q56,$Y57)=TRUE,IF(SEARCH(Q$1,$A57)&gt;0,TRUE,FALSE)),"")</f>
        <v/>
      </c>
      <c r="R57" s="17" t="b">
        <f>IFERROR(AND(OR(R1:S56,$Y57)=TRUE,IF(SEARCH(R$1,$A57)&gt;0,TRUE,FALSE)),"")</f>
        <v>0</v>
      </c>
      <c r="S57" s="17" t="str">
        <f>IFERROR(AND(OR(S1:S56,$Y57)=TRUE,IF(SEARCH(S$1,$A57)&gt;0,TRUE,FALSE)),"")</f>
        <v/>
      </c>
      <c r="T57" s="17" t="str">
        <f>IFERROR(AND(OR(T1:T56,$Y57)=TRUE,IF(SEARCH(T$1,$A57)&gt;0,TRUE,FALSE)),"")</f>
        <v/>
      </c>
      <c r="U57" s="17" t="b">
        <f>IFERROR(AND(OR(U1:V56,$Y57)=TRUE,IF(SEARCH(U$1,$A57)&gt;0,TRUE,FALSE)),"")</f>
        <v>0</v>
      </c>
      <c r="V57" s="17" t="str">
        <f>IFERROR(AND(OR(V1:V56,$Y57)=TRUE,IF(SEARCH(V$1,$A57)&gt;0,TRUE,FALSE)),"")</f>
        <v/>
      </c>
      <c r="W57" s="17">
        <f t="shared" si="5"/>
        <v>0</v>
      </c>
      <c r="X57" s="17" t="b">
        <f t="shared" si="6"/>
        <v>0</v>
      </c>
      <c r="Y57" s="17" t="b">
        <f t="shared" si="7"/>
        <v>0</v>
      </c>
      <c r="Z57" s="17" t="b">
        <f t="shared" si="8"/>
        <v>0</v>
      </c>
      <c r="AA57" s="17" t="b">
        <f>IF(E57&gt;'Overview (RESPONSES REQUIRED)'!$F$54,FALSE,TRUE)</f>
        <v>0</v>
      </c>
      <c r="AB57" s="17" t="b">
        <f>IF('Overview (RESPONSES REQUIRED)'!$D$54="Y", TRUE, FALSE)</f>
        <v>0</v>
      </c>
      <c r="AC57" s="17" t="str">
        <f t="shared" si="9"/>
        <v>N</v>
      </c>
    </row>
    <row r="58" spans="1:29" ht="15" x14ac:dyDescent="0.15">
      <c r="A58" s="17" t="s">
        <v>933</v>
      </c>
      <c r="B58" s="17">
        <v>2</v>
      </c>
      <c r="C58" s="17">
        <v>1</v>
      </c>
      <c r="D58" s="17" t="s">
        <v>878</v>
      </c>
      <c r="E58" s="17">
        <v>6</v>
      </c>
      <c r="F58" s="17" t="str">
        <f>IF('ENDC-n26'!P61="Y", "Y", IF('ENDC-n26'!P61="N", "N", 0))</f>
        <v>N</v>
      </c>
      <c r="G58" s="17" t="str">
        <f>IFERROR(AND(OR(G1:H57,$Y58)=TRUE,IF(SEARCH(G$1,$A58)&gt;0,TRUE,FALSE)),"")</f>
        <v/>
      </c>
      <c r="H58" s="17" t="b">
        <f>IFERROR(AND(OR(H1:H57,$Y58)=TRUE,IF(SEARCH(H$1,$A58)&gt;0,TRUE,FALSE)),"")</f>
        <v>0</v>
      </c>
      <c r="I58" s="17" t="b">
        <f>IFERROR(AND(OR(I1:L57,$Y58)=TRUE,IF(SEARCH(I$1,$A58)&gt;0,TRUE,FALSE)),"")</f>
        <v>0</v>
      </c>
      <c r="J58" s="17" t="str">
        <f>IFERROR(AND(OR(J1:L57,$Y58)=TRUE,IF(SEARCH(J$1,$A58)&gt;0,TRUE,FALSE)),"")</f>
        <v/>
      </c>
      <c r="K58" s="17" t="str">
        <f>IFERROR(AND(OR(K1:L57,$Y58)=TRUE,IF(SEARCH(K$1,$A58)&gt;0,TRUE,FALSE)),"")</f>
        <v/>
      </c>
      <c r="L58" s="17" t="str">
        <f>IFERROR(AND(OR(L1:L57,$Y58)=TRUE,IF(SEARCH(L$1,$A58)&gt;0,TRUE,FALSE)),"")</f>
        <v/>
      </c>
      <c r="M58" s="17" t="str">
        <f>IFERROR(AND(OR(M1:M57,$Y58)=TRUE,IF(SEARCH(M$1,$A58)&gt;0,TRUE,FALSE)),"")</f>
        <v/>
      </c>
      <c r="N58" s="17" t="str">
        <f>IFERROR(AND(OR(N1:Q57,$Y58)=TRUE,IF(SEARCH(N$1,$A58)&gt;0,TRUE,FALSE)),"")</f>
        <v/>
      </c>
      <c r="O58" s="17" t="str">
        <f>IFERROR(AND(OR(O1:Q57,$Y58)=TRUE,IF(SEARCH(O$1,$A58)&gt;0,TRUE,FALSE)),"")</f>
        <v/>
      </c>
      <c r="P58" s="17" t="str">
        <f>IFERROR(AND(OR(P1:Q57,$Y58)=TRUE,IF(SEARCH(P$1,$A58)&gt;0,TRUE,FALSE)),"")</f>
        <v/>
      </c>
      <c r="Q58" s="17" t="str">
        <f>IFERROR(AND(OR(Q1:Q57,$Y58)=TRUE,IF(SEARCH(Q$1,$A58)&gt;0,TRUE,FALSE)),"")</f>
        <v/>
      </c>
      <c r="R58" s="17" t="b">
        <f>IFERROR(AND(OR(R1:S57,$Y58)=TRUE,IF(SEARCH(R$1,$A58)&gt;0,TRUE,FALSE)),"")</f>
        <v>0</v>
      </c>
      <c r="S58" s="17" t="str">
        <f>IFERROR(AND(OR(S1:S57,$Y58)=TRUE,IF(SEARCH(S$1,$A58)&gt;0,TRUE,FALSE)),"")</f>
        <v/>
      </c>
      <c r="T58" s="17" t="str">
        <f>IFERROR(AND(OR(T1:T57,$Y58)=TRUE,IF(SEARCH(T$1,$A58)&gt;0,TRUE,FALSE)),"")</f>
        <v/>
      </c>
      <c r="U58" s="17" t="b">
        <f>IFERROR(AND(OR(U1:V57,$Y58)=TRUE,IF(SEARCH(U$1,$A58)&gt;0,TRUE,FALSE)),"")</f>
        <v>0</v>
      </c>
      <c r="V58" s="17" t="str">
        <f>IFERROR(AND(OR(V1:V57,$Y58)=TRUE,IF(SEARCH(V$1,$A58)&gt;0,TRUE,FALSE)),"")</f>
        <v/>
      </c>
      <c r="W58" s="17">
        <f t="shared" si="5"/>
        <v>0</v>
      </c>
      <c r="X58" s="17" t="b">
        <f t="shared" si="6"/>
        <v>0</v>
      </c>
      <c r="Y58" s="17" t="b">
        <f t="shared" si="7"/>
        <v>0</v>
      </c>
      <c r="Z58" s="17" t="b">
        <f t="shared" si="8"/>
        <v>0</v>
      </c>
      <c r="AA58" s="17" t="b">
        <f>IF(E58&gt;'Overview (RESPONSES REQUIRED)'!$F$54,FALSE,TRUE)</f>
        <v>0</v>
      </c>
      <c r="AB58" s="17" t="b">
        <f>IF('Overview (RESPONSES REQUIRED)'!$D$54="Y", TRUE, FALSE)</f>
        <v>0</v>
      </c>
      <c r="AC58" s="17" t="str">
        <f t="shared" si="9"/>
        <v>N</v>
      </c>
    </row>
    <row r="59" spans="1:29" ht="15" x14ac:dyDescent="0.15">
      <c r="A59" s="17" t="s">
        <v>934</v>
      </c>
      <c r="B59" s="17">
        <v>2</v>
      </c>
      <c r="C59" s="17">
        <v>1</v>
      </c>
      <c r="D59" s="17" t="s">
        <v>878</v>
      </c>
      <c r="E59" s="17">
        <v>6</v>
      </c>
      <c r="F59" s="17" t="str">
        <f>IF('ENDC-n26'!P62="Y", "Y", IF('ENDC-n26'!P62="N", "N", 0))</f>
        <v>N</v>
      </c>
      <c r="G59" s="17" t="b">
        <f>IFERROR(AND(OR(G1:H58,$Y59)=TRUE,IF(SEARCH(G$1,$A59)&gt;0,TRUE,FALSE)),"")</f>
        <v>0</v>
      </c>
      <c r="H59" s="17" t="str">
        <f>IFERROR(AND(OR(H1:H58,$Y59)=TRUE,IF(SEARCH(H$1,$A59)&gt;0,TRUE,FALSE)),"")</f>
        <v/>
      </c>
      <c r="I59" s="17" t="str">
        <f>IFERROR(AND(OR(I1:L58,$Y59)=TRUE,IF(SEARCH(I$1,$A59)&gt;0,TRUE,FALSE)),"")</f>
        <v/>
      </c>
      <c r="J59" s="17" t="b">
        <f>IFERROR(AND(OR(J1:L58,$Y59)=TRUE,IF(SEARCH(J$1,$A59)&gt;0,TRUE,FALSE)),"")</f>
        <v>0</v>
      </c>
      <c r="K59" s="17" t="str">
        <f>IFERROR(AND(OR(K1:L58,$Y59)=TRUE,IF(SEARCH(K$1,$A59)&gt;0,TRUE,FALSE)),"")</f>
        <v/>
      </c>
      <c r="L59" s="17" t="str">
        <f>IFERROR(AND(OR(L1:L58,$Y59)=TRUE,IF(SEARCH(L$1,$A59)&gt;0,TRUE,FALSE)),"")</f>
        <v/>
      </c>
      <c r="M59" s="17" t="str">
        <f>IFERROR(AND(OR(M1:M58,$Y59)=TRUE,IF(SEARCH(M$1,$A59)&gt;0,TRUE,FALSE)),"")</f>
        <v/>
      </c>
      <c r="N59" s="17" t="str">
        <f>IFERROR(AND(OR(N1:Q58,$Y59)=TRUE,IF(SEARCH(N$1,$A59)&gt;0,TRUE,FALSE)),"")</f>
        <v/>
      </c>
      <c r="O59" s="17" t="str">
        <f>IFERROR(AND(OR(O1:Q58,$Y59)=TRUE,IF(SEARCH(O$1,$A59)&gt;0,TRUE,FALSE)),"")</f>
        <v/>
      </c>
      <c r="P59" s="17" t="str">
        <f>IFERROR(AND(OR(P1:Q58,$Y59)=TRUE,IF(SEARCH(P$1,$A59)&gt;0,TRUE,FALSE)),"")</f>
        <v/>
      </c>
      <c r="Q59" s="17" t="str">
        <f>IFERROR(AND(OR(Q1:Q58,$Y59)=TRUE,IF(SEARCH(Q$1,$A59)&gt;0,TRUE,FALSE)),"")</f>
        <v/>
      </c>
      <c r="R59" s="17" t="b">
        <f>IFERROR(AND(OR(R1:S58,$Y59)=TRUE,IF(SEARCH(R$1,$A59)&gt;0,TRUE,FALSE)),"")</f>
        <v>0</v>
      </c>
      <c r="S59" s="17" t="str">
        <f>IFERROR(AND(OR(S1:S58,$Y59)=TRUE,IF(SEARCH(S$1,$A59)&gt;0,TRUE,FALSE)),"")</f>
        <v/>
      </c>
      <c r="T59" s="17" t="str">
        <f>IFERROR(AND(OR(T1:T58,$Y59)=TRUE,IF(SEARCH(T$1,$A59)&gt;0,TRUE,FALSE)),"")</f>
        <v/>
      </c>
      <c r="U59" s="17" t="b">
        <f>IFERROR(AND(OR(U1:V58,$Y59)=TRUE,IF(SEARCH(U$1,$A59)&gt;0,TRUE,FALSE)),"")</f>
        <v>0</v>
      </c>
      <c r="V59" s="17" t="str">
        <f>IFERROR(AND(OR(V1:V58,$Y59)=TRUE,IF(SEARCH(V$1,$A59)&gt;0,TRUE,FALSE)),"")</f>
        <v/>
      </c>
      <c r="W59" s="17">
        <f t="shared" si="5"/>
        <v>0</v>
      </c>
      <c r="X59" s="17" t="b">
        <f t="shared" si="6"/>
        <v>0</v>
      </c>
      <c r="Y59" s="17" t="b">
        <f t="shared" si="7"/>
        <v>0</v>
      </c>
      <c r="Z59" s="17" t="b">
        <f t="shared" si="8"/>
        <v>0</v>
      </c>
      <c r="AA59" s="17" t="b">
        <f>IF(E59&gt;'Overview (RESPONSES REQUIRED)'!$F$54,FALSE,TRUE)</f>
        <v>0</v>
      </c>
      <c r="AB59" s="17" t="b">
        <f>IF('Overview (RESPONSES REQUIRED)'!$D$54="Y", TRUE, FALSE)</f>
        <v>0</v>
      </c>
      <c r="AC59" s="17" t="str">
        <f t="shared" si="9"/>
        <v>N</v>
      </c>
    </row>
    <row r="60" spans="1:29" ht="15" x14ac:dyDescent="0.15">
      <c r="A60" s="17" t="s">
        <v>935</v>
      </c>
      <c r="B60" s="17">
        <v>2</v>
      </c>
      <c r="C60" s="17">
        <v>1</v>
      </c>
      <c r="D60" s="17" t="s">
        <v>878</v>
      </c>
      <c r="E60" s="17">
        <v>6</v>
      </c>
      <c r="F60" s="17" t="str">
        <f>IF('ENDC-n26'!P63="Y", "Y", IF('ENDC-n26'!P63="N", "N", 0))</f>
        <v>N</v>
      </c>
      <c r="G60" s="17" t="str">
        <f>IFERROR(AND(OR(G1:H59,$Y60)=TRUE,IF(SEARCH(G$1,$A60)&gt;0,TRUE,FALSE)),"")</f>
        <v/>
      </c>
      <c r="H60" s="17" t="b">
        <f>IFERROR(AND(OR(H1:H59,$Y60)=TRUE,IF(SEARCH(H$1,$A60)&gt;0,TRUE,FALSE)),"")</f>
        <v>0</v>
      </c>
      <c r="I60" s="17" t="str">
        <f>IFERROR(AND(OR(I1:L59,$Y60)=TRUE,IF(SEARCH(I$1,$A60)&gt;0,TRUE,FALSE)),"")</f>
        <v/>
      </c>
      <c r="J60" s="17" t="str">
        <f>IFERROR(AND(OR(J1:L59,$Y60)=TRUE,IF(SEARCH(J$1,$A60)&gt;0,TRUE,FALSE)),"")</f>
        <v/>
      </c>
      <c r="K60" s="17" t="str">
        <f>IFERROR(AND(OR(K1:L59,$Y60)=TRUE,IF(SEARCH(K$1,$A60)&gt;0,TRUE,FALSE)),"")</f>
        <v/>
      </c>
      <c r="L60" s="17" t="str">
        <f>IFERROR(AND(OR(L1:L59,$Y60)=TRUE,IF(SEARCH(L$1,$A60)&gt;0,TRUE,FALSE)),"")</f>
        <v/>
      </c>
      <c r="M60" s="17" t="str">
        <f>IFERROR(AND(OR(M1:M59,$Y60)=TRUE,IF(SEARCH(M$1,$A60)&gt;0,TRUE,FALSE)),"")</f>
        <v/>
      </c>
      <c r="N60" s="17" t="b">
        <f>IFERROR(AND(OR(N1:Q59,$Y60)=TRUE,IF(SEARCH(N$1,$A60)&gt;0,TRUE,FALSE)),"")</f>
        <v>0</v>
      </c>
      <c r="O60" s="17" t="str">
        <f>IFERROR(AND(OR(O1:Q59,$Y60)=TRUE,IF(SEARCH(O$1,$A60)&gt;0,TRUE,FALSE)),"")</f>
        <v/>
      </c>
      <c r="P60" s="17" t="str">
        <f>IFERROR(AND(OR(P1:Q59,$Y60)=TRUE,IF(SEARCH(P$1,$A60)&gt;0,TRUE,FALSE)),"")</f>
        <v/>
      </c>
      <c r="Q60" s="17" t="str">
        <f>IFERROR(AND(OR(Q1:Q59,$Y60)=TRUE,IF(SEARCH(Q$1,$A60)&gt;0,TRUE,FALSE)),"")</f>
        <v/>
      </c>
      <c r="R60" s="17" t="b">
        <f>IFERROR(AND(OR(R1:S59,$Y60)=TRUE,IF(SEARCH(R$1,$A60)&gt;0,TRUE,FALSE)),"")</f>
        <v>0</v>
      </c>
      <c r="S60" s="17" t="str">
        <f>IFERROR(AND(OR(S1:S59,$Y60)=TRUE,IF(SEARCH(S$1,$A60)&gt;0,TRUE,FALSE)),"")</f>
        <v/>
      </c>
      <c r="T60" s="17" t="str">
        <f>IFERROR(AND(OR(T1:T59,$Y60)=TRUE,IF(SEARCH(T$1,$A60)&gt;0,TRUE,FALSE)),"")</f>
        <v/>
      </c>
      <c r="U60" s="17" t="b">
        <f>IFERROR(AND(OR(U1:V59,$Y60)=TRUE,IF(SEARCH(U$1,$A60)&gt;0,TRUE,FALSE)),"")</f>
        <v>0</v>
      </c>
      <c r="V60" s="17" t="str">
        <f>IFERROR(AND(OR(V1:V59,$Y60)=TRUE,IF(SEARCH(V$1,$A60)&gt;0,TRUE,FALSE)),"")</f>
        <v/>
      </c>
      <c r="W60" s="17">
        <f t="shared" si="5"/>
        <v>0</v>
      </c>
      <c r="X60" s="17" t="b">
        <f t="shared" si="6"/>
        <v>0</v>
      </c>
      <c r="Y60" s="17" t="b">
        <f t="shared" si="7"/>
        <v>0</v>
      </c>
      <c r="Z60" s="17" t="b">
        <f t="shared" si="8"/>
        <v>0</v>
      </c>
      <c r="AA60" s="17" t="b">
        <f>IF(E60&gt;'Overview (RESPONSES REQUIRED)'!$F$54,FALSE,TRUE)</f>
        <v>0</v>
      </c>
      <c r="AB60" s="17" t="b">
        <f>IF('Overview (RESPONSES REQUIRED)'!$D$54="Y", TRUE, FALSE)</f>
        <v>0</v>
      </c>
      <c r="AC60" s="17" t="str">
        <f t="shared" si="9"/>
        <v>N</v>
      </c>
    </row>
    <row r="61" spans="1:29" ht="15" x14ac:dyDescent="0.15">
      <c r="A61" s="17" t="s">
        <v>936</v>
      </c>
      <c r="B61" s="17">
        <v>2</v>
      </c>
      <c r="C61" s="17">
        <v>1</v>
      </c>
      <c r="D61" s="17" t="s">
        <v>878</v>
      </c>
      <c r="E61" s="17">
        <v>6</v>
      </c>
      <c r="F61" s="17" t="str">
        <f>IF('ENDC-n26'!P64="Y", "Y", IF('ENDC-n26'!P64="N", "N", 0))</f>
        <v>N</v>
      </c>
      <c r="G61" s="17" t="b">
        <f>IFERROR(AND(OR(G1:H60,$Y61)=TRUE,IF(SEARCH(G$1,$A61)&gt;0,TRUE,FALSE)),"")</f>
        <v>0</v>
      </c>
      <c r="H61" s="17" t="str">
        <f>IFERROR(AND(OR(H1:H60,$Y61)=TRUE,IF(SEARCH(H$1,$A61)&gt;0,TRUE,FALSE)),"")</f>
        <v/>
      </c>
      <c r="I61" s="17" t="str">
        <f>IFERROR(AND(OR(I1:L60,$Y61)=TRUE,IF(SEARCH(I$1,$A61)&gt;0,TRUE,FALSE)),"")</f>
        <v/>
      </c>
      <c r="J61" s="17" t="str">
        <f>IFERROR(AND(OR(J1:L60,$Y61)=TRUE,IF(SEARCH(J$1,$A61)&gt;0,TRUE,FALSE)),"")</f>
        <v/>
      </c>
      <c r="K61" s="17" t="str">
        <f>IFERROR(AND(OR(K1:L60,$Y61)=TRUE,IF(SEARCH(K$1,$A61)&gt;0,TRUE,FALSE)),"")</f>
        <v/>
      </c>
      <c r="L61" s="17" t="str">
        <f>IFERROR(AND(OR(L1:L60,$Y61)=TRUE,IF(SEARCH(L$1,$A61)&gt;0,TRUE,FALSE)),"")</f>
        <v/>
      </c>
      <c r="M61" s="17" t="str">
        <f>IFERROR(AND(OR(M1:M60,$Y61)=TRUE,IF(SEARCH(M$1,$A61)&gt;0,TRUE,FALSE)),"")</f>
        <v/>
      </c>
      <c r="N61" s="17" t="str">
        <f>IFERROR(AND(OR(N1:Q60,$Y61)=TRUE,IF(SEARCH(N$1,$A61)&gt;0,TRUE,FALSE)),"")</f>
        <v/>
      </c>
      <c r="O61" s="17" t="b">
        <f>IFERROR(AND(OR(O1:Q60,$Y61)=TRUE,IF(SEARCH(O$1,$A61)&gt;0,TRUE,FALSE)),"")</f>
        <v>0</v>
      </c>
      <c r="P61" s="17" t="str">
        <f>IFERROR(AND(OR(P1:Q60,$Y61)=TRUE,IF(SEARCH(P$1,$A61)&gt;0,TRUE,FALSE)),"")</f>
        <v/>
      </c>
      <c r="Q61" s="17" t="str">
        <f>IFERROR(AND(OR(Q1:Q60,$Y61)=TRUE,IF(SEARCH(Q$1,$A61)&gt;0,TRUE,FALSE)),"")</f>
        <v/>
      </c>
      <c r="R61" s="17" t="b">
        <f>IFERROR(AND(OR(R1:S60,$Y61)=TRUE,IF(SEARCH(R$1,$A61)&gt;0,TRUE,FALSE)),"")</f>
        <v>0</v>
      </c>
      <c r="S61" s="17" t="str">
        <f>IFERROR(AND(OR(S1:S60,$Y61)=TRUE,IF(SEARCH(S$1,$A61)&gt;0,TRUE,FALSE)),"")</f>
        <v/>
      </c>
      <c r="T61" s="17" t="str">
        <f>IFERROR(AND(OR(T1:T60,$Y61)=TRUE,IF(SEARCH(T$1,$A61)&gt;0,TRUE,FALSE)),"")</f>
        <v/>
      </c>
      <c r="U61" s="17" t="b">
        <f>IFERROR(AND(OR(U1:V60,$Y61)=TRUE,IF(SEARCH(U$1,$A61)&gt;0,TRUE,FALSE)),"")</f>
        <v>0</v>
      </c>
      <c r="V61" s="17" t="str">
        <f>IFERROR(AND(OR(V1:V60,$Y61)=TRUE,IF(SEARCH(V$1,$A61)&gt;0,TRUE,FALSE)),"")</f>
        <v/>
      </c>
      <c r="W61" s="17">
        <f t="shared" si="5"/>
        <v>0</v>
      </c>
      <c r="X61" s="17" t="b">
        <f t="shared" si="6"/>
        <v>0</v>
      </c>
      <c r="Y61" s="17" t="b">
        <f t="shared" si="7"/>
        <v>0</v>
      </c>
      <c r="Z61" s="17" t="b">
        <f t="shared" si="8"/>
        <v>0</v>
      </c>
      <c r="AA61" s="17" t="b">
        <f>IF(E61&gt;'Overview (RESPONSES REQUIRED)'!$F$54,FALSE,TRUE)</f>
        <v>0</v>
      </c>
      <c r="AB61" s="17" t="b">
        <f>IF('Overview (RESPONSES REQUIRED)'!$D$54="Y", TRUE, FALSE)</f>
        <v>0</v>
      </c>
      <c r="AC61" s="17" t="str">
        <f t="shared" si="9"/>
        <v>N</v>
      </c>
    </row>
    <row r="62" spans="1:29" ht="15" x14ac:dyDescent="0.15">
      <c r="A62" s="17" t="s">
        <v>937</v>
      </c>
      <c r="B62" s="17">
        <v>2</v>
      </c>
      <c r="C62" s="17">
        <v>1</v>
      </c>
      <c r="D62" s="17" t="s">
        <v>878</v>
      </c>
      <c r="E62" s="17">
        <v>6</v>
      </c>
      <c r="F62" s="17" t="str">
        <f>IF('ENDC-n26'!P65="Y", "Y", IF('ENDC-n26'!P65="N", "N", 0))</f>
        <v>N</v>
      </c>
      <c r="G62" s="17" t="str">
        <f>IFERROR(AND(OR(G1:H61,$Y62)=TRUE,IF(SEARCH(G$1,$A62)&gt;0,TRUE,FALSE)),"")</f>
        <v/>
      </c>
      <c r="H62" s="17" t="str">
        <f>IFERROR(AND(OR(H1:H61,$Y62)=TRUE,IF(SEARCH(H$1,$A62)&gt;0,TRUE,FALSE)),"")</f>
        <v/>
      </c>
      <c r="I62" s="17" t="str">
        <f>IFERROR(AND(OR(I1:L61,$Y62)=TRUE,IF(SEARCH(I$1,$A62)&gt;0,TRUE,FALSE)),"")</f>
        <v/>
      </c>
      <c r="J62" s="17" t="b">
        <f>IFERROR(AND(OR(J1:L61,$Y62)=TRUE,IF(SEARCH(J$1,$A62)&gt;0,TRUE,FALSE)),"")</f>
        <v>0</v>
      </c>
      <c r="K62" s="17" t="str">
        <f>IFERROR(AND(OR(K1:L61,$Y62)=TRUE,IF(SEARCH(K$1,$A62)&gt;0,TRUE,FALSE)),"")</f>
        <v/>
      </c>
      <c r="L62" s="17" t="str">
        <f>IFERROR(AND(OR(L1:L61,$Y62)=TRUE,IF(SEARCH(L$1,$A62)&gt;0,TRUE,FALSE)),"")</f>
        <v/>
      </c>
      <c r="M62" s="17" t="str">
        <f>IFERROR(AND(OR(M1:M61,$Y62)=TRUE,IF(SEARCH(M$1,$A62)&gt;0,TRUE,FALSE)),"")</f>
        <v/>
      </c>
      <c r="N62" s="17" t="b">
        <f>IFERROR(AND(OR(N1:Q61,$Y62)=TRUE,IF(SEARCH(N$1,$A62)&gt;0,TRUE,FALSE)),"")</f>
        <v>0</v>
      </c>
      <c r="O62" s="17" t="str">
        <f>IFERROR(AND(OR(O1:Q61,$Y62)=TRUE,IF(SEARCH(O$1,$A62)&gt;0,TRUE,FALSE)),"")</f>
        <v/>
      </c>
      <c r="P62" s="17" t="str">
        <f>IFERROR(AND(OR(P1:Q61,$Y62)=TRUE,IF(SEARCH(P$1,$A62)&gt;0,TRUE,FALSE)),"")</f>
        <v/>
      </c>
      <c r="Q62" s="17" t="str">
        <f>IFERROR(AND(OR(Q1:Q61,$Y62)=TRUE,IF(SEARCH(Q$1,$A62)&gt;0,TRUE,FALSE)),"")</f>
        <v/>
      </c>
      <c r="R62" s="17" t="b">
        <f>IFERROR(AND(OR(R1:S61,$Y62)=TRUE,IF(SEARCH(R$1,$A62)&gt;0,TRUE,FALSE)),"")</f>
        <v>0</v>
      </c>
      <c r="S62" s="17" t="str">
        <f>IFERROR(AND(OR(S1:S61,$Y62)=TRUE,IF(SEARCH(S$1,$A62)&gt;0,TRUE,FALSE)),"")</f>
        <v/>
      </c>
      <c r="T62" s="17" t="str">
        <f>IFERROR(AND(OR(T1:T61,$Y62)=TRUE,IF(SEARCH(T$1,$A62)&gt;0,TRUE,FALSE)),"")</f>
        <v/>
      </c>
      <c r="U62" s="17" t="b">
        <f>IFERROR(AND(OR(U1:V61,$Y62)=TRUE,IF(SEARCH(U$1,$A62)&gt;0,TRUE,FALSE)),"")</f>
        <v>0</v>
      </c>
      <c r="V62" s="17" t="str">
        <f>IFERROR(AND(OR(V1:V61,$Y62)=TRUE,IF(SEARCH(V$1,$A62)&gt;0,TRUE,FALSE)),"")</f>
        <v/>
      </c>
      <c r="W62" s="17">
        <f t="shared" si="5"/>
        <v>0</v>
      </c>
      <c r="X62" s="17" t="b">
        <f t="shared" si="6"/>
        <v>0</v>
      </c>
      <c r="Y62" s="17" t="b">
        <f t="shared" si="7"/>
        <v>0</v>
      </c>
      <c r="Z62" s="17" t="b">
        <f t="shared" si="8"/>
        <v>0</v>
      </c>
      <c r="AA62" s="17" t="b">
        <f>IF(E62&gt;'Overview (RESPONSES REQUIRED)'!$F$54,FALSE,TRUE)</f>
        <v>0</v>
      </c>
      <c r="AB62" s="17" t="b">
        <f>IF('Overview (RESPONSES REQUIRED)'!$D$54="Y", TRUE, FALSE)</f>
        <v>0</v>
      </c>
      <c r="AC62" s="17" t="str">
        <f t="shared" si="9"/>
        <v>N</v>
      </c>
    </row>
    <row r="63" spans="1:29" ht="15" x14ac:dyDescent="0.15">
      <c r="A63" s="17" t="s">
        <v>938</v>
      </c>
      <c r="B63" s="17">
        <v>2</v>
      </c>
      <c r="C63" s="17">
        <v>1</v>
      </c>
      <c r="D63" s="17" t="s">
        <v>878</v>
      </c>
      <c r="E63" s="17">
        <v>6</v>
      </c>
      <c r="F63" s="17" t="str">
        <f>IF('ENDC-n26'!P66="Y", "Y", IF('ENDC-n26'!P66="N", "N", 0))</f>
        <v>N</v>
      </c>
      <c r="G63" s="17" t="str">
        <f>IFERROR(AND(OR(G1:H62,$Y63)=TRUE,IF(SEARCH(G$1,$A63)&gt;0,TRUE,FALSE)),"")</f>
        <v/>
      </c>
      <c r="H63" s="17" t="str">
        <f>IFERROR(AND(OR(H1:H62,$Y63)=TRUE,IF(SEARCH(H$1,$A63)&gt;0,TRUE,FALSE)),"")</f>
        <v/>
      </c>
      <c r="I63" s="17" t="b">
        <f>IFERROR(AND(OR(I1:L62,$Y63)=TRUE,IF(SEARCH(I$1,$A63)&gt;0,TRUE,FALSE)),"")</f>
        <v>0</v>
      </c>
      <c r="J63" s="17" t="str">
        <f>IFERROR(AND(OR(J1:L62,$Y63)=TRUE,IF(SEARCH(J$1,$A63)&gt;0,TRUE,FALSE)),"")</f>
        <v/>
      </c>
      <c r="K63" s="17" t="str">
        <f>IFERROR(AND(OR(K1:L62,$Y63)=TRUE,IF(SEARCH(K$1,$A63)&gt;0,TRUE,FALSE)),"")</f>
        <v/>
      </c>
      <c r="L63" s="17" t="str">
        <f>IFERROR(AND(OR(L1:L62,$Y63)=TRUE,IF(SEARCH(L$1,$A63)&gt;0,TRUE,FALSE)),"")</f>
        <v/>
      </c>
      <c r="M63" s="17" t="str">
        <f>IFERROR(AND(OR(M1:M62,$Y63)=TRUE,IF(SEARCH(M$1,$A63)&gt;0,TRUE,FALSE)),"")</f>
        <v/>
      </c>
      <c r="N63" s="17" t="str">
        <f>IFERROR(AND(OR(N1:Q62,$Y63)=TRUE,IF(SEARCH(N$1,$A63)&gt;0,TRUE,FALSE)),"")</f>
        <v/>
      </c>
      <c r="O63" s="17" t="b">
        <f>IFERROR(AND(OR(O1:Q62,$Y63)=TRUE,IF(SEARCH(O$1,$A63)&gt;0,TRUE,FALSE)),"")</f>
        <v>0</v>
      </c>
      <c r="P63" s="17" t="str">
        <f>IFERROR(AND(OR(P1:Q62,$Y63)=TRUE,IF(SEARCH(P$1,$A63)&gt;0,TRUE,FALSE)),"")</f>
        <v/>
      </c>
      <c r="Q63" s="17" t="str">
        <f>IFERROR(AND(OR(Q1:Q62,$Y63)=TRUE,IF(SEARCH(Q$1,$A63)&gt;0,TRUE,FALSE)),"")</f>
        <v/>
      </c>
      <c r="R63" s="17" t="b">
        <f>IFERROR(AND(OR(R1:S62,$Y63)=TRUE,IF(SEARCH(R$1,$A63)&gt;0,TRUE,FALSE)),"")</f>
        <v>0</v>
      </c>
      <c r="S63" s="17" t="str">
        <f>IFERROR(AND(OR(S1:S62,$Y63)=TRUE,IF(SEARCH(S$1,$A63)&gt;0,TRUE,FALSE)),"")</f>
        <v/>
      </c>
      <c r="T63" s="17" t="str">
        <f>IFERROR(AND(OR(T1:T62,$Y63)=TRUE,IF(SEARCH(T$1,$A63)&gt;0,TRUE,FALSE)),"")</f>
        <v/>
      </c>
      <c r="U63" s="17" t="b">
        <f>IFERROR(AND(OR(U1:V62,$Y63)=TRUE,IF(SEARCH(U$1,$A63)&gt;0,TRUE,FALSE)),"")</f>
        <v>0</v>
      </c>
      <c r="V63" s="17" t="str">
        <f>IFERROR(AND(OR(V1:V62,$Y63)=TRUE,IF(SEARCH(V$1,$A63)&gt;0,TRUE,FALSE)),"")</f>
        <v/>
      </c>
      <c r="W63" s="17">
        <f t="shared" si="5"/>
        <v>0</v>
      </c>
      <c r="X63" s="17" t="b">
        <f t="shared" si="6"/>
        <v>0</v>
      </c>
      <c r="Y63" s="17" t="b">
        <f t="shared" si="7"/>
        <v>0</v>
      </c>
      <c r="Z63" s="17" t="b">
        <f t="shared" si="8"/>
        <v>0</v>
      </c>
      <c r="AA63" s="17" t="b">
        <f>IF(E63&gt;'Overview (RESPONSES REQUIRED)'!$F$54,FALSE,TRUE)</f>
        <v>0</v>
      </c>
      <c r="AB63" s="17" t="b">
        <f>IF('Overview (RESPONSES REQUIRED)'!$D$54="Y", TRUE, FALSE)</f>
        <v>0</v>
      </c>
      <c r="AC63" s="17" t="str">
        <f t="shared" si="9"/>
        <v>N</v>
      </c>
    </row>
    <row r="64" spans="1:29" ht="15" x14ac:dyDescent="0.15">
      <c r="A64" s="17" t="s">
        <v>939</v>
      </c>
      <c r="B64" s="17">
        <v>2</v>
      </c>
      <c r="C64" s="17">
        <v>1</v>
      </c>
      <c r="D64" s="17" t="s">
        <v>878</v>
      </c>
      <c r="E64" s="17">
        <v>4</v>
      </c>
      <c r="F64" s="17" t="str">
        <f>IF('ENDC-n26'!P67="Y", "Y", IF('ENDC-n26'!P67="N", "N", 0))</f>
        <v>N</v>
      </c>
      <c r="G64" s="17" t="b">
        <f>IFERROR(AND(OR(G1:H63,$Y64)=TRUE,IF(SEARCH(G$1,$A64)&gt;0,TRUE,FALSE)),"")</f>
        <v>0</v>
      </c>
      <c r="H64" s="17" t="str">
        <f>IFERROR(AND(OR(H1:H63,$Y64)=TRUE,IF(SEARCH(H$1,$A64)&gt;0,TRUE,FALSE)),"")</f>
        <v/>
      </c>
      <c r="I64" s="17" t="b">
        <f>IFERROR(AND(OR(I1:L63,$Y64)=TRUE,IF(SEARCH(I$1,$A64)&gt;0,TRUE,FALSE)),"")</f>
        <v>0</v>
      </c>
      <c r="J64" s="17" t="str">
        <f>IFERROR(AND(OR(J1:L63,$Y64)=TRUE,IF(SEARCH(J$1,$A64)&gt;0,TRUE,FALSE)),"")</f>
        <v/>
      </c>
      <c r="K64" s="17" t="str">
        <f>IFERROR(AND(OR(K1:L63,$Y64)=TRUE,IF(SEARCH(K$1,$A64)&gt;0,TRUE,FALSE)),"")</f>
        <v/>
      </c>
      <c r="L64" s="17" t="str">
        <f>IFERROR(AND(OR(L1:L63,$Y64)=TRUE,IF(SEARCH(L$1,$A64)&gt;0,TRUE,FALSE)),"")</f>
        <v/>
      </c>
      <c r="M64" s="17" t="str">
        <f>IFERROR(AND(OR(M1:M63,$Y64)=TRUE,IF(SEARCH(M$1,$A64)&gt;0,TRUE,FALSE)),"")</f>
        <v/>
      </c>
      <c r="N64" s="17" t="str">
        <f>IFERROR(AND(OR(N1:Q63,$Y64)=TRUE,IF(SEARCH(N$1,$A64)&gt;0,TRUE,FALSE)),"")</f>
        <v/>
      </c>
      <c r="O64" s="17" t="str">
        <f>IFERROR(AND(OR(O1:Q63,$Y64)=TRUE,IF(SEARCH(O$1,$A64)&gt;0,TRUE,FALSE)),"")</f>
        <v/>
      </c>
      <c r="P64" s="17" t="str">
        <f>IFERROR(AND(OR(P1:Q63,$Y64)=TRUE,IF(SEARCH(P$1,$A64)&gt;0,TRUE,FALSE)),"")</f>
        <v/>
      </c>
      <c r="Q64" s="17" t="str">
        <f>IFERROR(AND(OR(Q1:Q63,$Y64)=TRUE,IF(SEARCH(Q$1,$A64)&gt;0,TRUE,FALSE)),"")</f>
        <v/>
      </c>
      <c r="R64" s="17" t="b">
        <f>IFERROR(AND(OR(R1:S63,$Y64)=TRUE,IF(SEARCH(R$1,$A64)&gt;0,TRUE,FALSE)),"")</f>
        <v>0</v>
      </c>
      <c r="S64" s="17" t="str">
        <f>IFERROR(AND(OR(S1:S63,$Y64)=TRUE,IF(SEARCH(S$1,$A64)&gt;0,TRUE,FALSE)),"")</f>
        <v/>
      </c>
      <c r="T64" s="17" t="str">
        <f>IFERROR(AND(OR(T1:T63,$Y64)=TRUE,IF(SEARCH(T$1,$A64)&gt;0,TRUE,FALSE)),"")</f>
        <v/>
      </c>
      <c r="U64" s="17" t="b">
        <f>IFERROR(AND(OR(U1:V63,$Y64)=TRUE,IF(SEARCH(U$1,$A64)&gt;0,TRUE,FALSE)),"")</f>
        <v>0</v>
      </c>
      <c r="V64" s="17" t="str">
        <f>IFERROR(AND(OR(V1:V63,$Y64)=TRUE,IF(SEARCH(V$1,$A64)&gt;0,TRUE,FALSE)),"")</f>
        <v/>
      </c>
      <c r="W64" s="17">
        <f t="shared" si="5"/>
        <v>0</v>
      </c>
      <c r="X64" s="17" t="b">
        <f t="shared" si="6"/>
        <v>0</v>
      </c>
      <c r="Y64" s="17" t="b">
        <f t="shared" si="7"/>
        <v>0</v>
      </c>
      <c r="Z64" s="17" t="b">
        <f t="shared" si="8"/>
        <v>0</v>
      </c>
      <c r="AA64" s="17" t="b">
        <f>IF(E64&gt;'Overview (RESPONSES REQUIRED)'!$F$54,FALSE,TRUE)</f>
        <v>0</v>
      </c>
      <c r="AB64" s="17" t="b">
        <f>IF('Overview (RESPONSES REQUIRED)'!$D$54="Y", TRUE, FALSE)</f>
        <v>0</v>
      </c>
      <c r="AC64" s="17" t="str">
        <f t="shared" si="9"/>
        <v>N</v>
      </c>
    </row>
    <row r="65" spans="1:29" ht="15" x14ac:dyDescent="0.15">
      <c r="A65" s="17" t="s">
        <v>940</v>
      </c>
      <c r="B65" s="17">
        <v>2</v>
      </c>
      <c r="C65" s="17">
        <v>1</v>
      </c>
      <c r="D65" s="17" t="s">
        <v>878</v>
      </c>
      <c r="E65" s="17">
        <v>4</v>
      </c>
      <c r="F65" s="17" t="str">
        <f>IF('ENDC-n26'!P68="Y", "Y", IF('ENDC-n26'!P68="N", "N", 0))</f>
        <v>N</v>
      </c>
      <c r="G65" s="17" t="b">
        <f>IFERROR(AND(OR(G1:H64,$Y65)=TRUE,IF(SEARCH(G$1,$A65)&gt;0,TRUE,FALSE)),"")</f>
        <v>0</v>
      </c>
      <c r="H65" s="17" t="str">
        <f>IFERROR(AND(OR(H1:H64,$Y65)=TRUE,IF(SEARCH(H$1,$A65)&gt;0,TRUE,FALSE)),"")</f>
        <v/>
      </c>
      <c r="I65" s="17" t="str">
        <f>IFERROR(AND(OR(I1:L64,$Y65)=TRUE,IF(SEARCH(I$1,$A65)&gt;0,TRUE,FALSE)),"")</f>
        <v/>
      </c>
      <c r="J65" s="17" t="str">
        <f>IFERROR(AND(OR(J1:L64,$Y65)=TRUE,IF(SEARCH(J$1,$A65)&gt;0,TRUE,FALSE)),"")</f>
        <v/>
      </c>
      <c r="K65" s="17" t="str">
        <f>IFERROR(AND(OR(K1:L64,$Y65)=TRUE,IF(SEARCH(K$1,$A65)&gt;0,TRUE,FALSE)),"")</f>
        <v/>
      </c>
      <c r="L65" s="17" t="str">
        <f>IFERROR(AND(OR(L1:L64,$Y65)=TRUE,IF(SEARCH(L$1,$A65)&gt;0,TRUE,FALSE)),"")</f>
        <v/>
      </c>
      <c r="M65" s="17" t="str">
        <f>IFERROR(AND(OR(M1:M64,$Y65)=TRUE,IF(SEARCH(M$1,$A65)&gt;0,TRUE,FALSE)),"")</f>
        <v/>
      </c>
      <c r="N65" s="17" t="b">
        <f>IFERROR(AND(OR(N1:Q64,$Y65)=TRUE,IF(SEARCH(N$1,$A65)&gt;0,TRUE,FALSE)),"")</f>
        <v>0</v>
      </c>
      <c r="O65" s="17" t="str">
        <f>IFERROR(AND(OR(O1:Q64,$Y65)=TRUE,IF(SEARCH(O$1,$A65)&gt;0,TRUE,FALSE)),"")</f>
        <v/>
      </c>
      <c r="P65" s="17" t="str">
        <f>IFERROR(AND(OR(P1:Q64,$Y65)=TRUE,IF(SEARCH(P$1,$A65)&gt;0,TRUE,FALSE)),"")</f>
        <v/>
      </c>
      <c r="Q65" s="17" t="str">
        <f>IFERROR(AND(OR(Q1:Q64,$Y65)=TRUE,IF(SEARCH(Q$1,$A65)&gt;0,TRUE,FALSE)),"")</f>
        <v/>
      </c>
      <c r="R65" s="17" t="b">
        <f>IFERROR(AND(OR(R1:S64,$Y65)=TRUE,IF(SEARCH(R$1,$A65)&gt;0,TRUE,FALSE)),"")</f>
        <v>0</v>
      </c>
      <c r="S65" s="17" t="str">
        <f>IFERROR(AND(OR(S1:S64,$Y65)=TRUE,IF(SEARCH(S$1,$A65)&gt;0,TRUE,FALSE)),"")</f>
        <v/>
      </c>
      <c r="T65" s="17" t="str">
        <f>IFERROR(AND(OR(T1:T64,$Y65)=TRUE,IF(SEARCH(T$1,$A65)&gt;0,TRUE,FALSE)),"")</f>
        <v/>
      </c>
      <c r="U65" s="17" t="b">
        <f>IFERROR(AND(OR(U1:V64,$Y65)=TRUE,IF(SEARCH(U$1,$A65)&gt;0,TRUE,FALSE)),"")</f>
        <v>0</v>
      </c>
      <c r="V65" s="17" t="str">
        <f>IFERROR(AND(OR(V1:V64,$Y65)=TRUE,IF(SEARCH(V$1,$A65)&gt;0,TRUE,FALSE)),"")</f>
        <v/>
      </c>
      <c r="W65" s="17">
        <f t="shared" si="5"/>
        <v>0</v>
      </c>
      <c r="X65" s="17" t="b">
        <f t="shared" si="6"/>
        <v>0</v>
      </c>
      <c r="Y65" s="17" t="b">
        <f t="shared" si="7"/>
        <v>0</v>
      </c>
      <c r="Z65" s="17" t="b">
        <f t="shared" si="8"/>
        <v>0</v>
      </c>
      <c r="AA65" s="17" t="b">
        <f>IF(E65&gt;'Overview (RESPONSES REQUIRED)'!$F$54,FALSE,TRUE)</f>
        <v>0</v>
      </c>
      <c r="AB65" s="17" t="b">
        <f>IF('Overview (RESPONSES REQUIRED)'!$D$54="Y", TRUE, FALSE)</f>
        <v>0</v>
      </c>
      <c r="AC65" s="17" t="str">
        <f t="shared" si="9"/>
        <v>N</v>
      </c>
    </row>
    <row r="66" spans="1:29" ht="15" x14ac:dyDescent="0.15">
      <c r="A66" s="17" t="s">
        <v>941</v>
      </c>
      <c r="B66" s="17">
        <v>2</v>
      </c>
      <c r="C66" s="17">
        <v>1</v>
      </c>
      <c r="D66" s="17" t="s">
        <v>878</v>
      </c>
      <c r="E66" s="17">
        <v>4</v>
      </c>
      <c r="F66" s="17" t="str">
        <f>IF('ENDC-n26'!P69="Y", "Y", IF('ENDC-n26'!P69="N", "N", 0))</f>
        <v>N</v>
      </c>
      <c r="G66" s="17" t="str">
        <f>IFERROR(AND(OR(G1:H65,$Y66)=TRUE,IF(SEARCH(G$1,$A66)&gt;0,TRUE,FALSE)),"")</f>
        <v/>
      </c>
      <c r="H66" s="17" t="str">
        <f>IFERROR(AND(OR(H1:H65,$Y66)=TRUE,IF(SEARCH(H$1,$A66)&gt;0,TRUE,FALSE)),"")</f>
        <v/>
      </c>
      <c r="I66" s="17" t="b">
        <f>IFERROR(AND(OR(I1:L65,$Y66)=TRUE,IF(SEARCH(I$1,$A66)&gt;0,TRUE,FALSE)),"")</f>
        <v>0</v>
      </c>
      <c r="J66" s="17" t="str">
        <f>IFERROR(AND(OR(J1:L65,$Y66)=TRUE,IF(SEARCH(J$1,$A66)&gt;0,TRUE,FALSE)),"")</f>
        <v/>
      </c>
      <c r="K66" s="17" t="str">
        <f>IFERROR(AND(OR(K1:L65,$Y66)=TRUE,IF(SEARCH(K$1,$A66)&gt;0,TRUE,FALSE)),"")</f>
        <v/>
      </c>
      <c r="L66" s="17" t="str">
        <f>IFERROR(AND(OR(L1:L65,$Y66)=TRUE,IF(SEARCH(L$1,$A66)&gt;0,TRUE,FALSE)),"")</f>
        <v/>
      </c>
      <c r="M66" s="17" t="str">
        <f>IFERROR(AND(OR(M1:M65,$Y66)=TRUE,IF(SEARCH(M$1,$A66)&gt;0,TRUE,FALSE)),"")</f>
        <v/>
      </c>
      <c r="N66" s="17" t="b">
        <f>IFERROR(AND(OR(N1:Q65,$Y66)=TRUE,IF(SEARCH(N$1,$A66)&gt;0,TRUE,FALSE)),"")</f>
        <v>0</v>
      </c>
      <c r="O66" s="17" t="str">
        <f>IFERROR(AND(OR(O1:Q65,$Y66)=TRUE,IF(SEARCH(O$1,$A66)&gt;0,TRUE,FALSE)),"")</f>
        <v/>
      </c>
      <c r="P66" s="17" t="str">
        <f>IFERROR(AND(OR(P1:Q65,$Y66)=TRUE,IF(SEARCH(P$1,$A66)&gt;0,TRUE,FALSE)),"")</f>
        <v/>
      </c>
      <c r="Q66" s="17" t="str">
        <f>IFERROR(AND(OR(Q1:Q65,$Y66)=TRUE,IF(SEARCH(Q$1,$A66)&gt;0,TRUE,FALSE)),"")</f>
        <v/>
      </c>
      <c r="R66" s="17" t="b">
        <f>IFERROR(AND(OR(R1:S65,$Y66)=TRUE,IF(SEARCH(R$1,$A66)&gt;0,TRUE,FALSE)),"")</f>
        <v>0</v>
      </c>
      <c r="S66" s="17" t="str">
        <f>IFERROR(AND(OR(S1:S65,$Y66)=TRUE,IF(SEARCH(S$1,$A66)&gt;0,TRUE,FALSE)),"")</f>
        <v/>
      </c>
      <c r="T66" s="17" t="str">
        <f>IFERROR(AND(OR(T1:T65,$Y66)=TRUE,IF(SEARCH(T$1,$A66)&gt;0,TRUE,FALSE)),"")</f>
        <v/>
      </c>
      <c r="U66" s="17" t="b">
        <f>IFERROR(AND(OR(U1:V65,$Y66)=TRUE,IF(SEARCH(U$1,$A66)&gt;0,TRUE,FALSE)),"")</f>
        <v>0</v>
      </c>
      <c r="V66" s="17" t="str">
        <f>IFERROR(AND(OR(V1:V65,$Y66)=TRUE,IF(SEARCH(V$1,$A66)&gt;0,TRUE,FALSE)),"")</f>
        <v/>
      </c>
      <c r="W66" s="17">
        <f t="shared" si="5"/>
        <v>0</v>
      </c>
      <c r="X66" s="17" t="b">
        <f t="shared" si="6"/>
        <v>0</v>
      </c>
      <c r="Y66" s="17" t="b">
        <f t="shared" si="7"/>
        <v>0</v>
      </c>
      <c r="Z66" s="17" t="b">
        <f t="shared" si="8"/>
        <v>0</v>
      </c>
      <c r="AA66" s="17" t="b">
        <f>IF(E66&gt;'Overview (RESPONSES REQUIRED)'!$F$54,FALSE,TRUE)</f>
        <v>0</v>
      </c>
      <c r="AB66" s="17" t="b">
        <f>IF('Overview (RESPONSES REQUIRED)'!$D$54="Y", TRUE, FALSE)</f>
        <v>0</v>
      </c>
      <c r="AC66" s="17" t="str">
        <f t="shared" si="9"/>
        <v>N</v>
      </c>
    </row>
    <row r="67" spans="1:29" ht="15" x14ac:dyDescent="0.15">
      <c r="A67" s="17" t="s">
        <v>942</v>
      </c>
      <c r="B67" s="17">
        <v>1</v>
      </c>
      <c r="C67" s="17">
        <v>1</v>
      </c>
      <c r="D67" s="17" t="s">
        <v>878</v>
      </c>
      <c r="E67" s="17">
        <v>8</v>
      </c>
      <c r="F67" s="17" t="str">
        <f>IF('ENDC-n26'!P70="Y", "Y", IF('ENDC-n26'!P70="N", "N", 0))</f>
        <v>N</v>
      </c>
      <c r="G67" s="17" t="str">
        <f>IFERROR(AND(OR(G1:H66,$Y67)=TRUE,IF(SEARCH(G$1,$A67)&gt;0,TRUE,FALSE)),"")</f>
        <v/>
      </c>
      <c r="H67" s="17" t="str">
        <f>IFERROR(AND(OR(H1:H66,$Y67)=TRUE,IF(SEARCH(H$1,$A67)&gt;0,TRUE,FALSE)),"")</f>
        <v/>
      </c>
      <c r="I67" s="17" t="str">
        <f>IFERROR(AND(OR(I1:L66,$Y67)=TRUE,IF(SEARCH(I$1,$A67)&gt;0,TRUE,FALSE)),"")</f>
        <v/>
      </c>
      <c r="J67" s="17" t="str">
        <f>IFERROR(AND(OR(J1:L66,$Y67)=TRUE,IF(SEARCH(J$1,$A67)&gt;0,TRUE,FALSE)),"")</f>
        <v/>
      </c>
      <c r="K67" s="17" t="str">
        <f>IFERROR(AND(OR(K1:L66,$Y67)=TRUE,IF(SEARCH(K$1,$A67)&gt;0,TRUE,FALSE)),"")</f>
        <v/>
      </c>
      <c r="L67" s="17" t="b">
        <f>IFERROR(AND(OR(L1:L66,$Y67)=TRUE,IF(SEARCH(L$1,$A67)&gt;0,TRUE,FALSE)),"")</f>
        <v>0</v>
      </c>
      <c r="M67" s="17" t="str">
        <f>IFERROR(AND(OR(M1:M66,$Y67)=TRUE,IF(SEARCH(M$1,$A67)&gt;0,TRUE,FALSE)),"")</f>
        <v/>
      </c>
      <c r="N67" s="17" t="str">
        <f>IFERROR(AND(OR(N1:Q66,$Y67)=TRUE,IF(SEARCH(N$1,$A67)&gt;0,TRUE,FALSE)),"")</f>
        <v/>
      </c>
      <c r="O67" s="17" t="str">
        <f>IFERROR(AND(OR(O1:Q66,$Y67)=TRUE,IF(SEARCH(O$1,$A67)&gt;0,TRUE,FALSE)),"")</f>
        <v/>
      </c>
      <c r="P67" s="17" t="str">
        <f>IFERROR(AND(OR(P1:Q66,$Y67)=TRUE,IF(SEARCH(P$1,$A67)&gt;0,TRUE,FALSE)),"")</f>
        <v/>
      </c>
      <c r="Q67" s="17" t="str">
        <f>IFERROR(AND(OR(Q1:Q66,$Y67)=TRUE,IF(SEARCH(Q$1,$A67)&gt;0,TRUE,FALSE)),"")</f>
        <v/>
      </c>
      <c r="R67" s="17" t="b">
        <f>IFERROR(AND(OR(R1:S66,$Y67)=TRUE,IF(SEARCH(R$1,$A67)&gt;0,TRUE,FALSE)),"")</f>
        <v>0</v>
      </c>
      <c r="S67" s="17" t="str">
        <f>IFERROR(AND(OR(S1:S66,$Y67)=TRUE,IF(SEARCH(S$1,$A67)&gt;0,TRUE,FALSE)),"")</f>
        <v/>
      </c>
      <c r="T67" s="17" t="str">
        <f>IFERROR(AND(OR(T1:T66,$Y67)=TRUE,IF(SEARCH(T$1,$A67)&gt;0,TRUE,FALSE)),"")</f>
        <v/>
      </c>
      <c r="U67" s="17" t="b">
        <f>IFERROR(AND(OR(U1:V66,$Y67)=TRUE,IF(SEARCH(U$1,$A67)&gt;0,TRUE,FALSE)),"")</f>
        <v>0</v>
      </c>
      <c r="V67" s="17" t="str">
        <f>IFERROR(AND(OR(V1:V66,$Y67)=TRUE,IF(SEARCH(V$1,$A67)&gt;0,TRUE,FALSE)),"")</f>
        <v/>
      </c>
      <c r="W67" s="17">
        <f t="shared" ref="W67:W76" si="10">COUNTIF(G67:V67,TRUE)</f>
        <v>0</v>
      </c>
      <c r="X67" s="17" t="b">
        <f t="shared" ref="X67:X76" si="11">IFERROR(AND(G67:V67), TRUE)</f>
        <v>0</v>
      </c>
      <c r="Y67" s="17" t="b">
        <f t="shared" ref="Y67:Y76" si="12">IF(F67="Y",TRUE,IF(F67="N",FALSE,0))</f>
        <v>0</v>
      </c>
      <c r="Z67" s="17" t="b">
        <f t="shared" ref="Z67:Z76" si="13">IF(Y67=FALSE, FALSE, X67)</f>
        <v>0</v>
      </c>
      <c r="AA67" s="17" t="b">
        <f>IF(E67&gt;'Overview (RESPONSES REQUIRED)'!$F$54,FALSE,TRUE)</f>
        <v>0</v>
      </c>
      <c r="AB67" s="17" t="b">
        <f>IF('Overview (RESPONSES REQUIRED)'!$D$54="Y", TRUE, FALSE)</f>
        <v>0</v>
      </c>
      <c r="AC67" s="17" t="str">
        <f t="shared" ref="AC67:AC76" si="14">IF(AND(AA67,AB67)=FALSE,"N",IF(Z67=TRUE,"Y",IF(F67=0,"E","N")))</f>
        <v>N</v>
      </c>
    </row>
    <row r="68" spans="1:29" ht="15" x14ac:dyDescent="0.15">
      <c r="A68" s="17" t="s">
        <v>943</v>
      </c>
      <c r="B68" s="17">
        <v>1</v>
      </c>
      <c r="C68" s="17">
        <v>1</v>
      </c>
      <c r="D68" s="17" t="s">
        <v>878</v>
      </c>
      <c r="E68" s="17">
        <v>8</v>
      </c>
      <c r="F68" s="17" t="str">
        <f>IF('ENDC-n26'!P71="Y", "Y", IF('ENDC-n26'!P71="N", "N", 0))</f>
        <v>N</v>
      </c>
      <c r="G68" s="17" t="str">
        <f>IFERROR(AND(OR(G1:H67,$Y68)=TRUE,IF(SEARCH(G$1,$A68)&gt;0,TRUE,FALSE)),"")</f>
        <v/>
      </c>
      <c r="H68" s="17" t="str">
        <f>IFERROR(AND(OR(H1:H67,$Y68)=TRUE,IF(SEARCH(H$1,$A68)&gt;0,TRUE,FALSE)),"")</f>
        <v/>
      </c>
      <c r="I68" s="17" t="str">
        <f>IFERROR(AND(OR(I1:L67,$Y68)=TRUE,IF(SEARCH(I$1,$A68)&gt;0,TRUE,FALSE)),"")</f>
        <v/>
      </c>
      <c r="J68" s="17" t="str">
        <f>IFERROR(AND(OR(J1:L67,$Y68)=TRUE,IF(SEARCH(J$1,$A68)&gt;0,TRUE,FALSE)),"")</f>
        <v/>
      </c>
      <c r="K68" s="17" t="str">
        <f>IFERROR(AND(OR(K1:L67,$Y68)=TRUE,IF(SEARCH(K$1,$A68)&gt;0,TRUE,FALSE)),"")</f>
        <v/>
      </c>
      <c r="L68" s="17" t="str">
        <f>IFERROR(AND(OR(L1:L67,$Y68)=TRUE,IF(SEARCH(L$1,$A68)&gt;0,TRUE,FALSE)),"")</f>
        <v/>
      </c>
      <c r="M68" s="17" t="str">
        <f>IFERROR(AND(OR(M1:M67,$Y68)=TRUE,IF(SEARCH(M$1,$A68)&gt;0,TRUE,FALSE)),"")</f>
        <v/>
      </c>
      <c r="N68" s="17" t="str">
        <f>IFERROR(AND(OR(N1:Q67,$Y68)=TRUE,IF(SEARCH(N$1,$A68)&gt;0,TRUE,FALSE)),"")</f>
        <v/>
      </c>
      <c r="O68" s="17" t="str">
        <f>IFERROR(AND(OR(O1:Q67,$Y68)=TRUE,IF(SEARCH(O$1,$A68)&gt;0,TRUE,FALSE)),"")</f>
        <v/>
      </c>
      <c r="P68" s="17" t="str">
        <f>IFERROR(AND(OR(P1:Q67,$Y68)=TRUE,IF(SEARCH(P$1,$A68)&gt;0,TRUE,FALSE)),"")</f>
        <v/>
      </c>
      <c r="Q68" s="17" t="b">
        <f>IFERROR(AND(OR(Q1:Q67,$Y68)=TRUE,IF(SEARCH(Q$1,$A68)&gt;0,TRUE,FALSE)),"")</f>
        <v>0</v>
      </c>
      <c r="R68" s="17" t="b">
        <f>IFERROR(AND(OR(R1:S67,$Y68)=TRUE,IF(SEARCH(R$1,$A68)&gt;0,TRUE,FALSE)),"")</f>
        <v>0</v>
      </c>
      <c r="S68" s="17" t="str">
        <f>IFERROR(AND(OR(S1:S67,$Y68)=TRUE,IF(SEARCH(S$1,$A68)&gt;0,TRUE,FALSE)),"")</f>
        <v/>
      </c>
      <c r="T68" s="17" t="str">
        <f>IFERROR(AND(OR(T1:T67,$Y68)=TRUE,IF(SEARCH(T$1,$A68)&gt;0,TRUE,FALSE)),"")</f>
        <v/>
      </c>
      <c r="U68" s="17" t="b">
        <f>IFERROR(AND(OR(U1:V67,$Y68)=TRUE,IF(SEARCH(U$1,$A68)&gt;0,TRUE,FALSE)),"")</f>
        <v>0</v>
      </c>
      <c r="V68" s="17" t="str">
        <f>IFERROR(AND(OR(V1:V67,$Y68)=TRUE,IF(SEARCH(V$1,$A68)&gt;0,TRUE,FALSE)),"")</f>
        <v/>
      </c>
      <c r="W68" s="17">
        <f t="shared" si="10"/>
        <v>0</v>
      </c>
      <c r="X68" s="17" t="b">
        <f t="shared" si="11"/>
        <v>0</v>
      </c>
      <c r="Y68" s="17" t="b">
        <f t="shared" si="12"/>
        <v>0</v>
      </c>
      <c r="Z68" s="17" t="b">
        <f t="shared" si="13"/>
        <v>0</v>
      </c>
      <c r="AA68" s="17" t="b">
        <f>IF(E68&gt;'Overview (RESPONSES REQUIRED)'!$F$54,FALSE,TRUE)</f>
        <v>0</v>
      </c>
      <c r="AB68" s="17" t="b">
        <f>IF('Overview (RESPONSES REQUIRED)'!$D$54="Y", TRUE, FALSE)</f>
        <v>0</v>
      </c>
      <c r="AC68" s="17" t="str">
        <f t="shared" si="14"/>
        <v>N</v>
      </c>
    </row>
    <row r="69" spans="1:29" ht="15" x14ac:dyDescent="0.15">
      <c r="A69" s="17" t="s">
        <v>944</v>
      </c>
      <c r="B69" s="17">
        <v>1</v>
      </c>
      <c r="C69" s="17">
        <v>1</v>
      </c>
      <c r="D69" s="17" t="s">
        <v>878</v>
      </c>
      <c r="E69" s="17">
        <v>4</v>
      </c>
      <c r="F69" s="17" t="str">
        <f>IF('ENDC-n26'!P72="Y", "Y", IF('ENDC-n26'!P72="N", "N", 0))</f>
        <v>N</v>
      </c>
      <c r="G69" s="17" t="str">
        <f>IFERROR(AND(OR(G1:H68,$Y69)=TRUE,IF(SEARCH(G$1,$A69)&gt;0,TRUE,FALSE)),"")</f>
        <v/>
      </c>
      <c r="H69" s="17" t="str">
        <f>IFERROR(AND(OR(H1:H68,$Y69)=TRUE,IF(SEARCH(H$1,$A69)&gt;0,TRUE,FALSE)),"")</f>
        <v/>
      </c>
      <c r="I69" s="17" t="str">
        <f>IFERROR(AND(OR(I1:L68,$Y69)=TRUE,IF(SEARCH(I$1,$A69)&gt;0,TRUE,FALSE)),"")</f>
        <v/>
      </c>
      <c r="J69" s="17" t="str">
        <f>IFERROR(AND(OR(J1:L68,$Y69)=TRUE,IF(SEARCH(J$1,$A69)&gt;0,TRUE,FALSE)),"")</f>
        <v/>
      </c>
      <c r="K69" s="17" t="b">
        <f>IFERROR(AND(OR(K1:L68,$Y69)=TRUE,IF(SEARCH(K$1,$A69)&gt;0,TRUE,FALSE)),"")</f>
        <v>0</v>
      </c>
      <c r="L69" s="17" t="str">
        <f>IFERROR(AND(OR(L1:L68,$Y69)=TRUE,IF(SEARCH(L$1,$A69)&gt;0,TRUE,FALSE)),"")</f>
        <v/>
      </c>
      <c r="M69" s="17" t="str">
        <f>IFERROR(AND(OR(M1:M68,$Y69)=TRUE,IF(SEARCH(M$1,$A69)&gt;0,TRUE,FALSE)),"")</f>
        <v/>
      </c>
      <c r="N69" s="17" t="str">
        <f>IFERROR(AND(OR(N1:Q68,$Y69)=TRUE,IF(SEARCH(N$1,$A69)&gt;0,TRUE,FALSE)),"")</f>
        <v/>
      </c>
      <c r="O69" s="17" t="str">
        <f>IFERROR(AND(OR(O1:Q68,$Y69)=TRUE,IF(SEARCH(O$1,$A69)&gt;0,TRUE,FALSE)),"")</f>
        <v/>
      </c>
      <c r="P69" s="17" t="str">
        <f>IFERROR(AND(OR(P1:Q68,$Y69)=TRUE,IF(SEARCH(P$1,$A69)&gt;0,TRUE,FALSE)),"")</f>
        <v/>
      </c>
      <c r="Q69" s="17" t="str">
        <f>IFERROR(AND(OR(Q1:Q68,$Y69)=TRUE,IF(SEARCH(Q$1,$A69)&gt;0,TRUE,FALSE)),"")</f>
        <v/>
      </c>
      <c r="R69" s="17" t="b">
        <f>IFERROR(AND(OR(R1:S68,$Y69)=TRUE,IF(SEARCH(R$1,$A69)&gt;0,TRUE,FALSE)),"")</f>
        <v>0</v>
      </c>
      <c r="S69" s="17" t="str">
        <f>IFERROR(AND(OR(S1:S68,$Y69)=TRUE,IF(SEARCH(S$1,$A69)&gt;0,TRUE,FALSE)),"")</f>
        <v/>
      </c>
      <c r="T69" s="17" t="str">
        <f>IFERROR(AND(OR(T1:T68,$Y69)=TRUE,IF(SEARCH(T$1,$A69)&gt;0,TRUE,FALSE)),"")</f>
        <v/>
      </c>
      <c r="U69" s="17" t="b">
        <f>IFERROR(AND(OR(U1:V68,$Y69)=TRUE,IF(SEARCH(U$1,$A69)&gt;0,TRUE,FALSE)),"")</f>
        <v>0</v>
      </c>
      <c r="V69" s="17" t="str">
        <f>IFERROR(AND(OR(V1:V68,$Y69)=TRUE,IF(SEARCH(V$1,$A69)&gt;0,TRUE,FALSE)),"")</f>
        <v/>
      </c>
      <c r="W69" s="17">
        <f t="shared" si="10"/>
        <v>0</v>
      </c>
      <c r="X69" s="17" t="b">
        <f t="shared" si="11"/>
        <v>0</v>
      </c>
      <c r="Y69" s="17" t="b">
        <f t="shared" si="12"/>
        <v>0</v>
      </c>
      <c r="Z69" s="17" t="b">
        <f t="shared" si="13"/>
        <v>0</v>
      </c>
      <c r="AA69" s="17" t="b">
        <f>IF(E69&gt;'Overview (RESPONSES REQUIRED)'!$F$54,FALSE,TRUE)</f>
        <v>0</v>
      </c>
      <c r="AB69" s="17" t="b">
        <f>IF('Overview (RESPONSES REQUIRED)'!$D$54="Y", TRUE, FALSE)</f>
        <v>0</v>
      </c>
      <c r="AC69" s="17" t="str">
        <f t="shared" si="14"/>
        <v>N</v>
      </c>
    </row>
    <row r="70" spans="1:29" ht="15" x14ac:dyDescent="0.15">
      <c r="A70" s="17" t="s">
        <v>945</v>
      </c>
      <c r="B70" s="17">
        <v>1</v>
      </c>
      <c r="C70" s="17">
        <v>1</v>
      </c>
      <c r="D70" s="17" t="s">
        <v>878</v>
      </c>
      <c r="E70" s="17">
        <v>4</v>
      </c>
      <c r="F70" s="17" t="str">
        <f>IF('ENDC-n26'!P73="Y", "Y", IF('ENDC-n26'!P73="N", "N", 0))</f>
        <v>N</v>
      </c>
      <c r="G70" s="17" t="str">
        <f>IFERROR(AND(OR(G1:H69,$Y70)=TRUE,IF(SEARCH(G$1,$A70)&gt;0,TRUE,FALSE)),"")</f>
        <v/>
      </c>
      <c r="H70" s="17" t="str">
        <f>IFERROR(AND(OR(H1:H69,$Y70)=TRUE,IF(SEARCH(H$1,$A70)&gt;0,TRUE,FALSE)),"")</f>
        <v/>
      </c>
      <c r="I70" s="17" t="str">
        <f>IFERROR(AND(OR(I1:L69,$Y70)=TRUE,IF(SEARCH(I$1,$A70)&gt;0,TRUE,FALSE)),"")</f>
        <v/>
      </c>
      <c r="J70" s="17" t="str">
        <f>IFERROR(AND(OR(J1:L69,$Y70)=TRUE,IF(SEARCH(J$1,$A70)&gt;0,TRUE,FALSE)),"")</f>
        <v/>
      </c>
      <c r="K70" s="17" t="str">
        <f>IFERROR(AND(OR(K1:L69,$Y70)=TRUE,IF(SEARCH(K$1,$A70)&gt;0,TRUE,FALSE)),"")</f>
        <v/>
      </c>
      <c r="L70" s="17" t="str">
        <f>IFERROR(AND(OR(L1:L69,$Y70)=TRUE,IF(SEARCH(L$1,$A70)&gt;0,TRUE,FALSE)),"")</f>
        <v/>
      </c>
      <c r="M70" s="17" t="str">
        <f>IFERROR(AND(OR(M1:M69,$Y70)=TRUE,IF(SEARCH(M$1,$A70)&gt;0,TRUE,FALSE)),"")</f>
        <v/>
      </c>
      <c r="N70" s="17" t="str">
        <f>IFERROR(AND(OR(N1:Q69,$Y70)=TRUE,IF(SEARCH(N$1,$A70)&gt;0,TRUE,FALSE)),"")</f>
        <v/>
      </c>
      <c r="O70" s="17" t="str">
        <f>IFERROR(AND(OR(O1:Q69,$Y70)=TRUE,IF(SEARCH(O$1,$A70)&gt;0,TRUE,FALSE)),"")</f>
        <v/>
      </c>
      <c r="P70" s="17" t="b">
        <f>IFERROR(AND(OR(P1:Q69,$Y70)=TRUE,IF(SEARCH(P$1,$A70)&gt;0,TRUE,FALSE)),"")</f>
        <v>0</v>
      </c>
      <c r="Q70" s="17" t="str">
        <f>IFERROR(AND(OR(Q1:Q69,$Y70)=TRUE,IF(SEARCH(Q$1,$A70)&gt;0,TRUE,FALSE)),"")</f>
        <v/>
      </c>
      <c r="R70" s="17" t="b">
        <f>IFERROR(AND(OR(R1:S69,$Y70)=TRUE,IF(SEARCH(R$1,$A70)&gt;0,TRUE,FALSE)),"")</f>
        <v>0</v>
      </c>
      <c r="S70" s="17" t="str">
        <f>IFERROR(AND(OR(S1:S69,$Y70)=TRUE,IF(SEARCH(S$1,$A70)&gt;0,TRUE,FALSE)),"")</f>
        <v/>
      </c>
      <c r="T70" s="17" t="str">
        <f>IFERROR(AND(OR(T1:T69,$Y70)=TRUE,IF(SEARCH(T$1,$A70)&gt;0,TRUE,FALSE)),"")</f>
        <v/>
      </c>
      <c r="U70" s="17" t="b">
        <f>IFERROR(AND(OR(U1:V69,$Y70)=TRUE,IF(SEARCH(U$1,$A70)&gt;0,TRUE,FALSE)),"")</f>
        <v>0</v>
      </c>
      <c r="V70" s="17" t="str">
        <f>IFERROR(AND(OR(V1:V69,$Y70)=TRUE,IF(SEARCH(V$1,$A70)&gt;0,TRUE,FALSE)),"")</f>
        <v/>
      </c>
      <c r="W70" s="17">
        <f t="shared" si="10"/>
        <v>0</v>
      </c>
      <c r="X70" s="17" t="b">
        <f t="shared" si="11"/>
        <v>0</v>
      </c>
      <c r="Y70" s="17" t="b">
        <f t="shared" si="12"/>
        <v>0</v>
      </c>
      <c r="Z70" s="17" t="b">
        <f t="shared" si="13"/>
        <v>0</v>
      </c>
      <c r="AA70" s="17" t="b">
        <f>IF(E70&gt;'Overview (RESPONSES REQUIRED)'!$F$54,FALSE,TRUE)</f>
        <v>0</v>
      </c>
      <c r="AB70" s="17" t="b">
        <f>IF('Overview (RESPONSES REQUIRED)'!$D$54="Y", TRUE, FALSE)</f>
        <v>0</v>
      </c>
      <c r="AC70" s="17" t="str">
        <f t="shared" si="14"/>
        <v>N</v>
      </c>
    </row>
    <row r="71" spans="1:29" ht="15" x14ac:dyDescent="0.15">
      <c r="A71" s="17" t="s">
        <v>946</v>
      </c>
      <c r="B71" s="17">
        <v>1</v>
      </c>
      <c r="C71" s="17">
        <v>1</v>
      </c>
      <c r="D71" s="17" t="s">
        <v>878</v>
      </c>
      <c r="E71" s="17">
        <v>4</v>
      </c>
      <c r="F71" s="17" t="str">
        <f>IF('ENDC-n26'!P74="Y", "Y", IF('ENDC-n26'!P74="N", "N", 0))</f>
        <v>N</v>
      </c>
      <c r="G71" s="17" t="str">
        <f>IFERROR(AND(OR(G1:H70,$Y71)=TRUE,IF(SEARCH(G$1,$A71)&gt;0,TRUE,FALSE)),"")</f>
        <v/>
      </c>
      <c r="H71" s="17" t="b">
        <f>IFERROR(AND(OR(H1:H70,$Y71)=TRUE,IF(SEARCH(H$1,$A71)&gt;0,TRUE,FALSE)),"")</f>
        <v>0</v>
      </c>
      <c r="I71" s="17" t="str">
        <f>IFERROR(AND(OR(I1:L70,$Y71)=TRUE,IF(SEARCH(I$1,$A71)&gt;0,TRUE,FALSE)),"")</f>
        <v/>
      </c>
      <c r="J71" s="17" t="str">
        <f>IFERROR(AND(OR(J1:L70,$Y71)=TRUE,IF(SEARCH(J$1,$A71)&gt;0,TRUE,FALSE)),"")</f>
        <v/>
      </c>
      <c r="K71" s="17" t="str">
        <f>IFERROR(AND(OR(K1:L70,$Y71)=TRUE,IF(SEARCH(K$1,$A71)&gt;0,TRUE,FALSE)),"")</f>
        <v/>
      </c>
      <c r="L71" s="17" t="str">
        <f>IFERROR(AND(OR(L1:L70,$Y71)=TRUE,IF(SEARCH(L$1,$A71)&gt;0,TRUE,FALSE)),"")</f>
        <v/>
      </c>
      <c r="M71" s="17" t="str">
        <f>IFERROR(AND(OR(M1:M70,$Y71)=TRUE,IF(SEARCH(M$1,$A71)&gt;0,TRUE,FALSE)),"")</f>
        <v/>
      </c>
      <c r="N71" s="17" t="str">
        <f>IFERROR(AND(OR(N1:Q70,$Y71)=TRUE,IF(SEARCH(N$1,$A71)&gt;0,TRUE,FALSE)),"")</f>
        <v/>
      </c>
      <c r="O71" s="17" t="str">
        <f>IFERROR(AND(OR(O1:Q70,$Y71)=TRUE,IF(SEARCH(O$1,$A71)&gt;0,TRUE,FALSE)),"")</f>
        <v/>
      </c>
      <c r="P71" s="17" t="str">
        <f>IFERROR(AND(OR(P1:Q70,$Y71)=TRUE,IF(SEARCH(P$1,$A71)&gt;0,TRUE,FALSE)),"")</f>
        <v/>
      </c>
      <c r="Q71" s="17" t="str">
        <f>IFERROR(AND(OR(Q1:Q70,$Y71)=TRUE,IF(SEARCH(Q$1,$A71)&gt;0,TRUE,FALSE)),"")</f>
        <v/>
      </c>
      <c r="R71" s="17" t="b">
        <f>IFERROR(AND(OR(R1:S70,$Y71)=TRUE,IF(SEARCH(R$1,$A71)&gt;0,TRUE,FALSE)),"")</f>
        <v>0</v>
      </c>
      <c r="S71" s="17" t="str">
        <f>IFERROR(AND(OR(S1:S70,$Y71)=TRUE,IF(SEARCH(S$1,$A71)&gt;0,TRUE,FALSE)),"")</f>
        <v/>
      </c>
      <c r="T71" s="17" t="str">
        <f>IFERROR(AND(OR(T1:T70,$Y71)=TRUE,IF(SEARCH(T$1,$A71)&gt;0,TRUE,FALSE)),"")</f>
        <v/>
      </c>
      <c r="U71" s="17" t="b">
        <f>IFERROR(AND(OR(U1:V70,$Y71)=TRUE,IF(SEARCH(U$1,$A71)&gt;0,TRUE,FALSE)),"")</f>
        <v>0</v>
      </c>
      <c r="V71" s="17" t="str">
        <f>IFERROR(AND(OR(V1:V70,$Y71)=TRUE,IF(SEARCH(V$1,$A71)&gt;0,TRUE,FALSE)),"")</f>
        <v/>
      </c>
      <c r="W71" s="17">
        <f t="shared" si="10"/>
        <v>0</v>
      </c>
      <c r="X71" s="17" t="b">
        <f t="shared" si="11"/>
        <v>0</v>
      </c>
      <c r="Y71" s="17" t="b">
        <f t="shared" si="12"/>
        <v>0</v>
      </c>
      <c r="Z71" s="17" t="b">
        <f t="shared" si="13"/>
        <v>0</v>
      </c>
      <c r="AA71" s="17" t="b">
        <f>IF(E71&gt;'Overview (RESPONSES REQUIRED)'!$F$54,FALSE,TRUE)</f>
        <v>0</v>
      </c>
      <c r="AB71" s="17" t="b">
        <f>IF('Overview (RESPONSES REQUIRED)'!$D$54="Y", TRUE, FALSE)</f>
        <v>0</v>
      </c>
      <c r="AC71" s="17" t="str">
        <f t="shared" si="14"/>
        <v>N</v>
      </c>
    </row>
    <row r="72" spans="1:29" ht="15" x14ac:dyDescent="0.15">
      <c r="A72" s="17" t="s">
        <v>947</v>
      </c>
      <c r="B72" s="17">
        <v>1</v>
      </c>
      <c r="C72" s="17">
        <v>1</v>
      </c>
      <c r="D72" s="17" t="s">
        <v>878</v>
      </c>
      <c r="E72" s="17">
        <v>4</v>
      </c>
      <c r="F72" s="17" t="str">
        <f>IF('ENDC-n26'!P75="Y", "Y", IF('ENDC-n26'!P75="N", "N", 0))</f>
        <v>N</v>
      </c>
      <c r="G72" s="17" t="str">
        <f>IFERROR(AND(OR(G1:H71,$Y72)=TRUE,IF(SEARCH(G$1,$A72)&gt;0,TRUE,FALSE)),"")</f>
        <v/>
      </c>
      <c r="H72" s="17" t="str">
        <f>IFERROR(AND(OR(H1:H71,$Y72)=TRUE,IF(SEARCH(H$1,$A72)&gt;0,TRUE,FALSE)),"")</f>
        <v/>
      </c>
      <c r="I72" s="17" t="str">
        <f>IFERROR(AND(OR(I1:L71,$Y72)=TRUE,IF(SEARCH(I$1,$A72)&gt;0,TRUE,FALSE)),"")</f>
        <v/>
      </c>
      <c r="J72" s="17" t="b">
        <f>IFERROR(AND(OR(J1:L71,$Y72)=TRUE,IF(SEARCH(J$1,$A72)&gt;0,TRUE,FALSE)),"")</f>
        <v>0</v>
      </c>
      <c r="K72" s="17" t="str">
        <f>IFERROR(AND(OR(K1:L71,$Y72)=TRUE,IF(SEARCH(K$1,$A72)&gt;0,TRUE,FALSE)),"")</f>
        <v/>
      </c>
      <c r="L72" s="17" t="str">
        <f>IFERROR(AND(OR(L1:L71,$Y72)=TRUE,IF(SEARCH(L$1,$A72)&gt;0,TRUE,FALSE)),"")</f>
        <v/>
      </c>
      <c r="M72" s="17" t="str">
        <f>IFERROR(AND(OR(M1:M71,$Y72)=TRUE,IF(SEARCH(M$1,$A72)&gt;0,TRUE,FALSE)),"")</f>
        <v/>
      </c>
      <c r="N72" s="17" t="str">
        <f>IFERROR(AND(OR(N1:Q71,$Y72)=TRUE,IF(SEARCH(N$1,$A72)&gt;0,TRUE,FALSE)),"")</f>
        <v/>
      </c>
      <c r="O72" s="17" t="str">
        <f>IFERROR(AND(OR(O1:Q71,$Y72)=TRUE,IF(SEARCH(O$1,$A72)&gt;0,TRUE,FALSE)),"")</f>
        <v/>
      </c>
      <c r="P72" s="17" t="str">
        <f>IFERROR(AND(OR(P1:Q71,$Y72)=TRUE,IF(SEARCH(P$1,$A72)&gt;0,TRUE,FALSE)),"")</f>
        <v/>
      </c>
      <c r="Q72" s="17" t="str">
        <f>IFERROR(AND(OR(Q1:Q71,$Y72)=TRUE,IF(SEARCH(Q$1,$A72)&gt;0,TRUE,FALSE)),"")</f>
        <v/>
      </c>
      <c r="R72" s="17" t="b">
        <f>IFERROR(AND(OR(R1:S71,$Y72)=TRUE,IF(SEARCH(R$1,$A72)&gt;0,TRUE,FALSE)),"")</f>
        <v>0</v>
      </c>
      <c r="S72" s="17" t="str">
        <f>IFERROR(AND(OR(S1:S71,$Y72)=TRUE,IF(SEARCH(S$1,$A72)&gt;0,TRUE,FALSE)),"")</f>
        <v/>
      </c>
      <c r="T72" s="17" t="str">
        <f>IFERROR(AND(OR(T1:T71,$Y72)=TRUE,IF(SEARCH(T$1,$A72)&gt;0,TRUE,FALSE)),"")</f>
        <v/>
      </c>
      <c r="U72" s="17" t="b">
        <f>IFERROR(AND(OR(U1:V71,$Y72)=TRUE,IF(SEARCH(U$1,$A72)&gt;0,TRUE,FALSE)),"")</f>
        <v>0</v>
      </c>
      <c r="V72" s="17" t="str">
        <f>IFERROR(AND(OR(V1:V71,$Y72)=TRUE,IF(SEARCH(V$1,$A72)&gt;0,TRUE,FALSE)),"")</f>
        <v/>
      </c>
      <c r="W72" s="17">
        <f t="shared" si="10"/>
        <v>0</v>
      </c>
      <c r="X72" s="17" t="b">
        <f t="shared" si="11"/>
        <v>0</v>
      </c>
      <c r="Y72" s="17" t="b">
        <f t="shared" si="12"/>
        <v>0</v>
      </c>
      <c r="Z72" s="17" t="b">
        <f t="shared" si="13"/>
        <v>0</v>
      </c>
      <c r="AA72" s="17" t="b">
        <f>IF(E72&gt;'Overview (RESPONSES REQUIRED)'!$F$54,FALSE,TRUE)</f>
        <v>0</v>
      </c>
      <c r="AB72" s="17" t="b">
        <f>IF('Overview (RESPONSES REQUIRED)'!$D$54="Y", TRUE, FALSE)</f>
        <v>0</v>
      </c>
      <c r="AC72" s="17" t="str">
        <f t="shared" si="14"/>
        <v>N</v>
      </c>
    </row>
    <row r="73" spans="1:29" ht="15" x14ac:dyDescent="0.15">
      <c r="A73" s="17" t="s">
        <v>948</v>
      </c>
      <c r="B73" s="17">
        <v>1</v>
      </c>
      <c r="C73" s="17">
        <v>1</v>
      </c>
      <c r="D73" s="17" t="s">
        <v>878</v>
      </c>
      <c r="E73" s="17">
        <v>4</v>
      </c>
      <c r="F73" s="17" t="str">
        <f>IF('ENDC-n26'!P76="Y", "Y", IF('ENDC-n26'!P76="N", "N", 0))</f>
        <v>N</v>
      </c>
      <c r="G73" s="17" t="str">
        <f>IFERROR(AND(OR(G1:H72,$Y73)=TRUE,IF(SEARCH(G$1,$A73)&gt;0,TRUE,FALSE)),"")</f>
        <v/>
      </c>
      <c r="H73" s="17" t="str">
        <f>IFERROR(AND(OR(H1:H72,$Y73)=TRUE,IF(SEARCH(H$1,$A73)&gt;0,TRUE,FALSE)),"")</f>
        <v/>
      </c>
      <c r="I73" s="17" t="str">
        <f>IFERROR(AND(OR(I1:L72,$Y73)=TRUE,IF(SEARCH(I$1,$A73)&gt;0,TRUE,FALSE)),"")</f>
        <v/>
      </c>
      <c r="J73" s="17" t="str">
        <f>IFERROR(AND(OR(J1:L72,$Y73)=TRUE,IF(SEARCH(J$1,$A73)&gt;0,TRUE,FALSE)),"")</f>
        <v/>
      </c>
      <c r="K73" s="17" t="str">
        <f>IFERROR(AND(OR(K1:L72,$Y73)=TRUE,IF(SEARCH(K$1,$A73)&gt;0,TRUE,FALSE)),"")</f>
        <v/>
      </c>
      <c r="L73" s="17" t="str">
        <f>IFERROR(AND(OR(L1:L72,$Y73)=TRUE,IF(SEARCH(L$1,$A73)&gt;0,TRUE,FALSE)),"")</f>
        <v/>
      </c>
      <c r="M73" s="17" t="str">
        <f>IFERROR(AND(OR(M1:M72,$Y73)=TRUE,IF(SEARCH(M$1,$A73)&gt;0,TRUE,FALSE)),"")</f>
        <v/>
      </c>
      <c r="N73" s="17" t="str">
        <f>IFERROR(AND(OR(N1:Q72,$Y73)=TRUE,IF(SEARCH(N$1,$A73)&gt;0,TRUE,FALSE)),"")</f>
        <v/>
      </c>
      <c r="O73" s="17" t="b">
        <f>IFERROR(AND(OR(O1:Q72,$Y73)=TRUE,IF(SEARCH(O$1,$A73)&gt;0,TRUE,FALSE)),"")</f>
        <v>0</v>
      </c>
      <c r="P73" s="17" t="str">
        <f>IFERROR(AND(OR(P1:Q72,$Y73)=TRUE,IF(SEARCH(P$1,$A73)&gt;0,TRUE,FALSE)),"")</f>
        <v/>
      </c>
      <c r="Q73" s="17" t="str">
        <f>IFERROR(AND(OR(Q1:Q72,$Y73)=TRUE,IF(SEARCH(Q$1,$A73)&gt;0,TRUE,FALSE)),"")</f>
        <v/>
      </c>
      <c r="R73" s="17" t="b">
        <f>IFERROR(AND(OR(R1:S72,$Y73)=TRUE,IF(SEARCH(R$1,$A73)&gt;0,TRUE,FALSE)),"")</f>
        <v>0</v>
      </c>
      <c r="S73" s="17" t="str">
        <f>IFERROR(AND(OR(S1:S72,$Y73)=TRUE,IF(SEARCH(S$1,$A73)&gt;0,TRUE,FALSE)),"")</f>
        <v/>
      </c>
      <c r="T73" s="17" t="str">
        <f>IFERROR(AND(OR(T1:T72,$Y73)=TRUE,IF(SEARCH(T$1,$A73)&gt;0,TRUE,FALSE)),"")</f>
        <v/>
      </c>
      <c r="U73" s="17" t="b">
        <f>IFERROR(AND(OR(U1:V72,$Y73)=TRUE,IF(SEARCH(U$1,$A73)&gt;0,TRUE,FALSE)),"")</f>
        <v>0</v>
      </c>
      <c r="V73" s="17" t="str">
        <f>IFERROR(AND(OR(V1:V72,$Y73)=TRUE,IF(SEARCH(V$1,$A73)&gt;0,TRUE,FALSE)),"")</f>
        <v/>
      </c>
      <c r="W73" s="17">
        <f t="shared" si="10"/>
        <v>0</v>
      </c>
      <c r="X73" s="17" t="b">
        <f t="shared" si="11"/>
        <v>0</v>
      </c>
      <c r="Y73" s="17" t="b">
        <f t="shared" si="12"/>
        <v>0</v>
      </c>
      <c r="Z73" s="17" t="b">
        <f t="shared" si="13"/>
        <v>0</v>
      </c>
      <c r="AA73" s="17" t="b">
        <f>IF(E73&gt;'Overview (RESPONSES REQUIRED)'!$F$54,FALSE,TRUE)</f>
        <v>0</v>
      </c>
      <c r="AB73" s="17" t="b">
        <f>IF('Overview (RESPONSES REQUIRED)'!$D$54="Y", TRUE, FALSE)</f>
        <v>0</v>
      </c>
      <c r="AC73" s="17" t="str">
        <f t="shared" si="14"/>
        <v>N</v>
      </c>
    </row>
    <row r="74" spans="1:29" ht="15" x14ac:dyDescent="0.15">
      <c r="A74" s="17" t="s">
        <v>949</v>
      </c>
      <c r="B74" s="17">
        <v>1</v>
      </c>
      <c r="C74" s="17">
        <v>1</v>
      </c>
      <c r="D74" s="17" t="s">
        <v>878</v>
      </c>
      <c r="E74" s="17">
        <v>2</v>
      </c>
      <c r="F74" s="17" t="str">
        <f>IF('ENDC-n26'!P77="Y", "Y", IF('ENDC-n26'!P77="N", "N", 0))</f>
        <v>N</v>
      </c>
      <c r="G74" s="17" t="b">
        <f>IFERROR(AND(OR(G1:H73,$Y74)=TRUE,IF(SEARCH(G$1,$A74)&gt;0,TRUE,FALSE)),"")</f>
        <v>0</v>
      </c>
      <c r="H74" s="17" t="str">
        <f>IFERROR(AND(OR(H1:H73,$Y74)=TRUE,IF(SEARCH(H$1,$A74)&gt;0,TRUE,FALSE)),"")</f>
        <v/>
      </c>
      <c r="I74" s="17" t="str">
        <f>IFERROR(AND(OR(I1:L73,$Y74)=TRUE,IF(SEARCH(I$1,$A74)&gt;0,TRUE,FALSE)),"")</f>
        <v/>
      </c>
      <c r="J74" s="17" t="str">
        <f>IFERROR(AND(OR(J1:L73,$Y74)=TRUE,IF(SEARCH(J$1,$A74)&gt;0,TRUE,FALSE)),"")</f>
        <v/>
      </c>
      <c r="K74" s="17" t="str">
        <f>IFERROR(AND(OR(K1:L73,$Y74)=TRUE,IF(SEARCH(K$1,$A74)&gt;0,TRUE,FALSE)),"")</f>
        <v/>
      </c>
      <c r="L74" s="17" t="str">
        <f>IFERROR(AND(OR(L1:L73,$Y74)=TRUE,IF(SEARCH(L$1,$A74)&gt;0,TRUE,FALSE)),"")</f>
        <v/>
      </c>
      <c r="M74" s="17" t="str">
        <f>IFERROR(AND(OR(M1:M73,$Y74)=TRUE,IF(SEARCH(M$1,$A74)&gt;0,TRUE,FALSE)),"")</f>
        <v/>
      </c>
      <c r="N74" s="17" t="str">
        <f>IFERROR(AND(OR(N1:Q73,$Y74)=TRUE,IF(SEARCH(N$1,$A74)&gt;0,TRUE,FALSE)),"")</f>
        <v/>
      </c>
      <c r="O74" s="17" t="str">
        <f>IFERROR(AND(OR(O1:Q73,$Y74)=TRUE,IF(SEARCH(O$1,$A74)&gt;0,TRUE,FALSE)),"")</f>
        <v/>
      </c>
      <c r="P74" s="17" t="str">
        <f>IFERROR(AND(OR(P1:Q73,$Y74)=TRUE,IF(SEARCH(P$1,$A74)&gt;0,TRUE,FALSE)),"")</f>
        <v/>
      </c>
      <c r="Q74" s="17" t="str">
        <f>IFERROR(AND(OR(Q1:Q73,$Y74)=TRUE,IF(SEARCH(Q$1,$A74)&gt;0,TRUE,FALSE)),"")</f>
        <v/>
      </c>
      <c r="R74" s="17" t="b">
        <f>IFERROR(AND(OR(R1:S73,$Y74)=TRUE,IF(SEARCH(R$1,$A74)&gt;0,TRUE,FALSE)),"")</f>
        <v>0</v>
      </c>
      <c r="S74" s="17" t="str">
        <f>IFERROR(AND(OR(S1:S73,$Y74)=TRUE,IF(SEARCH(S$1,$A74)&gt;0,TRUE,FALSE)),"")</f>
        <v/>
      </c>
      <c r="T74" s="17" t="str">
        <f>IFERROR(AND(OR(T1:T73,$Y74)=TRUE,IF(SEARCH(T$1,$A74)&gt;0,TRUE,FALSE)),"")</f>
        <v/>
      </c>
      <c r="U74" s="17" t="b">
        <f>IFERROR(AND(OR(U1:V73,$Y74)=TRUE,IF(SEARCH(U$1,$A74)&gt;0,TRUE,FALSE)),"")</f>
        <v>0</v>
      </c>
      <c r="V74" s="17" t="str">
        <f>IFERROR(AND(OR(V1:V73,$Y74)=TRUE,IF(SEARCH(V$1,$A74)&gt;0,TRUE,FALSE)),"")</f>
        <v/>
      </c>
      <c r="W74" s="17">
        <f t="shared" si="10"/>
        <v>0</v>
      </c>
      <c r="X74" s="17" t="b">
        <f t="shared" si="11"/>
        <v>0</v>
      </c>
      <c r="Y74" s="17" t="b">
        <f t="shared" si="12"/>
        <v>0</v>
      </c>
      <c r="Z74" s="17" t="b">
        <f t="shared" si="13"/>
        <v>0</v>
      </c>
      <c r="AA74" s="17" t="b">
        <f>IF(E74&gt;'Overview (RESPONSES REQUIRED)'!$F$54,FALSE,TRUE)</f>
        <v>0</v>
      </c>
      <c r="AB74" s="17" t="b">
        <f>IF('Overview (RESPONSES REQUIRED)'!$D$54="Y", TRUE, FALSE)</f>
        <v>0</v>
      </c>
      <c r="AC74" s="17" t="str">
        <f t="shared" si="14"/>
        <v>N</v>
      </c>
    </row>
    <row r="75" spans="1:29" ht="15" x14ac:dyDescent="0.15">
      <c r="A75" s="17" t="s">
        <v>950</v>
      </c>
      <c r="B75" s="17">
        <v>1</v>
      </c>
      <c r="C75" s="17">
        <v>1</v>
      </c>
      <c r="D75" s="17" t="s">
        <v>878</v>
      </c>
      <c r="E75" s="17">
        <v>2</v>
      </c>
      <c r="F75" s="17" t="str">
        <f>IF('ENDC-n26'!P78="Y", "Y", IF('ENDC-n26'!P78="N", "N", 0))</f>
        <v>N</v>
      </c>
      <c r="G75" s="17" t="str">
        <f>IFERROR(AND(OR(G1:H74,$Y75)=TRUE,IF(SEARCH(G$1,$A75)&gt;0,TRUE,FALSE)),"")</f>
        <v/>
      </c>
      <c r="H75" s="17" t="str">
        <f>IFERROR(AND(OR(H1:H74,$Y75)=TRUE,IF(SEARCH(H$1,$A75)&gt;0,TRUE,FALSE)),"")</f>
        <v/>
      </c>
      <c r="I75" s="17" t="b">
        <f>IFERROR(AND(OR(I1:L74,$Y75)=TRUE,IF(SEARCH(I$1,$A75)&gt;0,TRUE,FALSE)),"")</f>
        <v>0</v>
      </c>
      <c r="J75" s="17" t="str">
        <f>IFERROR(AND(OR(J1:L74,$Y75)=TRUE,IF(SEARCH(J$1,$A75)&gt;0,TRUE,FALSE)),"")</f>
        <v/>
      </c>
      <c r="K75" s="17" t="str">
        <f>IFERROR(AND(OR(K1:L74,$Y75)=TRUE,IF(SEARCH(K$1,$A75)&gt;0,TRUE,FALSE)),"")</f>
        <v/>
      </c>
      <c r="L75" s="17" t="str">
        <f>IFERROR(AND(OR(L1:L74,$Y75)=TRUE,IF(SEARCH(L$1,$A75)&gt;0,TRUE,FALSE)),"")</f>
        <v/>
      </c>
      <c r="M75" s="17" t="str">
        <f>IFERROR(AND(OR(M1:M74,$Y75)=TRUE,IF(SEARCH(M$1,$A75)&gt;0,TRUE,FALSE)),"")</f>
        <v/>
      </c>
      <c r="N75" s="17" t="str">
        <f>IFERROR(AND(OR(N1:Q74,$Y75)=TRUE,IF(SEARCH(N$1,$A75)&gt;0,TRUE,FALSE)),"")</f>
        <v/>
      </c>
      <c r="O75" s="17" t="str">
        <f>IFERROR(AND(OR(O1:Q74,$Y75)=TRUE,IF(SEARCH(O$1,$A75)&gt;0,TRUE,FALSE)),"")</f>
        <v/>
      </c>
      <c r="P75" s="17" t="str">
        <f>IFERROR(AND(OR(P1:Q74,$Y75)=TRUE,IF(SEARCH(P$1,$A75)&gt;0,TRUE,FALSE)),"")</f>
        <v/>
      </c>
      <c r="Q75" s="17" t="str">
        <f>IFERROR(AND(OR(Q1:Q74,$Y75)=TRUE,IF(SEARCH(Q$1,$A75)&gt;0,TRUE,FALSE)),"")</f>
        <v/>
      </c>
      <c r="R75" s="17" t="b">
        <f>IFERROR(AND(OR(R1:S74,$Y75)=TRUE,IF(SEARCH(R$1,$A75)&gt;0,TRUE,FALSE)),"")</f>
        <v>0</v>
      </c>
      <c r="S75" s="17" t="str">
        <f>IFERROR(AND(OR(S1:S74,$Y75)=TRUE,IF(SEARCH(S$1,$A75)&gt;0,TRUE,FALSE)),"")</f>
        <v/>
      </c>
      <c r="T75" s="17" t="str">
        <f>IFERROR(AND(OR(T1:T74,$Y75)=TRUE,IF(SEARCH(T$1,$A75)&gt;0,TRUE,FALSE)),"")</f>
        <v/>
      </c>
      <c r="U75" s="17" t="b">
        <f>IFERROR(AND(OR(U1:V74,$Y75)=TRUE,IF(SEARCH(U$1,$A75)&gt;0,TRUE,FALSE)),"")</f>
        <v>0</v>
      </c>
      <c r="V75" s="17" t="str">
        <f>IFERROR(AND(OR(V1:V74,$Y75)=TRUE,IF(SEARCH(V$1,$A75)&gt;0,TRUE,FALSE)),"")</f>
        <v/>
      </c>
      <c r="W75" s="17">
        <f t="shared" si="10"/>
        <v>0</v>
      </c>
      <c r="X75" s="17" t="b">
        <f t="shared" si="11"/>
        <v>0</v>
      </c>
      <c r="Y75" s="17" t="b">
        <f t="shared" si="12"/>
        <v>0</v>
      </c>
      <c r="Z75" s="17" t="b">
        <f t="shared" si="13"/>
        <v>0</v>
      </c>
      <c r="AA75" s="17" t="b">
        <f>IF(E75&gt;'Overview (RESPONSES REQUIRED)'!$F$54,FALSE,TRUE)</f>
        <v>0</v>
      </c>
      <c r="AB75" s="17" t="b">
        <f>IF('Overview (RESPONSES REQUIRED)'!$D$54="Y", TRUE, FALSE)</f>
        <v>0</v>
      </c>
      <c r="AC75" s="17" t="str">
        <f t="shared" si="14"/>
        <v>N</v>
      </c>
    </row>
    <row r="76" spans="1:29" ht="15" x14ac:dyDescent="0.15">
      <c r="A76" s="17" t="s">
        <v>951</v>
      </c>
      <c r="B76" s="17">
        <v>1</v>
      </c>
      <c r="C76" s="17">
        <v>1</v>
      </c>
      <c r="D76" s="17" t="s">
        <v>878</v>
      </c>
      <c r="E76" s="17">
        <v>2</v>
      </c>
      <c r="F76" s="17" t="str">
        <f>IF('ENDC-n26'!P79="Y", "Y", IF('ENDC-n26'!P79="N", "N", 0))</f>
        <v>N</v>
      </c>
      <c r="G76" s="17" t="str">
        <f>IFERROR(AND(OR(G1:H75,$Y76)=TRUE,IF(SEARCH(G$1,$A76)&gt;0,TRUE,FALSE)),"")</f>
        <v/>
      </c>
      <c r="H76" s="17" t="str">
        <f>IFERROR(AND(OR(H1:H75,$Y76)=TRUE,IF(SEARCH(H$1,$A76)&gt;0,TRUE,FALSE)),"")</f>
        <v/>
      </c>
      <c r="I76" s="17" t="str">
        <f>IFERROR(AND(OR(I1:L75,$Y76)=TRUE,IF(SEARCH(I$1,$A76)&gt;0,TRUE,FALSE)),"")</f>
        <v/>
      </c>
      <c r="J76" s="17" t="str">
        <f>IFERROR(AND(OR(J1:L75,$Y76)=TRUE,IF(SEARCH(J$1,$A76)&gt;0,TRUE,FALSE)),"")</f>
        <v/>
      </c>
      <c r="K76" s="17" t="str">
        <f>IFERROR(AND(OR(K1:L75,$Y76)=TRUE,IF(SEARCH(K$1,$A76)&gt;0,TRUE,FALSE)),"")</f>
        <v/>
      </c>
      <c r="L76" s="17" t="str">
        <f>IFERROR(AND(OR(L1:L75,$Y76)=TRUE,IF(SEARCH(L$1,$A76)&gt;0,TRUE,FALSE)),"")</f>
        <v/>
      </c>
      <c r="M76" s="17" t="str">
        <f>IFERROR(AND(OR(M1:M75,$Y76)=TRUE,IF(SEARCH(M$1,$A76)&gt;0,TRUE,FALSE)),"")</f>
        <v/>
      </c>
      <c r="N76" s="17" t="b">
        <f>IFERROR(AND(OR(N1:Q75,$Y76)=TRUE,IF(SEARCH(N$1,$A76)&gt;0,TRUE,FALSE)),"")</f>
        <v>0</v>
      </c>
      <c r="O76" s="17" t="str">
        <f>IFERROR(AND(OR(O1:Q75,$Y76)=TRUE,IF(SEARCH(O$1,$A76)&gt;0,TRUE,FALSE)),"")</f>
        <v/>
      </c>
      <c r="P76" s="17" t="str">
        <f>IFERROR(AND(OR(P1:Q75,$Y76)=TRUE,IF(SEARCH(P$1,$A76)&gt;0,TRUE,FALSE)),"")</f>
        <v/>
      </c>
      <c r="Q76" s="17" t="str">
        <f>IFERROR(AND(OR(Q1:Q75,$Y76)=TRUE,IF(SEARCH(Q$1,$A76)&gt;0,TRUE,FALSE)),"")</f>
        <v/>
      </c>
      <c r="R76" s="17" t="b">
        <f>IFERROR(AND(OR(R1:S75,$Y76)=TRUE,IF(SEARCH(R$1,$A76)&gt;0,TRUE,FALSE)),"")</f>
        <v>0</v>
      </c>
      <c r="S76" s="17" t="str">
        <f>IFERROR(AND(OR(S1:S75,$Y76)=TRUE,IF(SEARCH(S$1,$A76)&gt;0,TRUE,FALSE)),"")</f>
        <v/>
      </c>
      <c r="T76" s="17" t="str">
        <f>IFERROR(AND(OR(T1:T75,$Y76)=TRUE,IF(SEARCH(T$1,$A76)&gt;0,TRUE,FALSE)),"")</f>
        <v/>
      </c>
      <c r="U76" s="17" t="b">
        <f>IFERROR(AND(OR(U1:V75,$Y76)=TRUE,IF(SEARCH(U$1,$A76)&gt;0,TRUE,FALSE)),"")</f>
        <v>0</v>
      </c>
      <c r="V76" s="17" t="str">
        <f>IFERROR(AND(OR(V1:V75,$Y76)=TRUE,IF(SEARCH(V$1,$A76)&gt;0,TRUE,FALSE)),"")</f>
        <v/>
      </c>
      <c r="W76" s="17">
        <f t="shared" si="10"/>
        <v>0</v>
      </c>
      <c r="X76" s="17" t="b">
        <f t="shared" si="11"/>
        <v>0</v>
      </c>
      <c r="Y76" s="17" t="b">
        <f t="shared" si="12"/>
        <v>0</v>
      </c>
      <c r="Z76" s="17" t="b">
        <f t="shared" si="13"/>
        <v>0</v>
      </c>
      <c r="AA76" s="17" t="b">
        <f>IF(E76&gt;'Overview (RESPONSES REQUIRED)'!$F$54,FALSE,TRUE)</f>
        <v>0</v>
      </c>
      <c r="AB76" s="17" t="b">
        <f>IF('Overview (RESPONSES REQUIRED)'!$D$54="Y", TRUE, FALSE)</f>
        <v>0</v>
      </c>
      <c r="AC76" s="17" t="str">
        <f t="shared" si="14"/>
        <v>N</v>
      </c>
    </row>
  </sheetData>
  <sheetProtection password="C990" sheet="1" objects="1" formatColumns="0" formatRows="0" autoFilter="0"/>
  <autoFilter ref="A2:AC77"/>
  <phoneticPr fontId="15"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9"/>
  <sheetViews>
    <sheetView zoomScale="70" zoomScaleNormal="70" workbookViewId="0">
      <pane xSplit="2" ySplit="5" topLeftCell="L6" activePane="bottomRight" state="frozen"/>
      <selection pane="topRight"/>
      <selection pane="bottomLeft"/>
      <selection pane="bottomRight" activeCell="R88" sqref="R88"/>
    </sheetView>
  </sheetViews>
  <sheetFormatPr defaultRowHeight="13.5" outlineLevelCol="1" x14ac:dyDescent="0.15"/>
  <cols>
    <col min="1" max="1" width="22" customWidth="1"/>
    <col min="2" max="2" width="35" customWidth="1"/>
    <col min="3" max="11" width="10" hidden="1" customWidth="1" outlineLevel="1"/>
    <col min="12" max="12" width="43" customWidth="1" collapsed="1"/>
    <col min="13" max="14" width="10" customWidth="1"/>
    <col min="15" max="15" width="56" customWidth="1"/>
    <col min="16" max="16" width="15" customWidth="1"/>
    <col min="17" max="17" width="10" customWidth="1"/>
    <col min="18" max="18" width="30" customWidth="1"/>
  </cols>
  <sheetData>
    <row r="1" spans="1:18" ht="24.95" customHeight="1" x14ac:dyDescent="0.4">
      <c r="L1" s="18" t="s">
        <v>952</v>
      </c>
    </row>
    <row r="2" spans="1:18" ht="15" x14ac:dyDescent="0.25">
      <c r="A2" s="40" t="s">
        <v>6</v>
      </c>
      <c r="B2" s="41"/>
      <c r="C2" s="45" t="s">
        <v>304</v>
      </c>
      <c r="D2" s="41"/>
      <c r="E2" s="41"/>
      <c r="F2" s="41"/>
      <c r="G2" s="41"/>
      <c r="H2" s="41"/>
      <c r="I2" s="41"/>
      <c r="J2" s="41"/>
      <c r="K2" s="41"/>
      <c r="L2" s="44" t="s">
        <v>305</v>
      </c>
      <c r="M2" s="43"/>
      <c r="N2" s="43"/>
      <c r="O2" s="43"/>
      <c r="P2" s="42" t="s">
        <v>4</v>
      </c>
      <c r="Q2" s="43"/>
      <c r="R2" s="43"/>
    </row>
    <row r="3" spans="1:18" ht="65.099999999999994" customHeight="1" x14ac:dyDescent="0.15">
      <c r="A3" s="46" t="s">
        <v>306</v>
      </c>
      <c r="B3" s="46" t="s">
        <v>307</v>
      </c>
      <c r="C3" s="46" t="s">
        <v>118</v>
      </c>
      <c r="D3" s="46" t="s">
        <v>117</v>
      </c>
      <c r="E3" s="46" t="s">
        <v>516</v>
      </c>
      <c r="F3" s="46" t="s">
        <v>663</v>
      </c>
      <c r="G3" s="46" t="s">
        <v>517</v>
      </c>
      <c r="H3" s="46" t="s">
        <v>664</v>
      </c>
      <c r="I3" s="46" t="s">
        <v>665</v>
      </c>
      <c r="J3" s="46" t="s">
        <v>308</v>
      </c>
      <c r="K3" s="46" t="s">
        <v>309</v>
      </c>
      <c r="L3" s="46" t="s">
        <v>116</v>
      </c>
      <c r="M3" s="46" t="s">
        <v>310</v>
      </c>
      <c r="N3" s="46" t="s">
        <v>142</v>
      </c>
      <c r="O3" s="46" t="s">
        <v>311</v>
      </c>
      <c r="P3" s="46" t="s">
        <v>312</v>
      </c>
      <c r="Q3" s="46" t="s">
        <v>666</v>
      </c>
      <c r="R3" s="46" t="s">
        <v>313</v>
      </c>
    </row>
    <row r="4" spans="1:18" x14ac:dyDescent="0.15">
      <c r="A4" s="41"/>
      <c r="B4" s="41"/>
      <c r="C4" s="41"/>
      <c r="D4" s="41"/>
      <c r="E4" s="41"/>
      <c r="F4" s="41"/>
      <c r="G4" s="41"/>
      <c r="H4" s="41"/>
      <c r="I4" s="41"/>
      <c r="J4" s="41"/>
      <c r="K4" s="41"/>
      <c r="L4" s="41"/>
      <c r="M4" s="41"/>
      <c r="N4" s="41"/>
      <c r="O4" s="41"/>
      <c r="P4" s="41"/>
      <c r="Q4" s="16" t="s">
        <v>63</v>
      </c>
      <c r="R4" s="41"/>
    </row>
    <row r="6" spans="1:18" ht="15" x14ac:dyDescent="0.15">
      <c r="A6" s="19" t="s">
        <v>953</v>
      </c>
      <c r="B6" s="19" t="s">
        <v>954</v>
      </c>
      <c r="C6" s="19">
        <v>5</v>
      </c>
      <c r="D6" s="19">
        <v>3</v>
      </c>
      <c r="E6" s="19">
        <v>1</v>
      </c>
      <c r="F6" s="19" t="s">
        <v>710</v>
      </c>
      <c r="G6" s="19" t="s">
        <v>878</v>
      </c>
      <c r="H6" s="19">
        <v>20</v>
      </c>
      <c r="I6" s="19">
        <v>2</v>
      </c>
      <c r="J6" s="19">
        <v>22</v>
      </c>
      <c r="K6" s="19" t="s">
        <v>316</v>
      </c>
      <c r="L6" s="19" t="s">
        <v>877</v>
      </c>
      <c r="M6" s="19" t="s">
        <v>62</v>
      </c>
      <c r="N6" s="19" t="str">
        <f>'ENDC-n26_BE'!AC3</f>
        <v>N</v>
      </c>
      <c r="O6" s="19" t="str">
        <f>IF(N6="E","Please respond in Vendor Input column for all applicable UL combinations.",IF(AND(N6="N",'ENDC-n26_BE'!Y3=TRUE),IF('ENDC-n26_BE'!AA3=FALSE,"Check #Layers entered in Overview tab is correct.",""),""))</f>
        <v/>
      </c>
      <c r="P6" s="20" t="s">
        <v>3570</v>
      </c>
      <c r="Q6" s="20" t="s">
        <v>670</v>
      </c>
      <c r="R6" s="28"/>
    </row>
    <row r="7" spans="1:18" ht="15" x14ac:dyDescent="0.15">
      <c r="A7" s="21" t="s">
        <v>955</v>
      </c>
      <c r="B7" s="21" t="s">
        <v>954</v>
      </c>
      <c r="C7" s="21">
        <v>5</v>
      </c>
      <c r="D7" s="21">
        <v>3</v>
      </c>
      <c r="E7" s="21">
        <v>1</v>
      </c>
      <c r="F7" s="21" t="s">
        <v>710</v>
      </c>
      <c r="G7" s="21" t="s">
        <v>878</v>
      </c>
      <c r="H7" s="21">
        <v>18</v>
      </c>
      <c r="I7" s="21">
        <v>2</v>
      </c>
      <c r="J7" s="21">
        <v>20</v>
      </c>
      <c r="K7" s="21" t="s">
        <v>316</v>
      </c>
      <c r="L7" s="21" t="s">
        <v>879</v>
      </c>
      <c r="M7" s="21" t="s">
        <v>62</v>
      </c>
      <c r="N7" s="21" t="str">
        <f>'ENDC-n26_BE'!AC4</f>
        <v>N</v>
      </c>
      <c r="O7" s="21" t="str">
        <f>IF(N7="E","Please respond in Vendor Input column for all applicable UL combinations.",IF(AND(N7="N",'ENDC-n26_BE'!Y4=TRUE),IF('ENDC-n26_BE'!AA4=FALSE,"Check #Layers entered in Overview tab is correct.",""),""))</f>
        <v/>
      </c>
      <c r="P7" s="22" t="s">
        <v>3570</v>
      </c>
      <c r="Q7" s="22" t="s">
        <v>670</v>
      </c>
      <c r="R7" s="29"/>
    </row>
    <row r="8" spans="1:18" ht="15" x14ac:dyDescent="0.15">
      <c r="A8" s="19" t="s">
        <v>956</v>
      </c>
      <c r="B8" s="19" t="s">
        <v>954</v>
      </c>
      <c r="C8" s="19">
        <v>5</v>
      </c>
      <c r="D8" s="19">
        <v>3</v>
      </c>
      <c r="E8" s="19">
        <v>1</v>
      </c>
      <c r="F8" s="19" t="s">
        <v>710</v>
      </c>
      <c r="G8" s="19" t="s">
        <v>878</v>
      </c>
      <c r="H8" s="19">
        <v>16</v>
      </c>
      <c r="I8" s="19">
        <v>2</v>
      </c>
      <c r="J8" s="19">
        <v>18</v>
      </c>
      <c r="K8" s="19" t="s">
        <v>316</v>
      </c>
      <c r="L8" s="19" t="s">
        <v>880</v>
      </c>
      <c r="M8" s="19" t="s">
        <v>62</v>
      </c>
      <c r="N8" s="19" t="str">
        <f>'ENDC-n26_BE'!AC5</f>
        <v>N</v>
      </c>
      <c r="O8" s="19" t="str">
        <f>IF(N8="E","Please respond in Vendor Input column for all applicable UL combinations.",IF(AND(N8="N",'ENDC-n26_BE'!Y5=TRUE),IF('ENDC-n26_BE'!AA5=FALSE,"Check #Layers entered in Overview tab is correct.",""),""))</f>
        <v/>
      </c>
      <c r="P8" s="20" t="s">
        <v>3570</v>
      </c>
      <c r="Q8" s="20" t="s">
        <v>670</v>
      </c>
      <c r="R8" s="28"/>
    </row>
    <row r="9" spans="1:18" ht="15" x14ac:dyDescent="0.15">
      <c r="A9" s="21" t="s">
        <v>957</v>
      </c>
      <c r="B9" s="21" t="s">
        <v>954</v>
      </c>
      <c r="C9" s="21">
        <v>5</v>
      </c>
      <c r="D9" s="21">
        <v>3</v>
      </c>
      <c r="E9" s="21">
        <v>1</v>
      </c>
      <c r="F9" s="21" t="s">
        <v>710</v>
      </c>
      <c r="G9" s="21" t="s">
        <v>878</v>
      </c>
      <c r="H9" s="21">
        <v>16</v>
      </c>
      <c r="I9" s="21">
        <v>2</v>
      </c>
      <c r="J9" s="21">
        <v>18</v>
      </c>
      <c r="K9" s="21" t="s">
        <v>316</v>
      </c>
      <c r="L9" s="21" t="s">
        <v>881</v>
      </c>
      <c r="M9" s="21" t="s">
        <v>62</v>
      </c>
      <c r="N9" s="21" t="str">
        <f>'ENDC-n26_BE'!AC6</f>
        <v>N</v>
      </c>
      <c r="O9" s="21" t="str">
        <f>IF(N9="E","Please respond in Vendor Input column for all applicable UL combinations.",IF(AND(N9="N",'ENDC-n26_BE'!Y6=TRUE),IF('ENDC-n26_BE'!AA6=FALSE,"Check #Layers entered in Overview tab is correct.",""),""))</f>
        <v/>
      </c>
      <c r="P9" s="22" t="s">
        <v>3570</v>
      </c>
      <c r="Q9" s="22" t="s">
        <v>670</v>
      </c>
      <c r="R9" s="29"/>
    </row>
    <row r="10" spans="1:18" ht="15" x14ac:dyDescent="0.15">
      <c r="A10" s="19" t="s">
        <v>958</v>
      </c>
      <c r="B10" s="19" t="s">
        <v>959</v>
      </c>
      <c r="C10" s="19">
        <v>4</v>
      </c>
      <c r="D10" s="19">
        <v>3</v>
      </c>
      <c r="E10" s="19">
        <v>1</v>
      </c>
      <c r="F10" s="19" t="s">
        <v>719</v>
      </c>
      <c r="G10" s="19" t="s">
        <v>878</v>
      </c>
      <c r="H10" s="19">
        <v>16</v>
      </c>
      <c r="I10" s="19">
        <v>2</v>
      </c>
      <c r="J10" s="19">
        <v>18</v>
      </c>
      <c r="K10" s="19" t="s">
        <v>316</v>
      </c>
      <c r="L10" s="19" t="s">
        <v>882</v>
      </c>
      <c r="M10" s="19" t="s">
        <v>62</v>
      </c>
      <c r="N10" s="19" t="str">
        <f>'ENDC-n26_BE'!AC7</f>
        <v>N</v>
      </c>
      <c r="O10" s="19" t="str">
        <f>IF(N10="E","Please respond in Vendor Input column for all applicable UL combinations.",IF(AND(N10="N",'ENDC-n26_BE'!Y7=TRUE),IF('ENDC-n26_BE'!AA7=FALSE,"Check #Layers entered in Overview tab is correct.",""),""))</f>
        <v/>
      </c>
      <c r="P10" s="20" t="s">
        <v>3570</v>
      </c>
      <c r="Q10" s="20" t="s">
        <v>670</v>
      </c>
      <c r="R10" s="28"/>
    </row>
    <row r="11" spans="1:18" ht="15" x14ac:dyDescent="0.15">
      <c r="A11" s="21" t="s">
        <v>960</v>
      </c>
      <c r="B11" s="21" t="s">
        <v>961</v>
      </c>
      <c r="C11" s="21">
        <v>4</v>
      </c>
      <c r="D11" s="21">
        <v>3</v>
      </c>
      <c r="E11" s="21">
        <v>1</v>
      </c>
      <c r="F11" s="21" t="s">
        <v>722</v>
      </c>
      <c r="G11" s="21" t="s">
        <v>878</v>
      </c>
      <c r="H11" s="21">
        <v>16</v>
      </c>
      <c r="I11" s="21">
        <v>2</v>
      </c>
      <c r="J11" s="21">
        <v>18</v>
      </c>
      <c r="K11" s="21" t="s">
        <v>316</v>
      </c>
      <c r="L11" s="21" t="s">
        <v>883</v>
      </c>
      <c r="M11" s="21" t="s">
        <v>62</v>
      </c>
      <c r="N11" s="21" t="str">
        <f>'ENDC-n26_BE'!AC8</f>
        <v>N</v>
      </c>
      <c r="O11" s="21" t="str">
        <f>IF(N11="E","Please respond in Vendor Input column for all applicable UL combinations.",IF(AND(N11="N",'ENDC-n26_BE'!Y8=TRUE),IF('ENDC-n26_BE'!AA8=FALSE,"Check #Layers entered in Overview tab is correct.",""),""))</f>
        <v/>
      </c>
      <c r="P11" s="22" t="s">
        <v>3570</v>
      </c>
      <c r="Q11" s="22" t="s">
        <v>670</v>
      </c>
      <c r="R11" s="29"/>
    </row>
    <row r="12" spans="1:18" ht="15" x14ac:dyDescent="0.15">
      <c r="A12" s="19" t="s">
        <v>962</v>
      </c>
      <c r="B12" s="19" t="s">
        <v>954</v>
      </c>
      <c r="C12" s="19">
        <v>5</v>
      </c>
      <c r="D12" s="19">
        <v>3</v>
      </c>
      <c r="E12" s="19">
        <v>1</v>
      </c>
      <c r="F12" s="19" t="s">
        <v>710</v>
      </c>
      <c r="G12" s="19" t="s">
        <v>878</v>
      </c>
      <c r="H12" s="19">
        <v>14</v>
      </c>
      <c r="I12" s="19">
        <v>2</v>
      </c>
      <c r="J12" s="19">
        <v>16</v>
      </c>
      <c r="K12" s="19" t="s">
        <v>316</v>
      </c>
      <c r="L12" s="19" t="s">
        <v>884</v>
      </c>
      <c r="M12" s="19" t="s">
        <v>62</v>
      </c>
      <c r="N12" s="19" t="str">
        <f>'ENDC-n26_BE'!AC9</f>
        <v>N</v>
      </c>
      <c r="O12" s="19" t="str">
        <f>IF(N12="E","Please respond in Vendor Input column for all applicable UL combinations.",IF(AND(N12="N",'ENDC-n26_BE'!Y9=TRUE),IF('ENDC-n26_BE'!AA9=FALSE,"Check #Layers entered in Overview tab is correct.",""),""))</f>
        <v/>
      </c>
      <c r="P12" s="20" t="s">
        <v>3570</v>
      </c>
      <c r="Q12" s="20" t="s">
        <v>670</v>
      </c>
      <c r="R12" s="28"/>
    </row>
    <row r="13" spans="1:18" ht="15" x14ac:dyDescent="0.15">
      <c r="A13" s="21" t="s">
        <v>963</v>
      </c>
      <c r="B13" s="21" t="s">
        <v>954</v>
      </c>
      <c r="C13" s="21">
        <v>5</v>
      </c>
      <c r="D13" s="21">
        <v>3</v>
      </c>
      <c r="E13" s="21">
        <v>1</v>
      </c>
      <c r="F13" s="21" t="s">
        <v>710</v>
      </c>
      <c r="G13" s="21" t="s">
        <v>878</v>
      </c>
      <c r="H13" s="21">
        <v>14</v>
      </c>
      <c r="I13" s="21">
        <v>2</v>
      </c>
      <c r="J13" s="21">
        <v>16</v>
      </c>
      <c r="K13" s="21" t="s">
        <v>316</v>
      </c>
      <c r="L13" s="21" t="s">
        <v>885</v>
      </c>
      <c r="M13" s="21" t="s">
        <v>62</v>
      </c>
      <c r="N13" s="21" t="str">
        <f>'ENDC-n26_BE'!AC10</f>
        <v>N</v>
      </c>
      <c r="O13" s="21" t="str">
        <f>IF(N13="E","Please respond in Vendor Input column for all applicable UL combinations.",IF(AND(N13="N",'ENDC-n26_BE'!Y10=TRUE),IF('ENDC-n26_BE'!AA10=FALSE,"Check #Layers entered in Overview tab is correct.",""),""))</f>
        <v/>
      </c>
      <c r="P13" s="22" t="s">
        <v>3570</v>
      </c>
      <c r="Q13" s="22" t="s">
        <v>670</v>
      </c>
      <c r="R13" s="29"/>
    </row>
    <row r="14" spans="1:18" ht="15" x14ac:dyDescent="0.15">
      <c r="A14" s="19" t="s">
        <v>964</v>
      </c>
      <c r="B14" s="19" t="s">
        <v>959</v>
      </c>
      <c r="C14" s="19">
        <v>4</v>
      </c>
      <c r="D14" s="19">
        <v>3</v>
      </c>
      <c r="E14" s="19">
        <v>1</v>
      </c>
      <c r="F14" s="19" t="s">
        <v>719</v>
      </c>
      <c r="G14" s="19" t="s">
        <v>878</v>
      </c>
      <c r="H14" s="19">
        <v>14</v>
      </c>
      <c r="I14" s="19">
        <v>2</v>
      </c>
      <c r="J14" s="19">
        <v>16</v>
      </c>
      <c r="K14" s="19" t="s">
        <v>316</v>
      </c>
      <c r="L14" s="19" t="s">
        <v>886</v>
      </c>
      <c r="M14" s="19" t="s">
        <v>62</v>
      </c>
      <c r="N14" s="19" t="str">
        <f>'ENDC-n26_BE'!AC11</f>
        <v>N</v>
      </c>
      <c r="O14" s="19" t="str">
        <f>IF(N14="E","Please respond in Vendor Input column for all applicable UL combinations.",IF(AND(N14="N",'ENDC-n26_BE'!Y11=TRUE),IF('ENDC-n26_BE'!AA11=FALSE,"Check #Layers entered in Overview tab is correct.",""),""))</f>
        <v/>
      </c>
      <c r="P14" s="20" t="s">
        <v>3570</v>
      </c>
      <c r="Q14" s="20" t="s">
        <v>670</v>
      </c>
      <c r="R14" s="28"/>
    </row>
    <row r="15" spans="1:18" ht="15" x14ac:dyDescent="0.15">
      <c r="A15" s="21" t="s">
        <v>965</v>
      </c>
      <c r="B15" s="21" t="s">
        <v>959</v>
      </c>
      <c r="C15" s="21">
        <v>4</v>
      </c>
      <c r="D15" s="21">
        <v>3</v>
      </c>
      <c r="E15" s="21">
        <v>1</v>
      </c>
      <c r="F15" s="21" t="s">
        <v>719</v>
      </c>
      <c r="G15" s="21" t="s">
        <v>878</v>
      </c>
      <c r="H15" s="21">
        <v>14</v>
      </c>
      <c r="I15" s="21">
        <v>2</v>
      </c>
      <c r="J15" s="21">
        <v>16</v>
      </c>
      <c r="K15" s="21" t="s">
        <v>316</v>
      </c>
      <c r="L15" s="21" t="s">
        <v>887</v>
      </c>
      <c r="M15" s="21" t="s">
        <v>62</v>
      </c>
      <c r="N15" s="21" t="str">
        <f>'ENDC-n26_BE'!AC12</f>
        <v>N</v>
      </c>
      <c r="O15" s="21" t="str">
        <f>IF(N15="E","Please respond in Vendor Input column for all applicable UL combinations.",IF(AND(N15="N",'ENDC-n26_BE'!Y12=TRUE),IF('ENDC-n26_BE'!AA12=FALSE,"Check #Layers entered in Overview tab is correct.",""),""))</f>
        <v/>
      </c>
      <c r="P15" s="22" t="s">
        <v>3570</v>
      </c>
      <c r="Q15" s="22" t="s">
        <v>670</v>
      </c>
      <c r="R15" s="29"/>
    </row>
    <row r="16" spans="1:18" ht="15" x14ac:dyDescent="0.15">
      <c r="A16" s="19" t="s">
        <v>966</v>
      </c>
      <c r="B16" s="19" t="s">
        <v>961</v>
      </c>
      <c r="C16" s="19">
        <v>4</v>
      </c>
      <c r="D16" s="19">
        <v>3</v>
      </c>
      <c r="E16" s="19">
        <v>1</v>
      </c>
      <c r="F16" s="19" t="s">
        <v>722</v>
      </c>
      <c r="G16" s="19" t="s">
        <v>878</v>
      </c>
      <c r="H16" s="19">
        <v>14</v>
      </c>
      <c r="I16" s="19">
        <v>2</v>
      </c>
      <c r="J16" s="19">
        <v>16</v>
      </c>
      <c r="K16" s="19" t="s">
        <v>316</v>
      </c>
      <c r="L16" s="19" t="s">
        <v>888</v>
      </c>
      <c r="M16" s="19" t="s">
        <v>62</v>
      </c>
      <c r="N16" s="19" t="str">
        <f>'ENDC-n26_BE'!AC13</f>
        <v>N</v>
      </c>
      <c r="O16" s="19" t="str">
        <f>IF(N16="E","Please respond in Vendor Input column for all applicable UL combinations.",IF(AND(N16="N",'ENDC-n26_BE'!Y13=TRUE),IF('ENDC-n26_BE'!AA13=FALSE,"Check #Layers entered in Overview tab is correct.",""),""))</f>
        <v/>
      </c>
      <c r="P16" s="20" t="s">
        <v>3570</v>
      </c>
      <c r="Q16" s="20" t="s">
        <v>670</v>
      </c>
      <c r="R16" s="28"/>
    </row>
    <row r="17" spans="1:18" ht="15" x14ac:dyDescent="0.15">
      <c r="A17" s="21" t="s">
        <v>967</v>
      </c>
      <c r="B17" s="21" t="s">
        <v>954</v>
      </c>
      <c r="C17" s="21">
        <v>5</v>
      </c>
      <c r="D17" s="21">
        <v>3</v>
      </c>
      <c r="E17" s="21">
        <v>1</v>
      </c>
      <c r="F17" s="21" t="s">
        <v>710</v>
      </c>
      <c r="G17" s="21" t="s">
        <v>878</v>
      </c>
      <c r="H17" s="21">
        <v>12</v>
      </c>
      <c r="I17" s="21">
        <v>2</v>
      </c>
      <c r="J17" s="21">
        <v>14</v>
      </c>
      <c r="K17" s="21" t="s">
        <v>316</v>
      </c>
      <c r="L17" s="21" t="s">
        <v>889</v>
      </c>
      <c r="M17" s="21" t="s">
        <v>62</v>
      </c>
      <c r="N17" s="21" t="str">
        <f>'ENDC-n26_BE'!AC14</f>
        <v>N</v>
      </c>
      <c r="O17" s="21" t="str">
        <f>IF(N17="E","Please respond in Vendor Input column for all applicable UL combinations.",IF(AND(N17="N",'ENDC-n26_BE'!Y14=TRUE),IF('ENDC-n26_BE'!AA14=FALSE,"Check #Layers entered in Overview tab is correct.",""),""))</f>
        <v/>
      </c>
      <c r="P17" s="22" t="s">
        <v>3570</v>
      </c>
      <c r="Q17" s="22" t="s">
        <v>670</v>
      </c>
      <c r="R17" s="29"/>
    </row>
    <row r="18" spans="1:18" ht="15" x14ac:dyDescent="0.15">
      <c r="A18" s="19" t="s">
        <v>968</v>
      </c>
      <c r="B18" s="19" t="s">
        <v>959</v>
      </c>
      <c r="C18" s="19">
        <v>4</v>
      </c>
      <c r="D18" s="19">
        <v>3</v>
      </c>
      <c r="E18" s="19">
        <v>1</v>
      </c>
      <c r="F18" s="19" t="s">
        <v>719</v>
      </c>
      <c r="G18" s="19" t="s">
        <v>878</v>
      </c>
      <c r="H18" s="19">
        <v>12</v>
      </c>
      <c r="I18" s="19">
        <v>2</v>
      </c>
      <c r="J18" s="19">
        <v>14</v>
      </c>
      <c r="K18" s="19" t="s">
        <v>316</v>
      </c>
      <c r="L18" s="19" t="s">
        <v>890</v>
      </c>
      <c r="M18" s="19" t="s">
        <v>62</v>
      </c>
      <c r="N18" s="19" t="str">
        <f>'ENDC-n26_BE'!AC15</f>
        <v>N</v>
      </c>
      <c r="O18" s="19" t="str">
        <f>IF(N18="E","Please respond in Vendor Input column for all applicable UL combinations.",IF(AND(N18="N",'ENDC-n26_BE'!Y15=TRUE),IF('ENDC-n26_BE'!AA15=FALSE,"Check #Layers entered in Overview tab is correct.",""),""))</f>
        <v/>
      </c>
      <c r="P18" s="20" t="s">
        <v>3570</v>
      </c>
      <c r="Q18" s="20" t="s">
        <v>670</v>
      </c>
      <c r="R18" s="28"/>
    </row>
    <row r="19" spans="1:18" ht="15" x14ac:dyDescent="0.15">
      <c r="A19" s="21" t="s">
        <v>969</v>
      </c>
      <c r="B19" s="21" t="s">
        <v>959</v>
      </c>
      <c r="C19" s="21">
        <v>4</v>
      </c>
      <c r="D19" s="21">
        <v>3</v>
      </c>
      <c r="E19" s="21">
        <v>1</v>
      </c>
      <c r="F19" s="21" t="s">
        <v>719</v>
      </c>
      <c r="G19" s="21" t="s">
        <v>878</v>
      </c>
      <c r="H19" s="21">
        <v>12</v>
      </c>
      <c r="I19" s="21">
        <v>2</v>
      </c>
      <c r="J19" s="21">
        <v>14</v>
      </c>
      <c r="K19" s="21" t="s">
        <v>316</v>
      </c>
      <c r="L19" s="21" t="s">
        <v>891</v>
      </c>
      <c r="M19" s="21" t="s">
        <v>62</v>
      </c>
      <c r="N19" s="21" t="str">
        <f>'ENDC-n26_BE'!AC16</f>
        <v>N</v>
      </c>
      <c r="O19" s="21" t="str">
        <f>IF(N19="E","Please respond in Vendor Input column for all applicable UL combinations.",IF(AND(N19="N",'ENDC-n26_BE'!Y16=TRUE),IF('ENDC-n26_BE'!AA16=FALSE,"Check #Layers entered in Overview tab is correct.",""),""))</f>
        <v/>
      </c>
      <c r="P19" s="22" t="s">
        <v>3570</v>
      </c>
      <c r="Q19" s="22" t="s">
        <v>670</v>
      </c>
      <c r="R19" s="29"/>
    </row>
    <row r="20" spans="1:18" ht="15" x14ac:dyDescent="0.15">
      <c r="A20" s="19" t="s">
        <v>970</v>
      </c>
      <c r="B20" s="19" t="s">
        <v>961</v>
      </c>
      <c r="C20" s="19">
        <v>4</v>
      </c>
      <c r="D20" s="19">
        <v>3</v>
      </c>
      <c r="E20" s="19">
        <v>1</v>
      </c>
      <c r="F20" s="19" t="s">
        <v>722</v>
      </c>
      <c r="G20" s="19" t="s">
        <v>878</v>
      </c>
      <c r="H20" s="19">
        <v>12</v>
      </c>
      <c r="I20" s="19">
        <v>2</v>
      </c>
      <c r="J20" s="19">
        <v>14</v>
      </c>
      <c r="K20" s="19" t="s">
        <v>316</v>
      </c>
      <c r="L20" s="19" t="s">
        <v>892</v>
      </c>
      <c r="M20" s="19" t="s">
        <v>62</v>
      </c>
      <c r="N20" s="19" t="str">
        <f>'ENDC-n26_BE'!AC17</f>
        <v>N</v>
      </c>
      <c r="O20" s="19" t="str">
        <f>IF(N20="E","Please respond in Vendor Input column for all applicable UL combinations.",IF(AND(N20="N",'ENDC-n26_BE'!Y17=TRUE),IF('ENDC-n26_BE'!AA17=FALSE,"Check #Layers entered in Overview tab is correct.",""),""))</f>
        <v/>
      </c>
      <c r="P20" s="20" t="s">
        <v>3570</v>
      </c>
      <c r="Q20" s="20" t="s">
        <v>670</v>
      </c>
      <c r="R20" s="28"/>
    </row>
    <row r="21" spans="1:18" ht="15" x14ac:dyDescent="0.15">
      <c r="A21" s="21" t="s">
        <v>971</v>
      </c>
      <c r="B21" s="21" t="s">
        <v>961</v>
      </c>
      <c r="C21" s="21">
        <v>4</v>
      </c>
      <c r="D21" s="21">
        <v>3</v>
      </c>
      <c r="E21" s="21">
        <v>1</v>
      </c>
      <c r="F21" s="21" t="s">
        <v>722</v>
      </c>
      <c r="G21" s="21" t="s">
        <v>878</v>
      </c>
      <c r="H21" s="21">
        <v>12</v>
      </c>
      <c r="I21" s="21">
        <v>2</v>
      </c>
      <c r="J21" s="21">
        <v>14</v>
      </c>
      <c r="K21" s="21" t="s">
        <v>316</v>
      </c>
      <c r="L21" s="21" t="s">
        <v>893</v>
      </c>
      <c r="M21" s="21" t="s">
        <v>62</v>
      </c>
      <c r="N21" s="21" t="str">
        <f>'ENDC-n26_BE'!AC18</f>
        <v>N</v>
      </c>
      <c r="O21" s="21" t="str">
        <f>IF(N21="E","Please respond in Vendor Input column for all applicable UL combinations.",IF(AND(N21="N",'ENDC-n26_BE'!Y18=TRUE),IF('ENDC-n26_BE'!AA18=FALSE,"Check #Layers entered in Overview tab is correct.",""),""))</f>
        <v/>
      </c>
      <c r="P21" s="22" t="s">
        <v>3570</v>
      </c>
      <c r="Q21" s="22" t="s">
        <v>670</v>
      </c>
      <c r="R21" s="29"/>
    </row>
    <row r="22" spans="1:18" ht="15" x14ac:dyDescent="0.15">
      <c r="A22" s="19" t="s">
        <v>972</v>
      </c>
      <c r="B22" s="19" t="s">
        <v>961</v>
      </c>
      <c r="C22" s="19">
        <v>4</v>
      </c>
      <c r="D22" s="19">
        <v>3</v>
      </c>
      <c r="E22" s="19">
        <v>1</v>
      </c>
      <c r="F22" s="19" t="s">
        <v>722</v>
      </c>
      <c r="G22" s="19" t="s">
        <v>878</v>
      </c>
      <c r="H22" s="19">
        <v>12</v>
      </c>
      <c r="I22" s="19">
        <v>2</v>
      </c>
      <c r="J22" s="19">
        <v>14</v>
      </c>
      <c r="K22" s="19" t="s">
        <v>316</v>
      </c>
      <c r="L22" s="19" t="s">
        <v>894</v>
      </c>
      <c r="M22" s="19" t="s">
        <v>62</v>
      </c>
      <c r="N22" s="19" t="str">
        <f>'ENDC-n26_BE'!AC19</f>
        <v>N</v>
      </c>
      <c r="O22" s="19" t="str">
        <f>IF(N22="E","Please respond in Vendor Input column for all applicable UL combinations.",IF(AND(N22="N",'ENDC-n26_BE'!Y19=TRUE),IF('ENDC-n26_BE'!AA19=FALSE,"Check #Layers entered in Overview tab is correct.",""),""))</f>
        <v/>
      </c>
      <c r="P22" s="20" t="s">
        <v>3570</v>
      </c>
      <c r="Q22" s="20" t="s">
        <v>670</v>
      </c>
      <c r="R22" s="28"/>
    </row>
    <row r="23" spans="1:18" ht="15" x14ac:dyDescent="0.15">
      <c r="A23" s="21" t="s">
        <v>973</v>
      </c>
      <c r="B23" s="21" t="s">
        <v>974</v>
      </c>
      <c r="C23" s="21">
        <v>3</v>
      </c>
      <c r="D23" s="21">
        <v>3</v>
      </c>
      <c r="E23" s="21">
        <v>1</v>
      </c>
      <c r="F23" s="21" t="s">
        <v>750</v>
      </c>
      <c r="G23" s="21" t="s">
        <v>878</v>
      </c>
      <c r="H23" s="21">
        <v>12</v>
      </c>
      <c r="I23" s="21">
        <v>2</v>
      </c>
      <c r="J23" s="21">
        <v>14</v>
      </c>
      <c r="K23" s="21" t="s">
        <v>316</v>
      </c>
      <c r="L23" s="21" t="s">
        <v>895</v>
      </c>
      <c r="M23" s="21" t="s">
        <v>62</v>
      </c>
      <c r="N23" s="21" t="str">
        <f>'ENDC-n26_BE'!AC20</f>
        <v>N</v>
      </c>
      <c r="O23" s="21" t="str">
        <f>IF(N23="E","Please respond in Vendor Input column for all applicable UL combinations.",IF(AND(N23="N",'ENDC-n26_BE'!Y20=TRUE),IF('ENDC-n26_BE'!AA20=FALSE,"Check #Layers entered in Overview tab is correct.",""),""))</f>
        <v/>
      </c>
      <c r="P23" s="22" t="s">
        <v>3570</v>
      </c>
      <c r="Q23" s="22" t="s">
        <v>670</v>
      </c>
      <c r="R23" s="29"/>
    </row>
    <row r="24" spans="1:18" ht="15" x14ac:dyDescent="0.15">
      <c r="A24" s="19" t="s">
        <v>975</v>
      </c>
      <c r="B24" s="19" t="s">
        <v>954</v>
      </c>
      <c r="C24" s="19">
        <v>5</v>
      </c>
      <c r="D24" s="19">
        <v>3</v>
      </c>
      <c r="E24" s="19">
        <v>1</v>
      </c>
      <c r="F24" s="19" t="s">
        <v>710</v>
      </c>
      <c r="G24" s="19" t="s">
        <v>878</v>
      </c>
      <c r="H24" s="19">
        <v>10</v>
      </c>
      <c r="I24" s="19">
        <v>2</v>
      </c>
      <c r="J24" s="19">
        <v>12</v>
      </c>
      <c r="K24" s="19" t="s">
        <v>316</v>
      </c>
      <c r="L24" s="19" t="s">
        <v>896</v>
      </c>
      <c r="M24" s="19" t="s">
        <v>62</v>
      </c>
      <c r="N24" s="19" t="str">
        <f>'ENDC-n26_BE'!AC21</f>
        <v>N</v>
      </c>
      <c r="O24" s="19" t="str">
        <f>IF(N24="E","Please respond in Vendor Input column for all applicable UL combinations.",IF(AND(N24="N",'ENDC-n26_BE'!Y21=TRUE),IF('ENDC-n26_BE'!AA21=FALSE,"Check #Layers entered in Overview tab is correct.",""),""))</f>
        <v/>
      </c>
      <c r="P24" s="20" t="s">
        <v>3570</v>
      </c>
      <c r="Q24" s="20" t="s">
        <v>670</v>
      </c>
      <c r="R24" s="28"/>
    </row>
    <row r="25" spans="1:18" ht="15" x14ac:dyDescent="0.15">
      <c r="A25" s="21" t="s">
        <v>976</v>
      </c>
      <c r="B25" s="21" t="s">
        <v>959</v>
      </c>
      <c r="C25" s="21">
        <v>4</v>
      </c>
      <c r="D25" s="21">
        <v>3</v>
      </c>
      <c r="E25" s="21">
        <v>1</v>
      </c>
      <c r="F25" s="21" t="s">
        <v>719</v>
      </c>
      <c r="G25" s="21" t="s">
        <v>878</v>
      </c>
      <c r="H25" s="21">
        <v>10</v>
      </c>
      <c r="I25" s="21">
        <v>2</v>
      </c>
      <c r="J25" s="21">
        <v>12</v>
      </c>
      <c r="K25" s="21" t="s">
        <v>316</v>
      </c>
      <c r="L25" s="21" t="s">
        <v>897</v>
      </c>
      <c r="M25" s="21" t="s">
        <v>62</v>
      </c>
      <c r="N25" s="21" t="str">
        <f>'ENDC-n26_BE'!AC22</f>
        <v>N</v>
      </c>
      <c r="O25" s="21" t="str">
        <f>IF(N25="E","Please respond in Vendor Input column for all applicable UL combinations.",IF(AND(N25="N",'ENDC-n26_BE'!Y22=TRUE),IF('ENDC-n26_BE'!AA22=FALSE,"Check #Layers entered in Overview tab is correct.",""),""))</f>
        <v/>
      </c>
      <c r="P25" s="22" t="s">
        <v>3570</v>
      </c>
      <c r="Q25" s="22" t="s">
        <v>670</v>
      </c>
      <c r="R25" s="29"/>
    </row>
    <row r="26" spans="1:18" ht="15" x14ac:dyDescent="0.15">
      <c r="A26" s="19" t="s">
        <v>977</v>
      </c>
      <c r="B26" s="19" t="s">
        <v>959</v>
      </c>
      <c r="C26" s="19">
        <v>4</v>
      </c>
      <c r="D26" s="19">
        <v>3</v>
      </c>
      <c r="E26" s="19">
        <v>1</v>
      </c>
      <c r="F26" s="19" t="s">
        <v>719</v>
      </c>
      <c r="G26" s="19" t="s">
        <v>878</v>
      </c>
      <c r="H26" s="19">
        <v>10</v>
      </c>
      <c r="I26" s="19">
        <v>2</v>
      </c>
      <c r="J26" s="19">
        <v>12</v>
      </c>
      <c r="K26" s="19" t="s">
        <v>316</v>
      </c>
      <c r="L26" s="19" t="s">
        <v>898</v>
      </c>
      <c r="M26" s="19" t="s">
        <v>62</v>
      </c>
      <c r="N26" s="19" t="str">
        <f>'ENDC-n26_BE'!AC23</f>
        <v>N</v>
      </c>
      <c r="O26" s="19" t="str">
        <f>IF(N26="E","Please respond in Vendor Input column for all applicable UL combinations.",IF(AND(N26="N",'ENDC-n26_BE'!Y23=TRUE),IF('ENDC-n26_BE'!AA23=FALSE,"Check #Layers entered in Overview tab is correct.",""),""))</f>
        <v/>
      </c>
      <c r="P26" s="20" t="s">
        <v>3570</v>
      </c>
      <c r="Q26" s="20" t="s">
        <v>670</v>
      </c>
      <c r="R26" s="28"/>
    </row>
    <row r="27" spans="1:18" ht="15" x14ac:dyDescent="0.15">
      <c r="A27" s="21" t="s">
        <v>978</v>
      </c>
      <c r="B27" s="21" t="s">
        <v>961</v>
      </c>
      <c r="C27" s="21">
        <v>4</v>
      </c>
      <c r="D27" s="21">
        <v>3</v>
      </c>
      <c r="E27" s="21">
        <v>1</v>
      </c>
      <c r="F27" s="21" t="s">
        <v>722</v>
      </c>
      <c r="G27" s="21" t="s">
        <v>878</v>
      </c>
      <c r="H27" s="21">
        <v>10</v>
      </c>
      <c r="I27" s="21">
        <v>2</v>
      </c>
      <c r="J27" s="21">
        <v>12</v>
      </c>
      <c r="K27" s="21" t="s">
        <v>316</v>
      </c>
      <c r="L27" s="21" t="s">
        <v>899</v>
      </c>
      <c r="M27" s="21" t="s">
        <v>62</v>
      </c>
      <c r="N27" s="21" t="str">
        <f>'ENDC-n26_BE'!AC24</f>
        <v>N</v>
      </c>
      <c r="O27" s="21" t="str">
        <f>IF(N27="E","Please respond in Vendor Input column for all applicable UL combinations.",IF(AND(N27="N",'ENDC-n26_BE'!Y24=TRUE),IF('ENDC-n26_BE'!AA24=FALSE,"Check #Layers entered in Overview tab is correct.",""),""))</f>
        <v/>
      </c>
      <c r="P27" s="22" t="s">
        <v>3570</v>
      </c>
      <c r="Q27" s="22" t="s">
        <v>670</v>
      </c>
      <c r="R27" s="29"/>
    </row>
    <row r="28" spans="1:18" ht="15" x14ac:dyDescent="0.15">
      <c r="A28" s="19" t="s">
        <v>979</v>
      </c>
      <c r="B28" s="19" t="s">
        <v>961</v>
      </c>
      <c r="C28" s="19">
        <v>4</v>
      </c>
      <c r="D28" s="19">
        <v>3</v>
      </c>
      <c r="E28" s="19">
        <v>1</v>
      </c>
      <c r="F28" s="19" t="s">
        <v>722</v>
      </c>
      <c r="G28" s="19" t="s">
        <v>878</v>
      </c>
      <c r="H28" s="19">
        <v>10</v>
      </c>
      <c r="I28" s="19">
        <v>2</v>
      </c>
      <c r="J28" s="19">
        <v>12</v>
      </c>
      <c r="K28" s="19" t="s">
        <v>316</v>
      </c>
      <c r="L28" s="19" t="s">
        <v>900</v>
      </c>
      <c r="M28" s="19" t="s">
        <v>62</v>
      </c>
      <c r="N28" s="19" t="str">
        <f>'ENDC-n26_BE'!AC25</f>
        <v>N</v>
      </c>
      <c r="O28" s="19" t="str">
        <f>IF(N28="E","Please respond in Vendor Input column for all applicable UL combinations.",IF(AND(N28="N",'ENDC-n26_BE'!Y25=TRUE),IF('ENDC-n26_BE'!AA25=FALSE,"Check #Layers entered in Overview tab is correct.",""),""))</f>
        <v/>
      </c>
      <c r="P28" s="20" t="s">
        <v>3570</v>
      </c>
      <c r="Q28" s="20" t="s">
        <v>670</v>
      </c>
      <c r="R28" s="28"/>
    </row>
    <row r="29" spans="1:18" ht="15" x14ac:dyDescent="0.15">
      <c r="A29" s="21" t="s">
        <v>980</v>
      </c>
      <c r="B29" s="21" t="s">
        <v>974</v>
      </c>
      <c r="C29" s="21">
        <v>3</v>
      </c>
      <c r="D29" s="21">
        <v>3</v>
      </c>
      <c r="E29" s="21">
        <v>1</v>
      </c>
      <c r="F29" s="21" t="s">
        <v>750</v>
      </c>
      <c r="G29" s="21" t="s">
        <v>878</v>
      </c>
      <c r="H29" s="21">
        <v>10</v>
      </c>
      <c r="I29" s="21">
        <v>2</v>
      </c>
      <c r="J29" s="21">
        <v>12</v>
      </c>
      <c r="K29" s="21" t="s">
        <v>316</v>
      </c>
      <c r="L29" s="21" t="s">
        <v>901</v>
      </c>
      <c r="M29" s="21" t="s">
        <v>62</v>
      </c>
      <c r="N29" s="21" t="str">
        <f>'ENDC-n26_BE'!AC26</f>
        <v>N</v>
      </c>
      <c r="O29" s="21" t="str">
        <f>IF(N29="E","Please respond in Vendor Input column for all applicable UL combinations.",IF(AND(N29="N",'ENDC-n26_BE'!Y26=TRUE),IF('ENDC-n26_BE'!AA26=FALSE,"Check #Layers entered in Overview tab is correct.",""),""))</f>
        <v/>
      </c>
      <c r="P29" s="22" t="s">
        <v>3570</v>
      </c>
      <c r="Q29" s="22" t="s">
        <v>670</v>
      </c>
      <c r="R29" s="29"/>
    </row>
    <row r="30" spans="1:18" ht="15" x14ac:dyDescent="0.15">
      <c r="A30" s="19" t="s">
        <v>981</v>
      </c>
      <c r="B30" s="19" t="s">
        <v>974</v>
      </c>
      <c r="C30" s="19">
        <v>3</v>
      </c>
      <c r="D30" s="19">
        <v>3</v>
      </c>
      <c r="E30" s="19">
        <v>1</v>
      </c>
      <c r="F30" s="19" t="s">
        <v>750</v>
      </c>
      <c r="G30" s="19" t="s">
        <v>878</v>
      </c>
      <c r="H30" s="19">
        <v>10</v>
      </c>
      <c r="I30" s="19">
        <v>2</v>
      </c>
      <c r="J30" s="19">
        <v>12</v>
      </c>
      <c r="K30" s="19" t="s">
        <v>316</v>
      </c>
      <c r="L30" s="19" t="s">
        <v>902</v>
      </c>
      <c r="M30" s="19" t="s">
        <v>62</v>
      </c>
      <c r="N30" s="19" t="str">
        <f>'ENDC-n26_BE'!AC27</f>
        <v>N</v>
      </c>
      <c r="O30" s="19" t="str">
        <f>IF(N30="E","Please respond in Vendor Input column for all applicable UL combinations.",IF(AND(N30="N",'ENDC-n26_BE'!Y27=TRUE),IF('ENDC-n26_BE'!AA27=FALSE,"Check #Layers entered in Overview tab is correct.",""),""))</f>
        <v/>
      </c>
      <c r="P30" s="20" t="s">
        <v>3570</v>
      </c>
      <c r="Q30" s="20" t="s">
        <v>670</v>
      </c>
      <c r="R30" s="28"/>
    </row>
    <row r="31" spans="1:18" ht="15" x14ac:dyDescent="0.15">
      <c r="A31" s="21" t="s">
        <v>982</v>
      </c>
      <c r="B31" s="21" t="s">
        <v>974</v>
      </c>
      <c r="C31" s="21">
        <v>3</v>
      </c>
      <c r="D31" s="21">
        <v>3</v>
      </c>
      <c r="E31" s="21">
        <v>1</v>
      </c>
      <c r="F31" s="21" t="s">
        <v>750</v>
      </c>
      <c r="G31" s="21" t="s">
        <v>878</v>
      </c>
      <c r="H31" s="21">
        <v>10</v>
      </c>
      <c r="I31" s="21">
        <v>2</v>
      </c>
      <c r="J31" s="21">
        <v>12</v>
      </c>
      <c r="K31" s="21" t="s">
        <v>316</v>
      </c>
      <c r="L31" s="21" t="s">
        <v>903</v>
      </c>
      <c r="M31" s="21" t="s">
        <v>62</v>
      </c>
      <c r="N31" s="21" t="str">
        <f>'ENDC-n26_BE'!AC28</f>
        <v>N</v>
      </c>
      <c r="O31" s="21" t="str">
        <f>IF(N31="E","Please respond in Vendor Input column for all applicable UL combinations.",IF(AND(N31="N",'ENDC-n26_BE'!Y28=TRUE),IF('ENDC-n26_BE'!AA28=FALSE,"Check #Layers entered in Overview tab is correct.",""),""))</f>
        <v/>
      </c>
      <c r="P31" s="22" t="s">
        <v>3570</v>
      </c>
      <c r="Q31" s="22" t="s">
        <v>670</v>
      </c>
      <c r="R31" s="29"/>
    </row>
    <row r="32" spans="1:18" ht="15" x14ac:dyDescent="0.15">
      <c r="A32" s="19" t="s">
        <v>983</v>
      </c>
      <c r="B32" s="19" t="s">
        <v>959</v>
      </c>
      <c r="C32" s="19">
        <v>4</v>
      </c>
      <c r="D32" s="19">
        <v>3</v>
      </c>
      <c r="E32" s="19">
        <v>1</v>
      </c>
      <c r="F32" s="19" t="s">
        <v>719</v>
      </c>
      <c r="G32" s="19" t="s">
        <v>878</v>
      </c>
      <c r="H32" s="19">
        <v>8</v>
      </c>
      <c r="I32" s="19">
        <v>2</v>
      </c>
      <c r="J32" s="19">
        <v>10</v>
      </c>
      <c r="K32" s="19" t="s">
        <v>316</v>
      </c>
      <c r="L32" s="19" t="s">
        <v>904</v>
      </c>
      <c r="M32" s="19" t="s">
        <v>62</v>
      </c>
      <c r="N32" s="19" t="str">
        <f>'ENDC-n26_BE'!AC29</f>
        <v>N</v>
      </c>
      <c r="O32" s="19" t="str">
        <f>IF(N32="E","Please respond in Vendor Input column for all applicable UL combinations.",IF(AND(N32="N",'ENDC-n26_BE'!Y29=TRUE),IF('ENDC-n26_BE'!AA29=FALSE,"Check #Layers entered in Overview tab is correct.",""),""))</f>
        <v/>
      </c>
      <c r="P32" s="20" t="s">
        <v>3570</v>
      </c>
      <c r="Q32" s="20" t="s">
        <v>670</v>
      </c>
      <c r="R32" s="28"/>
    </row>
    <row r="33" spans="1:18" ht="15" x14ac:dyDescent="0.15">
      <c r="A33" s="21" t="s">
        <v>984</v>
      </c>
      <c r="B33" s="21" t="s">
        <v>961</v>
      </c>
      <c r="C33" s="21">
        <v>4</v>
      </c>
      <c r="D33" s="21">
        <v>3</v>
      </c>
      <c r="E33" s="21">
        <v>1</v>
      </c>
      <c r="F33" s="21" t="s">
        <v>722</v>
      </c>
      <c r="G33" s="21" t="s">
        <v>878</v>
      </c>
      <c r="H33" s="21">
        <v>8</v>
      </c>
      <c r="I33" s="21">
        <v>2</v>
      </c>
      <c r="J33" s="21">
        <v>10</v>
      </c>
      <c r="K33" s="21" t="s">
        <v>316</v>
      </c>
      <c r="L33" s="21" t="s">
        <v>905</v>
      </c>
      <c r="M33" s="21" t="s">
        <v>62</v>
      </c>
      <c r="N33" s="21" t="str">
        <f>'ENDC-n26_BE'!AC30</f>
        <v>N</v>
      </c>
      <c r="O33" s="21" t="str">
        <f>IF(N33="E","Please respond in Vendor Input column for all applicable UL combinations.",IF(AND(N33="N",'ENDC-n26_BE'!Y30=TRUE),IF('ENDC-n26_BE'!AA30=FALSE,"Check #Layers entered in Overview tab is correct.",""),""))</f>
        <v/>
      </c>
      <c r="P33" s="22" t="s">
        <v>3570</v>
      </c>
      <c r="Q33" s="22" t="s">
        <v>670</v>
      </c>
      <c r="R33" s="29"/>
    </row>
    <row r="34" spans="1:18" ht="15" x14ac:dyDescent="0.15">
      <c r="A34" s="19" t="s">
        <v>985</v>
      </c>
      <c r="B34" s="19" t="s">
        <v>974</v>
      </c>
      <c r="C34" s="19">
        <v>3</v>
      </c>
      <c r="D34" s="19">
        <v>3</v>
      </c>
      <c r="E34" s="19">
        <v>1</v>
      </c>
      <c r="F34" s="19" t="s">
        <v>750</v>
      </c>
      <c r="G34" s="19" t="s">
        <v>878</v>
      </c>
      <c r="H34" s="19">
        <v>8</v>
      </c>
      <c r="I34" s="19">
        <v>2</v>
      </c>
      <c r="J34" s="19">
        <v>10</v>
      </c>
      <c r="K34" s="19" t="s">
        <v>316</v>
      </c>
      <c r="L34" s="19" t="s">
        <v>906</v>
      </c>
      <c r="M34" s="19" t="s">
        <v>62</v>
      </c>
      <c r="N34" s="19" t="str">
        <f>'ENDC-n26_BE'!AC31</f>
        <v>N</v>
      </c>
      <c r="O34" s="19" t="str">
        <f>IF(N34="E","Please respond in Vendor Input column for all applicable UL combinations.",IF(AND(N34="N",'ENDC-n26_BE'!Y31=TRUE),IF('ENDC-n26_BE'!AA31=FALSE,"Check #Layers entered in Overview tab is correct.",""),""))</f>
        <v/>
      </c>
      <c r="P34" s="20" t="s">
        <v>3570</v>
      </c>
      <c r="Q34" s="20" t="s">
        <v>670</v>
      </c>
      <c r="R34" s="28"/>
    </row>
    <row r="35" spans="1:18" ht="15" x14ac:dyDescent="0.15">
      <c r="A35" s="21" t="s">
        <v>986</v>
      </c>
      <c r="B35" s="21" t="s">
        <v>974</v>
      </c>
      <c r="C35" s="21">
        <v>3</v>
      </c>
      <c r="D35" s="21">
        <v>3</v>
      </c>
      <c r="E35" s="21">
        <v>1</v>
      </c>
      <c r="F35" s="21" t="s">
        <v>750</v>
      </c>
      <c r="G35" s="21" t="s">
        <v>878</v>
      </c>
      <c r="H35" s="21">
        <v>8</v>
      </c>
      <c r="I35" s="21">
        <v>2</v>
      </c>
      <c r="J35" s="21">
        <v>10</v>
      </c>
      <c r="K35" s="21" t="s">
        <v>316</v>
      </c>
      <c r="L35" s="21" t="s">
        <v>907</v>
      </c>
      <c r="M35" s="21" t="s">
        <v>62</v>
      </c>
      <c r="N35" s="21" t="str">
        <f>'ENDC-n26_BE'!AC32</f>
        <v>N</v>
      </c>
      <c r="O35" s="21" t="str">
        <f>IF(N35="E","Please respond in Vendor Input column for all applicable UL combinations.",IF(AND(N35="N",'ENDC-n26_BE'!Y32=TRUE),IF('ENDC-n26_BE'!AA32=FALSE,"Check #Layers entered in Overview tab is correct.",""),""))</f>
        <v/>
      </c>
      <c r="P35" s="22" t="s">
        <v>3570</v>
      </c>
      <c r="Q35" s="22" t="s">
        <v>670</v>
      </c>
      <c r="R35" s="29"/>
    </row>
    <row r="36" spans="1:18" ht="15" x14ac:dyDescent="0.15">
      <c r="A36" s="19" t="s">
        <v>987</v>
      </c>
      <c r="B36" s="19" t="s">
        <v>974</v>
      </c>
      <c r="C36" s="19">
        <v>3</v>
      </c>
      <c r="D36" s="19">
        <v>3</v>
      </c>
      <c r="E36" s="19">
        <v>1</v>
      </c>
      <c r="F36" s="19" t="s">
        <v>750</v>
      </c>
      <c r="G36" s="19" t="s">
        <v>878</v>
      </c>
      <c r="H36" s="19">
        <v>8</v>
      </c>
      <c r="I36" s="19">
        <v>2</v>
      </c>
      <c r="J36" s="19">
        <v>10</v>
      </c>
      <c r="K36" s="19" t="s">
        <v>316</v>
      </c>
      <c r="L36" s="19" t="s">
        <v>908</v>
      </c>
      <c r="M36" s="19" t="s">
        <v>62</v>
      </c>
      <c r="N36" s="19" t="str">
        <f>'ENDC-n26_BE'!AC33</f>
        <v>N</v>
      </c>
      <c r="O36" s="19" t="str">
        <f>IF(N36="E","Please respond in Vendor Input column for all applicable UL combinations.",IF(AND(N36="N",'ENDC-n26_BE'!Y33=TRUE),IF('ENDC-n26_BE'!AA33=FALSE,"Check #Layers entered in Overview tab is correct.",""),""))</f>
        <v/>
      </c>
      <c r="P36" s="20" t="s">
        <v>3570</v>
      </c>
      <c r="Q36" s="20" t="s">
        <v>670</v>
      </c>
      <c r="R36" s="28"/>
    </row>
    <row r="37" spans="1:18" ht="15" x14ac:dyDescent="0.15">
      <c r="A37" s="21" t="s">
        <v>988</v>
      </c>
      <c r="B37" s="21" t="s">
        <v>974</v>
      </c>
      <c r="C37" s="21">
        <v>3</v>
      </c>
      <c r="D37" s="21">
        <v>3</v>
      </c>
      <c r="E37" s="21">
        <v>1</v>
      </c>
      <c r="F37" s="21" t="s">
        <v>750</v>
      </c>
      <c r="G37" s="21" t="s">
        <v>878</v>
      </c>
      <c r="H37" s="21">
        <v>6</v>
      </c>
      <c r="I37" s="21">
        <v>2</v>
      </c>
      <c r="J37" s="21">
        <v>8</v>
      </c>
      <c r="K37" s="21" t="s">
        <v>316</v>
      </c>
      <c r="L37" s="21" t="s">
        <v>909</v>
      </c>
      <c r="M37" s="21" t="s">
        <v>62</v>
      </c>
      <c r="N37" s="21" t="str">
        <f>'ENDC-n26_BE'!AC34</f>
        <v>N</v>
      </c>
      <c r="O37" s="21" t="str">
        <f>IF(N37="E","Please respond in Vendor Input column for all applicable UL combinations.",IF(AND(N37="N",'ENDC-n26_BE'!Y34=TRUE),IF('ENDC-n26_BE'!AA34=FALSE,"Check #Layers entered in Overview tab is correct.",""),""))</f>
        <v/>
      </c>
      <c r="P37" s="22" t="s">
        <v>3570</v>
      </c>
      <c r="Q37" s="22" t="s">
        <v>670</v>
      </c>
      <c r="R37" s="29"/>
    </row>
    <row r="38" spans="1:18" ht="15" x14ac:dyDescent="0.15">
      <c r="A38" s="19" t="s">
        <v>989</v>
      </c>
      <c r="B38" s="19" t="s">
        <v>990</v>
      </c>
      <c r="C38" s="19">
        <v>4</v>
      </c>
      <c r="D38" s="19">
        <v>2</v>
      </c>
      <c r="E38" s="19">
        <v>1</v>
      </c>
      <c r="F38" s="19" t="s">
        <v>786</v>
      </c>
      <c r="G38" s="19" t="s">
        <v>878</v>
      </c>
      <c r="H38" s="19">
        <v>16</v>
      </c>
      <c r="I38" s="19">
        <v>2</v>
      </c>
      <c r="J38" s="19">
        <v>18</v>
      </c>
      <c r="K38" s="19" t="s">
        <v>316</v>
      </c>
      <c r="L38" s="19" t="s">
        <v>910</v>
      </c>
      <c r="M38" s="19" t="s">
        <v>62</v>
      </c>
      <c r="N38" s="19" t="str">
        <f>'ENDC-n26_BE'!AC35</f>
        <v>N</v>
      </c>
      <c r="O38" s="19" t="str">
        <f>IF(N38="E","Please respond in Vendor Input column for all applicable UL combinations.",IF(AND(N38="N",'ENDC-n26_BE'!Y35=TRUE),IF('ENDC-n26_BE'!AA35=FALSE,"Check #Layers entered in Overview tab is correct.",""),""))</f>
        <v/>
      </c>
      <c r="P38" s="20" t="s">
        <v>3570</v>
      </c>
      <c r="Q38" s="20" t="s">
        <v>670</v>
      </c>
      <c r="R38" s="28"/>
    </row>
    <row r="39" spans="1:18" ht="15" x14ac:dyDescent="0.15">
      <c r="A39" s="21" t="s">
        <v>991</v>
      </c>
      <c r="B39" s="21" t="s">
        <v>990</v>
      </c>
      <c r="C39" s="21">
        <v>4</v>
      </c>
      <c r="D39" s="21">
        <v>2</v>
      </c>
      <c r="E39" s="21">
        <v>1</v>
      </c>
      <c r="F39" s="21" t="s">
        <v>786</v>
      </c>
      <c r="G39" s="21" t="s">
        <v>878</v>
      </c>
      <c r="H39" s="21">
        <v>12</v>
      </c>
      <c r="I39" s="21">
        <v>2</v>
      </c>
      <c r="J39" s="21">
        <v>14</v>
      </c>
      <c r="K39" s="21" t="s">
        <v>316</v>
      </c>
      <c r="L39" s="21" t="s">
        <v>911</v>
      </c>
      <c r="M39" s="21" t="s">
        <v>62</v>
      </c>
      <c r="N39" s="21" t="str">
        <f>'ENDC-n26_BE'!AC36</f>
        <v>N</v>
      </c>
      <c r="O39" s="21" t="str">
        <f>IF(N39="E","Please respond in Vendor Input column for all applicable UL combinations.",IF(AND(N39="N",'ENDC-n26_BE'!Y36=TRUE),IF('ENDC-n26_BE'!AA36=FALSE,"Check #Layers entered in Overview tab is correct.",""),""))</f>
        <v/>
      </c>
      <c r="P39" s="22" t="s">
        <v>3570</v>
      </c>
      <c r="Q39" s="22" t="s">
        <v>670</v>
      </c>
      <c r="R39" s="29"/>
    </row>
    <row r="40" spans="1:18" ht="15" x14ac:dyDescent="0.15">
      <c r="A40" s="19" t="s">
        <v>992</v>
      </c>
      <c r="B40" s="19" t="s">
        <v>990</v>
      </c>
      <c r="C40" s="19">
        <v>4</v>
      </c>
      <c r="D40" s="19">
        <v>2</v>
      </c>
      <c r="E40" s="19">
        <v>1</v>
      </c>
      <c r="F40" s="19" t="s">
        <v>786</v>
      </c>
      <c r="G40" s="19" t="s">
        <v>878</v>
      </c>
      <c r="H40" s="19">
        <v>12</v>
      </c>
      <c r="I40" s="19">
        <v>2</v>
      </c>
      <c r="J40" s="19">
        <v>14</v>
      </c>
      <c r="K40" s="19" t="s">
        <v>316</v>
      </c>
      <c r="L40" s="19" t="s">
        <v>912</v>
      </c>
      <c r="M40" s="19" t="s">
        <v>62</v>
      </c>
      <c r="N40" s="19" t="str">
        <f>'ENDC-n26_BE'!AC37</f>
        <v>N</v>
      </c>
      <c r="O40" s="19" t="str">
        <f>IF(N40="E","Please respond in Vendor Input column for all applicable UL combinations.",IF(AND(N40="N",'ENDC-n26_BE'!Y37=TRUE),IF('ENDC-n26_BE'!AA37=FALSE,"Check #Layers entered in Overview tab is correct.",""),""))</f>
        <v/>
      </c>
      <c r="P40" s="20" t="s">
        <v>3570</v>
      </c>
      <c r="Q40" s="20" t="s">
        <v>670</v>
      </c>
      <c r="R40" s="28"/>
    </row>
    <row r="41" spans="1:18" ht="15" x14ac:dyDescent="0.15">
      <c r="A41" s="21" t="s">
        <v>993</v>
      </c>
      <c r="B41" s="21" t="s">
        <v>994</v>
      </c>
      <c r="C41" s="21">
        <v>3</v>
      </c>
      <c r="D41" s="21">
        <v>2</v>
      </c>
      <c r="E41" s="21">
        <v>1</v>
      </c>
      <c r="F41" s="21" t="s">
        <v>791</v>
      </c>
      <c r="G41" s="21" t="s">
        <v>878</v>
      </c>
      <c r="H41" s="21">
        <v>12</v>
      </c>
      <c r="I41" s="21">
        <v>2</v>
      </c>
      <c r="J41" s="21">
        <v>14</v>
      </c>
      <c r="K41" s="21" t="s">
        <v>316</v>
      </c>
      <c r="L41" s="21" t="s">
        <v>913</v>
      </c>
      <c r="M41" s="21" t="s">
        <v>62</v>
      </c>
      <c r="N41" s="21" t="str">
        <f>'ENDC-n26_BE'!AC38</f>
        <v>N</v>
      </c>
      <c r="O41" s="21" t="str">
        <f>IF(N41="E","Please respond in Vendor Input column for all applicable UL combinations.",IF(AND(N41="N",'ENDC-n26_BE'!Y38=TRUE),IF('ENDC-n26_BE'!AA38=FALSE,"Check #Layers entered in Overview tab is correct.",""),""))</f>
        <v/>
      </c>
      <c r="P41" s="22" t="s">
        <v>3570</v>
      </c>
      <c r="Q41" s="22" t="s">
        <v>670</v>
      </c>
      <c r="R41" s="29"/>
    </row>
    <row r="42" spans="1:18" ht="15" x14ac:dyDescent="0.15">
      <c r="A42" s="19" t="s">
        <v>995</v>
      </c>
      <c r="B42" s="19" t="s">
        <v>996</v>
      </c>
      <c r="C42" s="19">
        <v>3</v>
      </c>
      <c r="D42" s="19">
        <v>2</v>
      </c>
      <c r="E42" s="19">
        <v>1</v>
      </c>
      <c r="F42" s="19" t="s">
        <v>794</v>
      </c>
      <c r="G42" s="19" t="s">
        <v>878</v>
      </c>
      <c r="H42" s="19">
        <v>12</v>
      </c>
      <c r="I42" s="19">
        <v>2</v>
      </c>
      <c r="J42" s="19">
        <v>14</v>
      </c>
      <c r="K42" s="19" t="s">
        <v>316</v>
      </c>
      <c r="L42" s="19" t="s">
        <v>914</v>
      </c>
      <c r="M42" s="19" t="s">
        <v>62</v>
      </c>
      <c r="N42" s="19" t="str">
        <f>'ENDC-n26_BE'!AC39</f>
        <v>N</v>
      </c>
      <c r="O42" s="19" t="str">
        <f>IF(N42="E","Please respond in Vendor Input column for all applicable UL combinations.",IF(AND(N42="N",'ENDC-n26_BE'!Y39=TRUE),IF('ENDC-n26_BE'!AA39=FALSE,"Check #Layers entered in Overview tab is correct.",""),""))</f>
        <v/>
      </c>
      <c r="P42" s="20" t="s">
        <v>3570</v>
      </c>
      <c r="Q42" s="20" t="s">
        <v>670</v>
      </c>
      <c r="R42" s="28"/>
    </row>
    <row r="43" spans="1:18" ht="15" x14ac:dyDescent="0.15">
      <c r="A43" s="21" t="s">
        <v>997</v>
      </c>
      <c r="B43" s="21" t="s">
        <v>998</v>
      </c>
      <c r="C43" s="21">
        <v>3</v>
      </c>
      <c r="D43" s="21">
        <v>2</v>
      </c>
      <c r="E43" s="21">
        <v>1</v>
      </c>
      <c r="F43" s="21" t="s">
        <v>797</v>
      </c>
      <c r="G43" s="21" t="s">
        <v>878</v>
      </c>
      <c r="H43" s="21">
        <v>12</v>
      </c>
      <c r="I43" s="21">
        <v>2</v>
      </c>
      <c r="J43" s="21">
        <v>14</v>
      </c>
      <c r="K43" s="21" t="s">
        <v>316</v>
      </c>
      <c r="L43" s="21" t="s">
        <v>915</v>
      </c>
      <c r="M43" s="21" t="s">
        <v>62</v>
      </c>
      <c r="N43" s="21" t="str">
        <f>'ENDC-n26_BE'!AC40</f>
        <v>N</v>
      </c>
      <c r="O43" s="21" t="str">
        <f>IF(N43="E","Please respond in Vendor Input column for all applicable UL combinations.",IF(AND(N43="N",'ENDC-n26_BE'!Y40=TRUE),IF('ENDC-n26_BE'!AA40=FALSE,"Check #Layers entered in Overview tab is correct.",""),""))</f>
        <v/>
      </c>
      <c r="P43" s="22" t="s">
        <v>3570</v>
      </c>
      <c r="Q43" s="22" t="s">
        <v>670</v>
      </c>
      <c r="R43" s="29"/>
    </row>
    <row r="44" spans="1:18" ht="15" x14ac:dyDescent="0.15">
      <c r="A44" s="19" t="s">
        <v>999</v>
      </c>
      <c r="B44" s="19" t="s">
        <v>1000</v>
      </c>
      <c r="C44" s="19">
        <v>3</v>
      </c>
      <c r="D44" s="19">
        <v>2</v>
      </c>
      <c r="E44" s="19">
        <v>1</v>
      </c>
      <c r="F44" s="19" t="s">
        <v>800</v>
      </c>
      <c r="G44" s="19" t="s">
        <v>878</v>
      </c>
      <c r="H44" s="19">
        <v>12</v>
      </c>
      <c r="I44" s="19">
        <v>2</v>
      </c>
      <c r="J44" s="19">
        <v>14</v>
      </c>
      <c r="K44" s="19" t="s">
        <v>316</v>
      </c>
      <c r="L44" s="19" t="s">
        <v>916</v>
      </c>
      <c r="M44" s="19" t="s">
        <v>62</v>
      </c>
      <c r="N44" s="19" t="str">
        <f>'ENDC-n26_BE'!AC41</f>
        <v>N</v>
      </c>
      <c r="O44" s="19" t="str">
        <f>IF(N44="E","Please respond in Vendor Input column for all applicable UL combinations.",IF(AND(N44="N",'ENDC-n26_BE'!Y41=TRUE),IF('ENDC-n26_BE'!AA41=FALSE,"Check #Layers entered in Overview tab is correct.",""),""))</f>
        <v/>
      </c>
      <c r="P44" s="20" t="s">
        <v>3570</v>
      </c>
      <c r="Q44" s="20" t="s">
        <v>670</v>
      </c>
      <c r="R44" s="28"/>
    </row>
    <row r="45" spans="1:18" ht="15" x14ac:dyDescent="0.15">
      <c r="A45" s="21" t="s">
        <v>1001</v>
      </c>
      <c r="B45" s="21" t="s">
        <v>994</v>
      </c>
      <c r="C45" s="21">
        <v>3</v>
      </c>
      <c r="D45" s="21">
        <v>2</v>
      </c>
      <c r="E45" s="21">
        <v>1</v>
      </c>
      <c r="F45" s="21" t="s">
        <v>791</v>
      </c>
      <c r="G45" s="21" t="s">
        <v>878</v>
      </c>
      <c r="H45" s="21">
        <v>10</v>
      </c>
      <c r="I45" s="21">
        <v>2</v>
      </c>
      <c r="J45" s="21">
        <v>12</v>
      </c>
      <c r="K45" s="21" t="s">
        <v>316</v>
      </c>
      <c r="L45" s="21" t="s">
        <v>917</v>
      </c>
      <c r="M45" s="21" t="s">
        <v>62</v>
      </c>
      <c r="N45" s="21" t="str">
        <f>'ENDC-n26_BE'!AC42</f>
        <v>N</v>
      </c>
      <c r="O45" s="21" t="str">
        <f>IF(N45="E","Please respond in Vendor Input column for all applicable UL combinations.",IF(AND(N45="N",'ENDC-n26_BE'!Y42=TRUE),IF('ENDC-n26_BE'!AA42=FALSE,"Check #Layers entered in Overview tab is correct.",""),""))</f>
        <v/>
      </c>
      <c r="P45" s="22" t="s">
        <v>3570</v>
      </c>
      <c r="Q45" s="22" t="s">
        <v>670</v>
      </c>
      <c r="R45" s="29"/>
    </row>
    <row r="46" spans="1:18" ht="15" x14ac:dyDescent="0.15">
      <c r="A46" s="19" t="s">
        <v>1002</v>
      </c>
      <c r="B46" s="19" t="s">
        <v>996</v>
      </c>
      <c r="C46" s="19">
        <v>3</v>
      </c>
      <c r="D46" s="19">
        <v>2</v>
      </c>
      <c r="E46" s="19">
        <v>1</v>
      </c>
      <c r="F46" s="19" t="s">
        <v>794</v>
      </c>
      <c r="G46" s="19" t="s">
        <v>878</v>
      </c>
      <c r="H46" s="19">
        <v>10</v>
      </c>
      <c r="I46" s="19">
        <v>2</v>
      </c>
      <c r="J46" s="19">
        <v>12</v>
      </c>
      <c r="K46" s="19" t="s">
        <v>316</v>
      </c>
      <c r="L46" s="19" t="s">
        <v>918</v>
      </c>
      <c r="M46" s="19" t="s">
        <v>62</v>
      </c>
      <c r="N46" s="19" t="str">
        <f>'ENDC-n26_BE'!AC43</f>
        <v>N</v>
      </c>
      <c r="O46" s="19" t="str">
        <f>IF(N46="E","Please respond in Vendor Input column for all applicable UL combinations.",IF(AND(N46="N",'ENDC-n26_BE'!Y43=TRUE),IF('ENDC-n26_BE'!AA43=FALSE,"Check #Layers entered in Overview tab is correct.",""),""))</f>
        <v/>
      </c>
      <c r="P46" s="20" t="s">
        <v>3570</v>
      </c>
      <c r="Q46" s="20" t="s">
        <v>670</v>
      </c>
      <c r="R46" s="28"/>
    </row>
    <row r="47" spans="1:18" ht="15" x14ac:dyDescent="0.15">
      <c r="A47" s="21" t="s">
        <v>1003</v>
      </c>
      <c r="B47" s="21" t="s">
        <v>990</v>
      </c>
      <c r="C47" s="21">
        <v>4</v>
      </c>
      <c r="D47" s="21">
        <v>2</v>
      </c>
      <c r="E47" s="21">
        <v>1</v>
      </c>
      <c r="F47" s="21" t="s">
        <v>786</v>
      </c>
      <c r="G47" s="21" t="s">
        <v>878</v>
      </c>
      <c r="H47" s="21">
        <v>8</v>
      </c>
      <c r="I47" s="21">
        <v>2</v>
      </c>
      <c r="J47" s="21">
        <v>10</v>
      </c>
      <c r="K47" s="21" t="s">
        <v>316</v>
      </c>
      <c r="L47" s="21" t="s">
        <v>919</v>
      </c>
      <c r="M47" s="21" t="s">
        <v>62</v>
      </c>
      <c r="N47" s="21" t="str">
        <f>'ENDC-n26_BE'!AC44</f>
        <v>N</v>
      </c>
      <c r="O47" s="21" t="str">
        <f>IF(N47="E","Please respond in Vendor Input column for all applicable UL combinations.",IF(AND(N47="N",'ENDC-n26_BE'!Y44=TRUE),IF('ENDC-n26_BE'!AA44=FALSE,"Check #Layers entered in Overview tab is correct.",""),""))</f>
        <v/>
      </c>
      <c r="P47" s="22" t="s">
        <v>3570</v>
      </c>
      <c r="Q47" s="22" t="s">
        <v>670</v>
      </c>
      <c r="R47" s="29"/>
    </row>
    <row r="48" spans="1:18" ht="15" x14ac:dyDescent="0.15">
      <c r="A48" s="19" t="s">
        <v>1004</v>
      </c>
      <c r="B48" s="19" t="s">
        <v>994</v>
      </c>
      <c r="C48" s="19">
        <v>3</v>
      </c>
      <c r="D48" s="19">
        <v>2</v>
      </c>
      <c r="E48" s="19">
        <v>1</v>
      </c>
      <c r="F48" s="19" t="s">
        <v>791</v>
      </c>
      <c r="G48" s="19" t="s">
        <v>878</v>
      </c>
      <c r="H48" s="19">
        <v>8</v>
      </c>
      <c r="I48" s="19">
        <v>2</v>
      </c>
      <c r="J48" s="19">
        <v>10</v>
      </c>
      <c r="K48" s="19" t="s">
        <v>316</v>
      </c>
      <c r="L48" s="19" t="s">
        <v>920</v>
      </c>
      <c r="M48" s="19" t="s">
        <v>62</v>
      </c>
      <c r="N48" s="19" t="str">
        <f>'ENDC-n26_BE'!AC45</f>
        <v>N</v>
      </c>
      <c r="O48" s="19" t="str">
        <f>IF(N48="E","Please respond in Vendor Input column for all applicable UL combinations.",IF(AND(N48="N",'ENDC-n26_BE'!Y45=TRUE),IF('ENDC-n26_BE'!AA45=FALSE,"Check #Layers entered in Overview tab is correct.",""),""))</f>
        <v/>
      </c>
      <c r="P48" s="20" t="s">
        <v>3570</v>
      </c>
      <c r="Q48" s="20" t="s">
        <v>670</v>
      </c>
      <c r="R48" s="28"/>
    </row>
    <row r="49" spans="1:18" ht="15" x14ac:dyDescent="0.15">
      <c r="A49" s="21" t="s">
        <v>1005</v>
      </c>
      <c r="B49" s="21" t="s">
        <v>996</v>
      </c>
      <c r="C49" s="21">
        <v>3</v>
      </c>
      <c r="D49" s="21">
        <v>2</v>
      </c>
      <c r="E49" s="21">
        <v>1</v>
      </c>
      <c r="F49" s="21" t="s">
        <v>794</v>
      </c>
      <c r="G49" s="21" t="s">
        <v>878</v>
      </c>
      <c r="H49" s="21">
        <v>8</v>
      </c>
      <c r="I49" s="21">
        <v>2</v>
      </c>
      <c r="J49" s="21">
        <v>10</v>
      </c>
      <c r="K49" s="21" t="s">
        <v>316</v>
      </c>
      <c r="L49" s="21" t="s">
        <v>921</v>
      </c>
      <c r="M49" s="21" t="s">
        <v>62</v>
      </c>
      <c r="N49" s="21" t="str">
        <f>'ENDC-n26_BE'!AC46</f>
        <v>N</v>
      </c>
      <c r="O49" s="21" t="str">
        <f>IF(N49="E","Please respond in Vendor Input column for all applicable UL combinations.",IF(AND(N49="N",'ENDC-n26_BE'!Y46=TRUE),IF('ENDC-n26_BE'!AA46=FALSE,"Check #Layers entered in Overview tab is correct.",""),""))</f>
        <v/>
      </c>
      <c r="P49" s="22" t="s">
        <v>3570</v>
      </c>
      <c r="Q49" s="22" t="s">
        <v>670</v>
      </c>
      <c r="R49" s="29"/>
    </row>
    <row r="50" spans="1:18" ht="15" x14ac:dyDescent="0.15">
      <c r="A50" s="19" t="s">
        <v>1006</v>
      </c>
      <c r="B50" s="19" t="s">
        <v>998</v>
      </c>
      <c r="C50" s="19">
        <v>3</v>
      </c>
      <c r="D50" s="19">
        <v>2</v>
      </c>
      <c r="E50" s="19">
        <v>1</v>
      </c>
      <c r="F50" s="19" t="s">
        <v>797</v>
      </c>
      <c r="G50" s="19" t="s">
        <v>878</v>
      </c>
      <c r="H50" s="19">
        <v>8</v>
      </c>
      <c r="I50" s="19">
        <v>2</v>
      </c>
      <c r="J50" s="19">
        <v>10</v>
      </c>
      <c r="K50" s="19" t="s">
        <v>316</v>
      </c>
      <c r="L50" s="19" t="s">
        <v>922</v>
      </c>
      <c r="M50" s="19" t="s">
        <v>62</v>
      </c>
      <c r="N50" s="19" t="str">
        <f>'ENDC-n26_BE'!AC47</f>
        <v>N</v>
      </c>
      <c r="O50" s="19" t="str">
        <f>IF(N50="E","Please respond in Vendor Input column for all applicable UL combinations.",IF(AND(N50="N",'ENDC-n26_BE'!Y47=TRUE),IF('ENDC-n26_BE'!AA47=FALSE,"Check #Layers entered in Overview tab is correct.",""),""))</f>
        <v/>
      </c>
      <c r="P50" s="20" t="s">
        <v>3570</v>
      </c>
      <c r="Q50" s="20" t="s">
        <v>670</v>
      </c>
      <c r="R50" s="28"/>
    </row>
    <row r="51" spans="1:18" ht="15" x14ac:dyDescent="0.15">
      <c r="A51" s="21" t="s">
        <v>1007</v>
      </c>
      <c r="B51" s="21" t="s">
        <v>998</v>
      </c>
      <c r="C51" s="21">
        <v>3</v>
      </c>
      <c r="D51" s="21">
        <v>2</v>
      </c>
      <c r="E51" s="21">
        <v>1</v>
      </c>
      <c r="F51" s="21" t="s">
        <v>797</v>
      </c>
      <c r="G51" s="21" t="s">
        <v>878</v>
      </c>
      <c r="H51" s="21">
        <v>8</v>
      </c>
      <c r="I51" s="21">
        <v>2</v>
      </c>
      <c r="J51" s="21">
        <v>10</v>
      </c>
      <c r="K51" s="21" t="s">
        <v>316</v>
      </c>
      <c r="L51" s="21" t="s">
        <v>923</v>
      </c>
      <c r="M51" s="21" t="s">
        <v>62</v>
      </c>
      <c r="N51" s="21" t="str">
        <f>'ENDC-n26_BE'!AC48</f>
        <v>N</v>
      </c>
      <c r="O51" s="21" t="str">
        <f>IF(N51="E","Please respond in Vendor Input column for all applicable UL combinations.",IF(AND(N51="N",'ENDC-n26_BE'!Y48=TRUE),IF('ENDC-n26_BE'!AA48=FALSE,"Check #Layers entered in Overview tab is correct.",""),""))</f>
        <v/>
      </c>
      <c r="P51" s="22" t="s">
        <v>3570</v>
      </c>
      <c r="Q51" s="22" t="s">
        <v>670</v>
      </c>
      <c r="R51" s="29"/>
    </row>
    <row r="52" spans="1:18" ht="15" x14ac:dyDescent="0.15">
      <c r="A52" s="19" t="s">
        <v>1008</v>
      </c>
      <c r="B52" s="19" t="s">
        <v>1000</v>
      </c>
      <c r="C52" s="19">
        <v>3</v>
      </c>
      <c r="D52" s="19">
        <v>2</v>
      </c>
      <c r="E52" s="19">
        <v>1</v>
      </c>
      <c r="F52" s="19" t="s">
        <v>800</v>
      </c>
      <c r="G52" s="19" t="s">
        <v>878</v>
      </c>
      <c r="H52" s="19">
        <v>8</v>
      </c>
      <c r="I52" s="19">
        <v>2</v>
      </c>
      <c r="J52" s="19">
        <v>10</v>
      </c>
      <c r="K52" s="19" t="s">
        <v>316</v>
      </c>
      <c r="L52" s="19" t="s">
        <v>924</v>
      </c>
      <c r="M52" s="19" t="s">
        <v>62</v>
      </c>
      <c r="N52" s="19" t="str">
        <f>'ENDC-n26_BE'!AC49</f>
        <v>N</v>
      </c>
      <c r="O52" s="19" t="str">
        <f>IF(N52="E","Please respond in Vendor Input column for all applicable UL combinations.",IF(AND(N52="N",'ENDC-n26_BE'!Y49=TRUE),IF('ENDC-n26_BE'!AA49=FALSE,"Check #Layers entered in Overview tab is correct.",""),""))</f>
        <v/>
      </c>
      <c r="P52" s="20" t="s">
        <v>3570</v>
      </c>
      <c r="Q52" s="20" t="s">
        <v>670</v>
      </c>
      <c r="R52" s="28"/>
    </row>
    <row r="53" spans="1:18" ht="15" x14ac:dyDescent="0.15">
      <c r="A53" s="21" t="s">
        <v>1009</v>
      </c>
      <c r="B53" s="21" t="s">
        <v>1000</v>
      </c>
      <c r="C53" s="21">
        <v>3</v>
      </c>
      <c r="D53" s="21">
        <v>2</v>
      </c>
      <c r="E53" s="21">
        <v>1</v>
      </c>
      <c r="F53" s="21" t="s">
        <v>800</v>
      </c>
      <c r="G53" s="21" t="s">
        <v>878</v>
      </c>
      <c r="H53" s="21">
        <v>8</v>
      </c>
      <c r="I53" s="21">
        <v>2</v>
      </c>
      <c r="J53" s="21">
        <v>10</v>
      </c>
      <c r="K53" s="21" t="s">
        <v>316</v>
      </c>
      <c r="L53" s="21" t="s">
        <v>925</v>
      </c>
      <c r="M53" s="21" t="s">
        <v>62</v>
      </c>
      <c r="N53" s="21" t="str">
        <f>'ENDC-n26_BE'!AC50</f>
        <v>N</v>
      </c>
      <c r="O53" s="21" t="str">
        <f>IF(N53="E","Please respond in Vendor Input column for all applicable UL combinations.",IF(AND(N53="N",'ENDC-n26_BE'!Y50=TRUE),IF('ENDC-n26_BE'!AA50=FALSE,"Check #Layers entered in Overview tab is correct.",""),""))</f>
        <v/>
      </c>
      <c r="P53" s="22" t="s">
        <v>3570</v>
      </c>
      <c r="Q53" s="22" t="s">
        <v>670</v>
      </c>
      <c r="R53" s="29"/>
    </row>
    <row r="54" spans="1:18" ht="15" x14ac:dyDescent="0.15">
      <c r="A54" s="19" t="s">
        <v>1010</v>
      </c>
      <c r="B54" s="19" t="s">
        <v>1011</v>
      </c>
      <c r="C54" s="19">
        <v>2</v>
      </c>
      <c r="D54" s="19">
        <v>2</v>
      </c>
      <c r="E54" s="19">
        <v>1</v>
      </c>
      <c r="F54" s="19" t="s">
        <v>818</v>
      </c>
      <c r="G54" s="19" t="s">
        <v>878</v>
      </c>
      <c r="H54" s="19">
        <v>8</v>
      </c>
      <c r="I54" s="19">
        <v>2</v>
      </c>
      <c r="J54" s="19">
        <v>10</v>
      </c>
      <c r="K54" s="19" t="s">
        <v>316</v>
      </c>
      <c r="L54" s="19" t="s">
        <v>926</v>
      </c>
      <c r="M54" s="19" t="s">
        <v>62</v>
      </c>
      <c r="N54" s="19" t="str">
        <f>'ENDC-n26_BE'!AC51</f>
        <v>N</v>
      </c>
      <c r="O54" s="19" t="str">
        <f>IF(N54="E","Please respond in Vendor Input column for all applicable UL combinations.",IF(AND(N54="N",'ENDC-n26_BE'!Y51=TRUE),IF('ENDC-n26_BE'!AA51=FALSE,"Check #Layers entered in Overview tab is correct.",""),""))</f>
        <v/>
      </c>
      <c r="P54" s="20" t="s">
        <v>3570</v>
      </c>
      <c r="Q54" s="20" t="s">
        <v>670</v>
      </c>
      <c r="R54" s="28"/>
    </row>
    <row r="55" spans="1:18" ht="15" x14ac:dyDescent="0.15">
      <c r="A55" s="21" t="s">
        <v>1012</v>
      </c>
      <c r="B55" s="21" t="s">
        <v>1013</v>
      </c>
      <c r="C55" s="21">
        <v>2</v>
      </c>
      <c r="D55" s="21">
        <v>2</v>
      </c>
      <c r="E55" s="21">
        <v>1</v>
      </c>
      <c r="F55" s="21" t="s">
        <v>821</v>
      </c>
      <c r="G55" s="21" t="s">
        <v>878</v>
      </c>
      <c r="H55" s="21">
        <v>8</v>
      </c>
      <c r="I55" s="21">
        <v>2</v>
      </c>
      <c r="J55" s="21">
        <v>10</v>
      </c>
      <c r="K55" s="21" t="s">
        <v>316</v>
      </c>
      <c r="L55" s="21" t="s">
        <v>927</v>
      </c>
      <c r="M55" s="21" t="s">
        <v>62</v>
      </c>
      <c r="N55" s="21" t="str">
        <f>'ENDC-n26_BE'!AC52</f>
        <v>N</v>
      </c>
      <c r="O55" s="21" t="str">
        <f>IF(N55="E","Please respond in Vendor Input column for all applicable UL combinations.",IF(AND(N55="N",'ENDC-n26_BE'!Y52=TRUE),IF('ENDC-n26_BE'!AA52=FALSE,"Check #Layers entered in Overview tab is correct.",""),""))</f>
        <v/>
      </c>
      <c r="P55" s="22" t="s">
        <v>3570</v>
      </c>
      <c r="Q55" s="22" t="s">
        <v>670</v>
      </c>
      <c r="R55" s="29"/>
    </row>
    <row r="56" spans="1:18" ht="15" x14ac:dyDescent="0.15">
      <c r="A56" s="19" t="s">
        <v>1014</v>
      </c>
      <c r="B56" s="19" t="s">
        <v>1015</v>
      </c>
      <c r="C56" s="19">
        <v>2</v>
      </c>
      <c r="D56" s="19">
        <v>2</v>
      </c>
      <c r="E56" s="19">
        <v>1</v>
      </c>
      <c r="F56" s="19" t="s">
        <v>824</v>
      </c>
      <c r="G56" s="19" t="s">
        <v>878</v>
      </c>
      <c r="H56" s="19">
        <v>8</v>
      </c>
      <c r="I56" s="19">
        <v>2</v>
      </c>
      <c r="J56" s="19">
        <v>10</v>
      </c>
      <c r="K56" s="19" t="s">
        <v>316</v>
      </c>
      <c r="L56" s="19" t="s">
        <v>928</v>
      </c>
      <c r="M56" s="19" t="s">
        <v>62</v>
      </c>
      <c r="N56" s="19" t="str">
        <f>'ENDC-n26_BE'!AC53</f>
        <v>N</v>
      </c>
      <c r="O56" s="19" t="str">
        <f>IF(N56="E","Please respond in Vendor Input column for all applicable UL combinations.",IF(AND(N56="N",'ENDC-n26_BE'!Y53=TRUE),IF('ENDC-n26_BE'!AA53=FALSE,"Check #Layers entered in Overview tab is correct.",""),""))</f>
        <v/>
      </c>
      <c r="P56" s="20" t="s">
        <v>3570</v>
      </c>
      <c r="Q56" s="20" t="s">
        <v>670</v>
      </c>
      <c r="R56" s="28"/>
    </row>
    <row r="57" spans="1:18" ht="15" x14ac:dyDescent="0.15">
      <c r="A57" s="21" t="s">
        <v>1016</v>
      </c>
      <c r="B57" s="21" t="s">
        <v>994</v>
      </c>
      <c r="C57" s="21">
        <v>3</v>
      </c>
      <c r="D57" s="21">
        <v>2</v>
      </c>
      <c r="E57" s="21">
        <v>1</v>
      </c>
      <c r="F57" s="21" t="s">
        <v>791</v>
      </c>
      <c r="G57" s="21" t="s">
        <v>878</v>
      </c>
      <c r="H57" s="21">
        <v>6</v>
      </c>
      <c r="I57" s="21">
        <v>2</v>
      </c>
      <c r="J57" s="21">
        <v>8</v>
      </c>
      <c r="K57" s="21" t="s">
        <v>316</v>
      </c>
      <c r="L57" s="21" t="s">
        <v>929</v>
      </c>
      <c r="M57" s="21" t="s">
        <v>62</v>
      </c>
      <c r="N57" s="21" t="str">
        <f>'ENDC-n26_BE'!AC54</f>
        <v>N</v>
      </c>
      <c r="O57" s="21" t="str">
        <f>IF(N57="E","Please respond in Vendor Input column for all applicable UL combinations.",IF(AND(N57="N",'ENDC-n26_BE'!Y54=TRUE),IF('ENDC-n26_BE'!AA54=FALSE,"Check #Layers entered in Overview tab is correct.",""),""))</f>
        <v/>
      </c>
      <c r="P57" s="22" t="s">
        <v>3570</v>
      </c>
      <c r="Q57" s="22" t="s">
        <v>670</v>
      </c>
      <c r="R57" s="29"/>
    </row>
    <row r="58" spans="1:18" ht="15" x14ac:dyDescent="0.15">
      <c r="A58" s="19" t="s">
        <v>1017</v>
      </c>
      <c r="B58" s="19" t="s">
        <v>996</v>
      </c>
      <c r="C58" s="19">
        <v>3</v>
      </c>
      <c r="D58" s="19">
        <v>2</v>
      </c>
      <c r="E58" s="19">
        <v>1</v>
      </c>
      <c r="F58" s="19" t="s">
        <v>794</v>
      </c>
      <c r="G58" s="19" t="s">
        <v>878</v>
      </c>
      <c r="H58" s="19">
        <v>6</v>
      </c>
      <c r="I58" s="19">
        <v>2</v>
      </c>
      <c r="J58" s="19">
        <v>8</v>
      </c>
      <c r="K58" s="19" t="s">
        <v>316</v>
      </c>
      <c r="L58" s="19" t="s">
        <v>930</v>
      </c>
      <c r="M58" s="19" t="s">
        <v>62</v>
      </c>
      <c r="N58" s="19" t="str">
        <f>'ENDC-n26_BE'!AC55</f>
        <v>N</v>
      </c>
      <c r="O58" s="19" t="str">
        <f>IF(N58="E","Please respond in Vendor Input column for all applicable UL combinations.",IF(AND(N58="N",'ENDC-n26_BE'!Y55=TRUE),IF('ENDC-n26_BE'!AA55=FALSE,"Check #Layers entered in Overview tab is correct.",""),""))</f>
        <v/>
      </c>
      <c r="P58" s="20" t="s">
        <v>3570</v>
      </c>
      <c r="Q58" s="20" t="s">
        <v>670</v>
      </c>
      <c r="R58" s="28"/>
    </row>
    <row r="59" spans="1:18" ht="15" x14ac:dyDescent="0.15">
      <c r="A59" s="21" t="s">
        <v>1018</v>
      </c>
      <c r="B59" s="21" t="s">
        <v>998</v>
      </c>
      <c r="C59" s="21">
        <v>3</v>
      </c>
      <c r="D59" s="21">
        <v>2</v>
      </c>
      <c r="E59" s="21">
        <v>1</v>
      </c>
      <c r="F59" s="21" t="s">
        <v>797</v>
      </c>
      <c r="G59" s="21" t="s">
        <v>878</v>
      </c>
      <c r="H59" s="21">
        <v>6</v>
      </c>
      <c r="I59" s="21">
        <v>2</v>
      </c>
      <c r="J59" s="21">
        <v>8</v>
      </c>
      <c r="K59" s="21" t="s">
        <v>316</v>
      </c>
      <c r="L59" s="21" t="s">
        <v>931</v>
      </c>
      <c r="M59" s="21" t="s">
        <v>62</v>
      </c>
      <c r="N59" s="21" t="str">
        <f>'ENDC-n26_BE'!AC56</f>
        <v>N</v>
      </c>
      <c r="O59" s="21" t="str">
        <f>IF(N59="E","Please respond in Vendor Input column for all applicable UL combinations.",IF(AND(N59="N",'ENDC-n26_BE'!Y56=TRUE),IF('ENDC-n26_BE'!AA56=FALSE,"Check #Layers entered in Overview tab is correct.",""),""))</f>
        <v/>
      </c>
      <c r="P59" s="22" t="s">
        <v>3570</v>
      </c>
      <c r="Q59" s="22" t="s">
        <v>670</v>
      </c>
      <c r="R59" s="29"/>
    </row>
    <row r="60" spans="1:18" ht="15" x14ac:dyDescent="0.15">
      <c r="A60" s="19" t="s">
        <v>1019</v>
      </c>
      <c r="B60" s="19" t="s">
        <v>1000</v>
      </c>
      <c r="C60" s="19">
        <v>3</v>
      </c>
      <c r="D60" s="19">
        <v>2</v>
      </c>
      <c r="E60" s="19">
        <v>1</v>
      </c>
      <c r="F60" s="19" t="s">
        <v>800</v>
      </c>
      <c r="G60" s="19" t="s">
        <v>878</v>
      </c>
      <c r="H60" s="19">
        <v>6</v>
      </c>
      <c r="I60" s="19">
        <v>2</v>
      </c>
      <c r="J60" s="19">
        <v>8</v>
      </c>
      <c r="K60" s="19" t="s">
        <v>316</v>
      </c>
      <c r="L60" s="19" t="s">
        <v>932</v>
      </c>
      <c r="M60" s="19" t="s">
        <v>62</v>
      </c>
      <c r="N60" s="19" t="str">
        <f>'ENDC-n26_BE'!AC57</f>
        <v>N</v>
      </c>
      <c r="O60" s="19" t="str">
        <f>IF(N60="E","Please respond in Vendor Input column for all applicable UL combinations.",IF(AND(N60="N",'ENDC-n26_BE'!Y57=TRUE),IF('ENDC-n26_BE'!AA57=FALSE,"Check #Layers entered in Overview tab is correct.",""),""))</f>
        <v/>
      </c>
      <c r="P60" s="20" t="s">
        <v>3570</v>
      </c>
      <c r="Q60" s="20" t="s">
        <v>670</v>
      </c>
      <c r="R60" s="28"/>
    </row>
    <row r="61" spans="1:18" ht="15" x14ac:dyDescent="0.15">
      <c r="A61" s="21" t="s">
        <v>1020</v>
      </c>
      <c r="B61" s="21" t="s">
        <v>1011</v>
      </c>
      <c r="C61" s="21">
        <v>2</v>
      </c>
      <c r="D61" s="21">
        <v>2</v>
      </c>
      <c r="E61" s="21">
        <v>1</v>
      </c>
      <c r="F61" s="21" t="s">
        <v>818</v>
      </c>
      <c r="G61" s="21" t="s">
        <v>878</v>
      </c>
      <c r="H61" s="21">
        <v>6</v>
      </c>
      <c r="I61" s="21">
        <v>2</v>
      </c>
      <c r="J61" s="21">
        <v>8</v>
      </c>
      <c r="K61" s="21" t="s">
        <v>316</v>
      </c>
      <c r="L61" s="21" t="s">
        <v>933</v>
      </c>
      <c r="M61" s="21" t="s">
        <v>62</v>
      </c>
      <c r="N61" s="21" t="str">
        <f>'ENDC-n26_BE'!AC58</f>
        <v>N</v>
      </c>
      <c r="O61" s="21" t="str">
        <f>IF(N61="E","Please respond in Vendor Input column for all applicable UL combinations.",IF(AND(N61="N",'ENDC-n26_BE'!Y58=TRUE),IF('ENDC-n26_BE'!AA58=FALSE,"Check #Layers entered in Overview tab is correct.",""),""))</f>
        <v/>
      </c>
      <c r="P61" s="22" t="s">
        <v>3570</v>
      </c>
      <c r="Q61" s="22" t="s">
        <v>670</v>
      </c>
      <c r="R61" s="29"/>
    </row>
    <row r="62" spans="1:18" ht="15" x14ac:dyDescent="0.15">
      <c r="A62" s="19" t="s">
        <v>1021</v>
      </c>
      <c r="B62" s="19" t="s">
        <v>1011</v>
      </c>
      <c r="C62" s="19">
        <v>2</v>
      </c>
      <c r="D62" s="19">
        <v>2</v>
      </c>
      <c r="E62" s="19">
        <v>1</v>
      </c>
      <c r="F62" s="19" t="s">
        <v>818</v>
      </c>
      <c r="G62" s="19" t="s">
        <v>878</v>
      </c>
      <c r="H62" s="19">
        <v>6</v>
      </c>
      <c r="I62" s="19">
        <v>2</v>
      </c>
      <c r="J62" s="19">
        <v>8</v>
      </c>
      <c r="K62" s="19" t="s">
        <v>316</v>
      </c>
      <c r="L62" s="19" t="s">
        <v>934</v>
      </c>
      <c r="M62" s="19" t="s">
        <v>62</v>
      </c>
      <c r="N62" s="19" t="str">
        <f>'ENDC-n26_BE'!AC59</f>
        <v>N</v>
      </c>
      <c r="O62" s="19" t="str">
        <f>IF(N62="E","Please respond in Vendor Input column for all applicable UL combinations.",IF(AND(N62="N",'ENDC-n26_BE'!Y59=TRUE),IF('ENDC-n26_BE'!AA59=FALSE,"Check #Layers entered in Overview tab is correct.",""),""))</f>
        <v/>
      </c>
      <c r="P62" s="20" t="s">
        <v>3570</v>
      </c>
      <c r="Q62" s="20" t="s">
        <v>670</v>
      </c>
      <c r="R62" s="28"/>
    </row>
    <row r="63" spans="1:18" ht="15" x14ac:dyDescent="0.15">
      <c r="A63" s="21" t="s">
        <v>1022</v>
      </c>
      <c r="B63" s="21" t="s">
        <v>1013</v>
      </c>
      <c r="C63" s="21">
        <v>2</v>
      </c>
      <c r="D63" s="21">
        <v>2</v>
      </c>
      <c r="E63" s="21">
        <v>1</v>
      </c>
      <c r="F63" s="21" t="s">
        <v>821</v>
      </c>
      <c r="G63" s="21" t="s">
        <v>878</v>
      </c>
      <c r="H63" s="21">
        <v>6</v>
      </c>
      <c r="I63" s="21">
        <v>2</v>
      </c>
      <c r="J63" s="21">
        <v>8</v>
      </c>
      <c r="K63" s="21" t="s">
        <v>316</v>
      </c>
      <c r="L63" s="21" t="s">
        <v>935</v>
      </c>
      <c r="M63" s="21" t="s">
        <v>62</v>
      </c>
      <c r="N63" s="21" t="str">
        <f>'ENDC-n26_BE'!AC60</f>
        <v>N</v>
      </c>
      <c r="O63" s="21" t="str">
        <f>IF(N63="E","Please respond in Vendor Input column for all applicable UL combinations.",IF(AND(N63="N",'ENDC-n26_BE'!Y60=TRUE),IF('ENDC-n26_BE'!AA60=FALSE,"Check #Layers entered in Overview tab is correct.",""),""))</f>
        <v/>
      </c>
      <c r="P63" s="22" t="s">
        <v>3570</v>
      </c>
      <c r="Q63" s="22" t="s">
        <v>670</v>
      </c>
      <c r="R63" s="29"/>
    </row>
    <row r="64" spans="1:18" ht="15" x14ac:dyDescent="0.15">
      <c r="A64" s="19" t="s">
        <v>1023</v>
      </c>
      <c r="B64" s="19" t="s">
        <v>1013</v>
      </c>
      <c r="C64" s="19">
        <v>2</v>
      </c>
      <c r="D64" s="19">
        <v>2</v>
      </c>
      <c r="E64" s="19">
        <v>1</v>
      </c>
      <c r="F64" s="19" t="s">
        <v>821</v>
      </c>
      <c r="G64" s="19" t="s">
        <v>878</v>
      </c>
      <c r="H64" s="19">
        <v>6</v>
      </c>
      <c r="I64" s="19">
        <v>2</v>
      </c>
      <c r="J64" s="19">
        <v>8</v>
      </c>
      <c r="K64" s="19" t="s">
        <v>316</v>
      </c>
      <c r="L64" s="19" t="s">
        <v>936</v>
      </c>
      <c r="M64" s="19" t="s">
        <v>62</v>
      </c>
      <c r="N64" s="19" t="str">
        <f>'ENDC-n26_BE'!AC61</f>
        <v>N</v>
      </c>
      <c r="O64" s="19" t="str">
        <f>IF(N64="E","Please respond in Vendor Input column for all applicable UL combinations.",IF(AND(N64="N",'ENDC-n26_BE'!Y61=TRUE),IF('ENDC-n26_BE'!AA61=FALSE,"Check #Layers entered in Overview tab is correct.",""),""))</f>
        <v/>
      </c>
      <c r="P64" s="20" t="s">
        <v>3570</v>
      </c>
      <c r="Q64" s="20" t="s">
        <v>670</v>
      </c>
      <c r="R64" s="28"/>
    </row>
    <row r="65" spans="1:18" ht="15" x14ac:dyDescent="0.15">
      <c r="A65" s="21" t="s">
        <v>1024</v>
      </c>
      <c r="B65" s="21" t="s">
        <v>1015</v>
      </c>
      <c r="C65" s="21">
        <v>2</v>
      </c>
      <c r="D65" s="21">
        <v>2</v>
      </c>
      <c r="E65" s="21">
        <v>1</v>
      </c>
      <c r="F65" s="21" t="s">
        <v>824</v>
      </c>
      <c r="G65" s="21" t="s">
        <v>878</v>
      </c>
      <c r="H65" s="21">
        <v>6</v>
      </c>
      <c r="I65" s="21">
        <v>2</v>
      </c>
      <c r="J65" s="21">
        <v>8</v>
      </c>
      <c r="K65" s="21" t="s">
        <v>316</v>
      </c>
      <c r="L65" s="21" t="s">
        <v>937</v>
      </c>
      <c r="M65" s="21" t="s">
        <v>62</v>
      </c>
      <c r="N65" s="21" t="str">
        <f>'ENDC-n26_BE'!AC62</f>
        <v>N</v>
      </c>
      <c r="O65" s="21" t="str">
        <f>IF(N65="E","Please respond in Vendor Input column for all applicable UL combinations.",IF(AND(N65="N",'ENDC-n26_BE'!Y62=TRUE),IF('ENDC-n26_BE'!AA62=FALSE,"Check #Layers entered in Overview tab is correct.",""),""))</f>
        <v/>
      </c>
      <c r="P65" s="22" t="s">
        <v>3570</v>
      </c>
      <c r="Q65" s="22" t="s">
        <v>670</v>
      </c>
      <c r="R65" s="29"/>
    </row>
    <row r="66" spans="1:18" ht="15" x14ac:dyDescent="0.15">
      <c r="A66" s="19" t="s">
        <v>1025</v>
      </c>
      <c r="B66" s="19" t="s">
        <v>1015</v>
      </c>
      <c r="C66" s="19">
        <v>2</v>
      </c>
      <c r="D66" s="19">
        <v>2</v>
      </c>
      <c r="E66" s="19">
        <v>1</v>
      </c>
      <c r="F66" s="19" t="s">
        <v>824</v>
      </c>
      <c r="G66" s="19" t="s">
        <v>878</v>
      </c>
      <c r="H66" s="19">
        <v>6</v>
      </c>
      <c r="I66" s="19">
        <v>2</v>
      </c>
      <c r="J66" s="19">
        <v>8</v>
      </c>
      <c r="K66" s="19" t="s">
        <v>316</v>
      </c>
      <c r="L66" s="19" t="s">
        <v>938</v>
      </c>
      <c r="M66" s="19" t="s">
        <v>62</v>
      </c>
      <c r="N66" s="19" t="str">
        <f>'ENDC-n26_BE'!AC63</f>
        <v>N</v>
      </c>
      <c r="O66" s="19" t="str">
        <f>IF(N66="E","Please respond in Vendor Input column for all applicable UL combinations.",IF(AND(N66="N",'ENDC-n26_BE'!Y63=TRUE),IF('ENDC-n26_BE'!AA63=FALSE,"Check #Layers entered in Overview tab is correct.",""),""))</f>
        <v/>
      </c>
      <c r="P66" s="20" t="s">
        <v>3570</v>
      </c>
      <c r="Q66" s="20" t="s">
        <v>670</v>
      </c>
      <c r="R66" s="28"/>
    </row>
    <row r="67" spans="1:18" ht="15" x14ac:dyDescent="0.15">
      <c r="A67" s="21" t="s">
        <v>1026</v>
      </c>
      <c r="B67" s="21" t="s">
        <v>1011</v>
      </c>
      <c r="C67" s="21">
        <v>2</v>
      </c>
      <c r="D67" s="21">
        <v>2</v>
      </c>
      <c r="E67" s="21">
        <v>1</v>
      </c>
      <c r="F67" s="21" t="s">
        <v>818</v>
      </c>
      <c r="G67" s="21" t="s">
        <v>878</v>
      </c>
      <c r="H67" s="21">
        <v>4</v>
      </c>
      <c r="I67" s="21">
        <v>2</v>
      </c>
      <c r="J67" s="21">
        <v>6</v>
      </c>
      <c r="K67" s="21" t="s">
        <v>316</v>
      </c>
      <c r="L67" s="21" t="s">
        <v>939</v>
      </c>
      <c r="M67" s="21" t="s">
        <v>62</v>
      </c>
      <c r="N67" s="21" t="str">
        <f>'ENDC-n26_BE'!AC64</f>
        <v>N</v>
      </c>
      <c r="O67" s="21" t="str">
        <f>IF(N67="E","Please respond in Vendor Input column for all applicable UL combinations.",IF(AND(N67="N",'ENDC-n26_BE'!Y64=TRUE),IF('ENDC-n26_BE'!AA64=FALSE,"Check #Layers entered in Overview tab is correct.",""),""))</f>
        <v/>
      </c>
      <c r="P67" s="22" t="s">
        <v>3570</v>
      </c>
      <c r="Q67" s="22" t="s">
        <v>670</v>
      </c>
      <c r="R67" s="22" t="s">
        <v>6</v>
      </c>
    </row>
    <row r="68" spans="1:18" ht="15" x14ac:dyDescent="0.15">
      <c r="A68" s="19" t="s">
        <v>1027</v>
      </c>
      <c r="B68" s="19" t="s">
        <v>1013</v>
      </c>
      <c r="C68" s="19">
        <v>2</v>
      </c>
      <c r="D68" s="19">
        <v>2</v>
      </c>
      <c r="E68" s="19">
        <v>1</v>
      </c>
      <c r="F68" s="19" t="s">
        <v>821</v>
      </c>
      <c r="G68" s="19" t="s">
        <v>878</v>
      </c>
      <c r="H68" s="19">
        <v>4</v>
      </c>
      <c r="I68" s="19">
        <v>2</v>
      </c>
      <c r="J68" s="19">
        <v>6</v>
      </c>
      <c r="K68" s="19" t="s">
        <v>316</v>
      </c>
      <c r="L68" s="19" t="s">
        <v>940</v>
      </c>
      <c r="M68" s="19" t="s">
        <v>62</v>
      </c>
      <c r="N68" s="19" t="str">
        <f>'ENDC-n26_BE'!AC65</f>
        <v>N</v>
      </c>
      <c r="O68" s="19" t="str">
        <f>IF(N68="E","Please respond in Vendor Input column for all applicable UL combinations.",IF(AND(N68="N",'ENDC-n26_BE'!Y65=TRUE),IF('ENDC-n26_BE'!AA65=FALSE,"Check #Layers entered in Overview tab is correct.",""),""))</f>
        <v/>
      </c>
      <c r="P68" s="20" t="s">
        <v>3570</v>
      </c>
      <c r="Q68" s="20" t="s">
        <v>670</v>
      </c>
      <c r="R68" s="20" t="s">
        <v>6</v>
      </c>
    </row>
    <row r="69" spans="1:18" ht="15" x14ac:dyDescent="0.15">
      <c r="A69" s="21" t="s">
        <v>1028</v>
      </c>
      <c r="B69" s="21" t="s">
        <v>1015</v>
      </c>
      <c r="C69" s="21">
        <v>2</v>
      </c>
      <c r="D69" s="21">
        <v>2</v>
      </c>
      <c r="E69" s="21">
        <v>1</v>
      </c>
      <c r="F69" s="21" t="s">
        <v>824</v>
      </c>
      <c r="G69" s="21" t="s">
        <v>878</v>
      </c>
      <c r="H69" s="21">
        <v>4</v>
      </c>
      <c r="I69" s="21">
        <v>2</v>
      </c>
      <c r="J69" s="21">
        <v>6</v>
      </c>
      <c r="K69" s="21" t="s">
        <v>316</v>
      </c>
      <c r="L69" s="21" t="s">
        <v>941</v>
      </c>
      <c r="M69" s="21" t="s">
        <v>62</v>
      </c>
      <c r="N69" s="21" t="str">
        <f>'ENDC-n26_BE'!AC66</f>
        <v>N</v>
      </c>
      <c r="O69" s="21" t="str">
        <f>IF(N69="E","Please respond in Vendor Input column for all applicable UL combinations.",IF(AND(N69="N",'ENDC-n26_BE'!Y66=TRUE),IF('ENDC-n26_BE'!AA66=FALSE,"Check #Layers entered in Overview tab is correct.",""),""))</f>
        <v/>
      </c>
      <c r="P69" s="22" t="s">
        <v>3570</v>
      </c>
      <c r="Q69" s="22" t="s">
        <v>670</v>
      </c>
      <c r="R69" s="22" t="s">
        <v>6</v>
      </c>
    </row>
    <row r="70" spans="1:18" ht="15" x14ac:dyDescent="0.15">
      <c r="A70" s="19" t="s">
        <v>1029</v>
      </c>
      <c r="B70" s="19" t="s">
        <v>1030</v>
      </c>
      <c r="C70" s="19">
        <v>2</v>
      </c>
      <c r="D70" s="19">
        <v>1</v>
      </c>
      <c r="E70" s="19">
        <v>1</v>
      </c>
      <c r="F70" s="19" t="s">
        <v>854</v>
      </c>
      <c r="G70" s="19" t="s">
        <v>878</v>
      </c>
      <c r="H70" s="19">
        <v>8</v>
      </c>
      <c r="I70" s="19">
        <v>2</v>
      </c>
      <c r="J70" s="19">
        <v>10</v>
      </c>
      <c r="K70" s="19" t="s">
        <v>316</v>
      </c>
      <c r="L70" s="19" t="s">
        <v>942</v>
      </c>
      <c r="M70" s="19" t="s">
        <v>62</v>
      </c>
      <c r="N70" s="19" t="str">
        <f>'ENDC-n26_BE'!AC67</f>
        <v>N</v>
      </c>
      <c r="O70" s="19" t="str">
        <f>IF(N70="E","Please respond in Vendor Input column for all applicable UL combinations.",IF(AND(N70="N",'ENDC-n26_BE'!Y67=TRUE),IF('ENDC-n26_BE'!AA67=FALSE,"Check #Layers entered in Overview tab is correct.",""),""))</f>
        <v/>
      </c>
      <c r="P70" s="20" t="s">
        <v>3570</v>
      </c>
      <c r="Q70" s="20" t="s">
        <v>670</v>
      </c>
      <c r="R70" s="28"/>
    </row>
    <row r="71" spans="1:18" ht="15" x14ac:dyDescent="0.15">
      <c r="A71" s="21" t="s">
        <v>1031</v>
      </c>
      <c r="B71" s="21" t="s">
        <v>1032</v>
      </c>
      <c r="C71" s="21">
        <v>2</v>
      </c>
      <c r="D71" s="21">
        <v>1</v>
      </c>
      <c r="E71" s="21">
        <v>1</v>
      </c>
      <c r="F71" s="21" t="s">
        <v>857</v>
      </c>
      <c r="G71" s="21" t="s">
        <v>878</v>
      </c>
      <c r="H71" s="21">
        <v>8</v>
      </c>
      <c r="I71" s="21">
        <v>2</v>
      </c>
      <c r="J71" s="21">
        <v>10</v>
      </c>
      <c r="K71" s="21" t="s">
        <v>316</v>
      </c>
      <c r="L71" s="21" t="s">
        <v>943</v>
      </c>
      <c r="M71" s="21" t="s">
        <v>62</v>
      </c>
      <c r="N71" s="21" t="str">
        <f>'ENDC-n26_BE'!AC68</f>
        <v>N</v>
      </c>
      <c r="O71" s="21" t="str">
        <f>IF(N71="E","Please respond in Vendor Input column for all applicable UL combinations.",IF(AND(N71="N",'ENDC-n26_BE'!Y68=TRUE),IF('ENDC-n26_BE'!AA68=FALSE,"Check #Layers entered in Overview tab is correct.",""),""))</f>
        <v/>
      </c>
      <c r="P71" s="22" t="s">
        <v>3570</v>
      </c>
      <c r="Q71" s="22" t="s">
        <v>670</v>
      </c>
      <c r="R71" s="29"/>
    </row>
    <row r="72" spans="1:18" ht="15" x14ac:dyDescent="0.15">
      <c r="A72" s="19" t="s">
        <v>1033</v>
      </c>
      <c r="B72" s="19" t="s">
        <v>1030</v>
      </c>
      <c r="C72" s="19">
        <v>2</v>
      </c>
      <c r="D72" s="19">
        <v>1</v>
      </c>
      <c r="E72" s="19">
        <v>1</v>
      </c>
      <c r="F72" s="19" t="s">
        <v>854</v>
      </c>
      <c r="G72" s="19" t="s">
        <v>878</v>
      </c>
      <c r="H72" s="19">
        <v>4</v>
      </c>
      <c r="I72" s="19">
        <v>2</v>
      </c>
      <c r="J72" s="19">
        <v>6</v>
      </c>
      <c r="K72" s="19" t="s">
        <v>316</v>
      </c>
      <c r="L72" s="19" t="s">
        <v>944</v>
      </c>
      <c r="M72" s="19" t="s">
        <v>62</v>
      </c>
      <c r="N72" s="19" t="str">
        <f>'ENDC-n26_BE'!AC69</f>
        <v>N</v>
      </c>
      <c r="O72" s="19" t="str">
        <f>IF(N72="E","Please respond in Vendor Input column for all applicable UL combinations.",IF(AND(N72="N",'ENDC-n26_BE'!Y69=TRUE),IF('ENDC-n26_BE'!AA69=FALSE,"Check #Layers entered in Overview tab is correct.",""),""))</f>
        <v/>
      </c>
      <c r="P72" s="20" t="s">
        <v>3570</v>
      </c>
      <c r="Q72" s="20" t="s">
        <v>670</v>
      </c>
      <c r="R72" s="20" t="s">
        <v>6</v>
      </c>
    </row>
    <row r="73" spans="1:18" ht="15" x14ac:dyDescent="0.15">
      <c r="A73" s="21" t="s">
        <v>1034</v>
      </c>
      <c r="B73" s="21" t="s">
        <v>1032</v>
      </c>
      <c r="C73" s="21">
        <v>2</v>
      </c>
      <c r="D73" s="21">
        <v>1</v>
      </c>
      <c r="E73" s="21">
        <v>1</v>
      </c>
      <c r="F73" s="21" t="s">
        <v>857</v>
      </c>
      <c r="G73" s="21" t="s">
        <v>878</v>
      </c>
      <c r="H73" s="21">
        <v>4</v>
      </c>
      <c r="I73" s="21">
        <v>2</v>
      </c>
      <c r="J73" s="21">
        <v>6</v>
      </c>
      <c r="K73" s="21" t="s">
        <v>316</v>
      </c>
      <c r="L73" s="21" t="s">
        <v>945</v>
      </c>
      <c r="M73" s="21" t="s">
        <v>62</v>
      </c>
      <c r="N73" s="21" t="str">
        <f>'ENDC-n26_BE'!AC70</f>
        <v>N</v>
      </c>
      <c r="O73" s="21" t="str">
        <f>IF(N73="E","Please respond in Vendor Input column for all applicable UL combinations.",IF(AND(N73="N",'ENDC-n26_BE'!Y70=TRUE),IF('ENDC-n26_BE'!AA70=FALSE,"Check #Layers entered in Overview tab is correct.",""),""))</f>
        <v/>
      </c>
      <c r="P73" s="22" t="s">
        <v>3570</v>
      </c>
      <c r="Q73" s="22" t="s">
        <v>670</v>
      </c>
      <c r="R73" s="22" t="s">
        <v>6</v>
      </c>
    </row>
    <row r="74" spans="1:18" ht="15" x14ac:dyDescent="0.15">
      <c r="A74" s="19" t="s">
        <v>1035</v>
      </c>
      <c r="B74" s="19" t="s">
        <v>1036</v>
      </c>
      <c r="C74" s="19">
        <v>1</v>
      </c>
      <c r="D74" s="19">
        <v>1</v>
      </c>
      <c r="E74" s="19">
        <v>1</v>
      </c>
      <c r="F74" s="19" t="s">
        <v>862</v>
      </c>
      <c r="G74" s="19" t="s">
        <v>878</v>
      </c>
      <c r="H74" s="19">
        <v>4</v>
      </c>
      <c r="I74" s="19">
        <v>2</v>
      </c>
      <c r="J74" s="19">
        <v>6</v>
      </c>
      <c r="K74" s="19" t="s">
        <v>316</v>
      </c>
      <c r="L74" s="19" t="s">
        <v>946</v>
      </c>
      <c r="M74" s="19" t="s">
        <v>62</v>
      </c>
      <c r="N74" s="19" t="str">
        <f>'ENDC-n26_BE'!AC71</f>
        <v>N</v>
      </c>
      <c r="O74" s="19" t="str">
        <f>IF(N74="E","Please respond in Vendor Input column for all applicable UL combinations.",IF(AND(N74="N",'ENDC-n26_BE'!Y71=TRUE),IF('ENDC-n26_BE'!AA71=FALSE,"Check #Layers entered in Overview tab is correct.",""),""))</f>
        <v/>
      </c>
      <c r="P74" s="20" t="s">
        <v>3570</v>
      </c>
      <c r="Q74" s="20" t="s">
        <v>670</v>
      </c>
      <c r="R74" s="20" t="s">
        <v>6</v>
      </c>
    </row>
    <row r="75" spans="1:18" ht="15" x14ac:dyDescent="0.15">
      <c r="A75" s="21" t="s">
        <v>1037</v>
      </c>
      <c r="B75" s="21" t="s">
        <v>1038</v>
      </c>
      <c r="C75" s="21">
        <v>1</v>
      </c>
      <c r="D75" s="21">
        <v>1</v>
      </c>
      <c r="E75" s="21">
        <v>1</v>
      </c>
      <c r="F75" s="21" t="s">
        <v>865</v>
      </c>
      <c r="G75" s="21" t="s">
        <v>878</v>
      </c>
      <c r="H75" s="21">
        <v>4</v>
      </c>
      <c r="I75" s="21">
        <v>2</v>
      </c>
      <c r="J75" s="21">
        <v>6</v>
      </c>
      <c r="K75" s="21" t="s">
        <v>316</v>
      </c>
      <c r="L75" s="21" t="s">
        <v>947</v>
      </c>
      <c r="M75" s="21" t="s">
        <v>62</v>
      </c>
      <c r="N75" s="21" t="str">
        <f>'ENDC-n26_BE'!AC72</f>
        <v>N</v>
      </c>
      <c r="O75" s="21" t="str">
        <f>IF(N75="E","Please respond in Vendor Input column for all applicable UL combinations.",IF(AND(N75="N",'ENDC-n26_BE'!Y72=TRUE),IF('ENDC-n26_BE'!AA72=FALSE,"Check #Layers entered in Overview tab is correct.",""),""))</f>
        <v/>
      </c>
      <c r="P75" s="22" t="s">
        <v>3570</v>
      </c>
      <c r="Q75" s="22" t="s">
        <v>670</v>
      </c>
      <c r="R75" s="22" t="s">
        <v>6</v>
      </c>
    </row>
    <row r="76" spans="1:18" ht="15" x14ac:dyDescent="0.15">
      <c r="A76" s="19" t="s">
        <v>1039</v>
      </c>
      <c r="B76" s="19" t="s">
        <v>1040</v>
      </c>
      <c r="C76" s="19">
        <v>1</v>
      </c>
      <c r="D76" s="19">
        <v>1</v>
      </c>
      <c r="E76" s="19">
        <v>1</v>
      </c>
      <c r="F76" s="19" t="s">
        <v>868</v>
      </c>
      <c r="G76" s="19" t="s">
        <v>878</v>
      </c>
      <c r="H76" s="19">
        <v>4</v>
      </c>
      <c r="I76" s="19">
        <v>2</v>
      </c>
      <c r="J76" s="19">
        <v>6</v>
      </c>
      <c r="K76" s="19" t="s">
        <v>316</v>
      </c>
      <c r="L76" s="19" t="s">
        <v>948</v>
      </c>
      <c r="M76" s="19" t="s">
        <v>62</v>
      </c>
      <c r="N76" s="19" t="str">
        <f>'ENDC-n26_BE'!AC73</f>
        <v>N</v>
      </c>
      <c r="O76" s="19" t="str">
        <f>IF(N76="E","Please respond in Vendor Input column for all applicable UL combinations.",IF(AND(N76="N",'ENDC-n26_BE'!Y73=TRUE),IF('ENDC-n26_BE'!AA73=FALSE,"Check #Layers entered in Overview tab is correct.",""),""))</f>
        <v/>
      </c>
      <c r="P76" s="20" t="s">
        <v>3570</v>
      </c>
      <c r="Q76" s="20" t="s">
        <v>670</v>
      </c>
      <c r="R76" s="20" t="s">
        <v>6</v>
      </c>
    </row>
    <row r="77" spans="1:18" ht="15" x14ac:dyDescent="0.15">
      <c r="A77" s="21" t="s">
        <v>1041</v>
      </c>
      <c r="B77" s="21" t="s">
        <v>1036</v>
      </c>
      <c r="C77" s="21">
        <v>1</v>
      </c>
      <c r="D77" s="21">
        <v>1</v>
      </c>
      <c r="E77" s="21">
        <v>1</v>
      </c>
      <c r="F77" s="21" t="s">
        <v>862</v>
      </c>
      <c r="G77" s="21" t="s">
        <v>878</v>
      </c>
      <c r="H77" s="21">
        <v>2</v>
      </c>
      <c r="I77" s="21">
        <v>2</v>
      </c>
      <c r="J77" s="21">
        <v>4</v>
      </c>
      <c r="K77" s="21" t="s">
        <v>316</v>
      </c>
      <c r="L77" s="21" t="s">
        <v>949</v>
      </c>
      <c r="M77" s="21" t="s">
        <v>62</v>
      </c>
      <c r="N77" s="21" t="str">
        <f>'ENDC-n26_BE'!AC74</f>
        <v>N</v>
      </c>
      <c r="O77" s="21" t="str">
        <f>IF(N77="E","Please respond in Vendor Input column for all applicable UL combinations.",IF(AND(N77="N",'ENDC-n26_BE'!Y74=TRUE),IF('ENDC-n26_BE'!AA74=FALSE,"Check #Layers entered in Overview tab is correct.",""),""))</f>
        <v/>
      </c>
      <c r="P77" s="22" t="s">
        <v>3570</v>
      </c>
      <c r="Q77" s="22" t="s">
        <v>670</v>
      </c>
      <c r="R77" s="22" t="s">
        <v>6</v>
      </c>
    </row>
    <row r="78" spans="1:18" ht="15" x14ac:dyDescent="0.15">
      <c r="A78" s="19" t="s">
        <v>1042</v>
      </c>
      <c r="B78" s="19" t="s">
        <v>1038</v>
      </c>
      <c r="C78" s="19">
        <v>1</v>
      </c>
      <c r="D78" s="19">
        <v>1</v>
      </c>
      <c r="E78" s="19">
        <v>1</v>
      </c>
      <c r="F78" s="19" t="s">
        <v>865</v>
      </c>
      <c r="G78" s="19" t="s">
        <v>878</v>
      </c>
      <c r="H78" s="19">
        <v>2</v>
      </c>
      <c r="I78" s="19">
        <v>2</v>
      </c>
      <c r="J78" s="19">
        <v>4</v>
      </c>
      <c r="K78" s="19" t="s">
        <v>316</v>
      </c>
      <c r="L78" s="19" t="s">
        <v>950</v>
      </c>
      <c r="M78" s="19" t="s">
        <v>62</v>
      </c>
      <c r="N78" s="19" t="str">
        <f>'ENDC-n26_BE'!AC75</f>
        <v>N</v>
      </c>
      <c r="O78" s="19" t="str">
        <f>IF(N78="E","Please respond in Vendor Input column for all applicable UL combinations.",IF(AND(N78="N",'ENDC-n26_BE'!Y75=TRUE),IF('ENDC-n26_BE'!AA75=FALSE,"Check #Layers entered in Overview tab is correct.",""),""))</f>
        <v/>
      </c>
      <c r="P78" s="20" t="s">
        <v>3570</v>
      </c>
      <c r="Q78" s="20" t="s">
        <v>670</v>
      </c>
      <c r="R78" s="20" t="s">
        <v>6</v>
      </c>
    </row>
    <row r="79" spans="1:18" ht="15" x14ac:dyDescent="0.15">
      <c r="A79" s="21" t="s">
        <v>1043</v>
      </c>
      <c r="B79" s="21" t="s">
        <v>1040</v>
      </c>
      <c r="C79" s="21">
        <v>1</v>
      </c>
      <c r="D79" s="21">
        <v>1</v>
      </c>
      <c r="E79" s="21">
        <v>1</v>
      </c>
      <c r="F79" s="21" t="s">
        <v>868</v>
      </c>
      <c r="G79" s="21" t="s">
        <v>878</v>
      </c>
      <c r="H79" s="21">
        <v>2</v>
      </c>
      <c r="I79" s="21">
        <v>2</v>
      </c>
      <c r="J79" s="21">
        <v>4</v>
      </c>
      <c r="K79" s="21" t="s">
        <v>316</v>
      </c>
      <c r="L79" s="21" t="s">
        <v>951</v>
      </c>
      <c r="M79" s="21" t="s">
        <v>62</v>
      </c>
      <c r="N79" s="21" t="str">
        <f>'ENDC-n26_BE'!AC76</f>
        <v>N</v>
      </c>
      <c r="O79" s="21" t="str">
        <f>IF(N79="E","Please respond in Vendor Input column for all applicable UL combinations.",IF(AND(N79="N",'ENDC-n26_BE'!Y76=TRUE),IF('ENDC-n26_BE'!AA76=FALSE,"Check #Layers entered in Overview tab is correct.",""),""))</f>
        <v/>
      </c>
      <c r="P79" s="22" t="s">
        <v>3570</v>
      </c>
      <c r="Q79" s="22" t="s">
        <v>670</v>
      </c>
      <c r="R79" s="22" t="s">
        <v>6</v>
      </c>
    </row>
  </sheetData>
  <sheetProtection password="C990" sheet="1" objects="1" formatColumns="0" formatRows="0" autoFilter="0"/>
  <autoFilter ref="A5:R80"/>
  <mergeCells count="22">
    <mergeCell ref="L2:O2"/>
    <mergeCell ref="A2:B2"/>
    <mergeCell ref="N3:N4"/>
    <mergeCell ref="P3:P4"/>
    <mergeCell ref="E3:E4"/>
    <mergeCell ref="G3:G4"/>
    <mergeCell ref="A3:A4"/>
    <mergeCell ref="C3:C4"/>
    <mergeCell ref="O3:O4"/>
    <mergeCell ref="B3:B4"/>
    <mergeCell ref="M3:M4"/>
    <mergeCell ref="C2:K2"/>
    <mergeCell ref="K3:K4"/>
    <mergeCell ref="J3:J4"/>
    <mergeCell ref="P2:R2"/>
    <mergeCell ref="I3:I4"/>
    <mergeCell ref="H3:H4"/>
    <mergeCell ref="Q3"/>
    <mergeCell ref="D3:D4"/>
    <mergeCell ref="F3:F4"/>
    <mergeCell ref="R3:R4"/>
    <mergeCell ref="L3:L4"/>
  </mergeCells>
  <phoneticPr fontId="15" type="noConversion"/>
  <conditionalFormatting sqref="N6">
    <cfRule type="cellIs" dxfId="3446" priority="1" operator="equal">
      <formula>"Y"</formula>
    </cfRule>
    <cfRule type="cellIs" dxfId="3445" priority="2" operator="equal">
      <formula>"N"</formula>
    </cfRule>
    <cfRule type="cellIs" dxfId="3444" priority="3" operator="equal">
      <formula>"E"</formula>
    </cfRule>
  </conditionalFormatting>
  <conditionalFormatting sqref="N7">
    <cfRule type="cellIs" dxfId="3443" priority="4" operator="equal">
      <formula>"Y"</formula>
    </cfRule>
    <cfRule type="cellIs" dxfId="3442" priority="4" operator="equal">
      <formula>"N"</formula>
    </cfRule>
    <cfRule type="cellIs" dxfId="3441" priority="4" operator="equal">
      <formula>"E"</formula>
    </cfRule>
  </conditionalFormatting>
  <conditionalFormatting sqref="N8">
    <cfRule type="cellIs" dxfId="3440" priority="5" operator="equal">
      <formula>"Y"</formula>
    </cfRule>
    <cfRule type="cellIs" dxfId="3439" priority="5" operator="equal">
      <formula>"N"</formula>
    </cfRule>
    <cfRule type="cellIs" dxfId="3438" priority="5" operator="equal">
      <formula>"E"</formula>
    </cfRule>
  </conditionalFormatting>
  <conditionalFormatting sqref="N9">
    <cfRule type="cellIs" dxfId="3437" priority="6" operator="equal">
      <formula>"Y"</formula>
    </cfRule>
    <cfRule type="cellIs" dxfId="3436" priority="6" operator="equal">
      <formula>"N"</formula>
    </cfRule>
    <cfRule type="cellIs" dxfId="3435" priority="6" operator="equal">
      <formula>"E"</formula>
    </cfRule>
  </conditionalFormatting>
  <conditionalFormatting sqref="N10">
    <cfRule type="cellIs" dxfId="3434" priority="7" operator="equal">
      <formula>"Y"</formula>
    </cfRule>
    <cfRule type="cellIs" dxfId="3433" priority="7" operator="equal">
      <formula>"N"</formula>
    </cfRule>
    <cfRule type="cellIs" dxfId="3432" priority="7" operator="equal">
      <formula>"E"</formula>
    </cfRule>
  </conditionalFormatting>
  <conditionalFormatting sqref="N11">
    <cfRule type="cellIs" dxfId="3431" priority="8" operator="equal">
      <formula>"Y"</formula>
    </cfRule>
    <cfRule type="cellIs" dxfId="3430" priority="8" operator="equal">
      <formula>"N"</formula>
    </cfRule>
    <cfRule type="cellIs" dxfId="3429" priority="8" operator="equal">
      <formula>"E"</formula>
    </cfRule>
  </conditionalFormatting>
  <conditionalFormatting sqref="N12">
    <cfRule type="cellIs" dxfId="3428" priority="9" operator="equal">
      <formula>"Y"</formula>
    </cfRule>
    <cfRule type="cellIs" dxfId="3427" priority="9" operator="equal">
      <formula>"N"</formula>
    </cfRule>
    <cfRule type="cellIs" dxfId="3426" priority="9" operator="equal">
      <formula>"E"</formula>
    </cfRule>
  </conditionalFormatting>
  <conditionalFormatting sqref="N13">
    <cfRule type="cellIs" dxfId="3425" priority="10" operator="equal">
      <formula>"Y"</formula>
    </cfRule>
    <cfRule type="cellIs" dxfId="3424" priority="10" operator="equal">
      <formula>"N"</formula>
    </cfRule>
    <cfRule type="cellIs" dxfId="3423" priority="10" operator="equal">
      <formula>"E"</formula>
    </cfRule>
  </conditionalFormatting>
  <conditionalFormatting sqref="N14">
    <cfRule type="cellIs" dxfId="3422" priority="11" operator="equal">
      <formula>"Y"</formula>
    </cfRule>
    <cfRule type="cellIs" dxfId="3421" priority="11" operator="equal">
      <formula>"N"</formula>
    </cfRule>
    <cfRule type="cellIs" dxfId="3420" priority="11" operator="equal">
      <formula>"E"</formula>
    </cfRule>
  </conditionalFormatting>
  <conditionalFormatting sqref="N15">
    <cfRule type="cellIs" dxfId="3419" priority="12" operator="equal">
      <formula>"Y"</formula>
    </cfRule>
    <cfRule type="cellIs" dxfId="3418" priority="12" operator="equal">
      <formula>"N"</formula>
    </cfRule>
    <cfRule type="cellIs" dxfId="3417" priority="12" operator="equal">
      <formula>"E"</formula>
    </cfRule>
  </conditionalFormatting>
  <conditionalFormatting sqref="N16">
    <cfRule type="cellIs" dxfId="3416" priority="13" operator="equal">
      <formula>"Y"</formula>
    </cfRule>
    <cfRule type="cellIs" dxfId="3415" priority="13" operator="equal">
      <formula>"N"</formula>
    </cfRule>
    <cfRule type="cellIs" dxfId="3414" priority="13" operator="equal">
      <formula>"E"</formula>
    </cfRule>
  </conditionalFormatting>
  <conditionalFormatting sqref="N17">
    <cfRule type="cellIs" dxfId="3413" priority="14" operator="equal">
      <formula>"Y"</formula>
    </cfRule>
    <cfRule type="cellIs" dxfId="3412" priority="14" operator="equal">
      <formula>"N"</formula>
    </cfRule>
    <cfRule type="cellIs" dxfId="3411" priority="14" operator="equal">
      <formula>"E"</formula>
    </cfRule>
  </conditionalFormatting>
  <conditionalFormatting sqref="N18">
    <cfRule type="cellIs" dxfId="3410" priority="15" operator="equal">
      <formula>"Y"</formula>
    </cfRule>
    <cfRule type="cellIs" dxfId="3409" priority="15" operator="equal">
      <formula>"N"</formula>
    </cfRule>
    <cfRule type="cellIs" dxfId="3408" priority="15" operator="equal">
      <formula>"E"</formula>
    </cfRule>
  </conditionalFormatting>
  <conditionalFormatting sqref="N19">
    <cfRule type="cellIs" dxfId="3407" priority="16" operator="equal">
      <formula>"Y"</formula>
    </cfRule>
    <cfRule type="cellIs" dxfId="3406" priority="16" operator="equal">
      <formula>"N"</formula>
    </cfRule>
    <cfRule type="cellIs" dxfId="3405" priority="16" operator="equal">
      <formula>"E"</formula>
    </cfRule>
  </conditionalFormatting>
  <conditionalFormatting sqref="N20">
    <cfRule type="cellIs" dxfId="3404" priority="17" operator="equal">
      <formula>"Y"</formula>
    </cfRule>
    <cfRule type="cellIs" dxfId="3403" priority="17" operator="equal">
      <formula>"N"</formula>
    </cfRule>
    <cfRule type="cellIs" dxfId="3402" priority="17" operator="equal">
      <formula>"E"</formula>
    </cfRule>
  </conditionalFormatting>
  <conditionalFormatting sqref="N21">
    <cfRule type="cellIs" dxfId="3401" priority="18" operator="equal">
      <formula>"Y"</formula>
    </cfRule>
    <cfRule type="cellIs" dxfId="3400" priority="18" operator="equal">
      <formula>"N"</formula>
    </cfRule>
    <cfRule type="cellIs" dxfId="3399" priority="18" operator="equal">
      <formula>"E"</formula>
    </cfRule>
  </conditionalFormatting>
  <conditionalFormatting sqref="N22">
    <cfRule type="cellIs" dxfId="3398" priority="19" operator="equal">
      <formula>"Y"</formula>
    </cfRule>
    <cfRule type="cellIs" dxfId="3397" priority="19" operator="equal">
      <formula>"N"</formula>
    </cfRule>
    <cfRule type="cellIs" dxfId="3396" priority="19" operator="equal">
      <formula>"E"</formula>
    </cfRule>
  </conditionalFormatting>
  <conditionalFormatting sqref="N23">
    <cfRule type="cellIs" dxfId="3395" priority="20" operator="equal">
      <formula>"Y"</formula>
    </cfRule>
    <cfRule type="cellIs" dxfId="3394" priority="20" operator="equal">
      <formula>"N"</formula>
    </cfRule>
    <cfRule type="cellIs" dxfId="3393" priority="20" operator="equal">
      <formula>"E"</formula>
    </cfRule>
  </conditionalFormatting>
  <conditionalFormatting sqref="N24">
    <cfRule type="cellIs" dxfId="3392" priority="21" operator="equal">
      <formula>"Y"</formula>
    </cfRule>
    <cfRule type="cellIs" dxfId="3391" priority="21" operator="equal">
      <formula>"N"</formula>
    </cfRule>
    <cfRule type="cellIs" dxfId="3390" priority="21" operator="equal">
      <formula>"E"</formula>
    </cfRule>
  </conditionalFormatting>
  <conditionalFormatting sqref="N25">
    <cfRule type="cellIs" dxfId="3389" priority="22" operator="equal">
      <formula>"Y"</formula>
    </cfRule>
    <cfRule type="cellIs" dxfId="3388" priority="22" operator="equal">
      <formula>"N"</formula>
    </cfRule>
    <cfRule type="cellIs" dxfId="3387" priority="22" operator="equal">
      <formula>"E"</formula>
    </cfRule>
  </conditionalFormatting>
  <conditionalFormatting sqref="N26">
    <cfRule type="cellIs" dxfId="3386" priority="23" operator="equal">
      <formula>"Y"</formula>
    </cfRule>
    <cfRule type="cellIs" dxfId="3385" priority="23" operator="equal">
      <formula>"N"</formula>
    </cfRule>
    <cfRule type="cellIs" dxfId="3384" priority="23" operator="equal">
      <formula>"E"</formula>
    </cfRule>
  </conditionalFormatting>
  <conditionalFormatting sqref="N27">
    <cfRule type="cellIs" dxfId="3383" priority="24" operator="equal">
      <formula>"Y"</formula>
    </cfRule>
    <cfRule type="cellIs" dxfId="3382" priority="24" operator="equal">
      <formula>"N"</formula>
    </cfRule>
    <cfRule type="cellIs" dxfId="3381" priority="24" operator="equal">
      <formula>"E"</formula>
    </cfRule>
  </conditionalFormatting>
  <conditionalFormatting sqref="N28">
    <cfRule type="cellIs" dxfId="3380" priority="25" operator="equal">
      <formula>"Y"</formula>
    </cfRule>
    <cfRule type="cellIs" dxfId="3379" priority="25" operator="equal">
      <formula>"N"</formula>
    </cfRule>
    <cfRule type="cellIs" dxfId="3378" priority="25" operator="equal">
      <formula>"E"</formula>
    </cfRule>
  </conditionalFormatting>
  <conditionalFormatting sqref="N29">
    <cfRule type="cellIs" dxfId="3377" priority="26" operator="equal">
      <formula>"Y"</formula>
    </cfRule>
    <cfRule type="cellIs" dxfId="3376" priority="26" operator="equal">
      <formula>"N"</formula>
    </cfRule>
    <cfRule type="cellIs" dxfId="3375" priority="26" operator="equal">
      <formula>"E"</formula>
    </cfRule>
  </conditionalFormatting>
  <conditionalFormatting sqref="N30">
    <cfRule type="cellIs" dxfId="3374" priority="27" operator="equal">
      <formula>"Y"</formula>
    </cfRule>
    <cfRule type="cellIs" dxfId="3373" priority="27" operator="equal">
      <formula>"N"</formula>
    </cfRule>
    <cfRule type="cellIs" dxfId="3372" priority="27" operator="equal">
      <formula>"E"</formula>
    </cfRule>
  </conditionalFormatting>
  <conditionalFormatting sqref="N31">
    <cfRule type="cellIs" dxfId="3371" priority="28" operator="equal">
      <formula>"Y"</formula>
    </cfRule>
    <cfRule type="cellIs" dxfId="3370" priority="28" operator="equal">
      <formula>"N"</formula>
    </cfRule>
    <cfRule type="cellIs" dxfId="3369" priority="28" operator="equal">
      <formula>"E"</formula>
    </cfRule>
  </conditionalFormatting>
  <conditionalFormatting sqref="N32">
    <cfRule type="cellIs" dxfId="3368" priority="29" operator="equal">
      <formula>"Y"</formula>
    </cfRule>
    <cfRule type="cellIs" dxfId="3367" priority="29" operator="equal">
      <formula>"N"</formula>
    </cfRule>
    <cfRule type="cellIs" dxfId="3366" priority="29" operator="equal">
      <formula>"E"</formula>
    </cfRule>
  </conditionalFormatting>
  <conditionalFormatting sqref="N33">
    <cfRule type="cellIs" dxfId="3365" priority="30" operator="equal">
      <formula>"Y"</formula>
    </cfRule>
    <cfRule type="cellIs" dxfId="3364" priority="30" operator="equal">
      <formula>"N"</formula>
    </cfRule>
    <cfRule type="cellIs" dxfId="3363" priority="30" operator="equal">
      <formula>"E"</formula>
    </cfRule>
  </conditionalFormatting>
  <conditionalFormatting sqref="N34">
    <cfRule type="cellIs" dxfId="3362" priority="31" operator="equal">
      <formula>"Y"</formula>
    </cfRule>
    <cfRule type="cellIs" dxfId="3361" priority="31" operator="equal">
      <formula>"N"</formula>
    </cfRule>
    <cfRule type="cellIs" dxfId="3360" priority="31" operator="equal">
      <formula>"E"</formula>
    </cfRule>
  </conditionalFormatting>
  <conditionalFormatting sqref="N35">
    <cfRule type="cellIs" dxfId="3359" priority="32" operator="equal">
      <formula>"Y"</formula>
    </cfRule>
    <cfRule type="cellIs" dxfId="3358" priority="32" operator="equal">
      <formula>"N"</formula>
    </cfRule>
    <cfRule type="cellIs" dxfId="3357" priority="32" operator="equal">
      <formula>"E"</formula>
    </cfRule>
  </conditionalFormatting>
  <conditionalFormatting sqref="N36">
    <cfRule type="cellIs" dxfId="3356" priority="33" operator="equal">
      <formula>"Y"</formula>
    </cfRule>
    <cfRule type="cellIs" dxfId="3355" priority="33" operator="equal">
      <formula>"N"</formula>
    </cfRule>
    <cfRule type="cellIs" dxfId="3354" priority="33" operator="equal">
      <formula>"E"</formula>
    </cfRule>
  </conditionalFormatting>
  <conditionalFormatting sqref="N37">
    <cfRule type="cellIs" dxfId="3353" priority="34" operator="equal">
      <formula>"Y"</formula>
    </cfRule>
    <cfRule type="cellIs" dxfId="3352" priority="34" operator="equal">
      <formula>"N"</formula>
    </cfRule>
    <cfRule type="cellIs" dxfId="3351" priority="34" operator="equal">
      <formula>"E"</formula>
    </cfRule>
  </conditionalFormatting>
  <conditionalFormatting sqref="N38">
    <cfRule type="cellIs" dxfId="3350" priority="35" operator="equal">
      <formula>"Y"</formula>
    </cfRule>
    <cfRule type="cellIs" dxfId="3349" priority="35" operator="equal">
      <formula>"N"</formula>
    </cfRule>
    <cfRule type="cellIs" dxfId="3348" priority="35" operator="equal">
      <formula>"E"</formula>
    </cfRule>
  </conditionalFormatting>
  <conditionalFormatting sqref="N39">
    <cfRule type="cellIs" dxfId="3347" priority="36" operator="equal">
      <formula>"Y"</formula>
    </cfRule>
    <cfRule type="cellIs" dxfId="3346" priority="36" operator="equal">
      <formula>"N"</formula>
    </cfRule>
    <cfRule type="cellIs" dxfId="3345" priority="36" operator="equal">
      <formula>"E"</formula>
    </cfRule>
  </conditionalFormatting>
  <conditionalFormatting sqref="N40">
    <cfRule type="cellIs" dxfId="3344" priority="37" operator="equal">
      <formula>"Y"</formula>
    </cfRule>
    <cfRule type="cellIs" dxfId="3343" priority="37" operator="equal">
      <formula>"N"</formula>
    </cfRule>
    <cfRule type="cellIs" dxfId="3342" priority="37" operator="equal">
      <formula>"E"</formula>
    </cfRule>
  </conditionalFormatting>
  <conditionalFormatting sqref="N41">
    <cfRule type="cellIs" dxfId="3341" priority="38" operator="equal">
      <formula>"Y"</formula>
    </cfRule>
    <cfRule type="cellIs" dxfId="3340" priority="38" operator="equal">
      <formula>"N"</formula>
    </cfRule>
    <cfRule type="cellIs" dxfId="3339" priority="38" operator="equal">
      <formula>"E"</formula>
    </cfRule>
  </conditionalFormatting>
  <conditionalFormatting sqref="N42">
    <cfRule type="cellIs" dxfId="3338" priority="39" operator="equal">
      <formula>"Y"</formula>
    </cfRule>
    <cfRule type="cellIs" dxfId="3337" priority="39" operator="equal">
      <formula>"N"</formula>
    </cfRule>
    <cfRule type="cellIs" dxfId="3336" priority="39" operator="equal">
      <formula>"E"</formula>
    </cfRule>
  </conditionalFormatting>
  <conditionalFormatting sqref="N43">
    <cfRule type="cellIs" dxfId="3335" priority="40" operator="equal">
      <formula>"Y"</formula>
    </cfRule>
    <cfRule type="cellIs" dxfId="3334" priority="40" operator="equal">
      <formula>"N"</formula>
    </cfRule>
    <cfRule type="cellIs" dxfId="3333" priority="40" operator="equal">
      <formula>"E"</formula>
    </cfRule>
  </conditionalFormatting>
  <conditionalFormatting sqref="N44">
    <cfRule type="cellIs" dxfId="3332" priority="41" operator="equal">
      <formula>"Y"</formula>
    </cfRule>
    <cfRule type="cellIs" dxfId="3331" priority="41" operator="equal">
      <formula>"N"</formula>
    </cfRule>
    <cfRule type="cellIs" dxfId="3330" priority="41" operator="equal">
      <formula>"E"</formula>
    </cfRule>
  </conditionalFormatting>
  <conditionalFormatting sqref="N45">
    <cfRule type="cellIs" dxfId="3329" priority="42" operator="equal">
      <formula>"Y"</formula>
    </cfRule>
    <cfRule type="cellIs" dxfId="3328" priority="42" operator="equal">
      <formula>"N"</formula>
    </cfRule>
    <cfRule type="cellIs" dxfId="3327" priority="42" operator="equal">
      <formula>"E"</formula>
    </cfRule>
  </conditionalFormatting>
  <conditionalFormatting sqref="N46">
    <cfRule type="cellIs" dxfId="3326" priority="43" operator="equal">
      <formula>"Y"</formula>
    </cfRule>
    <cfRule type="cellIs" dxfId="3325" priority="43" operator="equal">
      <formula>"N"</formula>
    </cfRule>
    <cfRule type="cellIs" dxfId="3324" priority="43" operator="equal">
      <formula>"E"</formula>
    </cfRule>
  </conditionalFormatting>
  <conditionalFormatting sqref="N47">
    <cfRule type="cellIs" dxfId="3323" priority="44" operator="equal">
      <formula>"Y"</formula>
    </cfRule>
    <cfRule type="cellIs" dxfId="3322" priority="44" operator="equal">
      <formula>"N"</formula>
    </cfRule>
    <cfRule type="cellIs" dxfId="3321" priority="44" operator="equal">
      <formula>"E"</formula>
    </cfRule>
  </conditionalFormatting>
  <conditionalFormatting sqref="N48">
    <cfRule type="cellIs" dxfId="3320" priority="45" operator="equal">
      <formula>"Y"</formula>
    </cfRule>
    <cfRule type="cellIs" dxfId="3319" priority="45" operator="equal">
      <formula>"N"</formula>
    </cfRule>
    <cfRule type="cellIs" dxfId="3318" priority="45" operator="equal">
      <formula>"E"</formula>
    </cfRule>
  </conditionalFormatting>
  <conditionalFormatting sqref="N49">
    <cfRule type="cellIs" dxfId="3317" priority="46" operator="equal">
      <formula>"Y"</formula>
    </cfRule>
    <cfRule type="cellIs" dxfId="3316" priority="46" operator="equal">
      <formula>"N"</formula>
    </cfRule>
    <cfRule type="cellIs" dxfId="3315" priority="46" operator="equal">
      <formula>"E"</formula>
    </cfRule>
  </conditionalFormatting>
  <conditionalFormatting sqref="N50">
    <cfRule type="cellIs" dxfId="3314" priority="47" operator="equal">
      <formula>"Y"</formula>
    </cfRule>
    <cfRule type="cellIs" dxfId="3313" priority="47" operator="equal">
      <formula>"N"</formula>
    </cfRule>
    <cfRule type="cellIs" dxfId="3312" priority="47" operator="equal">
      <formula>"E"</formula>
    </cfRule>
  </conditionalFormatting>
  <conditionalFormatting sqref="N51">
    <cfRule type="cellIs" dxfId="3311" priority="48" operator="equal">
      <formula>"Y"</formula>
    </cfRule>
    <cfRule type="cellIs" dxfId="3310" priority="48" operator="equal">
      <formula>"N"</formula>
    </cfRule>
    <cfRule type="cellIs" dxfId="3309" priority="48" operator="equal">
      <formula>"E"</formula>
    </cfRule>
  </conditionalFormatting>
  <conditionalFormatting sqref="N52">
    <cfRule type="cellIs" dxfId="3308" priority="49" operator="equal">
      <formula>"Y"</formula>
    </cfRule>
    <cfRule type="cellIs" dxfId="3307" priority="49" operator="equal">
      <formula>"N"</formula>
    </cfRule>
    <cfRule type="cellIs" dxfId="3306" priority="49" operator="equal">
      <formula>"E"</formula>
    </cfRule>
  </conditionalFormatting>
  <conditionalFormatting sqref="N53">
    <cfRule type="cellIs" dxfId="3305" priority="50" operator="equal">
      <formula>"Y"</formula>
    </cfRule>
    <cfRule type="cellIs" dxfId="3304" priority="50" operator="equal">
      <formula>"N"</formula>
    </cfRule>
    <cfRule type="cellIs" dxfId="3303" priority="50" operator="equal">
      <formula>"E"</formula>
    </cfRule>
  </conditionalFormatting>
  <conditionalFormatting sqref="N54">
    <cfRule type="cellIs" dxfId="3302" priority="51" operator="equal">
      <formula>"Y"</formula>
    </cfRule>
    <cfRule type="cellIs" dxfId="3301" priority="51" operator="equal">
      <formula>"N"</formula>
    </cfRule>
    <cfRule type="cellIs" dxfId="3300" priority="51" operator="equal">
      <formula>"E"</formula>
    </cfRule>
  </conditionalFormatting>
  <conditionalFormatting sqref="N55">
    <cfRule type="cellIs" dxfId="3299" priority="52" operator="equal">
      <formula>"Y"</formula>
    </cfRule>
    <cfRule type="cellIs" dxfId="3298" priority="52" operator="equal">
      <formula>"N"</formula>
    </cfRule>
    <cfRule type="cellIs" dxfId="3297" priority="52" operator="equal">
      <formula>"E"</formula>
    </cfRule>
  </conditionalFormatting>
  <conditionalFormatting sqref="N56">
    <cfRule type="cellIs" dxfId="3296" priority="53" operator="equal">
      <formula>"Y"</formula>
    </cfRule>
    <cfRule type="cellIs" dxfId="3295" priority="53" operator="equal">
      <formula>"N"</formula>
    </cfRule>
    <cfRule type="cellIs" dxfId="3294" priority="53" operator="equal">
      <formula>"E"</formula>
    </cfRule>
  </conditionalFormatting>
  <conditionalFormatting sqref="N57">
    <cfRule type="cellIs" dxfId="3293" priority="54" operator="equal">
      <formula>"Y"</formula>
    </cfRule>
    <cfRule type="cellIs" dxfId="3292" priority="54" operator="equal">
      <formula>"N"</formula>
    </cfRule>
    <cfRule type="cellIs" dxfId="3291" priority="54" operator="equal">
      <formula>"E"</formula>
    </cfRule>
  </conditionalFormatting>
  <conditionalFormatting sqref="N58">
    <cfRule type="cellIs" dxfId="3290" priority="55" operator="equal">
      <formula>"Y"</formula>
    </cfRule>
    <cfRule type="cellIs" dxfId="3289" priority="55" operator="equal">
      <formula>"N"</formula>
    </cfRule>
    <cfRule type="cellIs" dxfId="3288" priority="55" operator="equal">
      <formula>"E"</formula>
    </cfRule>
  </conditionalFormatting>
  <conditionalFormatting sqref="N59">
    <cfRule type="cellIs" dxfId="3287" priority="56" operator="equal">
      <formula>"Y"</formula>
    </cfRule>
    <cfRule type="cellIs" dxfId="3286" priority="56" operator="equal">
      <formula>"N"</formula>
    </cfRule>
    <cfRule type="cellIs" dxfId="3285" priority="56" operator="equal">
      <formula>"E"</formula>
    </cfRule>
  </conditionalFormatting>
  <conditionalFormatting sqref="N60">
    <cfRule type="cellIs" dxfId="3284" priority="57" operator="equal">
      <formula>"Y"</formula>
    </cfRule>
    <cfRule type="cellIs" dxfId="3283" priority="57" operator="equal">
      <formula>"N"</formula>
    </cfRule>
    <cfRule type="cellIs" dxfId="3282" priority="57" operator="equal">
      <formula>"E"</formula>
    </cfRule>
  </conditionalFormatting>
  <conditionalFormatting sqref="N61">
    <cfRule type="cellIs" dxfId="3281" priority="58" operator="equal">
      <formula>"Y"</formula>
    </cfRule>
    <cfRule type="cellIs" dxfId="3280" priority="58" operator="equal">
      <formula>"N"</formula>
    </cfRule>
    <cfRule type="cellIs" dxfId="3279" priority="58" operator="equal">
      <formula>"E"</formula>
    </cfRule>
  </conditionalFormatting>
  <conditionalFormatting sqref="N62">
    <cfRule type="cellIs" dxfId="3278" priority="59" operator="equal">
      <formula>"Y"</formula>
    </cfRule>
    <cfRule type="cellIs" dxfId="3277" priority="59" operator="equal">
      <formula>"N"</formula>
    </cfRule>
    <cfRule type="cellIs" dxfId="3276" priority="59" operator="equal">
      <formula>"E"</formula>
    </cfRule>
  </conditionalFormatting>
  <conditionalFormatting sqref="N63">
    <cfRule type="cellIs" dxfId="3275" priority="60" operator="equal">
      <formula>"Y"</formula>
    </cfRule>
    <cfRule type="cellIs" dxfId="3274" priority="60" operator="equal">
      <formula>"N"</formula>
    </cfRule>
    <cfRule type="cellIs" dxfId="3273" priority="60" operator="equal">
      <formula>"E"</formula>
    </cfRule>
  </conditionalFormatting>
  <conditionalFormatting sqref="N64">
    <cfRule type="cellIs" dxfId="3272" priority="61" operator="equal">
      <formula>"Y"</formula>
    </cfRule>
    <cfRule type="cellIs" dxfId="3271" priority="61" operator="equal">
      <formula>"N"</formula>
    </cfRule>
    <cfRule type="cellIs" dxfId="3270" priority="61" operator="equal">
      <formula>"E"</formula>
    </cfRule>
  </conditionalFormatting>
  <conditionalFormatting sqref="N65">
    <cfRule type="cellIs" dxfId="3269" priority="62" operator="equal">
      <formula>"Y"</formula>
    </cfRule>
    <cfRule type="cellIs" dxfId="3268" priority="62" operator="equal">
      <formula>"N"</formula>
    </cfRule>
    <cfRule type="cellIs" dxfId="3267" priority="62" operator="equal">
      <formula>"E"</formula>
    </cfRule>
  </conditionalFormatting>
  <conditionalFormatting sqref="N66">
    <cfRule type="cellIs" dxfId="3266" priority="63" operator="equal">
      <formula>"Y"</formula>
    </cfRule>
    <cfRule type="cellIs" dxfId="3265" priority="63" operator="equal">
      <formula>"N"</formula>
    </cfRule>
    <cfRule type="cellIs" dxfId="3264" priority="63" operator="equal">
      <formula>"E"</formula>
    </cfRule>
  </conditionalFormatting>
  <conditionalFormatting sqref="N67">
    <cfRule type="cellIs" dxfId="3263" priority="64" operator="equal">
      <formula>"Y"</formula>
    </cfRule>
    <cfRule type="cellIs" dxfId="3262" priority="64" operator="equal">
      <formula>"N"</formula>
    </cfRule>
    <cfRule type="cellIs" dxfId="3261" priority="64" operator="equal">
      <formula>"E"</formula>
    </cfRule>
  </conditionalFormatting>
  <conditionalFormatting sqref="N68">
    <cfRule type="cellIs" dxfId="3260" priority="65" operator="equal">
      <formula>"Y"</formula>
    </cfRule>
    <cfRule type="cellIs" dxfId="3259" priority="65" operator="equal">
      <formula>"N"</formula>
    </cfRule>
    <cfRule type="cellIs" dxfId="3258" priority="65" operator="equal">
      <formula>"E"</formula>
    </cfRule>
  </conditionalFormatting>
  <conditionalFormatting sqref="N69">
    <cfRule type="cellIs" dxfId="3257" priority="66" operator="equal">
      <formula>"Y"</formula>
    </cfRule>
    <cfRule type="cellIs" dxfId="3256" priority="66" operator="equal">
      <formula>"N"</formula>
    </cfRule>
    <cfRule type="cellIs" dxfId="3255" priority="66" operator="equal">
      <formula>"E"</formula>
    </cfRule>
  </conditionalFormatting>
  <conditionalFormatting sqref="N70">
    <cfRule type="cellIs" dxfId="3254" priority="67" operator="equal">
      <formula>"Y"</formula>
    </cfRule>
    <cfRule type="cellIs" dxfId="3253" priority="67" operator="equal">
      <formula>"N"</formula>
    </cfRule>
    <cfRule type="cellIs" dxfId="3252" priority="67" operator="equal">
      <formula>"E"</formula>
    </cfRule>
  </conditionalFormatting>
  <conditionalFormatting sqref="N71">
    <cfRule type="cellIs" dxfId="3251" priority="68" operator="equal">
      <formula>"Y"</formula>
    </cfRule>
    <cfRule type="cellIs" dxfId="3250" priority="68" operator="equal">
      <formula>"N"</formula>
    </cfRule>
    <cfRule type="cellIs" dxfId="3249" priority="68" operator="equal">
      <formula>"E"</formula>
    </cfRule>
  </conditionalFormatting>
  <conditionalFormatting sqref="N72">
    <cfRule type="cellIs" dxfId="3248" priority="69" operator="equal">
      <formula>"Y"</formula>
    </cfRule>
    <cfRule type="cellIs" dxfId="3247" priority="69" operator="equal">
      <formula>"N"</formula>
    </cfRule>
    <cfRule type="cellIs" dxfId="3246" priority="69" operator="equal">
      <formula>"E"</formula>
    </cfRule>
  </conditionalFormatting>
  <conditionalFormatting sqref="N73">
    <cfRule type="cellIs" dxfId="3245" priority="70" operator="equal">
      <formula>"Y"</formula>
    </cfRule>
    <cfRule type="cellIs" dxfId="3244" priority="70" operator="equal">
      <formula>"N"</formula>
    </cfRule>
    <cfRule type="cellIs" dxfId="3243" priority="70" operator="equal">
      <formula>"E"</formula>
    </cfRule>
  </conditionalFormatting>
  <conditionalFormatting sqref="N74">
    <cfRule type="cellIs" dxfId="3242" priority="71" operator="equal">
      <formula>"Y"</formula>
    </cfRule>
    <cfRule type="cellIs" dxfId="3241" priority="71" operator="equal">
      <formula>"N"</formula>
    </cfRule>
    <cfRule type="cellIs" dxfId="3240" priority="71" operator="equal">
      <formula>"E"</formula>
    </cfRule>
  </conditionalFormatting>
  <conditionalFormatting sqref="N75">
    <cfRule type="cellIs" dxfId="3239" priority="72" operator="equal">
      <formula>"Y"</formula>
    </cfRule>
    <cfRule type="cellIs" dxfId="3238" priority="72" operator="equal">
      <formula>"N"</formula>
    </cfRule>
    <cfRule type="cellIs" dxfId="3237" priority="72" operator="equal">
      <formula>"E"</formula>
    </cfRule>
  </conditionalFormatting>
  <conditionalFormatting sqref="N76">
    <cfRule type="cellIs" dxfId="3236" priority="73" operator="equal">
      <formula>"Y"</formula>
    </cfRule>
    <cfRule type="cellIs" dxfId="3235" priority="73" operator="equal">
      <formula>"N"</formula>
    </cfRule>
    <cfRule type="cellIs" dxfId="3234" priority="73" operator="equal">
      <formula>"E"</formula>
    </cfRule>
  </conditionalFormatting>
  <conditionalFormatting sqref="N77">
    <cfRule type="cellIs" dxfId="3233" priority="74" operator="equal">
      <formula>"Y"</formula>
    </cfRule>
    <cfRule type="cellIs" dxfId="3232" priority="74" operator="equal">
      <formula>"N"</formula>
    </cfRule>
    <cfRule type="cellIs" dxfId="3231" priority="74" operator="equal">
      <formula>"E"</formula>
    </cfRule>
  </conditionalFormatting>
  <conditionalFormatting sqref="N78">
    <cfRule type="cellIs" dxfId="3230" priority="75" operator="equal">
      <formula>"Y"</formula>
    </cfRule>
    <cfRule type="cellIs" dxfId="3229" priority="75" operator="equal">
      <formula>"N"</formula>
    </cfRule>
    <cfRule type="cellIs" dxfId="3228" priority="75" operator="equal">
      <formula>"E"</formula>
    </cfRule>
  </conditionalFormatting>
  <conditionalFormatting sqref="N79">
    <cfRule type="cellIs" dxfId="3227" priority="76" operator="equal">
      <formula>"Y"</formula>
    </cfRule>
    <cfRule type="cellIs" dxfId="3226" priority="76" operator="equal">
      <formula>"N"</formula>
    </cfRule>
    <cfRule type="cellIs" dxfId="3225" priority="76" operator="equal">
      <formula>"E"</formula>
    </cfRule>
  </conditionalFormatting>
  <dataValidations count="2">
    <dataValidation type="list" allowBlank="1" promptTitle="Valid inputs: &quot;Y&quot;, &quot;N&quot;, Blank" prompt="This cell may be either of 3 options:_x000a_1. Blank, as long as the respective entry on column 'Support' is &quot;Y&quot; or &quot;N&quot;._x000a_2. Y, if the UE supports this combination._x000a_3. N, if combination isn't supported." sqref="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formula1>"Y,N"</formula1>
    </dataValidation>
    <dataValidation type="list" allowBlank="1" sqref="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formula1>"NA,5,10,15,20,25,30"</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F110"/>
  <sheetViews>
    <sheetView workbookViewId="0">
      <pane ySplit="2" topLeftCell="A3" activePane="bottomLeft" state="frozen"/>
      <selection pane="bottomLeft"/>
    </sheetView>
  </sheetViews>
  <sheetFormatPr defaultRowHeight="13.5" x14ac:dyDescent="0.15"/>
  <cols>
    <col min="1" max="1" width="25" customWidth="1"/>
  </cols>
  <sheetData>
    <row r="1" spans="1:32" ht="67.5" x14ac:dyDescent="0.15">
      <c r="A1" s="16" t="s">
        <v>116</v>
      </c>
      <c r="B1" s="16" t="s">
        <v>1044</v>
      </c>
      <c r="C1" s="16" t="s">
        <v>117</v>
      </c>
      <c r="D1" s="16" t="s">
        <v>516</v>
      </c>
      <c r="E1" s="16" t="s">
        <v>517</v>
      </c>
      <c r="F1" s="16" t="s">
        <v>119</v>
      </c>
      <c r="G1" s="16" t="s">
        <v>120</v>
      </c>
      <c r="H1" s="16" t="s">
        <v>121</v>
      </c>
      <c r="I1" s="16" t="s">
        <v>122</v>
      </c>
      <c r="J1" s="16" t="s">
        <v>123</v>
      </c>
      <c r="K1" s="16" t="s">
        <v>124</v>
      </c>
      <c r="L1" s="16" t="s">
        <v>125</v>
      </c>
      <c r="M1" s="16" t="s">
        <v>126</v>
      </c>
      <c r="N1" s="16" t="s">
        <v>127</v>
      </c>
      <c r="O1" s="16" t="s">
        <v>128</v>
      </c>
      <c r="P1" s="16" t="s">
        <v>129</v>
      </c>
      <c r="Q1" s="16" t="s">
        <v>130</v>
      </c>
      <c r="R1" s="16" t="s">
        <v>131</v>
      </c>
      <c r="S1" s="16" t="s">
        <v>132</v>
      </c>
      <c r="T1" s="16" t="s">
        <v>133</v>
      </c>
      <c r="U1" s="16" t="s">
        <v>134</v>
      </c>
      <c r="V1" s="16" t="s">
        <v>1045</v>
      </c>
      <c r="W1" s="16" t="s">
        <v>1046</v>
      </c>
      <c r="X1" s="16" t="s">
        <v>1047</v>
      </c>
      <c r="Y1" s="16" t="s">
        <v>1048</v>
      </c>
      <c r="Z1" s="16" t="s">
        <v>135</v>
      </c>
      <c r="AA1" s="16" t="s">
        <v>136</v>
      </c>
      <c r="AB1" s="16" t="s">
        <v>137</v>
      </c>
      <c r="AC1" s="16" t="s">
        <v>138</v>
      </c>
      <c r="AD1" s="16" t="s">
        <v>140</v>
      </c>
      <c r="AE1" s="16" t="s">
        <v>519</v>
      </c>
      <c r="AF1" s="16" t="s">
        <v>142</v>
      </c>
    </row>
    <row r="3" spans="1:32" ht="54" x14ac:dyDescent="0.15">
      <c r="A3" s="17" t="s">
        <v>1049</v>
      </c>
      <c r="B3" s="17" t="s">
        <v>1050</v>
      </c>
      <c r="C3" s="17">
        <v>4</v>
      </c>
      <c r="D3" s="17">
        <v>1</v>
      </c>
      <c r="E3" s="17" t="s">
        <v>1051</v>
      </c>
      <c r="F3" s="17">
        <v>18</v>
      </c>
      <c r="G3" s="17" t="str">
        <f>IF('ENDC-n7'!P6="Y", "Y", IF('ENDC-n7'!P6="N", "N", 0))</f>
        <v>N</v>
      </c>
      <c r="H3" s="17" t="str">
        <f>IFERROR(AND(OR(H1:I2,$AB3)=TRUE,IF(SEARCH(H$1,$B3)&gt;0,TRUE,FALSE)),"")</f>
        <v/>
      </c>
      <c r="I3" s="17" t="b">
        <f>IFERROR(AND(OR(I1:I2,$AB3)=TRUE,IF(SEARCH(I$1,$B3)&gt;0,TRUE,FALSE)),"")</f>
        <v>0</v>
      </c>
      <c r="J3" s="17" t="str">
        <f>IFERROR(AND(OR(J1:M2,$AB3)=TRUE,IF(SEARCH(J$1,$B3)&gt;0,TRUE,FALSE)),"")</f>
        <v/>
      </c>
      <c r="K3" s="17" t="str">
        <f>IFERROR(AND(OR(K1:M2,$AB3)=TRUE,IF(SEARCH(K$1,$B3)&gt;0,TRUE,FALSE)),"")</f>
        <v/>
      </c>
      <c r="L3" s="17" t="str">
        <f>IFERROR(AND(OR(L1:M2,$AB3)=TRUE,IF(SEARCH(L$1,$B3)&gt;0,TRUE,FALSE)),"")</f>
        <v/>
      </c>
      <c r="M3" s="17" t="b">
        <f>IFERROR(AND(OR(M1:M2,$AB3)=TRUE,IF(SEARCH(M$1,$B3)&gt;0,TRUE,FALSE)),"")</f>
        <v>0</v>
      </c>
      <c r="N3" s="17" t="str">
        <f>IFERROR(AND(OR(N1:N2,$AB3)=TRUE,IF(SEARCH(N$1,$B3)&gt;0,TRUE,FALSE)),"")</f>
        <v/>
      </c>
      <c r="O3" s="17" t="str">
        <f>IFERROR(AND(OR(O1:R2,$AB3)=TRUE,IF(SEARCH(O$1,$B3)&gt;0,TRUE,FALSE)),"")</f>
        <v/>
      </c>
      <c r="P3" s="17" t="b">
        <f>IFERROR(AND(OR(P1:R2,$AB3)=TRUE,IF(SEARCH(P$1,$B3)&gt;0,TRUE,FALSE)),"")</f>
        <v>0</v>
      </c>
      <c r="Q3" s="17" t="str">
        <f>IFERROR(AND(OR(Q1:R2,$AB3)=TRUE,IF(SEARCH(Q$1,$B3)&gt;0,TRUE,FALSE)),"")</f>
        <v/>
      </c>
      <c r="R3" s="17" t="str">
        <f>IFERROR(AND(OR(R1:R2,$AB3)=TRUE,IF(SEARCH(R$1,$B3)&gt;0,TRUE,FALSE)),"")</f>
        <v/>
      </c>
      <c r="S3" s="17" t="str">
        <f>IFERROR(AND(OR(S1:T2,$AB3)=TRUE,IF(SEARCH(S$1,$B3)&gt;0,TRUE,FALSE)),"")</f>
        <v/>
      </c>
      <c r="T3" s="17" t="str">
        <f>IFERROR(AND(OR(T1:T2,$AB3)=TRUE,IF(SEARCH(T$1,$B3)&gt;0,TRUE,FALSE)),"")</f>
        <v/>
      </c>
      <c r="U3" s="17" t="b">
        <f>IFERROR(AND(OR(U1:U2,$AB3)=TRUE,IF(SEARCH(U$1,$B3)&gt;0,TRUE,FALSE)),"")</f>
        <v>0</v>
      </c>
      <c r="V3" s="17" t="str">
        <f>IFERROR(AND(OR(V1:Y2,$AB3)=TRUE,IF(SEARCH(V$1,$B3)&gt;0,TRUE,FALSE)),"")</f>
        <v/>
      </c>
      <c r="W3" s="17" t="b">
        <f>IFERROR(AND(OR(W1:Y2,$AB3)=TRUE,IF(SEARCH(W$1,$B3)&gt;0,TRUE,FALSE)),"")</f>
        <v>0</v>
      </c>
      <c r="X3" s="17" t="str">
        <f>IFERROR(AND(OR(X1:Y2,$AB3)=TRUE,IF(SEARCH(X$1,$B3)&gt;0,TRUE,FALSE)),"")</f>
        <v/>
      </c>
      <c r="Y3" s="17" t="str">
        <f>IFERROR(AND(OR(Y1:Y2,$AB3)=TRUE,IF(SEARCH(Y$1,$B3)&gt;0,TRUE,FALSE)),"")</f>
        <v/>
      </c>
      <c r="Z3" s="17">
        <f t="shared" ref="Z3:Z34" si="0">COUNTIF(H3:Y3,TRUE)</f>
        <v>0</v>
      </c>
      <c r="AA3" s="17" t="b">
        <f t="shared" ref="AA3:AA34" si="1">IFERROR(AND(H3:Y3), TRUE)</f>
        <v>0</v>
      </c>
      <c r="AB3" s="17" t="b">
        <f t="shared" ref="AB3:AB34" si="2">IF(G3="Y",TRUE,IF(G3="N",FALSE,0))</f>
        <v>0</v>
      </c>
      <c r="AC3" s="17" t="b">
        <f t="shared" ref="AC3:AC34" si="3">IF(AB3=FALSE, FALSE, AA3)</f>
        <v>0</v>
      </c>
      <c r="AD3" s="17" t="b">
        <f>IF(F3&gt;'Overview (RESPONSES REQUIRED)'!$F$55,FALSE,TRUE)</f>
        <v>0</v>
      </c>
      <c r="AE3" s="17" t="b">
        <f>IF('Overview (RESPONSES REQUIRED)'!$D$55="Y", TRUE, FALSE)</f>
        <v>0</v>
      </c>
      <c r="AF3" s="17" t="str">
        <f t="shared" ref="AF3:AF34" si="4">IF(AND(AD3,AE3)=FALSE,"N",IF(AC3=TRUE,"Y",IF(G3=0,"E","N")))</f>
        <v>N</v>
      </c>
    </row>
    <row r="4" spans="1:32" ht="54" x14ac:dyDescent="0.15">
      <c r="A4" s="17" t="s">
        <v>1052</v>
      </c>
      <c r="B4" s="17" t="s">
        <v>1053</v>
      </c>
      <c r="C4" s="17">
        <v>4</v>
      </c>
      <c r="D4" s="17">
        <v>1</v>
      </c>
      <c r="E4" s="17" t="s">
        <v>1051</v>
      </c>
      <c r="F4" s="17">
        <v>16</v>
      </c>
      <c r="G4" s="17" t="str">
        <f>IF('ENDC-n7'!P7="Y", "Y", IF('ENDC-n7'!P7="N", "N", 0))</f>
        <v>N</v>
      </c>
      <c r="H4" s="17" t="str">
        <f>IFERROR(AND(OR(H1:I3,$AB4)=TRUE,IF(SEARCH(H$1,$B4)&gt;0,TRUE,FALSE)),"")</f>
        <v/>
      </c>
      <c r="I4" s="17" t="b">
        <f>IFERROR(AND(OR(I1:I3,$AB4)=TRUE,IF(SEARCH(I$1,$B4)&gt;0,TRUE,FALSE)),"")</f>
        <v>0</v>
      </c>
      <c r="J4" s="17" t="str">
        <f>IFERROR(AND(OR(J1:M3,$AB4)=TRUE,IF(SEARCH(J$1,$B4)&gt;0,TRUE,FALSE)),"")</f>
        <v/>
      </c>
      <c r="K4" s="17" t="str">
        <f>IFERROR(AND(OR(K1:M3,$AB4)=TRUE,IF(SEARCH(K$1,$B4)&gt;0,TRUE,FALSE)),"")</f>
        <v/>
      </c>
      <c r="L4" s="17" t="str">
        <f>IFERROR(AND(OR(L1:M3,$AB4)=TRUE,IF(SEARCH(L$1,$B4)&gt;0,TRUE,FALSE)),"")</f>
        <v/>
      </c>
      <c r="M4" s="17" t="b">
        <f>IFERROR(AND(OR(M1:M3,$AB4)=TRUE,IF(SEARCH(M$1,$B4)&gt;0,TRUE,FALSE)),"")</f>
        <v>0</v>
      </c>
      <c r="N4" s="17" t="str">
        <f>IFERROR(AND(OR(N1:N3,$AB4)=TRUE,IF(SEARCH(N$1,$B4)&gt;0,TRUE,FALSE)),"")</f>
        <v/>
      </c>
      <c r="O4" s="17" t="b">
        <f>IFERROR(AND(OR(O1:R3,$AB4)=TRUE,IF(SEARCH(O$1,$B4)&gt;0,TRUE,FALSE)),"")</f>
        <v>0</v>
      </c>
      <c r="P4" s="17" t="b">
        <f>IFERROR(AND(OR(P1:R3,$AB4)=TRUE,IF(SEARCH(P$1,$B4)&gt;0,TRUE,FALSE)),"")</f>
        <v>0</v>
      </c>
      <c r="Q4" s="17" t="str">
        <f>IFERROR(AND(OR(Q1:R3,$AB4)=TRUE,IF(SEARCH(Q$1,$B4)&gt;0,TRUE,FALSE)),"")</f>
        <v/>
      </c>
      <c r="R4" s="17" t="str">
        <f>IFERROR(AND(OR(R1:R3,$AB4)=TRUE,IF(SEARCH(R$1,$B4)&gt;0,TRUE,FALSE)),"")</f>
        <v/>
      </c>
      <c r="S4" s="17" t="str">
        <f>IFERROR(AND(OR(S1:T3,$AB4)=TRUE,IF(SEARCH(S$1,$B4)&gt;0,TRUE,FALSE)),"")</f>
        <v/>
      </c>
      <c r="T4" s="17" t="str">
        <f>IFERROR(AND(OR(T1:T3,$AB4)=TRUE,IF(SEARCH(T$1,$B4)&gt;0,TRUE,FALSE)),"")</f>
        <v/>
      </c>
      <c r="U4" s="17" t="b">
        <f>IFERROR(AND(OR(U1:U3,$AB4)=TRUE,IF(SEARCH(U$1,$B4)&gt;0,TRUE,FALSE)),"")</f>
        <v>0</v>
      </c>
      <c r="V4" s="17" t="str">
        <f>IFERROR(AND(OR(V1:Y3,$AB4)=TRUE,IF(SEARCH(V$1,$B4)&gt;0,TRUE,FALSE)),"")</f>
        <v/>
      </c>
      <c r="W4" s="17" t="b">
        <f>IFERROR(AND(OR(W1:Y3,$AB4)=TRUE,IF(SEARCH(W$1,$B4)&gt;0,TRUE,FALSE)),"")</f>
        <v>0</v>
      </c>
      <c r="X4" s="17" t="str">
        <f>IFERROR(AND(OR(X1:Y3,$AB4)=TRUE,IF(SEARCH(X$1,$B4)&gt;0,TRUE,FALSE)),"")</f>
        <v/>
      </c>
      <c r="Y4" s="17" t="str">
        <f>IFERROR(AND(OR(Y1:Y3,$AB4)=TRUE,IF(SEARCH(Y$1,$B4)&gt;0,TRUE,FALSE)),"")</f>
        <v/>
      </c>
      <c r="Z4" s="17">
        <f t="shared" si="0"/>
        <v>0</v>
      </c>
      <c r="AA4" s="17" t="b">
        <f t="shared" si="1"/>
        <v>0</v>
      </c>
      <c r="AB4" s="17" t="b">
        <f t="shared" si="2"/>
        <v>0</v>
      </c>
      <c r="AC4" s="17" t="b">
        <f t="shared" si="3"/>
        <v>0</v>
      </c>
      <c r="AD4" s="17" t="b">
        <f>IF(F4&gt;'Overview (RESPONSES REQUIRED)'!$F$55,FALSE,TRUE)</f>
        <v>0</v>
      </c>
      <c r="AE4" s="17" t="b">
        <f>IF('Overview (RESPONSES REQUIRED)'!$D$55="Y", TRUE, FALSE)</f>
        <v>0</v>
      </c>
      <c r="AF4" s="17" t="str">
        <f t="shared" si="4"/>
        <v>N</v>
      </c>
    </row>
    <row r="5" spans="1:32" ht="54" x14ac:dyDescent="0.15">
      <c r="A5" s="17" t="s">
        <v>1054</v>
      </c>
      <c r="B5" s="17" t="s">
        <v>1055</v>
      </c>
      <c r="C5" s="17">
        <v>4</v>
      </c>
      <c r="D5" s="17">
        <v>1</v>
      </c>
      <c r="E5" s="17" t="s">
        <v>1051</v>
      </c>
      <c r="F5" s="17">
        <v>16</v>
      </c>
      <c r="G5" s="17" t="str">
        <f>IF('ENDC-n7'!P8="Y", "Y", IF('ENDC-n7'!P8="N", "N", 0))</f>
        <v>N</v>
      </c>
      <c r="H5" s="17" t="b">
        <f>IFERROR(AND(OR(H1:I4,$AB5)=TRUE,IF(SEARCH(H$1,$B5)&gt;0,TRUE,FALSE)),"")</f>
        <v>0</v>
      </c>
      <c r="I5" s="17" t="str">
        <f>IFERROR(AND(OR(I1:I4,$AB5)=TRUE,IF(SEARCH(I$1,$B5)&gt;0,TRUE,FALSE)),"")</f>
        <v/>
      </c>
      <c r="J5" s="17" t="str">
        <f>IFERROR(AND(OR(J1:M4,$AB5)=TRUE,IF(SEARCH(J$1,$B5)&gt;0,TRUE,FALSE)),"")</f>
        <v/>
      </c>
      <c r="K5" s="17" t="str">
        <f>IFERROR(AND(OR(K1:M4,$AB5)=TRUE,IF(SEARCH(K$1,$B5)&gt;0,TRUE,FALSE)),"")</f>
        <v/>
      </c>
      <c r="L5" s="17" t="str">
        <f>IFERROR(AND(OR(L1:M4,$AB5)=TRUE,IF(SEARCH(L$1,$B5)&gt;0,TRUE,FALSE)),"")</f>
        <v/>
      </c>
      <c r="M5" s="17" t="b">
        <f>IFERROR(AND(OR(M1:M4,$AB5)=TRUE,IF(SEARCH(M$1,$B5)&gt;0,TRUE,FALSE)),"")</f>
        <v>0</v>
      </c>
      <c r="N5" s="17" t="str">
        <f>IFERROR(AND(OR(N1:N4,$AB5)=TRUE,IF(SEARCH(N$1,$B5)&gt;0,TRUE,FALSE)),"")</f>
        <v/>
      </c>
      <c r="O5" s="17" t="str">
        <f>IFERROR(AND(OR(O1:R4,$AB5)=TRUE,IF(SEARCH(O$1,$B5)&gt;0,TRUE,FALSE)),"")</f>
        <v/>
      </c>
      <c r="P5" s="17" t="b">
        <f>IFERROR(AND(OR(P1:R4,$AB5)=TRUE,IF(SEARCH(P$1,$B5)&gt;0,TRUE,FALSE)),"")</f>
        <v>0</v>
      </c>
      <c r="Q5" s="17" t="str">
        <f>IFERROR(AND(OR(Q1:R4,$AB5)=TRUE,IF(SEARCH(Q$1,$B5)&gt;0,TRUE,FALSE)),"")</f>
        <v/>
      </c>
      <c r="R5" s="17" t="str">
        <f>IFERROR(AND(OR(R1:R4,$AB5)=TRUE,IF(SEARCH(R$1,$B5)&gt;0,TRUE,FALSE)),"")</f>
        <v/>
      </c>
      <c r="S5" s="17" t="str">
        <f>IFERROR(AND(OR(S1:T4,$AB5)=TRUE,IF(SEARCH(S$1,$B5)&gt;0,TRUE,FALSE)),"")</f>
        <v/>
      </c>
      <c r="T5" s="17" t="str">
        <f>IFERROR(AND(OR(T1:T4,$AB5)=TRUE,IF(SEARCH(T$1,$B5)&gt;0,TRUE,FALSE)),"")</f>
        <v/>
      </c>
      <c r="U5" s="17" t="b">
        <f>IFERROR(AND(OR(U1:U4,$AB5)=TRUE,IF(SEARCH(U$1,$B5)&gt;0,TRUE,FALSE)),"")</f>
        <v>0</v>
      </c>
      <c r="V5" s="17" t="str">
        <f>IFERROR(AND(OR(V1:Y4,$AB5)=TRUE,IF(SEARCH(V$1,$B5)&gt;0,TRUE,FALSE)),"")</f>
        <v/>
      </c>
      <c r="W5" s="17" t="b">
        <f>IFERROR(AND(OR(W1:Y4,$AB5)=TRUE,IF(SEARCH(W$1,$B5)&gt;0,TRUE,FALSE)),"")</f>
        <v>0</v>
      </c>
      <c r="X5" s="17" t="str">
        <f>IFERROR(AND(OR(X1:Y4,$AB5)=TRUE,IF(SEARCH(X$1,$B5)&gt;0,TRUE,FALSE)),"")</f>
        <v/>
      </c>
      <c r="Y5" s="17" t="str">
        <f>IFERROR(AND(OR(Y1:Y4,$AB5)=TRUE,IF(SEARCH(Y$1,$B5)&gt;0,TRUE,FALSE)),"")</f>
        <v/>
      </c>
      <c r="Z5" s="17">
        <f t="shared" si="0"/>
        <v>0</v>
      </c>
      <c r="AA5" s="17" t="b">
        <f t="shared" si="1"/>
        <v>0</v>
      </c>
      <c r="AB5" s="17" t="b">
        <f t="shared" si="2"/>
        <v>0</v>
      </c>
      <c r="AC5" s="17" t="b">
        <f t="shared" si="3"/>
        <v>0</v>
      </c>
      <c r="AD5" s="17" t="b">
        <f>IF(F5&gt;'Overview (RESPONSES REQUIRED)'!$F$55,FALSE,TRUE)</f>
        <v>0</v>
      </c>
      <c r="AE5" s="17" t="b">
        <f>IF('Overview (RESPONSES REQUIRED)'!$D$55="Y", TRUE, FALSE)</f>
        <v>0</v>
      </c>
      <c r="AF5" s="17" t="str">
        <f t="shared" si="4"/>
        <v>N</v>
      </c>
    </row>
    <row r="6" spans="1:32" ht="54" x14ac:dyDescent="0.15">
      <c r="A6" s="17" t="s">
        <v>1056</v>
      </c>
      <c r="B6" s="17" t="s">
        <v>1057</v>
      </c>
      <c r="C6" s="17">
        <v>4</v>
      </c>
      <c r="D6" s="17">
        <v>1</v>
      </c>
      <c r="E6" s="17" t="s">
        <v>1051</v>
      </c>
      <c r="F6" s="17">
        <v>14</v>
      </c>
      <c r="G6" s="17" t="str">
        <f>IF('ENDC-n7'!P9="Y", "Y", IF('ENDC-n7'!P9="N", "N", 0))</f>
        <v>N</v>
      </c>
      <c r="H6" s="17" t="str">
        <f>IFERROR(AND(OR(H1:I5,$AB6)=TRUE,IF(SEARCH(H$1,$B6)&gt;0,TRUE,FALSE)),"")</f>
        <v/>
      </c>
      <c r="I6" s="17" t="b">
        <f>IFERROR(AND(OR(I1:I5,$AB6)=TRUE,IF(SEARCH(I$1,$B6)&gt;0,TRUE,FALSE)),"")</f>
        <v>0</v>
      </c>
      <c r="J6" s="17" t="str">
        <f>IFERROR(AND(OR(J1:M5,$AB6)=TRUE,IF(SEARCH(J$1,$B6)&gt;0,TRUE,FALSE)),"")</f>
        <v/>
      </c>
      <c r="K6" s="17" t="str">
        <f>IFERROR(AND(OR(K1:M5,$AB6)=TRUE,IF(SEARCH(K$1,$B6)&gt;0,TRUE,FALSE)),"")</f>
        <v/>
      </c>
      <c r="L6" s="17" t="b">
        <f>IFERROR(AND(OR(L1:M5,$AB6)=TRUE,IF(SEARCH(L$1,$B6)&gt;0,TRUE,FALSE)),"")</f>
        <v>0</v>
      </c>
      <c r="M6" s="17" t="str">
        <f>IFERROR(AND(OR(M1:M5,$AB6)=TRUE,IF(SEARCH(M$1,$B6)&gt;0,TRUE,FALSE)),"")</f>
        <v/>
      </c>
      <c r="N6" s="17" t="str">
        <f>IFERROR(AND(OR(N1:N5,$AB6)=TRUE,IF(SEARCH(N$1,$B6)&gt;0,TRUE,FALSE)),"")</f>
        <v/>
      </c>
      <c r="O6" s="17" t="str">
        <f>IFERROR(AND(OR(O1:R5,$AB6)=TRUE,IF(SEARCH(O$1,$B6)&gt;0,TRUE,FALSE)),"")</f>
        <v/>
      </c>
      <c r="P6" s="17" t="b">
        <f>IFERROR(AND(OR(P1:R5,$AB6)=TRUE,IF(SEARCH(P$1,$B6)&gt;0,TRUE,FALSE)),"")</f>
        <v>0</v>
      </c>
      <c r="Q6" s="17" t="str">
        <f>IFERROR(AND(OR(Q1:R5,$AB6)=TRUE,IF(SEARCH(Q$1,$B6)&gt;0,TRUE,FALSE)),"")</f>
        <v/>
      </c>
      <c r="R6" s="17" t="str">
        <f>IFERROR(AND(OR(R1:R5,$AB6)=TRUE,IF(SEARCH(R$1,$B6)&gt;0,TRUE,FALSE)),"")</f>
        <v/>
      </c>
      <c r="S6" s="17" t="str">
        <f>IFERROR(AND(OR(S1:T5,$AB6)=TRUE,IF(SEARCH(S$1,$B6)&gt;0,TRUE,FALSE)),"")</f>
        <v/>
      </c>
      <c r="T6" s="17" t="str">
        <f>IFERROR(AND(OR(T1:T5,$AB6)=TRUE,IF(SEARCH(T$1,$B6)&gt;0,TRUE,FALSE)),"")</f>
        <v/>
      </c>
      <c r="U6" s="17" t="b">
        <f>IFERROR(AND(OR(U1:U5,$AB6)=TRUE,IF(SEARCH(U$1,$B6)&gt;0,TRUE,FALSE)),"")</f>
        <v>0</v>
      </c>
      <c r="V6" s="17" t="str">
        <f>IFERROR(AND(OR(V1:Y5,$AB6)=TRUE,IF(SEARCH(V$1,$B6)&gt;0,TRUE,FALSE)),"")</f>
        <v/>
      </c>
      <c r="W6" s="17" t="b">
        <f>IFERROR(AND(OR(W1:Y5,$AB6)=TRUE,IF(SEARCH(W$1,$B6)&gt;0,TRUE,FALSE)),"")</f>
        <v>0</v>
      </c>
      <c r="X6" s="17" t="str">
        <f>IFERROR(AND(OR(X1:Y5,$AB6)=TRUE,IF(SEARCH(X$1,$B6)&gt;0,TRUE,FALSE)),"")</f>
        <v/>
      </c>
      <c r="Y6" s="17" t="str">
        <f>IFERROR(AND(OR(Y1:Y5,$AB6)=TRUE,IF(SEARCH(Y$1,$B6)&gt;0,TRUE,FALSE)),"")</f>
        <v/>
      </c>
      <c r="Z6" s="17">
        <f t="shared" si="0"/>
        <v>0</v>
      </c>
      <c r="AA6" s="17" t="b">
        <f t="shared" si="1"/>
        <v>0</v>
      </c>
      <c r="AB6" s="17" t="b">
        <f t="shared" si="2"/>
        <v>0</v>
      </c>
      <c r="AC6" s="17" t="b">
        <f t="shared" si="3"/>
        <v>0</v>
      </c>
      <c r="AD6" s="17" t="b">
        <f>IF(F6&gt;'Overview (RESPONSES REQUIRED)'!$F$55,FALSE,TRUE)</f>
        <v>0</v>
      </c>
      <c r="AE6" s="17" t="b">
        <f>IF('Overview (RESPONSES REQUIRED)'!$D$55="Y", TRUE, FALSE)</f>
        <v>0</v>
      </c>
      <c r="AF6" s="17" t="str">
        <f t="shared" si="4"/>
        <v>N</v>
      </c>
    </row>
    <row r="7" spans="1:32" ht="54" x14ac:dyDescent="0.15">
      <c r="A7" s="17" t="s">
        <v>1058</v>
      </c>
      <c r="B7" s="17" t="s">
        <v>1059</v>
      </c>
      <c r="C7" s="17">
        <v>4</v>
      </c>
      <c r="D7" s="17">
        <v>1</v>
      </c>
      <c r="E7" s="17" t="s">
        <v>1051</v>
      </c>
      <c r="F7" s="17">
        <v>14</v>
      </c>
      <c r="G7" s="17" t="str">
        <f>IF('ENDC-n7'!P10="Y", "Y", IF('ENDC-n7'!P10="N", "N", 0))</f>
        <v>N</v>
      </c>
      <c r="H7" s="17" t="b">
        <f>IFERROR(AND(OR(H1:I6,$AB7)=TRUE,IF(SEARCH(H$1,$B7)&gt;0,TRUE,FALSE)),"")</f>
        <v>0</v>
      </c>
      <c r="I7" s="17" t="str">
        <f>IFERROR(AND(OR(I1:I6,$AB7)=TRUE,IF(SEARCH(I$1,$B7)&gt;0,TRUE,FALSE)),"")</f>
        <v/>
      </c>
      <c r="J7" s="17" t="str">
        <f>IFERROR(AND(OR(J1:M6,$AB7)=TRUE,IF(SEARCH(J$1,$B7)&gt;0,TRUE,FALSE)),"")</f>
        <v/>
      </c>
      <c r="K7" s="17" t="str">
        <f>IFERROR(AND(OR(K1:M6,$AB7)=TRUE,IF(SEARCH(K$1,$B7)&gt;0,TRUE,FALSE)),"")</f>
        <v/>
      </c>
      <c r="L7" s="17" t="str">
        <f>IFERROR(AND(OR(L1:M6,$AB7)=TRUE,IF(SEARCH(L$1,$B7)&gt;0,TRUE,FALSE)),"")</f>
        <v/>
      </c>
      <c r="M7" s="17" t="b">
        <f>IFERROR(AND(OR(M1:M6,$AB7)=TRUE,IF(SEARCH(M$1,$B7)&gt;0,TRUE,FALSE)),"")</f>
        <v>0</v>
      </c>
      <c r="N7" s="17" t="str">
        <f>IFERROR(AND(OR(N1:N6,$AB7)=TRUE,IF(SEARCH(N$1,$B7)&gt;0,TRUE,FALSE)),"")</f>
        <v/>
      </c>
      <c r="O7" s="17" t="b">
        <f>IFERROR(AND(OR(O1:R6,$AB7)=TRUE,IF(SEARCH(O$1,$B7)&gt;0,TRUE,FALSE)),"")</f>
        <v>0</v>
      </c>
      <c r="P7" s="17" t="b">
        <f>IFERROR(AND(OR(P1:R6,$AB7)=TRUE,IF(SEARCH(P$1,$B7)&gt;0,TRUE,FALSE)),"")</f>
        <v>0</v>
      </c>
      <c r="Q7" s="17" t="str">
        <f>IFERROR(AND(OR(Q1:R6,$AB7)=TRUE,IF(SEARCH(Q$1,$B7)&gt;0,TRUE,FALSE)),"")</f>
        <v/>
      </c>
      <c r="R7" s="17" t="str">
        <f>IFERROR(AND(OR(R1:R6,$AB7)=TRUE,IF(SEARCH(R$1,$B7)&gt;0,TRUE,FALSE)),"")</f>
        <v/>
      </c>
      <c r="S7" s="17" t="str">
        <f>IFERROR(AND(OR(S1:T6,$AB7)=TRUE,IF(SEARCH(S$1,$B7)&gt;0,TRUE,FALSE)),"")</f>
        <v/>
      </c>
      <c r="T7" s="17" t="str">
        <f>IFERROR(AND(OR(T1:T6,$AB7)=TRUE,IF(SEARCH(T$1,$B7)&gt;0,TRUE,FALSE)),"")</f>
        <v/>
      </c>
      <c r="U7" s="17" t="b">
        <f>IFERROR(AND(OR(U1:U6,$AB7)=TRUE,IF(SEARCH(U$1,$B7)&gt;0,TRUE,FALSE)),"")</f>
        <v>0</v>
      </c>
      <c r="V7" s="17" t="str">
        <f>IFERROR(AND(OR(V1:Y6,$AB7)=TRUE,IF(SEARCH(V$1,$B7)&gt;0,TRUE,FALSE)),"")</f>
        <v/>
      </c>
      <c r="W7" s="17" t="b">
        <f>IFERROR(AND(OR(W1:Y6,$AB7)=TRUE,IF(SEARCH(W$1,$B7)&gt;0,TRUE,FALSE)),"")</f>
        <v>0</v>
      </c>
      <c r="X7" s="17" t="str">
        <f>IFERROR(AND(OR(X1:Y6,$AB7)=TRUE,IF(SEARCH(X$1,$B7)&gt;0,TRUE,FALSE)),"")</f>
        <v/>
      </c>
      <c r="Y7" s="17" t="str">
        <f>IFERROR(AND(OR(Y1:Y6,$AB7)=TRUE,IF(SEARCH(Y$1,$B7)&gt;0,TRUE,FALSE)),"")</f>
        <v/>
      </c>
      <c r="Z7" s="17">
        <f t="shared" si="0"/>
        <v>0</v>
      </c>
      <c r="AA7" s="17" t="b">
        <f t="shared" si="1"/>
        <v>0</v>
      </c>
      <c r="AB7" s="17" t="b">
        <f t="shared" si="2"/>
        <v>0</v>
      </c>
      <c r="AC7" s="17" t="b">
        <f t="shared" si="3"/>
        <v>0</v>
      </c>
      <c r="AD7" s="17" t="b">
        <f>IF(F7&gt;'Overview (RESPONSES REQUIRED)'!$F$55,FALSE,TRUE)</f>
        <v>0</v>
      </c>
      <c r="AE7" s="17" t="b">
        <f>IF('Overview (RESPONSES REQUIRED)'!$D$55="Y", TRUE, FALSE)</f>
        <v>0</v>
      </c>
      <c r="AF7" s="17" t="str">
        <f t="shared" si="4"/>
        <v>N</v>
      </c>
    </row>
    <row r="8" spans="1:32" ht="54" x14ac:dyDescent="0.15">
      <c r="A8" s="17" t="s">
        <v>1060</v>
      </c>
      <c r="B8" s="17" t="s">
        <v>1061</v>
      </c>
      <c r="C8" s="17">
        <v>4</v>
      </c>
      <c r="D8" s="17">
        <v>1</v>
      </c>
      <c r="E8" s="17" t="s">
        <v>1051</v>
      </c>
      <c r="F8" s="17">
        <v>14</v>
      </c>
      <c r="G8" s="17" t="str">
        <f>IF('ENDC-n7'!P11="Y", "Y", IF('ENDC-n7'!P11="N", "N", 0))</f>
        <v>N</v>
      </c>
      <c r="H8" s="17" t="str">
        <f>IFERROR(AND(OR(H1:I7,$AB8)=TRUE,IF(SEARCH(H$1,$B8)&gt;0,TRUE,FALSE)),"")</f>
        <v/>
      </c>
      <c r="I8" s="17" t="b">
        <f>IFERROR(AND(OR(I1:I7,$AB8)=TRUE,IF(SEARCH(I$1,$B8)&gt;0,TRUE,FALSE)),"")</f>
        <v>0</v>
      </c>
      <c r="J8" s="17" t="str">
        <f>IFERROR(AND(OR(J1:M7,$AB8)=TRUE,IF(SEARCH(J$1,$B8)&gt;0,TRUE,FALSE)),"")</f>
        <v/>
      </c>
      <c r="K8" s="17" t="b">
        <f>IFERROR(AND(OR(K1:M7,$AB8)=TRUE,IF(SEARCH(K$1,$B8)&gt;0,TRUE,FALSE)),"")</f>
        <v>0</v>
      </c>
      <c r="L8" s="17" t="str">
        <f>IFERROR(AND(OR(L1:M7,$AB8)=TRUE,IF(SEARCH(L$1,$B8)&gt;0,TRUE,FALSE)),"")</f>
        <v/>
      </c>
      <c r="M8" s="17" t="str">
        <f>IFERROR(AND(OR(M1:M7,$AB8)=TRUE,IF(SEARCH(M$1,$B8)&gt;0,TRUE,FALSE)),"")</f>
        <v/>
      </c>
      <c r="N8" s="17" t="str">
        <f>IFERROR(AND(OR(N1:N7,$AB8)=TRUE,IF(SEARCH(N$1,$B8)&gt;0,TRUE,FALSE)),"")</f>
        <v/>
      </c>
      <c r="O8" s="17" t="str">
        <f>IFERROR(AND(OR(O1:R7,$AB8)=TRUE,IF(SEARCH(O$1,$B8)&gt;0,TRUE,FALSE)),"")</f>
        <v/>
      </c>
      <c r="P8" s="17" t="b">
        <f>IFERROR(AND(OR(P1:R7,$AB8)=TRUE,IF(SEARCH(P$1,$B8)&gt;0,TRUE,FALSE)),"")</f>
        <v>0</v>
      </c>
      <c r="Q8" s="17" t="str">
        <f>IFERROR(AND(OR(Q1:R7,$AB8)=TRUE,IF(SEARCH(Q$1,$B8)&gt;0,TRUE,FALSE)),"")</f>
        <v/>
      </c>
      <c r="R8" s="17" t="str">
        <f>IFERROR(AND(OR(R1:R7,$AB8)=TRUE,IF(SEARCH(R$1,$B8)&gt;0,TRUE,FALSE)),"")</f>
        <v/>
      </c>
      <c r="S8" s="17" t="str">
        <f>IFERROR(AND(OR(S1:T7,$AB8)=TRUE,IF(SEARCH(S$1,$B8)&gt;0,TRUE,FALSE)),"")</f>
        <v/>
      </c>
      <c r="T8" s="17" t="str">
        <f>IFERROR(AND(OR(T1:T7,$AB8)=TRUE,IF(SEARCH(T$1,$B8)&gt;0,TRUE,FALSE)),"")</f>
        <v/>
      </c>
      <c r="U8" s="17" t="b">
        <f>IFERROR(AND(OR(U1:U7,$AB8)=TRUE,IF(SEARCH(U$1,$B8)&gt;0,TRUE,FALSE)),"")</f>
        <v>0</v>
      </c>
      <c r="V8" s="17" t="str">
        <f>IFERROR(AND(OR(V1:Y7,$AB8)=TRUE,IF(SEARCH(V$1,$B8)&gt;0,TRUE,FALSE)),"")</f>
        <v/>
      </c>
      <c r="W8" s="17" t="b">
        <f>IFERROR(AND(OR(W1:Y7,$AB8)=TRUE,IF(SEARCH(W$1,$B8)&gt;0,TRUE,FALSE)),"")</f>
        <v>0</v>
      </c>
      <c r="X8" s="17" t="str">
        <f>IFERROR(AND(OR(X1:Y7,$AB8)=TRUE,IF(SEARCH(X$1,$B8)&gt;0,TRUE,FALSE)),"")</f>
        <v/>
      </c>
      <c r="Y8" s="17" t="str">
        <f>IFERROR(AND(OR(Y1:Y7,$AB8)=TRUE,IF(SEARCH(Y$1,$B8)&gt;0,TRUE,FALSE)),"")</f>
        <v/>
      </c>
      <c r="Z8" s="17">
        <f t="shared" si="0"/>
        <v>0</v>
      </c>
      <c r="AA8" s="17" t="b">
        <f t="shared" si="1"/>
        <v>0</v>
      </c>
      <c r="AB8" s="17" t="b">
        <f t="shared" si="2"/>
        <v>0</v>
      </c>
      <c r="AC8" s="17" t="b">
        <f t="shared" si="3"/>
        <v>0</v>
      </c>
      <c r="AD8" s="17" t="b">
        <f>IF(F8&gt;'Overview (RESPONSES REQUIRED)'!$F$55,FALSE,TRUE)</f>
        <v>0</v>
      </c>
      <c r="AE8" s="17" t="b">
        <f>IF('Overview (RESPONSES REQUIRED)'!$D$55="Y", TRUE, FALSE)</f>
        <v>0</v>
      </c>
      <c r="AF8" s="17" t="str">
        <f t="shared" si="4"/>
        <v>N</v>
      </c>
    </row>
    <row r="9" spans="1:32" ht="54" x14ac:dyDescent="0.15">
      <c r="A9" s="17" t="s">
        <v>1062</v>
      </c>
      <c r="B9" s="17" t="s">
        <v>1063</v>
      </c>
      <c r="C9" s="17">
        <v>4</v>
      </c>
      <c r="D9" s="17">
        <v>1</v>
      </c>
      <c r="E9" s="17" t="s">
        <v>1051</v>
      </c>
      <c r="F9" s="17">
        <v>12</v>
      </c>
      <c r="G9" s="17" t="str">
        <f>IF('ENDC-n7'!P12="Y", "Y", IF('ENDC-n7'!P12="N", "N", 0))</f>
        <v>N</v>
      </c>
      <c r="H9" s="17" t="str">
        <f>IFERROR(AND(OR(H1:I8,$AB9)=TRUE,IF(SEARCH(H$1,$B9)&gt;0,TRUE,FALSE)),"")</f>
        <v/>
      </c>
      <c r="I9" s="17" t="b">
        <f>IFERROR(AND(OR(I1:I8,$AB9)=TRUE,IF(SEARCH(I$1,$B9)&gt;0,TRUE,FALSE)),"")</f>
        <v>0</v>
      </c>
      <c r="J9" s="17" t="str">
        <f>IFERROR(AND(OR(J1:M8,$AB9)=TRUE,IF(SEARCH(J$1,$B9)&gt;0,TRUE,FALSE)),"")</f>
        <v/>
      </c>
      <c r="K9" s="17" t="str">
        <f>IFERROR(AND(OR(K1:M8,$AB9)=TRUE,IF(SEARCH(K$1,$B9)&gt;0,TRUE,FALSE)),"")</f>
        <v/>
      </c>
      <c r="L9" s="17" t="b">
        <f>IFERROR(AND(OR(L1:M8,$AB9)=TRUE,IF(SEARCH(L$1,$B9)&gt;0,TRUE,FALSE)),"")</f>
        <v>0</v>
      </c>
      <c r="M9" s="17" t="str">
        <f>IFERROR(AND(OR(M1:M8,$AB9)=TRUE,IF(SEARCH(M$1,$B9)&gt;0,TRUE,FALSE)),"")</f>
        <v/>
      </c>
      <c r="N9" s="17" t="str">
        <f>IFERROR(AND(OR(N1:N8,$AB9)=TRUE,IF(SEARCH(N$1,$B9)&gt;0,TRUE,FALSE)),"")</f>
        <v/>
      </c>
      <c r="O9" s="17" t="b">
        <f>IFERROR(AND(OR(O1:R8,$AB9)=TRUE,IF(SEARCH(O$1,$B9)&gt;0,TRUE,FALSE)),"")</f>
        <v>0</v>
      </c>
      <c r="P9" s="17" t="b">
        <f>IFERROR(AND(OR(P1:R8,$AB9)=TRUE,IF(SEARCH(P$1,$B9)&gt;0,TRUE,FALSE)),"")</f>
        <v>0</v>
      </c>
      <c r="Q9" s="17" t="str">
        <f>IFERROR(AND(OR(Q1:R8,$AB9)=TRUE,IF(SEARCH(Q$1,$B9)&gt;0,TRUE,FALSE)),"")</f>
        <v/>
      </c>
      <c r="R9" s="17" t="str">
        <f>IFERROR(AND(OR(R1:R8,$AB9)=TRUE,IF(SEARCH(R$1,$B9)&gt;0,TRUE,FALSE)),"")</f>
        <v/>
      </c>
      <c r="S9" s="17" t="str">
        <f>IFERROR(AND(OR(S1:T8,$AB9)=TRUE,IF(SEARCH(S$1,$B9)&gt;0,TRUE,FALSE)),"")</f>
        <v/>
      </c>
      <c r="T9" s="17" t="str">
        <f>IFERROR(AND(OR(T1:T8,$AB9)=TRUE,IF(SEARCH(T$1,$B9)&gt;0,TRUE,FALSE)),"")</f>
        <v/>
      </c>
      <c r="U9" s="17" t="b">
        <f>IFERROR(AND(OR(U1:U8,$AB9)=TRUE,IF(SEARCH(U$1,$B9)&gt;0,TRUE,FALSE)),"")</f>
        <v>0</v>
      </c>
      <c r="V9" s="17" t="str">
        <f>IFERROR(AND(OR(V1:Y8,$AB9)=TRUE,IF(SEARCH(V$1,$B9)&gt;0,TRUE,FALSE)),"")</f>
        <v/>
      </c>
      <c r="W9" s="17" t="b">
        <f>IFERROR(AND(OR(W1:Y8,$AB9)=TRUE,IF(SEARCH(W$1,$B9)&gt;0,TRUE,FALSE)),"")</f>
        <v>0</v>
      </c>
      <c r="X9" s="17" t="str">
        <f>IFERROR(AND(OR(X1:Y8,$AB9)=TRUE,IF(SEARCH(X$1,$B9)&gt;0,TRUE,FALSE)),"")</f>
        <v/>
      </c>
      <c r="Y9" s="17" t="str">
        <f>IFERROR(AND(OR(Y1:Y8,$AB9)=TRUE,IF(SEARCH(Y$1,$B9)&gt;0,TRUE,FALSE)),"")</f>
        <v/>
      </c>
      <c r="Z9" s="17">
        <f t="shared" si="0"/>
        <v>0</v>
      </c>
      <c r="AA9" s="17" t="b">
        <f t="shared" si="1"/>
        <v>0</v>
      </c>
      <c r="AB9" s="17" t="b">
        <f t="shared" si="2"/>
        <v>0</v>
      </c>
      <c r="AC9" s="17" t="b">
        <f t="shared" si="3"/>
        <v>0</v>
      </c>
      <c r="AD9" s="17" t="b">
        <f>IF(F9&gt;'Overview (RESPONSES REQUIRED)'!$F$55,FALSE,TRUE)</f>
        <v>0</v>
      </c>
      <c r="AE9" s="17" t="b">
        <f>IF('Overview (RESPONSES REQUIRED)'!$D$55="Y", TRUE, FALSE)</f>
        <v>0</v>
      </c>
      <c r="AF9" s="17" t="str">
        <f t="shared" si="4"/>
        <v>N</v>
      </c>
    </row>
    <row r="10" spans="1:32" ht="54" x14ac:dyDescent="0.15">
      <c r="A10" s="17" t="s">
        <v>1064</v>
      </c>
      <c r="B10" s="17" t="s">
        <v>1065</v>
      </c>
      <c r="C10" s="17">
        <v>4</v>
      </c>
      <c r="D10" s="17">
        <v>1</v>
      </c>
      <c r="E10" s="17" t="s">
        <v>1051</v>
      </c>
      <c r="F10" s="17">
        <v>12</v>
      </c>
      <c r="G10" s="17" t="str">
        <f>IF('ENDC-n7'!P13="Y", "Y", IF('ENDC-n7'!P13="N", "N", 0))</f>
        <v>N</v>
      </c>
      <c r="H10" s="17" t="b">
        <f>IFERROR(AND(OR(H1:I9,$AB10)=TRUE,IF(SEARCH(H$1,$B10)&gt;0,TRUE,FALSE)),"")</f>
        <v>0</v>
      </c>
      <c r="I10" s="17" t="str">
        <f>IFERROR(AND(OR(I1:I9,$AB10)=TRUE,IF(SEARCH(I$1,$B10)&gt;0,TRUE,FALSE)),"")</f>
        <v/>
      </c>
      <c r="J10" s="17" t="str">
        <f>IFERROR(AND(OR(J1:M9,$AB10)=TRUE,IF(SEARCH(J$1,$B10)&gt;0,TRUE,FALSE)),"")</f>
        <v/>
      </c>
      <c r="K10" s="17" t="str">
        <f>IFERROR(AND(OR(K1:M9,$AB10)=TRUE,IF(SEARCH(K$1,$B10)&gt;0,TRUE,FALSE)),"")</f>
        <v/>
      </c>
      <c r="L10" s="17" t="b">
        <f>IFERROR(AND(OR(L1:M9,$AB10)=TRUE,IF(SEARCH(L$1,$B10)&gt;0,TRUE,FALSE)),"")</f>
        <v>0</v>
      </c>
      <c r="M10" s="17" t="str">
        <f>IFERROR(AND(OR(M1:M9,$AB10)=TRUE,IF(SEARCH(M$1,$B10)&gt;0,TRUE,FALSE)),"")</f>
        <v/>
      </c>
      <c r="N10" s="17" t="str">
        <f>IFERROR(AND(OR(N1:N9,$AB10)=TRUE,IF(SEARCH(N$1,$B10)&gt;0,TRUE,FALSE)),"")</f>
        <v/>
      </c>
      <c r="O10" s="17" t="str">
        <f>IFERROR(AND(OR(O1:R9,$AB10)=TRUE,IF(SEARCH(O$1,$B10)&gt;0,TRUE,FALSE)),"")</f>
        <v/>
      </c>
      <c r="P10" s="17" t="b">
        <f>IFERROR(AND(OR(P1:R9,$AB10)=TRUE,IF(SEARCH(P$1,$B10)&gt;0,TRUE,FALSE)),"")</f>
        <v>0</v>
      </c>
      <c r="Q10" s="17" t="str">
        <f>IFERROR(AND(OR(Q1:R9,$AB10)=TRUE,IF(SEARCH(Q$1,$B10)&gt;0,TRUE,FALSE)),"")</f>
        <v/>
      </c>
      <c r="R10" s="17" t="str">
        <f>IFERROR(AND(OR(R1:R9,$AB10)=TRUE,IF(SEARCH(R$1,$B10)&gt;0,TRUE,FALSE)),"")</f>
        <v/>
      </c>
      <c r="S10" s="17" t="str">
        <f>IFERROR(AND(OR(S1:T9,$AB10)=TRUE,IF(SEARCH(S$1,$B10)&gt;0,TRUE,FALSE)),"")</f>
        <v/>
      </c>
      <c r="T10" s="17" t="str">
        <f>IFERROR(AND(OR(T1:T9,$AB10)=TRUE,IF(SEARCH(T$1,$B10)&gt;0,TRUE,FALSE)),"")</f>
        <v/>
      </c>
      <c r="U10" s="17" t="b">
        <f>IFERROR(AND(OR(U1:U9,$AB10)=TRUE,IF(SEARCH(U$1,$B10)&gt;0,TRUE,FALSE)),"")</f>
        <v>0</v>
      </c>
      <c r="V10" s="17" t="str">
        <f>IFERROR(AND(OR(V1:Y9,$AB10)=TRUE,IF(SEARCH(V$1,$B10)&gt;0,TRUE,FALSE)),"")</f>
        <v/>
      </c>
      <c r="W10" s="17" t="b">
        <f>IFERROR(AND(OR(W1:Y9,$AB10)=TRUE,IF(SEARCH(W$1,$B10)&gt;0,TRUE,FALSE)),"")</f>
        <v>0</v>
      </c>
      <c r="X10" s="17" t="str">
        <f>IFERROR(AND(OR(X1:Y9,$AB10)=TRUE,IF(SEARCH(X$1,$B10)&gt;0,TRUE,FALSE)),"")</f>
        <v/>
      </c>
      <c r="Y10" s="17" t="str">
        <f>IFERROR(AND(OR(Y1:Y9,$AB10)=TRUE,IF(SEARCH(Y$1,$B10)&gt;0,TRUE,FALSE)),"")</f>
        <v/>
      </c>
      <c r="Z10" s="17">
        <f t="shared" si="0"/>
        <v>0</v>
      </c>
      <c r="AA10" s="17" t="b">
        <f t="shared" si="1"/>
        <v>0</v>
      </c>
      <c r="AB10" s="17" t="b">
        <f t="shared" si="2"/>
        <v>0</v>
      </c>
      <c r="AC10" s="17" t="b">
        <f t="shared" si="3"/>
        <v>0</v>
      </c>
      <c r="AD10" s="17" t="b">
        <f>IF(F10&gt;'Overview (RESPONSES REQUIRED)'!$F$55,FALSE,TRUE)</f>
        <v>0</v>
      </c>
      <c r="AE10" s="17" t="b">
        <f>IF('Overview (RESPONSES REQUIRED)'!$D$55="Y", TRUE, FALSE)</f>
        <v>0</v>
      </c>
      <c r="AF10" s="17" t="str">
        <f t="shared" si="4"/>
        <v>N</v>
      </c>
    </row>
    <row r="11" spans="1:32" ht="54" x14ac:dyDescent="0.15">
      <c r="A11" s="17" t="s">
        <v>1066</v>
      </c>
      <c r="B11" s="17" t="s">
        <v>1067</v>
      </c>
      <c r="C11" s="17">
        <v>4</v>
      </c>
      <c r="D11" s="17">
        <v>1</v>
      </c>
      <c r="E11" s="17" t="s">
        <v>1051</v>
      </c>
      <c r="F11" s="17">
        <v>12</v>
      </c>
      <c r="G11" s="17" t="str">
        <f>IF('ENDC-n7'!P14="Y", "Y", IF('ENDC-n7'!P14="N", "N", 0))</f>
        <v>N</v>
      </c>
      <c r="H11" s="17" t="str">
        <f>IFERROR(AND(OR(H1:I10,$AB11)=TRUE,IF(SEARCH(H$1,$B11)&gt;0,TRUE,FALSE)),"")</f>
        <v/>
      </c>
      <c r="I11" s="17" t="b">
        <f>IFERROR(AND(OR(I1:I10,$AB11)=TRUE,IF(SEARCH(I$1,$B11)&gt;0,TRUE,FALSE)),"")</f>
        <v>0</v>
      </c>
      <c r="J11" s="17" t="str">
        <f>IFERROR(AND(OR(J1:M10,$AB11)=TRUE,IF(SEARCH(J$1,$B11)&gt;0,TRUE,FALSE)),"")</f>
        <v/>
      </c>
      <c r="K11" s="17" t="b">
        <f>IFERROR(AND(OR(K1:M10,$AB11)=TRUE,IF(SEARCH(K$1,$B11)&gt;0,TRUE,FALSE)),"")</f>
        <v>0</v>
      </c>
      <c r="L11" s="17" t="str">
        <f>IFERROR(AND(OR(L1:M10,$AB11)=TRUE,IF(SEARCH(L$1,$B11)&gt;0,TRUE,FALSE)),"")</f>
        <v/>
      </c>
      <c r="M11" s="17" t="str">
        <f>IFERROR(AND(OR(M1:M10,$AB11)=TRUE,IF(SEARCH(M$1,$B11)&gt;0,TRUE,FALSE)),"")</f>
        <v/>
      </c>
      <c r="N11" s="17" t="str">
        <f>IFERROR(AND(OR(N1:N10,$AB11)=TRUE,IF(SEARCH(N$1,$B11)&gt;0,TRUE,FALSE)),"")</f>
        <v/>
      </c>
      <c r="O11" s="17" t="b">
        <f>IFERROR(AND(OR(O1:R10,$AB11)=TRUE,IF(SEARCH(O$1,$B11)&gt;0,TRUE,FALSE)),"")</f>
        <v>0</v>
      </c>
      <c r="P11" s="17" t="b">
        <f>IFERROR(AND(OR(P1:R10,$AB11)=TRUE,IF(SEARCH(P$1,$B11)&gt;0,TRUE,FALSE)),"")</f>
        <v>0</v>
      </c>
      <c r="Q11" s="17" t="str">
        <f>IFERROR(AND(OR(Q1:R10,$AB11)=TRUE,IF(SEARCH(Q$1,$B11)&gt;0,TRUE,FALSE)),"")</f>
        <v/>
      </c>
      <c r="R11" s="17" t="str">
        <f>IFERROR(AND(OR(R1:R10,$AB11)=TRUE,IF(SEARCH(R$1,$B11)&gt;0,TRUE,FALSE)),"")</f>
        <v/>
      </c>
      <c r="S11" s="17" t="str">
        <f>IFERROR(AND(OR(S1:T10,$AB11)=TRUE,IF(SEARCH(S$1,$B11)&gt;0,TRUE,FALSE)),"")</f>
        <v/>
      </c>
      <c r="T11" s="17" t="str">
        <f>IFERROR(AND(OR(T1:T10,$AB11)=TRUE,IF(SEARCH(T$1,$B11)&gt;0,TRUE,FALSE)),"")</f>
        <v/>
      </c>
      <c r="U11" s="17" t="b">
        <f>IFERROR(AND(OR(U1:U10,$AB11)=TRUE,IF(SEARCH(U$1,$B11)&gt;0,TRUE,FALSE)),"")</f>
        <v>0</v>
      </c>
      <c r="V11" s="17" t="str">
        <f>IFERROR(AND(OR(V1:Y10,$AB11)=TRUE,IF(SEARCH(V$1,$B11)&gt;0,TRUE,FALSE)),"")</f>
        <v/>
      </c>
      <c r="W11" s="17" t="b">
        <f>IFERROR(AND(OR(W1:Y10,$AB11)=TRUE,IF(SEARCH(W$1,$B11)&gt;0,TRUE,FALSE)),"")</f>
        <v>0</v>
      </c>
      <c r="X11" s="17" t="str">
        <f>IFERROR(AND(OR(X1:Y10,$AB11)=TRUE,IF(SEARCH(X$1,$B11)&gt;0,TRUE,FALSE)),"")</f>
        <v/>
      </c>
      <c r="Y11" s="17" t="str">
        <f>IFERROR(AND(OR(Y1:Y10,$AB11)=TRUE,IF(SEARCH(Y$1,$B11)&gt;0,TRUE,FALSE)),"")</f>
        <v/>
      </c>
      <c r="Z11" s="17">
        <f t="shared" si="0"/>
        <v>0</v>
      </c>
      <c r="AA11" s="17" t="b">
        <f t="shared" si="1"/>
        <v>0</v>
      </c>
      <c r="AB11" s="17" t="b">
        <f t="shared" si="2"/>
        <v>0</v>
      </c>
      <c r="AC11" s="17" t="b">
        <f t="shared" si="3"/>
        <v>0</v>
      </c>
      <c r="AD11" s="17" t="b">
        <f>IF(F11&gt;'Overview (RESPONSES REQUIRED)'!$F$55,FALSE,TRUE)</f>
        <v>0</v>
      </c>
      <c r="AE11" s="17" t="b">
        <f>IF('Overview (RESPONSES REQUIRED)'!$D$55="Y", TRUE, FALSE)</f>
        <v>0</v>
      </c>
      <c r="AF11" s="17" t="str">
        <f t="shared" si="4"/>
        <v>N</v>
      </c>
    </row>
    <row r="12" spans="1:32" ht="54" x14ac:dyDescent="0.15">
      <c r="A12" s="17" t="s">
        <v>1068</v>
      </c>
      <c r="B12" s="17" t="s">
        <v>1069</v>
      </c>
      <c r="C12" s="17">
        <v>4</v>
      </c>
      <c r="D12" s="17">
        <v>1</v>
      </c>
      <c r="E12" s="17" t="s">
        <v>1051</v>
      </c>
      <c r="F12" s="17">
        <v>12</v>
      </c>
      <c r="G12" s="17" t="str">
        <f>IF('ENDC-n7'!P15="Y", "Y", IF('ENDC-n7'!P15="N", "N", 0))</f>
        <v>N</v>
      </c>
      <c r="H12" s="17" t="str">
        <f>IFERROR(AND(OR(H1:I11,$AB12)=TRUE,IF(SEARCH(H$1,$B12)&gt;0,TRUE,FALSE)),"")</f>
        <v/>
      </c>
      <c r="I12" s="17" t="b">
        <f>IFERROR(AND(OR(I1:I11,$AB12)=TRUE,IF(SEARCH(I$1,$B12)&gt;0,TRUE,FALSE)),"")</f>
        <v>0</v>
      </c>
      <c r="J12" s="17" t="b">
        <f>IFERROR(AND(OR(J1:M11,$AB12)=TRUE,IF(SEARCH(J$1,$B12)&gt;0,TRUE,FALSE)),"")</f>
        <v>0</v>
      </c>
      <c r="K12" s="17" t="str">
        <f>IFERROR(AND(OR(K1:M11,$AB12)=TRUE,IF(SEARCH(K$1,$B12)&gt;0,TRUE,FALSE)),"")</f>
        <v/>
      </c>
      <c r="L12" s="17" t="str">
        <f>IFERROR(AND(OR(L1:M11,$AB12)=TRUE,IF(SEARCH(L$1,$B12)&gt;0,TRUE,FALSE)),"")</f>
        <v/>
      </c>
      <c r="M12" s="17" t="str">
        <f>IFERROR(AND(OR(M1:M11,$AB12)=TRUE,IF(SEARCH(M$1,$B12)&gt;0,TRUE,FALSE)),"")</f>
        <v/>
      </c>
      <c r="N12" s="17" t="str">
        <f>IFERROR(AND(OR(N1:N11,$AB12)=TRUE,IF(SEARCH(N$1,$B12)&gt;0,TRUE,FALSE)),"")</f>
        <v/>
      </c>
      <c r="O12" s="17" t="str">
        <f>IFERROR(AND(OR(O1:R11,$AB12)=TRUE,IF(SEARCH(O$1,$B12)&gt;0,TRUE,FALSE)),"")</f>
        <v/>
      </c>
      <c r="P12" s="17" t="b">
        <f>IFERROR(AND(OR(P1:R11,$AB12)=TRUE,IF(SEARCH(P$1,$B12)&gt;0,TRUE,FALSE)),"")</f>
        <v>0</v>
      </c>
      <c r="Q12" s="17" t="str">
        <f>IFERROR(AND(OR(Q1:R11,$AB12)=TRUE,IF(SEARCH(Q$1,$B12)&gt;0,TRUE,FALSE)),"")</f>
        <v/>
      </c>
      <c r="R12" s="17" t="str">
        <f>IFERROR(AND(OR(R1:R11,$AB12)=TRUE,IF(SEARCH(R$1,$B12)&gt;0,TRUE,FALSE)),"")</f>
        <v/>
      </c>
      <c r="S12" s="17" t="str">
        <f>IFERROR(AND(OR(S1:T11,$AB12)=TRUE,IF(SEARCH(S$1,$B12)&gt;0,TRUE,FALSE)),"")</f>
        <v/>
      </c>
      <c r="T12" s="17" t="str">
        <f>IFERROR(AND(OR(T1:T11,$AB12)=TRUE,IF(SEARCH(T$1,$B12)&gt;0,TRUE,FALSE)),"")</f>
        <v/>
      </c>
      <c r="U12" s="17" t="b">
        <f>IFERROR(AND(OR(U1:U11,$AB12)=TRUE,IF(SEARCH(U$1,$B12)&gt;0,TRUE,FALSE)),"")</f>
        <v>0</v>
      </c>
      <c r="V12" s="17" t="str">
        <f>IFERROR(AND(OR(V1:Y11,$AB12)=TRUE,IF(SEARCH(V$1,$B12)&gt;0,TRUE,FALSE)),"")</f>
        <v/>
      </c>
      <c r="W12" s="17" t="b">
        <f>IFERROR(AND(OR(W1:Y11,$AB12)=TRUE,IF(SEARCH(W$1,$B12)&gt;0,TRUE,FALSE)),"")</f>
        <v>0</v>
      </c>
      <c r="X12" s="17" t="str">
        <f>IFERROR(AND(OR(X1:Y11,$AB12)=TRUE,IF(SEARCH(X$1,$B12)&gt;0,TRUE,FALSE)),"")</f>
        <v/>
      </c>
      <c r="Y12" s="17" t="str">
        <f>IFERROR(AND(OR(Y1:Y11,$AB12)=TRUE,IF(SEARCH(Y$1,$B12)&gt;0,TRUE,FALSE)),"")</f>
        <v/>
      </c>
      <c r="Z12" s="17">
        <f t="shared" si="0"/>
        <v>0</v>
      </c>
      <c r="AA12" s="17" t="b">
        <f t="shared" si="1"/>
        <v>0</v>
      </c>
      <c r="AB12" s="17" t="b">
        <f t="shared" si="2"/>
        <v>0</v>
      </c>
      <c r="AC12" s="17" t="b">
        <f t="shared" si="3"/>
        <v>0</v>
      </c>
      <c r="AD12" s="17" t="b">
        <f>IF(F12&gt;'Overview (RESPONSES REQUIRED)'!$F$55,FALSE,TRUE)</f>
        <v>0</v>
      </c>
      <c r="AE12" s="17" t="b">
        <f>IF('Overview (RESPONSES REQUIRED)'!$D$55="Y", TRUE, FALSE)</f>
        <v>0</v>
      </c>
      <c r="AF12" s="17" t="str">
        <f t="shared" si="4"/>
        <v>N</v>
      </c>
    </row>
    <row r="13" spans="1:32" ht="54" x14ac:dyDescent="0.15">
      <c r="A13" s="17" t="s">
        <v>1070</v>
      </c>
      <c r="B13" s="17" t="s">
        <v>1071</v>
      </c>
      <c r="C13" s="17">
        <v>4</v>
      </c>
      <c r="D13" s="17">
        <v>1</v>
      </c>
      <c r="E13" s="17" t="s">
        <v>1051</v>
      </c>
      <c r="F13" s="17">
        <v>12</v>
      </c>
      <c r="G13" s="17" t="str">
        <f>IF('ENDC-n7'!P16="Y", "Y", IF('ENDC-n7'!P16="N", "N", 0))</f>
        <v>N</v>
      </c>
      <c r="H13" s="17" t="b">
        <f>IFERROR(AND(OR(H1:I12,$AB13)=TRUE,IF(SEARCH(H$1,$B13)&gt;0,TRUE,FALSE)),"")</f>
        <v>0</v>
      </c>
      <c r="I13" s="17" t="str">
        <f>IFERROR(AND(OR(I1:I12,$AB13)=TRUE,IF(SEARCH(I$1,$B13)&gt;0,TRUE,FALSE)),"")</f>
        <v/>
      </c>
      <c r="J13" s="17" t="str">
        <f>IFERROR(AND(OR(J1:M12,$AB13)=TRUE,IF(SEARCH(J$1,$B13)&gt;0,TRUE,FALSE)),"")</f>
        <v/>
      </c>
      <c r="K13" s="17" t="b">
        <f>IFERROR(AND(OR(K1:M12,$AB13)=TRUE,IF(SEARCH(K$1,$B13)&gt;0,TRUE,FALSE)),"")</f>
        <v>0</v>
      </c>
      <c r="L13" s="17" t="str">
        <f>IFERROR(AND(OR(L1:M12,$AB13)=TRUE,IF(SEARCH(L$1,$B13)&gt;0,TRUE,FALSE)),"")</f>
        <v/>
      </c>
      <c r="M13" s="17" t="str">
        <f>IFERROR(AND(OR(M1:M12,$AB13)=TRUE,IF(SEARCH(M$1,$B13)&gt;0,TRUE,FALSE)),"")</f>
        <v/>
      </c>
      <c r="N13" s="17" t="str">
        <f>IFERROR(AND(OR(N1:N12,$AB13)=TRUE,IF(SEARCH(N$1,$B13)&gt;0,TRUE,FALSE)),"")</f>
        <v/>
      </c>
      <c r="O13" s="17" t="str">
        <f>IFERROR(AND(OR(O1:R12,$AB13)=TRUE,IF(SEARCH(O$1,$B13)&gt;0,TRUE,FALSE)),"")</f>
        <v/>
      </c>
      <c r="P13" s="17" t="b">
        <f>IFERROR(AND(OR(P1:R12,$AB13)=TRUE,IF(SEARCH(P$1,$B13)&gt;0,TRUE,FALSE)),"")</f>
        <v>0</v>
      </c>
      <c r="Q13" s="17" t="str">
        <f>IFERROR(AND(OR(Q1:R12,$AB13)=TRUE,IF(SEARCH(Q$1,$B13)&gt;0,TRUE,FALSE)),"")</f>
        <v/>
      </c>
      <c r="R13" s="17" t="str">
        <f>IFERROR(AND(OR(R1:R12,$AB13)=TRUE,IF(SEARCH(R$1,$B13)&gt;0,TRUE,FALSE)),"")</f>
        <v/>
      </c>
      <c r="S13" s="17" t="str">
        <f>IFERROR(AND(OR(S1:T12,$AB13)=TRUE,IF(SEARCH(S$1,$B13)&gt;0,TRUE,FALSE)),"")</f>
        <v/>
      </c>
      <c r="T13" s="17" t="str">
        <f>IFERROR(AND(OR(T1:T12,$AB13)=TRUE,IF(SEARCH(T$1,$B13)&gt;0,TRUE,FALSE)),"")</f>
        <v/>
      </c>
      <c r="U13" s="17" t="b">
        <f>IFERROR(AND(OR(U1:U12,$AB13)=TRUE,IF(SEARCH(U$1,$B13)&gt;0,TRUE,FALSE)),"")</f>
        <v>0</v>
      </c>
      <c r="V13" s="17" t="str">
        <f>IFERROR(AND(OR(V1:Y12,$AB13)=TRUE,IF(SEARCH(V$1,$B13)&gt;0,TRUE,FALSE)),"")</f>
        <v/>
      </c>
      <c r="W13" s="17" t="b">
        <f>IFERROR(AND(OR(W1:Y12,$AB13)=TRUE,IF(SEARCH(W$1,$B13)&gt;0,TRUE,FALSE)),"")</f>
        <v>0</v>
      </c>
      <c r="X13" s="17" t="str">
        <f>IFERROR(AND(OR(X1:Y12,$AB13)=TRUE,IF(SEARCH(X$1,$B13)&gt;0,TRUE,FALSE)),"")</f>
        <v/>
      </c>
      <c r="Y13" s="17" t="str">
        <f>IFERROR(AND(OR(Y1:Y12,$AB13)=TRUE,IF(SEARCH(Y$1,$B13)&gt;0,TRUE,FALSE)),"")</f>
        <v/>
      </c>
      <c r="Z13" s="17">
        <f t="shared" si="0"/>
        <v>0</v>
      </c>
      <c r="AA13" s="17" t="b">
        <f t="shared" si="1"/>
        <v>0</v>
      </c>
      <c r="AB13" s="17" t="b">
        <f t="shared" si="2"/>
        <v>0</v>
      </c>
      <c r="AC13" s="17" t="b">
        <f t="shared" si="3"/>
        <v>0</v>
      </c>
      <c r="AD13" s="17" t="b">
        <f>IF(F13&gt;'Overview (RESPONSES REQUIRED)'!$F$55,FALSE,TRUE)</f>
        <v>0</v>
      </c>
      <c r="AE13" s="17" t="b">
        <f>IF('Overview (RESPONSES REQUIRED)'!$D$55="Y", TRUE, FALSE)</f>
        <v>0</v>
      </c>
      <c r="AF13" s="17" t="str">
        <f t="shared" si="4"/>
        <v>N</v>
      </c>
    </row>
    <row r="14" spans="1:32" ht="54" x14ac:dyDescent="0.15">
      <c r="A14" s="17" t="s">
        <v>1072</v>
      </c>
      <c r="B14" s="17" t="s">
        <v>1073</v>
      </c>
      <c r="C14" s="17">
        <v>4</v>
      </c>
      <c r="D14" s="17">
        <v>1</v>
      </c>
      <c r="E14" s="17" t="s">
        <v>1051</v>
      </c>
      <c r="F14" s="17">
        <v>10</v>
      </c>
      <c r="G14" s="17" t="str">
        <f>IF('ENDC-n7'!P17="Y", "Y", IF('ENDC-n7'!P17="N", "N", 0))</f>
        <v>N</v>
      </c>
      <c r="H14" s="17" t="b">
        <f>IFERROR(AND(OR(H1:I13,$AB14)=TRUE,IF(SEARCH(H$1,$B14)&gt;0,TRUE,FALSE)),"")</f>
        <v>0</v>
      </c>
      <c r="I14" s="17" t="str">
        <f>IFERROR(AND(OR(I1:I13,$AB14)=TRUE,IF(SEARCH(I$1,$B14)&gt;0,TRUE,FALSE)),"")</f>
        <v/>
      </c>
      <c r="J14" s="17" t="str">
        <f>IFERROR(AND(OR(J1:M13,$AB14)=TRUE,IF(SEARCH(J$1,$B14)&gt;0,TRUE,FALSE)),"")</f>
        <v/>
      </c>
      <c r="K14" s="17" t="str">
        <f>IFERROR(AND(OR(K1:M13,$AB14)=TRUE,IF(SEARCH(K$1,$B14)&gt;0,TRUE,FALSE)),"")</f>
        <v/>
      </c>
      <c r="L14" s="17" t="b">
        <f>IFERROR(AND(OR(L1:M13,$AB14)=TRUE,IF(SEARCH(L$1,$B14)&gt;0,TRUE,FALSE)),"")</f>
        <v>0</v>
      </c>
      <c r="M14" s="17" t="str">
        <f>IFERROR(AND(OR(M1:M13,$AB14)=TRUE,IF(SEARCH(M$1,$B14)&gt;0,TRUE,FALSE)),"")</f>
        <v/>
      </c>
      <c r="N14" s="17" t="str">
        <f>IFERROR(AND(OR(N1:N13,$AB14)=TRUE,IF(SEARCH(N$1,$B14)&gt;0,TRUE,FALSE)),"")</f>
        <v/>
      </c>
      <c r="O14" s="17" t="b">
        <f>IFERROR(AND(OR(O1:R13,$AB14)=TRUE,IF(SEARCH(O$1,$B14)&gt;0,TRUE,FALSE)),"")</f>
        <v>0</v>
      </c>
      <c r="P14" s="17" t="b">
        <f>IFERROR(AND(OR(P1:R13,$AB14)=TRUE,IF(SEARCH(P$1,$B14)&gt;0,TRUE,FALSE)),"")</f>
        <v>0</v>
      </c>
      <c r="Q14" s="17" t="str">
        <f>IFERROR(AND(OR(Q1:R13,$AB14)=TRUE,IF(SEARCH(Q$1,$B14)&gt;0,TRUE,FALSE)),"")</f>
        <v/>
      </c>
      <c r="R14" s="17" t="str">
        <f>IFERROR(AND(OR(R1:R13,$AB14)=TRUE,IF(SEARCH(R$1,$B14)&gt;0,TRUE,FALSE)),"")</f>
        <v/>
      </c>
      <c r="S14" s="17" t="str">
        <f>IFERROR(AND(OR(S1:T13,$AB14)=TRUE,IF(SEARCH(S$1,$B14)&gt;0,TRUE,FALSE)),"")</f>
        <v/>
      </c>
      <c r="T14" s="17" t="str">
        <f>IFERROR(AND(OR(T1:T13,$AB14)=TRUE,IF(SEARCH(T$1,$B14)&gt;0,TRUE,FALSE)),"")</f>
        <v/>
      </c>
      <c r="U14" s="17" t="b">
        <f>IFERROR(AND(OR(U1:U13,$AB14)=TRUE,IF(SEARCH(U$1,$B14)&gt;0,TRUE,FALSE)),"")</f>
        <v>0</v>
      </c>
      <c r="V14" s="17" t="str">
        <f>IFERROR(AND(OR(V1:Y13,$AB14)=TRUE,IF(SEARCH(V$1,$B14)&gt;0,TRUE,FALSE)),"")</f>
        <v/>
      </c>
      <c r="W14" s="17" t="b">
        <f>IFERROR(AND(OR(W1:Y13,$AB14)=TRUE,IF(SEARCH(W$1,$B14)&gt;0,TRUE,FALSE)),"")</f>
        <v>0</v>
      </c>
      <c r="X14" s="17" t="str">
        <f>IFERROR(AND(OR(X1:Y13,$AB14)=TRUE,IF(SEARCH(X$1,$B14)&gt;0,TRUE,FALSE)),"")</f>
        <v/>
      </c>
      <c r="Y14" s="17" t="str">
        <f>IFERROR(AND(OR(Y1:Y13,$AB14)=TRUE,IF(SEARCH(Y$1,$B14)&gt;0,TRUE,FALSE)),"")</f>
        <v/>
      </c>
      <c r="Z14" s="17">
        <f t="shared" si="0"/>
        <v>0</v>
      </c>
      <c r="AA14" s="17" t="b">
        <f t="shared" si="1"/>
        <v>0</v>
      </c>
      <c r="AB14" s="17" t="b">
        <f t="shared" si="2"/>
        <v>0</v>
      </c>
      <c r="AC14" s="17" t="b">
        <f t="shared" si="3"/>
        <v>0</v>
      </c>
      <c r="AD14" s="17" t="b">
        <f>IF(F14&gt;'Overview (RESPONSES REQUIRED)'!$F$55,FALSE,TRUE)</f>
        <v>0</v>
      </c>
      <c r="AE14" s="17" t="b">
        <f>IF('Overview (RESPONSES REQUIRED)'!$D$55="Y", TRUE, FALSE)</f>
        <v>0</v>
      </c>
      <c r="AF14" s="17" t="str">
        <f t="shared" si="4"/>
        <v>N</v>
      </c>
    </row>
    <row r="15" spans="1:32" ht="54" x14ac:dyDescent="0.15">
      <c r="A15" s="17" t="s">
        <v>1074</v>
      </c>
      <c r="B15" s="17" t="s">
        <v>1075</v>
      </c>
      <c r="C15" s="17">
        <v>4</v>
      </c>
      <c r="D15" s="17">
        <v>1</v>
      </c>
      <c r="E15" s="17" t="s">
        <v>1051</v>
      </c>
      <c r="F15" s="17">
        <v>10</v>
      </c>
      <c r="G15" s="17" t="str">
        <f>IF('ENDC-n7'!P18="Y", "Y", IF('ENDC-n7'!P18="N", "N", 0))</f>
        <v>N</v>
      </c>
      <c r="H15" s="17" t="str">
        <f>IFERROR(AND(OR(H1:I14,$AB15)=TRUE,IF(SEARCH(H$1,$B15)&gt;0,TRUE,FALSE)),"")</f>
        <v/>
      </c>
      <c r="I15" s="17" t="b">
        <f>IFERROR(AND(OR(I1:I14,$AB15)=TRUE,IF(SEARCH(I$1,$B15)&gt;0,TRUE,FALSE)),"")</f>
        <v>0</v>
      </c>
      <c r="J15" s="17" t="b">
        <f>IFERROR(AND(OR(J1:M14,$AB15)=TRUE,IF(SEARCH(J$1,$B15)&gt;0,TRUE,FALSE)),"")</f>
        <v>0</v>
      </c>
      <c r="K15" s="17" t="str">
        <f>IFERROR(AND(OR(K1:M14,$AB15)=TRUE,IF(SEARCH(K$1,$B15)&gt;0,TRUE,FALSE)),"")</f>
        <v/>
      </c>
      <c r="L15" s="17" t="str">
        <f>IFERROR(AND(OR(L1:M14,$AB15)=TRUE,IF(SEARCH(L$1,$B15)&gt;0,TRUE,FALSE)),"")</f>
        <v/>
      </c>
      <c r="M15" s="17" t="str">
        <f>IFERROR(AND(OR(M1:M14,$AB15)=TRUE,IF(SEARCH(M$1,$B15)&gt;0,TRUE,FALSE)),"")</f>
        <v/>
      </c>
      <c r="N15" s="17" t="str">
        <f>IFERROR(AND(OR(N1:N14,$AB15)=TRUE,IF(SEARCH(N$1,$B15)&gt;0,TRUE,FALSE)),"")</f>
        <v/>
      </c>
      <c r="O15" s="17" t="b">
        <f>IFERROR(AND(OR(O1:R14,$AB15)=TRUE,IF(SEARCH(O$1,$B15)&gt;0,TRUE,FALSE)),"")</f>
        <v>0</v>
      </c>
      <c r="P15" s="17" t="b">
        <f>IFERROR(AND(OR(P1:R14,$AB15)=TRUE,IF(SEARCH(P$1,$B15)&gt;0,TRUE,FALSE)),"")</f>
        <v>0</v>
      </c>
      <c r="Q15" s="17" t="str">
        <f>IFERROR(AND(OR(Q1:R14,$AB15)=TRUE,IF(SEARCH(Q$1,$B15)&gt;0,TRUE,FALSE)),"")</f>
        <v/>
      </c>
      <c r="R15" s="17" t="str">
        <f>IFERROR(AND(OR(R1:R14,$AB15)=TRUE,IF(SEARCH(R$1,$B15)&gt;0,TRUE,FALSE)),"")</f>
        <v/>
      </c>
      <c r="S15" s="17" t="str">
        <f>IFERROR(AND(OR(S1:T14,$AB15)=TRUE,IF(SEARCH(S$1,$B15)&gt;0,TRUE,FALSE)),"")</f>
        <v/>
      </c>
      <c r="T15" s="17" t="str">
        <f>IFERROR(AND(OR(T1:T14,$AB15)=TRUE,IF(SEARCH(T$1,$B15)&gt;0,TRUE,FALSE)),"")</f>
        <v/>
      </c>
      <c r="U15" s="17" t="b">
        <f>IFERROR(AND(OR(U1:U14,$AB15)=TRUE,IF(SEARCH(U$1,$B15)&gt;0,TRUE,FALSE)),"")</f>
        <v>0</v>
      </c>
      <c r="V15" s="17" t="str">
        <f>IFERROR(AND(OR(V1:Y14,$AB15)=TRUE,IF(SEARCH(V$1,$B15)&gt;0,TRUE,FALSE)),"")</f>
        <v/>
      </c>
      <c r="W15" s="17" t="b">
        <f>IFERROR(AND(OR(W1:Y14,$AB15)=TRUE,IF(SEARCH(W$1,$B15)&gt;0,TRUE,FALSE)),"")</f>
        <v>0</v>
      </c>
      <c r="X15" s="17" t="str">
        <f>IFERROR(AND(OR(X1:Y14,$AB15)=TRUE,IF(SEARCH(X$1,$B15)&gt;0,TRUE,FALSE)),"")</f>
        <v/>
      </c>
      <c r="Y15" s="17" t="str">
        <f>IFERROR(AND(OR(Y1:Y14,$AB15)=TRUE,IF(SEARCH(Y$1,$B15)&gt;0,TRUE,FALSE)),"")</f>
        <v/>
      </c>
      <c r="Z15" s="17">
        <f t="shared" si="0"/>
        <v>0</v>
      </c>
      <c r="AA15" s="17" t="b">
        <f t="shared" si="1"/>
        <v>0</v>
      </c>
      <c r="AB15" s="17" t="b">
        <f t="shared" si="2"/>
        <v>0</v>
      </c>
      <c r="AC15" s="17" t="b">
        <f t="shared" si="3"/>
        <v>0</v>
      </c>
      <c r="AD15" s="17" t="b">
        <f>IF(F15&gt;'Overview (RESPONSES REQUIRED)'!$F$55,FALSE,TRUE)</f>
        <v>0</v>
      </c>
      <c r="AE15" s="17" t="b">
        <f>IF('Overview (RESPONSES REQUIRED)'!$D$55="Y", TRUE, FALSE)</f>
        <v>0</v>
      </c>
      <c r="AF15" s="17" t="str">
        <f t="shared" si="4"/>
        <v>N</v>
      </c>
    </row>
    <row r="16" spans="1:32" ht="54" x14ac:dyDescent="0.15">
      <c r="A16" s="17" t="s">
        <v>1076</v>
      </c>
      <c r="B16" s="17" t="s">
        <v>1077</v>
      </c>
      <c r="C16" s="17">
        <v>4</v>
      </c>
      <c r="D16" s="17">
        <v>1</v>
      </c>
      <c r="E16" s="17" t="s">
        <v>1051</v>
      </c>
      <c r="F16" s="17">
        <v>10</v>
      </c>
      <c r="G16" s="17" t="str">
        <f>IF('ENDC-n7'!P19="Y", "Y", IF('ENDC-n7'!P19="N", "N", 0))</f>
        <v>N</v>
      </c>
      <c r="H16" s="17" t="b">
        <f>IFERROR(AND(OR(H1:I15,$AB16)=TRUE,IF(SEARCH(H$1,$B16)&gt;0,TRUE,FALSE)),"")</f>
        <v>0</v>
      </c>
      <c r="I16" s="17" t="str">
        <f>IFERROR(AND(OR(I1:I15,$AB16)=TRUE,IF(SEARCH(I$1,$B16)&gt;0,TRUE,FALSE)),"")</f>
        <v/>
      </c>
      <c r="J16" s="17" t="str">
        <f>IFERROR(AND(OR(J1:M15,$AB16)=TRUE,IF(SEARCH(J$1,$B16)&gt;0,TRUE,FALSE)),"")</f>
        <v/>
      </c>
      <c r="K16" s="17" t="b">
        <f>IFERROR(AND(OR(K1:M15,$AB16)=TRUE,IF(SEARCH(K$1,$B16)&gt;0,TRUE,FALSE)),"")</f>
        <v>0</v>
      </c>
      <c r="L16" s="17" t="str">
        <f>IFERROR(AND(OR(L1:M15,$AB16)=TRUE,IF(SEARCH(L$1,$B16)&gt;0,TRUE,FALSE)),"")</f>
        <v/>
      </c>
      <c r="M16" s="17" t="str">
        <f>IFERROR(AND(OR(M1:M15,$AB16)=TRUE,IF(SEARCH(M$1,$B16)&gt;0,TRUE,FALSE)),"")</f>
        <v/>
      </c>
      <c r="N16" s="17" t="str">
        <f>IFERROR(AND(OR(N1:N15,$AB16)=TRUE,IF(SEARCH(N$1,$B16)&gt;0,TRUE,FALSE)),"")</f>
        <v/>
      </c>
      <c r="O16" s="17" t="b">
        <f>IFERROR(AND(OR(O1:R15,$AB16)=TRUE,IF(SEARCH(O$1,$B16)&gt;0,TRUE,FALSE)),"")</f>
        <v>0</v>
      </c>
      <c r="P16" s="17" t="b">
        <f>IFERROR(AND(OR(P1:R15,$AB16)=TRUE,IF(SEARCH(P$1,$B16)&gt;0,TRUE,FALSE)),"")</f>
        <v>0</v>
      </c>
      <c r="Q16" s="17" t="str">
        <f>IFERROR(AND(OR(Q1:R15,$AB16)=TRUE,IF(SEARCH(Q$1,$B16)&gt;0,TRUE,FALSE)),"")</f>
        <v/>
      </c>
      <c r="R16" s="17" t="str">
        <f>IFERROR(AND(OR(R1:R15,$AB16)=TRUE,IF(SEARCH(R$1,$B16)&gt;0,TRUE,FALSE)),"")</f>
        <v/>
      </c>
      <c r="S16" s="17" t="str">
        <f>IFERROR(AND(OR(S1:T15,$AB16)=TRUE,IF(SEARCH(S$1,$B16)&gt;0,TRUE,FALSE)),"")</f>
        <v/>
      </c>
      <c r="T16" s="17" t="str">
        <f>IFERROR(AND(OR(T1:T15,$AB16)=TRUE,IF(SEARCH(T$1,$B16)&gt;0,TRUE,FALSE)),"")</f>
        <v/>
      </c>
      <c r="U16" s="17" t="b">
        <f>IFERROR(AND(OR(U1:U15,$AB16)=TRUE,IF(SEARCH(U$1,$B16)&gt;0,TRUE,FALSE)),"")</f>
        <v>0</v>
      </c>
      <c r="V16" s="17" t="str">
        <f>IFERROR(AND(OR(V1:Y15,$AB16)=TRUE,IF(SEARCH(V$1,$B16)&gt;0,TRUE,FALSE)),"")</f>
        <v/>
      </c>
      <c r="W16" s="17" t="b">
        <f>IFERROR(AND(OR(W1:Y15,$AB16)=TRUE,IF(SEARCH(W$1,$B16)&gt;0,TRUE,FALSE)),"")</f>
        <v>0</v>
      </c>
      <c r="X16" s="17" t="str">
        <f>IFERROR(AND(OR(X1:Y15,$AB16)=TRUE,IF(SEARCH(X$1,$B16)&gt;0,TRUE,FALSE)),"")</f>
        <v/>
      </c>
      <c r="Y16" s="17" t="str">
        <f>IFERROR(AND(OR(Y1:Y15,$AB16)=TRUE,IF(SEARCH(Y$1,$B16)&gt;0,TRUE,FALSE)),"")</f>
        <v/>
      </c>
      <c r="Z16" s="17">
        <f t="shared" si="0"/>
        <v>0</v>
      </c>
      <c r="AA16" s="17" t="b">
        <f t="shared" si="1"/>
        <v>0</v>
      </c>
      <c r="AB16" s="17" t="b">
        <f t="shared" si="2"/>
        <v>0</v>
      </c>
      <c r="AC16" s="17" t="b">
        <f t="shared" si="3"/>
        <v>0</v>
      </c>
      <c r="AD16" s="17" t="b">
        <f>IF(F16&gt;'Overview (RESPONSES REQUIRED)'!$F$55,FALSE,TRUE)</f>
        <v>0</v>
      </c>
      <c r="AE16" s="17" t="b">
        <f>IF('Overview (RESPONSES REQUIRED)'!$D$55="Y", TRUE, FALSE)</f>
        <v>0</v>
      </c>
      <c r="AF16" s="17" t="str">
        <f t="shared" si="4"/>
        <v>N</v>
      </c>
    </row>
    <row r="17" spans="1:32" ht="54" x14ac:dyDescent="0.15">
      <c r="A17" s="17" t="s">
        <v>1078</v>
      </c>
      <c r="B17" s="17" t="s">
        <v>1079</v>
      </c>
      <c r="C17" s="17">
        <v>4</v>
      </c>
      <c r="D17" s="17">
        <v>1</v>
      </c>
      <c r="E17" s="17" t="s">
        <v>1051</v>
      </c>
      <c r="F17" s="17">
        <v>10</v>
      </c>
      <c r="G17" s="17" t="str">
        <f>IF('ENDC-n7'!P20="Y", "Y", IF('ENDC-n7'!P20="N", "N", 0))</f>
        <v>N</v>
      </c>
      <c r="H17" s="17" t="b">
        <f>IFERROR(AND(OR(H1:I16,$AB17)=TRUE,IF(SEARCH(H$1,$B17)&gt;0,TRUE,FALSE)),"")</f>
        <v>0</v>
      </c>
      <c r="I17" s="17" t="str">
        <f>IFERROR(AND(OR(I1:I16,$AB17)=TRUE,IF(SEARCH(I$1,$B17)&gt;0,TRUE,FALSE)),"")</f>
        <v/>
      </c>
      <c r="J17" s="17" t="b">
        <f>IFERROR(AND(OR(J1:M16,$AB17)=TRUE,IF(SEARCH(J$1,$B17)&gt;0,TRUE,FALSE)),"")</f>
        <v>0</v>
      </c>
      <c r="K17" s="17" t="str">
        <f>IFERROR(AND(OR(K1:M16,$AB17)=TRUE,IF(SEARCH(K$1,$B17)&gt;0,TRUE,FALSE)),"")</f>
        <v/>
      </c>
      <c r="L17" s="17" t="str">
        <f>IFERROR(AND(OR(L1:M16,$AB17)=TRUE,IF(SEARCH(L$1,$B17)&gt;0,TRUE,FALSE)),"")</f>
        <v/>
      </c>
      <c r="M17" s="17" t="str">
        <f>IFERROR(AND(OR(M1:M16,$AB17)=TRUE,IF(SEARCH(M$1,$B17)&gt;0,TRUE,FALSE)),"")</f>
        <v/>
      </c>
      <c r="N17" s="17" t="str">
        <f>IFERROR(AND(OR(N1:N16,$AB17)=TRUE,IF(SEARCH(N$1,$B17)&gt;0,TRUE,FALSE)),"")</f>
        <v/>
      </c>
      <c r="O17" s="17" t="str">
        <f>IFERROR(AND(OR(O1:R16,$AB17)=TRUE,IF(SEARCH(O$1,$B17)&gt;0,TRUE,FALSE)),"")</f>
        <v/>
      </c>
      <c r="P17" s="17" t="b">
        <f>IFERROR(AND(OR(P1:R16,$AB17)=TRUE,IF(SEARCH(P$1,$B17)&gt;0,TRUE,FALSE)),"")</f>
        <v>0</v>
      </c>
      <c r="Q17" s="17" t="str">
        <f>IFERROR(AND(OR(Q1:R16,$AB17)=TRUE,IF(SEARCH(Q$1,$B17)&gt;0,TRUE,FALSE)),"")</f>
        <v/>
      </c>
      <c r="R17" s="17" t="str">
        <f>IFERROR(AND(OR(R1:R16,$AB17)=TRUE,IF(SEARCH(R$1,$B17)&gt;0,TRUE,FALSE)),"")</f>
        <v/>
      </c>
      <c r="S17" s="17" t="str">
        <f>IFERROR(AND(OR(S1:T16,$AB17)=TRUE,IF(SEARCH(S$1,$B17)&gt;0,TRUE,FALSE)),"")</f>
        <v/>
      </c>
      <c r="T17" s="17" t="str">
        <f>IFERROR(AND(OR(T1:T16,$AB17)=TRUE,IF(SEARCH(T$1,$B17)&gt;0,TRUE,FALSE)),"")</f>
        <v/>
      </c>
      <c r="U17" s="17" t="b">
        <f>IFERROR(AND(OR(U1:U16,$AB17)=TRUE,IF(SEARCH(U$1,$B17)&gt;0,TRUE,FALSE)),"")</f>
        <v>0</v>
      </c>
      <c r="V17" s="17" t="str">
        <f>IFERROR(AND(OR(V1:Y16,$AB17)=TRUE,IF(SEARCH(V$1,$B17)&gt;0,TRUE,FALSE)),"")</f>
        <v/>
      </c>
      <c r="W17" s="17" t="b">
        <f>IFERROR(AND(OR(W1:Y16,$AB17)=TRUE,IF(SEARCH(W$1,$B17)&gt;0,TRUE,FALSE)),"")</f>
        <v>0</v>
      </c>
      <c r="X17" s="17" t="str">
        <f>IFERROR(AND(OR(X1:Y16,$AB17)=TRUE,IF(SEARCH(X$1,$B17)&gt;0,TRUE,FALSE)),"")</f>
        <v/>
      </c>
      <c r="Y17" s="17" t="str">
        <f>IFERROR(AND(OR(Y1:Y16,$AB17)=TRUE,IF(SEARCH(Y$1,$B17)&gt;0,TRUE,FALSE)),"")</f>
        <v/>
      </c>
      <c r="Z17" s="17">
        <f t="shared" si="0"/>
        <v>0</v>
      </c>
      <c r="AA17" s="17" t="b">
        <f t="shared" si="1"/>
        <v>0</v>
      </c>
      <c r="AB17" s="17" t="b">
        <f t="shared" si="2"/>
        <v>0</v>
      </c>
      <c r="AC17" s="17" t="b">
        <f t="shared" si="3"/>
        <v>0</v>
      </c>
      <c r="AD17" s="17" t="b">
        <f>IF(F17&gt;'Overview (RESPONSES REQUIRED)'!$F$55,FALSE,TRUE)</f>
        <v>0</v>
      </c>
      <c r="AE17" s="17" t="b">
        <f>IF('Overview (RESPONSES REQUIRED)'!$D$55="Y", TRUE, FALSE)</f>
        <v>0</v>
      </c>
      <c r="AF17" s="17" t="str">
        <f t="shared" si="4"/>
        <v>N</v>
      </c>
    </row>
    <row r="18" spans="1:32" ht="54" x14ac:dyDescent="0.15">
      <c r="A18" s="17" t="s">
        <v>1080</v>
      </c>
      <c r="B18" s="17" t="s">
        <v>1081</v>
      </c>
      <c r="C18" s="17">
        <v>4</v>
      </c>
      <c r="D18" s="17">
        <v>1</v>
      </c>
      <c r="E18" s="17" t="s">
        <v>1051</v>
      </c>
      <c r="F18" s="17">
        <v>8</v>
      </c>
      <c r="G18" s="17" t="str">
        <f>IF('ENDC-n7'!P21="Y", "Y", IF('ENDC-n7'!P21="N", "N", 0))</f>
        <v>N</v>
      </c>
      <c r="H18" s="17" t="b">
        <f>IFERROR(AND(OR(H1:I17,$AB18)=TRUE,IF(SEARCH(H$1,$B18)&gt;0,TRUE,FALSE)),"")</f>
        <v>0</v>
      </c>
      <c r="I18" s="17" t="str">
        <f>IFERROR(AND(OR(I1:I17,$AB18)=TRUE,IF(SEARCH(I$1,$B18)&gt;0,TRUE,FALSE)),"")</f>
        <v/>
      </c>
      <c r="J18" s="17" t="b">
        <f>IFERROR(AND(OR(J1:M17,$AB18)=TRUE,IF(SEARCH(J$1,$B18)&gt;0,TRUE,FALSE)),"")</f>
        <v>0</v>
      </c>
      <c r="K18" s="17" t="str">
        <f>IFERROR(AND(OR(K1:M17,$AB18)=TRUE,IF(SEARCH(K$1,$B18)&gt;0,TRUE,FALSE)),"")</f>
        <v/>
      </c>
      <c r="L18" s="17" t="str">
        <f>IFERROR(AND(OR(L1:M17,$AB18)=TRUE,IF(SEARCH(L$1,$B18)&gt;0,TRUE,FALSE)),"")</f>
        <v/>
      </c>
      <c r="M18" s="17" t="str">
        <f>IFERROR(AND(OR(M1:M17,$AB18)=TRUE,IF(SEARCH(M$1,$B18)&gt;0,TRUE,FALSE)),"")</f>
        <v/>
      </c>
      <c r="N18" s="17" t="str">
        <f>IFERROR(AND(OR(N1:N17,$AB18)=TRUE,IF(SEARCH(N$1,$B18)&gt;0,TRUE,FALSE)),"")</f>
        <v/>
      </c>
      <c r="O18" s="17" t="b">
        <f>IFERROR(AND(OR(O1:R17,$AB18)=TRUE,IF(SEARCH(O$1,$B18)&gt;0,TRUE,FALSE)),"")</f>
        <v>0</v>
      </c>
      <c r="P18" s="17" t="b">
        <f>IFERROR(AND(OR(P1:R17,$AB18)=TRUE,IF(SEARCH(P$1,$B18)&gt;0,TRUE,FALSE)),"")</f>
        <v>0</v>
      </c>
      <c r="Q18" s="17" t="str">
        <f>IFERROR(AND(OR(Q1:R17,$AB18)=TRUE,IF(SEARCH(Q$1,$B18)&gt;0,TRUE,FALSE)),"")</f>
        <v/>
      </c>
      <c r="R18" s="17" t="str">
        <f>IFERROR(AND(OR(R1:R17,$AB18)=TRUE,IF(SEARCH(R$1,$B18)&gt;0,TRUE,FALSE)),"")</f>
        <v/>
      </c>
      <c r="S18" s="17" t="str">
        <f>IFERROR(AND(OR(S1:T17,$AB18)=TRUE,IF(SEARCH(S$1,$B18)&gt;0,TRUE,FALSE)),"")</f>
        <v/>
      </c>
      <c r="T18" s="17" t="str">
        <f>IFERROR(AND(OR(T1:T17,$AB18)=TRUE,IF(SEARCH(T$1,$B18)&gt;0,TRUE,FALSE)),"")</f>
        <v/>
      </c>
      <c r="U18" s="17" t="b">
        <f>IFERROR(AND(OR(U1:U17,$AB18)=TRUE,IF(SEARCH(U$1,$B18)&gt;0,TRUE,FALSE)),"")</f>
        <v>0</v>
      </c>
      <c r="V18" s="17" t="str">
        <f>IFERROR(AND(OR(V1:Y17,$AB18)=TRUE,IF(SEARCH(V$1,$B18)&gt;0,TRUE,FALSE)),"")</f>
        <v/>
      </c>
      <c r="W18" s="17" t="b">
        <f>IFERROR(AND(OR(W1:Y17,$AB18)=TRUE,IF(SEARCH(W$1,$B18)&gt;0,TRUE,FALSE)),"")</f>
        <v>0</v>
      </c>
      <c r="X18" s="17" t="str">
        <f>IFERROR(AND(OR(X1:Y17,$AB18)=TRUE,IF(SEARCH(X$1,$B18)&gt;0,TRUE,FALSE)),"")</f>
        <v/>
      </c>
      <c r="Y18" s="17" t="str">
        <f>IFERROR(AND(OR(Y1:Y17,$AB18)=TRUE,IF(SEARCH(Y$1,$B18)&gt;0,TRUE,FALSE)),"")</f>
        <v/>
      </c>
      <c r="Z18" s="17">
        <f t="shared" si="0"/>
        <v>0</v>
      </c>
      <c r="AA18" s="17" t="b">
        <f t="shared" si="1"/>
        <v>0</v>
      </c>
      <c r="AB18" s="17" t="b">
        <f t="shared" si="2"/>
        <v>0</v>
      </c>
      <c r="AC18" s="17" t="b">
        <f t="shared" si="3"/>
        <v>0</v>
      </c>
      <c r="AD18" s="17" t="b">
        <f>IF(F18&gt;'Overview (RESPONSES REQUIRED)'!$F$55,FALSE,TRUE)</f>
        <v>0</v>
      </c>
      <c r="AE18" s="17" t="b">
        <f>IF('Overview (RESPONSES REQUIRED)'!$D$55="Y", TRUE, FALSE)</f>
        <v>0</v>
      </c>
      <c r="AF18" s="17" t="str">
        <f t="shared" si="4"/>
        <v>N</v>
      </c>
    </row>
    <row r="19" spans="1:32" ht="54" x14ac:dyDescent="0.15">
      <c r="A19" s="17" t="s">
        <v>1082</v>
      </c>
      <c r="B19" s="17" t="s">
        <v>1083</v>
      </c>
      <c r="C19" s="17">
        <v>3</v>
      </c>
      <c r="D19" s="17">
        <v>1</v>
      </c>
      <c r="E19" s="17" t="s">
        <v>1051</v>
      </c>
      <c r="F19" s="17">
        <v>14</v>
      </c>
      <c r="G19" s="17" t="str">
        <f>IF('ENDC-n7'!P22="Y", "Y", IF('ENDC-n7'!P22="N", "N", 0))</f>
        <v>N</v>
      </c>
      <c r="H19" s="17" t="str">
        <f>IFERROR(AND(OR(H1:I18,$AB19)=TRUE,IF(SEARCH(H$1,$B19)&gt;0,TRUE,FALSE)),"")</f>
        <v/>
      </c>
      <c r="I19" s="17" t="b">
        <f>IFERROR(AND(OR(I1:I18,$AB19)=TRUE,IF(SEARCH(I$1,$B19)&gt;0,TRUE,FALSE)),"")</f>
        <v>0</v>
      </c>
      <c r="J19" s="17" t="str">
        <f>IFERROR(AND(OR(J1:M18,$AB19)=TRUE,IF(SEARCH(J$1,$B19)&gt;0,TRUE,FALSE)),"")</f>
        <v/>
      </c>
      <c r="K19" s="17" t="str">
        <f>IFERROR(AND(OR(K1:M18,$AB19)=TRUE,IF(SEARCH(K$1,$B19)&gt;0,TRUE,FALSE)),"")</f>
        <v/>
      </c>
      <c r="L19" s="17" t="str">
        <f>IFERROR(AND(OR(L1:M18,$AB19)=TRUE,IF(SEARCH(L$1,$B19)&gt;0,TRUE,FALSE)),"")</f>
        <v/>
      </c>
      <c r="M19" s="17" t="b">
        <f>IFERROR(AND(OR(M1:M18,$AB19)=TRUE,IF(SEARCH(M$1,$B19)&gt;0,TRUE,FALSE)),"")</f>
        <v>0</v>
      </c>
      <c r="N19" s="17" t="str">
        <f>IFERROR(AND(OR(N1:N18,$AB19)=TRUE,IF(SEARCH(N$1,$B19)&gt;0,TRUE,FALSE)),"")</f>
        <v/>
      </c>
      <c r="O19" s="17" t="str">
        <f>IFERROR(AND(OR(O1:R18,$AB19)=TRUE,IF(SEARCH(O$1,$B19)&gt;0,TRUE,FALSE)),"")</f>
        <v/>
      </c>
      <c r="P19" s="17" t="str">
        <f>IFERROR(AND(OR(P1:R18,$AB19)=TRUE,IF(SEARCH(P$1,$B19)&gt;0,TRUE,FALSE)),"")</f>
        <v/>
      </c>
      <c r="Q19" s="17" t="str">
        <f>IFERROR(AND(OR(Q1:R18,$AB19)=TRUE,IF(SEARCH(Q$1,$B19)&gt;0,TRUE,FALSE)),"")</f>
        <v/>
      </c>
      <c r="R19" s="17" t="str">
        <f>IFERROR(AND(OR(R1:R18,$AB19)=TRUE,IF(SEARCH(R$1,$B19)&gt;0,TRUE,FALSE)),"")</f>
        <v/>
      </c>
      <c r="S19" s="17" t="str">
        <f>IFERROR(AND(OR(S1:T18,$AB19)=TRUE,IF(SEARCH(S$1,$B19)&gt;0,TRUE,FALSE)),"")</f>
        <v/>
      </c>
      <c r="T19" s="17" t="str">
        <f>IFERROR(AND(OR(T1:T18,$AB19)=TRUE,IF(SEARCH(T$1,$B19)&gt;0,TRUE,FALSE)),"")</f>
        <v/>
      </c>
      <c r="U19" s="17" t="b">
        <f>IFERROR(AND(OR(U1:U18,$AB19)=TRUE,IF(SEARCH(U$1,$B19)&gt;0,TRUE,FALSE)),"")</f>
        <v>0</v>
      </c>
      <c r="V19" s="17" t="str">
        <f>IFERROR(AND(OR(V1:Y18,$AB19)=TRUE,IF(SEARCH(V$1,$B19)&gt;0,TRUE,FALSE)),"")</f>
        <v/>
      </c>
      <c r="W19" s="17" t="str">
        <f>IFERROR(AND(OR(W1:Y18,$AB19)=TRUE,IF(SEARCH(W$1,$B19)&gt;0,TRUE,FALSE)),"")</f>
        <v/>
      </c>
      <c r="X19" s="17" t="str">
        <f>IFERROR(AND(OR(X1:Y18,$AB19)=TRUE,IF(SEARCH(X$1,$B19)&gt;0,TRUE,FALSE)),"")</f>
        <v/>
      </c>
      <c r="Y19" s="17" t="b">
        <f>IFERROR(AND(OR(Y1:Y18,$AB19)=TRUE,IF(SEARCH(Y$1,$B19)&gt;0,TRUE,FALSE)),"")</f>
        <v>0</v>
      </c>
      <c r="Z19" s="17">
        <f t="shared" si="0"/>
        <v>0</v>
      </c>
      <c r="AA19" s="17" t="b">
        <f t="shared" si="1"/>
        <v>0</v>
      </c>
      <c r="AB19" s="17" t="b">
        <f t="shared" si="2"/>
        <v>0</v>
      </c>
      <c r="AC19" s="17" t="b">
        <f t="shared" si="3"/>
        <v>0</v>
      </c>
      <c r="AD19" s="17" t="b">
        <f>IF(F19&gt;'Overview (RESPONSES REQUIRED)'!$F$55,FALSE,TRUE)</f>
        <v>0</v>
      </c>
      <c r="AE19" s="17" t="b">
        <f>IF('Overview (RESPONSES REQUIRED)'!$D$55="Y", TRUE, FALSE)</f>
        <v>0</v>
      </c>
      <c r="AF19" s="17" t="str">
        <f t="shared" si="4"/>
        <v>N</v>
      </c>
    </row>
    <row r="20" spans="1:32" ht="54" x14ac:dyDescent="0.15">
      <c r="A20" s="17" t="s">
        <v>1084</v>
      </c>
      <c r="B20" s="17" t="s">
        <v>1085</v>
      </c>
      <c r="C20" s="17">
        <v>3</v>
      </c>
      <c r="D20" s="17">
        <v>1</v>
      </c>
      <c r="E20" s="17" t="s">
        <v>1051</v>
      </c>
      <c r="F20" s="17">
        <v>12</v>
      </c>
      <c r="G20" s="17" t="str">
        <f>IF('ENDC-n7'!P23="Y", "Y", IF('ENDC-n7'!P23="N", "N", 0))</f>
        <v>N</v>
      </c>
      <c r="H20" s="17" t="b">
        <f>IFERROR(AND(OR(H1:I19,$AB20)=TRUE,IF(SEARCH(H$1,$B20)&gt;0,TRUE,FALSE)),"")</f>
        <v>0</v>
      </c>
      <c r="I20" s="17" t="str">
        <f>IFERROR(AND(OR(I1:I19,$AB20)=TRUE,IF(SEARCH(I$1,$B20)&gt;0,TRUE,FALSE)),"")</f>
        <v/>
      </c>
      <c r="J20" s="17" t="str">
        <f>IFERROR(AND(OR(J1:M19,$AB20)=TRUE,IF(SEARCH(J$1,$B20)&gt;0,TRUE,FALSE)),"")</f>
        <v/>
      </c>
      <c r="K20" s="17" t="str">
        <f>IFERROR(AND(OR(K1:M19,$AB20)=TRUE,IF(SEARCH(K$1,$B20)&gt;0,TRUE,FALSE)),"")</f>
        <v/>
      </c>
      <c r="L20" s="17" t="str">
        <f>IFERROR(AND(OR(L1:M19,$AB20)=TRUE,IF(SEARCH(L$1,$B20)&gt;0,TRUE,FALSE)),"")</f>
        <v/>
      </c>
      <c r="M20" s="17" t="b">
        <f>IFERROR(AND(OR(M1:M19,$AB20)=TRUE,IF(SEARCH(M$1,$B20)&gt;0,TRUE,FALSE)),"")</f>
        <v>0</v>
      </c>
      <c r="N20" s="17" t="str">
        <f>IFERROR(AND(OR(N1:N19,$AB20)=TRUE,IF(SEARCH(N$1,$B20)&gt;0,TRUE,FALSE)),"")</f>
        <v/>
      </c>
      <c r="O20" s="17" t="str">
        <f>IFERROR(AND(OR(O1:R19,$AB20)=TRUE,IF(SEARCH(O$1,$B20)&gt;0,TRUE,FALSE)),"")</f>
        <v/>
      </c>
      <c r="P20" s="17" t="str">
        <f>IFERROR(AND(OR(P1:R19,$AB20)=TRUE,IF(SEARCH(P$1,$B20)&gt;0,TRUE,FALSE)),"")</f>
        <v/>
      </c>
      <c r="Q20" s="17" t="str">
        <f>IFERROR(AND(OR(Q1:R19,$AB20)=TRUE,IF(SEARCH(Q$1,$B20)&gt;0,TRUE,FALSE)),"")</f>
        <v/>
      </c>
      <c r="R20" s="17" t="str">
        <f>IFERROR(AND(OR(R1:R19,$AB20)=TRUE,IF(SEARCH(R$1,$B20)&gt;0,TRUE,FALSE)),"")</f>
        <v/>
      </c>
      <c r="S20" s="17" t="str">
        <f>IFERROR(AND(OR(S1:T19,$AB20)=TRUE,IF(SEARCH(S$1,$B20)&gt;0,TRUE,FALSE)),"")</f>
        <v/>
      </c>
      <c r="T20" s="17" t="str">
        <f>IFERROR(AND(OR(T1:T19,$AB20)=TRUE,IF(SEARCH(T$1,$B20)&gt;0,TRUE,FALSE)),"")</f>
        <v/>
      </c>
      <c r="U20" s="17" t="b">
        <f>IFERROR(AND(OR(U1:U19,$AB20)=TRUE,IF(SEARCH(U$1,$B20)&gt;0,TRUE,FALSE)),"")</f>
        <v>0</v>
      </c>
      <c r="V20" s="17" t="str">
        <f>IFERROR(AND(OR(V1:Y19,$AB20)=TRUE,IF(SEARCH(V$1,$B20)&gt;0,TRUE,FALSE)),"")</f>
        <v/>
      </c>
      <c r="W20" s="17" t="str">
        <f>IFERROR(AND(OR(W1:Y19,$AB20)=TRUE,IF(SEARCH(W$1,$B20)&gt;0,TRUE,FALSE)),"")</f>
        <v/>
      </c>
      <c r="X20" s="17" t="str">
        <f>IFERROR(AND(OR(X1:Y19,$AB20)=TRUE,IF(SEARCH(X$1,$B20)&gt;0,TRUE,FALSE)),"")</f>
        <v/>
      </c>
      <c r="Y20" s="17" t="b">
        <f>IFERROR(AND(OR(Y1:Y19,$AB20)=TRUE,IF(SEARCH(Y$1,$B20)&gt;0,TRUE,FALSE)),"")</f>
        <v>0</v>
      </c>
      <c r="Z20" s="17">
        <f t="shared" si="0"/>
        <v>0</v>
      </c>
      <c r="AA20" s="17" t="b">
        <f t="shared" si="1"/>
        <v>0</v>
      </c>
      <c r="AB20" s="17" t="b">
        <f t="shared" si="2"/>
        <v>0</v>
      </c>
      <c r="AC20" s="17" t="b">
        <f t="shared" si="3"/>
        <v>0</v>
      </c>
      <c r="AD20" s="17" t="b">
        <f>IF(F20&gt;'Overview (RESPONSES REQUIRED)'!$F$55,FALSE,TRUE)</f>
        <v>0</v>
      </c>
      <c r="AE20" s="17" t="b">
        <f>IF('Overview (RESPONSES REQUIRED)'!$D$55="Y", TRUE, FALSE)</f>
        <v>0</v>
      </c>
      <c r="AF20" s="17" t="str">
        <f t="shared" si="4"/>
        <v>N</v>
      </c>
    </row>
    <row r="21" spans="1:32" ht="40.5" x14ac:dyDescent="0.15">
      <c r="A21" s="17" t="s">
        <v>1086</v>
      </c>
      <c r="B21" s="17" t="s">
        <v>1087</v>
      </c>
      <c r="C21" s="17">
        <v>3</v>
      </c>
      <c r="D21" s="17">
        <v>1</v>
      </c>
      <c r="E21" s="17" t="s">
        <v>1051</v>
      </c>
      <c r="F21" s="17">
        <v>16</v>
      </c>
      <c r="G21" s="17" t="str">
        <f>IF('ENDC-n7'!P24="Y", "Y", IF('ENDC-n7'!P24="N", "N", 0))</f>
        <v>N</v>
      </c>
      <c r="H21" s="17" t="str">
        <f>IFERROR(AND(OR(H1:I20,$AB21)=TRUE,IF(SEARCH(H$1,$B21)&gt;0,TRUE,FALSE)),"")</f>
        <v/>
      </c>
      <c r="I21" s="17" t="b">
        <f>IFERROR(AND(OR(I1:I20,$AB21)=TRUE,IF(SEARCH(I$1,$B21)&gt;0,TRUE,FALSE)),"")</f>
        <v>0</v>
      </c>
      <c r="J21" s="17" t="str">
        <f>IFERROR(AND(OR(J1:M20,$AB21)=TRUE,IF(SEARCH(J$1,$B21)&gt;0,TRUE,FALSE)),"")</f>
        <v/>
      </c>
      <c r="K21" s="17" t="str">
        <f>IFERROR(AND(OR(K1:M20,$AB21)=TRUE,IF(SEARCH(K$1,$B21)&gt;0,TRUE,FALSE)),"")</f>
        <v/>
      </c>
      <c r="L21" s="17" t="str">
        <f>IFERROR(AND(OR(L1:M20,$AB21)=TRUE,IF(SEARCH(L$1,$B21)&gt;0,TRUE,FALSE)),"")</f>
        <v/>
      </c>
      <c r="M21" s="17" t="b">
        <f>IFERROR(AND(OR(M1:M20,$AB21)=TRUE,IF(SEARCH(M$1,$B21)&gt;0,TRUE,FALSE)),"")</f>
        <v>0</v>
      </c>
      <c r="N21" s="17" t="str">
        <f>IFERROR(AND(OR(N1:N20,$AB21)=TRUE,IF(SEARCH(N$1,$B21)&gt;0,TRUE,FALSE)),"")</f>
        <v/>
      </c>
      <c r="O21" s="17" t="str">
        <f>IFERROR(AND(OR(O1:R20,$AB21)=TRUE,IF(SEARCH(O$1,$B21)&gt;0,TRUE,FALSE)),"")</f>
        <v/>
      </c>
      <c r="P21" s="17" t="b">
        <f>IFERROR(AND(OR(P1:R20,$AB21)=TRUE,IF(SEARCH(P$1,$B21)&gt;0,TRUE,FALSE)),"")</f>
        <v>0</v>
      </c>
      <c r="Q21" s="17" t="str">
        <f>IFERROR(AND(OR(Q1:R20,$AB21)=TRUE,IF(SEARCH(Q$1,$B21)&gt;0,TRUE,FALSE)),"")</f>
        <v/>
      </c>
      <c r="R21" s="17" t="str">
        <f>IFERROR(AND(OR(R1:R20,$AB21)=TRUE,IF(SEARCH(R$1,$B21)&gt;0,TRUE,FALSE)),"")</f>
        <v/>
      </c>
      <c r="S21" s="17" t="str">
        <f>IFERROR(AND(OR(S1:T20,$AB21)=TRUE,IF(SEARCH(S$1,$B21)&gt;0,TRUE,FALSE)),"")</f>
        <v/>
      </c>
      <c r="T21" s="17" t="str">
        <f>IFERROR(AND(OR(T1:T20,$AB21)=TRUE,IF(SEARCH(T$1,$B21)&gt;0,TRUE,FALSE)),"")</f>
        <v/>
      </c>
      <c r="U21" s="17" t="str">
        <f>IFERROR(AND(OR(U1:U20,$AB21)=TRUE,IF(SEARCH(U$1,$B21)&gt;0,TRUE,FALSE)),"")</f>
        <v/>
      </c>
      <c r="V21" s="17" t="str">
        <f>IFERROR(AND(OR(V1:Y20,$AB21)=TRUE,IF(SEARCH(V$1,$B21)&gt;0,TRUE,FALSE)),"")</f>
        <v/>
      </c>
      <c r="W21" s="17" t="b">
        <f>IFERROR(AND(OR(W1:Y20,$AB21)=TRUE,IF(SEARCH(W$1,$B21)&gt;0,TRUE,FALSE)),"")</f>
        <v>0</v>
      </c>
      <c r="X21" s="17" t="str">
        <f>IFERROR(AND(OR(X1:Y20,$AB21)=TRUE,IF(SEARCH(X$1,$B21)&gt;0,TRUE,FALSE)),"")</f>
        <v/>
      </c>
      <c r="Y21" s="17" t="str">
        <f>IFERROR(AND(OR(Y1:Y20,$AB21)=TRUE,IF(SEARCH(Y$1,$B21)&gt;0,TRUE,FALSE)),"")</f>
        <v/>
      </c>
      <c r="Z21" s="17">
        <f t="shared" si="0"/>
        <v>0</v>
      </c>
      <c r="AA21" s="17" t="b">
        <f t="shared" si="1"/>
        <v>0</v>
      </c>
      <c r="AB21" s="17" t="b">
        <f t="shared" si="2"/>
        <v>0</v>
      </c>
      <c r="AC21" s="17" t="b">
        <f t="shared" si="3"/>
        <v>0</v>
      </c>
      <c r="AD21" s="17" t="b">
        <f>IF(F21&gt;'Overview (RESPONSES REQUIRED)'!$F$55,FALSE,TRUE)</f>
        <v>0</v>
      </c>
      <c r="AE21" s="17" t="b">
        <f>IF('Overview (RESPONSES REQUIRED)'!$D$55="Y", TRUE, FALSE)</f>
        <v>0</v>
      </c>
      <c r="AF21" s="17" t="str">
        <f t="shared" si="4"/>
        <v>N</v>
      </c>
    </row>
    <row r="22" spans="1:32" ht="54" x14ac:dyDescent="0.15">
      <c r="A22" s="17" t="s">
        <v>1088</v>
      </c>
      <c r="B22" s="17" t="s">
        <v>1089</v>
      </c>
      <c r="C22" s="17">
        <v>3</v>
      </c>
      <c r="D22" s="17">
        <v>1</v>
      </c>
      <c r="E22" s="17" t="s">
        <v>1051</v>
      </c>
      <c r="F22" s="17">
        <v>10</v>
      </c>
      <c r="G22" s="17" t="str">
        <f>IF('ENDC-n7'!P25="Y", "Y", IF('ENDC-n7'!P25="N", "N", 0))</f>
        <v>N</v>
      </c>
      <c r="H22" s="17" t="str">
        <f>IFERROR(AND(OR(H1:I21,$AB22)=TRUE,IF(SEARCH(H$1,$B22)&gt;0,TRUE,FALSE)),"")</f>
        <v/>
      </c>
      <c r="I22" s="17" t="b">
        <f>IFERROR(AND(OR(I1:I21,$AB22)=TRUE,IF(SEARCH(I$1,$B22)&gt;0,TRUE,FALSE)),"")</f>
        <v>0</v>
      </c>
      <c r="J22" s="17" t="str">
        <f>IFERROR(AND(OR(J1:M21,$AB22)=TRUE,IF(SEARCH(J$1,$B22)&gt;0,TRUE,FALSE)),"")</f>
        <v/>
      </c>
      <c r="K22" s="17" t="str">
        <f>IFERROR(AND(OR(K1:M21,$AB22)=TRUE,IF(SEARCH(K$1,$B22)&gt;0,TRUE,FALSE)),"")</f>
        <v/>
      </c>
      <c r="L22" s="17" t="b">
        <f>IFERROR(AND(OR(L1:M21,$AB22)=TRUE,IF(SEARCH(L$1,$B22)&gt;0,TRUE,FALSE)),"")</f>
        <v>0</v>
      </c>
      <c r="M22" s="17" t="str">
        <f>IFERROR(AND(OR(M1:M21,$AB22)=TRUE,IF(SEARCH(M$1,$B22)&gt;0,TRUE,FALSE)),"")</f>
        <v/>
      </c>
      <c r="N22" s="17" t="str">
        <f>IFERROR(AND(OR(N1:N21,$AB22)=TRUE,IF(SEARCH(N$1,$B22)&gt;0,TRUE,FALSE)),"")</f>
        <v/>
      </c>
      <c r="O22" s="17" t="str">
        <f>IFERROR(AND(OR(O1:R21,$AB22)=TRUE,IF(SEARCH(O$1,$B22)&gt;0,TRUE,FALSE)),"")</f>
        <v/>
      </c>
      <c r="P22" s="17" t="str">
        <f>IFERROR(AND(OR(P1:R21,$AB22)=TRUE,IF(SEARCH(P$1,$B22)&gt;0,TRUE,FALSE)),"")</f>
        <v/>
      </c>
      <c r="Q22" s="17" t="str">
        <f>IFERROR(AND(OR(Q1:R21,$AB22)=TRUE,IF(SEARCH(Q$1,$B22)&gt;0,TRUE,FALSE)),"")</f>
        <v/>
      </c>
      <c r="R22" s="17" t="str">
        <f>IFERROR(AND(OR(R1:R21,$AB22)=TRUE,IF(SEARCH(R$1,$B22)&gt;0,TRUE,FALSE)),"")</f>
        <v/>
      </c>
      <c r="S22" s="17" t="str">
        <f>IFERROR(AND(OR(S1:T21,$AB22)=TRUE,IF(SEARCH(S$1,$B22)&gt;0,TRUE,FALSE)),"")</f>
        <v/>
      </c>
      <c r="T22" s="17" t="str">
        <f>IFERROR(AND(OR(T1:T21,$AB22)=TRUE,IF(SEARCH(T$1,$B22)&gt;0,TRUE,FALSE)),"")</f>
        <v/>
      </c>
      <c r="U22" s="17" t="b">
        <f>IFERROR(AND(OR(U1:U21,$AB22)=TRUE,IF(SEARCH(U$1,$B22)&gt;0,TRUE,FALSE)),"")</f>
        <v>0</v>
      </c>
      <c r="V22" s="17" t="str">
        <f>IFERROR(AND(OR(V1:Y21,$AB22)=TRUE,IF(SEARCH(V$1,$B22)&gt;0,TRUE,FALSE)),"")</f>
        <v/>
      </c>
      <c r="W22" s="17" t="str">
        <f>IFERROR(AND(OR(W1:Y21,$AB22)=TRUE,IF(SEARCH(W$1,$B22)&gt;0,TRUE,FALSE)),"")</f>
        <v/>
      </c>
      <c r="X22" s="17" t="str">
        <f>IFERROR(AND(OR(X1:Y21,$AB22)=TRUE,IF(SEARCH(X$1,$B22)&gt;0,TRUE,FALSE)),"")</f>
        <v/>
      </c>
      <c r="Y22" s="17" t="b">
        <f>IFERROR(AND(OR(Y1:Y21,$AB22)=TRUE,IF(SEARCH(Y$1,$B22)&gt;0,TRUE,FALSE)),"")</f>
        <v>0</v>
      </c>
      <c r="Z22" s="17">
        <f t="shared" si="0"/>
        <v>0</v>
      </c>
      <c r="AA22" s="17" t="b">
        <f t="shared" si="1"/>
        <v>0</v>
      </c>
      <c r="AB22" s="17" t="b">
        <f t="shared" si="2"/>
        <v>0</v>
      </c>
      <c r="AC22" s="17" t="b">
        <f t="shared" si="3"/>
        <v>0</v>
      </c>
      <c r="AD22" s="17" t="b">
        <f>IF(F22&gt;'Overview (RESPONSES REQUIRED)'!$F$55,FALSE,TRUE)</f>
        <v>0</v>
      </c>
      <c r="AE22" s="17" t="b">
        <f>IF('Overview (RESPONSES REQUIRED)'!$D$55="Y", TRUE, FALSE)</f>
        <v>0</v>
      </c>
      <c r="AF22" s="17" t="str">
        <f t="shared" si="4"/>
        <v>N</v>
      </c>
    </row>
    <row r="23" spans="1:32" ht="40.5" x14ac:dyDescent="0.15">
      <c r="A23" s="17" t="s">
        <v>1090</v>
      </c>
      <c r="B23" s="17" t="s">
        <v>1091</v>
      </c>
      <c r="C23" s="17">
        <v>3</v>
      </c>
      <c r="D23" s="17">
        <v>1</v>
      </c>
      <c r="E23" s="17" t="s">
        <v>1051</v>
      </c>
      <c r="F23" s="17">
        <v>14</v>
      </c>
      <c r="G23" s="17" t="str">
        <f>IF('ENDC-n7'!P26="Y", "Y", IF('ENDC-n7'!P26="N", "N", 0))</f>
        <v>N</v>
      </c>
      <c r="H23" s="17" t="str">
        <f>IFERROR(AND(OR(H1:I22,$AB23)=TRUE,IF(SEARCH(H$1,$B23)&gt;0,TRUE,FALSE)),"")</f>
        <v/>
      </c>
      <c r="I23" s="17" t="b">
        <f>IFERROR(AND(OR(I1:I22,$AB23)=TRUE,IF(SEARCH(I$1,$B23)&gt;0,TRUE,FALSE)),"")</f>
        <v>0</v>
      </c>
      <c r="J23" s="17" t="str">
        <f>IFERROR(AND(OR(J1:M22,$AB23)=TRUE,IF(SEARCH(J$1,$B23)&gt;0,TRUE,FALSE)),"")</f>
        <v/>
      </c>
      <c r="K23" s="17" t="str">
        <f>IFERROR(AND(OR(K1:M22,$AB23)=TRUE,IF(SEARCH(K$1,$B23)&gt;0,TRUE,FALSE)),"")</f>
        <v/>
      </c>
      <c r="L23" s="17" t="str">
        <f>IFERROR(AND(OR(L1:M22,$AB23)=TRUE,IF(SEARCH(L$1,$B23)&gt;0,TRUE,FALSE)),"")</f>
        <v/>
      </c>
      <c r="M23" s="17" t="b">
        <f>IFERROR(AND(OR(M1:M22,$AB23)=TRUE,IF(SEARCH(M$1,$B23)&gt;0,TRUE,FALSE)),"")</f>
        <v>0</v>
      </c>
      <c r="N23" s="17" t="str">
        <f>IFERROR(AND(OR(N1:N22,$AB23)=TRUE,IF(SEARCH(N$1,$B23)&gt;0,TRUE,FALSE)),"")</f>
        <v/>
      </c>
      <c r="O23" s="17" t="b">
        <f>IFERROR(AND(OR(O1:R22,$AB23)=TRUE,IF(SEARCH(O$1,$B23)&gt;0,TRUE,FALSE)),"")</f>
        <v>0</v>
      </c>
      <c r="P23" s="17" t="b">
        <f>IFERROR(AND(OR(P1:R22,$AB23)=TRUE,IF(SEARCH(P$1,$B23)&gt;0,TRUE,FALSE)),"")</f>
        <v>0</v>
      </c>
      <c r="Q23" s="17" t="str">
        <f>IFERROR(AND(OR(Q1:R22,$AB23)=TRUE,IF(SEARCH(Q$1,$B23)&gt;0,TRUE,FALSE)),"")</f>
        <v/>
      </c>
      <c r="R23" s="17" t="str">
        <f>IFERROR(AND(OR(R1:R22,$AB23)=TRUE,IF(SEARCH(R$1,$B23)&gt;0,TRUE,FALSE)),"")</f>
        <v/>
      </c>
      <c r="S23" s="17" t="str">
        <f>IFERROR(AND(OR(S1:T22,$AB23)=TRUE,IF(SEARCH(S$1,$B23)&gt;0,TRUE,FALSE)),"")</f>
        <v/>
      </c>
      <c r="T23" s="17" t="str">
        <f>IFERROR(AND(OR(T1:T22,$AB23)=TRUE,IF(SEARCH(T$1,$B23)&gt;0,TRUE,FALSE)),"")</f>
        <v/>
      </c>
      <c r="U23" s="17" t="str">
        <f>IFERROR(AND(OR(U1:U22,$AB23)=TRUE,IF(SEARCH(U$1,$B23)&gt;0,TRUE,FALSE)),"")</f>
        <v/>
      </c>
      <c r="V23" s="17" t="str">
        <f>IFERROR(AND(OR(V1:Y22,$AB23)=TRUE,IF(SEARCH(V$1,$B23)&gt;0,TRUE,FALSE)),"")</f>
        <v/>
      </c>
      <c r="W23" s="17" t="b">
        <f>IFERROR(AND(OR(W1:Y22,$AB23)=TRUE,IF(SEARCH(W$1,$B23)&gt;0,TRUE,FALSE)),"")</f>
        <v>0</v>
      </c>
      <c r="X23" s="17" t="str">
        <f>IFERROR(AND(OR(X1:Y22,$AB23)=TRUE,IF(SEARCH(X$1,$B23)&gt;0,TRUE,FALSE)),"")</f>
        <v/>
      </c>
      <c r="Y23" s="17" t="str">
        <f>IFERROR(AND(OR(Y1:Y22,$AB23)=TRUE,IF(SEARCH(Y$1,$B23)&gt;0,TRUE,FALSE)),"")</f>
        <v/>
      </c>
      <c r="Z23" s="17">
        <f t="shared" si="0"/>
        <v>0</v>
      </c>
      <c r="AA23" s="17" t="b">
        <f t="shared" si="1"/>
        <v>0</v>
      </c>
      <c r="AB23" s="17" t="b">
        <f t="shared" si="2"/>
        <v>0</v>
      </c>
      <c r="AC23" s="17" t="b">
        <f t="shared" si="3"/>
        <v>0</v>
      </c>
      <c r="AD23" s="17" t="b">
        <f>IF(F23&gt;'Overview (RESPONSES REQUIRED)'!$F$55,FALSE,TRUE)</f>
        <v>0</v>
      </c>
      <c r="AE23" s="17" t="b">
        <f>IF('Overview (RESPONSES REQUIRED)'!$D$55="Y", TRUE, FALSE)</f>
        <v>0</v>
      </c>
      <c r="AF23" s="17" t="str">
        <f t="shared" si="4"/>
        <v>N</v>
      </c>
    </row>
    <row r="24" spans="1:32" ht="40.5" x14ac:dyDescent="0.15">
      <c r="A24" s="17" t="s">
        <v>1092</v>
      </c>
      <c r="B24" s="17" t="s">
        <v>1093</v>
      </c>
      <c r="C24" s="17">
        <v>3</v>
      </c>
      <c r="D24" s="17">
        <v>1</v>
      </c>
      <c r="E24" s="17" t="s">
        <v>1051</v>
      </c>
      <c r="F24" s="17">
        <v>14</v>
      </c>
      <c r="G24" s="17" t="str">
        <f>IF('ENDC-n7'!P27="Y", "Y", IF('ENDC-n7'!P27="N", "N", 0))</f>
        <v>N</v>
      </c>
      <c r="H24" s="17" t="b">
        <f>IFERROR(AND(OR(H1:I23,$AB24)=TRUE,IF(SEARCH(H$1,$B24)&gt;0,TRUE,FALSE)),"")</f>
        <v>0</v>
      </c>
      <c r="I24" s="17" t="str">
        <f>IFERROR(AND(OR(I1:I23,$AB24)=TRUE,IF(SEARCH(I$1,$B24)&gt;0,TRUE,FALSE)),"")</f>
        <v/>
      </c>
      <c r="J24" s="17" t="str">
        <f>IFERROR(AND(OR(J1:M23,$AB24)=TRUE,IF(SEARCH(J$1,$B24)&gt;0,TRUE,FALSE)),"")</f>
        <v/>
      </c>
      <c r="K24" s="17" t="str">
        <f>IFERROR(AND(OR(K1:M23,$AB24)=TRUE,IF(SEARCH(K$1,$B24)&gt;0,TRUE,FALSE)),"")</f>
        <v/>
      </c>
      <c r="L24" s="17" t="str">
        <f>IFERROR(AND(OR(L1:M23,$AB24)=TRUE,IF(SEARCH(L$1,$B24)&gt;0,TRUE,FALSE)),"")</f>
        <v/>
      </c>
      <c r="M24" s="17" t="b">
        <f>IFERROR(AND(OR(M1:M23,$AB24)=TRUE,IF(SEARCH(M$1,$B24)&gt;0,TRUE,FALSE)),"")</f>
        <v>0</v>
      </c>
      <c r="N24" s="17" t="str">
        <f>IFERROR(AND(OR(N1:N23,$AB24)=TRUE,IF(SEARCH(N$1,$B24)&gt;0,TRUE,FALSE)),"")</f>
        <v/>
      </c>
      <c r="O24" s="17" t="str">
        <f>IFERROR(AND(OR(O1:R23,$AB24)=TRUE,IF(SEARCH(O$1,$B24)&gt;0,TRUE,FALSE)),"")</f>
        <v/>
      </c>
      <c r="P24" s="17" t="b">
        <f>IFERROR(AND(OR(P1:R23,$AB24)=TRUE,IF(SEARCH(P$1,$B24)&gt;0,TRUE,FALSE)),"")</f>
        <v>0</v>
      </c>
      <c r="Q24" s="17" t="str">
        <f>IFERROR(AND(OR(Q1:R23,$AB24)=TRUE,IF(SEARCH(Q$1,$B24)&gt;0,TRUE,FALSE)),"")</f>
        <v/>
      </c>
      <c r="R24" s="17" t="str">
        <f>IFERROR(AND(OR(R1:R23,$AB24)=TRUE,IF(SEARCH(R$1,$B24)&gt;0,TRUE,FALSE)),"")</f>
        <v/>
      </c>
      <c r="S24" s="17" t="str">
        <f>IFERROR(AND(OR(S1:T23,$AB24)=TRUE,IF(SEARCH(S$1,$B24)&gt;0,TRUE,FALSE)),"")</f>
        <v/>
      </c>
      <c r="T24" s="17" t="str">
        <f>IFERROR(AND(OR(T1:T23,$AB24)=TRUE,IF(SEARCH(T$1,$B24)&gt;0,TRUE,FALSE)),"")</f>
        <v/>
      </c>
      <c r="U24" s="17" t="str">
        <f>IFERROR(AND(OR(U1:U23,$AB24)=TRUE,IF(SEARCH(U$1,$B24)&gt;0,TRUE,FALSE)),"")</f>
        <v/>
      </c>
      <c r="V24" s="17" t="str">
        <f>IFERROR(AND(OR(V1:Y23,$AB24)=TRUE,IF(SEARCH(V$1,$B24)&gt;0,TRUE,FALSE)),"")</f>
        <v/>
      </c>
      <c r="W24" s="17" t="b">
        <f>IFERROR(AND(OR(W1:Y23,$AB24)=TRUE,IF(SEARCH(W$1,$B24)&gt;0,TRUE,FALSE)),"")</f>
        <v>0</v>
      </c>
      <c r="X24" s="17" t="str">
        <f>IFERROR(AND(OR(X1:Y23,$AB24)=TRUE,IF(SEARCH(X$1,$B24)&gt;0,TRUE,FALSE)),"")</f>
        <v/>
      </c>
      <c r="Y24" s="17" t="str">
        <f>IFERROR(AND(OR(Y1:Y23,$AB24)=TRUE,IF(SEARCH(Y$1,$B24)&gt;0,TRUE,FALSE)),"")</f>
        <v/>
      </c>
      <c r="Z24" s="17">
        <f t="shared" si="0"/>
        <v>0</v>
      </c>
      <c r="AA24" s="17" t="b">
        <f t="shared" si="1"/>
        <v>0</v>
      </c>
      <c r="AB24" s="17" t="b">
        <f t="shared" si="2"/>
        <v>0</v>
      </c>
      <c r="AC24" s="17" t="b">
        <f t="shared" si="3"/>
        <v>0</v>
      </c>
      <c r="AD24" s="17" t="b">
        <f>IF(F24&gt;'Overview (RESPONSES REQUIRED)'!$F$55,FALSE,TRUE)</f>
        <v>0</v>
      </c>
      <c r="AE24" s="17" t="b">
        <f>IF('Overview (RESPONSES REQUIRED)'!$D$55="Y", TRUE, FALSE)</f>
        <v>0</v>
      </c>
      <c r="AF24" s="17" t="str">
        <f t="shared" si="4"/>
        <v>N</v>
      </c>
    </row>
    <row r="25" spans="1:32" ht="40.5" x14ac:dyDescent="0.15">
      <c r="A25" s="17" t="s">
        <v>1094</v>
      </c>
      <c r="B25" s="17" t="s">
        <v>1095</v>
      </c>
      <c r="C25" s="17">
        <v>3</v>
      </c>
      <c r="D25" s="17">
        <v>1</v>
      </c>
      <c r="E25" s="17" t="s">
        <v>1051</v>
      </c>
      <c r="F25" s="17">
        <v>14</v>
      </c>
      <c r="G25" s="17" t="str">
        <f>IF('ENDC-n7'!P28="Y", "Y", IF('ENDC-n7'!P28="N", "N", 0))</f>
        <v>N</v>
      </c>
      <c r="H25" s="17" t="str">
        <f>IFERROR(AND(OR(H1:I24,$AB25)=TRUE,IF(SEARCH(H$1,$B25)&gt;0,TRUE,FALSE)),"")</f>
        <v/>
      </c>
      <c r="I25" s="17" t="str">
        <f>IFERROR(AND(OR(I1:I24,$AB25)=TRUE,IF(SEARCH(I$1,$B25)&gt;0,TRUE,FALSE)),"")</f>
        <v/>
      </c>
      <c r="J25" s="17" t="str">
        <f>IFERROR(AND(OR(J1:M24,$AB25)=TRUE,IF(SEARCH(J$1,$B25)&gt;0,TRUE,FALSE)),"")</f>
        <v/>
      </c>
      <c r="K25" s="17" t="str">
        <f>IFERROR(AND(OR(K1:M24,$AB25)=TRUE,IF(SEARCH(K$1,$B25)&gt;0,TRUE,FALSE)),"")</f>
        <v/>
      </c>
      <c r="L25" s="17" t="str">
        <f>IFERROR(AND(OR(L1:M24,$AB25)=TRUE,IF(SEARCH(L$1,$B25)&gt;0,TRUE,FALSE)),"")</f>
        <v/>
      </c>
      <c r="M25" s="17" t="b">
        <f>IFERROR(AND(OR(M1:M24,$AB25)=TRUE,IF(SEARCH(M$1,$B25)&gt;0,TRUE,FALSE)),"")</f>
        <v>0</v>
      </c>
      <c r="N25" s="17" t="str">
        <f>IFERROR(AND(OR(N1:N24,$AB25)=TRUE,IF(SEARCH(N$1,$B25)&gt;0,TRUE,FALSE)),"")</f>
        <v/>
      </c>
      <c r="O25" s="17" t="str">
        <f>IFERROR(AND(OR(O1:R24,$AB25)=TRUE,IF(SEARCH(O$1,$B25)&gt;0,TRUE,FALSE)),"")</f>
        <v/>
      </c>
      <c r="P25" s="17" t="b">
        <f>IFERROR(AND(OR(P1:R24,$AB25)=TRUE,IF(SEARCH(P$1,$B25)&gt;0,TRUE,FALSE)),"")</f>
        <v>0</v>
      </c>
      <c r="Q25" s="17" t="str">
        <f>IFERROR(AND(OR(Q1:R24,$AB25)=TRUE,IF(SEARCH(Q$1,$B25)&gt;0,TRUE,FALSE)),"")</f>
        <v/>
      </c>
      <c r="R25" s="17" t="str">
        <f>IFERROR(AND(OR(R1:R24,$AB25)=TRUE,IF(SEARCH(R$1,$B25)&gt;0,TRUE,FALSE)),"")</f>
        <v/>
      </c>
      <c r="S25" s="17" t="str">
        <f>IFERROR(AND(OR(S1:T24,$AB25)=TRUE,IF(SEARCH(S$1,$B25)&gt;0,TRUE,FALSE)),"")</f>
        <v/>
      </c>
      <c r="T25" s="17" t="str">
        <f>IFERROR(AND(OR(T1:T24,$AB25)=TRUE,IF(SEARCH(T$1,$B25)&gt;0,TRUE,FALSE)),"")</f>
        <v/>
      </c>
      <c r="U25" s="17" t="b">
        <f>IFERROR(AND(OR(U1:U24,$AB25)=TRUE,IF(SEARCH(U$1,$B25)&gt;0,TRUE,FALSE)),"")</f>
        <v>0</v>
      </c>
      <c r="V25" s="17" t="str">
        <f>IFERROR(AND(OR(V1:Y24,$AB25)=TRUE,IF(SEARCH(V$1,$B25)&gt;0,TRUE,FALSE)),"")</f>
        <v/>
      </c>
      <c r="W25" s="17" t="b">
        <f>IFERROR(AND(OR(W1:Y24,$AB25)=TRUE,IF(SEARCH(W$1,$B25)&gt;0,TRUE,FALSE)),"")</f>
        <v>0</v>
      </c>
      <c r="X25" s="17" t="str">
        <f>IFERROR(AND(OR(X1:Y24,$AB25)=TRUE,IF(SEARCH(X$1,$B25)&gt;0,TRUE,FALSE)),"")</f>
        <v/>
      </c>
      <c r="Y25" s="17" t="str">
        <f>IFERROR(AND(OR(Y1:Y24,$AB25)=TRUE,IF(SEARCH(Y$1,$B25)&gt;0,TRUE,FALSE)),"")</f>
        <v/>
      </c>
      <c r="Z25" s="17">
        <f t="shared" si="0"/>
        <v>0</v>
      </c>
      <c r="AA25" s="17" t="b">
        <f t="shared" si="1"/>
        <v>0</v>
      </c>
      <c r="AB25" s="17" t="b">
        <f t="shared" si="2"/>
        <v>0</v>
      </c>
      <c r="AC25" s="17" t="b">
        <f t="shared" si="3"/>
        <v>0</v>
      </c>
      <c r="AD25" s="17" t="b">
        <f>IF(F25&gt;'Overview (RESPONSES REQUIRED)'!$F$55,FALSE,TRUE)</f>
        <v>0</v>
      </c>
      <c r="AE25" s="17" t="b">
        <f>IF('Overview (RESPONSES REQUIRED)'!$D$55="Y", TRUE, FALSE)</f>
        <v>0</v>
      </c>
      <c r="AF25" s="17" t="str">
        <f t="shared" si="4"/>
        <v>N</v>
      </c>
    </row>
    <row r="26" spans="1:32" ht="54" x14ac:dyDescent="0.15">
      <c r="A26" s="17" t="s">
        <v>1096</v>
      </c>
      <c r="B26" s="17" t="s">
        <v>1097</v>
      </c>
      <c r="C26" s="17">
        <v>3</v>
      </c>
      <c r="D26" s="17">
        <v>1</v>
      </c>
      <c r="E26" s="17" t="s">
        <v>1051</v>
      </c>
      <c r="F26" s="17">
        <v>10</v>
      </c>
      <c r="G26" s="17" t="str">
        <f>IF('ENDC-n7'!P29="Y", "Y", IF('ENDC-n7'!P29="N", "N", 0))</f>
        <v>N</v>
      </c>
      <c r="H26" s="17" t="str">
        <f>IFERROR(AND(OR(H1:I25,$AB26)=TRUE,IF(SEARCH(H$1,$B26)&gt;0,TRUE,FALSE)),"")</f>
        <v/>
      </c>
      <c r="I26" s="17" t="b">
        <f>IFERROR(AND(OR(I1:I25,$AB26)=TRUE,IF(SEARCH(I$1,$B26)&gt;0,TRUE,FALSE)),"")</f>
        <v>0</v>
      </c>
      <c r="J26" s="17" t="str">
        <f>IFERROR(AND(OR(J1:M25,$AB26)=TRUE,IF(SEARCH(J$1,$B26)&gt;0,TRUE,FALSE)),"")</f>
        <v/>
      </c>
      <c r="K26" s="17" t="b">
        <f>IFERROR(AND(OR(K1:M25,$AB26)=TRUE,IF(SEARCH(K$1,$B26)&gt;0,TRUE,FALSE)),"")</f>
        <v>0</v>
      </c>
      <c r="L26" s="17" t="str">
        <f>IFERROR(AND(OR(L1:M25,$AB26)=TRUE,IF(SEARCH(L$1,$B26)&gt;0,TRUE,FALSE)),"")</f>
        <v/>
      </c>
      <c r="M26" s="17" t="str">
        <f>IFERROR(AND(OR(M1:M25,$AB26)=TRUE,IF(SEARCH(M$1,$B26)&gt;0,TRUE,FALSE)),"")</f>
        <v/>
      </c>
      <c r="N26" s="17" t="str">
        <f>IFERROR(AND(OR(N1:N25,$AB26)=TRUE,IF(SEARCH(N$1,$B26)&gt;0,TRUE,FALSE)),"")</f>
        <v/>
      </c>
      <c r="O26" s="17" t="str">
        <f>IFERROR(AND(OR(O1:R25,$AB26)=TRUE,IF(SEARCH(O$1,$B26)&gt;0,TRUE,FALSE)),"")</f>
        <v/>
      </c>
      <c r="P26" s="17" t="str">
        <f>IFERROR(AND(OR(P1:R25,$AB26)=TRUE,IF(SEARCH(P$1,$B26)&gt;0,TRUE,FALSE)),"")</f>
        <v/>
      </c>
      <c r="Q26" s="17" t="str">
        <f>IFERROR(AND(OR(Q1:R25,$AB26)=TRUE,IF(SEARCH(Q$1,$B26)&gt;0,TRUE,FALSE)),"")</f>
        <v/>
      </c>
      <c r="R26" s="17" t="str">
        <f>IFERROR(AND(OR(R1:R25,$AB26)=TRUE,IF(SEARCH(R$1,$B26)&gt;0,TRUE,FALSE)),"")</f>
        <v/>
      </c>
      <c r="S26" s="17" t="str">
        <f>IFERROR(AND(OR(S1:T25,$AB26)=TRUE,IF(SEARCH(S$1,$B26)&gt;0,TRUE,FALSE)),"")</f>
        <v/>
      </c>
      <c r="T26" s="17" t="str">
        <f>IFERROR(AND(OR(T1:T25,$AB26)=TRUE,IF(SEARCH(T$1,$B26)&gt;0,TRUE,FALSE)),"")</f>
        <v/>
      </c>
      <c r="U26" s="17" t="b">
        <f>IFERROR(AND(OR(U1:U25,$AB26)=TRUE,IF(SEARCH(U$1,$B26)&gt;0,TRUE,FALSE)),"")</f>
        <v>0</v>
      </c>
      <c r="V26" s="17" t="str">
        <f>IFERROR(AND(OR(V1:Y25,$AB26)=TRUE,IF(SEARCH(V$1,$B26)&gt;0,TRUE,FALSE)),"")</f>
        <v/>
      </c>
      <c r="W26" s="17" t="str">
        <f>IFERROR(AND(OR(W1:Y25,$AB26)=TRUE,IF(SEARCH(W$1,$B26)&gt;0,TRUE,FALSE)),"")</f>
        <v/>
      </c>
      <c r="X26" s="17" t="str">
        <f>IFERROR(AND(OR(X1:Y25,$AB26)=TRUE,IF(SEARCH(X$1,$B26)&gt;0,TRUE,FALSE)),"")</f>
        <v/>
      </c>
      <c r="Y26" s="17" t="b">
        <f>IFERROR(AND(OR(Y1:Y25,$AB26)=TRUE,IF(SEARCH(Y$1,$B26)&gt;0,TRUE,FALSE)),"")</f>
        <v>0</v>
      </c>
      <c r="Z26" s="17">
        <f t="shared" si="0"/>
        <v>0</v>
      </c>
      <c r="AA26" s="17" t="b">
        <f t="shared" si="1"/>
        <v>0</v>
      </c>
      <c r="AB26" s="17" t="b">
        <f t="shared" si="2"/>
        <v>0</v>
      </c>
      <c r="AC26" s="17" t="b">
        <f t="shared" si="3"/>
        <v>0</v>
      </c>
      <c r="AD26" s="17" t="b">
        <f>IF(F26&gt;'Overview (RESPONSES REQUIRED)'!$F$55,FALSE,TRUE)</f>
        <v>0</v>
      </c>
      <c r="AE26" s="17" t="b">
        <f>IF('Overview (RESPONSES REQUIRED)'!$D$55="Y", TRUE, FALSE)</f>
        <v>0</v>
      </c>
      <c r="AF26" s="17" t="str">
        <f t="shared" si="4"/>
        <v>N</v>
      </c>
    </row>
    <row r="27" spans="1:32" ht="54" x14ac:dyDescent="0.15">
      <c r="A27" s="17" t="s">
        <v>1098</v>
      </c>
      <c r="B27" s="17" t="s">
        <v>1099</v>
      </c>
      <c r="C27" s="17">
        <v>3</v>
      </c>
      <c r="D27" s="17">
        <v>1</v>
      </c>
      <c r="E27" s="17" t="s">
        <v>1051</v>
      </c>
      <c r="F27" s="17">
        <v>8</v>
      </c>
      <c r="G27" s="17" t="str">
        <f>IF('ENDC-n7'!P30="Y", "Y", IF('ENDC-n7'!P30="N", "N", 0))</f>
        <v>N</v>
      </c>
      <c r="H27" s="17" t="b">
        <f>IFERROR(AND(OR(H1:I26,$AB27)=TRUE,IF(SEARCH(H$1,$B27)&gt;0,TRUE,FALSE)),"")</f>
        <v>0</v>
      </c>
      <c r="I27" s="17" t="str">
        <f>IFERROR(AND(OR(I1:I26,$AB27)=TRUE,IF(SEARCH(I$1,$B27)&gt;0,TRUE,FALSE)),"")</f>
        <v/>
      </c>
      <c r="J27" s="17" t="str">
        <f>IFERROR(AND(OR(J1:M26,$AB27)=TRUE,IF(SEARCH(J$1,$B27)&gt;0,TRUE,FALSE)),"")</f>
        <v/>
      </c>
      <c r="K27" s="17" t="str">
        <f>IFERROR(AND(OR(K1:M26,$AB27)=TRUE,IF(SEARCH(K$1,$B27)&gt;0,TRUE,FALSE)),"")</f>
        <v/>
      </c>
      <c r="L27" s="17" t="b">
        <f>IFERROR(AND(OR(L1:M26,$AB27)=TRUE,IF(SEARCH(L$1,$B27)&gt;0,TRUE,FALSE)),"")</f>
        <v>0</v>
      </c>
      <c r="M27" s="17" t="str">
        <f>IFERROR(AND(OR(M1:M26,$AB27)=TRUE,IF(SEARCH(M$1,$B27)&gt;0,TRUE,FALSE)),"")</f>
        <v/>
      </c>
      <c r="N27" s="17" t="str">
        <f>IFERROR(AND(OR(N1:N26,$AB27)=TRUE,IF(SEARCH(N$1,$B27)&gt;0,TRUE,FALSE)),"")</f>
        <v/>
      </c>
      <c r="O27" s="17" t="str">
        <f>IFERROR(AND(OR(O1:R26,$AB27)=TRUE,IF(SEARCH(O$1,$B27)&gt;0,TRUE,FALSE)),"")</f>
        <v/>
      </c>
      <c r="P27" s="17" t="str">
        <f>IFERROR(AND(OR(P1:R26,$AB27)=TRUE,IF(SEARCH(P$1,$B27)&gt;0,TRUE,FALSE)),"")</f>
        <v/>
      </c>
      <c r="Q27" s="17" t="str">
        <f>IFERROR(AND(OR(Q1:R26,$AB27)=TRUE,IF(SEARCH(Q$1,$B27)&gt;0,TRUE,FALSE)),"")</f>
        <v/>
      </c>
      <c r="R27" s="17" t="str">
        <f>IFERROR(AND(OR(R1:R26,$AB27)=TRUE,IF(SEARCH(R$1,$B27)&gt;0,TRUE,FALSE)),"")</f>
        <v/>
      </c>
      <c r="S27" s="17" t="str">
        <f>IFERROR(AND(OR(S1:T26,$AB27)=TRUE,IF(SEARCH(S$1,$B27)&gt;0,TRUE,FALSE)),"")</f>
        <v/>
      </c>
      <c r="T27" s="17" t="str">
        <f>IFERROR(AND(OR(T1:T26,$AB27)=TRUE,IF(SEARCH(T$1,$B27)&gt;0,TRUE,FALSE)),"")</f>
        <v/>
      </c>
      <c r="U27" s="17" t="b">
        <f>IFERROR(AND(OR(U1:U26,$AB27)=TRUE,IF(SEARCH(U$1,$B27)&gt;0,TRUE,FALSE)),"")</f>
        <v>0</v>
      </c>
      <c r="V27" s="17" t="str">
        <f>IFERROR(AND(OR(V1:Y26,$AB27)=TRUE,IF(SEARCH(V$1,$B27)&gt;0,TRUE,FALSE)),"")</f>
        <v/>
      </c>
      <c r="W27" s="17" t="str">
        <f>IFERROR(AND(OR(W1:Y26,$AB27)=TRUE,IF(SEARCH(W$1,$B27)&gt;0,TRUE,FALSE)),"")</f>
        <v/>
      </c>
      <c r="X27" s="17" t="str">
        <f>IFERROR(AND(OR(X1:Y26,$AB27)=TRUE,IF(SEARCH(X$1,$B27)&gt;0,TRUE,FALSE)),"")</f>
        <v/>
      </c>
      <c r="Y27" s="17" t="b">
        <f>IFERROR(AND(OR(Y1:Y26,$AB27)=TRUE,IF(SEARCH(Y$1,$B27)&gt;0,TRUE,FALSE)),"")</f>
        <v>0</v>
      </c>
      <c r="Z27" s="17">
        <f t="shared" si="0"/>
        <v>0</v>
      </c>
      <c r="AA27" s="17" t="b">
        <f t="shared" si="1"/>
        <v>0</v>
      </c>
      <c r="AB27" s="17" t="b">
        <f t="shared" si="2"/>
        <v>0</v>
      </c>
      <c r="AC27" s="17" t="b">
        <f t="shared" si="3"/>
        <v>0</v>
      </c>
      <c r="AD27" s="17" t="b">
        <f>IF(F27&gt;'Overview (RESPONSES REQUIRED)'!$F$55,FALSE,TRUE)</f>
        <v>0</v>
      </c>
      <c r="AE27" s="17" t="b">
        <f>IF('Overview (RESPONSES REQUIRED)'!$D$55="Y", TRUE, FALSE)</f>
        <v>0</v>
      </c>
      <c r="AF27" s="17" t="str">
        <f t="shared" si="4"/>
        <v>N</v>
      </c>
    </row>
    <row r="28" spans="1:32" ht="40.5" x14ac:dyDescent="0.15">
      <c r="A28" s="17" t="s">
        <v>1100</v>
      </c>
      <c r="B28" s="17" t="s">
        <v>1101</v>
      </c>
      <c r="C28" s="17">
        <v>3</v>
      </c>
      <c r="D28" s="17">
        <v>1</v>
      </c>
      <c r="E28" s="17" t="s">
        <v>1051</v>
      </c>
      <c r="F28" s="17">
        <v>12</v>
      </c>
      <c r="G28" s="17" t="str">
        <f>IF('ENDC-n7'!P31="Y", "Y", IF('ENDC-n7'!P31="N", "N", 0))</f>
        <v>N</v>
      </c>
      <c r="H28" s="17" t="str">
        <f>IFERROR(AND(OR(H1:I27,$AB28)=TRUE,IF(SEARCH(H$1,$B28)&gt;0,TRUE,FALSE)),"")</f>
        <v/>
      </c>
      <c r="I28" s="17" t="b">
        <f>IFERROR(AND(OR(I1:I27,$AB28)=TRUE,IF(SEARCH(I$1,$B28)&gt;0,TRUE,FALSE)),"")</f>
        <v>0</v>
      </c>
      <c r="J28" s="17" t="str">
        <f>IFERROR(AND(OR(J1:M27,$AB28)=TRUE,IF(SEARCH(J$1,$B28)&gt;0,TRUE,FALSE)),"")</f>
        <v/>
      </c>
      <c r="K28" s="17" t="str">
        <f>IFERROR(AND(OR(K1:M27,$AB28)=TRUE,IF(SEARCH(K$1,$B28)&gt;0,TRUE,FALSE)),"")</f>
        <v/>
      </c>
      <c r="L28" s="17" t="b">
        <f>IFERROR(AND(OR(L1:M27,$AB28)=TRUE,IF(SEARCH(L$1,$B28)&gt;0,TRUE,FALSE)),"")</f>
        <v>0</v>
      </c>
      <c r="M28" s="17" t="str">
        <f>IFERROR(AND(OR(M1:M27,$AB28)=TRUE,IF(SEARCH(M$1,$B28)&gt;0,TRUE,FALSE)),"")</f>
        <v/>
      </c>
      <c r="N28" s="17" t="str">
        <f>IFERROR(AND(OR(N1:N27,$AB28)=TRUE,IF(SEARCH(N$1,$B28)&gt;0,TRUE,FALSE)),"")</f>
        <v/>
      </c>
      <c r="O28" s="17" t="str">
        <f>IFERROR(AND(OR(O1:R27,$AB28)=TRUE,IF(SEARCH(O$1,$B28)&gt;0,TRUE,FALSE)),"")</f>
        <v/>
      </c>
      <c r="P28" s="17" t="b">
        <f>IFERROR(AND(OR(P1:R27,$AB28)=TRUE,IF(SEARCH(P$1,$B28)&gt;0,TRUE,FALSE)),"")</f>
        <v>0</v>
      </c>
      <c r="Q28" s="17" t="str">
        <f>IFERROR(AND(OR(Q1:R27,$AB28)=TRUE,IF(SEARCH(Q$1,$B28)&gt;0,TRUE,FALSE)),"")</f>
        <v/>
      </c>
      <c r="R28" s="17" t="str">
        <f>IFERROR(AND(OR(R1:R27,$AB28)=TRUE,IF(SEARCH(R$1,$B28)&gt;0,TRUE,FALSE)),"")</f>
        <v/>
      </c>
      <c r="S28" s="17" t="str">
        <f>IFERROR(AND(OR(S1:T27,$AB28)=TRUE,IF(SEARCH(S$1,$B28)&gt;0,TRUE,FALSE)),"")</f>
        <v/>
      </c>
      <c r="T28" s="17" t="str">
        <f>IFERROR(AND(OR(T1:T27,$AB28)=TRUE,IF(SEARCH(T$1,$B28)&gt;0,TRUE,FALSE)),"")</f>
        <v/>
      </c>
      <c r="U28" s="17" t="str">
        <f>IFERROR(AND(OR(U1:U27,$AB28)=TRUE,IF(SEARCH(U$1,$B28)&gt;0,TRUE,FALSE)),"")</f>
        <v/>
      </c>
      <c r="V28" s="17" t="str">
        <f>IFERROR(AND(OR(V1:Y27,$AB28)=TRUE,IF(SEARCH(V$1,$B28)&gt;0,TRUE,FALSE)),"")</f>
        <v/>
      </c>
      <c r="W28" s="17" t="b">
        <f>IFERROR(AND(OR(W1:Y27,$AB28)=TRUE,IF(SEARCH(W$1,$B28)&gt;0,TRUE,FALSE)),"")</f>
        <v>0</v>
      </c>
      <c r="X28" s="17" t="str">
        <f>IFERROR(AND(OR(X1:Y27,$AB28)=TRUE,IF(SEARCH(X$1,$B28)&gt;0,TRUE,FALSE)),"")</f>
        <v/>
      </c>
      <c r="Y28" s="17" t="str">
        <f>IFERROR(AND(OR(Y1:Y27,$AB28)=TRUE,IF(SEARCH(Y$1,$B28)&gt;0,TRUE,FALSE)),"")</f>
        <v/>
      </c>
      <c r="Z28" s="17">
        <f t="shared" si="0"/>
        <v>0</v>
      </c>
      <c r="AA28" s="17" t="b">
        <f t="shared" si="1"/>
        <v>0</v>
      </c>
      <c r="AB28" s="17" t="b">
        <f t="shared" si="2"/>
        <v>0</v>
      </c>
      <c r="AC28" s="17" t="b">
        <f t="shared" si="3"/>
        <v>0</v>
      </c>
      <c r="AD28" s="17" t="b">
        <f>IF(F28&gt;'Overview (RESPONSES REQUIRED)'!$F$55,FALSE,TRUE)</f>
        <v>0</v>
      </c>
      <c r="AE28" s="17" t="b">
        <f>IF('Overview (RESPONSES REQUIRED)'!$D$55="Y", TRUE, FALSE)</f>
        <v>0</v>
      </c>
      <c r="AF28" s="17" t="str">
        <f t="shared" si="4"/>
        <v>N</v>
      </c>
    </row>
    <row r="29" spans="1:32" ht="40.5" x14ac:dyDescent="0.15">
      <c r="A29" s="17" t="s">
        <v>1102</v>
      </c>
      <c r="B29" s="17" t="s">
        <v>1103</v>
      </c>
      <c r="C29" s="17">
        <v>3</v>
      </c>
      <c r="D29" s="17">
        <v>1</v>
      </c>
      <c r="E29" s="17" t="s">
        <v>1051</v>
      </c>
      <c r="F29" s="17">
        <v>12</v>
      </c>
      <c r="G29" s="17" t="str">
        <f>IF('ENDC-n7'!P32="Y", "Y", IF('ENDC-n7'!P32="N", "N", 0))</f>
        <v>N</v>
      </c>
      <c r="H29" s="17" t="b">
        <f>IFERROR(AND(OR(H1:I28,$AB29)=TRUE,IF(SEARCH(H$1,$B29)&gt;0,TRUE,FALSE)),"")</f>
        <v>0</v>
      </c>
      <c r="I29" s="17" t="str">
        <f>IFERROR(AND(OR(I1:I28,$AB29)=TRUE,IF(SEARCH(I$1,$B29)&gt;0,TRUE,FALSE)),"")</f>
        <v/>
      </c>
      <c r="J29" s="17" t="str">
        <f>IFERROR(AND(OR(J1:M28,$AB29)=TRUE,IF(SEARCH(J$1,$B29)&gt;0,TRUE,FALSE)),"")</f>
        <v/>
      </c>
      <c r="K29" s="17" t="str">
        <f>IFERROR(AND(OR(K1:M28,$AB29)=TRUE,IF(SEARCH(K$1,$B29)&gt;0,TRUE,FALSE)),"")</f>
        <v/>
      </c>
      <c r="L29" s="17" t="str">
        <f>IFERROR(AND(OR(L1:M28,$AB29)=TRUE,IF(SEARCH(L$1,$B29)&gt;0,TRUE,FALSE)),"")</f>
        <v/>
      </c>
      <c r="M29" s="17" t="b">
        <f>IFERROR(AND(OR(M1:M28,$AB29)=TRUE,IF(SEARCH(M$1,$B29)&gt;0,TRUE,FALSE)),"")</f>
        <v>0</v>
      </c>
      <c r="N29" s="17" t="str">
        <f>IFERROR(AND(OR(N1:N28,$AB29)=TRUE,IF(SEARCH(N$1,$B29)&gt;0,TRUE,FALSE)),"")</f>
        <v/>
      </c>
      <c r="O29" s="17" t="b">
        <f>IFERROR(AND(OR(O1:R28,$AB29)=TRUE,IF(SEARCH(O$1,$B29)&gt;0,TRUE,FALSE)),"")</f>
        <v>0</v>
      </c>
      <c r="P29" s="17" t="b">
        <f>IFERROR(AND(OR(P1:R28,$AB29)=TRUE,IF(SEARCH(P$1,$B29)&gt;0,TRUE,FALSE)),"")</f>
        <v>0</v>
      </c>
      <c r="Q29" s="17" t="str">
        <f>IFERROR(AND(OR(Q1:R28,$AB29)=TRUE,IF(SEARCH(Q$1,$B29)&gt;0,TRUE,FALSE)),"")</f>
        <v/>
      </c>
      <c r="R29" s="17" t="str">
        <f>IFERROR(AND(OR(R1:R28,$AB29)=TRUE,IF(SEARCH(R$1,$B29)&gt;0,TRUE,FALSE)),"")</f>
        <v/>
      </c>
      <c r="S29" s="17" t="str">
        <f>IFERROR(AND(OR(S1:T28,$AB29)=TRUE,IF(SEARCH(S$1,$B29)&gt;0,TRUE,FALSE)),"")</f>
        <v/>
      </c>
      <c r="T29" s="17" t="str">
        <f>IFERROR(AND(OR(T1:T28,$AB29)=TRUE,IF(SEARCH(T$1,$B29)&gt;0,TRUE,FALSE)),"")</f>
        <v/>
      </c>
      <c r="U29" s="17" t="str">
        <f>IFERROR(AND(OR(U1:U28,$AB29)=TRUE,IF(SEARCH(U$1,$B29)&gt;0,TRUE,FALSE)),"")</f>
        <v/>
      </c>
      <c r="V29" s="17" t="str">
        <f>IFERROR(AND(OR(V1:Y28,$AB29)=TRUE,IF(SEARCH(V$1,$B29)&gt;0,TRUE,FALSE)),"")</f>
        <v/>
      </c>
      <c r="W29" s="17" t="b">
        <f>IFERROR(AND(OR(W1:Y28,$AB29)=TRUE,IF(SEARCH(W$1,$B29)&gt;0,TRUE,FALSE)),"")</f>
        <v>0</v>
      </c>
      <c r="X29" s="17" t="str">
        <f>IFERROR(AND(OR(X1:Y28,$AB29)=TRUE,IF(SEARCH(X$1,$B29)&gt;0,TRUE,FALSE)),"")</f>
        <v/>
      </c>
      <c r="Y29" s="17" t="str">
        <f>IFERROR(AND(OR(Y1:Y28,$AB29)=TRUE,IF(SEARCH(Y$1,$B29)&gt;0,TRUE,FALSE)),"")</f>
        <v/>
      </c>
      <c r="Z29" s="17">
        <f t="shared" si="0"/>
        <v>0</v>
      </c>
      <c r="AA29" s="17" t="b">
        <f t="shared" si="1"/>
        <v>0</v>
      </c>
      <c r="AB29" s="17" t="b">
        <f t="shared" si="2"/>
        <v>0</v>
      </c>
      <c r="AC29" s="17" t="b">
        <f t="shared" si="3"/>
        <v>0</v>
      </c>
      <c r="AD29" s="17" t="b">
        <f>IF(F29&gt;'Overview (RESPONSES REQUIRED)'!$F$55,FALSE,TRUE)</f>
        <v>0</v>
      </c>
      <c r="AE29" s="17" t="b">
        <f>IF('Overview (RESPONSES REQUIRED)'!$D$55="Y", TRUE, FALSE)</f>
        <v>0</v>
      </c>
      <c r="AF29" s="17" t="str">
        <f t="shared" si="4"/>
        <v>N</v>
      </c>
    </row>
    <row r="30" spans="1:32" ht="54" x14ac:dyDescent="0.15">
      <c r="A30" s="17" t="s">
        <v>1104</v>
      </c>
      <c r="B30" s="17" t="s">
        <v>1105</v>
      </c>
      <c r="C30" s="17">
        <v>3</v>
      </c>
      <c r="D30" s="17">
        <v>1</v>
      </c>
      <c r="E30" s="17" t="s">
        <v>1051</v>
      </c>
      <c r="F30" s="17">
        <v>12</v>
      </c>
      <c r="G30" s="17" t="str">
        <f>IF('ENDC-n7'!P33="Y", "Y", IF('ENDC-n7'!P33="N", "N", 0))</f>
        <v>N</v>
      </c>
      <c r="H30" s="17" t="str">
        <f>IFERROR(AND(OR(H1:I29,$AB30)=TRUE,IF(SEARCH(H$1,$B30)&gt;0,TRUE,FALSE)),"")</f>
        <v/>
      </c>
      <c r="I30" s="17" t="b">
        <f>IFERROR(AND(OR(I1:I29,$AB30)=TRUE,IF(SEARCH(I$1,$B30)&gt;0,TRUE,FALSE)),"")</f>
        <v>0</v>
      </c>
      <c r="J30" s="17" t="str">
        <f>IFERROR(AND(OR(J1:M29,$AB30)=TRUE,IF(SEARCH(J$1,$B30)&gt;0,TRUE,FALSE)),"")</f>
        <v/>
      </c>
      <c r="K30" s="17" t="str">
        <f>IFERROR(AND(OR(K1:M29,$AB30)=TRUE,IF(SEARCH(K$1,$B30)&gt;0,TRUE,FALSE)),"")</f>
        <v/>
      </c>
      <c r="L30" s="17" t="str">
        <f>IFERROR(AND(OR(L1:M29,$AB30)=TRUE,IF(SEARCH(L$1,$B30)&gt;0,TRUE,FALSE)),"")</f>
        <v/>
      </c>
      <c r="M30" s="17" t="b">
        <f>IFERROR(AND(OR(M1:M29,$AB30)=TRUE,IF(SEARCH(M$1,$B30)&gt;0,TRUE,FALSE)),"")</f>
        <v>0</v>
      </c>
      <c r="N30" s="17" t="str">
        <f>IFERROR(AND(OR(N1:N29,$AB30)=TRUE,IF(SEARCH(N$1,$B30)&gt;0,TRUE,FALSE)),"")</f>
        <v/>
      </c>
      <c r="O30" s="17" t="str">
        <f>IFERROR(AND(OR(O1:R29,$AB30)=TRUE,IF(SEARCH(O$1,$B30)&gt;0,TRUE,FALSE)),"")</f>
        <v/>
      </c>
      <c r="P30" s="17" t="b">
        <f>IFERROR(AND(OR(P1:R29,$AB30)=TRUE,IF(SEARCH(P$1,$B30)&gt;0,TRUE,FALSE)),"")</f>
        <v>0</v>
      </c>
      <c r="Q30" s="17" t="str">
        <f>IFERROR(AND(OR(Q1:R29,$AB30)=TRUE,IF(SEARCH(Q$1,$B30)&gt;0,TRUE,FALSE)),"")</f>
        <v/>
      </c>
      <c r="R30" s="17" t="str">
        <f>IFERROR(AND(OR(R1:R29,$AB30)=TRUE,IF(SEARCH(R$1,$B30)&gt;0,TRUE,FALSE)),"")</f>
        <v/>
      </c>
      <c r="S30" s="17" t="str">
        <f>IFERROR(AND(OR(S1:T29,$AB30)=TRUE,IF(SEARCH(S$1,$B30)&gt;0,TRUE,FALSE)),"")</f>
        <v/>
      </c>
      <c r="T30" s="17" t="str">
        <f>IFERROR(AND(OR(T1:T29,$AB30)=TRUE,IF(SEARCH(T$1,$B30)&gt;0,TRUE,FALSE)),"")</f>
        <v/>
      </c>
      <c r="U30" s="17" t="b">
        <f>IFERROR(AND(OR(U1:U29,$AB30)=TRUE,IF(SEARCH(U$1,$B30)&gt;0,TRUE,FALSE)),"")</f>
        <v>0</v>
      </c>
      <c r="V30" s="17" t="str">
        <f>IFERROR(AND(OR(V1:Y29,$AB30)=TRUE,IF(SEARCH(V$1,$B30)&gt;0,TRUE,FALSE)),"")</f>
        <v/>
      </c>
      <c r="W30" s="17" t="b">
        <f>IFERROR(AND(OR(W1:Y29,$AB30)=TRUE,IF(SEARCH(W$1,$B30)&gt;0,TRUE,FALSE)),"")</f>
        <v>0</v>
      </c>
      <c r="X30" s="17" t="str">
        <f>IFERROR(AND(OR(X1:Y29,$AB30)=TRUE,IF(SEARCH(X$1,$B30)&gt;0,TRUE,FALSE)),"")</f>
        <v/>
      </c>
      <c r="Y30" s="17" t="str">
        <f>IFERROR(AND(OR(Y1:Y29,$AB30)=TRUE,IF(SEARCH(Y$1,$B30)&gt;0,TRUE,FALSE)),"")</f>
        <v/>
      </c>
      <c r="Z30" s="17">
        <f t="shared" si="0"/>
        <v>0</v>
      </c>
      <c r="AA30" s="17" t="b">
        <f t="shared" si="1"/>
        <v>0</v>
      </c>
      <c r="AB30" s="17" t="b">
        <f t="shared" si="2"/>
        <v>0</v>
      </c>
      <c r="AC30" s="17" t="b">
        <f t="shared" si="3"/>
        <v>0</v>
      </c>
      <c r="AD30" s="17" t="b">
        <f>IF(F30&gt;'Overview (RESPONSES REQUIRED)'!$F$55,FALSE,TRUE)</f>
        <v>0</v>
      </c>
      <c r="AE30" s="17" t="b">
        <f>IF('Overview (RESPONSES REQUIRED)'!$D$55="Y", TRUE, FALSE)</f>
        <v>0</v>
      </c>
      <c r="AF30" s="17" t="str">
        <f t="shared" si="4"/>
        <v>N</v>
      </c>
    </row>
    <row r="31" spans="1:32" ht="54" x14ac:dyDescent="0.15">
      <c r="A31" s="17" t="s">
        <v>1106</v>
      </c>
      <c r="B31" s="17" t="s">
        <v>1107</v>
      </c>
      <c r="C31" s="17">
        <v>3</v>
      </c>
      <c r="D31" s="17">
        <v>1</v>
      </c>
      <c r="E31" s="17" t="s">
        <v>1051</v>
      </c>
      <c r="F31" s="17">
        <v>12</v>
      </c>
      <c r="G31" s="17" t="str">
        <f>IF('ENDC-n7'!P34="Y", "Y", IF('ENDC-n7'!P34="N", "N", 0))</f>
        <v>N</v>
      </c>
      <c r="H31" s="17" t="b">
        <f>IFERROR(AND(OR(H1:I30,$AB31)=TRUE,IF(SEARCH(H$1,$B31)&gt;0,TRUE,FALSE)),"")</f>
        <v>0</v>
      </c>
      <c r="I31" s="17" t="str">
        <f>IFERROR(AND(OR(I1:I30,$AB31)=TRUE,IF(SEARCH(I$1,$B31)&gt;0,TRUE,FALSE)),"")</f>
        <v/>
      </c>
      <c r="J31" s="17" t="str">
        <f>IFERROR(AND(OR(J1:M30,$AB31)=TRUE,IF(SEARCH(J$1,$B31)&gt;0,TRUE,FALSE)),"")</f>
        <v/>
      </c>
      <c r="K31" s="17" t="str">
        <f>IFERROR(AND(OR(K1:M30,$AB31)=TRUE,IF(SEARCH(K$1,$B31)&gt;0,TRUE,FALSE)),"")</f>
        <v/>
      </c>
      <c r="L31" s="17" t="str">
        <f>IFERROR(AND(OR(L1:M30,$AB31)=TRUE,IF(SEARCH(L$1,$B31)&gt;0,TRUE,FALSE)),"")</f>
        <v/>
      </c>
      <c r="M31" s="17" t="b">
        <f>IFERROR(AND(OR(M1:M30,$AB31)=TRUE,IF(SEARCH(M$1,$B31)&gt;0,TRUE,FALSE)),"")</f>
        <v>0</v>
      </c>
      <c r="N31" s="17" t="str">
        <f>IFERROR(AND(OR(N1:N30,$AB31)=TRUE,IF(SEARCH(N$1,$B31)&gt;0,TRUE,FALSE)),"")</f>
        <v/>
      </c>
      <c r="O31" s="17" t="str">
        <f>IFERROR(AND(OR(O1:R30,$AB31)=TRUE,IF(SEARCH(O$1,$B31)&gt;0,TRUE,FALSE)),"")</f>
        <v/>
      </c>
      <c r="P31" s="17" t="b">
        <f>IFERROR(AND(OR(P1:R30,$AB31)=TRUE,IF(SEARCH(P$1,$B31)&gt;0,TRUE,FALSE)),"")</f>
        <v>0</v>
      </c>
      <c r="Q31" s="17" t="str">
        <f>IFERROR(AND(OR(Q1:R30,$AB31)=TRUE,IF(SEARCH(Q$1,$B31)&gt;0,TRUE,FALSE)),"")</f>
        <v/>
      </c>
      <c r="R31" s="17" t="str">
        <f>IFERROR(AND(OR(R1:R30,$AB31)=TRUE,IF(SEARCH(R$1,$B31)&gt;0,TRUE,FALSE)),"")</f>
        <v/>
      </c>
      <c r="S31" s="17" t="str">
        <f>IFERROR(AND(OR(S1:T30,$AB31)=TRUE,IF(SEARCH(S$1,$B31)&gt;0,TRUE,FALSE)),"")</f>
        <v/>
      </c>
      <c r="T31" s="17" t="str">
        <f>IFERROR(AND(OR(T1:T30,$AB31)=TRUE,IF(SEARCH(T$1,$B31)&gt;0,TRUE,FALSE)),"")</f>
        <v/>
      </c>
      <c r="U31" s="17" t="b">
        <f>IFERROR(AND(OR(U1:U30,$AB31)=TRUE,IF(SEARCH(U$1,$B31)&gt;0,TRUE,FALSE)),"")</f>
        <v>0</v>
      </c>
      <c r="V31" s="17" t="str">
        <f>IFERROR(AND(OR(V1:Y30,$AB31)=TRUE,IF(SEARCH(V$1,$B31)&gt;0,TRUE,FALSE)),"")</f>
        <v/>
      </c>
      <c r="W31" s="17" t="b">
        <f>IFERROR(AND(OR(W1:Y30,$AB31)=TRUE,IF(SEARCH(W$1,$B31)&gt;0,TRUE,FALSE)),"")</f>
        <v>0</v>
      </c>
      <c r="X31" s="17" t="str">
        <f>IFERROR(AND(OR(X1:Y30,$AB31)=TRUE,IF(SEARCH(X$1,$B31)&gt;0,TRUE,FALSE)),"")</f>
        <v/>
      </c>
      <c r="Y31" s="17" t="str">
        <f>IFERROR(AND(OR(Y1:Y30,$AB31)=TRUE,IF(SEARCH(Y$1,$B31)&gt;0,TRUE,FALSE)),"")</f>
        <v/>
      </c>
      <c r="Z31" s="17">
        <f t="shared" si="0"/>
        <v>0</v>
      </c>
      <c r="AA31" s="17" t="b">
        <f t="shared" si="1"/>
        <v>0</v>
      </c>
      <c r="AB31" s="17" t="b">
        <f t="shared" si="2"/>
        <v>0</v>
      </c>
      <c r="AC31" s="17" t="b">
        <f t="shared" si="3"/>
        <v>0</v>
      </c>
      <c r="AD31" s="17" t="b">
        <f>IF(F31&gt;'Overview (RESPONSES REQUIRED)'!$F$55,FALSE,TRUE)</f>
        <v>0</v>
      </c>
      <c r="AE31" s="17" t="b">
        <f>IF('Overview (RESPONSES REQUIRED)'!$D$55="Y", TRUE, FALSE)</f>
        <v>0</v>
      </c>
      <c r="AF31" s="17" t="str">
        <f t="shared" si="4"/>
        <v>N</v>
      </c>
    </row>
    <row r="32" spans="1:32" ht="40.5" x14ac:dyDescent="0.15">
      <c r="A32" s="17" t="s">
        <v>1108</v>
      </c>
      <c r="B32" s="17" t="s">
        <v>1109</v>
      </c>
      <c r="C32" s="17">
        <v>3</v>
      </c>
      <c r="D32" s="17">
        <v>1</v>
      </c>
      <c r="E32" s="17" t="s">
        <v>1051</v>
      </c>
      <c r="F32" s="17">
        <v>12</v>
      </c>
      <c r="G32" s="17" t="str">
        <f>IF('ENDC-n7'!P35="Y", "Y", IF('ENDC-n7'!P35="N", "N", 0))</f>
        <v>N</v>
      </c>
      <c r="H32" s="17" t="str">
        <f>IFERROR(AND(OR(H1:I31,$AB32)=TRUE,IF(SEARCH(H$1,$B32)&gt;0,TRUE,FALSE)),"")</f>
        <v/>
      </c>
      <c r="I32" s="17" t="str">
        <f>IFERROR(AND(OR(I1:I31,$AB32)=TRUE,IF(SEARCH(I$1,$B32)&gt;0,TRUE,FALSE)),"")</f>
        <v/>
      </c>
      <c r="J32" s="17" t="str">
        <f>IFERROR(AND(OR(J1:M31,$AB32)=TRUE,IF(SEARCH(J$1,$B32)&gt;0,TRUE,FALSE)),"")</f>
        <v/>
      </c>
      <c r="K32" s="17" t="str">
        <f>IFERROR(AND(OR(K1:M31,$AB32)=TRUE,IF(SEARCH(K$1,$B32)&gt;0,TRUE,FALSE)),"")</f>
        <v/>
      </c>
      <c r="L32" s="17" t="str">
        <f>IFERROR(AND(OR(L1:M31,$AB32)=TRUE,IF(SEARCH(L$1,$B32)&gt;0,TRUE,FALSE)),"")</f>
        <v/>
      </c>
      <c r="M32" s="17" t="b">
        <f>IFERROR(AND(OR(M1:M31,$AB32)=TRUE,IF(SEARCH(M$1,$B32)&gt;0,TRUE,FALSE)),"")</f>
        <v>0</v>
      </c>
      <c r="N32" s="17" t="str">
        <f>IFERROR(AND(OR(N1:N31,$AB32)=TRUE,IF(SEARCH(N$1,$B32)&gt;0,TRUE,FALSE)),"")</f>
        <v/>
      </c>
      <c r="O32" s="17" t="b">
        <f>IFERROR(AND(OR(O1:R31,$AB32)=TRUE,IF(SEARCH(O$1,$B32)&gt;0,TRUE,FALSE)),"")</f>
        <v>0</v>
      </c>
      <c r="P32" s="17" t="b">
        <f>IFERROR(AND(OR(P1:R31,$AB32)=TRUE,IF(SEARCH(P$1,$B32)&gt;0,TRUE,FALSE)),"")</f>
        <v>0</v>
      </c>
      <c r="Q32" s="17" t="str">
        <f>IFERROR(AND(OR(Q1:R31,$AB32)=TRUE,IF(SEARCH(Q$1,$B32)&gt;0,TRUE,FALSE)),"")</f>
        <v/>
      </c>
      <c r="R32" s="17" t="str">
        <f>IFERROR(AND(OR(R1:R31,$AB32)=TRUE,IF(SEARCH(R$1,$B32)&gt;0,TRUE,FALSE)),"")</f>
        <v/>
      </c>
      <c r="S32" s="17" t="str">
        <f>IFERROR(AND(OR(S1:T31,$AB32)=TRUE,IF(SEARCH(S$1,$B32)&gt;0,TRUE,FALSE)),"")</f>
        <v/>
      </c>
      <c r="T32" s="17" t="str">
        <f>IFERROR(AND(OR(T1:T31,$AB32)=TRUE,IF(SEARCH(T$1,$B32)&gt;0,TRUE,FALSE)),"")</f>
        <v/>
      </c>
      <c r="U32" s="17" t="b">
        <f>IFERROR(AND(OR(U1:U31,$AB32)=TRUE,IF(SEARCH(U$1,$B32)&gt;0,TRUE,FALSE)),"")</f>
        <v>0</v>
      </c>
      <c r="V32" s="17" t="str">
        <f>IFERROR(AND(OR(V1:Y31,$AB32)=TRUE,IF(SEARCH(V$1,$B32)&gt;0,TRUE,FALSE)),"")</f>
        <v/>
      </c>
      <c r="W32" s="17" t="b">
        <f>IFERROR(AND(OR(W1:Y31,$AB32)=TRUE,IF(SEARCH(W$1,$B32)&gt;0,TRUE,FALSE)),"")</f>
        <v>0</v>
      </c>
      <c r="X32" s="17" t="str">
        <f>IFERROR(AND(OR(X1:Y31,$AB32)=TRUE,IF(SEARCH(X$1,$B32)&gt;0,TRUE,FALSE)),"")</f>
        <v/>
      </c>
      <c r="Y32" s="17" t="str">
        <f>IFERROR(AND(OR(Y1:Y31,$AB32)=TRUE,IF(SEARCH(Y$1,$B32)&gt;0,TRUE,FALSE)),"")</f>
        <v/>
      </c>
      <c r="Z32" s="17">
        <f t="shared" si="0"/>
        <v>0</v>
      </c>
      <c r="AA32" s="17" t="b">
        <f t="shared" si="1"/>
        <v>0</v>
      </c>
      <c r="AB32" s="17" t="b">
        <f t="shared" si="2"/>
        <v>0</v>
      </c>
      <c r="AC32" s="17" t="b">
        <f t="shared" si="3"/>
        <v>0</v>
      </c>
      <c r="AD32" s="17" t="b">
        <f>IF(F32&gt;'Overview (RESPONSES REQUIRED)'!$F$55,FALSE,TRUE)</f>
        <v>0</v>
      </c>
      <c r="AE32" s="17" t="b">
        <f>IF('Overview (RESPONSES REQUIRED)'!$D$55="Y", TRUE, FALSE)</f>
        <v>0</v>
      </c>
      <c r="AF32" s="17" t="str">
        <f t="shared" si="4"/>
        <v>N</v>
      </c>
    </row>
    <row r="33" spans="1:32" ht="54" x14ac:dyDescent="0.15">
      <c r="A33" s="17" t="s">
        <v>1110</v>
      </c>
      <c r="B33" s="17" t="s">
        <v>1111</v>
      </c>
      <c r="C33" s="17">
        <v>3</v>
      </c>
      <c r="D33" s="17">
        <v>1</v>
      </c>
      <c r="E33" s="17" t="s">
        <v>1051</v>
      </c>
      <c r="F33" s="17">
        <v>8</v>
      </c>
      <c r="G33" s="17" t="str">
        <f>IF('ENDC-n7'!P36="Y", "Y", IF('ENDC-n7'!P36="N", "N", 0))</f>
        <v>N</v>
      </c>
      <c r="H33" s="17" t="str">
        <f>IFERROR(AND(OR(H1:I32,$AB33)=TRUE,IF(SEARCH(H$1,$B33)&gt;0,TRUE,FALSE)),"")</f>
        <v/>
      </c>
      <c r="I33" s="17" t="b">
        <f>IFERROR(AND(OR(I1:I32,$AB33)=TRUE,IF(SEARCH(I$1,$B33)&gt;0,TRUE,FALSE)),"")</f>
        <v>0</v>
      </c>
      <c r="J33" s="17" t="b">
        <f>IFERROR(AND(OR(J1:M32,$AB33)=TRUE,IF(SEARCH(J$1,$B33)&gt;0,TRUE,FALSE)),"")</f>
        <v>0</v>
      </c>
      <c r="K33" s="17" t="str">
        <f>IFERROR(AND(OR(K1:M32,$AB33)=TRUE,IF(SEARCH(K$1,$B33)&gt;0,TRUE,FALSE)),"")</f>
        <v/>
      </c>
      <c r="L33" s="17" t="str">
        <f>IFERROR(AND(OR(L1:M32,$AB33)=TRUE,IF(SEARCH(L$1,$B33)&gt;0,TRUE,FALSE)),"")</f>
        <v/>
      </c>
      <c r="M33" s="17" t="str">
        <f>IFERROR(AND(OR(M1:M32,$AB33)=TRUE,IF(SEARCH(M$1,$B33)&gt;0,TRUE,FALSE)),"")</f>
        <v/>
      </c>
      <c r="N33" s="17" t="str">
        <f>IFERROR(AND(OR(N1:N32,$AB33)=TRUE,IF(SEARCH(N$1,$B33)&gt;0,TRUE,FALSE)),"")</f>
        <v/>
      </c>
      <c r="O33" s="17" t="str">
        <f>IFERROR(AND(OR(O1:R32,$AB33)=TRUE,IF(SEARCH(O$1,$B33)&gt;0,TRUE,FALSE)),"")</f>
        <v/>
      </c>
      <c r="P33" s="17" t="str">
        <f>IFERROR(AND(OR(P1:R32,$AB33)=TRUE,IF(SEARCH(P$1,$B33)&gt;0,TRUE,FALSE)),"")</f>
        <v/>
      </c>
      <c r="Q33" s="17" t="str">
        <f>IFERROR(AND(OR(Q1:R32,$AB33)=TRUE,IF(SEARCH(Q$1,$B33)&gt;0,TRUE,FALSE)),"")</f>
        <v/>
      </c>
      <c r="R33" s="17" t="str">
        <f>IFERROR(AND(OR(R1:R32,$AB33)=TRUE,IF(SEARCH(R$1,$B33)&gt;0,TRUE,FALSE)),"")</f>
        <v/>
      </c>
      <c r="S33" s="17" t="str">
        <f>IFERROR(AND(OR(S1:T32,$AB33)=TRUE,IF(SEARCH(S$1,$B33)&gt;0,TRUE,FALSE)),"")</f>
        <v/>
      </c>
      <c r="T33" s="17" t="str">
        <f>IFERROR(AND(OR(T1:T32,$AB33)=TRUE,IF(SEARCH(T$1,$B33)&gt;0,TRUE,FALSE)),"")</f>
        <v/>
      </c>
      <c r="U33" s="17" t="b">
        <f>IFERROR(AND(OR(U1:U32,$AB33)=TRUE,IF(SEARCH(U$1,$B33)&gt;0,TRUE,FALSE)),"")</f>
        <v>0</v>
      </c>
      <c r="V33" s="17" t="str">
        <f>IFERROR(AND(OR(V1:Y32,$AB33)=TRUE,IF(SEARCH(V$1,$B33)&gt;0,TRUE,FALSE)),"")</f>
        <v/>
      </c>
      <c r="W33" s="17" t="str">
        <f>IFERROR(AND(OR(W1:Y32,$AB33)=TRUE,IF(SEARCH(W$1,$B33)&gt;0,TRUE,FALSE)),"")</f>
        <v/>
      </c>
      <c r="X33" s="17" t="str">
        <f>IFERROR(AND(OR(X1:Y32,$AB33)=TRUE,IF(SEARCH(X$1,$B33)&gt;0,TRUE,FALSE)),"")</f>
        <v/>
      </c>
      <c r="Y33" s="17" t="b">
        <f>IFERROR(AND(OR(Y1:Y32,$AB33)=TRUE,IF(SEARCH(Y$1,$B33)&gt;0,TRUE,FALSE)),"")</f>
        <v>0</v>
      </c>
      <c r="Z33" s="17">
        <f t="shared" si="0"/>
        <v>0</v>
      </c>
      <c r="AA33" s="17" t="b">
        <f t="shared" si="1"/>
        <v>0</v>
      </c>
      <c r="AB33" s="17" t="b">
        <f t="shared" si="2"/>
        <v>0</v>
      </c>
      <c r="AC33" s="17" t="b">
        <f t="shared" si="3"/>
        <v>0</v>
      </c>
      <c r="AD33" s="17" t="b">
        <f>IF(F33&gt;'Overview (RESPONSES REQUIRED)'!$F$55,FALSE,TRUE)</f>
        <v>0</v>
      </c>
      <c r="AE33" s="17" t="b">
        <f>IF('Overview (RESPONSES REQUIRED)'!$D$55="Y", TRUE, FALSE)</f>
        <v>0</v>
      </c>
      <c r="AF33" s="17" t="str">
        <f t="shared" si="4"/>
        <v>N</v>
      </c>
    </row>
    <row r="34" spans="1:32" ht="54" x14ac:dyDescent="0.15">
      <c r="A34" s="17" t="s">
        <v>1112</v>
      </c>
      <c r="B34" s="17" t="s">
        <v>1113</v>
      </c>
      <c r="C34" s="17">
        <v>3</v>
      </c>
      <c r="D34" s="17">
        <v>1</v>
      </c>
      <c r="E34" s="17" t="s">
        <v>1051</v>
      </c>
      <c r="F34" s="17">
        <v>8</v>
      </c>
      <c r="G34" s="17" t="str">
        <f>IF('ENDC-n7'!P37="Y", "Y", IF('ENDC-n7'!P37="N", "N", 0))</f>
        <v>N</v>
      </c>
      <c r="H34" s="17" t="b">
        <f>IFERROR(AND(OR(H1:I33,$AB34)=TRUE,IF(SEARCH(H$1,$B34)&gt;0,TRUE,FALSE)),"")</f>
        <v>0</v>
      </c>
      <c r="I34" s="17" t="str">
        <f>IFERROR(AND(OR(I1:I33,$AB34)=TRUE,IF(SEARCH(I$1,$B34)&gt;0,TRUE,FALSE)),"")</f>
        <v/>
      </c>
      <c r="J34" s="17" t="str">
        <f>IFERROR(AND(OR(J1:M33,$AB34)=TRUE,IF(SEARCH(J$1,$B34)&gt;0,TRUE,FALSE)),"")</f>
        <v/>
      </c>
      <c r="K34" s="17" t="b">
        <f>IFERROR(AND(OR(K1:M33,$AB34)=TRUE,IF(SEARCH(K$1,$B34)&gt;0,TRUE,FALSE)),"")</f>
        <v>0</v>
      </c>
      <c r="L34" s="17" t="str">
        <f>IFERROR(AND(OR(L1:M33,$AB34)=TRUE,IF(SEARCH(L$1,$B34)&gt;0,TRUE,FALSE)),"")</f>
        <v/>
      </c>
      <c r="M34" s="17" t="str">
        <f>IFERROR(AND(OR(M1:M33,$AB34)=TRUE,IF(SEARCH(M$1,$B34)&gt;0,TRUE,FALSE)),"")</f>
        <v/>
      </c>
      <c r="N34" s="17" t="str">
        <f>IFERROR(AND(OR(N1:N33,$AB34)=TRUE,IF(SEARCH(N$1,$B34)&gt;0,TRUE,FALSE)),"")</f>
        <v/>
      </c>
      <c r="O34" s="17" t="str">
        <f>IFERROR(AND(OR(O1:R33,$AB34)=TRUE,IF(SEARCH(O$1,$B34)&gt;0,TRUE,FALSE)),"")</f>
        <v/>
      </c>
      <c r="P34" s="17" t="str">
        <f>IFERROR(AND(OR(P1:R33,$AB34)=TRUE,IF(SEARCH(P$1,$B34)&gt;0,TRUE,FALSE)),"")</f>
        <v/>
      </c>
      <c r="Q34" s="17" t="str">
        <f>IFERROR(AND(OR(Q1:R33,$AB34)=TRUE,IF(SEARCH(Q$1,$B34)&gt;0,TRUE,FALSE)),"")</f>
        <v/>
      </c>
      <c r="R34" s="17" t="str">
        <f>IFERROR(AND(OR(R1:R33,$AB34)=TRUE,IF(SEARCH(R$1,$B34)&gt;0,TRUE,FALSE)),"")</f>
        <v/>
      </c>
      <c r="S34" s="17" t="str">
        <f>IFERROR(AND(OR(S1:T33,$AB34)=TRUE,IF(SEARCH(S$1,$B34)&gt;0,TRUE,FALSE)),"")</f>
        <v/>
      </c>
      <c r="T34" s="17" t="str">
        <f>IFERROR(AND(OR(T1:T33,$AB34)=TRUE,IF(SEARCH(T$1,$B34)&gt;0,TRUE,FALSE)),"")</f>
        <v/>
      </c>
      <c r="U34" s="17" t="b">
        <f>IFERROR(AND(OR(U1:U33,$AB34)=TRUE,IF(SEARCH(U$1,$B34)&gt;0,TRUE,FALSE)),"")</f>
        <v>0</v>
      </c>
      <c r="V34" s="17" t="str">
        <f>IFERROR(AND(OR(V1:Y33,$AB34)=TRUE,IF(SEARCH(V$1,$B34)&gt;0,TRUE,FALSE)),"")</f>
        <v/>
      </c>
      <c r="W34" s="17" t="str">
        <f>IFERROR(AND(OR(W1:Y33,$AB34)=TRUE,IF(SEARCH(W$1,$B34)&gt;0,TRUE,FALSE)),"")</f>
        <v/>
      </c>
      <c r="X34" s="17" t="str">
        <f>IFERROR(AND(OR(X1:Y33,$AB34)=TRUE,IF(SEARCH(X$1,$B34)&gt;0,TRUE,FALSE)),"")</f>
        <v/>
      </c>
      <c r="Y34" s="17" t="b">
        <f>IFERROR(AND(OR(Y1:Y33,$AB34)=TRUE,IF(SEARCH(Y$1,$B34)&gt;0,TRUE,FALSE)),"")</f>
        <v>0</v>
      </c>
      <c r="Z34" s="17">
        <f t="shared" si="0"/>
        <v>0</v>
      </c>
      <c r="AA34" s="17" t="b">
        <f t="shared" si="1"/>
        <v>0</v>
      </c>
      <c r="AB34" s="17" t="b">
        <f t="shared" si="2"/>
        <v>0</v>
      </c>
      <c r="AC34" s="17" t="b">
        <f t="shared" si="3"/>
        <v>0</v>
      </c>
      <c r="AD34" s="17" t="b">
        <f>IF(F34&gt;'Overview (RESPONSES REQUIRED)'!$F$55,FALSE,TRUE)</f>
        <v>0</v>
      </c>
      <c r="AE34" s="17" t="b">
        <f>IF('Overview (RESPONSES REQUIRED)'!$D$55="Y", TRUE, FALSE)</f>
        <v>0</v>
      </c>
      <c r="AF34" s="17" t="str">
        <f t="shared" si="4"/>
        <v>N</v>
      </c>
    </row>
    <row r="35" spans="1:32" ht="40.5" x14ac:dyDescent="0.15">
      <c r="A35" s="17" t="s">
        <v>1114</v>
      </c>
      <c r="B35" s="17" t="s">
        <v>1115</v>
      </c>
      <c r="C35" s="17">
        <v>3</v>
      </c>
      <c r="D35" s="17">
        <v>1</v>
      </c>
      <c r="E35" s="17" t="s">
        <v>1051</v>
      </c>
      <c r="F35" s="17">
        <v>10</v>
      </c>
      <c r="G35" s="17" t="str">
        <f>IF('ENDC-n7'!P38="Y", "Y", IF('ENDC-n7'!P38="N", "N", 0))</f>
        <v>N</v>
      </c>
      <c r="H35" s="17" t="str">
        <f>IFERROR(AND(OR(H1:I34,$AB35)=TRUE,IF(SEARCH(H$1,$B35)&gt;0,TRUE,FALSE)),"")</f>
        <v/>
      </c>
      <c r="I35" s="17" t="b">
        <f>IFERROR(AND(OR(I1:I34,$AB35)=TRUE,IF(SEARCH(I$1,$B35)&gt;0,TRUE,FALSE)),"")</f>
        <v>0</v>
      </c>
      <c r="J35" s="17" t="str">
        <f>IFERROR(AND(OR(J1:M34,$AB35)=TRUE,IF(SEARCH(J$1,$B35)&gt;0,TRUE,FALSE)),"")</f>
        <v/>
      </c>
      <c r="K35" s="17" t="str">
        <f>IFERROR(AND(OR(K1:M34,$AB35)=TRUE,IF(SEARCH(K$1,$B35)&gt;0,TRUE,FALSE)),"")</f>
        <v/>
      </c>
      <c r="L35" s="17" t="b">
        <f>IFERROR(AND(OR(L1:M34,$AB35)=TRUE,IF(SEARCH(L$1,$B35)&gt;0,TRUE,FALSE)),"")</f>
        <v>0</v>
      </c>
      <c r="M35" s="17" t="str">
        <f>IFERROR(AND(OR(M1:M34,$AB35)=TRUE,IF(SEARCH(M$1,$B35)&gt;0,TRUE,FALSE)),"")</f>
        <v/>
      </c>
      <c r="N35" s="17" t="str">
        <f>IFERROR(AND(OR(N1:N34,$AB35)=TRUE,IF(SEARCH(N$1,$B35)&gt;0,TRUE,FALSE)),"")</f>
        <v/>
      </c>
      <c r="O35" s="17" t="b">
        <f>IFERROR(AND(OR(O1:R34,$AB35)=TRUE,IF(SEARCH(O$1,$B35)&gt;0,TRUE,FALSE)),"")</f>
        <v>0</v>
      </c>
      <c r="P35" s="17" t="b">
        <f>IFERROR(AND(OR(P1:R34,$AB35)=TRUE,IF(SEARCH(P$1,$B35)&gt;0,TRUE,FALSE)),"")</f>
        <v>0</v>
      </c>
      <c r="Q35" s="17" t="str">
        <f>IFERROR(AND(OR(Q1:R34,$AB35)=TRUE,IF(SEARCH(Q$1,$B35)&gt;0,TRUE,FALSE)),"")</f>
        <v/>
      </c>
      <c r="R35" s="17" t="str">
        <f>IFERROR(AND(OR(R1:R34,$AB35)=TRUE,IF(SEARCH(R$1,$B35)&gt;0,TRUE,FALSE)),"")</f>
        <v/>
      </c>
      <c r="S35" s="17" t="str">
        <f>IFERROR(AND(OR(S1:T34,$AB35)=TRUE,IF(SEARCH(S$1,$B35)&gt;0,TRUE,FALSE)),"")</f>
        <v/>
      </c>
      <c r="T35" s="17" t="str">
        <f>IFERROR(AND(OR(T1:T34,$AB35)=TRUE,IF(SEARCH(T$1,$B35)&gt;0,TRUE,FALSE)),"")</f>
        <v/>
      </c>
      <c r="U35" s="17" t="str">
        <f>IFERROR(AND(OR(U1:U34,$AB35)=TRUE,IF(SEARCH(U$1,$B35)&gt;0,TRUE,FALSE)),"")</f>
        <v/>
      </c>
      <c r="V35" s="17" t="str">
        <f>IFERROR(AND(OR(V1:Y34,$AB35)=TRUE,IF(SEARCH(V$1,$B35)&gt;0,TRUE,FALSE)),"")</f>
        <v/>
      </c>
      <c r="W35" s="17" t="b">
        <f>IFERROR(AND(OR(W1:Y34,$AB35)=TRUE,IF(SEARCH(W$1,$B35)&gt;0,TRUE,FALSE)),"")</f>
        <v>0</v>
      </c>
      <c r="X35" s="17" t="str">
        <f>IFERROR(AND(OR(X1:Y34,$AB35)=TRUE,IF(SEARCH(X$1,$B35)&gt;0,TRUE,FALSE)),"")</f>
        <v/>
      </c>
      <c r="Y35" s="17" t="str">
        <f>IFERROR(AND(OR(Y1:Y34,$AB35)=TRUE,IF(SEARCH(Y$1,$B35)&gt;0,TRUE,FALSE)),"")</f>
        <v/>
      </c>
      <c r="Z35" s="17">
        <f t="shared" ref="Z35:Z66" si="5">COUNTIF(H35:Y35,TRUE)</f>
        <v>0</v>
      </c>
      <c r="AA35" s="17" t="b">
        <f t="shared" ref="AA35:AA66" si="6">IFERROR(AND(H35:Y35), TRUE)</f>
        <v>0</v>
      </c>
      <c r="AB35" s="17" t="b">
        <f t="shared" ref="AB35:AB66" si="7">IF(G35="Y",TRUE,IF(G35="N",FALSE,0))</f>
        <v>0</v>
      </c>
      <c r="AC35" s="17" t="b">
        <f t="shared" ref="AC35:AC66" si="8">IF(AB35=FALSE, FALSE, AA35)</f>
        <v>0</v>
      </c>
      <c r="AD35" s="17" t="b">
        <f>IF(F35&gt;'Overview (RESPONSES REQUIRED)'!$F$55,FALSE,TRUE)</f>
        <v>0</v>
      </c>
      <c r="AE35" s="17" t="b">
        <f>IF('Overview (RESPONSES REQUIRED)'!$D$55="Y", TRUE, FALSE)</f>
        <v>0</v>
      </c>
      <c r="AF35" s="17" t="str">
        <f t="shared" ref="AF35:AF66" si="9">IF(AND(AD35,AE35)=FALSE,"N",IF(AC35=TRUE,"Y",IF(G35=0,"E","N")))</f>
        <v>N</v>
      </c>
    </row>
    <row r="36" spans="1:32" ht="40.5" x14ac:dyDescent="0.15">
      <c r="A36" s="17" t="s">
        <v>1116</v>
      </c>
      <c r="B36" s="17" t="s">
        <v>1117</v>
      </c>
      <c r="C36" s="17">
        <v>3</v>
      </c>
      <c r="D36" s="17">
        <v>1</v>
      </c>
      <c r="E36" s="17" t="s">
        <v>1051</v>
      </c>
      <c r="F36" s="17">
        <v>10</v>
      </c>
      <c r="G36" s="17" t="str">
        <f>IF('ENDC-n7'!P39="Y", "Y", IF('ENDC-n7'!P39="N", "N", 0))</f>
        <v>N</v>
      </c>
      <c r="H36" s="17" t="b">
        <f>IFERROR(AND(OR(H1:I35,$AB36)=TRUE,IF(SEARCH(H$1,$B36)&gt;0,TRUE,FALSE)),"")</f>
        <v>0</v>
      </c>
      <c r="I36" s="17" t="str">
        <f>IFERROR(AND(OR(I1:I35,$AB36)=TRUE,IF(SEARCH(I$1,$B36)&gt;0,TRUE,FALSE)),"")</f>
        <v/>
      </c>
      <c r="J36" s="17" t="str">
        <f>IFERROR(AND(OR(J1:M35,$AB36)=TRUE,IF(SEARCH(J$1,$B36)&gt;0,TRUE,FALSE)),"")</f>
        <v/>
      </c>
      <c r="K36" s="17" t="str">
        <f>IFERROR(AND(OR(K1:M35,$AB36)=TRUE,IF(SEARCH(K$1,$B36)&gt;0,TRUE,FALSE)),"")</f>
        <v/>
      </c>
      <c r="L36" s="17" t="b">
        <f>IFERROR(AND(OR(L1:M35,$AB36)=TRUE,IF(SEARCH(L$1,$B36)&gt;0,TRUE,FALSE)),"")</f>
        <v>0</v>
      </c>
      <c r="M36" s="17" t="str">
        <f>IFERROR(AND(OR(M1:M35,$AB36)=TRUE,IF(SEARCH(M$1,$B36)&gt;0,TRUE,FALSE)),"")</f>
        <v/>
      </c>
      <c r="N36" s="17" t="str">
        <f>IFERROR(AND(OR(N1:N35,$AB36)=TRUE,IF(SEARCH(N$1,$B36)&gt;0,TRUE,FALSE)),"")</f>
        <v/>
      </c>
      <c r="O36" s="17" t="str">
        <f>IFERROR(AND(OR(O1:R35,$AB36)=TRUE,IF(SEARCH(O$1,$B36)&gt;0,TRUE,FALSE)),"")</f>
        <v/>
      </c>
      <c r="P36" s="17" t="b">
        <f>IFERROR(AND(OR(P1:R35,$AB36)=TRUE,IF(SEARCH(P$1,$B36)&gt;0,TRUE,FALSE)),"")</f>
        <v>0</v>
      </c>
      <c r="Q36" s="17" t="str">
        <f>IFERROR(AND(OR(Q1:R35,$AB36)=TRUE,IF(SEARCH(Q$1,$B36)&gt;0,TRUE,FALSE)),"")</f>
        <v/>
      </c>
      <c r="R36" s="17" t="str">
        <f>IFERROR(AND(OR(R1:R35,$AB36)=TRUE,IF(SEARCH(R$1,$B36)&gt;0,TRUE,FALSE)),"")</f>
        <v/>
      </c>
      <c r="S36" s="17" t="str">
        <f>IFERROR(AND(OR(S1:T35,$AB36)=TRUE,IF(SEARCH(S$1,$B36)&gt;0,TRUE,FALSE)),"")</f>
        <v/>
      </c>
      <c r="T36" s="17" t="str">
        <f>IFERROR(AND(OR(T1:T35,$AB36)=TRUE,IF(SEARCH(T$1,$B36)&gt;0,TRUE,FALSE)),"")</f>
        <v/>
      </c>
      <c r="U36" s="17" t="str">
        <f>IFERROR(AND(OR(U1:U35,$AB36)=TRUE,IF(SEARCH(U$1,$B36)&gt;0,TRUE,FALSE)),"")</f>
        <v/>
      </c>
      <c r="V36" s="17" t="str">
        <f>IFERROR(AND(OR(V1:Y35,$AB36)=TRUE,IF(SEARCH(V$1,$B36)&gt;0,TRUE,FALSE)),"")</f>
        <v/>
      </c>
      <c r="W36" s="17" t="b">
        <f>IFERROR(AND(OR(W1:Y35,$AB36)=TRUE,IF(SEARCH(W$1,$B36)&gt;0,TRUE,FALSE)),"")</f>
        <v>0</v>
      </c>
      <c r="X36" s="17" t="str">
        <f>IFERROR(AND(OR(X1:Y35,$AB36)=TRUE,IF(SEARCH(X$1,$B36)&gt;0,TRUE,FALSE)),"")</f>
        <v/>
      </c>
      <c r="Y36" s="17" t="str">
        <f>IFERROR(AND(OR(Y1:Y35,$AB36)=TRUE,IF(SEARCH(Y$1,$B36)&gt;0,TRUE,FALSE)),"")</f>
        <v/>
      </c>
      <c r="Z36" s="17">
        <f t="shared" si="5"/>
        <v>0</v>
      </c>
      <c r="AA36" s="17" t="b">
        <f t="shared" si="6"/>
        <v>0</v>
      </c>
      <c r="AB36" s="17" t="b">
        <f t="shared" si="7"/>
        <v>0</v>
      </c>
      <c r="AC36" s="17" t="b">
        <f t="shared" si="8"/>
        <v>0</v>
      </c>
      <c r="AD36" s="17" t="b">
        <f>IF(F36&gt;'Overview (RESPONSES REQUIRED)'!$F$55,FALSE,TRUE)</f>
        <v>0</v>
      </c>
      <c r="AE36" s="17" t="b">
        <f>IF('Overview (RESPONSES REQUIRED)'!$D$55="Y", TRUE, FALSE)</f>
        <v>0</v>
      </c>
      <c r="AF36" s="17" t="str">
        <f t="shared" si="9"/>
        <v>N</v>
      </c>
    </row>
    <row r="37" spans="1:32" ht="54" x14ac:dyDescent="0.15">
      <c r="A37" s="17" t="s">
        <v>1118</v>
      </c>
      <c r="B37" s="17" t="s">
        <v>1119</v>
      </c>
      <c r="C37" s="17">
        <v>3</v>
      </c>
      <c r="D37" s="17">
        <v>1</v>
      </c>
      <c r="E37" s="17" t="s">
        <v>1051</v>
      </c>
      <c r="F37" s="17">
        <v>10</v>
      </c>
      <c r="G37" s="17" t="str">
        <f>IF('ENDC-n7'!P40="Y", "Y", IF('ENDC-n7'!P40="N", "N", 0))</f>
        <v>N</v>
      </c>
      <c r="H37" s="17" t="str">
        <f>IFERROR(AND(OR(H1:I36,$AB37)=TRUE,IF(SEARCH(H$1,$B37)&gt;0,TRUE,FALSE)),"")</f>
        <v/>
      </c>
      <c r="I37" s="17" t="b">
        <f>IFERROR(AND(OR(I1:I36,$AB37)=TRUE,IF(SEARCH(I$1,$B37)&gt;0,TRUE,FALSE)),"")</f>
        <v>0</v>
      </c>
      <c r="J37" s="17" t="str">
        <f>IFERROR(AND(OR(J1:M36,$AB37)=TRUE,IF(SEARCH(J$1,$B37)&gt;0,TRUE,FALSE)),"")</f>
        <v/>
      </c>
      <c r="K37" s="17" t="str">
        <f>IFERROR(AND(OR(K1:M36,$AB37)=TRUE,IF(SEARCH(K$1,$B37)&gt;0,TRUE,FALSE)),"")</f>
        <v/>
      </c>
      <c r="L37" s="17" t="b">
        <f>IFERROR(AND(OR(L1:M36,$AB37)=TRUE,IF(SEARCH(L$1,$B37)&gt;0,TRUE,FALSE)),"")</f>
        <v>0</v>
      </c>
      <c r="M37" s="17" t="str">
        <f>IFERROR(AND(OR(M1:M36,$AB37)=TRUE,IF(SEARCH(M$1,$B37)&gt;0,TRUE,FALSE)),"")</f>
        <v/>
      </c>
      <c r="N37" s="17" t="str">
        <f>IFERROR(AND(OR(N1:N36,$AB37)=TRUE,IF(SEARCH(N$1,$B37)&gt;0,TRUE,FALSE)),"")</f>
        <v/>
      </c>
      <c r="O37" s="17" t="str">
        <f>IFERROR(AND(OR(O1:R36,$AB37)=TRUE,IF(SEARCH(O$1,$B37)&gt;0,TRUE,FALSE)),"")</f>
        <v/>
      </c>
      <c r="P37" s="17" t="b">
        <f>IFERROR(AND(OR(P1:R36,$AB37)=TRUE,IF(SEARCH(P$1,$B37)&gt;0,TRUE,FALSE)),"")</f>
        <v>0</v>
      </c>
      <c r="Q37" s="17" t="str">
        <f>IFERROR(AND(OR(Q1:R36,$AB37)=TRUE,IF(SEARCH(Q$1,$B37)&gt;0,TRUE,FALSE)),"")</f>
        <v/>
      </c>
      <c r="R37" s="17" t="str">
        <f>IFERROR(AND(OR(R1:R36,$AB37)=TRUE,IF(SEARCH(R$1,$B37)&gt;0,TRUE,FALSE)),"")</f>
        <v/>
      </c>
      <c r="S37" s="17" t="str">
        <f>IFERROR(AND(OR(S1:T36,$AB37)=TRUE,IF(SEARCH(S$1,$B37)&gt;0,TRUE,FALSE)),"")</f>
        <v/>
      </c>
      <c r="T37" s="17" t="str">
        <f>IFERROR(AND(OR(T1:T36,$AB37)=TRUE,IF(SEARCH(T$1,$B37)&gt;0,TRUE,FALSE)),"")</f>
        <v/>
      </c>
      <c r="U37" s="17" t="b">
        <f>IFERROR(AND(OR(U1:U36,$AB37)=TRUE,IF(SEARCH(U$1,$B37)&gt;0,TRUE,FALSE)),"")</f>
        <v>0</v>
      </c>
      <c r="V37" s="17" t="str">
        <f>IFERROR(AND(OR(V1:Y36,$AB37)=TRUE,IF(SEARCH(V$1,$B37)&gt;0,TRUE,FALSE)),"")</f>
        <v/>
      </c>
      <c r="W37" s="17" t="b">
        <f>IFERROR(AND(OR(W1:Y36,$AB37)=TRUE,IF(SEARCH(W$1,$B37)&gt;0,TRUE,FALSE)),"")</f>
        <v>0</v>
      </c>
      <c r="X37" s="17" t="str">
        <f>IFERROR(AND(OR(X1:Y36,$AB37)=TRUE,IF(SEARCH(X$1,$B37)&gt;0,TRUE,FALSE)),"")</f>
        <v/>
      </c>
      <c r="Y37" s="17" t="str">
        <f>IFERROR(AND(OR(Y1:Y36,$AB37)=TRUE,IF(SEARCH(Y$1,$B37)&gt;0,TRUE,FALSE)),"")</f>
        <v/>
      </c>
      <c r="Z37" s="17">
        <f t="shared" si="5"/>
        <v>0</v>
      </c>
      <c r="AA37" s="17" t="b">
        <f t="shared" si="6"/>
        <v>0</v>
      </c>
      <c r="AB37" s="17" t="b">
        <f t="shared" si="7"/>
        <v>0</v>
      </c>
      <c r="AC37" s="17" t="b">
        <f t="shared" si="8"/>
        <v>0</v>
      </c>
      <c r="AD37" s="17" t="b">
        <f>IF(F37&gt;'Overview (RESPONSES REQUIRED)'!$F$55,FALSE,TRUE)</f>
        <v>0</v>
      </c>
      <c r="AE37" s="17" t="b">
        <f>IF('Overview (RESPONSES REQUIRED)'!$D$55="Y", TRUE, FALSE)</f>
        <v>0</v>
      </c>
      <c r="AF37" s="17" t="str">
        <f t="shared" si="9"/>
        <v>N</v>
      </c>
    </row>
    <row r="38" spans="1:32" ht="40.5" x14ac:dyDescent="0.15">
      <c r="A38" s="17" t="s">
        <v>1120</v>
      </c>
      <c r="B38" s="17" t="s">
        <v>1121</v>
      </c>
      <c r="C38" s="17">
        <v>3</v>
      </c>
      <c r="D38" s="17">
        <v>1</v>
      </c>
      <c r="E38" s="17" t="s">
        <v>1051</v>
      </c>
      <c r="F38" s="17">
        <v>10</v>
      </c>
      <c r="G38" s="17" t="str">
        <f>IF('ENDC-n7'!P41="Y", "Y", IF('ENDC-n7'!P41="N", "N", 0))</f>
        <v>N</v>
      </c>
      <c r="H38" s="17" t="str">
        <f>IFERROR(AND(OR(H1:I37,$AB38)=TRUE,IF(SEARCH(H$1,$B38)&gt;0,TRUE,FALSE)),"")</f>
        <v/>
      </c>
      <c r="I38" s="17" t="str">
        <f>IFERROR(AND(OR(I1:I37,$AB38)=TRUE,IF(SEARCH(I$1,$B38)&gt;0,TRUE,FALSE)),"")</f>
        <v/>
      </c>
      <c r="J38" s="17" t="str">
        <f>IFERROR(AND(OR(J1:M37,$AB38)=TRUE,IF(SEARCH(J$1,$B38)&gt;0,TRUE,FALSE)),"")</f>
        <v/>
      </c>
      <c r="K38" s="17" t="str">
        <f>IFERROR(AND(OR(K1:M37,$AB38)=TRUE,IF(SEARCH(K$1,$B38)&gt;0,TRUE,FALSE)),"")</f>
        <v/>
      </c>
      <c r="L38" s="17" t="b">
        <f>IFERROR(AND(OR(L1:M37,$AB38)=TRUE,IF(SEARCH(L$1,$B38)&gt;0,TRUE,FALSE)),"")</f>
        <v>0</v>
      </c>
      <c r="M38" s="17" t="str">
        <f>IFERROR(AND(OR(M1:M37,$AB38)=TRUE,IF(SEARCH(M$1,$B38)&gt;0,TRUE,FALSE)),"")</f>
        <v/>
      </c>
      <c r="N38" s="17" t="str">
        <f>IFERROR(AND(OR(N1:N37,$AB38)=TRUE,IF(SEARCH(N$1,$B38)&gt;0,TRUE,FALSE)),"")</f>
        <v/>
      </c>
      <c r="O38" s="17" t="str">
        <f>IFERROR(AND(OR(O1:R37,$AB38)=TRUE,IF(SEARCH(O$1,$B38)&gt;0,TRUE,FALSE)),"")</f>
        <v/>
      </c>
      <c r="P38" s="17" t="b">
        <f>IFERROR(AND(OR(P1:R37,$AB38)=TRUE,IF(SEARCH(P$1,$B38)&gt;0,TRUE,FALSE)),"")</f>
        <v>0</v>
      </c>
      <c r="Q38" s="17" t="str">
        <f>IFERROR(AND(OR(Q1:R37,$AB38)=TRUE,IF(SEARCH(Q$1,$B38)&gt;0,TRUE,FALSE)),"")</f>
        <v/>
      </c>
      <c r="R38" s="17" t="str">
        <f>IFERROR(AND(OR(R1:R37,$AB38)=TRUE,IF(SEARCH(R$1,$B38)&gt;0,TRUE,FALSE)),"")</f>
        <v/>
      </c>
      <c r="S38" s="17" t="str">
        <f>IFERROR(AND(OR(S1:T37,$AB38)=TRUE,IF(SEARCH(S$1,$B38)&gt;0,TRUE,FALSE)),"")</f>
        <v/>
      </c>
      <c r="T38" s="17" t="str">
        <f>IFERROR(AND(OR(T1:T37,$AB38)=TRUE,IF(SEARCH(T$1,$B38)&gt;0,TRUE,FALSE)),"")</f>
        <v/>
      </c>
      <c r="U38" s="17" t="b">
        <f>IFERROR(AND(OR(U1:U37,$AB38)=TRUE,IF(SEARCH(U$1,$B38)&gt;0,TRUE,FALSE)),"")</f>
        <v>0</v>
      </c>
      <c r="V38" s="17" t="str">
        <f>IFERROR(AND(OR(V1:Y37,$AB38)=TRUE,IF(SEARCH(V$1,$B38)&gt;0,TRUE,FALSE)),"")</f>
        <v/>
      </c>
      <c r="W38" s="17" t="b">
        <f>IFERROR(AND(OR(W1:Y37,$AB38)=TRUE,IF(SEARCH(W$1,$B38)&gt;0,TRUE,FALSE)),"")</f>
        <v>0</v>
      </c>
      <c r="X38" s="17" t="str">
        <f>IFERROR(AND(OR(X1:Y37,$AB38)=TRUE,IF(SEARCH(X$1,$B38)&gt;0,TRUE,FALSE)),"")</f>
        <v/>
      </c>
      <c r="Y38" s="17" t="str">
        <f>IFERROR(AND(OR(Y1:Y37,$AB38)=TRUE,IF(SEARCH(Y$1,$B38)&gt;0,TRUE,FALSE)),"")</f>
        <v/>
      </c>
      <c r="Z38" s="17">
        <f t="shared" si="5"/>
        <v>0</v>
      </c>
      <c r="AA38" s="17" t="b">
        <f t="shared" si="6"/>
        <v>0</v>
      </c>
      <c r="AB38" s="17" t="b">
        <f t="shared" si="7"/>
        <v>0</v>
      </c>
      <c r="AC38" s="17" t="b">
        <f t="shared" si="8"/>
        <v>0</v>
      </c>
      <c r="AD38" s="17" t="b">
        <f>IF(F38&gt;'Overview (RESPONSES REQUIRED)'!$F$55,FALSE,TRUE)</f>
        <v>0</v>
      </c>
      <c r="AE38" s="17" t="b">
        <f>IF('Overview (RESPONSES REQUIRED)'!$D$55="Y", TRUE, FALSE)</f>
        <v>0</v>
      </c>
      <c r="AF38" s="17" t="str">
        <f t="shared" si="9"/>
        <v>N</v>
      </c>
    </row>
    <row r="39" spans="1:32" ht="54" x14ac:dyDescent="0.15">
      <c r="A39" s="17" t="s">
        <v>1122</v>
      </c>
      <c r="B39" s="17" t="s">
        <v>1123</v>
      </c>
      <c r="C39" s="17">
        <v>3</v>
      </c>
      <c r="D39" s="17">
        <v>1</v>
      </c>
      <c r="E39" s="17" t="s">
        <v>1051</v>
      </c>
      <c r="F39" s="17">
        <v>6</v>
      </c>
      <c r="G39" s="17" t="str">
        <f>IF('ENDC-n7'!P42="Y", "Y", IF('ENDC-n7'!P42="N", "N", 0))</f>
        <v>N</v>
      </c>
      <c r="H39" s="17" t="b">
        <f>IFERROR(AND(OR(H1:I38,$AB39)=TRUE,IF(SEARCH(H$1,$B39)&gt;0,TRUE,FALSE)),"")</f>
        <v>0</v>
      </c>
      <c r="I39" s="17" t="str">
        <f>IFERROR(AND(OR(I1:I38,$AB39)=TRUE,IF(SEARCH(I$1,$B39)&gt;0,TRUE,FALSE)),"")</f>
        <v/>
      </c>
      <c r="J39" s="17" t="b">
        <f>IFERROR(AND(OR(J1:M38,$AB39)=TRUE,IF(SEARCH(J$1,$B39)&gt;0,TRUE,FALSE)),"")</f>
        <v>0</v>
      </c>
      <c r="K39" s="17" t="str">
        <f>IFERROR(AND(OR(K1:M38,$AB39)=TRUE,IF(SEARCH(K$1,$B39)&gt;0,TRUE,FALSE)),"")</f>
        <v/>
      </c>
      <c r="L39" s="17" t="str">
        <f>IFERROR(AND(OR(L1:M38,$AB39)=TRUE,IF(SEARCH(L$1,$B39)&gt;0,TRUE,FALSE)),"")</f>
        <v/>
      </c>
      <c r="M39" s="17" t="str">
        <f>IFERROR(AND(OR(M1:M38,$AB39)=TRUE,IF(SEARCH(M$1,$B39)&gt;0,TRUE,FALSE)),"")</f>
        <v/>
      </c>
      <c r="N39" s="17" t="str">
        <f>IFERROR(AND(OR(N1:N38,$AB39)=TRUE,IF(SEARCH(N$1,$B39)&gt;0,TRUE,FALSE)),"")</f>
        <v/>
      </c>
      <c r="O39" s="17" t="str">
        <f>IFERROR(AND(OR(O1:R38,$AB39)=TRUE,IF(SEARCH(O$1,$B39)&gt;0,TRUE,FALSE)),"")</f>
        <v/>
      </c>
      <c r="P39" s="17" t="str">
        <f>IFERROR(AND(OR(P1:R38,$AB39)=TRUE,IF(SEARCH(P$1,$B39)&gt;0,TRUE,FALSE)),"")</f>
        <v/>
      </c>
      <c r="Q39" s="17" t="str">
        <f>IFERROR(AND(OR(Q1:R38,$AB39)=TRUE,IF(SEARCH(Q$1,$B39)&gt;0,TRUE,FALSE)),"")</f>
        <v/>
      </c>
      <c r="R39" s="17" t="str">
        <f>IFERROR(AND(OR(R1:R38,$AB39)=TRUE,IF(SEARCH(R$1,$B39)&gt;0,TRUE,FALSE)),"")</f>
        <v/>
      </c>
      <c r="S39" s="17" t="str">
        <f>IFERROR(AND(OR(S1:T38,$AB39)=TRUE,IF(SEARCH(S$1,$B39)&gt;0,TRUE,FALSE)),"")</f>
        <v/>
      </c>
      <c r="T39" s="17" t="str">
        <f>IFERROR(AND(OR(T1:T38,$AB39)=TRUE,IF(SEARCH(T$1,$B39)&gt;0,TRUE,FALSE)),"")</f>
        <v/>
      </c>
      <c r="U39" s="17" t="b">
        <f>IFERROR(AND(OR(U1:U38,$AB39)=TRUE,IF(SEARCH(U$1,$B39)&gt;0,TRUE,FALSE)),"")</f>
        <v>0</v>
      </c>
      <c r="V39" s="17" t="str">
        <f>IFERROR(AND(OR(V1:Y38,$AB39)=TRUE,IF(SEARCH(V$1,$B39)&gt;0,TRUE,FALSE)),"")</f>
        <v/>
      </c>
      <c r="W39" s="17" t="str">
        <f>IFERROR(AND(OR(W1:Y38,$AB39)=TRUE,IF(SEARCH(W$1,$B39)&gt;0,TRUE,FALSE)),"")</f>
        <v/>
      </c>
      <c r="X39" s="17" t="str">
        <f>IFERROR(AND(OR(X1:Y38,$AB39)=TRUE,IF(SEARCH(X$1,$B39)&gt;0,TRUE,FALSE)),"")</f>
        <v/>
      </c>
      <c r="Y39" s="17" t="b">
        <f>IFERROR(AND(OR(Y1:Y38,$AB39)=TRUE,IF(SEARCH(Y$1,$B39)&gt;0,TRUE,FALSE)),"")</f>
        <v>0</v>
      </c>
      <c r="Z39" s="17">
        <f t="shared" si="5"/>
        <v>0</v>
      </c>
      <c r="AA39" s="17" t="b">
        <f t="shared" si="6"/>
        <v>0</v>
      </c>
      <c r="AB39" s="17" t="b">
        <f t="shared" si="7"/>
        <v>0</v>
      </c>
      <c r="AC39" s="17" t="b">
        <f t="shared" si="8"/>
        <v>0</v>
      </c>
      <c r="AD39" s="17" t="b">
        <f>IF(F39&gt;'Overview (RESPONSES REQUIRED)'!$F$55,FALSE,TRUE)</f>
        <v>0</v>
      </c>
      <c r="AE39" s="17" t="b">
        <f>IF('Overview (RESPONSES REQUIRED)'!$D$55="Y", TRUE, FALSE)</f>
        <v>0</v>
      </c>
      <c r="AF39" s="17" t="str">
        <f t="shared" si="9"/>
        <v>N</v>
      </c>
    </row>
    <row r="40" spans="1:32" ht="54" x14ac:dyDescent="0.15">
      <c r="A40" s="17" t="s">
        <v>1124</v>
      </c>
      <c r="B40" s="17" t="s">
        <v>1125</v>
      </c>
      <c r="C40" s="17">
        <v>3</v>
      </c>
      <c r="D40" s="17">
        <v>1</v>
      </c>
      <c r="E40" s="17" t="s">
        <v>1051</v>
      </c>
      <c r="F40" s="17">
        <v>10</v>
      </c>
      <c r="G40" s="17" t="str">
        <f>IF('ENDC-n7'!P43="Y", "Y", IF('ENDC-n7'!P43="N", "N", 0))</f>
        <v>N</v>
      </c>
      <c r="H40" s="17" t="str">
        <f>IFERROR(AND(OR(H1:I39,$AB40)=TRUE,IF(SEARCH(H$1,$B40)&gt;0,TRUE,FALSE)),"")</f>
        <v/>
      </c>
      <c r="I40" s="17" t="b">
        <f>IFERROR(AND(OR(I1:I39,$AB40)=TRUE,IF(SEARCH(I$1,$B40)&gt;0,TRUE,FALSE)),"")</f>
        <v>0</v>
      </c>
      <c r="J40" s="17" t="str">
        <f>IFERROR(AND(OR(J1:M39,$AB40)=TRUE,IF(SEARCH(J$1,$B40)&gt;0,TRUE,FALSE)),"")</f>
        <v/>
      </c>
      <c r="K40" s="17" t="b">
        <f>IFERROR(AND(OR(K1:M39,$AB40)=TRUE,IF(SEARCH(K$1,$B40)&gt;0,TRUE,FALSE)),"")</f>
        <v>0</v>
      </c>
      <c r="L40" s="17" t="str">
        <f>IFERROR(AND(OR(L1:M39,$AB40)=TRUE,IF(SEARCH(L$1,$B40)&gt;0,TRUE,FALSE)),"")</f>
        <v/>
      </c>
      <c r="M40" s="17" t="str">
        <f>IFERROR(AND(OR(M1:M39,$AB40)=TRUE,IF(SEARCH(M$1,$B40)&gt;0,TRUE,FALSE)),"")</f>
        <v/>
      </c>
      <c r="N40" s="17" t="str">
        <f>IFERROR(AND(OR(N1:N39,$AB40)=TRUE,IF(SEARCH(N$1,$B40)&gt;0,TRUE,FALSE)),"")</f>
        <v/>
      </c>
      <c r="O40" s="17" t="str">
        <f>IFERROR(AND(OR(O1:R39,$AB40)=TRUE,IF(SEARCH(O$1,$B40)&gt;0,TRUE,FALSE)),"")</f>
        <v/>
      </c>
      <c r="P40" s="17" t="b">
        <f>IFERROR(AND(OR(P1:R39,$AB40)=TRUE,IF(SEARCH(P$1,$B40)&gt;0,TRUE,FALSE)),"")</f>
        <v>0</v>
      </c>
      <c r="Q40" s="17" t="str">
        <f>IFERROR(AND(OR(Q1:R39,$AB40)=TRUE,IF(SEARCH(Q$1,$B40)&gt;0,TRUE,FALSE)),"")</f>
        <v/>
      </c>
      <c r="R40" s="17" t="str">
        <f>IFERROR(AND(OR(R1:R39,$AB40)=TRUE,IF(SEARCH(R$1,$B40)&gt;0,TRUE,FALSE)),"")</f>
        <v/>
      </c>
      <c r="S40" s="17" t="str">
        <f>IFERROR(AND(OR(S1:T39,$AB40)=TRUE,IF(SEARCH(S$1,$B40)&gt;0,TRUE,FALSE)),"")</f>
        <v/>
      </c>
      <c r="T40" s="17" t="str">
        <f>IFERROR(AND(OR(T1:T39,$AB40)=TRUE,IF(SEARCH(T$1,$B40)&gt;0,TRUE,FALSE)),"")</f>
        <v/>
      </c>
      <c r="U40" s="17" t="b">
        <f>IFERROR(AND(OR(U1:U39,$AB40)=TRUE,IF(SEARCH(U$1,$B40)&gt;0,TRUE,FALSE)),"")</f>
        <v>0</v>
      </c>
      <c r="V40" s="17" t="str">
        <f>IFERROR(AND(OR(V1:Y39,$AB40)=TRUE,IF(SEARCH(V$1,$B40)&gt;0,TRUE,FALSE)),"")</f>
        <v/>
      </c>
      <c r="W40" s="17" t="b">
        <f>IFERROR(AND(OR(W1:Y39,$AB40)=TRUE,IF(SEARCH(W$1,$B40)&gt;0,TRUE,FALSE)),"")</f>
        <v>0</v>
      </c>
      <c r="X40" s="17" t="str">
        <f>IFERROR(AND(OR(X1:Y39,$AB40)=TRUE,IF(SEARCH(X$1,$B40)&gt;0,TRUE,FALSE)),"")</f>
        <v/>
      </c>
      <c r="Y40" s="17" t="str">
        <f>IFERROR(AND(OR(Y1:Y39,$AB40)=TRUE,IF(SEARCH(Y$1,$B40)&gt;0,TRUE,FALSE)),"")</f>
        <v/>
      </c>
      <c r="Z40" s="17">
        <f t="shared" si="5"/>
        <v>0</v>
      </c>
      <c r="AA40" s="17" t="b">
        <f t="shared" si="6"/>
        <v>0</v>
      </c>
      <c r="AB40" s="17" t="b">
        <f t="shared" si="7"/>
        <v>0</v>
      </c>
      <c r="AC40" s="17" t="b">
        <f t="shared" si="8"/>
        <v>0</v>
      </c>
      <c r="AD40" s="17" t="b">
        <f>IF(F40&gt;'Overview (RESPONSES REQUIRED)'!$F$55,FALSE,TRUE)</f>
        <v>0</v>
      </c>
      <c r="AE40" s="17" t="b">
        <f>IF('Overview (RESPONSES REQUIRED)'!$D$55="Y", TRUE, FALSE)</f>
        <v>0</v>
      </c>
      <c r="AF40" s="17" t="str">
        <f t="shared" si="9"/>
        <v>N</v>
      </c>
    </row>
    <row r="41" spans="1:32" ht="40.5" x14ac:dyDescent="0.15">
      <c r="A41" s="17" t="s">
        <v>1126</v>
      </c>
      <c r="B41" s="17" t="s">
        <v>1127</v>
      </c>
      <c r="C41" s="17">
        <v>3</v>
      </c>
      <c r="D41" s="17">
        <v>1</v>
      </c>
      <c r="E41" s="17" t="s">
        <v>1051</v>
      </c>
      <c r="F41" s="17">
        <v>10</v>
      </c>
      <c r="G41" s="17" t="str">
        <f>IF('ENDC-n7'!P44="Y", "Y", IF('ENDC-n7'!P44="N", "N", 0))</f>
        <v>N</v>
      </c>
      <c r="H41" s="17" t="str">
        <f>IFERROR(AND(OR(H1:I40,$AB41)=TRUE,IF(SEARCH(H$1,$B41)&gt;0,TRUE,FALSE)),"")</f>
        <v/>
      </c>
      <c r="I41" s="17" t="b">
        <f>IFERROR(AND(OR(I1:I40,$AB41)=TRUE,IF(SEARCH(I$1,$B41)&gt;0,TRUE,FALSE)),"")</f>
        <v>0</v>
      </c>
      <c r="J41" s="17" t="str">
        <f>IFERROR(AND(OR(J1:M40,$AB41)=TRUE,IF(SEARCH(J$1,$B41)&gt;0,TRUE,FALSE)),"")</f>
        <v/>
      </c>
      <c r="K41" s="17" t="str">
        <f>IFERROR(AND(OR(K1:M40,$AB41)=TRUE,IF(SEARCH(K$1,$B41)&gt;0,TRUE,FALSE)),"")</f>
        <v/>
      </c>
      <c r="L41" s="17" t="str">
        <f>IFERROR(AND(OR(L1:M40,$AB41)=TRUE,IF(SEARCH(L$1,$B41)&gt;0,TRUE,FALSE)),"")</f>
        <v/>
      </c>
      <c r="M41" s="17" t="str">
        <f>IFERROR(AND(OR(M1:M40,$AB41)=TRUE,IF(SEARCH(M$1,$B41)&gt;0,TRUE,FALSE)),"")</f>
        <v/>
      </c>
      <c r="N41" s="17" t="str">
        <f>IFERROR(AND(OR(N1:N40,$AB41)=TRUE,IF(SEARCH(N$1,$B41)&gt;0,TRUE,FALSE)),"")</f>
        <v/>
      </c>
      <c r="O41" s="17" t="str">
        <f>IFERROR(AND(OR(O1:R40,$AB41)=TRUE,IF(SEARCH(O$1,$B41)&gt;0,TRUE,FALSE)),"")</f>
        <v/>
      </c>
      <c r="P41" s="17" t="b">
        <f>IFERROR(AND(OR(P1:R40,$AB41)=TRUE,IF(SEARCH(P$1,$B41)&gt;0,TRUE,FALSE)),"")</f>
        <v>0</v>
      </c>
      <c r="Q41" s="17" t="str">
        <f>IFERROR(AND(OR(Q1:R40,$AB41)=TRUE,IF(SEARCH(Q$1,$B41)&gt;0,TRUE,FALSE)),"")</f>
        <v/>
      </c>
      <c r="R41" s="17" t="str">
        <f>IFERROR(AND(OR(R1:R40,$AB41)=TRUE,IF(SEARCH(R$1,$B41)&gt;0,TRUE,FALSE)),"")</f>
        <v/>
      </c>
      <c r="S41" s="17" t="str">
        <f>IFERROR(AND(OR(S1:T40,$AB41)=TRUE,IF(SEARCH(S$1,$B41)&gt;0,TRUE,FALSE)),"")</f>
        <v/>
      </c>
      <c r="T41" s="17" t="str">
        <f>IFERROR(AND(OR(T1:T40,$AB41)=TRUE,IF(SEARCH(T$1,$B41)&gt;0,TRUE,FALSE)),"")</f>
        <v/>
      </c>
      <c r="U41" s="17" t="b">
        <f>IFERROR(AND(OR(U1:U40,$AB41)=TRUE,IF(SEARCH(U$1,$B41)&gt;0,TRUE,FALSE)),"")</f>
        <v>0</v>
      </c>
      <c r="V41" s="17" t="str">
        <f>IFERROR(AND(OR(V1:Y40,$AB41)=TRUE,IF(SEARCH(V$1,$B41)&gt;0,TRUE,FALSE)),"")</f>
        <v/>
      </c>
      <c r="W41" s="17" t="b">
        <f>IFERROR(AND(OR(W1:Y40,$AB41)=TRUE,IF(SEARCH(W$1,$B41)&gt;0,TRUE,FALSE)),"")</f>
        <v>0</v>
      </c>
      <c r="X41" s="17" t="str">
        <f>IFERROR(AND(OR(X1:Y40,$AB41)=TRUE,IF(SEARCH(X$1,$B41)&gt;0,TRUE,FALSE)),"")</f>
        <v/>
      </c>
      <c r="Y41" s="17" t="str">
        <f>IFERROR(AND(OR(Y1:Y40,$AB41)=TRUE,IF(SEARCH(Y$1,$B41)&gt;0,TRUE,FALSE)),"")</f>
        <v/>
      </c>
      <c r="Z41" s="17">
        <f t="shared" si="5"/>
        <v>0</v>
      </c>
      <c r="AA41" s="17" t="b">
        <f t="shared" si="6"/>
        <v>0</v>
      </c>
      <c r="AB41" s="17" t="b">
        <f t="shared" si="7"/>
        <v>0</v>
      </c>
      <c r="AC41" s="17" t="b">
        <f t="shared" si="8"/>
        <v>0</v>
      </c>
      <c r="AD41" s="17" t="b">
        <f>IF(F41&gt;'Overview (RESPONSES REQUIRED)'!$F$55,FALSE,TRUE)</f>
        <v>0</v>
      </c>
      <c r="AE41" s="17" t="b">
        <f>IF('Overview (RESPONSES REQUIRED)'!$D$55="Y", TRUE, FALSE)</f>
        <v>0</v>
      </c>
      <c r="AF41" s="17" t="str">
        <f t="shared" si="9"/>
        <v>N</v>
      </c>
    </row>
    <row r="42" spans="1:32" ht="40.5" x14ac:dyDescent="0.15">
      <c r="A42" s="17" t="s">
        <v>1128</v>
      </c>
      <c r="B42" s="17" t="s">
        <v>1129</v>
      </c>
      <c r="C42" s="17">
        <v>3</v>
      </c>
      <c r="D42" s="17">
        <v>1</v>
      </c>
      <c r="E42" s="17" t="s">
        <v>1051</v>
      </c>
      <c r="F42" s="17">
        <v>8</v>
      </c>
      <c r="G42" s="17" t="str">
        <f>IF('ENDC-n7'!P45="Y", "Y", IF('ENDC-n7'!P45="N", "N", 0))</f>
        <v>N</v>
      </c>
      <c r="H42" s="17" t="b">
        <f>IFERROR(AND(OR(H1:I41,$AB42)=TRUE,IF(SEARCH(H$1,$B42)&gt;0,TRUE,FALSE)),"")</f>
        <v>0</v>
      </c>
      <c r="I42" s="17" t="str">
        <f>IFERROR(AND(OR(I1:I41,$AB42)=TRUE,IF(SEARCH(I$1,$B42)&gt;0,TRUE,FALSE)),"")</f>
        <v/>
      </c>
      <c r="J42" s="17" t="str">
        <f>IFERROR(AND(OR(J1:M41,$AB42)=TRUE,IF(SEARCH(J$1,$B42)&gt;0,TRUE,FALSE)),"")</f>
        <v/>
      </c>
      <c r="K42" s="17" t="str">
        <f>IFERROR(AND(OR(K1:M41,$AB42)=TRUE,IF(SEARCH(K$1,$B42)&gt;0,TRUE,FALSE)),"")</f>
        <v/>
      </c>
      <c r="L42" s="17" t="b">
        <f>IFERROR(AND(OR(L1:M41,$AB42)=TRUE,IF(SEARCH(L$1,$B42)&gt;0,TRUE,FALSE)),"")</f>
        <v>0</v>
      </c>
      <c r="M42" s="17" t="str">
        <f>IFERROR(AND(OR(M1:M41,$AB42)=TRUE,IF(SEARCH(M$1,$B42)&gt;0,TRUE,FALSE)),"")</f>
        <v/>
      </c>
      <c r="N42" s="17" t="str">
        <f>IFERROR(AND(OR(N1:N41,$AB42)=TRUE,IF(SEARCH(N$1,$B42)&gt;0,TRUE,FALSE)),"")</f>
        <v/>
      </c>
      <c r="O42" s="17" t="b">
        <f>IFERROR(AND(OR(O1:R41,$AB42)=TRUE,IF(SEARCH(O$1,$B42)&gt;0,TRUE,FALSE)),"")</f>
        <v>0</v>
      </c>
      <c r="P42" s="17" t="b">
        <f>IFERROR(AND(OR(P1:R41,$AB42)=TRUE,IF(SEARCH(P$1,$B42)&gt;0,TRUE,FALSE)),"")</f>
        <v>0</v>
      </c>
      <c r="Q42" s="17" t="str">
        <f>IFERROR(AND(OR(Q1:R41,$AB42)=TRUE,IF(SEARCH(Q$1,$B42)&gt;0,TRUE,FALSE)),"")</f>
        <v/>
      </c>
      <c r="R42" s="17" t="str">
        <f>IFERROR(AND(OR(R1:R41,$AB42)=TRUE,IF(SEARCH(R$1,$B42)&gt;0,TRUE,FALSE)),"")</f>
        <v/>
      </c>
      <c r="S42" s="17" t="str">
        <f>IFERROR(AND(OR(S1:T41,$AB42)=TRUE,IF(SEARCH(S$1,$B42)&gt;0,TRUE,FALSE)),"")</f>
        <v/>
      </c>
      <c r="T42" s="17" t="str">
        <f>IFERROR(AND(OR(T1:T41,$AB42)=TRUE,IF(SEARCH(T$1,$B42)&gt;0,TRUE,FALSE)),"")</f>
        <v/>
      </c>
      <c r="U42" s="17" t="str">
        <f>IFERROR(AND(OR(U1:U41,$AB42)=TRUE,IF(SEARCH(U$1,$B42)&gt;0,TRUE,FALSE)),"")</f>
        <v/>
      </c>
      <c r="V42" s="17" t="str">
        <f>IFERROR(AND(OR(V1:Y41,$AB42)=TRUE,IF(SEARCH(V$1,$B42)&gt;0,TRUE,FALSE)),"")</f>
        <v/>
      </c>
      <c r="W42" s="17" t="b">
        <f>IFERROR(AND(OR(W1:Y41,$AB42)=TRUE,IF(SEARCH(W$1,$B42)&gt;0,TRUE,FALSE)),"")</f>
        <v>0</v>
      </c>
      <c r="X42" s="17" t="str">
        <f>IFERROR(AND(OR(X1:Y41,$AB42)=TRUE,IF(SEARCH(X$1,$B42)&gt;0,TRUE,FALSE)),"")</f>
        <v/>
      </c>
      <c r="Y42" s="17" t="str">
        <f>IFERROR(AND(OR(Y1:Y41,$AB42)=TRUE,IF(SEARCH(Y$1,$B42)&gt;0,TRUE,FALSE)),"")</f>
        <v/>
      </c>
      <c r="Z42" s="17">
        <f t="shared" si="5"/>
        <v>0</v>
      </c>
      <c r="AA42" s="17" t="b">
        <f t="shared" si="6"/>
        <v>0</v>
      </c>
      <c r="AB42" s="17" t="b">
        <f t="shared" si="7"/>
        <v>0</v>
      </c>
      <c r="AC42" s="17" t="b">
        <f t="shared" si="8"/>
        <v>0</v>
      </c>
      <c r="AD42" s="17" t="b">
        <f>IF(F42&gt;'Overview (RESPONSES REQUIRED)'!$F$55,FALSE,TRUE)</f>
        <v>0</v>
      </c>
      <c r="AE42" s="17" t="b">
        <f>IF('Overview (RESPONSES REQUIRED)'!$D$55="Y", TRUE, FALSE)</f>
        <v>0</v>
      </c>
      <c r="AF42" s="17" t="str">
        <f t="shared" si="9"/>
        <v>N</v>
      </c>
    </row>
    <row r="43" spans="1:32" ht="54" x14ac:dyDescent="0.15">
      <c r="A43" s="17" t="s">
        <v>1130</v>
      </c>
      <c r="B43" s="17" t="s">
        <v>1131</v>
      </c>
      <c r="C43" s="17">
        <v>3</v>
      </c>
      <c r="D43" s="17">
        <v>1</v>
      </c>
      <c r="E43" s="17" t="s">
        <v>1051</v>
      </c>
      <c r="F43" s="17">
        <v>8</v>
      </c>
      <c r="G43" s="17" t="str">
        <f>IF('ENDC-n7'!P46="Y", "Y", IF('ENDC-n7'!P46="N", "N", 0))</f>
        <v>N</v>
      </c>
      <c r="H43" s="17" t="b">
        <f>IFERROR(AND(OR(H1:I42,$AB43)=TRUE,IF(SEARCH(H$1,$B43)&gt;0,TRUE,FALSE)),"")</f>
        <v>0</v>
      </c>
      <c r="I43" s="17" t="str">
        <f>IFERROR(AND(OR(I1:I42,$AB43)=TRUE,IF(SEARCH(I$1,$B43)&gt;0,TRUE,FALSE)),"")</f>
        <v/>
      </c>
      <c r="J43" s="17" t="str">
        <f>IFERROR(AND(OR(J1:M42,$AB43)=TRUE,IF(SEARCH(J$1,$B43)&gt;0,TRUE,FALSE)),"")</f>
        <v/>
      </c>
      <c r="K43" s="17" t="str">
        <f>IFERROR(AND(OR(K1:M42,$AB43)=TRUE,IF(SEARCH(K$1,$B43)&gt;0,TRUE,FALSE)),"")</f>
        <v/>
      </c>
      <c r="L43" s="17" t="b">
        <f>IFERROR(AND(OR(L1:M42,$AB43)=TRUE,IF(SEARCH(L$1,$B43)&gt;0,TRUE,FALSE)),"")</f>
        <v>0</v>
      </c>
      <c r="M43" s="17" t="str">
        <f>IFERROR(AND(OR(M1:M42,$AB43)=TRUE,IF(SEARCH(M$1,$B43)&gt;0,TRUE,FALSE)),"")</f>
        <v/>
      </c>
      <c r="N43" s="17" t="str">
        <f>IFERROR(AND(OR(N1:N42,$AB43)=TRUE,IF(SEARCH(N$1,$B43)&gt;0,TRUE,FALSE)),"")</f>
        <v/>
      </c>
      <c r="O43" s="17" t="str">
        <f>IFERROR(AND(OR(O1:R42,$AB43)=TRUE,IF(SEARCH(O$1,$B43)&gt;0,TRUE,FALSE)),"")</f>
        <v/>
      </c>
      <c r="P43" s="17" t="b">
        <f>IFERROR(AND(OR(P1:R42,$AB43)=TRUE,IF(SEARCH(P$1,$B43)&gt;0,TRUE,FALSE)),"")</f>
        <v>0</v>
      </c>
      <c r="Q43" s="17" t="str">
        <f>IFERROR(AND(OR(Q1:R42,$AB43)=TRUE,IF(SEARCH(Q$1,$B43)&gt;0,TRUE,FALSE)),"")</f>
        <v/>
      </c>
      <c r="R43" s="17" t="str">
        <f>IFERROR(AND(OR(R1:R42,$AB43)=TRUE,IF(SEARCH(R$1,$B43)&gt;0,TRUE,FALSE)),"")</f>
        <v/>
      </c>
      <c r="S43" s="17" t="str">
        <f>IFERROR(AND(OR(S1:T42,$AB43)=TRUE,IF(SEARCH(S$1,$B43)&gt;0,TRUE,FALSE)),"")</f>
        <v/>
      </c>
      <c r="T43" s="17" t="str">
        <f>IFERROR(AND(OR(T1:T42,$AB43)=TRUE,IF(SEARCH(T$1,$B43)&gt;0,TRUE,FALSE)),"")</f>
        <v/>
      </c>
      <c r="U43" s="17" t="b">
        <f>IFERROR(AND(OR(U1:U42,$AB43)=TRUE,IF(SEARCH(U$1,$B43)&gt;0,TRUE,FALSE)),"")</f>
        <v>0</v>
      </c>
      <c r="V43" s="17" t="str">
        <f>IFERROR(AND(OR(V1:Y42,$AB43)=TRUE,IF(SEARCH(V$1,$B43)&gt;0,TRUE,FALSE)),"")</f>
        <v/>
      </c>
      <c r="W43" s="17" t="b">
        <f>IFERROR(AND(OR(W1:Y42,$AB43)=TRUE,IF(SEARCH(W$1,$B43)&gt;0,TRUE,FALSE)),"")</f>
        <v>0</v>
      </c>
      <c r="X43" s="17" t="str">
        <f>IFERROR(AND(OR(X1:Y42,$AB43)=TRUE,IF(SEARCH(X$1,$B43)&gt;0,TRUE,FALSE)),"")</f>
        <v/>
      </c>
      <c r="Y43" s="17" t="str">
        <f>IFERROR(AND(OR(Y1:Y42,$AB43)=TRUE,IF(SEARCH(Y$1,$B43)&gt;0,TRUE,FALSE)),"")</f>
        <v/>
      </c>
      <c r="Z43" s="17">
        <f t="shared" si="5"/>
        <v>0</v>
      </c>
      <c r="AA43" s="17" t="b">
        <f t="shared" si="6"/>
        <v>0</v>
      </c>
      <c r="AB43" s="17" t="b">
        <f t="shared" si="7"/>
        <v>0</v>
      </c>
      <c r="AC43" s="17" t="b">
        <f t="shared" si="8"/>
        <v>0</v>
      </c>
      <c r="AD43" s="17" t="b">
        <f>IF(F43&gt;'Overview (RESPONSES REQUIRED)'!$F$55,FALSE,TRUE)</f>
        <v>0</v>
      </c>
      <c r="AE43" s="17" t="b">
        <f>IF('Overview (RESPONSES REQUIRED)'!$D$55="Y", TRUE, FALSE)</f>
        <v>0</v>
      </c>
      <c r="AF43" s="17" t="str">
        <f t="shared" si="9"/>
        <v>N</v>
      </c>
    </row>
    <row r="44" spans="1:32" ht="40.5" x14ac:dyDescent="0.15">
      <c r="A44" s="17" t="s">
        <v>1132</v>
      </c>
      <c r="B44" s="17" t="s">
        <v>1133</v>
      </c>
      <c r="C44" s="17">
        <v>3</v>
      </c>
      <c r="D44" s="17">
        <v>1</v>
      </c>
      <c r="E44" s="17" t="s">
        <v>1051</v>
      </c>
      <c r="F44" s="17">
        <v>8</v>
      </c>
      <c r="G44" s="17" t="str">
        <f>IF('ENDC-n7'!P47="Y", "Y", IF('ENDC-n7'!P47="N", "N", 0))</f>
        <v>N</v>
      </c>
      <c r="H44" s="17" t="str">
        <f>IFERROR(AND(OR(H1:I43,$AB44)=TRUE,IF(SEARCH(H$1,$B44)&gt;0,TRUE,FALSE)),"")</f>
        <v/>
      </c>
      <c r="I44" s="17" t="str">
        <f>IFERROR(AND(OR(I1:I43,$AB44)=TRUE,IF(SEARCH(I$1,$B44)&gt;0,TRUE,FALSE)),"")</f>
        <v/>
      </c>
      <c r="J44" s="17" t="str">
        <f>IFERROR(AND(OR(J1:M43,$AB44)=TRUE,IF(SEARCH(J$1,$B44)&gt;0,TRUE,FALSE)),"")</f>
        <v/>
      </c>
      <c r="K44" s="17" t="str">
        <f>IFERROR(AND(OR(K1:M43,$AB44)=TRUE,IF(SEARCH(K$1,$B44)&gt;0,TRUE,FALSE)),"")</f>
        <v/>
      </c>
      <c r="L44" s="17" t="b">
        <f>IFERROR(AND(OR(L1:M43,$AB44)=TRUE,IF(SEARCH(L$1,$B44)&gt;0,TRUE,FALSE)),"")</f>
        <v>0</v>
      </c>
      <c r="M44" s="17" t="str">
        <f>IFERROR(AND(OR(M1:M43,$AB44)=TRUE,IF(SEARCH(M$1,$B44)&gt;0,TRUE,FALSE)),"")</f>
        <v/>
      </c>
      <c r="N44" s="17" t="str">
        <f>IFERROR(AND(OR(N1:N43,$AB44)=TRUE,IF(SEARCH(N$1,$B44)&gt;0,TRUE,FALSE)),"")</f>
        <v/>
      </c>
      <c r="O44" s="17" t="b">
        <f>IFERROR(AND(OR(O1:R43,$AB44)=TRUE,IF(SEARCH(O$1,$B44)&gt;0,TRUE,FALSE)),"")</f>
        <v>0</v>
      </c>
      <c r="P44" s="17" t="b">
        <f>IFERROR(AND(OR(P1:R43,$AB44)=TRUE,IF(SEARCH(P$1,$B44)&gt;0,TRUE,FALSE)),"")</f>
        <v>0</v>
      </c>
      <c r="Q44" s="17" t="str">
        <f>IFERROR(AND(OR(Q1:R43,$AB44)=TRUE,IF(SEARCH(Q$1,$B44)&gt;0,TRUE,FALSE)),"")</f>
        <v/>
      </c>
      <c r="R44" s="17" t="str">
        <f>IFERROR(AND(OR(R1:R43,$AB44)=TRUE,IF(SEARCH(R$1,$B44)&gt;0,TRUE,FALSE)),"")</f>
        <v/>
      </c>
      <c r="S44" s="17" t="str">
        <f>IFERROR(AND(OR(S1:T43,$AB44)=TRUE,IF(SEARCH(S$1,$B44)&gt;0,TRUE,FALSE)),"")</f>
        <v/>
      </c>
      <c r="T44" s="17" t="str">
        <f>IFERROR(AND(OR(T1:T43,$AB44)=TRUE,IF(SEARCH(T$1,$B44)&gt;0,TRUE,FALSE)),"")</f>
        <v/>
      </c>
      <c r="U44" s="17" t="b">
        <f>IFERROR(AND(OR(U1:U43,$AB44)=TRUE,IF(SEARCH(U$1,$B44)&gt;0,TRUE,FALSE)),"")</f>
        <v>0</v>
      </c>
      <c r="V44" s="17" t="str">
        <f>IFERROR(AND(OR(V1:Y43,$AB44)=TRUE,IF(SEARCH(V$1,$B44)&gt;0,TRUE,FALSE)),"")</f>
        <v/>
      </c>
      <c r="W44" s="17" t="b">
        <f>IFERROR(AND(OR(W1:Y43,$AB44)=TRUE,IF(SEARCH(W$1,$B44)&gt;0,TRUE,FALSE)),"")</f>
        <v>0</v>
      </c>
      <c r="X44" s="17" t="str">
        <f>IFERROR(AND(OR(X1:Y43,$AB44)=TRUE,IF(SEARCH(X$1,$B44)&gt;0,TRUE,FALSE)),"")</f>
        <v/>
      </c>
      <c r="Y44" s="17" t="str">
        <f>IFERROR(AND(OR(Y1:Y43,$AB44)=TRUE,IF(SEARCH(Y$1,$B44)&gt;0,TRUE,FALSE)),"")</f>
        <v/>
      </c>
      <c r="Z44" s="17">
        <f t="shared" si="5"/>
        <v>0</v>
      </c>
      <c r="AA44" s="17" t="b">
        <f t="shared" si="6"/>
        <v>0</v>
      </c>
      <c r="AB44" s="17" t="b">
        <f t="shared" si="7"/>
        <v>0</v>
      </c>
      <c r="AC44" s="17" t="b">
        <f t="shared" si="8"/>
        <v>0</v>
      </c>
      <c r="AD44" s="17" t="b">
        <f>IF(F44&gt;'Overview (RESPONSES REQUIRED)'!$F$55,FALSE,TRUE)</f>
        <v>0</v>
      </c>
      <c r="AE44" s="17" t="b">
        <f>IF('Overview (RESPONSES REQUIRED)'!$D$55="Y", TRUE, FALSE)</f>
        <v>0</v>
      </c>
      <c r="AF44" s="17" t="str">
        <f t="shared" si="9"/>
        <v>N</v>
      </c>
    </row>
    <row r="45" spans="1:32" ht="54" x14ac:dyDescent="0.15">
      <c r="A45" s="17" t="s">
        <v>1134</v>
      </c>
      <c r="B45" s="17" t="s">
        <v>1135</v>
      </c>
      <c r="C45" s="17">
        <v>3</v>
      </c>
      <c r="D45" s="17">
        <v>1</v>
      </c>
      <c r="E45" s="17" t="s">
        <v>1051</v>
      </c>
      <c r="F45" s="17">
        <v>8</v>
      </c>
      <c r="G45" s="17" t="str">
        <f>IF('ENDC-n7'!P48="Y", "Y", IF('ENDC-n7'!P48="N", "N", 0))</f>
        <v>N</v>
      </c>
      <c r="H45" s="17" t="str">
        <f>IFERROR(AND(OR(H1:I44,$AB45)=TRUE,IF(SEARCH(H$1,$B45)&gt;0,TRUE,FALSE)),"")</f>
        <v/>
      </c>
      <c r="I45" s="17" t="b">
        <f>IFERROR(AND(OR(I1:I44,$AB45)=TRUE,IF(SEARCH(I$1,$B45)&gt;0,TRUE,FALSE)),"")</f>
        <v>0</v>
      </c>
      <c r="J45" s="17" t="b">
        <f>IFERROR(AND(OR(J1:M44,$AB45)=TRUE,IF(SEARCH(J$1,$B45)&gt;0,TRUE,FALSE)),"")</f>
        <v>0</v>
      </c>
      <c r="K45" s="17" t="str">
        <f>IFERROR(AND(OR(K1:M44,$AB45)=TRUE,IF(SEARCH(K$1,$B45)&gt;0,TRUE,FALSE)),"")</f>
        <v/>
      </c>
      <c r="L45" s="17" t="str">
        <f>IFERROR(AND(OR(L1:M44,$AB45)=TRUE,IF(SEARCH(L$1,$B45)&gt;0,TRUE,FALSE)),"")</f>
        <v/>
      </c>
      <c r="M45" s="17" t="str">
        <f>IFERROR(AND(OR(M1:M44,$AB45)=TRUE,IF(SEARCH(M$1,$B45)&gt;0,TRUE,FALSE)),"")</f>
        <v/>
      </c>
      <c r="N45" s="17" t="str">
        <f>IFERROR(AND(OR(N1:N44,$AB45)=TRUE,IF(SEARCH(N$1,$B45)&gt;0,TRUE,FALSE)),"")</f>
        <v/>
      </c>
      <c r="O45" s="17" t="str">
        <f>IFERROR(AND(OR(O1:R44,$AB45)=TRUE,IF(SEARCH(O$1,$B45)&gt;0,TRUE,FALSE)),"")</f>
        <v/>
      </c>
      <c r="P45" s="17" t="b">
        <f>IFERROR(AND(OR(P1:R44,$AB45)=TRUE,IF(SEARCH(P$1,$B45)&gt;0,TRUE,FALSE)),"")</f>
        <v>0</v>
      </c>
      <c r="Q45" s="17" t="str">
        <f>IFERROR(AND(OR(Q1:R44,$AB45)=TRUE,IF(SEARCH(Q$1,$B45)&gt;0,TRUE,FALSE)),"")</f>
        <v/>
      </c>
      <c r="R45" s="17" t="str">
        <f>IFERROR(AND(OR(R1:R44,$AB45)=TRUE,IF(SEARCH(R$1,$B45)&gt;0,TRUE,FALSE)),"")</f>
        <v/>
      </c>
      <c r="S45" s="17" t="str">
        <f>IFERROR(AND(OR(S1:T44,$AB45)=TRUE,IF(SEARCH(S$1,$B45)&gt;0,TRUE,FALSE)),"")</f>
        <v/>
      </c>
      <c r="T45" s="17" t="str">
        <f>IFERROR(AND(OR(T1:T44,$AB45)=TRUE,IF(SEARCH(T$1,$B45)&gt;0,TRUE,FALSE)),"")</f>
        <v/>
      </c>
      <c r="U45" s="17" t="b">
        <f>IFERROR(AND(OR(U1:U44,$AB45)=TRUE,IF(SEARCH(U$1,$B45)&gt;0,TRUE,FALSE)),"")</f>
        <v>0</v>
      </c>
      <c r="V45" s="17" t="str">
        <f>IFERROR(AND(OR(V1:Y44,$AB45)=TRUE,IF(SEARCH(V$1,$B45)&gt;0,TRUE,FALSE)),"")</f>
        <v/>
      </c>
      <c r="W45" s="17" t="b">
        <f>IFERROR(AND(OR(W1:Y44,$AB45)=TRUE,IF(SEARCH(W$1,$B45)&gt;0,TRUE,FALSE)),"")</f>
        <v>0</v>
      </c>
      <c r="X45" s="17" t="str">
        <f>IFERROR(AND(OR(X1:Y44,$AB45)=TRUE,IF(SEARCH(X$1,$B45)&gt;0,TRUE,FALSE)),"")</f>
        <v/>
      </c>
      <c r="Y45" s="17" t="str">
        <f>IFERROR(AND(OR(Y1:Y44,$AB45)=TRUE,IF(SEARCH(Y$1,$B45)&gt;0,TRUE,FALSE)),"")</f>
        <v/>
      </c>
      <c r="Z45" s="17">
        <f t="shared" si="5"/>
        <v>0</v>
      </c>
      <c r="AA45" s="17" t="b">
        <f t="shared" si="6"/>
        <v>0</v>
      </c>
      <c r="AB45" s="17" t="b">
        <f t="shared" si="7"/>
        <v>0</v>
      </c>
      <c r="AC45" s="17" t="b">
        <f t="shared" si="8"/>
        <v>0</v>
      </c>
      <c r="AD45" s="17" t="b">
        <f>IF(F45&gt;'Overview (RESPONSES REQUIRED)'!$F$55,FALSE,TRUE)</f>
        <v>0</v>
      </c>
      <c r="AE45" s="17" t="b">
        <f>IF('Overview (RESPONSES REQUIRED)'!$D$55="Y", TRUE, FALSE)</f>
        <v>0</v>
      </c>
      <c r="AF45" s="17" t="str">
        <f t="shared" si="9"/>
        <v>N</v>
      </c>
    </row>
    <row r="46" spans="1:32" ht="54" x14ac:dyDescent="0.15">
      <c r="A46" s="17" t="s">
        <v>1136</v>
      </c>
      <c r="B46" s="17" t="s">
        <v>1137</v>
      </c>
      <c r="C46" s="17">
        <v>3</v>
      </c>
      <c r="D46" s="17">
        <v>1</v>
      </c>
      <c r="E46" s="17" t="s">
        <v>1051</v>
      </c>
      <c r="F46" s="17">
        <v>8</v>
      </c>
      <c r="G46" s="17" t="str">
        <f>IF('ENDC-n7'!P49="Y", "Y", IF('ENDC-n7'!P49="N", "N", 0))</f>
        <v>N</v>
      </c>
      <c r="H46" s="17" t="b">
        <f>IFERROR(AND(OR(H1:I45,$AB46)=TRUE,IF(SEARCH(H$1,$B46)&gt;0,TRUE,FALSE)),"")</f>
        <v>0</v>
      </c>
      <c r="I46" s="17" t="str">
        <f>IFERROR(AND(OR(I1:I45,$AB46)=TRUE,IF(SEARCH(I$1,$B46)&gt;0,TRUE,FALSE)),"")</f>
        <v/>
      </c>
      <c r="J46" s="17" t="str">
        <f>IFERROR(AND(OR(J1:M45,$AB46)=TRUE,IF(SEARCH(J$1,$B46)&gt;0,TRUE,FALSE)),"")</f>
        <v/>
      </c>
      <c r="K46" s="17" t="b">
        <f>IFERROR(AND(OR(K1:M45,$AB46)=TRUE,IF(SEARCH(K$1,$B46)&gt;0,TRUE,FALSE)),"")</f>
        <v>0</v>
      </c>
      <c r="L46" s="17" t="str">
        <f>IFERROR(AND(OR(L1:M45,$AB46)=TRUE,IF(SEARCH(L$1,$B46)&gt;0,TRUE,FALSE)),"")</f>
        <v/>
      </c>
      <c r="M46" s="17" t="str">
        <f>IFERROR(AND(OR(M1:M45,$AB46)=TRUE,IF(SEARCH(M$1,$B46)&gt;0,TRUE,FALSE)),"")</f>
        <v/>
      </c>
      <c r="N46" s="17" t="str">
        <f>IFERROR(AND(OR(N1:N45,$AB46)=TRUE,IF(SEARCH(N$1,$B46)&gt;0,TRUE,FALSE)),"")</f>
        <v/>
      </c>
      <c r="O46" s="17" t="str">
        <f>IFERROR(AND(OR(O1:R45,$AB46)=TRUE,IF(SEARCH(O$1,$B46)&gt;0,TRUE,FALSE)),"")</f>
        <v/>
      </c>
      <c r="P46" s="17" t="b">
        <f>IFERROR(AND(OR(P1:R45,$AB46)=TRUE,IF(SEARCH(P$1,$B46)&gt;0,TRUE,FALSE)),"")</f>
        <v>0</v>
      </c>
      <c r="Q46" s="17" t="str">
        <f>IFERROR(AND(OR(Q1:R45,$AB46)=TRUE,IF(SEARCH(Q$1,$B46)&gt;0,TRUE,FALSE)),"")</f>
        <v/>
      </c>
      <c r="R46" s="17" t="str">
        <f>IFERROR(AND(OR(R1:R45,$AB46)=TRUE,IF(SEARCH(R$1,$B46)&gt;0,TRUE,FALSE)),"")</f>
        <v/>
      </c>
      <c r="S46" s="17" t="str">
        <f>IFERROR(AND(OR(S1:T45,$AB46)=TRUE,IF(SEARCH(S$1,$B46)&gt;0,TRUE,FALSE)),"")</f>
        <v/>
      </c>
      <c r="T46" s="17" t="str">
        <f>IFERROR(AND(OR(T1:T45,$AB46)=TRUE,IF(SEARCH(T$1,$B46)&gt;0,TRUE,FALSE)),"")</f>
        <v/>
      </c>
      <c r="U46" s="17" t="b">
        <f>IFERROR(AND(OR(U1:U45,$AB46)=TRUE,IF(SEARCH(U$1,$B46)&gt;0,TRUE,FALSE)),"")</f>
        <v>0</v>
      </c>
      <c r="V46" s="17" t="str">
        <f>IFERROR(AND(OR(V1:Y45,$AB46)=TRUE,IF(SEARCH(V$1,$B46)&gt;0,TRUE,FALSE)),"")</f>
        <v/>
      </c>
      <c r="W46" s="17" t="b">
        <f>IFERROR(AND(OR(W1:Y45,$AB46)=TRUE,IF(SEARCH(W$1,$B46)&gt;0,TRUE,FALSE)),"")</f>
        <v>0</v>
      </c>
      <c r="X46" s="17" t="str">
        <f>IFERROR(AND(OR(X1:Y45,$AB46)=TRUE,IF(SEARCH(X$1,$B46)&gt;0,TRUE,FALSE)),"")</f>
        <v/>
      </c>
      <c r="Y46" s="17" t="str">
        <f>IFERROR(AND(OR(Y1:Y45,$AB46)=TRUE,IF(SEARCH(Y$1,$B46)&gt;0,TRUE,FALSE)),"")</f>
        <v/>
      </c>
      <c r="Z46" s="17">
        <f t="shared" si="5"/>
        <v>0</v>
      </c>
      <c r="AA46" s="17" t="b">
        <f t="shared" si="6"/>
        <v>0</v>
      </c>
      <c r="AB46" s="17" t="b">
        <f t="shared" si="7"/>
        <v>0</v>
      </c>
      <c r="AC46" s="17" t="b">
        <f t="shared" si="8"/>
        <v>0</v>
      </c>
      <c r="AD46" s="17" t="b">
        <f>IF(F46&gt;'Overview (RESPONSES REQUIRED)'!$F$55,FALSE,TRUE)</f>
        <v>0</v>
      </c>
      <c r="AE46" s="17" t="b">
        <f>IF('Overview (RESPONSES REQUIRED)'!$D$55="Y", TRUE, FALSE)</f>
        <v>0</v>
      </c>
      <c r="AF46" s="17" t="str">
        <f t="shared" si="9"/>
        <v>N</v>
      </c>
    </row>
    <row r="47" spans="1:32" ht="40.5" x14ac:dyDescent="0.15">
      <c r="A47" s="17" t="s">
        <v>1138</v>
      </c>
      <c r="B47" s="17" t="s">
        <v>1139</v>
      </c>
      <c r="C47" s="17">
        <v>3</v>
      </c>
      <c r="D47" s="17">
        <v>1</v>
      </c>
      <c r="E47" s="17" t="s">
        <v>1051</v>
      </c>
      <c r="F47" s="17">
        <v>8</v>
      </c>
      <c r="G47" s="17" t="str">
        <f>IF('ENDC-n7'!P50="Y", "Y", IF('ENDC-n7'!P50="N", "N", 0))</f>
        <v>N</v>
      </c>
      <c r="H47" s="17" t="str">
        <f>IFERROR(AND(OR(H1:I46,$AB47)=TRUE,IF(SEARCH(H$1,$B47)&gt;0,TRUE,FALSE)),"")</f>
        <v/>
      </c>
      <c r="I47" s="17" t="b">
        <f>IFERROR(AND(OR(I1:I46,$AB47)=TRUE,IF(SEARCH(I$1,$B47)&gt;0,TRUE,FALSE)),"")</f>
        <v>0</v>
      </c>
      <c r="J47" s="17" t="str">
        <f>IFERROR(AND(OR(J1:M46,$AB47)=TRUE,IF(SEARCH(J$1,$B47)&gt;0,TRUE,FALSE)),"")</f>
        <v/>
      </c>
      <c r="K47" s="17" t="str">
        <f>IFERROR(AND(OR(K1:M46,$AB47)=TRUE,IF(SEARCH(K$1,$B47)&gt;0,TRUE,FALSE)),"")</f>
        <v/>
      </c>
      <c r="L47" s="17" t="str">
        <f>IFERROR(AND(OR(L1:M46,$AB47)=TRUE,IF(SEARCH(L$1,$B47)&gt;0,TRUE,FALSE)),"")</f>
        <v/>
      </c>
      <c r="M47" s="17" t="str">
        <f>IFERROR(AND(OR(M1:M46,$AB47)=TRUE,IF(SEARCH(M$1,$B47)&gt;0,TRUE,FALSE)),"")</f>
        <v/>
      </c>
      <c r="N47" s="17" t="str">
        <f>IFERROR(AND(OR(N1:N46,$AB47)=TRUE,IF(SEARCH(N$1,$B47)&gt;0,TRUE,FALSE)),"")</f>
        <v/>
      </c>
      <c r="O47" s="17" t="b">
        <f>IFERROR(AND(OR(O1:R46,$AB47)=TRUE,IF(SEARCH(O$1,$B47)&gt;0,TRUE,FALSE)),"")</f>
        <v>0</v>
      </c>
      <c r="P47" s="17" t="b">
        <f>IFERROR(AND(OR(P1:R46,$AB47)=TRUE,IF(SEARCH(P$1,$B47)&gt;0,TRUE,FALSE)),"")</f>
        <v>0</v>
      </c>
      <c r="Q47" s="17" t="str">
        <f>IFERROR(AND(OR(Q1:R46,$AB47)=TRUE,IF(SEARCH(Q$1,$B47)&gt;0,TRUE,FALSE)),"")</f>
        <v/>
      </c>
      <c r="R47" s="17" t="str">
        <f>IFERROR(AND(OR(R1:R46,$AB47)=TRUE,IF(SEARCH(R$1,$B47)&gt;0,TRUE,FALSE)),"")</f>
        <v/>
      </c>
      <c r="S47" s="17" t="str">
        <f>IFERROR(AND(OR(S1:T46,$AB47)=TRUE,IF(SEARCH(S$1,$B47)&gt;0,TRUE,FALSE)),"")</f>
        <v/>
      </c>
      <c r="T47" s="17" t="str">
        <f>IFERROR(AND(OR(T1:T46,$AB47)=TRUE,IF(SEARCH(T$1,$B47)&gt;0,TRUE,FALSE)),"")</f>
        <v/>
      </c>
      <c r="U47" s="17" t="b">
        <f>IFERROR(AND(OR(U1:U46,$AB47)=TRUE,IF(SEARCH(U$1,$B47)&gt;0,TRUE,FALSE)),"")</f>
        <v>0</v>
      </c>
      <c r="V47" s="17" t="str">
        <f>IFERROR(AND(OR(V1:Y46,$AB47)=TRUE,IF(SEARCH(V$1,$B47)&gt;0,TRUE,FALSE)),"")</f>
        <v/>
      </c>
      <c r="W47" s="17" t="b">
        <f>IFERROR(AND(OR(W1:Y46,$AB47)=TRUE,IF(SEARCH(W$1,$B47)&gt;0,TRUE,FALSE)),"")</f>
        <v>0</v>
      </c>
      <c r="X47" s="17" t="str">
        <f>IFERROR(AND(OR(X1:Y46,$AB47)=TRUE,IF(SEARCH(X$1,$B47)&gt;0,TRUE,FALSE)),"")</f>
        <v/>
      </c>
      <c r="Y47" s="17" t="str">
        <f>IFERROR(AND(OR(Y1:Y46,$AB47)=TRUE,IF(SEARCH(Y$1,$B47)&gt;0,TRUE,FALSE)),"")</f>
        <v/>
      </c>
      <c r="Z47" s="17">
        <f t="shared" si="5"/>
        <v>0</v>
      </c>
      <c r="AA47" s="17" t="b">
        <f t="shared" si="6"/>
        <v>0</v>
      </c>
      <c r="AB47" s="17" t="b">
        <f t="shared" si="7"/>
        <v>0</v>
      </c>
      <c r="AC47" s="17" t="b">
        <f t="shared" si="8"/>
        <v>0</v>
      </c>
      <c r="AD47" s="17" t="b">
        <f>IF(F47&gt;'Overview (RESPONSES REQUIRED)'!$F$55,FALSE,TRUE)</f>
        <v>0</v>
      </c>
      <c r="AE47" s="17" t="b">
        <f>IF('Overview (RESPONSES REQUIRED)'!$D$55="Y", TRUE, FALSE)</f>
        <v>0</v>
      </c>
      <c r="AF47" s="17" t="str">
        <f t="shared" si="9"/>
        <v>N</v>
      </c>
    </row>
    <row r="48" spans="1:32" ht="40.5" x14ac:dyDescent="0.15">
      <c r="A48" s="17" t="s">
        <v>1140</v>
      </c>
      <c r="B48" s="17" t="s">
        <v>1141</v>
      </c>
      <c r="C48" s="17">
        <v>3</v>
      </c>
      <c r="D48" s="17">
        <v>1</v>
      </c>
      <c r="E48" s="17" t="s">
        <v>1051</v>
      </c>
      <c r="F48" s="17">
        <v>8</v>
      </c>
      <c r="G48" s="17" t="str">
        <f>IF('ENDC-n7'!P51="Y", "Y", IF('ENDC-n7'!P51="N", "N", 0))</f>
        <v>N</v>
      </c>
      <c r="H48" s="17" t="b">
        <f>IFERROR(AND(OR(H1:I47,$AB48)=TRUE,IF(SEARCH(H$1,$B48)&gt;0,TRUE,FALSE)),"")</f>
        <v>0</v>
      </c>
      <c r="I48" s="17" t="str">
        <f>IFERROR(AND(OR(I1:I47,$AB48)=TRUE,IF(SEARCH(I$1,$B48)&gt;0,TRUE,FALSE)),"")</f>
        <v/>
      </c>
      <c r="J48" s="17" t="str">
        <f>IFERROR(AND(OR(J1:M47,$AB48)=TRUE,IF(SEARCH(J$1,$B48)&gt;0,TRUE,FALSE)),"")</f>
        <v/>
      </c>
      <c r="K48" s="17" t="str">
        <f>IFERROR(AND(OR(K1:M47,$AB48)=TRUE,IF(SEARCH(K$1,$B48)&gt;0,TRUE,FALSE)),"")</f>
        <v/>
      </c>
      <c r="L48" s="17" t="str">
        <f>IFERROR(AND(OR(L1:M47,$AB48)=TRUE,IF(SEARCH(L$1,$B48)&gt;0,TRUE,FALSE)),"")</f>
        <v/>
      </c>
      <c r="M48" s="17" t="str">
        <f>IFERROR(AND(OR(M1:M47,$AB48)=TRUE,IF(SEARCH(M$1,$B48)&gt;0,TRUE,FALSE)),"")</f>
        <v/>
      </c>
      <c r="N48" s="17" t="str">
        <f>IFERROR(AND(OR(N1:N47,$AB48)=TRUE,IF(SEARCH(N$1,$B48)&gt;0,TRUE,FALSE)),"")</f>
        <v/>
      </c>
      <c r="O48" s="17" t="str">
        <f>IFERROR(AND(OR(O1:R47,$AB48)=TRUE,IF(SEARCH(O$1,$B48)&gt;0,TRUE,FALSE)),"")</f>
        <v/>
      </c>
      <c r="P48" s="17" t="b">
        <f>IFERROR(AND(OR(P1:R47,$AB48)=TRUE,IF(SEARCH(P$1,$B48)&gt;0,TRUE,FALSE)),"")</f>
        <v>0</v>
      </c>
      <c r="Q48" s="17" t="str">
        <f>IFERROR(AND(OR(Q1:R47,$AB48)=TRUE,IF(SEARCH(Q$1,$B48)&gt;0,TRUE,FALSE)),"")</f>
        <v/>
      </c>
      <c r="R48" s="17" t="str">
        <f>IFERROR(AND(OR(R1:R47,$AB48)=TRUE,IF(SEARCH(R$1,$B48)&gt;0,TRUE,FALSE)),"")</f>
        <v/>
      </c>
      <c r="S48" s="17" t="str">
        <f>IFERROR(AND(OR(S1:T47,$AB48)=TRUE,IF(SEARCH(S$1,$B48)&gt;0,TRUE,FALSE)),"")</f>
        <v/>
      </c>
      <c r="T48" s="17" t="str">
        <f>IFERROR(AND(OR(T1:T47,$AB48)=TRUE,IF(SEARCH(T$1,$B48)&gt;0,TRUE,FALSE)),"")</f>
        <v/>
      </c>
      <c r="U48" s="17" t="b">
        <f>IFERROR(AND(OR(U1:U47,$AB48)=TRUE,IF(SEARCH(U$1,$B48)&gt;0,TRUE,FALSE)),"")</f>
        <v>0</v>
      </c>
      <c r="V48" s="17" t="str">
        <f>IFERROR(AND(OR(V1:Y47,$AB48)=TRUE,IF(SEARCH(V$1,$B48)&gt;0,TRUE,FALSE)),"")</f>
        <v/>
      </c>
      <c r="W48" s="17" t="b">
        <f>IFERROR(AND(OR(W1:Y47,$AB48)=TRUE,IF(SEARCH(W$1,$B48)&gt;0,TRUE,FALSE)),"")</f>
        <v>0</v>
      </c>
      <c r="X48" s="17" t="str">
        <f>IFERROR(AND(OR(X1:Y47,$AB48)=TRUE,IF(SEARCH(X$1,$B48)&gt;0,TRUE,FALSE)),"")</f>
        <v/>
      </c>
      <c r="Y48" s="17" t="str">
        <f>IFERROR(AND(OR(Y1:Y47,$AB48)=TRUE,IF(SEARCH(Y$1,$B48)&gt;0,TRUE,FALSE)),"")</f>
        <v/>
      </c>
      <c r="Z48" s="17">
        <f t="shared" si="5"/>
        <v>0</v>
      </c>
      <c r="AA48" s="17" t="b">
        <f t="shared" si="6"/>
        <v>0</v>
      </c>
      <c r="AB48" s="17" t="b">
        <f t="shared" si="7"/>
        <v>0</v>
      </c>
      <c r="AC48" s="17" t="b">
        <f t="shared" si="8"/>
        <v>0</v>
      </c>
      <c r="AD48" s="17" t="b">
        <f>IF(F48&gt;'Overview (RESPONSES REQUIRED)'!$F$55,FALSE,TRUE)</f>
        <v>0</v>
      </c>
      <c r="AE48" s="17" t="b">
        <f>IF('Overview (RESPONSES REQUIRED)'!$D$55="Y", TRUE, FALSE)</f>
        <v>0</v>
      </c>
      <c r="AF48" s="17" t="str">
        <f t="shared" si="9"/>
        <v>N</v>
      </c>
    </row>
    <row r="49" spans="1:32" ht="40.5" x14ac:dyDescent="0.15">
      <c r="A49" s="17" t="s">
        <v>1142</v>
      </c>
      <c r="B49" s="17" t="s">
        <v>1143</v>
      </c>
      <c r="C49" s="17">
        <v>3</v>
      </c>
      <c r="D49" s="17">
        <v>1</v>
      </c>
      <c r="E49" s="17" t="s">
        <v>1051</v>
      </c>
      <c r="F49" s="17">
        <v>8</v>
      </c>
      <c r="G49" s="17" t="str">
        <f>IF('ENDC-n7'!P52="Y", "Y", IF('ENDC-n7'!P52="N", "N", 0))</f>
        <v>N</v>
      </c>
      <c r="H49" s="17" t="str">
        <f>IFERROR(AND(OR(H1:I48,$AB49)=TRUE,IF(SEARCH(H$1,$B49)&gt;0,TRUE,FALSE)),"")</f>
        <v/>
      </c>
      <c r="I49" s="17" t="str">
        <f>IFERROR(AND(OR(I1:I48,$AB49)=TRUE,IF(SEARCH(I$1,$B49)&gt;0,TRUE,FALSE)),"")</f>
        <v/>
      </c>
      <c r="J49" s="17" t="str">
        <f>IFERROR(AND(OR(J1:M48,$AB49)=TRUE,IF(SEARCH(J$1,$B49)&gt;0,TRUE,FALSE)),"")</f>
        <v/>
      </c>
      <c r="K49" s="17" t="b">
        <f>IFERROR(AND(OR(K1:M48,$AB49)=TRUE,IF(SEARCH(K$1,$B49)&gt;0,TRUE,FALSE)),"")</f>
        <v>0</v>
      </c>
      <c r="L49" s="17" t="str">
        <f>IFERROR(AND(OR(L1:M48,$AB49)=TRUE,IF(SEARCH(L$1,$B49)&gt;0,TRUE,FALSE)),"")</f>
        <v/>
      </c>
      <c r="M49" s="17" t="str">
        <f>IFERROR(AND(OR(M1:M48,$AB49)=TRUE,IF(SEARCH(M$1,$B49)&gt;0,TRUE,FALSE)),"")</f>
        <v/>
      </c>
      <c r="N49" s="17" t="str">
        <f>IFERROR(AND(OR(N1:N48,$AB49)=TRUE,IF(SEARCH(N$1,$B49)&gt;0,TRUE,FALSE)),"")</f>
        <v/>
      </c>
      <c r="O49" s="17" t="str">
        <f>IFERROR(AND(OR(O1:R48,$AB49)=TRUE,IF(SEARCH(O$1,$B49)&gt;0,TRUE,FALSE)),"")</f>
        <v/>
      </c>
      <c r="P49" s="17" t="b">
        <f>IFERROR(AND(OR(P1:R48,$AB49)=TRUE,IF(SEARCH(P$1,$B49)&gt;0,TRUE,FALSE)),"")</f>
        <v>0</v>
      </c>
      <c r="Q49" s="17" t="str">
        <f>IFERROR(AND(OR(Q1:R48,$AB49)=TRUE,IF(SEARCH(Q$1,$B49)&gt;0,TRUE,FALSE)),"")</f>
        <v/>
      </c>
      <c r="R49" s="17" t="str">
        <f>IFERROR(AND(OR(R1:R48,$AB49)=TRUE,IF(SEARCH(R$1,$B49)&gt;0,TRUE,FALSE)),"")</f>
        <v/>
      </c>
      <c r="S49" s="17" t="str">
        <f>IFERROR(AND(OR(S1:T48,$AB49)=TRUE,IF(SEARCH(S$1,$B49)&gt;0,TRUE,FALSE)),"")</f>
        <v/>
      </c>
      <c r="T49" s="17" t="str">
        <f>IFERROR(AND(OR(T1:T48,$AB49)=TRUE,IF(SEARCH(T$1,$B49)&gt;0,TRUE,FALSE)),"")</f>
        <v/>
      </c>
      <c r="U49" s="17" t="b">
        <f>IFERROR(AND(OR(U1:U48,$AB49)=TRUE,IF(SEARCH(U$1,$B49)&gt;0,TRUE,FALSE)),"")</f>
        <v>0</v>
      </c>
      <c r="V49" s="17" t="str">
        <f>IFERROR(AND(OR(V1:Y48,$AB49)=TRUE,IF(SEARCH(V$1,$B49)&gt;0,TRUE,FALSE)),"")</f>
        <v/>
      </c>
      <c r="W49" s="17" t="b">
        <f>IFERROR(AND(OR(W1:Y48,$AB49)=TRUE,IF(SEARCH(W$1,$B49)&gt;0,TRUE,FALSE)),"")</f>
        <v>0</v>
      </c>
      <c r="X49" s="17" t="str">
        <f>IFERROR(AND(OR(X1:Y48,$AB49)=TRUE,IF(SEARCH(X$1,$B49)&gt;0,TRUE,FALSE)),"")</f>
        <v/>
      </c>
      <c r="Y49" s="17" t="str">
        <f>IFERROR(AND(OR(Y1:Y48,$AB49)=TRUE,IF(SEARCH(Y$1,$B49)&gt;0,TRUE,FALSE)),"")</f>
        <v/>
      </c>
      <c r="Z49" s="17">
        <f t="shared" si="5"/>
        <v>0</v>
      </c>
      <c r="AA49" s="17" t="b">
        <f t="shared" si="6"/>
        <v>0</v>
      </c>
      <c r="AB49" s="17" t="b">
        <f t="shared" si="7"/>
        <v>0</v>
      </c>
      <c r="AC49" s="17" t="b">
        <f t="shared" si="8"/>
        <v>0</v>
      </c>
      <c r="AD49" s="17" t="b">
        <f>IF(F49&gt;'Overview (RESPONSES REQUIRED)'!$F$55,FALSE,TRUE)</f>
        <v>0</v>
      </c>
      <c r="AE49" s="17" t="b">
        <f>IF('Overview (RESPONSES REQUIRED)'!$D$55="Y", TRUE, FALSE)</f>
        <v>0</v>
      </c>
      <c r="AF49" s="17" t="str">
        <f t="shared" si="9"/>
        <v>N</v>
      </c>
    </row>
    <row r="50" spans="1:32" ht="40.5" x14ac:dyDescent="0.15">
      <c r="A50" s="17" t="s">
        <v>1144</v>
      </c>
      <c r="B50" s="17" t="s">
        <v>1145</v>
      </c>
      <c r="C50" s="17">
        <v>3</v>
      </c>
      <c r="D50" s="17">
        <v>1</v>
      </c>
      <c r="E50" s="17" t="s">
        <v>1051</v>
      </c>
      <c r="F50" s="17">
        <v>8</v>
      </c>
      <c r="G50" s="17" t="str">
        <f>IF('ENDC-n7'!P53="Y", "Y", IF('ENDC-n7'!P53="N", "N", 0))</f>
        <v>N</v>
      </c>
      <c r="H50" s="17" t="str">
        <f>IFERROR(AND(OR(H1:I49,$AB50)=TRUE,IF(SEARCH(H$1,$B50)&gt;0,TRUE,FALSE)),"")</f>
        <v/>
      </c>
      <c r="I50" s="17" t="str">
        <f>IFERROR(AND(OR(I1:I49,$AB50)=TRUE,IF(SEARCH(I$1,$B50)&gt;0,TRUE,FALSE)),"")</f>
        <v/>
      </c>
      <c r="J50" s="17" t="str">
        <f>IFERROR(AND(OR(J1:M49,$AB50)=TRUE,IF(SEARCH(J$1,$B50)&gt;0,TRUE,FALSE)),"")</f>
        <v/>
      </c>
      <c r="K50" s="17" t="b">
        <f>IFERROR(AND(OR(K1:M49,$AB50)=TRUE,IF(SEARCH(K$1,$B50)&gt;0,TRUE,FALSE)),"")</f>
        <v>0</v>
      </c>
      <c r="L50" s="17" t="str">
        <f>IFERROR(AND(OR(L1:M49,$AB50)=TRUE,IF(SEARCH(L$1,$B50)&gt;0,TRUE,FALSE)),"")</f>
        <v/>
      </c>
      <c r="M50" s="17" t="str">
        <f>IFERROR(AND(OR(M1:M49,$AB50)=TRUE,IF(SEARCH(M$1,$B50)&gt;0,TRUE,FALSE)),"")</f>
        <v/>
      </c>
      <c r="N50" s="17" t="str">
        <f>IFERROR(AND(OR(N1:N49,$AB50)=TRUE,IF(SEARCH(N$1,$B50)&gt;0,TRUE,FALSE)),"")</f>
        <v/>
      </c>
      <c r="O50" s="17" t="b">
        <f>IFERROR(AND(OR(O1:R49,$AB50)=TRUE,IF(SEARCH(O$1,$B50)&gt;0,TRUE,FALSE)),"")</f>
        <v>0</v>
      </c>
      <c r="P50" s="17" t="b">
        <f>IFERROR(AND(OR(P1:R49,$AB50)=TRUE,IF(SEARCH(P$1,$B50)&gt;0,TRUE,FALSE)),"")</f>
        <v>0</v>
      </c>
      <c r="Q50" s="17" t="str">
        <f>IFERROR(AND(OR(Q1:R49,$AB50)=TRUE,IF(SEARCH(Q$1,$B50)&gt;0,TRUE,FALSE)),"")</f>
        <v/>
      </c>
      <c r="R50" s="17" t="str">
        <f>IFERROR(AND(OR(R1:R49,$AB50)=TRUE,IF(SEARCH(R$1,$B50)&gt;0,TRUE,FALSE)),"")</f>
        <v/>
      </c>
      <c r="S50" s="17" t="str">
        <f>IFERROR(AND(OR(S1:T49,$AB50)=TRUE,IF(SEARCH(S$1,$B50)&gt;0,TRUE,FALSE)),"")</f>
        <v/>
      </c>
      <c r="T50" s="17" t="str">
        <f>IFERROR(AND(OR(T1:T49,$AB50)=TRUE,IF(SEARCH(T$1,$B50)&gt;0,TRUE,FALSE)),"")</f>
        <v/>
      </c>
      <c r="U50" s="17" t="b">
        <f>IFERROR(AND(OR(U1:U49,$AB50)=TRUE,IF(SEARCH(U$1,$B50)&gt;0,TRUE,FALSE)),"")</f>
        <v>0</v>
      </c>
      <c r="V50" s="17" t="str">
        <f>IFERROR(AND(OR(V1:Y49,$AB50)=TRUE,IF(SEARCH(V$1,$B50)&gt;0,TRUE,FALSE)),"")</f>
        <v/>
      </c>
      <c r="W50" s="17" t="b">
        <f>IFERROR(AND(OR(W1:Y49,$AB50)=TRUE,IF(SEARCH(W$1,$B50)&gt;0,TRUE,FALSE)),"")</f>
        <v>0</v>
      </c>
      <c r="X50" s="17" t="str">
        <f>IFERROR(AND(OR(X1:Y49,$AB50)=TRUE,IF(SEARCH(X$1,$B50)&gt;0,TRUE,FALSE)),"")</f>
        <v/>
      </c>
      <c r="Y50" s="17" t="str">
        <f>IFERROR(AND(OR(Y1:Y49,$AB50)=TRUE,IF(SEARCH(Y$1,$B50)&gt;0,TRUE,FALSE)),"")</f>
        <v/>
      </c>
      <c r="Z50" s="17">
        <f t="shared" si="5"/>
        <v>0</v>
      </c>
      <c r="AA50" s="17" t="b">
        <f t="shared" si="6"/>
        <v>0</v>
      </c>
      <c r="AB50" s="17" t="b">
        <f t="shared" si="7"/>
        <v>0</v>
      </c>
      <c r="AC50" s="17" t="b">
        <f t="shared" si="8"/>
        <v>0</v>
      </c>
      <c r="AD50" s="17" t="b">
        <f>IF(F50&gt;'Overview (RESPONSES REQUIRED)'!$F$55,FALSE,TRUE)</f>
        <v>0</v>
      </c>
      <c r="AE50" s="17" t="b">
        <f>IF('Overview (RESPONSES REQUIRED)'!$D$55="Y", TRUE, FALSE)</f>
        <v>0</v>
      </c>
      <c r="AF50" s="17" t="str">
        <f t="shared" si="9"/>
        <v>N</v>
      </c>
    </row>
    <row r="51" spans="1:32" ht="54" x14ac:dyDescent="0.15">
      <c r="A51" s="17" t="s">
        <v>1146</v>
      </c>
      <c r="B51" s="17" t="s">
        <v>1147</v>
      </c>
      <c r="C51" s="17">
        <v>3</v>
      </c>
      <c r="D51" s="17">
        <v>1</v>
      </c>
      <c r="E51" s="17" t="s">
        <v>1051</v>
      </c>
      <c r="F51" s="17">
        <v>6</v>
      </c>
      <c r="G51" s="17" t="str">
        <f>IF('ENDC-n7'!P54="Y", "Y", IF('ENDC-n7'!P54="N", "N", 0))</f>
        <v>N</v>
      </c>
      <c r="H51" s="17" t="b">
        <f>IFERROR(AND(OR(H1:I50,$AB51)=TRUE,IF(SEARCH(H$1,$B51)&gt;0,TRUE,FALSE)),"")</f>
        <v>0</v>
      </c>
      <c r="I51" s="17" t="str">
        <f>IFERROR(AND(OR(I1:I50,$AB51)=TRUE,IF(SEARCH(I$1,$B51)&gt;0,TRUE,FALSE)),"")</f>
        <v/>
      </c>
      <c r="J51" s="17" t="b">
        <f>IFERROR(AND(OR(J1:M50,$AB51)=TRUE,IF(SEARCH(J$1,$B51)&gt;0,TRUE,FALSE)),"")</f>
        <v>0</v>
      </c>
      <c r="K51" s="17" t="str">
        <f>IFERROR(AND(OR(K1:M50,$AB51)=TRUE,IF(SEARCH(K$1,$B51)&gt;0,TRUE,FALSE)),"")</f>
        <v/>
      </c>
      <c r="L51" s="17" t="str">
        <f>IFERROR(AND(OR(L1:M50,$AB51)=TRUE,IF(SEARCH(L$1,$B51)&gt;0,TRUE,FALSE)),"")</f>
        <v/>
      </c>
      <c r="M51" s="17" t="str">
        <f>IFERROR(AND(OR(M1:M50,$AB51)=TRUE,IF(SEARCH(M$1,$B51)&gt;0,TRUE,FALSE)),"")</f>
        <v/>
      </c>
      <c r="N51" s="17" t="str">
        <f>IFERROR(AND(OR(N1:N50,$AB51)=TRUE,IF(SEARCH(N$1,$B51)&gt;0,TRUE,FALSE)),"")</f>
        <v/>
      </c>
      <c r="O51" s="17" t="str">
        <f>IFERROR(AND(OR(O1:R50,$AB51)=TRUE,IF(SEARCH(O$1,$B51)&gt;0,TRUE,FALSE)),"")</f>
        <v/>
      </c>
      <c r="P51" s="17" t="b">
        <f>IFERROR(AND(OR(P1:R50,$AB51)=TRUE,IF(SEARCH(P$1,$B51)&gt;0,TRUE,FALSE)),"")</f>
        <v>0</v>
      </c>
      <c r="Q51" s="17" t="str">
        <f>IFERROR(AND(OR(Q1:R50,$AB51)=TRUE,IF(SEARCH(Q$1,$B51)&gt;0,TRUE,FALSE)),"")</f>
        <v/>
      </c>
      <c r="R51" s="17" t="str">
        <f>IFERROR(AND(OR(R1:R50,$AB51)=TRUE,IF(SEARCH(R$1,$B51)&gt;0,TRUE,FALSE)),"")</f>
        <v/>
      </c>
      <c r="S51" s="17" t="str">
        <f>IFERROR(AND(OR(S1:T50,$AB51)=TRUE,IF(SEARCH(S$1,$B51)&gt;0,TRUE,FALSE)),"")</f>
        <v/>
      </c>
      <c r="T51" s="17" t="str">
        <f>IFERROR(AND(OR(T1:T50,$AB51)=TRUE,IF(SEARCH(T$1,$B51)&gt;0,TRUE,FALSE)),"")</f>
        <v/>
      </c>
      <c r="U51" s="17" t="b">
        <f>IFERROR(AND(OR(U1:U50,$AB51)=TRUE,IF(SEARCH(U$1,$B51)&gt;0,TRUE,FALSE)),"")</f>
        <v>0</v>
      </c>
      <c r="V51" s="17" t="str">
        <f>IFERROR(AND(OR(V1:Y50,$AB51)=TRUE,IF(SEARCH(V$1,$B51)&gt;0,TRUE,FALSE)),"")</f>
        <v/>
      </c>
      <c r="W51" s="17" t="b">
        <f>IFERROR(AND(OR(W1:Y50,$AB51)=TRUE,IF(SEARCH(W$1,$B51)&gt;0,TRUE,FALSE)),"")</f>
        <v>0</v>
      </c>
      <c r="X51" s="17" t="str">
        <f>IFERROR(AND(OR(X1:Y50,$AB51)=TRUE,IF(SEARCH(X$1,$B51)&gt;0,TRUE,FALSE)),"")</f>
        <v/>
      </c>
      <c r="Y51" s="17" t="str">
        <f>IFERROR(AND(OR(Y1:Y50,$AB51)=TRUE,IF(SEARCH(Y$1,$B51)&gt;0,TRUE,FALSE)),"")</f>
        <v/>
      </c>
      <c r="Z51" s="17">
        <f t="shared" si="5"/>
        <v>0</v>
      </c>
      <c r="AA51" s="17" t="b">
        <f t="shared" si="6"/>
        <v>0</v>
      </c>
      <c r="AB51" s="17" t="b">
        <f t="shared" si="7"/>
        <v>0</v>
      </c>
      <c r="AC51" s="17" t="b">
        <f t="shared" si="8"/>
        <v>0</v>
      </c>
      <c r="AD51" s="17" t="b">
        <f>IF(F51&gt;'Overview (RESPONSES REQUIRED)'!$F$55,FALSE,TRUE)</f>
        <v>0</v>
      </c>
      <c r="AE51" s="17" t="b">
        <f>IF('Overview (RESPONSES REQUIRED)'!$D$55="Y", TRUE, FALSE)</f>
        <v>0</v>
      </c>
      <c r="AF51" s="17" t="str">
        <f t="shared" si="9"/>
        <v>N</v>
      </c>
    </row>
    <row r="52" spans="1:32" ht="40.5" x14ac:dyDescent="0.15">
      <c r="A52" s="17" t="s">
        <v>1148</v>
      </c>
      <c r="B52" s="17" t="s">
        <v>1149</v>
      </c>
      <c r="C52" s="17">
        <v>3</v>
      </c>
      <c r="D52" s="17">
        <v>1</v>
      </c>
      <c r="E52" s="17" t="s">
        <v>1051</v>
      </c>
      <c r="F52" s="17">
        <v>6</v>
      </c>
      <c r="G52" s="17" t="str">
        <f>IF('ENDC-n7'!P55="Y", "Y", IF('ENDC-n7'!P55="N", "N", 0))</f>
        <v>N</v>
      </c>
      <c r="H52" s="17" t="b">
        <f>IFERROR(AND(OR(H1:I51,$AB52)=TRUE,IF(SEARCH(H$1,$B52)&gt;0,TRUE,FALSE)),"")</f>
        <v>0</v>
      </c>
      <c r="I52" s="17" t="str">
        <f>IFERROR(AND(OR(I1:I51,$AB52)=TRUE,IF(SEARCH(I$1,$B52)&gt;0,TRUE,FALSE)),"")</f>
        <v/>
      </c>
      <c r="J52" s="17" t="str">
        <f>IFERROR(AND(OR(J1:M51,$AB52)=TRUE,IF(SEARCH(J$1,$B52)&gt;0,TRUE,FALSE)),"")</f>
        <v/>
      </c>
      <c r="K52" s="17" t="str">
        <f>IFERROR(AND(OR(K1:M51,$AB52)=TRUE,IF(SEARCH(K$1,$B52)&gt;0,TRUE,FALSE)),"")</f>
        <v/>
      </c>
      <c r="L52" s="17" t="str">
        <f>IFERROR(AND(OR(L1:M51,$AB52)=TRUE,IF(SEARCH(L$1,$B52)&gt;0,TRUE,FALSE)),"")</f>
        <v/>
      </c>
      <c r="M52" s="17" t="str">
        <f>IFERROR(AND(OR(M1:M51,$AB52)=TRUE,IF(SEARCH(M$1,$B52)&gt;0,TRUE,FALSE)),"")</f>
        <v/>
      </c>
      <c r="N52" s="17" t="str">
        <f>IFERROR(AND(OR(N1:N51,$AB52)=TRUE,IF(SEARCH(N$1,$B52)&gt;0,TRUE,FALSE)),"")</f>
        <v/>
      </c>
      <c r="O52" s="17" t="b">
        <f>IFERROR(AND(OR(O1:R51,$AB52)=TRUE,IF(SEARCH(O$1,$B52)&gt;0,TRUE,FALSE)),"")</f>
        <v>0</v>
      </c>
      <c r="P52" s="17" t="b">
        <f>IFERROR(AND(OR(P1:R51,$AB52)=TRUE,IF(SEARCH(P$1,$B52)&gt;0,TRUE,FALSE)),"")</f>
        <v>0</v>
      </c>
      <c r="Q52" s="17" t="str">
        <f>IFERROR(AND(OR(Q1:R51,$AB52)=TRUE,IF(SEARCH(Q$1,$B52)&gt;0,TRUE,FALSE)),"")</f>
        <v/>
      </c>
      <c r="R52" s="17" t="str">
        <f>IFERROR(AND(OR(R1:R51,$AB52)=TRUE,IF(SEARCH(R$1,$B52)&gt;0,TRUE,FALSE)),"")</f>
        <v/>
      </c>
      <c r="S52" s="17" t="str">
        <f>IFERROR(AND(OR(S1:T51,$AB52)=TRUE,IF(SEARCH(S$1,$B52)&gt;0,TRUE,FALSE)),"")</f>
        <v/>
      </c>
      <c r="T52" s="17" t="str">
        <f>IFERROR(AND(OR(T1:T51,$AB52)=TRUE,IF(SEARCH(T$1,$B52)&gt;0,TRUE,FALSE)),"")</f>
        <v/>
      </c>
      <c r="U52" s="17" t="b">
        <f>IFERROR(AND(OR(U1:U51,$AB52)=TRUE,IF(SEARCH(U$1,$B52)&gt;0,TRUE,FALSE)),"")</f>
        <v>0</v>
      </c>
      <c r="V52" s="17" t="str">
        <f>IFERROR(AND(OR(V1:Y51,$AB52)=TRUE,IF(SEARCH(V$1,$B52)&gt;0,TRUE,FALSE)),"")</f>
        <v/>
      </c>
      <c r="W52" s="17" t="b">
        <f>IFERROR(AND(OR(W1:Y51,$AB52)=TRUE,IF(SEARCH(W$1,$B52)&gt;0,TRUE,FALSE)),"")</f>
        <v>0</v>
      </c>
      <c r="X52" s="17" t="str">
        <f>IFERROR(AND(OR(X1:Y51,$AB52)=TRUE,IF(SEARCH(X$1,$B52)&gt;0,TRUE,FALSE)),"")</f>
        <v/>
      </c>
      <c r="Y52" s="17" t="str">
        <f>IFERROR(AND(OR(Y1:Y51,$AB52)=TRUE,IF(SEARCH(Y$1,$B52)&gt;0,TRUE,FALSE)),"")</f>
        <v/>
      </c>
      <c r="Z52" s="17">
        <f t="shared" si="5"/>
        <v>0</v>
      </c>
      <c r="AA52" s="17" t="b">
        <f t="shared" si="6"/>
        <v>0</v>
      </c>
      <c r="AB52" s="17" t="b">
        <f t="shared" si="7"/>
        <v>0</v>
      </c>
      <c r="AC52" s="17" t="b">
        <f t="shared" si="8"/>
        <v>0</v>
      </c>
      <c r="AD52" s="17" t="b">
        <f>IF(F52&gt;'Overview (RESPONSES REQUIRED)'!$F$55,FALSE,TRUE)</f>
        <v>0</v>
      </c>
      <c r="AE52" s="17" t="b">
        <f>IF('Overview (RESPONSES REQUIRED)'!$D$55="Y", TRUE, FALSE)</f>
        <v>0</v>
      </c>
      <c r="AF52" s="17" t="str">
        <f t="shared" si="9"/>
        <v>N</v>
      </c>
    </row>
    <row r="53" spans="1:32" ht="40.5" x14ac:dyDescent="0.15">
      <c r="A53" s="17" t="s">
        <v>1150</v>
      </c>
      <c r="B53" s="17" t="s">
        <v>1151</v>
      </c>
      <c r="C53" s="17">
        <v>3</v>
      </c>
      <c r="D53" s="17">
        <v>1</v>
      </c>
      <c r="E53" s="17" t="s">
        <v>1051</v>
      </c>
      <c r="F53" s="17">
        <v>6</v>
      </c>
      <c r="G53" s="17" t="str">
        <f>IF('ENDC-n7'!P56="Y", "Y", IF('ENDC-n7'!P56="N", "N", 0))</f>
        <v>N</v>
      </c>
      <c r="H53" s="17" t="str">
        <f>IFERROR(AND(OR(H1:I52,$AB53)=TRUE,IF(SEARCH(H$1,$B53)&gt;0,TRUE,FALSE)),"")</f>
        <v/>
      </c>
      <c r="I53" s="17" t="str">
        <f>IFERROR(AND(OR(I1:I52,$AB53)=TRUE,IF(SEARCH(I$1,$B53)&gt;0,TRUE,FALSE)),"")</f>
        <v/>
      </c>
      <c r="J53" s="17" t="b">
        <f>IFERROR(AND(OR(J1:M52,$AB53)=TRUE,IF(SEARCH(J$1,$B53)&gt;0,TRUE,FALSE)),"")</f>
        <v>0</v>
      </c>
      <c r="K53" s="17" t="str">
        <f>IFERROR(AND(OR(K1:M52,$AB53)=TRUE,IF(SEARCH(K$1,$B53)&gt;0,TRUE,FALSE)),"")</f>
        <v/>
      </c>
      <c r="L53" s="17" t="str">
        <f>IFERROR(AND(OR(L1:M52,$AB53)=TRUE,IF(SEARCH(L$1,$B53)&gt;0,TRUE,FALSE)),"")</f>
        <v/>
      </c>
      <c r="M53" s="17" t="str">
        <f>IFERROR(AND(OR(M1:M52,$AB53)=TRUE,IF(SEARCH(M$1,$B53)&gt;0,TRUE,FALSE)),"")</f>
        <v/>
      </c>
      <c r="N53" s="17" t="str">
        <f>IFERROR(AND(OR(N1:N52,$AB53)=TRUE,IF(SEARCH(N$1,$B53)&gt;0,TRUE,FALSE)),"")</f>
        <v/>
      </c>
      <c r="O53" s="17" t="str">
        <f>IFERROR(AND(OR(O1:R52,$AB53)=TRUE,IF(SEARCH(O$1,$B53)&gt;0,TRUE,FALSE)),"")</f>
        <v/>
      </c>
      <c r="P53" s="17" t="b">
        <f>IFERROR(AND(OR(P1:R52,$AB53)=TRUE,IF(SEARCH(P$1,$B53)&gt;0,TRUE,FALSE)),"")</f>
        <v>0</v>
      </c>
      <c r="Q53" s="17" t="str">
        <f>IFERROR(AND(OR(Q1:R52,$AB53)=TRUE,IF(SEARCH(Q$1,$B53)&gt;0,TRUE,FALSE)),"")</f>
        <v/>
      </c>
      <c r="R53" s="17" t="str">
        <f>IFERROR(AND(OR(R1:R52,$AB53)=TRUE,IF(SEARCH(R$1,$B53)&gt;0,TRUE,FALSE)),"")</f>
        <v/>
      </c>
      <c r="S53" s="17" t="str">
        <f>IFERROR(AND(OR(S1:T52,$AB53)=TRUE,IF(SEARCH(S$1,$B53)&gt;0,TRUE,FALSE)),"")</f>
        <v/>
      </c>
      <c r="T53" s="17" t="str">
        <f>IFERROR(AND(OR(T1:T52,$AB53)=TRUE,IF(SEARCH(T$1,$B53)&gt;0,TRUE,FALSE)),"")</f>
        <v/>
      </c>
      <c r="U53" s="17" t="b">
        <f>IFERROR(AND(OR(U1:U52,$AB53)=TRUE,IF(SEARCH(U$1,$B53)&gt;0,TRUE,FALSE)),"")</f>
        <v>0</v>
      </c>
      <c r="V53" s="17" t="str">
        <f>IFERROR(AND(OR(V1:Y52,$AB53)=TRUE,IF(SEARCH(V$1,$B53)&gt;0,TRUE,FALSE)),"")</f>
        <v/>
      </c>
      <c r="W53" s="17" t="b">
        <f>IFERROR(AND(OR(W1:Y52,$AB53)=TRUE,IF(SEARCH(W$1,$B53)&gt;0,TRUE,FALSE)),"")</f>
        <v>0</v>
      </c>
      <c r="X53" s="17" t="str">
        <f>IFERROR(AND(OR(X1:Y52,$AB53)=TRUE,IF(SEARCH(X$1,$B53)&gt;0,TRUE,FALSE)),"")</f>
        <v/>
      </c>
      <c r="Y53" s="17" t="str">
        <f>IFERROR(AND(OR(Y1:Y52,$AB53)=TRUE,IF(SEARCH(Y$1,$B53)&gt;0,TRUE,FALSE)),"")</f>
        <v/>
      </c>
      <c r="Z53" s="17">
        <f t="shared" si="5"/>
        <v>0</v>
      </c>
      <c r="AA53" s="17" t="b">
        <f t="shared" si="6"/>
        <v>0</v>
      </c>
      <c r="AB53" s="17" t="b">
        <f t="shared" si="7"/>
        <v>0</v>
      </c>
      <c r="AC53" s="17" t="b">
        <f t="shared" si="8"/>
        <v>0</v>
      </c>
      <c r="AD53" s="17" t="b">
        <f>IF(F53&gt;'Overview (RESPONSES REQUIRED)'!$F$55,FALSE,TRUE)</f>
        <v>0</v>
      </c>
      <c r="AE53" s="17" t="b">
        <f>IF('Overview (RESPONSES REQUIRED)'!$D$55="Y", TRUE, FALSE)</f>
        <v>0</v>
      </c>
      <c r="AF53" s="17" t="str">
        <f t="shared" si="9"/>
        <v>N</v>
      </c>
    </row>
    <row r="54" spans="1:32" ht="40.5" x14ac:dyDescent="0.15">
      <c r="A54" s="17" t="s">
        <v>1152</v>
      </c>
      <c r="B54" s="17" t="s">
        <v>1153</v>
      </c>
      <c r="C54" s="17">
        <v>3</v>
      </c>
      <c r="D54" s="17">
        <v>1</v>
      </c>
      <c r="E54" s="17" t="s">
        <v>1051</v>
      </c>
      <c r="F54" s="17">
        <v>6</v>
      </c>
      <c r="G54" s="17" t="str">
        <f>IF('ENDC-n7'!P57="Y", "Y", IF('ENDC-n7'!P57="N", "N", 0))</f>
        <v>N</v>
      </c>
      <c r="H54" s="17" t="str">
        <f>IFERROR(AND(OR(H1:I53,$AB54)=TRUE,IF(SEARCH(H$1,$B54)&gt;0,TRUE,FALSE)),"")</f>
        <v/>
      </c>
      <c r="I54" s="17" t="str">
        <f>IFERROR(AND(OR(I1:I53,$AB54)=TRUE,IF(SEARCH(I$1,$B54)&gt;0,TRUE,FALSE)),"")</f>
        <v/>
      </c>
      <c r="J54" s="17" t="b">
        <f>IFERROR(AND(OR(J1:M53,$AB54)=TRUE,IF(SEARCH(J$1,$B54)&gt;0,TRUE,FALSE)),"")</f>
        <v>0</v>
      </c>
      <c r="K54" s="17" t="str">
        <f>IFERROR(AND(OR(K1:M53,$AB54)=TRUE,IF(SEARCH(K$1,$B54)&gt;0,TRUE,FALSE)),"")</f>
        <v/>
      </c>
      <c r="L54" s="17" t="str">
        <f>IFERROR(AND(OR(L1:M53,$AB54)=TRUE,IF(SEARCH(L$1,$B54)&gt;0,TRUE,FALSE)),"")</f>
        <v/>
      </c>
      <c r="M54" s="17" t="str">
        <f>IFERROR(AND(OR(M1:M53,$AB54)=TRUE,IF(SEARCH(M$1,$B54)&gt;0,TRUE,FALSE)),"")</f>
        <v/>
      </c>
      <c r="N54" s="17" t="str">
        <f>IFERROR(AND(OR(N1:N53,$AB54)=TRUE,IF(SEARCH(N$1,$B54)&gt;0,TRUE,FALSE)),"")</f>
        <v/>
      </c>
      <c r="O54" s="17" t="b">
        <f>IFERROR(AND(OR(O1:R53,$AB54)=TRUE,IF(SEARCH(O$1,$B54)&gt;0,TRUE,FALSE)),"")</f>
        <v>0</v>
      </c>
      <c r="P54" s="17" t="b">
        <f>IFERROR(AND(OR(P1:R53,$AB54)=TRUE,IF(SEARCH(P$1,$B54)&gt;0,TRUE,FALSE)),"")</f>
        <v>0</v>
      </c>
      <c r="Q54" s="17" t="str">
        <f>IFERROR(AND(OR(Q1:R53,$AB54)=TRUE,IF(SEARCH(Q$1,$B54)&gt;0,TRUE,FALSE)),"")</f>
        <v/>
      </c>
      <c r="R54" s="17" t="str">
        <f>IFERROR(AND(OR(R1:R53,$AB54)=TRUE,IF(SEARCH(R$1,$B54)&gt;0,TRUE,FALSE)),"")</f>
        <v/>
      </c>
      <c r="S54" s="17" t="str">
        <f>IFERROR(AND(OR(S1:T53,$AB54)=TRUE,IF(SEARCH(S$1,$B54)&gt;0,TRUE,FALSE)),"")</f>
        <v/>
      </c>
      <c r="T54" s="17" t="str">
        <f>IFERROR(AND(OR(T1:T53,$AB54)=TRUE,IF(SEARCH(T$1,$B54)&gt;0,TRUE,FALSE)),"")</f>
        <v/>
      </c>
      <c r="U54" s="17" t="b">
        <f>IFERROR(AND(OR(U1:U53,$AB54)=TRUE,IF(SEARCH(U$1,$B54)&gt;0,TRUE,FALSE)),"")</f>
        <v>0</v>
      </c>
      <c r="V54" s="17" t="str">
        <f>IFERROR(AND(OR(V1:Y53,$AB54)=TRUE,IF(SEARCH(V$1,$B54)&gt;0,TRUE,FALSE)),"")</f>
        <v/>
      </c>
      <c r="W54" s="17" t="b">
        <f>IFERROR(AND(OR(W1:Y53,$AB54)=TRUE,IF(SEARCH(W$1,$B54)&gt;0,TRUE,FALSE)),"")</f>
        <v>0</v>
      </c>
      <c r="X54" s="17" t="str">
        <f>IFERROR(AND(OR(X1:Y53,$AB54)=TRUE,IF(SEARCH(X$1,$B54)&gt;0,TRUE,FALSE)),"")</f>
        <v/>
      </c>
      <c r="Y54" s="17" t="str">
        <f>IFERROR(AND(OR(Y1:Y53,$AB54)=TRUE,IF(SEARCH(Y$1,$B54)&gt;0,TRUE,FALSE)),"")</f>
        <v/>
      </c>
      <c r="Z54" s="17">
        <f t="shared" si="5"/>
        <v>0</v>
      </c>
      <c r="AA54" s="17" t="b">
        <f t="shared" si="6"/>
        <v>0</v>
      </c>
      <c r="AB54" s="17" t="b">
        <f t="shared" si="7"/>
        <v>0</v>
      </c>
      <c r="AC54" s="17" t="b">
        <f t="shared" si="8"/>
        <v>0</v>
      </c>
      <c r="AD54" s="17" t="b">
        <f>IF(F54&gt;'Overview (RESPONSES REQUIRED)'!$F$55,FALSE,TRUE)</f>
        <v>0</v>
      </c>
      <c r="AE54" s="17" t="b">
        <f>IF('Overview (RESPONSES REQUIRED)'!$D$55="Y", TRUE, FALSE)</f>
        <v>0</v>
      </c>
      <c r="AF54" s="17" t="str">
        <f t="shared" si="9"/>
        <v>N</v>
      </c>
    </row>
    <row r="55" spans="1:32" ht="27" x14ac:dyDescent="0.15">
      <c r="A55" s="17" t="s">
        <v>1154</v>
      </c>
      <c r="B55" s="17" t="s">
        <v>1155</v>
      </c>
      <c r="C55" s="17">
        <v>2</v>
      </c>
      <c r="D55" s="17">
        <v>1</v>
      </c>
      <c r="E55" s="17" t="s">
        <v>1051</v>
      </c>
      <c r="F55" s="17">
        <v>12</v>
      </c>
      <c r="G55" s="17" t="str">
        <f>IF('ENDC-n7'!P58="Y", "Y", IF('ENDC-n7'!P58="N", "N", 0))</f>
        <v>N</v>
      </c>
      <c r="H55" s="17" t="str">
        <f>IFERROR(AND(OR(H1:I54,$AB55)=TRUE,IF(SEARCH(H$1,$B55)&gt;0,TRUE,FALSE)),"")</f>
        <v/>
      </c>
      <c r="I55" s="17" t="b">
        <f>IFERROR(AND(OR(I1:I54,$AB55)=TRUE,IF(SEARCH(I$1,$B55)&gt;0,TRUE,FALSE)),"")</f>
        <v>0</v>
      </c>
      <c r="J55" s="17" t="str">
        <f>IFERROR(AND(OR(J1:M54,$AB55)=TRUE,IF(SEARCH(J$1,$B55)&gt;0,TRUE,FALSE)),"")</f>
        <v/>
      </c>
      <c r="K55" s="17" t="str">
        <f>IFERROR(AND(OR(K1:M54,$AB55)=TRUE,IF(SEARCH(K$1,$B55)&gt;0,TRUE,FALSE)),"")</f>
        <v/>
      </c>
      <c r="L55" s="17" t="str">
        <f>IFERROR(AND(OR(L1:M54,$AB55)=TRUE,IF(SEARCH(L$1,$B55)&gt;0,TRUE,FALSE)),"")</f>
        <v/>
      </c>
      <c r="M55" s="17" t="b">
        <f>IFERROR(AND(OR(M1:M54,$AB55)=TRUE,IF(SEARCH(M$1,$B55)&gt;0,TRUE,FALSE)),"")</f>
        <v>0</v>
      </c>
      <c r="N55" s="17" t="str">
        <f>IFERROR(AND(OR(N1:N54,$AB55)=TRUE,IF(SEARCH(N$1,$B55)&gt;0,TRUE,FALSE)),"")</f>
        <v/>
      </c>
      <c r="O55" s="17" t="str">
        <f>IFERROR(AND(OR(O1:R54,$AB55)=TRUE,IF(SEARCH(O$1,$B55)&gt;0,TRUE,FALSE)),"")</f>
        <v/>
      </c>
      <c r="P55" s="17" t="str">
        <f>IFERROR(AND(OR(P1:R54,$AB55)=TRUE,IF(SEARCH(P$1,$B55)&gt;0,TRUE,FALSE)),"")</f>
        <v/>
      </c>
      <c r="Q55" s="17" t="str">
        <f>IFERROR(AND(OR(Q1:R54,$AB55)=TRUE,IF(SEARCH(Q$1,$B55)&gt;0,TRUE,FALSE)),"")</f>
        <v/>
      </c>
      <c r="R55" s="17" t="str">
        <f>IFERROR(AND(OR(R1:R54,$AB55)=TRUE,IF(SEARCH(R$1,$B55)&gt;0,TRUE,FALSE)),"")</f>
        <v/>
      </c>
      <c r="S55" s="17" t="str">
        <f>IFERROR(AND(OR(S1:T54,$AB55)=TRUE,IF(SEARCH(S$1,$B55)&gt;0,TRUE,FALSE)),"")</f>
        <v/>
      </c>
      <c r="T55" s="17" t="str">
        <f>IFERROR(AND(OR(T1:T54,$AB55)=TRUE,IF(SEARCH(T$1,$B55)&gt;0,TRUE,FALSE)),"")</f>
        <v/>
      </c>
      <c r="U55" s="17" t="str">
        <f>IFERROR(AND(OR(U1:U54,$AB55)=TRUE,IF(SEARCH(U$1,$B55)&gt;0,TRUE,FALSE)),"")</f>
        <v/>
      </c>
      <c r="V55" s="17" t="str">
        <f>IFERROR(AND(OR(V1:Y54,$AB55)=TRUE,IF(SEARCH(V$1,$B55)&gt;0,TRUE,FALSE)),"")</f>
        <v/>
      </c>
      <c r="W55" s="17" t="str">
        <f>IFERROR(AND(OR(W1:Y54,$AB55)=TRUE,IF(SEARCH(W$1,$B55)&gt;0,TRUE,FALSE)),"")</f>
        <v/>
      </c>
      <c r="X55" s="17" t="str">
        <f>IFERROR(AND(OR(X1:Y54,$AB55)=TRUE,IF(SEARCH(X$1,$B55)&gt;0,TRUE,FALSE)),"")</f>
        <v/>
      </c>
      <c r="Y55" s="17" t="b">
        <f>IFERROR(AND(OR(Y1:Y54,$AB55)=TRUE,IF(SEARCH(Y$1,$B55)&gt;0,TRUE,FALSE)),"")</f>
        <v>0</v>
      </c>
      <c r="Z55" s="17">
        <f t="shared" si="5"/>
        <v>0</v>
      </c>
      <c r="AA55" s="17" t="b">
        <f t="shared" si="6"/>
        <v>0</v>
      </c>
      <c r="AB55" s="17" t="b">
        <f t="shared" si="7"/>
        <v>0</v>
      </c>
      <c r="AC55" s="17" t="b">
        <f t="shared" si="8"/>
        <v>0</v>
      </c>
      <c r="AD55" s="17" t="b">
        <f>IF(F55&gt;'Overview (RESPONSES REQUIRED)'!$F$55,FALSE,TRUE)</f>
        <v>0</v>
      </c>
      <c r="AE55" s="17" t="b">
        <f>IF('Overview (RESPONSES REQUIRED)'!$D$55="Y", TRUE, FALSE)</f>
        <v>0</v>
      </c>
      <c r="AF55" s="17" t="str">
        <f t="shared" si="9"/>
        <v>N</v>
      </c>
    </row>
    <row r="56" spans="1:32" ht="40.5" x14ac:dyDescent="0.15">
      <c r="A56" s="17" t="s">
        <v>1156</v>
      </c>
      <c r="B56" s="17" t="s">
        <v>1157</v>
      </c>
      <c r="C56" s="17">
        <v>2</v>
      </c>
      <c r="D56" s="17">
        <v>1</v>
      </c>
      <c r="E56" s="17" t="s">
        <v>1051</v>
      </c>
      <c r="F56" s="17">
        <v>10</v>
      </c>
      <c r="G56" s="17" t="str">
        <f>IF('ENDC-n7'!P59="Y", "Y", IF('ENDC-n7'!P59="N", "N", 0))</f>
        <v>N</v>
      </c>
      <c r="H56" s="17" t="str">
        <f>IFERROR(AND(OR(H1:I55,$AB56)=TRUE,IF(SEARCH(H$1,$B56)&gt;0,TRUE,FALSE)),"")</f>
        <v/>
      </c>
      <c r="I56" s="17" t="str">
        <f>IFERROR(AND(OR(I1:I55,$AB56)=TRUE,IF(SEARCH(I$1,$B56)&gt;0,TRUE,FALSE)),"")</f>
        <v/>
      </c>
      <c r="J56" s="17" t="str">
        <f>IFERROR(AND(OR(J1:M55,$AB56)=TRUE,IF(SEARCH(J$1,$B56)&gt;0,TRUE,FALSE)),"")</f>
        <v/>
      </c>
      <c r="K56" s="17" t="str">
        <f>IFERROR(AND(OR(K1:M55,$AB56)=TRUE,IF(SEARCH(K$1,$B56)&gt;0,TRUE,FALSE)),"")</f>
        <v/>
      </c>
      <c r="L56" s="17" t="str">
        <f>IFERROR(AND(OR(L1:M55,$AB56)=TRUE,IF(SEARCH(L$1,$B56)&gt;0,TRUE,FALSE)),"")</f>
        <v/>
      </c>
      <c r="M56" s="17" t="b">
        <f>IFERROR(AND(OR(M1:M55,$AB56)=TRUE,IF(SEARCH(M$1,$B56)&gt;0,TRUE,FALSE)),"")</f>
        <v>0</v>
      </c>
      <c r="N56" s="17" t="str">
        <f>IFERROR(AND(OR(N1:N55,$AB56)=TRUE,IF(SEARCH(N$1,$B56)&gt;0,TRUE,FALSE)),"")</f>
        <v/>
      </c>
      <c r="O56" s="17" t="str">
        <f>IFERROR(AND(OR(O1:R55,$AB56)=TRUE,IF(SEARCH(O$1,$B56)&gt;0,TRUE,FALSE)),"")</f>
        <v/>
      </c>
      <c r="P56" s="17" t="str">
        <f>IFERROR(AND(OR(P1:R55,$AB56)=TRUE,IF(SEARCH(P$1,$B56)&gt;0,TRUE,FALSE)),"")</f>
        <v/>
      </c>
      <c r="Q56" s="17" t="str">
        <f>IFERROR(AND(OR(Q1:R55,$AB56)=TRUE,IF(SEARCH(Q$1,$B56)&gt;0,TRUE,FALSE)),"")</f>
        <v/>
      </c>
      <c r="R56" s="17" t="str">
        <f>IFERROR(AND(OR(R1:R55,$AB56)=TRUE,IF(SEARCH(R$1,$B56)&gt;0,TRUE,FALSE)),"")</f>
        <v/>
      </c>
      <c r="S56" s="17" t="str">
        <f>IFERROR(AND(OR(S1:T55,$AB56)=TRUE,IF(SEARCH(S$1,$B56)&gt;0,TRUE,FALSE)),"")</f>
        <v/>
      </c>
      <c r="T56" s="17" t="str">
        <f>IFERROR(AND(OR(T1:T55,$AB56)=TRUE,IF(SEARCH(T$1,$B56)&gt;0,TRUE,FALSE)),"")</f>
        <v/>
      </c>
      <c r="U56" s="17" t="b">
        <f>IFERROR(AND(OR(U1:U55,$AB56)=TRUE,IF(SEARCH(U$1,$B56)&gt;0,TRUE,FALSE)),"")</f>
        <v>0</v>
      </c>
      <c r="V56" s="17" t="str">
        <f>IFERROR(AND(OR(V1:Y55,$AB56)=TRUE,IF(SEARCH(V$1,$B56)&gt;0,TRUE,FALSE)),"")</f>
        <v/>
      </c>
      <c r="W56" s="17" t="str">
        <f>IFERROR(AND(OR(W1:Y55,$AB56)=TRUE,IF(SEARCH(W$1,$B56)&gt;0,TRUE,FALSE)),"")</f>
        <v/>
      </c>
      <c r="X56" s="17" t="str">
        <f>IFERROR(AND(OR(X1:Y55,$AB56)=TRUE,IF(SEARCH(X$1,$B56)&gt;0,TRUE,FALSE)),"")</f>
        <v/>
      </c>
      <c r="Y56" s="17" t="b">
        <f>IFERROR(AND(OR(Y1:Y55,$AB56)=TRUE,IF(SEARCH(Y$1,$B56)&gt;0,TRUE,FALSE)),"")</f>
        <v>0</v>
      </c>
      <c r="Z56" s="17">
        <f t="shared" si="5"/>
        <v>0</v>
      </c>
      <c r="AA56" s="17" t="b">
        <f t="shared" si="6"/>
        <v>0</v>
      </c>
      <c r="AB56" s="17" t="b">
        <f t="shared" si="7"/>
        <v>0</v>
      </c>
      <c r="AC56" s="17" t="b">
        <f t="shared" si="8"/>
        <v>0</v>
      </c>
      <c r="AD56" s="17" t="b">
        <f>IF(F56&gt;'Overview (RESPONSES REQUIRED)'!$F$55,FALSE,TRUE)</f>
        <v>0</v>
      </c>
      <c r="AE56" s="17" t="b">
        <f>IF('Overview (RESPONSES REQUIRED)'!$D$55="Y", TRUE, FALSE)</f>
        <v>0</v>
      </c>
      <c r="AF56" s="17" t="str">
        <f t="shared" si="9"/>
        <v>N</v>
      </c>
    </row>
    <row r="57" spans="1:32" ht="27" x14ac:dyDescent="0.15">
      <c r="A57" s="17" t="s">
        <v>1158</v>
      </c>
      <c r="B57" s="17" t="s">
        <v>1159</v>
      </c>
      <c r="C57" s="17">
        <v>2</v>
      </c>
      <c r="D57" s="17">
        <v>1</v>
      </c>
      <c r="E57" s="17" t="s">
        <v>1051</v>
      </c>
      <c r="F57" s="17">
        <v>10</v>
      </c>
      <c r="G57" s="17" t="str">
        <f>IF('ENDC-n7'!P60="Y", "Y", IF('ENDC-n7'!P60="N", "N", 0))</f>
        <v>N</v>
      </c>
      <c r="H57" s="17" t="b">
        <f>IFERROR(AND(OR(H1:I56,$AB57)=TRUE,IF(SEARCH(H$1,$B57)&gt;0,TRUE,FALSE)),"")</f>
        <v>0</v>
      </c>
      <c r="I57" s="17" t="str">
        <f>IFERROR(AND(OR(I1:I56,$AB57)=TRUE,IF(SEARCH(I$1,$B57)&gt;0,TRUE,FALSE)),"")</f>
        <v/>
      </c>
      <c r="J57" s="17" t="str">
        <f>IFERROR(AND(OR(J1:M56,$AB57)=TRUE,IF(SEARCH(J$1,$B57)&gt;0,TRUE,FALSE)),"")</f>
        <v/>
      </c>
      <c r="K57" s="17" t="str">
        <f>IFERROR(AND(OR(K1:M56,$AB57)=TRUE,IF(SEARCH(K$1,$B57)&gt;0,TRUE,FALSE)),"")</f>
        <v/>
      </c>
      <c r="L57" s="17" t="str">
        <f>IFERROR(AND(OR(L1:M56,$AB57)=TRUE,IF(SEARCH(L$1,$B57)&gt;0,TRUE,FALSE)),"")</f>
        <v/>
      </c>
      <c r="M57" s="17" t="b">
        <f>IFERROR(AND(OR(M1:M56,$AB57)=TRUE,IF(SEARCH(M$1,$B57)&gt;0,TRUE,FALSE)),"")</f>
        <v>0</v>
      </c>
      <c r="N57" s="17" t="str">
        <f>IFERROR(AND(OR(N1:N56,$AB57)=TRUE,IF(SEARCH(N$1,$B57)&gt;0,TRUE,FALSE)),"")</f>
        <v/>
      </c>
      <c r="O57" s="17" t="str">
        <f>IFERROR(AND(OR(O1:R56,$AB57)=TRUE,IF(SEARCH(O$1,$B57)&gt;0,TRUE,FALSE)),"")</f>
        <v/>
      </c>
      <c r="P57" s="17" t="str">
        <f>IFERROR(AND(OR(P1:R56,$AB57)=TRUE,IF(SEARCH(P$1,$B57)&gt;0,TRUE,FALSE)),"")</f>
        <v/>
      </c>
      <c r="Q57" s="17" t="str">
        <f>IFERROR(AND(OR(Q1:R56,$AB57)=TRUE,IF(SEARCH(Q$1,$B57)&gt;0,TRUE,FALSE)),"")</f>
        <v/>
      </c>
      <c r="R57" s="17" t="str">
        <f>IFERROR(AND(OR(R1:R56,$AB57)=TRUE,IF(SEARCH(R$1,$B57)&gt;0,TRUE,FALSE)),"")</f>
        <v/>
      </c>
      <c r="S57" s="17" t="str">
        <f>IFERROR(AND(OR(S1:T56,$AB57)=TRUE,IF(SEARCH(S$1,$B57)&gt;0,TRUE,FALSE)),"")</f>
        <v/>
      </c>
      <c r="T57" s="17" t="str">
        <f>IFERROR(AND(OR(T1:T56,$AB57)=TRUE,IF(SEARCH(T$1,$B57)&gt;0,TRUE,FALSE)),"")</f>
        <v/>
      </c>
      <c r="U57" s="17" t="str">
        <f>IFERROR(AND(OR(U1:U56,$AB57)=TRUE,IF(SEARCH(U$1,$B57)&gt;0,TRUE,FALSE)),"")</f>
        <v/>
      </c>
      <c r="V57" s="17" t="str">
        <f>IFERROR(AND(OR(V1:Y56,$AB57)=TRUE,IF(SEARCH(V$1,$B57)&gt;0,TRUE,FALSE)),"")</f>
        <v/>
      </c>
      <c r="W57" s="17" t="str">
        <f>IFERROR(AND(OR(W1:Y56,$AB57)=TRUE,IF(SEARCH(W$1,$B57)&gt;0,TRUE,FALSE)),"")</f>
        <v/>
      </c>
      <c r="X57" s="17" t="str">
        <f>IFERROR(AND(OR(X1:Y56,$AB57)=TRUE,IF(SEARCH(X$1,$B57)&gt;0,TRUE,FALSE)),"")</f>
        <v/>
      </c>
      <c r="Y57" s="17" t="b">
        <f>IFERROR(AND(OR(Y1:Y56,$AB57)=TRUE,IF(SEARCH(Y$1,$B57)&gt;0,TRUE,FALSE)),"")</f>
        <v>0</v>
      </c>
      <c r="Z57" s="17">
        <f t="shared" si="5"/>
        <v>0</v>
      </c>
      <c r="AA57" s="17" t="b">
        <f t="shared" si="6"/>
        <v>0</v>
      </c>
      <c r="AB57" s="17" t="b">
        <f t="shared" si="7"/>
        <v>0</v>
      </c>
      <c r="AC57" s="17" t="b">
        <f t="shared" si="8"/>
        <v>0</v>
      </c>
      <c r="AD57" s="17" t="b">
        <f>IF(F57&gt;'Overview (RESPONSES REQUIRED)'!$F$55,FALSE,TRUE)</f>
        <v>0</v>
      </c>
      <c r="AE57" s="17" t="b">
        <f>IF('Overview (RESPONSES REQUIRED)'!$D$55="Y", TRUE, FALSE)</f>
        <v>0</v>
      </c>
      <c r="AF57" s="17" t="str">
        <f t="shared" si="9"/>
        <v>N</v>
      </c>
    </row>
    <row r="58" spans="1:32" ht="27" x14ac:dyDescent="0.15">
      <c r="A58" s="17" t="s">
        <v>1160</v>
      </c>
      <c r="B58" s="17" t="s">
        <v>1161</v>
      </c>
      <c r="C58" s="17">
        <v>2</v>
      </c>
      <c r="D58" s="17">
        <v>1</v>
      </c>
      <c r="E58" s="17" t="s">
        <v>1051</v>
      </c>
      <c r="F58" s="17">
        <v>8</v>
      </c>
      <c r="G58" s="17" t="str">
        <f>IF('ENDC-n7'!P61="Y", "Y", IF('ENDC-n7'!P61="N", "N", 0))</f>
        <v>N</v>
      </c>
      <c r="H58" s="17" t="str">
        <f>IFERROR(AND(OR(H1:I57,$AB58)=TRUE,IF(SEARCH(H$1,$B58)&gt;0,TRUE,FALSE)),"")</f>
        <v/>
      </c>
      <c r="I58" s="17" t="b">
        <f>IFERROR(AND(OR(I1:I57,$AB58)=TRUE,IF(SEARCH(I$1,$B58)&gt;0,TRUE,FALSE)),"")</f>
        <v>0</v>
      </c>
      <c r="J58" s="17" t="str">
        <f>IFERROR(AND(OR(J1:M57,$AB58)=TRUE,IF(SEARCH(J$1,$B58)&gt;0,TRUE,FALSE)),"")</f>
        <v/>
      </c>
      <c r="K58" s="17" t="str">
        <f>IFERROR(AND(OR(K1:M57,$AB58)=TRUE,IF(SEARCH(K$1,$B58)&gt;0,TRUE,FALSE)),"")</f>
        <v/>
      </c>
      <c r="L58" s="17" t="b">
        <f>IFERROR(AND(OR(L1:M57,$AB58)=TRUE,IF(SEARCH(L$1,$B58)&gt;0,TRUE,FALSE)),"")</f>
        <v>0</v>
      </c>
      <c r="M58" s="17" t="str">
        <f>IFERROR(AND(OR(M1:M57,$AB58)=TRUE,IF(SEARCH(M$1,$B58)&gt;0,TRUE,FALSE)),"")</f>
        <v/>
      </c>
      <c r="N58" s="17" t="str">
        <f>IFERROR(AND(OR(N1:N57,$AB58)=TRUE,IF(SEARCH(N$1,$B58)&gt;0,TRUE,FALSE)),"")</f>
        <v/>
      </c>
      <c r="O58" s="17" t="str">
        <f>IFERROR(AND(OR(O1:R57,$AB58)=TRUE,IF(SEARCH(O$1,$B58)&gt;0,TRUE,FALSE)),"")</f>
        <v/>
      </c>
      <c r="P58" s="17" t="str">
        <f>IFERROR(AND(OR(P1:R57,$AB58)=TRUE,IF(SEARCH(P$1,$B58)&gt;0,TRUE,FALSE)),"")</f>
        <v/>
      </c>
      <c r="Q58" s="17" t="str">
        <f>IFERROR(AND(OR(Q1:R57,$AB58)=TRUE,IF(SEARCH(Q$1,$B58)&gt;0,TRUE,FALSE)),"")</f>
        <v/>
      </c>
      <c r="R58" s="17" t="str">
        <f>IFERROR(AND(OR(R1:R57,$AB58)=TRUE,IF(SEARCH(R$1,$B58)&gt;0,TRUE,FALSE)),"")</f>
        <v/>
      </c>
      <c r="S58" s="17" t="str">
        <f>IFERROR(AND(OR(S1:T57,$AB58)=TRUE,IF(SEARCH(S$1,$B58)&gt;0,TRUE,FALSE)),"")</f>
        <v/>
      </c>
      <c r="T58" s="17" t="str">
        <f>IFERROR(AND(OR(T1:T57,$AB58)=TRUE,IF(SEARCH(T$1,$B58)&gt;0,TRUE,FALSE)),"")</f>
        <v/>
      </c>
      <c r="U58" s="17" t="str">
        <f>IFERROR(AND(OR(U1:U57,$AB58)=TRUE,IF(SEARCH(U$1,$B58)&gt;0,TRUE,FALSE)),"")</f>
        <v/>
      </c>
      <c r="V58" s="17" t="str">
        <f>IFERROR(AND(OR(V1:Y57,$AB58)=TRUE,IF(SEARCH(V$1,$B58)&gt;0,TRUE,FALSE)),"")</f>
        <v/>
      </c>
      <c r="W58" s="17" t="str">
        <f>IFERROR(AND(OR(W1:Y57,$AB58)=TRUE,IF(SEARCH(W$1,$B58)&gt;0,TRUE,FALSE)),"")</f>
        <v/>
      </c>
      <c r="X58" s="17" t="str">
        <f>IFERROR(AND(OR(X1:Y57,$AB58)=TRUE,IF(SEARCH(X$1,$B58)&gt;0,TRUE,FALSE)),"")</f>
        <v/>
      </c>
      <c r="Y58" s="17" t="b">
        <f>IFERROR(AND(OR(Y1:Y57,$AB58)=TRUE,IF(SEARCH(Y$1,$B58)&gt;0,TRUE,FALSE)),"")</f>
        <v>0</v>
      </c>
      <c r="Z58" s="17">
        <f t="shared" si="5"/>
        <v>0</v>
      </c>
      <c r="AA58" s="17" t="b">
        <f t="shared" si="6"/>
        <v>0</v>
      </c>
      <c r="AB58" s="17" t="b">
        <f t="shared" si="7"/>
        <v>0</v>
      </c>
      <c r="AC58" s="17" t="b">
        <f t="shared" si="8"/>
        <v>0</v>
      </c>
      <c r="AD58" s="17" t="b">
        <f>IF(F58&gt;'Overview (RESPONSES REQUIRED)'!$F$55,FALSE,TRUE)</f>
        <v>0</v>
      </c>
      <c r="AE58" s="17" t="b">
        <f>IF('Overview (RESPONSES REQUIRED)'!$D$55="Y", TRUE, FALSE)</f>
        <v>0</v>
      </c>
      <c r="AF58" s="17" t="str">
        <f t="shared" si="9"/>
        <v>N</v>
      </c>
    </row>
    <row r="59" spans="1:32" ht="27" x14ac:dyDescent="0.15">
      <c r="A59" s="17" t="s">
        <v>1162</v>
      </c>
      <c r="B59" s="17" t="s">
        <v>1163</v>
      </c>
      <c r="C59" s="17">
        <v>2</v>
      </c>
      <c r="D59" s="17">
        <v>1</v>
      </c>
      <c r="E59" s="17" t="s">
        <v>1051</v>
      </c>
      <c r="F59" s="17">
        <v>12</v>
      </c>
      <c r="G59" s="17" t="str">
        <f>IF('ENDC-n7'!P62="Y", "Y", IF('ENDC-n7'!P62="N", "N", 0))</f>
        <v>N</v>
      </c>
      <c r="H59" s="17" t="str">
        <f>IFERROR(AND(OR(H1:I58,$AB59)=TRUE,IF(SEARCH(H$1,$B59)&gt;0,TRUE,FALSE)),"")</f>
        <v/>
      </c>
      <c r="I59" s="17" t="b">
        <f>IFERROR(AND(OR(I1:I58,$AB59)=TRUE,IF(SEARCH(I$1,$B59)&gt;0,TRUE,FALSE)),"")</f>
        <v>0</v>
      </c>
      <c r="J59" s="17" t="str">
        <f>IFERROR(AND(OR(J1:M58,$AB59)=TRUE,IF(SEARCH(J$1,$B59)&gt;0,TRUE,FALSE)),"")</f>
        <v/>
      </c>
      <c r="K59" s="17" t="str">
        <f>IFERROR(AND(OR(K1:M58,$AB59)=TRUE,IF(SEARCH(K$1,$B59)&gt;0,TRUE,FALSE)),"")</f>
        <v/>
      </c>
      <c r="L59" s="17" t="str">
        <f>IFERROR(AND(OR(L1:M58,$AB59)=TRUE,IF(SEARCH(L$1,$B59)&gt;0,TRUE,FALSE)),"")</f>
        <v/>
      </c>
      <c r="M59" s="17" t="b">
        <f>IFERROR(AND(OR(M1:M58,$AB59)=TRUE,IF(SEARCH(M$1,$B59)&gt;0,TRUE,FALSE)),"")</f>
        <v>0</v>
      </c>
      <c r="N59" s="17" t="str">
        <f>IFERROR(AND(OR(N1:N58,$AB59)=TRUE,IF(SEARCH(N$1,$B59)&gt;0,TRUE,FALSE)),"")</f>
        <v/>
      </c>
      <c r="O59" s="17" t="str">
        <f>IFERROR(AND(OR(O1:R58,$AB59)=TRUE,IF(SEARCH(O$1,$B59)&gt;0,TRUE,FALSE)),"")</f>
        <v/>
      </c>
      <c r="P59" s="17" t="b">
        <f>IFERROR(AND(OR(P1:R58,$AB59)=TRUE,IF(SEARCH(P$1,$B59)&gt;0,TRUE,FALSE)),"")</f>
        <v>0</v>
      </c>
      <c r="Q59" s="17" t="str">
        <f>IFERROR(AND(OR(Q1:R58,$AB59)=TRUE,IF(SEARCH(Q$1,$B59)&gt;0,TRUE,FALSE)),"")</f>
        <v/>
      </c>
      <c r="R59" s="17" t="str">
        <f>IFERROR(AND(OR(R1:R58,$AB59)=TRUE,IF(SEARCH(R$1,$B59)&gt;0,TRUE,FALSE)),"")</f>
        <v/>
      </c>
      <c r="S59" s="17" t="str">
        <f>IFERROR(AND(OR(S1:T58,$AB59)=TRUE,IF(SEARCH(S$1,$B59)&gt;0,TRUE,FALSE)),"")</f>
        <v/>
      </c>
      <c r="T59" s="17" t="str">
        <f>IFERROR(AND(OR(T1:T58,$AB59)=TRUE,IF(SEARCH(T$1,$B59)&gt;0,TRUE,FALSE)),"")</f>
        <v/>
      </c>
      <c r="U59" s="17" t="str">
        <f>IFERROR(AND(OR(U1:U58,$AB59)=TRUE,IF(SEARCH(U$1,$B59)&gt;0,TRUE,FALSE)),"")</f>
        <v/>
      </c>
      <c r="V59" s="17" t="str">
        <f>IFERROR(AND(OR(V1:Y58,$AB59)=TRUE,IF(SEARCH(V$1,$B59)&gt;0,TRUE,FALSE)),"")</f>
        <v/>
      </c>
      <c r="W59" s="17" t="b">
        <f>IFERROR(AND(OR(W1:Y58,$AB59)=TRUE,IF(SEARCH(W$1,$B59)&gt;0,TRUE,FALSE)),"")</f>
        <v>0</v>
      </c>
      <c r="X59" s="17" t="str">
        <f>IFERROR(AND(OR(X1:Y58,$AB59)=TRUE,IF(SEARCH(X$1,$B59)&gt;0,TRUE,FALSE)),"")</f>
        <v/>
      </c>
      <c r="Y59" s="17" t="str">
        <f>IFERROR(AND(OR(Y1:Y58,$AB59)=TRUE,IF(SEARCH(Y$1,$B59)&gt;0,TRUE,FALSE)),"")</f>
        <v/>
      </c>
      <c r="Z59" s="17">
        <f t="shared" si="5"/>
        <v>0</v>
      </c>
      <c r="AA59" s="17" t="b">
        <f t="shared" si="6"/>
        <v>0</v>
      </c>
      <c r="AB59" s="17" t="b">
        <f t="shared" si="7"/>
        <v>0</v>
      </c>
      <c r="AC59" s="17" t="b">
        <f t="shared" si="8"/>
        <v>0</v>
      </c>
      <c r="AD59" s="17" t="b">
        <f>IF(F59&gt;'Overview (RESPONSES REQUIRED)'!$F$55,FALSE,TRUE)</f>
        <v>0</v>
      </c>
      <c r="AE59" s="17" t="b">
        <f>IF('Overview (RESPONSES REQUIRED)'!$D$55="Y", TRUE, FALSE)</f>
        <v>0</v>
      </c>
      <c r="AF59" s="17" t="str">
        <f t="shared" si="9"/>
        <v>N</v>
      </c>
    </row>
    <row r="60" spans="1:32" ht="27" x14ac:dyDescent="0.15">
      <c r="A60" s="17" t="s">
        <v>1164</v>
      </c>
      <c r="B60" s="17" t="s">
        <v>1165</v>
      </c>
      <c r="C60" s="17">
        <v>2</v>
      </c>
      <c r="D60" s="17">
        <v>1</v>
      </c>
      <c r="E60" s="17" t="s">
        <v>1051</v>
      </c>
      <c r="F60" s="17">
        <v>12</v>
      </c>
      <c r="G60" s="17" t="str">
        <f>IF('ENDC-n7'!P63="Y", "Y", IF('ENDC-n7'!P63="N", "N", 0))</f>
        <v>N</v>
      </c>
      <c r="H60" s="17" t="str">
        <f>IFERROR(AND(OR(H1:I59,$AB60)=TRUE,IF(SEARCH(H$1,$B60)&gt;0,TRUE,FALSE)),"")</f>
        <v/>
      </c>
      <c r="I60" s="17" t="str">
        <f>IFERROR(AND(OR(I1:I59,$AB60)=TRUE,IF(SEARCH(I$1,$B60)&gt;0,TRUE,FALSE)),"")</f>
        <v/>
      </c>
      <c r="J60" s="17" t="str">
        <f>IFERROR(AND(OR(J1:M59,$AB60)=TRUE,IF(SEARCH(J$1,$B60)&gt;0,TRUE,FALSE)),"")</f>
        <v/>
      </c>
      <c r="K60" s="17" t="str">
        <f>IFERROR(AND(OR(K1:M59,$AB60)=TRUE,IF(SEARCH(K$1,$B60)&gt;0,TRUE,FALSE)),"")</f>
        <v/>
      </c>
      <c r="L60" s="17" t="str">
        <f>IFERROR(AND(OR(L1:M59,$AB60)=TRUE,IF(SEARCH(L$1,$B60)&gt;0,TRUE,FALSE)),"")</f>
        <v/>
      </c>
      <c r="M60" s="17" t="b">
        <f>IFERROR(AND(OR(M1:M59,$AB60)=TRUE,IF(SEARCH(M$1,$B60)&gt;0,TRUE,FALSE)),"")</f>
        <v>0</v>
      </c>
      <c r="N60" s="17" t="str">
        <f>IFERROR(AND(OR(N1:N59,$AB60)=TRUE,IF(SEARCH(N$1,$B60)&gt;0,TRUE,FALSE)),"")</f>
        <v/>
      </c>
      <c r="O60" s="17" t="str">
        <f>IFERROR(AND(OR(O1:R59,$AB60)=TRUE,IF(SEARCH(O$1,$B60)&gt;0,TRUE,FALSE)),"")</f>
        <v/>
      </c>
      <c r="P60" s="17" t="b">
        <f>IFERROR(AND(OR(P1:R59,$AB60)=TRUE,IF(SEARCH(P$1,$B60)&gt;0,TRUE,FALSE)),"")</f>
        <v>0</v>
      </c>
      <c r="Q60" s="17" t="str">
        <f>IFERROR(AND(OR(Q1:R59,$AB60)=TRUE,IF(SEARCH(Q$1,$B60)&gt;0,TRUE,FALSE)),"")</f>
        <v/>
      </c>
      <c r="R60" s="17" t="str">
        <f>IFERROR(AND(OR(R1:R59,$AB60)=TRUE,IF(SEARCH(R$1,$B60)&gt;0,TRUE,FALSE)),"")</f>
        <v/>
      </c>
      <c r="S60" s="17" t="str">
        <f>IFERROR(AND(OR(S1:T59,$AB60)=TRUE,IF(SEARCH(S$1,$B60)&gt;0,TRUE,FALSE)),"")</f>
        <v/>
      </c>
      <c r="T60" s="17" t="str">
        <f>IFERROR(AND(OR(T1:T59,$AB60)=TRUE,IF(SEARCH(T$1,$B60)&gt;0,TRUE,FALSE)),"")</f>
        <v/>
      </c>
      <c r="U60" s="17" t="str">
        <f>IFERROR(AND(OR(U1:U59,$AB60)=TRUE,IF(SEARCH(U$1,$B60)&gt;0,TRUE,FALSE)),"")</f>
        <v/>
      </c>
      <c r="V60" s="17" t="str">
        <f>IFERROR(AND(OR(V1:Y59,$AB60)=TRUE,IF(SEARCH(V$1,$B60)&gt;0,TRUE,FALSE)),"")</f>
        <v/>
      </c>
      <c r="W60" s="17" t="b">
        <f>IFERROR(AND(OR(W1:Y59,$AB60)=TRUE,IF(SEARCH(W$1,$B60)&gt;0,TRUE,FALSE)),"")</f>
        <v>0</v>
      </c>
      <c r="X60" s="17" t="str">
        <f>IFERROR(AND(OR(X1:Y59,$AB60)=TRUE,IF(SEARCH(X$1,$B60)&gt;0,TRUE,FALSE)),"")</f>
        <v/>
      </c>
      <c r="Y60" s="17" t="str">
        <f>IFERROR(AND(OR(Y1:Y59,$AB60)=TRUE,IF(SEARCH(Y$1,$B60)&gt;0,TRUE,FALSE)),"")</f>
        <v/>
      </c>
      <c r="Z60" s="17">
        <f t="shared" si="5"/>
        <v>0</v>
      </c>
      <c r="AA60" s="17" t="b">
        <f t="shared" si="6"/>
        <v>0</v>
      </c>
      <c r="AB60" s="17" t="b">
        <f t="shared" si="7"/>
        <v>0</v>
      </c>
      <c r="AC60" s="17" t="b">
        <f t="shared" si="8"/>
        <v>0</v>
      </c>
      <c r="AD60" s="17" t="b">
        <f>IF(F60&gt;'Overview (RESPONSES REQUIRED)'!$F$55,FALSE,TRUE)</f>
        <v>0</v>
      </c>
      <c r="AE60" s="17" t="b">
        <f>IF('Overview (RESPONSES REQUIRED)'!$D$55="Y", TRUE, FALSE)</f>
        <v>0</v>
      </c>
      <c r="AF60" s="17" t="str">
        <f t="shared" si="9"/>
        <v>N</v>
      </c>
    </row>
    <row r="61" spans="1:32" ht="27" x14ac:dyDescent="0.15">
      <c r="A61" s="17" t="s">
        <v>1166</v>
      </c>
      <c r="B61" s="17" t="s">
        <v>1167</v>
      </c>
      <c r="C61" s="17">
        <v>2</v>
      </c>
      <c r="D61" s="17">
        <v>1</v>
      </c>
      <c r="E61" s="17" t="s">
        <v>1051</v>
      </c>
      <c r="F61" s="17">
        <v>8</v>
      </c>
      <c r="G61" s="17" t="str">
        <f>IF('ENDC-n7'!P64="Y", "Y", IF('ENDC-n7'!P64="N", "N", 0))</f>
        <v>N</v>
      </c>
      <c r="H61" s="17" t="str">
        <f>IFERROR(AND(OR(H1:I60,$AB61)=TRUE,IF(SEARCH(H$1,$B61)&gt;0,TRUE,FALSE)),"")</f>
        <v/>
      </c>
      <c r="I61" s="17" t="b">
        <f>IFERROR(AND(OR(I1:I60,$AB61)=TRUE,IF(SEARCH(I$1,$B61)&gt;0,TRUE,FALSE)),"")</f>
        <v>0</v>
      </c>
      <c r="J61" s="17" t="str">
        <f>IFERROR(AND(OR(J1:M60,$AB61)=TRUE,IF(SEARCH(J$1,$B61)&gt;0,TRUE,FALSE)),"")</f>
        <v/>
      </c>
      <c r="K61" s="17" t="b">
        <f>IFERROR(AND(OR(K1:M60,$AB61)=TRUE,IF(SEARCH(K$1,$B61)&gt;0,TRUE,FALSE)),"")</f>
        <v>0</v>
      </c>
      <c r="L61" s="17" t="str">
        <f>IFERROR(AND(OR(L1:M60,$AB61)=TRUE,IF(SEARCH(L$1,$B61)&gt;0,TRUE,FALSE)),"")</f>
        <v/>
      </c>
      <c r="M61" s="17" t="str">
        <f>IFERROR(AND(OR(M1:M60,$AB61)=TRUE,IF(SEARCH(M$1,$B61)&gt;0,TRUE,FALSE)),"")</f>
        <v/>
      </c>
      <c r="N61" s="17" t="str">
        <f>IFERROR(AND(OR(N1:N60,$AB61)=TRUE,IF(SEARCH(N$1,$B61)&gt;0,TRUE,FALSE)),"")</f>
        <v/>
      </c>
      <c r="O61" s="17" t="str">
        <f>IFERROR(AND(OR(O1:R60,$AB61)=TRUE,IF(SEARCH(O$1,$B61)&gt;0,TRUE,FALSE)),"")</f>
        <v/>
      </c>
      <c r="P61" s="17" t="str">
        <f>IFERROR(AND(OR(P1:R60,$AB61)=TRUE,IF(SEARCH(P$1,$B61)&gt;0,TRUE,FALSE)),"")</f>
        <v/>
      </c>
      <c r="Q61" s="17" t="str">
        <f>IFERROR(AND(OR(Q1:R60,$AB61)=TRUE,IF(SEARCH(Q$1,$B61)&gt;0,TRUE,FALSE)),"")</f>
        <v/>
      </c>
      <c r="R61" s="17" t="str">
        <f>IFERROR(AND(OR(R1:R60,$AB61)=TRUE,IF(SEARCH(R$1,$B61)&gt;0,TRUE,FALSE)),"")</f>
        <v/>
      </c>
      <c r="S61" s="17" t="str">
        <f>IFERROR(AND(OR(S1:T60,$AB61)=TRUE,IF(SEARCH(S$1,$B61)&gt;0,TRUE,FALSE)),"")</f>
        <v/>
      </c>
      <c r="T61" s="17" t="str">
        <f>IFERROR(AND(OR(T1:T60,$AB61)=TRUE,IF(SEARCH(T$1,$B61)&gt;0,TRUE,FALSE)),"")</f>
        <v/>
      </c>
      <c r="U61" s="17" t="str">
        <f>IFERROR(AND(OR(U1:U60,$AB61)=TRUE,IF(SEARCH(U$1,$B61)&gt;0,TRUE,FALSE)),"")</f>
        <v/>
      </c>
      <c r="V61" s="17" t="str">
        <f>IFERROR(AND(OR(V1:Y60,$AB61)=TRUE,IF(SEARCH(V$1,$B61)&gt;0,TRUE,FALSE)),"")</f>
        <v/>
      </c>
      <c r="W61" s="17" t="str">
        <f>IFERROR(AND(OR(W1:Y60,$AB61)=TRUE,IF(SEARCH(W$1,$B61)&gt;0,TRUE,FALSE)),"")</f>
        <v/>
      </c>
      <c r="X61" s="17" t="str">
        <f>IFERROR(AND(OR(X1:Y60,$AB61)=TRUE,IF(SEARCH(X$1,$B61)&gt;0,TRUE,FALSE)),"")</f>
        <v/>
      </c>
      <c r="Y61" s="17" t="b">
        <f>IFERROR(AND(OR(Y1:Y60,$AB61)=TRUE,IF(SEARCH(Y$1,$B61)&gt;0,TRUE,FALSE)),"")</f>
        <v>0</v>
      </c>
      <c r="Z61" s="17">
        <f t="shared" si="5"/>
        <v>0</v>
      </c>
      <c r="AA61" s="17" t="b">
        <f t="shared" si="6"/>
        <v>0</v>
      </c>
      <c r="AB61" s="17" t="b">
        <f t="shared" si="7"/>
        <v>0</v>
      </c>
      <c r="AC61" s="17" t="b">
        <f t="shared" si="8"/>
        <v>0</v>
      </c>
      <c r="AD61" s="17" t="b">
        <f>IF(F61&gt;'Overview (RESPONSES REQUIRED)'!$F$55,FALSE,TRUE)</f>
        <v>0</v>
      </c>
      <c r="AE61" s="17" t="b">
        <f>IF('Overview (RESPONSES REQUIRED)'!$D$55="Y", TRUE, FALSE)</f>
        <v>0</v>
      </c>
      <c r="AF61" s="17" t="str">
        <f t="shared" si="9"/>
        <v>N</v>
      </c>
    </row>
    <row r="62" spans="1:32" ht="40.5" x14ac:dyDescent="0.15">
      <c r="A62" s="17" t="s">
        <v>1168</v>
      </c>
      <c r="B62" s="17" t="s">
        <v>1169</v>
      </c>
      <c r="C62" s="17">
        <v>2</v>
      </c>
      <c r="D62" s="17">
        <v>1</v>
      </c>
      <c r="E62" s="17" t="s">
        <v>1051</v>
      </c>
      <c r="F62" s="17">
        <v>6</v>
      </c>
      <c r="G62" s="17" t="str">
        <f>IF('ENDC-n7'!P65="Y", "Y", IF('ENDC-n7'!P65="N", "N", 0))</f>
        <v>N</v>
      </c>
      <c r="H62" s="17" t="str">
        <f>IFERROR(AND(OR(H1:I61,$AB62)=TRUE,IF(SEARCH(H$1,$B62)&gt;0,TRUE,FALSE)),"")</f>
        <v/>
      </c>
      <c r="I62" s="17" t="str">
        <f>IFERROR(AND(OR(I1:I61,$AB62)=TRUE,IF(SEARCH(I$1,$B62)&gt;0,TRUE,FALSE)),"")</f>
        <v/>
      </c>
      <c r="J62" s="17" t="str">
        <f>IFERROR(AND(OR(J1:M61,$AB62)=TRUE,IF(SEARCH(J$1,$B62)&gt;0,TRUE,FALSE)),"")</f>
        <v/>
      </c>
      <c r="K62" s="17" t="str">
        <f>IFERROR(AND(OR(K1:M61,$AB62)=TRUE,IF(SEARCH(K$1,$B62)&gt;0,TRUE,FALSE)),"")</f>
        <v/>
      </c>
      <c r="L62" s="17" t="b">
        <f>IFERROR(AND(OR(L1:M61,$AB62)=TRUE,IF(SEARCH(L$1,$B62)&gt;0,TRUE,FALSE)),"")</f>
        <v>0</v>
      </c>
      <c r="M62" s="17" t="str">
        <f>IFERROR(AND(OR(M1:M61,$AB62)=TRUE,IF(SEARCH(M$1,$B62)&gt;0,TRUE,FALSE)),"")</f>
        <v/>
      </c>
      <c r="N62" s="17" t="str">
        <f>IFERROR(AND(OR(N1:N61,$AB62)=TRUE,IF(SEARCH(N$1,$B62)&gt;0,TRUE,FALSE)),"")</f>
        <v/>
      </c>
      <c r="O62" s="17" t="str">
        <f>IFERROR(AND(OR(O1:R61,$AB62)=TRUE,IF(SEARCH(O$1,$B62)&gt;0,TRUE,FALSE)),"")</f>
        <v/>
      </c>
      <c r="P62" s="17" t="str">
        <f>IFERROR(AND(OR(P1:R61,$AB62)=TRUE,IF(SEARCH(P$1,$B62)&gt;0,TRUE,FALSE)),"")</f>
        <v/>
      </c>
      <c r="Q62" s="17" t="str">
        <f>IFERROR(AND(OR(Q1:R61,$AB62)=TRUE,IF(SEARCH(Q$1,$B62)&gt;0,TRUE,FALSE)),"")</f>
        <v/>
      </c>
      <c r="R62" s="17" t="str">
        <f>IFERROR(AND(OR(R1:R61,$AB62)=TRUE,IF(SEARCH(R$1,$B62)&gt;0,TRUE,FALSE)),"")</f>
        <v/>
      </c>
      <c r="S62" s="17" t="str">
        <f>IFERROR(AND(OR(S1:T61,$AB62)=TRUE,IF(SEARCH(S$1,$B62)&gt;0,TRUE,FALSE)),"")</f>
        <v/>
      </c>
      <c r="T62" s="17" t="str">
        <f>IFERROR(AND(OR(T1:T61,$AB62)=TRUE,IF(SEARCH(T$1,$B62)&gt;0,TRUE,FALSE)),"")</f>
        <v/>
      </c>
      <c r="U62" s="17" t="b">
        <f>IFERROR(AND(OR(U1:U61,$AB62)=TRUE,IF(SEARCH(U$1,$B62)&gt;0,TRUE,FALSE)),"")</f>
        <v>0</v>
      </c>
      <c r="V62" s="17" t="str">
        <f>IFERROR(AND(OR(V1:Y61,$AB62)=TRUE,IF(SEARCH(V$1,$B62)&gt;0,TRUE,FALSE)),"")</f>
        <v/>
      </c>
      <c r="W62" s="17" t="str">
        <f>IFERROR(AND(OR(W1:Y61,$AB62)=TRUE,IF(SEARCH(W$1,$B62)&gt;0,TRUE,FALSE)),"")</f>
        <v/>
      </c>
      <c r="X62" s="17" t="str">
        <f>IFERROR(AND(OR(X1:Y61,$AB62)=TRUE,IF(SEARCH(X$1,$B62)&gt;0,TRUE,FALSE)),"")</f>
        <v/>
      </c>
      <c r="Y62" s="17" t="b">
        <f>IFERROR(AND(OR(Y1:Y61,$AB62)=TRUE,IF(SEARCH(Y$1,$B62)&gt;0,TRUE,FALSE)),"")</f>
        <v>0</v>
      </c>
      <c r="Z62" s="17">
        <f t="shared" si="5"/>
        <v>0</v>
      </c>
      <c r="AA62" s="17" t="b">
        <f t="shared" si="6"/>
        <v>0</v>
      </c>
      <c r="AB62" s="17" t="b">
        <f t="shared" si="7"/>
        <v>0</v>
      </c>
      <c r="AC62" s="17" t="b">
        <f t="shared" si="8"/>
        <v>0</v>
      </c>
      <c r="AD62" s="17" t="b">
        <f>IF(F62&gt;'Overview (RESPONSES REQUIRED)'!$F$55,FALSE,TRUE)</f>
        <v>0</v>
      </c>
      <c r="AE62" s="17" t="b">
        <f>IF('Overview (RESPONSES REQUIRED)'!$D$55="Y", TRUE, FALSE)</f>
        <v>0</v>
      </c>
      <c r="AF62" s="17" t="str">
        <f t="shared" si="9"/>
        <v>N</v>
      </c>
    </row>
    <row r="63" spans="1:32" ht="27" x14ac:dyDescent="0.15">
      <c r="A63" s="17" t="s">
        <v>1170</v>
      </c>
      <c r="B63" s="17" t="s">
        <v>1171</v>
      </c>
      <c r="C63" s="17">
        <v>2</v>
      </c>
      <c r="D63" s="17">
        <v>1</v>
      </c>
      <c r="E63" s="17" t="s">
        <v>1051</v>
      </c>
      <c r="F63" s="17">
        <v>6</v>
      </c>
      <c r="G63" s="17" t="str">
        <f>IF('ENDC-n7'!P66="Y", "Y", IF('ENDC-n7'!P66="N", "N", 0))</f>
        <v>N</v>
      </c>
      <c r="H63" s="17" t="b">
        <f>IFERROR(AND(OR(H1:I62,$AB63)=TRUE,IF(SEARCH(H$1,$B63)&gt;0,TRUE,FALSE)),"")</f>
        <v>0</v>
      </c>
      <c r="I63" s="17" t="str">
        <f>IFERROR(AND(OR(I1:I62,$AB63)=TRUE,IF(SEARCH(I$1,$B63)&gt;0,TRUE,FALSE)),"")</f>
        <v/>
      </c>
      <c r="J63" s="17" t="str">
        <f>IFERROR(AND(OR(J1:M62,$AB63)=TRUE,IF(SEARCH(J$1,$B63)&gt;0,TRUE,FALSE)),"")</f>
        <v/>
      </c>
      <c r="K63" s="17" t="str">
        <f>IFERROR(AND(OR(K1:M62,$AB63)=TRUE,IF(SEARCH(K$1,$B63)&gt;0,TRUE,FALSE)),"")</f>
        <v/>
      </c>
      <c r="L63" s="17" t="b">
        <f>IFERROR(AND(OR(L1:M62,$AB63)=TRUE,IF(SEARCH(L$1,$B63)&gt;0,TRUE,FALSE)),"")</f>
        <v>0</v>
      </c>
      <c r="M63" s="17" t="str">
        <f>IFERROR(AND(OR(M1:M62,$AB63)=TRUE,IF(SEARCH(M$1,$B63)&gt;0,TRUE,FALSE)),"")</f>
        <v/>
      </c>
      <c r="N63" s="17" t="str">
        <f>IFERROR(AND(OR(N1:N62,$AB63)=TRUE,IF(SEARCH(N$1,$B63)&gt;0,TRUE,FALSE)),"")</f>
        <v/>
      </c>
      <c r="O63" s="17" t="str">
        <f>IFERROR(AND(OR(O1:R62,$AB63)=TRUE,IF(SEARCH(O$1,$B63)&gt;0,TRUE,FALSE)),"")</f>
        <v/>
      </c>
      <c r="P63" s="17" t="str">
        <f>IFERROR(AND(OR(P1:R62,$AB63)=TRUE,IF(SEARCH(P$1,$B63)&gt;0,TRUE,FALSE)),"")</f>
        <v/>
      </c>
      <c r="Q63" s="17" t="str">
        <f>IFERROR(AND(OR(Q1:R62,$AB63)=TRUE,IF(SEARCH(Q$1,$B63)&gt;0,TRUE,FALSE)),"")</f>
        <v/>
      </c>
      <c r="R63" s="17" t="str">
        <f>IFERROR(AND(OR(R1:R62,$AB63)=TRUE,IF(SEARCH(R$1,$B63)&gt;0,TRUE,FALSE)),"")</f>
        <v/>
      </c>
      <c r="S63" s="17" t="str">
        <f>IFERROR(AND(OR(S1:T62,$AB63)=TRUE,IF(SEARCH(S$1,$B63)&gt;0,TRUE,FALSE)),"")</f>
        <v/>
      </c>
      <c r="T63" s="17" t="str">
        <f>IFERROR(AND(OR(T1:T62,$AB63)=TRUE,IF(SEARCH(T$1,$B63)&gt;0,TRUE,FALSE)),"")</f>
        <v/>
      </c>
      <c r="U63" s="17" t="str">
        <f>IFERROR(AND(OR(U1:U62,$AB63)=TRUE,IF(SEARCH(U$1,$B63)&gt;0,TRUE,FALSE)),"")</f>
        <v/>
      </c>
      <c r="V63" s="17" t="str">
        <f>IFERROR(AND(OR(V1:Y62,$AB63)=TRUE,IF(SEARCH(V$1,$B63)&gt;0,TRUE,FALSE)),"")</f>
        <v/>
      </c>
      <c r="W63" s="17" t="str">
        <f>IFERROR(AND(OR(W1:Y62,$AB63)=TRUE,IF(SEARCH(W$1,$B63)&gt;0,TRUE,FALSE)),"")</f>
        <v/>
      </c>
      <c r="X63" s="17" t="str">
        <f>IFERROR(AND(OR(X1:Y62,$AB63)=TRUE,IF(SEARCH(X$1,$B63)&gt;0,TRUE,FALSE)),"")</f>
        <v/>
      </c>
      <c r="Y63" s="17" t="b">
        <f>IFERROR(AND(OR(Y1:Y62,$AB63)=TRUE,IF(SEARCH(Y$1,$B63)&gt;0,TRUE,FALSE)),"")</f>
        <v>0</v>
      </c>
      <c r="Z63" s="17">
        <f t="shared" si="5"/>
        <v>0</v>
      </c>
      <c r="AA63" s="17" t="b">
        <f t="shared" si="6"/>
        <v>0</v>
      </c>
      <c r="AB63" s="17" t="b">
        <f t="shared" si="7"/>
        <v>0</v>
      </c>
      <c r="AC63" s="17" t="b">
        <f t="shared" si="8"/>
        <v>0</v>
      </c>
      <c r="AD63" s="17" t="b">
        <f>IF(F63&gt;'Overview (RESPONSES REQUIRED)'!$F$55,FALSE,TRUE)</f>
        <v>0</v>
      </c>
      <c r="AE63" s="17" t="b">
        <f>IF('Overview (RESPONSES REQUIRED)'!$D$55="Y", TRUE, FALSE)</f>
        <v>0</v>
      </c>
      <c r="AF63" s="17" t="str">
        <f t="shared" si="9"/>
        <v>N</v>
      </c>
    </row>
    <row r="64" spans="1:32" ht="27" x14ac:dyDescent="0.15">
      <c r="A64" s="17" t="s">
        <v>1172</v>
      </c>
      <c r="B64" s="17" t="s">
        <v>1173</v>
      </c>
      <c r="C64" s="17">
        <v>2</v>
      </c>
      <c r="D64" s="17">
        <v>1</v>
      </c>
      <c r="E64" s="17" t="s">
        <v>1051</v>
      </c>
      <c r="F64" s="17">
        <v>10</v>
      </c>
      <c r="G64" s="17" t="str">
        <f>IF('ENDC-n7'!P67="Y", "Y", IF('ENDC-n7'!P67="N", "N", 0))</f>
        <v>N</v>
      </c>
      <c r="H64" s="17" t="b">
        <f>IFERROR(AND(OR(H1:I63,$AB64)=TRUE,IF(SEARCH(H$1,$B64)&gt;0,TRUE,FALSE)),"")</f>
        <v>0</v>
      </c>
      <c r="I64" s="17" t="str">
        <f>IFERROR(AND(OR(I1:I63,$AB64)=TRUE,IF(SEARCH(I$1,$B64)&gt;0,TRUE,FALSE)),"")</f>
        <v/>
      </c>
      <c r="J64" s="17" t="str">
        <f>IFERROR(AND(OR(J1:M63,$AB64)=TRUE,IF(SEARCH(J$1,$B64)&gt;0,TRUE,FALSE)),"")</f>
        <v/>
      </c>
      <c r="K64" s="17" t="str">
        <f>IFERROR(AND(OR(K1:M63,$AB64)=TRUE,IF(SEARCH(K$1,$B64)&gt;0,TRUE,FALSE)),"")</f>
        <v/>
      </c>
      <c r="L64" s="17" t="str">
        <f>IFERROR(AND(OR(L1:M63,$AB64)=TRUE,IF(SEARCH(L$1,$B64)&gt;0,TRUE,FALSE)),"")</f>
        <v/>
      </c>
      <c r="M64" s="17" t="b">
        <f>IFERROR(AND(OR(M1:M63,$AB64)=TRUE,IF(SEARCH(M$1,$B64)&gt;0,TRUE,FALSE)),"")</f>
        <v>0</v>
      </c>
      <c r="N64" s="17" t="str">
        <f>IFERROR(AND(OR(N1:N63,$AB64)=TRUE,IF(SEARCH(N$1,$B64)&gt;0,TRUE,FALSE)),"")</f>
        <v/>
      </c>
      <c r="O64" s="17" t="str">
        <f>IFERROR(AND(OR(O1:R63,$AB64)=TRUE,IF(SEARCH(O$1,$B64)&gt;0,TRUE,FALSE)),"")</f>
        <v/>
      </c>
      <c r="P64" s="17" t="b">
        <f>IFERROR(AND(OR(P1:R63,$AB64)=TRUE,IF(SEARCH(P$1,$B64)&gt;0,TRUE,FALSE)),"")</f>
        <v>0</v>
      </c>
      <c r="Q64" s="17" t="str">
        <f>IFERROR(AND(OR(Q1:R63,$AB64)=TRUE,IF(SEARCH(Q$1,$B64)&gt;0,TRUE,FALSE)),"")</f>
        <v/>
      </c>
      <c r="R64" s="17" t="str">
        <f>IFERROR(AND(OR(R1:R63,$AB64)=TRUE,IF(SEARCH(R$1,$B64)&gt;0,TRUE,FALSE)),"")</f>
        <v/>
      </c>
      <c r="S64" s="17" t="str">
        <f>IFERROR(AND(OR(S1:T63,$AB64)=TRUE,IF(SEARCH(S$1,$B64)&gt;0,TRUE,FALSE)),"")</f>
        <v/>
      </c>
      <c r="T64" s="17" t="str">
        <f>IFERROR(AND(OR(T1:T63,$AB64)=TRUE,IF(SEARCH(T$1,$B64)&gt;0,TRUE,FALSE)),"")</f>
        <v/>
      </c>
      <c r="U64" s="17" t="str">
        <f>IFERROR(AND(OR(U1:U63,$AB64)=TRUE,IF(SEARCH(U$1,$B64)&gt;0,TRUE,FALSE)),"")</f>
        <v/>
      </c>
      <c r="V64" s="17" t="str">
        <f>IFERROR(AND(OR(V1:Y63,$AB64)=TRUE,IF(SEARCH(V$1,$B64)&gt;0,TRUE,FALSE)),"")</f>
        <v/>
      </c>
      <c r="W64" s="17" t="b">
        <f>IFERROR(AND(OR(W1:Y63,$AB64)=TRUE,IF(SEARCH(W$1,$B64)&gt;0,TRUE,FALSE)),"")</f>
        <v>0</v>
      </c>
      <c r="X64" s="17" t="str">
        <f>IFERROR(AND(OR(X1:Y63,$AB64)=TRUE,IF(SEARCH(X$1,$B64)&gt;0,TRUE,FALSE)),"")</f>
        <v/>
      </c>
      <c r="Y64" s="17" t="str">
        <f>IFERROR(AND(OR(Y1:Y63,$AB64)=TRUE,IF(SEARCH(Y$1,$B64)&gt;0,TRUE,FALSE)),"")</f>
        <v/>
      </c>
      <c r="Z64" s="17">
        <f t="shared" si="5"/>
        <v>0</v>
      </c>
      <c r="AA64" s="17" t="b">
        <f t="shared" si="6"/>
        <v>0</v>
      </c>
      <c r="AB64" s="17" t="b">
        <f t="shared" si="7"/>
        <v>0</v>
      </c>
      <c r="AC64" s="17" t="b">
        <f t="shared" si="8"/>
        <v>0</v>
      </c>
      <c r="AD64" s="17" t="b">
        <f>IF(F64&gt;'Overview (RESPONSES REQUIRED)'!$F$55,FALSE,TRUE)</f>
        <v>0</v>
      </c>
      <c r="AE64" s="17" t="b">
        <f>IF('Overview (RESPONSES REQUIRED)'!$D$55="Y", TRUE, FALSE)</f>
        <v>0</v>
      </c>
      <c r="AF64" s="17" t="str">
        <f t="shared" si="9"/>
        <v>N</v>
      </c>
    </row>
    <row r="65" spans="1:32" ht="27" x14ac:dyDescent="0.15">
      <c r="A65" s="17" t="s">
        <v>1174</v>
      </c>
      <c r="B65" s="17" t="s">
        <v>1175</v>
      </c>
      <c r="C65" s="17">
        <v>2</v>
      </c>
      <c r="D65" s="17">
        <v>1</v>
      </c>
      <c r="E65" s="17" t="s">
        <v>1051</v>
      </c>
      <c r="F65" s="17">
        <v>10</v>
      </c>
      <c r="G65" s="17" t="str">
        <f>IF('ENDC-n7'!P68="Y", "Y", IF('ENDC-n7'!P68="N", "N", 0))</f>
        <v>N</v>
      </c>
      <c r="H65" s="17" t="str">
        <f>IFERROR(AND(OR(H1:I64,$AB65)=TRUE,IF(SEARCH(H$1,$B65)&gt;0,TRUE,FALSE)),"")</f>
        <v/>
      </c>
      <c r="I65" s="17" t="str">
        <f>IFERROR(AND(OR(I1:I64,$AB65)=TRUE,IF(SEARCH(I$1,$B65)&gt;0,TRUE,FALSE)),"")</f>
        <v/>
      </c>
      <c r="J65" s="17" t="str">
        <f>IFERROR(AND(OR(J1:M64,$AB65)=TRUE,IF(SEARCH(J$1,$B65)&gt;0,TRUE,FALSE)),"")</f>
        <v/>
      </c>
      <c r="K65" s="17" t="str">
        <f>IFERROR(AND(OR(K1:M64,$AB65)=TRUE,IF(SEARCH(K$1,$B65)&gt;0,TRUE,FALSE)),"")</f>
        <v/>
      </c>
      <c r="L65" s="17" t="str">
        <f>IFERROR(AND(OR(L1:M64,$AB65)=TRUE,IF(SEARCH(L$1,$B65)&gt;0,TRUE,FALSE)),"")</f>
        <v/>
      </c>
      <c r="M65" s="17" t="b">
        <f>IFERROR(AND(OR(M1:M64,$AB65)=TRUE,IF(SEARCH(M$1,$B65)&gt;0,TRUE,FALSE)),"")</f>
        <v>0</v>
      </c>
      <c r="N65" s="17" t="str">
        <f>IFERROR(AND(OR(N1:N64,$AB65)=TRUE,IF(SEARCH(N$1,$B65)&gt;0,TRUE,FALSE)),"")</f>
        <v/>
      </c>
      <c r="O65" s="17" t="b">
        <f>IFERROR(AND(OR(O1:R64,$AB65)=TRUE,IF(SEARCH(O$1,$B65)&gt;0,TRUE,FALSE)),"")</f>
        <v>0</v>
      </c>
      <c r="P65" s="17" t="b">
        <f>IFERROR(AND(OR(P1:R64,$AB65)=TRUE,IF(SEARCH(P$1,$B65)&gt;0,TRUE,FALSE)),"")</f>
        <v>0</v>
      </c>
      <c r="Q65" s="17" t="str">
        <f>IFERROR(AND(OR(Q1:R64,$AB65)=TRUE,IF(SEARCH(Q$1,$B65)&gt;0,TRUE,FALSE)),"")</f>
        <v/>
      </c>
      <c r="R65" s="17" t="str">
        <f>IFERROR(AND(OR(R1:R64,$AB65)=TRUE,IF(SEARCH(R$1,$B65)&gt;0,TRUE,FALSE)),"")</f>
        <v/>
      </c>
      <c r="S65" s="17" t="str">
        <f>IFERROR(AND(OR(S1:T64,$AB65)=TRUE,IF(SEARCH(S$1,$B65)&gt;0,TRUE,FALSE)),"")</f>
        <v/>
      </c>
      <c r="T65" s="17" t="str">
        <f>IFERROR(AND(OR(T1:T64,$AB65)=TRUE,IF(SEARCH(T$1,$B65)&gt;0,TRUE,FALSE)),"")</f>
        <v/>
      </c>
      <c r="U65" s="17" t="str">
        <f>IFERROR(AND(OR(U1:U64,$AB65)=TRUE,IF(SEARCH(U$1,$B65)&gt;0,TRUE,FALSE)),"")</f>
        <v/>
      </c>
      <c r="V65" s="17" t="str">
        <f>IFERROR(AND(OR(V1:Y64,$AB65)=TRUE,IF(SEARCH(V$1,$B65)&gt;0,TRUE,FALSE)),"")</f>
        <v/>
      </c>
      <c r="W65" s="17" t="b">
        <f>IFERROR(AND(OR(W1:Y64,$AB65)=TRUE,IF(SEARCH(W$1,$B65)&gt;0,TRUE,FALSE)),"")</f>
        <v>0</v>
      </c>
      <c r="X65" s="17" t="str">
        <f>IFERROR(AND(OR(X1:Y64,$AB65)=TRUE,IF(SEARCH(X$1,$B65)&gt;0,TRUE,FALSE)),"")</f>
        <v/>
      </c>
      <c r="Y65" s="17" t="str">
        <f>IFERROR(AND(OR(Y1:Y64,$AB65)=TRUE,IF(SEARCH(Y$1,$B65)&gt;0,TRUE,FALSE)),"")</f>
        <v/>
      </c>
      <c r="Z65" s="17">
        <f t="shared" si="5"/>
        <v>0</v>
      </c>
      <c r="AA65" s="17" t="b">
        <f t="shared" si="6"/>
        <v>0</v>
      </c>
      <c r="AB65" s="17" t="b">
        <f t="shared" si="7"/>
        <v>0</v>
      </c>
      <c r="AC65" s="17" t="b">
        <f t="shared" si="8"/>
        <v>0</v>
      </c>
      <c r="AD65" s="17" t="b">
        <f>IF(F65&gt;'Overview (RESPONSES REQUIRED)'!$F$55,FALSE,TRUE)</f>
        <v>0</v>
      </c>
      <c r="AE65" s="17" t="b">
        <f>IF('Overview (RESPONSES REQUIRED)'!$D$55="Y", TRUE, FALSE)</f>
        <v>0</v>
      </c>
      <c r="AF65" s="17" t="str">
        <f t="shared" si="9"/>
        <v>N</v>
      </c>
    </row>
    <row r="66" spans="1:32" ht="40.5" x14ac:dyDescent="0.15">
      <c r="A66" s="17" t="s">
        <v>1176</v>
      </c>
      <c r="B66" s="17" t="s">
        <v>1177</v>
      </c>
      <c r="C66" s="17">
        <v>2</v>
      </c>
      <c r="D66" s="17">
        <v>1</v>
      </c>
      <c r="E66" s="17" t="s">
        <v>1051</v>
      </c>
      <c r="F66" s="17">
        <v>6</v>
      </c>
      <c r="G66" s="17" t="str">
        <f>IF('ENDC-n7'!P69="Y", "Y", IF('ENDC-n7'!P69="N", "N", 0))</f>
        <v>N</v>
      </c>
      <c r="H66" s="17" t="str">
        <f>IFERROR(AND(OR(H1:I65,$AB66)=TRUE,IF(SEARCH(H$1,$B66)&gt;0,TRUE,FALSE)),"")</f>
        <v/>
      </c>
      <c r="I66" s="17" t="str">
        <f>IFERROR(AND(OR(I1:I65,$AB66)=TRUE,IF(SEARCH(I$1,$B66)&gt;0,TRUE,FALSE)),"")</f>
        <v/>
      </c>
      <c r="J66" s="17" t="str">
        <f>IFERROR(AND(OR(J1:M65,$AB66)=TRUE,IF(SEARCH(J$1,$B66)&gt;0,TRUE,FALSE)),"")</f>
        <v/>
      </c>
      <c r="K66" s="17" t="b">
        <f>IFERROR(AND(OR(K1:M65,$AB66)=TRUE,IF(SEARCH(K$1,$B66)&gt;0,TRUE,FALSE)),"")</f>
        <v>0</v>
      </c>
      <c r="L66" s="17" t="str">
        <f>IFERROR(AND(OR(L1:M65,$AB66)=TRUE,IF(SEARCH(L$1,$B66)&gt;0,TRUE,FALSE)),"")</f>
        <v/>
      </c>
      <c r="M66" s="17" t="str">
        <f>IFERROR(AND(OR(M1:M65,$AB66)=TRUE,IF(SEARCH(M$1,$B66)&gt;0,TRUE,FALSE)),"")</f>
        <v/>
      </c>
      <c r="N66" s="17" t="str">
        <f>IFERROR(AND(OR(N1:N65,$AB66)=TRUE,IF(SEARCH(N$1,$B66)&gt;0,TRUE,FALSE)),"")</f>
        <v/>
      </c>
      <c r="O66" s="17" t="str">
        <f>IFERROR(AND(OR(O1:R65,$AB66)=TRUE,IF(SEARCH(O$1,$B66)&gt;0,TRUE,FALSE)),"")</f>
        <v/>
      </c>
      <c r="P66" s="17" t="str">
        <f>IFERROR(AND(OR(P1:R65,$AB66)=TRUE,IF(SEARCH(P$1,$B66)&gt;0,TRUE,FALSE)),"")</f>
        <v/>
      </c>
      <c r="Q66" s="17" t="str">
        <f>IFERROR(AND(OR(Q1:R65,$AB66)=TRUE,IF(SEARCH(Q$1,$B66)&gt;0,TRUE,FALSE)),"")</f>
        <v/>
      </c>
      <c r="R66" s="17" t="str">
        <f>IFERROR(AND(OR(R1:R65,$AB66)=TRUE,IF(SEARCH(R$1,$B66)&gt;0,TRUE,FALSE)),"")</f>
        <v/>
      </c>
      <c r="S66" s="17" t="str">
        <f>IFERROR(AND(OR(S1:T65,$AB66)=TRUE,IF(SEARCH(S$1,$B66)&gt;0,TRUE,FALSE)),"")</f>
        <v/>
      </c>
      <c r="T66" s="17" t="str">
        <f>IFERROR(AND(OR(T1:T65,$AB66)=TRUE,IF(SEARCH(T$1,$B66)&gt;0,TRUE,FALSE)),"")</f>
        <v/>
      </c>
      <c r="U66" s="17" t="b">
        <f>IFERROR(AND(OR(U1:U65,$AB66)=TRUE,IF(SEARCH(U$1,$B66)&gt;0,TRUE,FALSE)),"")</f>
        <v>0</v>
      </c>
      <c r="V66" s="17" t="str">
        <f>IFERROR(AND(OR(V1:Y65,$AB66)=TRUE,IF(SEARCH(V$1,$B66)&gt;0,TRUE,FALSE)),"")</f>
        <v/>
      </c>
      <c r="W66" s="17" t="str">
        <f>IFERROR(AND(OR(W1:Y65,$AB66)=TRUE,IF(SEARCH(W$1,$B66)&gt;0,TRUE,FALSE)),"")</f>
        <v/>
      </c>
      <c r="X66" s="17" t="str">
        <f>IFERROR(AND(OR(X1:Y65,$AB66)=TRUE,IF(SEARCH(X$1,$B66)&gt;0,TRUE,FALSE)),"")</f>
        <v/>
      </c>
      <c r="Y66" s="17" t="b">
        <f>IFERROR(AND(OR(Y1:Y65,$AB66)=TRUE,IF(SEARCH(Y$1,$B66)&gt;0,TRUE,FALSE)),"")</f>
        <v>0</v>
      </c>
      <c r="Z66" s="17">
        <f t="shared" si="5"/>
        <v>0</v>
      </c>
      <c r="AA66" s="17" t="b">
        <f t="shared" si="6"/>
        <v>0</v>
      </c>
      <c r="AB66" s="17" t="b">
        <f t="shared" si="7"/>
        <v>0</v>
      </c>
      <c r="AC66" s="17" t="b">
        <f t="shared" si="8"/>
        <v>0</v>
      </c>
      <c r="AD66" s="17" t="b">
        <f>IF(F66&gt;'Overview (RESPONSES REQUIRED)'!$F$55,FALSE,TRUE)</f>
        <v>0</v>
      </c>
      <c r="AE66" s="17" t="b">
        <f>IF('Overview (RESPONSES REQUIRED)'!$D$55="Y", TRUE, FALSE)</f>
        <v>0</v>
      </c>
      <c r="AF66" s="17" t="str">
        <f t="shared" si="9"/>
        <v>N</v>
      </c>
    </row>
    <row r="67" spans="1:32" ht="27" x14ac:dyDescent="0.15">
      <c r="A67" s="17" t="s">
        <v>1178</v>
      </c>
      <c r="B67" s="17" t="s">
        <v>1179</v>
      </c>
      <c r="C67" s="17">
        <v>2</v>
      </c>
      <c r="D67" s="17">
        <v>1</v>
      </c>
      <c r="E67" s="17" t="s">
        <v>1051</v>
      </c>
      <c r="F67" s="17">
        <v>6</v>
      </c>
      <c r="G67" s="17" t="str">
        <f>IF('ENDC-n7'!P70="Y", "Y", IF('ENDC-n7'!P70="N", "N", 0))</f>
        <v>N</v>
      </c>
      <c r="H67" s="17" t="str">
        <f>IFERROR(AND(OR(H1:I66,$AB67)=TRUE,IF(SEARCH(H$1,$B67)&gt;0,TRUE,FALSE)),"")</f>
        <v/>
      </c>
      <c r="I67" s="17" t="b">
        <f>IFERROR(AND(OR(I1:I66,$AB67)=TRUE,IF(SEARCH(I$1,$B67)&gt;0,TRUE,FALSE)),"")</f>
        <v>0</v>
      </c>
      <c r="J67" s="17" t="b">
        <f>IFERROR(AND(OR(J1:M66,$AB67)=TRUE,IF(SEARCH(J$1,$B67)&gt;0,TRUE,FALSE)),"")</f>
        <v>0</v>
      </c>
      <c r="K67" s="17" t="str">
        <f>IFERROR(AND(OR(K1:M66,$AB67)=TRUE,IF(SEARCH(K$1,$B67)&gt;0,TRUE,FALSE)),"")</f>
        <v/>
      </c>
      <c r="L67" s="17" t="str">
        <f>IFERROR(AND(OR(L1:M66,$AB67)=TRUE,IF(SEARCH(L$1,$B67)&gt;0,TRUE,FALSE)),"")</f>
        <v/>
      </c>
      <c r="M67" s="17" t="str">
        <f>IFERROR(AND(OR(M1:M66,$AB67)=TRUE,IF(SEARCH(M$1,$B67)&gt;0,TRUE,FALSE)),"")</f>
        <v/>
      </c>
      <c r="N67" s="17" t="str">
        <f>IFERROR(AND(OR(N1:N66,$AB67)=TRUE,IF(SEARCH(N$1,$B67)&gt;0,TRUE,FALSE)),"")</f>
        <v/>
      </c>
      <c r="O67" s="17" t="str">
        <f>IFERROR(AND(OR(O1:R66,$AB67)=TRUE,IF(SEARCH(O$1,$B67)&gt;0,TRUE,FALSE)),"")</f>
        <v/>
      </c>
      <c r="P67" s="17" t="str">
        <f>IFERROR(AND(OR(P1:R66,$AB67)=TRUE,IF(SEARCH(P$1,$B67)&gt;0,TRUE,FALSE)),"")</f>
        <v/>
      </c>
      <c r="Q67" s="17" t="str">
        <f>IFERROR(AND(OR(Q1:R66,$AB67)=TRUE,IF(SEARCH(Q$1,$B67)&gt;0,TRUE,FALSE)),"")</f>
        <v/>
      </c>
      <c r="R67" s="17" t="str">
        <f>IFERROR(AND(OR(R1:R66,$AB67)=TRUE,IF(SEARCH(R$1,$B67)&gt;0,TRUE,FALSE)),"")</f>
        <v/>
      </c>
      <c r="S67" s="17" t="str">
        <f>IFERROR(AND(OR(S1:T66,$AB67)=TRUE,IF(SEARCH(S$1,$B67)&gt;0,TRUE,FALSE)),"")</f>
        <v/>
      </c>
      <c r="T67" s="17" t="str">
        <f>IFERROR(AND(OR(T1:T66,$AB67)=TRUE,IF(SEARCH(T$1,$B67)&gt;0,TRUE,FALSE)),"")</f>
        <v/>
      </c>
      <c r="U67" s="17" t="str">
        <f>IFERROR(AND(OR(U1:U66,$AB67)=TRUE,IF(SEARCH(U$1,$B67)&gt;0,TRUE,FALSE)),"")</f>
        <v/>
      </c>
      <c r="V67" s="17" t="str">
        <f>IFERROR(AND(OR(V1:Y66,$AB67)=TRUE,IF(SEARCH(V$1,$B67)&gt;0,TRUE,FALSE)),"")</f>
        <v/>
      </c>
      <c r="W67" s="17" t="str">
        <f>IFERROR(AND(OR(W1:Y66,$AB67)=TRUE,IF(SEARCH(W$1,$B67)&gt;0,TRUE,FALSE)),"")</f>
        <v/>
      </c>
      <c r="X67" s="17" t="str">
        <f>IFERROR(AND(OR(X1:Y66,$AB67)=TRUE,IF(SEARCH(X$1,$B67)&gt;0,TRUE,FALSE)),"")</f>
        <v/>
      </c>
      <c r="Y67" s="17" t="b">
        <f>IFERROR(AND(OR(Y1:Y66,$AB67)=TRUE,IF(SEARCH(Y$1,$B67)&gt;0,TRUE,FALSE)),"")</f>
        <v>0</v>
      </c>
      <c r="Z67" s="17">
        <f t="shared" ref="Z67:Z98" si="10">COUNTIF(H67:Y67,TRUE)</f>
        <v>0</v>
      </c>
      <c r="AA67" s="17" t="b">
        <f t="shared" ref="AA67:AA98" si="11">IFERROR(AND(H67:Y67), TRUE)</f>
        <v>0</v>
      </c>
      <c r="AB67" s="17" t="b">
        <f t="shared" ref="AB67:AB98" si="12">IF(G67="Y",TRUE,IF(G67="N",FALSE,0))</f>
        <v>0</v>
      </c>
      <c r="AC67" s="17" t="b">
        <f t="shared" ref="AC67:AC98" si="13">IF(AB67=FALSE, FALSE, AA67)</f>
        <v>0</v>
      </c>
      <c r="AD67" s="17" t="b">
        <f>IF(F67&gt;'Overview (RESPONSES REQUIRED)'!$F$55,FALSE,TRUE)</f>
        <v>0</v>
      </c>
      <c r="AE67" s="17" t="b">
        <f>IF('Overview (RESPONSES REQUIRED)'!$D$55="Y", TRUE, FALSE)</f>
        <v>0</v>
      </c>
      <c r="AF67" s="17" t="str">
        <f t="shared" ref="AF67:AF98" si="14">IF(AND(AD67,AE67)=FALSE,"N",IF(AC67=TRUE,"Y",IF(G67=0,"E","N")))</f>
        <v>N</v>
      </c>
    </row>
    <row r="68" spans="1:32" ht="27" x14ac:dyDescent="0.15">
      <c r="A68" s="17" t="s">
        <v>1180</v>
      </c>
      <c r="B68" s="17" t="s">
        <v>1181</v>
      </c>
      <c r="C68" s="17">
        <v>2</v>
      </c>
      <c r="D68" s="17">
        <v>1</v>
      </c>
      <c r="E68" s="17" t="s">
        <v>1051</v>
      </c>
      <c r="F68" s="17">
        <v>6</v>
      </c>
      <c r="G68" s="17" t="str">
        <f>IF('ENDC-n7'!P71="Y", "Y", IF('ENDC-n7'!P71="N", "N", 0))</f>
        <v>N</v>
      </c>
      <c r="H68" s="17" t="b">
        <f>IFERROR(AND(OR(H1:I67,$AB68)=TRUE,IF(SEARCH(H$1,$B68)&gt;0,TRUE,FALSE)),"")</f>
        <v>0</v>
      </c>
      <c r="I68" s="17" t="str">
        <f>IFERROR(AND(OR(I1:I67,$AB68)=TRUE,IF(SEARCH(I$1,$B68)&gt;0,TRUE,FALSE)),"")</f>
        <v/>
      </c>
      <c r="J68" s="17" t="str">
        <f>IFERROR(AND(OR(J1:M67,$AB68)=TRUE,IF(SEARCH(J$1,$B68)&gt;0,TRUE,FALSE)),"")</f>
        <v/>
      </c>
      <c r="K68" s="17" t="b">
        <f>IFERROR(AND(OR(K1:M67,$AB68)=TRUE,IF(SEARCH(K$1,$B68)&gt;0,TRUE,FALSE)),"")</f>
        <v>0</v>
      </c>
      <c r="L68" s="17" t="str">
        <f>IFERROR(AND(OR(L1:M67,$AB68)=TRUE,IF(SEARCH(L$1,$B68)&gt;0,TRUE,FALSE)),"")</f>
        <v/>
      </c>
      <c r="M68" s="17" t="str">
        <f>IFERROR(AND(OR(M1:M67,$AB68)=TRUE,IF(SEARCH(M$1,$B68)&gt;0,TRUE,FALSE)),"")</f>
        <v/>
      </c>
      <c r="N68" s="17" t="str">
        <f>IFERROR(AND(OR(N1:N67,$AB68)=TRUE,IF(SEARCH(N$1,$B68)&gt;0,TRUE,FALSE)),"")</f>
        <v/>
      </c>
      <c r="O68" s="17" t="str">
        <f>IFERROR(AND(OR(O1:R67,$AB68)=TRUE,IF(SEARCH(O$1,$B68)&gt;0,TRUE,FALSE)),"")</f>
        <v/>
      </c>
      <c r="P68" s="17" t="str">
        <f>IFERROR(AND(OR(P1:R67,$AB68)=TRUE,IF(SEARCH(P$1,$B68)&gt;0,TRUE,FALSE)),"")</f>
        <v/>
      </c>
      <c r="Q68" s="17" t="str">
        <f>IFERROR(AND(OR(Q1:R67,$AB68)=TRUE,IF(SEARCH(Q$1,$B68)&gt;0,TRUE,FALSE)),"")</f>
        <v/>
      </c>
      <c r="R68" s="17" t="str">
        <f>IFERROR(AND(OR(R1:R67,$AB68)=TRUE,IF(SEARCH(R$1,$B68)&gt;0,TRUE,FALSE)),"")</f>
        <v/>
      </c>
      <c r="S68" s="17" t="str">
        <f>IFERROR(AND(OR(S1:T67,$AB68)=TRUE,IF(SEARCH(S$1,$B68)&gt;0,TRUE,FALSE)),"")</f>
        <v/>
      </c>
      <c r="T68" s="17" t="str">
        <f>IFERROR(AND(OR(T1:T67,$AB68)=TRUE,IF(SEARCH(T$1,$B68)&gt;0,TRUE,FALSE)),"")</f>
        <v/>
      </c>
      <c r="U68" s="17" t="str">
        <f>IFERROR(AND(OR(U1:U67,$AB68)=TRUE,IF(SEARCH(U$1,$B68)&gt;0,TRUE,FALSE)),"")</f>
        <v/>
      </c>
      <c r="V68" s="17" t="str">
        <f>IFERROR(AND(OR(V1:Y67,$AB68)=TRUE,IF(SEARCH(V$1,$B68)&gt;0,TRUE,FALSE)),"")</f>
        <v/>
      </c>
      <c r="W68" s="17" t="str">
        <f>IFERROR(AND(OR(W1:Y67,$AB68)=TRUE,IF(SEARCH(W$1,$B68)&gt;0,TRUE,FALSE)),"")</f>
        <v/>
      </c>
      <c r="X68" s="17" t="str">
        <f>IFERROR(AND(OR(X1:Y67,$AB68)=TRUE,IF(SEARCH(X$1,$B68)&gt;0,TRUE,FALSE)),"")</f>
        <v/>
      </c>
      <c r="Y68" s="17" t="b">
        <f>IFERROR(AND(OR(Y1:Y67,$AB68)=TRUE,IF(SEARCH(Y$1,$B68)&gt;0,TRUE,FALSE)),"")</f>
        <v>0</v>
      </c>
      <c r="Z68" s="17">
        <f t="shared" si="10"/>
        <v>0</v>
      </c>
      <c r="AA68" s="17" t="b">
        <f t="shared" si="11"/>
        <v>0</v>
      </c>
      <c r="AB68" s="17" t="b">
        <f t="shared" si="12"/>
        <v>0</v>
      </c>
      <c r="AC68" s="17" t="b">
        <f t="shared" si="13"/>
        <v>0</v>
      </c>
      <c r="AD68" s="17" t="b">
        <f>IF(F68&gt;'Overview (RESPONSES REQUIRED)'!$F$55,FALSE,TRUE)</f>
        <v>0</v>
      </c>
      <c r="AE68" s="17" t="b">
        <f>IF('Overview (RESPONSES REQUIRED)'!$D$55="Y", TRUE, FALSE)</f>
        <v>0</v>
      </c>
      <c r="AF68" s="17" t="str">
        <f t="shared" si="14"/>
        <v>N</v>
      </c>
    </row>
    <row r="69" spans="1:32" ht="40.5" x14ac:dyDescent="0.15">
      <c r="A69" s="17" t="s">
        <v>1182</v>
      </c>
      <c r="B69" s="17" t="s">
        <v>1183</v>
      </c>
      <c r="C69" s="17">
        <v>2</v>
      </c>
      <c r="D69" s="17">
        <v>1</v>
      </c>
      <c r="E69" s="17" t="s">
        <v>1051</v>
      </c>
      <c r="F69" s="17">
        <v>6</v>
      </c>
      <c r="G69" s="17" t="str">
        <f>IF('ENDC-n7'!P72="Y", "Y", IF('ENDC-n7'!P72="N", "N", 0))</f>
        <v>N</v>
      </c>
      <c r="H69" s="17" t="str">
        <f>IFERROR(AND(OR(H1:I68,$AB69)=TRUE,IF(SEARCH(H$1,$B69)&gt;0,TRUE,FALSE)),"")</f>
        <v/>
      </c>
      <c r="I69" s="17" t="b">
        <f>IFERROR(AND(OR(I1:I68,$AB69)=TRUE,IF(SEARCH(I$1,$B69)&gt;0,TRUE,FALSE)),"")</f>
        <v>0</v>
      </c>
      <c r="J69" s="17" t="str">
        <f>IFERROR(AND(OR(J1:M68,$AB69)=TRUE,IF(SEARCH(J$1,$B69)&gt;0,TRUE,FALSE)),"")</f>
        <v/>
      </c>
      <c r="K69" s="17" t="str">
        <f>IFERROR(AND(OR(K1:M68,$AB69)=TRUE,IF(SEARCH(K$1,$B69)&gt;0,TRUE,FALSE)),"")</f>
        <v/>
      </c>
      <c r="L69" s="17" t="str">
        <f>IFERROR(AND(OR(L1:M68,$AB69)=TRUE,IF(SEARCH(L$1,$B69)&gt;0,TRUE,FALSE)),"")</f>
        <v/>
      </c>
      <c r="M69" s="17" t="str">
        <f>IFERROR(AND(OR(M1:M68,$AB69)=TRUE,IF(SEARCH(M$1,$B69)&gt;0,TRUE,FALSE)),"")</f>
        <v/>
      </c>
      <c r="N69" s="17" t="str">
        <f>IFERROR(AND(OR(N1:N68,$AB69)=TRUE,IF(SEARCH(N$1,$B69)&gt;0,TRUE,FALSE)),"")</f>
        <v/>
      </c>
      <c r="O69" s="17" t="str">
        <f>IFERROR(AND(OR(O1:R68,$AB69)=TRUE,IF(SEARCH(O$1,$B69)&gt;0,TRUE,FALSE)),"")</f>
        <v/>
      </c>
      <c r="P69" s="17" t="str">
        <f>IFERROR(AND(OR(P1:R68,$AB69)=TRUE,IF(SEARCH(P$1,$B69)&gt;0,TRUE,FALSE)),"")</f>
        <v/>
      </c>
      <c r="Q69" s="17" t="str">
        <f>IFERROR(AND(OR(Q1:R68,$AB69)=TRUE,IF(SEARCH(Q$1,$B69)&gt;0,TRUE,FALSE)),"")</f>
        <v/>
      </c>
      <c r="R69" s="17" t="str">
        <f>IFERROR(AND(OR(R1:R68,$AB69)=TRUE,IF(SEARCH(R$1,$B69)&gt;0,TRUE,FALSE)),"")</f>
        <v/>
      </c>
      <c r="S69" s="17" t="str">
        <f>IFERROR(AND(OR(S1:T68,$AB69)=TRUE,IF(SEARCH(S$1,$B69)&gt;0,TRUE,FALSE)),"")</f>
        <v/>
      </c>
      <c r="T69" s="17" t="str">
        <f>IFERROR(AND(OR(T1:T68,$AB69)=TRUE,IF(SEARCH(T$1,$B69)&gt;0,TRUE,FALSE)),"")</f>
        <v/>
      </c>
      <c r="U69" s="17" t="b">
        <f>IFERROR(AND(OR(U1:U68,$AB69)=TRUE,IF(SEARCH(U$1,$B69)&gt;0,TRUE,FALSE)),"")</f>
        <v>0</v>
      </c>
      <c r="V69" s="17" t="str">
        <f>IFERROR(AND(OR(V1:Y68,$AB69)=TRUE,IF(SEARCH(V$1,$B69)&gt;0,TRUE,FALSE)),"")</f>
        <v/>
      </c>
      <c r="W69" s="17" t="str">
        <f>IFERROR(AND(OR(W1:Y68,$AB69)=TRUE,IF(SEARCH(W$1,$B69)&gt;0,TRUE,FALSE)),"")</f>
        <v/>
      </c>
      <c r="X69" s="17" t="str">
        <f>IFERROR(AND(OR(X1:Y68,$AB69)=TRUE,IF(SEARCH(X$1,$B69)&gt;0,TRUE,FALSE)),"")</f>
        <v/>
      </c>
      <c r="Y69" s="17" t="b">
        <f>IFERROR(AND(OR(Y1:Y68,$AB69)=TRUE,IF(SEARCH(Y$1,$B69)&gt;0,TRUE,FALSE)),"")</f>
        <v>0</v>
      </c>
      <c r="Z69" s="17">
        <f t="shared" si="10"/>
        <v>0</v>
      </c>
      <c r="AA69" s="17" t="b">
        <f t="shared" si="11"/>
        <v>0</v>
      </c>
      <c r="AB69" s="17" t="b">
        <f t="shared" si="12"/>
        <v>0</v>
      </c>
      <c r="AC69" s="17" t="b">
        <f t="shared" si="13"/>
        <v>0</v>
      </c>
      <c r="AD69" s="17" t="b">
        <f>IF(F69&gt;'Overview (RESPONSES REQUIRED)'!$F$55,FALSE,TRUE)</f>
        <v>0</v>
      </c>
      <c r="AE69" s="17" t="b">
        <f>IF('Overview (RESPONSES REQUIRED)'!$D$55="Y", TRUE, FALSE)</f>
        <v>0</v>
      </c>
      <c r="AF69" s="17" t="str">
        <f t="shared" si="14"/>
        <v>N</v>
      </c>
    </row>
    <row r="70" spans="1:32" ht="27" x14ac:dyDescent="0.15">
      <c r="A70" s="17" t="s">
        <v>1184</v>
      </c>
      <c r="B70" s="17" t="s">
        <v>1185</v>
      </c>
      <c r="C70" s="17">
        <v>2</v>
      </c>
      <c r="D70" s="17">
        <v>1</v>
      </c>
      <c r="E70" s="17" t="s">
        <v>1051</v>
      </c>
      <c r="F70" s="17">
        <v>8</v>
      </c>
      <c r="G70" s="17" t="str">
        <f>IF('ENDC-n7'!P73="Y", "Y", IF('ENDC-n7'!P73="N", "N", 0))</f>
        <v>N</v>
      </c>
      <c r="H70" s="17" t="str">
        <f>IFERROR(AND(OR(H1:I69,$AB70)=TRUE,IF(SEARCH(H$1,$B70)&gt;0,TRUE,FALSE)),"")</f>
        <v/>
      </c>
      <c r="I70" s="17" t="b">
        <f>IFERROR(AND(OR(I1:I69,$AB70)=TRUE,IF(SEARCH(I$1,$B70)&gt;0,TRUE,FALSE)),"")</f>
        <v>0</v>
      </c>
      <c r="J70" s="17" t="str">
        <f>IFERROR(AND(OR(J1:M69,$AB70)=TRUE,IF(SEARCH(J$1,$B70)&gt;0,TRUE,FALSE)),"")</f>
        <v/>
      </c>
      <c r="K70" s="17" t="str">
        <f>IFERROR(AND(OR(K1:M69,$AB70)=TRUE,IF(SEARCH(K$1,$B70)&gt;0,TRUE,FALSE)),"")</f>
        <v/>
      </c>
      <c r="L70" s="17" t="b">
        <f>IFERROR(AND(OR(L1:M69,$AB70)=TRUE,IF(SEARCH(L$1,$B70)&gt;0,TRUE,FALSE)),"")</f>
        <v>0</v>
      </c>
      <c r="M70" s="17" t="str">
        <f>IFERROR(AND(OR(M1:M69,$AB70)=TRUE,IF(SEARCH(M$1,$B70)&gt;0,TRUE,FALSE)),"")</f>
        <v/>
      </c>
      <c r="N70" s="17" t="str">
        <f>IFERROR(AND(OR(N1:N69,$AB70)=TRUE,IF(SEARCH(N$1,$B70)&gt;0,TRUE,FALSE)),"")</f>
        <v/>
      </c>
      <c r="O70" s="17" t="str">
        <f>IFERROR(AND(OR(O1:R69,$AB70)=TRUE,IF(SEARCH(O$1,$B70)&gt;0,TRUE,FALSE)),"")</f>
        <v/>
      </c>
      <c r="P70" s="17" t="b">
        <f>IFERROR(AND(OR(P1:R69,$AB70)=TRUE,IF(SEARCH(P$1,$B70)&gt;0,TRUE,FALSE)),"")</f>
        <v>0</v>
      </c>
      <c r="Q70" s="17" t="str">
        <f>IFERROR(AND(OR(Q1:R69,$AB70)=TRUE,IF(SEARCH(Q$1,$B70)&gt;0,TRUE,FALSE)),"")</f>
        <v/>
      </c>
      <c r="R70" s="17" t="str">
        <f>IFERROR(AND(OR(R1:R69,$AB70)=TRUE,IF(SEARCH(R$1,$B70)&gt;0,TRUE,FALSE)),"")</f>
        <v/>
      </c>
      <c r="S70" s="17" t="str">
        <f>IFERROR(AND(OR(S1:T69,$AB70)=TRUE,IF(SEARCH(S$1,$B70)&gt;0,TRUE,FALSE)),"")</f>
        <v/>
      </c>
      <c r="T70" s="17" t="str">
        <f>IFERROR(AND(OR(T1:T69,$AB70)=TRUE,IF(SEARCH(T$1,$B70)&gt;0,TRUE,FALSE)),"")</f>
        <v/>
      </c>
      <c r="U70" s="17" t="str">
        <f>IFERROR(AND(OR(U1:U69,$AB70)=TRUE,IF(SEARCH(U$1,$B70)&gt;0,TRUE,FALSE)),"")</f>
        <v/>
      </c>
      <c r="V70" s="17" t="str">
        <f>IFERROR(AND(OR(V1:Y69,$AB70)=TRUE,IF(SEARCH(V$1,$B70)&gt;0,TRUE,FALSE)),"")</f>
        <v/>
      </c>
      <c r="W70" s="17" t="b">
        <f>IFERROR(AND(OR(W1:Y69,$AB70)=TRUE,IF(SEARCH(W$1,$B70)&gt;0,TRUE,FALSE)),"")</f>
        <v>0</v>
      </c>
      <c r="X70" s="17" t="str">
        <f>IFERROR(AND(OR(X1:Y69,$AB70)=TRUE,IF(SEARCH(X$1,$B70)&gt;0,TRUE,FALSE)),"")</f>
        <v/>
      </c>
      <c r="Y70" s="17" t="str">
        <f>IFERROR(AND(OR(Y1:Y69,$AB70)=TRUE,IF(SEARCH(Y$1,$B70)&gt;0,TRUE,FALSE)),"")</f>
        <v/>
      </c>
      <c r="Z70" s="17">
        <f t="shared" si="10"/>
        <v>0</v>
      </c>
      <c r="AA70" s="17" t="b">
        <f t="shared" si="11"/>
        <v>0</v>
      </c>
      <c r="AB70" s="17" t="b">
        <f t="shared" si="12"/>
        <v>0</v>
      </c>
      <c r="AC70" s="17" t="b">
        <f t="shared" si="13"/>
        <v>0</v>
      </c>
      <c r="AD70" s="17" t="b">
        <f>IF(F70&gt;'Overview (RESPONSES REQUIRED)'!$F$55,FALSE,TRUE)</f>
        <v>0</v>
      </c>
      <c r="AE70" s="17" t="b">
        <f>IF('Overview (RESPONSES REQUIRED)'!$D$55="Y", TRUE, FALSE)</f>
        <v>0</v>
      </c>
      <c r="AF70" s="17" t="str">
        <f t="shared" si="14"/>
        <v>N</v>
      </c>
    </row>
    <row r="71" spans="1:32" ht="27" x14ac:dyDescent="0.15">
      <c r="A71" s="17" t="s">
        <v>1186</v>
      </c>
      <c r="B71" s="17" t="s">
        <v>1187</v>
      </c>
      <c r="C71" s="17">
        <v>2</v>
      </c>
      <c r="D71" s="17">
        <v>1</v>
      </c>
      <c r="E71" s="17" t="s">
        <v>1051</v>
      </c>
      <c r="F71" s="17">
        <v>8</v>
      </c>
      <c r="G71" s="17" t="str">
        <f>IF('ENDC-n7'!P74="Y", "Y", IF('ENDC-n7'!P74="N", "N", 0))</f>
        <v>N</v>
      </c>
      <c r="H71" s="17" t="str">
        <f>IFERROR(AND(OR(H1:I70,$AB71)=TRUE,IF(SEARCH(H$1,$B71)&gt;0,TRUE,FALSE)),"")</f>
        <v/>
      </c>
      <c r="I71" s="17" t="str">
        <f>IFERROR(AND(OR(I1:I70,$AB71)=TRUE,IF(SEARCH(I$1,$B71)&gt;0,TRUE,FALSE)),"")</f>
        <v/>
      </c>
      <c r="J71" s="17" t="str">
        <f>IFERROR(AND(OR(J1:M70,$AB71)=TRUE,IF(SEARCH(J$1,$B71)&gt;0,TRUE,FALSE)),"")</f>
        <v/>
      </c>
      <c r="K71" s="17" t="str">
        <f>IFERROR(AND(OR(K1:M70,$AB71)=TRUE,IF(SEARCH(K$1,$B71)&gt;0,TRUE,FALSE)),"")</f>
        <v/>
      </c>
      <c r="L71" s="17" t="b">
        <f>IFERROR(AND(OR(L1:M70,$AB71)=TRUE,IF(SEARCH(L$1,$B71)&gt;0,TRUE,FALSE)),"")</f>
        <v>0</v>
      </c>
      <c r="M71" s="17" t="str">
        <f>IFERROR(AND(OR(M1:M70,$AB71)=TRUE,IF(SEARCH(M$1,$B71)&gt;0,TRUE,FALSE)),"")</f>
        <v/>
      </c>
      <c r="N71" s="17" t="str">
        <f>IFERROR(AND(OR(N1:N70,$AB71)=TRUE,IF(SEARCH(N$1,$B71)&gt;0,TRUE,FALSE)),"")</f>
        <v/>
      </c>
      <c r="O71" s="17" t="str">
        <f>IFERROR(AND(OR(O1:R70,$AB71)=TRUE,IF(SEARCH(O$1,$B71)&gt;0,TRUE,FALSE)),"")</f>
        <v/>
      </c>
      <c r="P71" s="17" t="b">
        <f>IFERROR(AND(OR(P1:R70,$AB71)=TRUE,IF(SEARCH(P$1,$B71)&gt;0,TRUE,FALSE)),"")</f>
        <v>0</v>
      </c>
      <c r="Q71" s="17" t="str">
        <f>IFERROR(AND(OR(Q1:R70,$AB71)=TRUE,IF(SEARCH(Q$1,$B71)&gt;0,TRUE,FALSE)),"")</f>
        <v/>
      </c>
      <c r="R71" s="17" t="str">
        <f>IFERROR(AND(OR(R1:R70,$AB71)=TRUE,IF(SEARCH(R$1,$B71)&gt;0,TRUE,FALSE)),"")</f>
        <v/>
      </c>
      <c r="S71" s="17" t="str">
        <f>IFERROR(AND(OR(S1:T70,$AB71)=TRUE,IF(SEARCH(S$1,$B71)&gt;0,TRUE,FALSE)),"")</f>
        <v/>
      </c>
      <c r="T71" s="17" t="str">
        <f>IFERROR(AND(OR(T1:T70,$AB71)=TRUE,IF(SEARCH(T$1,$B71)&gt;0,TRUE,FALSE)),"")</f>
        <v/>
      </c>
      <c r="U71" s="17" t="str">
        <f>IFERROR(AND(OR(U1:U70,$AB71)=TRUE,IF(SEARCH(U$1,$B71)&gt;0,TRUE,FALSE)),"")</f>
        <v/>
      </c>
      <c r="V71" s="17" t="str">
        <f>IFERROR(AND(OR(V1:Y70,$AB71)=TRUE,IF(SEARCH(V$1,$B71)&gt;0,TRUE,FALSE)),"")</f>
        <v/>
      </c>
      <c r="W71" s="17" t="b">
        <f>IFERROR(AND(OR(W1:Y70,$AB71)=TRUE,IF(SEARCH(W$1,$B71)&gt;0,TRUE,FALSE)),"")</f>
        <v>0</v>
      </c>
      <c r="X71" s="17" t="str">
        <f>IFERROR(AND(OR(X1:Y70,$AB71)=TRUE,IF(SEARCH(X$1,$B71)&gt;0,TRUE,FALSE)),"")</f>
        <v/>
      </c>
      <c r="Y71" s="17" t="str">
        <f>IFERROR(AND(OR(Y1:Y70,$AB71)=TRUE,IF(SEARCH(Y$1,$B71)&gt;0,TRUE,FALSE)),"")</f>
        <v/>
      </c>
      <c r="Z71" s="17">
        <f t="shared" si="10"/>
        <v>0</v>
      </c>
      <c r="AA71" s="17" t="b">
        <f t="shared" si="11"/>
        <v>0</v>
      </c>
      <c r="AB71" s="17" t="b">
        <f t="shared" si="12"/>
        <v>0</v>
      </c>
      <c r="AC71" s="17" t="b">
        <f t="shared" si="13"/>
        <v>0</v>
      </c>
      <c r="AD71" s="17" t="b">
        <f>IF(F71&gt;'Overview (RESPONSES REQUIRED)'!$F$55,FALSE,TRUE)</f>
        <v>0</v>
      </c>
      <c r="AE71" s="17" t="b">
        <f>IF('Overview (RESPONSES REQUIRED)'!$D$55="Y", TRUE, FALSE)</f>
        <v>0</v>
      </c>
      <c r="AF71" s="17" t="str">
        <f t="shared" si="14"/>
        <v>N</v>
      </c>
    </row>
    <row r="72" spans="1:32" ht="40.5" x14ac:dyDescent="0.15">
      <c r="A72" s="17" t="s">
        <v>1188</v>
      </c>
      <c r="B72" s="17" t="s">
        <v>1189</v>
      </c>
      <c r="C72" s="17">
        <v>2</v>
      </c>
      <c r="D72" s="17">
        <v>1</v>
      </c>
      <c r="E72" s="17" t="s">
        <v>1051</v>
      </c>
      <c r="F72" s="17">
        <v>4</v>
      </c>
      <c r="G72" s="17" t="str">
        <f>IF('ENDC-n7'!P75="Y", "Y", IF('ENDC-n7'!P75="N", "N", 0))</f>
        <v>N</v>
      </c>
      <c r="H72" s="17" t="str">
        <f>IFERROR(AND(OR(H1:I71,$AB72)=TRUE,IF(SEARCH(H$1,$B72)&gt;0,TRUE,FALSE)),"")</f>
        <v/>
      </c>
      <c r="I72" s="17" t="str">
        <f>IFERROR(AND(OR(I1:I71,$AB72)=TRUE,IF(SEARCH(I$1,$B72)&gt;0,TRUE,FALSE)),"")</f>
        <v/>
      </c>
      <c r="J72" s="17" t="b">
        <f>IFERROR(AND(OR(J1:M71,$AB72)=TRUE,IF(SEARCH(J$1,$B72)&gt;0,TRUE,FALSE)),"")</f>
        <v>0</v>
      </c>
      <c r="K72" s="17" t="str">
        <f>IFERROR(AND(OR(K1:M71,$AB72)=TRUE,IF(SEARCH(K$1,$B72)&gt;0,TRUE,FALSE)),"")</f>
        <v/>
      </c>
      <c r="L72" s="17" t="str">
        <f>IFERROR(AND(OR(L1:M71,$AB72)=TRUE,IF(SEARCH(L$1,$B72)&gt;0,TRUE,FALSE)),"")</f>
        <v/>
      </c>
      <c r="M72" s="17" t="str">
        <f>IFERROR(AND(OR(M1:M71,$AB72)=TRUE,IF(SEARCH(M$1,$B72)&gt;0,TRUE,FALSE)),"")</f>
        <v/>
      </c>
      <c r="N72" s="17" t="str">
        <f>IFERROR(AND(OR(N1:N71,$AB72)=TRUE,IF(SEARCH(N$1,$B72)&gt;0,TRUE,FALSE)),"")</f>
        <v/>
      </c>
      <c r="O72" s="17" t="str">
        <f>IFERROR(AND(OR(O1:R71,$AB72)=TRUE,IF(SEARCH(O$1,$B72)&gt;0,TRUE,FALSE)),"")</f>
        <v/>
      </c>
      <c r="P72" s="17" t="str">
        <f>IFERROR(AND(OR(P1:R71,$AB72)=TRUE,IF(SEARCH(P$1,$B72)&gt;0,TRUE,FALSE)),"")</f>
        <v/>
      </c>
      <c r="Q72" s="17" t="str">
        <f>IFERROR(AND(OR(Q1:R71,$AB72)=TRUE,IF(SEARCH(Q$1,$B72)&gt;0,TRUE,FALSE)),"")</f>
        <v/>
      </c>
      <c r="R72" s="17" t="str">
        <f>IFERROR(AND(OR(R1:R71,$AB72)=TRUE,IF(SEARCH(R$1,$B72)&gt;0,TRUE,FALSE)),"")</f>
        <v/>
      </c>
      <c r="S72" s="17" t="str">
        <f>IFERROR(AND(OR(S1:T71,$AB72)=TRUE,IF(SEARCH(S$1,$B72)&gt;0,TRUE,FALSE)),"")</f>
        <v/>
      </c>
      <c r="T72" s="17" t="str">
        <f>IFERROR(AND(OR(T1:T71,$AB72)=TRUE,IF(SEARCH(T$1,$B72)&gt;0,TRUE,FALSE)),"")</f>
        <v/>
      </c>
      <c r="U72" s="17" t="b">
        <f>IFERROR(AND(OR(U1:U71,$AB72)=TRUE,IF(SEARCH(U$1,$B72)&gt;0,TRUE,FALSE)),"")</f>
        <v>0</v>
      </c>
      <c r="V72" s="17" t="str">
        <f>IFERROR(AND(OR(V1:Y71,$AB72)=TRUE,IF(SEARCH(V$1,$B72)&gt;0,TRUE,FALSE)),"")</f>
        <v/>
      </c>
      <c r="W72" s="17" t="str">
        <f>IFERROR(AND(OR(W1:Y71,$AB72)=TRUE,IF(SEARCH(W$1,$B72)&gt;0,TRUE,FALSE)),"")</f>
        <v/>
      </c>
      <c r="X72" s="17" t="str">
        <f>IFERROR(AND(OR(X1:Y71,$AB72)=TRUE,IF(SEARCH(X$1,$B72)&gt;0,TRUE,FALSE)),"")</f>
        <v/>
      </c>
      <c r="Y72" s="17" t="b">
        <f>IFERROR(AND(OR(Y1:Y71,$AB72)=TRUE,IF(SEARCH(Y$1,$B72)&gt;0,TRUE,FALSE)),"")</f>
        <v>0</v>
      </c>
      <c r="Z72" s="17">
        <f t="shared" si="10"/>
        <v>0</v>
      </c>
      <c r="AA72" s="17" t="b">
        <f t="shared" si="11"/>
        <v>0</v>
      </c>
      <c r="AB72" s="17" t="b">
        <f t="shared" si="12"/>
        <v>0</v>
      </c>
      <c r="AC72" s="17" t="b">
        <f t="shared" si="13"/>
        <v>0</v>
      </c>
      <c r="AD72" s="17" t="b">
        <f>IF(F72&gt;'Overview (RESPONSES REQUIRED)'!$F$55,FALSE,TRUE)</f>
        <v>0</v>
      </c>
      <c r="AE72" s="17" t="b">
        <f>IF('Overview (RESPONSES REQUIRED)'!$D$55="Y", TRUE, FALSE)</f>
        <v>0</v>
      </c>
      <c r="AF72" s="17" t="str">
        <f t="shared" si="14"/>
        <v>N</v>
      </c>
    </row>
    <row r="73" spans="1:32" ht="27" x14ac:dyDescent="0.15">
      <c r="A73" s="17" t="s">
        <v>1190</v>
      </c>
      <c r="B73" s="17" t="s">
        <v>1191</v>
      </c>
      <c r="C73" s="17">
        <v>2</v>
      </c>
      <c r="D73" s="17">
        <v>1</v>
      </c>
      <c r="E73" s="17" t="s">
        <v>1051</v>
      </c>
      <c r="F73" s="17">
        <v>4</v>
      </c>
      <c r="G73" s="17" t="str">
        <f>IF('ENDC-n7'!P76="Y", "Y", IF('ENDC-n7'!P76="N", "N", 0))</f>
        <v>N</v>
      </c>
      <c r="H73" s="17" t="b">
        <f>IFERROR(AND(OR(H1:I72,$AB73)=TRUE,IF(SEARCH(H$1,$B73)&gt;0,TRUE,FALSE)),"")</f>
        <v>0</v>
      </c>
      <c r="I73" s="17" t="str">
        <f>IFERROR(AND(OR(I1:I72,$AB73)=TRUE,IF(SEARCH(I$1,$B73)&gt;0,TRUE,FALSE)),"")</f>
        <v/>
      </c>
      <c r="J73" s="17" t="b">
        <f>IFERROR(AND(OR(J1:M72,$AB73)=TRUE,IF(SEARCH(J$1,$B73)&gt;0,TRUE,FALSE)),"")</f>
        <v>0</v>
      </c>
      <c r="K73" s="17" t="str">
        <f>IFERROR(AND(OR(K1:M72,$AB73)=TRUE,IF(SEARCH(K$1,$B73)&gt;0,TRUE,FALSE)),"")</f>
        <v/>
      </c>
      <c r="L73" s="17" t="str">
        <f>IFERROR(AND(OR(L1:M72,$AB73)=TRUE,IF(SEARCH(L$1,$B73)&gt;0,TRUE,FALSE)),"")</f>
        <v/>
      </c>
      <c r="M73" s="17" t="str">
        <f>IFERROR(AND(OR(M1:M72,$AB73)=TRUE,IF(SEARCH(M$1,$B73)&gt;0,TRUE,FALSE)),"")</f>
        <v/>
      </c>
      <c r="N73" s="17" t="str">
        <f>IFERROR(AND(OR(N1:N72,$AB73)=TRUE,IF(SEARCH(N$1,$B73)&gt;0,TRUE,FALSE)),"")</f>
        <v/>
      </c>
      <c r="O73" s="17" t="str">
        <f>IFERROR(AND(OR(O1:R72,$AB73)=TRUE,IF(SEARCH(O$1,$B73)&gt;0,TRUE,FALSE)),"")</f>
        <v/>
      </c>
      <c r="P73" s="17" t="str">
        <f>IFERROR(AND(OR(P1:R72,$AB73)=TRUE,IF(SEARCH(P$1,$B73)&gt;0,TRUE,FALSE)),"")</f>
        <v/>
      </c>
      <c r="Q73" s="17" t="str">
        <f>IFERROR(AND(OR(Q1:R72,$AB73)=TRUE,IF(SEARCH(Q$1,$B73)&gt;0,TRUE,FALSE)),"")</f>
        <v/>
      </c>
      <c r="R73" s="17" t="str">
        <f>IFERROR(AND(OR(R1:R72,$AB73)=TRUE,IF(SEARCH(R$1,$B73)&gt;0,TRUE,FALSE)),"")</f>
        <v/>
      </c>
      <c r="S73" s="17" t="str">
        <f>IFERROR(AND(OR(S1:T72,$AB73)=TRUE,IF(SEARCH(S$1,$B73)&gt;0,TRUE,FALSE)),"")</f>
        <v/>
      </c>
      <c r="T73" s="17" t="str">
        <f>IFERROR(AND(OR(T1:T72,$AB73)=TRUE,IF(SEARCH(T$1,$B73)&gt;0,TRUE,FALSE)),"")</f>
        <v/>
      </c>
      <c r="U73" s="17" t="str">
        <f>IFERROR(AND(OR(U1:U72,$AB73)=TRUE,IF(SEARCH(U$1,$B73)&gt;0,TRUE,FALSE)),"")</f>
        <v/>
      </c>
      <c r="V73" s="17" t="str">
        <f>IFERROR(AND(OR(V1:Y72,$AB73)=TRUE,IF(SEARCH(V$1,$B73)&gt;0,TRUE,FALSE)),"")</f>
        <v/>
      </c>
      <c r="W73" s="17" t="str">
        <f>IFERROR(AND(OR(W1:Y72,$AB73)=TRUE,IF(SEARCH(W$1,$B73)&gt;0,TRUE,FALSE)),"")</f>
        <v/>
      </c>
      <c r="X73" s="17" t="str">
        <f>IFERROR(AND(OR(X1:Y72,$AB73)=TRUE,IF(SEARCH(X$1,$B73)&gt;0,TRUE,FALSE)),"")</f>
        <v/>
      </c>
      <c r="Y73" s="17" t="b">
        <f>IFERROR(AND(OR(Y1:Y72,$AB73)=TRUE,IF(SEARCH(Y$1,$B73)&gt;0,TRUE,FALSE)),"")</f>
        <v>0</v>
      </c>
      <c r="Z73" s="17">
        <f t="shared" si="10"/>
        <v>0</v>
      </c>
      <c r="AA73" s="17" t="b">
        <f t="shared" si="11"/>
        <v>0</v>
      </c>
      <c r="AB73" s="17" t="b">
        <f t="shared" si="12"/>
        <v>0</v>
      </c>
      <c r="AC73" s="17" t="b">
        <f t="shared" si="13"/>
        <v>0</v>
      </c>
      <c r="AD73" s="17" t="b">
        <f>IF(F73&gt;'Overview (RESPONSES REQUIRED)'!$F$55,FALSE,TRUE)</f>
        <v>0</v>
      </c>
      <c r="AE73" s="17" t="b">
        <f>IF('Overview (RESPONSES REQUIRED)'!$D$55="Y", TRUE, FALSE)</f>
        <v>0</v>
      </c>
      <c r="AF73" s="17" t="str">
        <f t="shared" si="14"/>
        <v>N</v>
      </c>
    </row>
    <row r="74" spans="1:32" ht="40.5" x14ac:dyDescent="0.15">
      <c r="A74" s="17" t="s">
        <v>1192</v>
      </c>
      <c r="B74" s="17" t="s">
        <v>1193</v>
      </c>
      <c r="C74" s="17">
        <v>2</v>
      </c>
      <c r="D74" s="17">
        <v>1</v>
      </c>
      <c r="E74" s="17" t="s">
        <v>1051</v>
      </c>
      <c r="F74" s="17">
        <v>4</v>
      </c>
      <c r="G74" s="17" t="str">
        <f>IF('ENDC-n7'!P77="Y", "Y", IF('ENDC-n7'!P77="N", "N", 0))</f>
        <v>N</v>
      </c>
      <c r="H74" s="17" t="b">
        <f>IFERROR(AND(OR(H1:I73,$AB74)=TRUE,IF(SEARCH(H$1,$B74)&gt;0,TRUE,FALSE)),"")</f>
        <v>0</v>
      </c>
      <c r="I74" s="17" t="str">
        <f>IFERROR(AND(OR(I1:I73,$AB74)=TRUE,IF(SEARCH(I$1,$B74)&gt;0,TRUE,FALSE)),"")</f>
        <v/>
      </c>
      <c r="J74" s="17" t="str">
        <f>IFERROR(AND(OR(J1:M73,$AB74)=TRUE,IF(SEARCH(J$1,$B74)&gt;0,TRUE,FALSE)),"")</f>
        <v/>
      </c>
      <c r="K74" s="17" t="str">
        <f>IFERROR(AND(OR(K1:M73,$AB74)=TRUE,IF(SEARCH(K$1,$B74)&gt;0,TRUE,FALSE)),"")</f>
        <v/>
      </c>
      <c r="L74" s="17" t="str">
        <f>IFERROR(AND(OR(L1:M73,$AB74)=TRUE,IF(SEARCH(L$1,$B74)&gt;0,TRUE,FALSE)),"")</f>
        <v/>
      </c>
      <c r="M74" s="17" t="str">
        <f>IFERROR(AND(OR(M1:M73,$AB74)=TRUE,IF(SEARCH(M$1,$B74)&gt;0,TRUE,FALSE)),"")</f>
        <v/>
      </c>
      <c r="N74" s="17" t="str">
        <f>IFERROR(AND(OR(N1:N73,$AB74)=TRUE,IF(SEARCH(N$1,$B74)&gt;0,TRUE,FALSE)),"")</f>
        <v/>
      </c>
      <c r="O74" s="17" t="str">
        <f>IFERROR(AND(OR(O1:R73,$AB74)=TRUE,IF(SEARCH(O$1,$B74)&gt;0,TRUE,FALSE)),"")</f>
        <v/>
      </c>
      <c r="P74" s="17" t="str">
        <f>IFERROR(AND(OR(P1:R73,$AB74)=TRUE,IF(SEARCH(P$1,$B74)&gt;0,TRUE,FALSE)),"")</f>
        <v/>
      </c>
      <c r="Q74" s="17" t="str">
        <f>IFERROR(AND(OR(Q1:R73,$AB74)=TRUE,IF(SEARCH(Q$1,$B74)&gt;0,TRUE,FALSE)),"")</f>
        <v/>
      </c>
      <c r="R74" s="17" t="str">
        <f>IFERROR(AND(OR(R1:R73,$AB74)=TRUE,IF(SEARCH(R$1,$B74)&gt;0,TRUE,FALSE)),"")</f>
        <v/>
      </c>
      <c r="S74" s="17" t="str">
        <f>IFERROR(AND(OR(S1:T73,$AB74)=TRUE,IF(SEARCH(S$1,$B74)&gt;0,TRUE,FALSE)),"")</f>
        <v/>
      </c>
      <c r="T74" s="17" t="str">
        <f>IFERROR(AND(OR(T1:T73,$AB74)=TRUE,IF(SEARCH(T$1,$B74)&gt;0,TRUE,FALSE)),"")</f>
        <v/>
      </c>
      <c r="U74" s="17" t="b">
        <f>IFERROR(AND(OR(U1:U73,$AB74)=TRUE,IF(SEARCH(U$1,$B74)&gt;0,TRUE,FALSE)),"")</f>
        <v>0</v>
      </c>
      <c r="V74" s="17" t="str">
        <f>IFERROR(AND(OR(V1:Y73,$AB74)=TRUE,IF(SEARCH(V$1,$B74)&gt;0,TRUE,FALSE)),"")</f>
        <v/>
      </c>
      <c r="W74" s="17" t="str">
        <f>IFERROR(AND(OR(W1:Y73,$AB74)=TRUE,IF(SEARCH(W$1,$B74)&gt;0,TRUE,FALSE)),"")</f>
        <v/>
      </c>
      <c r="X74" s="17" t="str">
        <f>IFERROR(AND(OR(X1:Y73,$AB74)=TRUE,IF(SEARCH(X$1,$B74)&gt;0,TRUE,FALSE)),"")</f>
        <v/>
      </c>
      <c r="Y74" s="17" t="b">
        <f>IFERROR(AND(OR(Y1:Y73,$AB74)=TRUE,IF(SEARCH(Y$1,$B74)&gt;0,TRUE,FALSE)),"")</f>
        <v>0</v>
      </c>
      <c r="Z74" s="17">
        <f t="shared" si="10"/>
        <v>0</v>
      </c>
      <c r="AA74" s="17" t="b">
        <f t="shared" si="11"/>
        <v>0</v>
      </c>
      <c r="AB74" s="17" t="b">
        <f t="shared" si="12"/>
        <v>0</v>
      </c>
      <c r="AC74" s="17" t="b">
        <f t="shared" si="13"/>
        <v>0</v>
      </c>
      <c r="AD74" s="17" t="b">
        <f>IF(F74&gt;'Overview (RESPONSES REQUIRED)'!$F$55,FALSE,TRUE)</f>
        <v>0</v>
      </c>
      <c r="AE74" s="17" t="b">
        <f>IF('Overview (RESPONSES REQUIRED)'!$D$55="Y", TRUE, FALSE)</f>
        <v>0</v>
      </c>
      <c r="AF74" s="17" t="str">
        <f t="shared" si="14"/>
        <v>N</v>
      </c>
    </row>
    <row r="75" spans="1:32" ht="27" x14ac:dyDescent="0.15">
      <c r="A75" s="17" t="s">
        <v>1194</v>
      </c>
      <c r="B75" s="17" t="s">
        <v>1195</v>
      </c>
      <c r="C75" s="17">
        <v>2</v>
      </c>
      <c r="D75" s="17">
        <v>1</v>
      </c>
      <c r="E75" s="17" t="s">
        <v>1051</v>
      </c>
      <c r="F75" s="17">
        <v>8</v>
      </c>
      <c r="G75" s="17" t="str">
        <f>IF('ENDC-n7'!P78="Y", "Y", IF('ENDC-n7'!P78="N", "N", 0))</f>
        <v>N</v>
      </c>
      <c r="H75" s="17" t="str">
        <f>IFERROR(AND(OR(H1:I74,$AB75)=TRUE,IF(SEARCH(H$1,$B75)&gt;0,TRUE,FALSE)),"")</f>
        <v/>
      </c>
      <c r="I75" s="17" t="b">
        <f>IFERROR(AND(OR(I1:I74,$AB75)=TRUE,IF(SEARCH(I$1,$B75)&gt;0,TRUE,FALSE)),"")</f>
        <v>0</v>
      </c>
      <c r="J75" s="17" t="str">
        <f>IFERROR(AND(OR(J1:M74,$AB75)=TRUE,IF(SEARCH(J$1,$B75)&gt;0,TRUE,FALSE)),"")</f>
        <v/>
      </c>
      <c r="K75" s="17" t="b">
        <f>IFERROR(AND(OR(K1:M74,$AB75)=TRUE,IF(SEARCH(K$1,$B75)&gt;0,TRUE,FALSE)),"")</f>
        <v>0</v>
      </c>
      <c r="L75" s="17" t="str">
        <f>IFERROR(AND(OR(L1:M74,$AB75)=TRUE,IF(SEARCH(L$1,$B75)&gt;0,TRUE,FALSE)),"")</f>
        <v/>
      </c>
      <c r="M75" s="17" t="str">
        <f>IFERROR(AND(OR(M1:M74,$AB75)=TRUE,IF(SEARCH(M$1,$B75)&gt;0,TRUE,FALSE)),"")</f>
        <v/>
      </c>
      <c r="N75" s="17" t="str">
        <f>IFERROR(AND(OR(N1:N74,$AB75)=TRUE,IF(SEARCH(N$1,$B75)&gt;0,TRUE,FALSE)),"")</f>
        <v/>
      </c>
      <c r="O75" s="17" t="str">
        <f>IFERROR(AND(OR(O1:R74,$AB75)=TRUE,IF(SEARCH(O$1,$B75)&gt;0,TRUE,FALSE)),"")</f>
        <v/>
      </c>
      <c r="P75" s="17" t="b">
        <f>IFERROR(AND(OR(P1:R74,$AB75)=TRUE,IF(SEARCH(P$1,$B75)&gt;0,TRUE,FALSE)),"")</f>
        <v>0</v>
      </c>
      <c r="Q75" s="17" t="str">
        <f>IFERROR(AND(OR(Q1:R74,$AB75)=TRUE,IF(SEARCH(Q$1,$B75)&gt;0,TRUE,FALSE)),"")</f>
        <v/>
      </c>
      <c r="R75" s="17" t="str">
        <f>IFERROR(AND(OR(R1:R74,$AB75)=TRUE,IF(SEARCH(R$1,$B75)&gt;0,TRUE,FALSE)),"")</f>
        <v/>
      </c>
      <c r="S75" s="17" t="str">
        <f>IFERROR(AND(OR(S1:T74,$AB75)=TRUE,IF(SEARCH(S$1,$B75)&gt;0,TRUE,FALSE)),"")</f>
        <v/>
      </c>
      <c r="T75" s="17" t="str">
        <f>IFERROR(AND(OR(T1:T74,$AB75)=TRUE,IF(SEARCH(T$1,$B75)&gt;0,TRUE,FALSE)),"")</f>
        <v/>
      </c>
      <c r="U75" s="17" t="str">
        <f>IFERROR(AND(OR(U1:U74,$AB75)=TRUE,IF(SEARCH(U$1,$B75)&gt;0,TRUE,FALSE)),"")</f>
        <v/>
      </c>
      <c r="V75" s="17" t="str">
        <f>IFERROR(AND(OR(V1:Y74,$AB75)=TRUE,IF(SEARCH(V$1,$B75)&gt;0,TRUE,FALSE)),"")</f>
        <v/>
      </c>
      <c r="W75" s="17" t="b">
        <f>IFERROR(AND(OR(W1:Y74,$AB75)=TRUE,IF(SEARCH(W$1,$B75)&gt;0,TRUE,FALSE)),"")</f>
        <v>0</v>
      </c>
      <c r="X75" s="17" t="str">
        <f>IFERROR(AND(OR(X1:Y74,$AB75)=TRUE,IF(SEARCH(X$1,$B75)&gt;0,TRUE,FALSE)),"")</f>
        <v/>
      </c>
      <c r="Y75" s="17" t="str">
        <f>IFERROR(AND(OR(Y1:Y74,$AB75)=TRUE,IF(SEARCH(Y$1,$B75)&gt;0,TRUE,FALSE)),"")</f>
        <v/>
      </c>
      <c r="Z75" s="17">
        <f t="shared" si="10"/>
        <v>0</v>
      </c>
      <c r="AA75" s="17" t="b">
        <f t="shared" si="11"/>
        <v>0</v>
      </c>
      <c r="AB75" s="17" t="b">
        <f t="shared" si="12"/>
        <v>0</v>
      </c>
      <c r="AC75" s="17" t="b">
        <f t="shared" si="13"/>
        <v>0</v>
      </c>
      <c r="AD75" s="17" t="b">
        <f>IF(F75&gt;'Overview (RESPONSES REQUIRED)'!$F$55,FALSE,TRUE)</f>
        <v>0</v>
      </c>
      <c r="AE75" s="17" t="b">
        <f>IF('Overview (RESPONSES REQUIRED)'!$D$55="Y", TRUE, FALSE)</f>
        <v>0</v>
      </c>
      <c r="AF75" s="17" t="str">
        <f t="shared" si="14"/>
        <v>N</v>
      </c>
    </row>
    <row r="76" spans="1:32" ht="27" x14ac:dyDescent="0.15">
      <c r="A76" s="17" t="s">
        <v>1196</v>
      </c>
      <c r="B76" s="17" t="s">
        <v>1197</v>
      </c>
      <c r="C76" s="17">
        <v>2</v>
      </c>
      <c r="D76" s="17">
        <v>1</v>
      </c>
      <c r="E76" s="17" t="s">
        <v>1051</v>
      </c>
      <c r="F76" s="17">
        <v>8</v>
      </c>
      <c r="G76" s="17" t="str">
        <f>IF('ENDC-n7'!P79="Y", "Y", IF('ENDC-n7'!P79="N", "N", 0))</f>
        <v>N</v>
      </c>
      <c r="H76" s="17" t="str">
        <f>IFERROR(AND(OR(H1:I75,$AB76)=TRUE,IF(SEARCH(H$1,$B76)&gt;0,TRUE,FALSE)),"")</f>
        <v/>
      </c>
      <c r="I76" s="17" t="b">
        <f>IFERROR(AND(OR(I1:I75,$AB76)=TRUE,IF(SEARCH(I$1,$B76)&gt;0,TRUE,FALSE)),"")</f>
        <v>0</v>
      </c>
      <c r="J76" s="17" t="str">
        <f>IFERROR(AND(OR(J1:M75,$AB76)=TRUE,IF(SEARCH(J$1,$B76)&gt;0,TRUE,FALSE)),"")</f>
        <v/>
      </c>
      <c r="K76" s="17" t="str">
        <f>IFERROR(AND(OR(K1:M75,$AB76)=TRUE,IF(SEARCH(K$1,$B76)&gt;0,TRUE,FALSE)),"")</f>
        <v/>
      </c>
      <c r="L76" s="17" t="str">
        <f>IFERROR(AND(OR(L1:M75,$AB76)=TRUE,IF(SEARCH(L$1,$B76)&gt;0,TRUE,FALSE)),"")</f>
        <v/>
      </c>
      <c r="M76" s="17" t="str">
        <f>IFERROR(AND(OR(M1:M75,$AB76)=TRUE,IF(SEARCH(M$1,$B76)&gt;0,TRUE,FALSE)),"")</f>
        <v/>
      </c>
      <c r="N76" s="17" t="str">
        <f>IFERROR(AND(OR(N1:N75,$AB76)=TRUE,IF(SEARCH(N$1,$B76)&gt;0,TRUE,FALSE)),"")</f>
        <v/>
      </c>
      <c r="O76" s="17" t="str">
        <f>IFERROR(AND(OR(O1:R75,$AB76)=TRUE,IF(SEARCH(O$1,$B76)&gt;0,TRUE,FALSE)),"")</f>
        <v/>
      </c>
      <c r="P76" s="17" t="b">
        <f>IFERROR(AND(OR(P1:R75,$AB76)=TRUE,IF(SEARCH(P$1,$B76)&gt;0,TRUE,FALSE)),"")</f>
        <v>0</v>
      </c>
      <c r="Q76" s="17" t="str">
        <f>IFERROR(AND(OR(Q1:R75,$AB76)=TRUE,IF(SEARCH(Q$1,$B76)&gt;0,TRUE,FALSE)),"")</f>
        <v/>
      </c>
      <c r="R76" s="17" t="str">
        <f>IFERROR(AND(OR(R1:R75,$AB76)=TRUE,IF(SEARCH(R$1,$B76)&gt;0,TRUE,FALSE)),"")</f>
        <v/>
      </c>
      <c r="S76" s="17" t="str">
        <f>IFERROR(AND(OR(S1:T75,$AB76)=TRUE,IF(SEARCH(S$1,$B76)&gt;0,TRUE,FALSE)),"")</f>
        <v/>
      </c>
      <c r="T76" s="17" t="str">
        <f>IFERROR(AND(OR(T1:T75,$AB76)=TRUE,IF(SEARCH(T$1,$B76)&gt;0,TRUE,FALSE)),"")</f>
        <v/>
      </c>
      <c r="U76" s="17" t="str">
        <f>IFERROR(AND(OR(U1:U75,$AB76)=TRUE,IF(SEARCH(U$1,$B76)&gt;0,TRUE,FALSE)),"")</f>
        <v/>
      </c>
      <c r="V76" s="17" t="str">
        <f>IFERROR(AND(OR(V1:Y75,$AB76)=TRUE,IF(SEARCH(V$1,$B76)&gt;0,TRUE,FALSE)),"")</f>
        <v/>
      </c>
      <c r="W76" s="17" t="b">
        <f>IFERROR(AND(OR(W1:Y75,$AB76)=TRUE,IF(SEARCH(W$1,$B76)&gt;0,TRUE,FALSE)),"")</f>
        <v>0</v>
      </c>
      <c r="X76" s="17" t="str">
        <f>IFERROR(AND(OR(X1:Y75,$AB76)=TRUE,IF(SEARCH(X$1,$B76)&gt;0,TRUE,FALSE)),"")</f>
        <v/>
      </c>
      <c r="Y76" s="17" t="str">
        <f>IFERROR(AND(OR(Y1:Y75,$AB76)=TRUE,IF(SEARCH(Y$1,$B76)&gt;0,TRUE,FALSE)),"")</f>
        <v/>
      </c>
      <c r="Z76" s="17">
        <f t="shared" si="10"/>
        <v>0</v>
      </c>
      <c r="AA76" s="17" t="b">
        <f t="shared" si="11"/>
        <v>0</v>
      </c>
      <c r="AB76" s="17" t="b">
        <f t="shared" si="12"/>
        <v>0</v>
      </c>
      <c r="AC76" s="17" t="b">
        <f t="shared" si="13"/>
        <v>0</v>
      </c>
      <c r="AD76" s="17" t="b">
        <f>IF(F76&gt;'Overview (RESPONSES REQUIRED)'!$F$55,FALSE,TRUE)</f>
        <v>0</v>
      </c>
      <c r="AE76" s="17" t="b">
        <f>IF('Overview (RESPONSES REQUIRED)'!$D$55="Y", TRUE, FALSE)</f>
        <v>0</v>
      </c>
      <c r="AF76" s="17" t="str">
        <f t="shared" si="14"/>
        <v>N</v>
      </c>
    </row>
    <row r="77" spans="1:32" ht="27" x14ac:dyDescent="0.15">
      <c r="A77" s="17" t="s">
        <v>1198</v>
      </c>
      <c r="B77" s="17" t="s">
        <v>1199</v>
      </c>
      <c r="C77" s="17">
        <v>2</v>
      </c>
      <c r="D77" s="17">
        <v>1</v>
      </c>
      <c r="E77" s="17" t="s">
        <v>1051</v>
      </c>
      <c r="F77" s="17">
        <v>8</v>
      </c>
      <c r="G77" s="17" t="str">
        <f>IF('ENDC-n7'!P80="Y", "Y", IF('ENDC-n7'!P80="N", "N", 0))</f>
        <v>N</v>
      </c>
      <c r="H77" s="17" t="str">
        <f>IFERROR(AND(OR(H1:I76,$AB77)=TRUE,IF(SEARCH(H$1,$B77)&gt;0,TRUE,FALSE)),"")</f>
        <v/>
      </c>
      <c r="I77" s="17" t="str">
        <f>IFERROR(AND(OR(I1:I76,$AB77)=TRUE,IF(SEARCH(I$1,$B77)&gt;0,TRUE,FALSE)),"")</f>
        <v/>
      </c>
      <c r="J77" s="17" t="str">
        <f>IFERROR(AND(OR(J1:M76,$AB77)=TRUE,IF(SEARCH(J$1,$B77)&gt;0,TRUE,FALSE)),"")</f>
        <v/>
      </c>
      <c r="K77" s="17" t="b">
        <f>IFERROR(AND(OR(K1:M76,$AB77)=TRUE,IF(SEARCH(K$1,$B77)&gt;0,TRUE,FALSE)),"")</f>
        <v>0</v>
      </c>
      <c r="L77" s="17" t="str">
        <f>IFERROR(AND(OR(L1:M76,$AB77)=TRUE,IF(SEARCH(L$1,$B77)&gt;0,TRUE,FALSE)),"")</f>
        <v/>
      </c>
      <c r="M77" s="17" t="str">
        <f>IFERROR(AND(OR(M1:M76,$AB77)=TRUE,IF(SEARCH(M$1,$B77)&gt;0,TRUE,FALSE)),"")</f>
        <v/>
      </c>
      <c r="N77" s="17" t="str">
        <f>IFERROR(AND(OR(N1:N76,$AB77)=TRUE,IF(SEARCH(N$1,$B77)&gt;0,TRUE,FALSE)),"")</f>
        <v/>
      </c>
      <c r="O77" s="17" t="str">
        <f>IFERROR(AND(OR(O1:R76,$AB77)=TRUE,IF(SEARCH(O$1,$B77)&gt;0,TRUE,FALSE)),"")</f>
        <v/>
      </c>
      <c r="P77" s="17" t="b">
        <f>IFERROR(AND(OR(P1:R76,$AB77)=TRUE,IF(SEARCH(P$1,$B77)&gt;0,TRUE,FALSE)),"")</f>
        <v>0</v>
      </c>
      <c r="Q77" s="17" t="str">
        <f>IFERROR(AND(OR(Q1:R76,$AB77)=TRUE,IF(SEARCH(Q$1,$B77)&gt;0,TRUE,FALSE)),"")</f>
        <v/>
      </c>
      <c r="R77" s="17" t="str">
        <f>IFERROR(AND(OR(R1:R76,$AB77)=TRUE,IF(SEARCH(R$1,$B77)&gt;0,TRUE,FALSE)),"")</f>
        <v/>
      </c>
      <c r="S77" s="17" t="str">
        <f>IFERROR(AND(OR(S1:T76,$AB77)=TRUE,IF(SEARCH(S$1,$B77)&gt;0,TRUE,FALSE)),"")</f>
        <v/>
      </c>
      <c r="T77" s="17" t="str">
        <f>IFERROR(AND(OR(T1:T76,$AB77)=TRUE,IF(SEARCH(T$1,$B77)&gt;0,TRUE,FALSE)),"")</f>
        <v/>
      </c>
      <c r="U77" s="17" t="str">
        <f>IFERROR(AND(OR(U1:U76,$AB77)=TRUE,IF(SEARCH(U$1,$B77)&gt;0,TRUE,FALSE)),"")</f>
        <v/>
      </c>
      <c r="V77" s="17" t="str">
        <f>IFERROR(AND(OR(V1:Y76,$AB77)=TRUE,IF(SEARCH(V$1,$B77)&gt;0,TRUE,FALSE)),"")</f>
        <v/>
      </c>
      <c r="W77" s="17" t="b">
        <f>IFERROR(AND(OR(W1:Y76,$AB77)=TRUE,IF(SEARCH(W$1,$B77)&gt;0,TRUE,FALSE)),"")</f>
        <v>0</v>
      </c>
      <c r="X77" s="17" t="str">
        <f>IFERROR(AND(OR(X1:Y76,$AB77)=TRUE,IF(SEARCH(X$1,$B77)&gt;0,TRUE,FALSE)),"")</f>
        <v/>
      </c>
      <c r="Y77" s="17" t="str">
        <f>IFERROR(AND(OR(Y1:Y76,$AB77)=TRUE,IF(SEARCH(Y$1,$B77)&gt;0,TRUE,FALSE)),"")</f>
        <v/>
      </c>
      <c r="Z77" s="17">
        <f t="shared" si="10"/>
        <v>0</v>
      </c>
      <c r="AA77" s="17" t="b">
        <f t="shared" si="11"/>
        <v>0</v>
      </c>
      <c r="AB77" s="17" t="b">
        <f t="shared" si="12"/>
        <v>0</v>
      </c>
      <c r="AC77" s="17" t="b">
        <f t="shared" si="13"/>
        <v>0</v>
      </c>
      <c r="AD77" s="17" t="b">
        <f>IF(F77&gt;'Overview (RESPONSES REQUIRED)'!$F$55,FALSE,TRUE)</f>
        <v>0</v>
      </c>
      <c r="AE77" s="17" t="b">
        <f>IF('Overview (RESPONSES REQUIRED)'!$D$55="Y", TRUE, FALSE)</f>
        <v>0</v>
      </c>
      <c r="AF77" s="17" t="str">
        <f t="shared" si="14"/>
        <v>N</v>
      </c>
    </row>
    <row r="78" spans="1:32" ht="27" x14ac:dyDescent="0.15">
      <c r="A78" s="17" t="s">
        <v>1200</v>
      </c>
      <c r="B78" s="17" t="s">
        <v>1201</v>
      </c>
      <c r="C78" s="17">
        <v>2</v>
      </c>
      <c r="D78" s="17">
        <v>1</v>
      </c>
      <c r="E78" s="17" t="s">
        <v>1051</v>
      </c>
      <c r="F78" s="17">
        <v>6</v>
      </c>
      <c r="G78" s="17" t="str">
        <f>IF('ENDC-n7'!P81="Y", "Y", IF('ENDC-n7'!P81="N", "N", 0))</f>
        <v>N</v>
      </c>
      <c r="H78" s="17" t="b">
        <f>IFERROR(AND(OR(H1:I77,$AB78)=TRUE,IF(SEARCH(H$1,$B78)&gt;0,TRUE,FALSE)),"")</f>
        <v>0</v>
      </c>
      <c r="I78" s="17" t="str">
        <f>IFERROR(AND(OR(I1:I77,$AB78)=TRUE,IF(SEARCH(I$1,$B78)&gt;0,TRUE,FALSE)),"")</f>
        <v/>
      </c>
      <c r="J78" s="17" t="str">
        <f>IFERROR(AND(OR(J1:M77,$AB78)=TRUE,IF(SEARCH(J$1,$B78)&gt;0,TRUE,FALSE)),"")</f>
        <v/>
      </c>
      <c r="K78" s="17" t="str">
        <f>IFERROR(AND(OR(K1:M77,$AB78)=TRUE,IF(SEARCH(K$1,$B78)&gt;0,TRUE,FALSE)),"")</f>
        <v/>
      </c>
      <c r="L78" s="17" t="b">
        <f>IFERROR(AND(OR(L1:M77,$AB78)=TRUE,IF(SEARCH(L$1,$B78)&gt;0,TRUE,FALSE)),"")</f>
        <v>0</v>
      </c>
      <c r="M78" s="17" t="str">
        <f>IFERROR(AND(OR(M1:M77,$AB78)=TRUE,IF(SEARCH(M$1,$B78)&gt;0,TRUE,FALSE)),"")</f>
        <v/>
      </c>
      <c r="N78" s="17" t="str">
        <f>IFERROR(AND(OR(N1:N77,$AB78)=TRUE,IF(SEARCH(N$1,$B78)&gt;0,TRUE,FALSE)),"")</f>
        <v/>
      </c>
      <c r="O78" s="17" t="str">
        <f>IFERROR(AND(OR(O1:R77,$AB78)=TRUE,IF(SEARCH(O$1,$B78)&gt;0,TRUE,FALSE)),"")</f>
        <v/>
      </c>
      <c r="P78" s="17" t="b">
        <f>IFERROR(AND(OR(P1:R77,$AB78)=TRUE,IF(SEARCH(P$1,$B78)&gt;0,TRUE,FALSE)),"")</f>
        <v>0</v>
      </c>
      <c r="Q78" s="17" t="str">
        <f>IFERROR(AND(OR(Q1:R77,$AB78)=TRUE,IF(SEARCH(Q$1,$B78)&gt;0,TRUE,FALSE)),"")</f>
        <v/>
      </c>
      <c r="R78" s="17" t="str">
        <f>IFERROR(AND(OR(R1:R77,$AB78)=TRUE,IF(SEARCH(R$1,$B78)&gt;0,TRUE,FALSE)),"")</f>
        <v/>
      </c>
      <c r="S78" s="17" t="str">
        <f>IFERROR(AND(OR(S1:T77,$AB78)=TRUE,IF(SEARCH(S$1,$B78)&gt;0,TRUE,FALSE)),"")</f>
        <v/>
      </c>
      <c r="T78" s="17" t="str">
        <f>IFERROR(AND(OR(T1:T77,$AB78)=TRUE,IF(SEARCH(T$1,$B78)&gt;0,TRUE,FALSE)),"")</f>
        <v/>
      </c>
      <c r="U78" s="17" t="str">
        <f>IFERROR(AND(OR(U1:U77,$AB78)=TRUE,IF(SEARCH(U$1,$B78)&gt;0,TRUE,FALSE)),"")</f>
        <v/>
      </c>
      <c r="V78" s="17" t="str">
        <f>IFERROR(AND(OR(V1:Y77,$AB78)=TRUE,IF(SEARCH(V$1,$B78)&gt;0,TRUE,FALSE)),"")</f>
        <v/>
      </c>
      <c r="W78" s="17" t="b">
        <f>IFERROR(AND(OR(W1:Y77,$AB78)=TRUE,IF(SEARCH(W$1,$B78)&gt;0,TRUE,FALSE)),"")</f>
        <v>0</v>
      </c>
      <c r="X78" s="17" t="str">
        <f>IFERROR(AND(OR(X1:Y77,$AB78)=TRUE,IF(SEARCH(X$1,$B78)&gt;0,TRUE,FALSE)),"")</f>
        <v/>
      </c>
      <c r="Y78" s="17" t="str">
        <f>IFERROR(AND(OR(Y1:Y77,$AB78)=TRUE,IF(SEARCH(Y$1,$B78)&gt;0,TRUE,FALSE)),"")</f>
        <v/>
      </c>
      <c r="Z78" s="17">
        <f t="shared" si="10"/>
        <v>0</v>
      </c>
      <c r="AA78" s="17" t="b">
        <f t="shared" si="11"/>
        <v>0</v>
      </c>
      <c r="AB78" s="17" t="b">
        <f t="shared" si="12"/>
        <v>0</v>
      </c>
      <c r="AC78" s="17" t="b">
        <f t="shared" si="13"/>
        <v>0</v>
      </c>
      <c r="AD78" s="17" t="b">
        <f>IF(F78&gt;'Overview (RESPONSES REQUIRED)'!$F$55,FALSE,TRUE)</f>
        <v>0</v>
      </c>
      <c r="AE78" s="17" t="b">
        <f>IF('Overview (RESPONSES REQUIRED)'!$D$55="Y", TRUE, FALSE)</f>
        <v>0</v>
      </c>
      <c r="AF78" s="17" t="str">
        <f t="shared" si="14"/>
        <v>N</v>
      </c>
    </row>
    <row r="79" spans="1:32" ht="27" x14ac:dyDescent="0.15">
      <c r="A79" s="17" t="s">
        <v>1202</v>
      </c>
      <c r="B79" s="17" t="s">
        <v>1203</v>
      </c>
      <c r="C79" s="17">
        <v>2</v>
      </c>
      <c r="D79" s="17">
        <v>1</v>
      </c>
      <c r="E79" s="17" t="s">
        <v>1051</v>
      </c>
      <c r="F79" s="17">
        <v>6</v>
      </c>
      <c r="G79" s="17" t="str">
        <f>IF('ENDC-n7'!P82="Y", "Y", IF('ENDC-n7'!P82="N", "N", 0))</f>
        <v>N</v>
      </c>
      <c r="H79" s="17" t="str">
        <f>IFERROR(AND(OR(H1:I78,$AB79)=TRUE,IF(SEARCH(H$1,$B79)&gt;0,TRUE,FALSE)),"")</f>
        <v/>
      </c>
      <c r="I79" s="17" t="str">
        <f>IFERROR(AND(OR(I1:I78,$AB79)=TRUE,IF(SEARCH(I$1,$B79)&gt;0,TRUE,FALSE)),"")</f>
        <v/>
      </c>
      <c r="J79" s="17" t="str">
        <f>IFERROR(AND(OR(J1:M78,$AB79)=TRUE,IF(SEARCH(J$1,$B79)&gt;0,TRUE,FALSE)),"")</f>
        <v/>
      </c>
      <c r="K79" s="17" t="str">
        <f>IFERROR(AND(OR(K1:M78,$AB79)=TRUE,IF(SEARCH(K$1,$B79)&gt;0,TRUE,FALSE)),"")</f>
        <v/>
      </c>
      <c r="L79" s="17" t="b">
        <f>IFERROR(AND(OR(L1:M78,$AB79)=TRUE,IF(SEARCH(L$1,$B79)&gt;0,TRUE,FALSE)),"")</f>
        <v>0</v>
      </c>
      <c r="M79" s="17" t="str">
        <f>IFERROR(AND(OR(M1:M78,$AB79)=TRUE,IF(SEARCH(M$1,$B79)&gt;0,TRUE,FALSE)),"")</f>
        <v/>
      </c>
      <c r="N79" s="17" t="str">
        <f>IFERROR(AND(OR(N1:N78,$AB79)=TRUE,IF(SEARCH(N$1,$B79)&gt;0,TRUE,FALSE)),"")</f>
        <v/>
      </c>
      <c r="O79" s="17" t="b">
        <f>IFERROR(AND(OR(O1:R78,$AB79)=TRUE,IF(SEARCH(O$1,$B79)&gt;0,TRUE,FALSE)),"")</f>
        <v>0</v>
      </c>
      <c r="P79" s="17" t="b">
        <f>IFERROR(AND(OR(P1:R78,$AB79)=TRUE,IF(SEARCH(P$1,$B79)&gt;0,TRUE,FALSE)),"")</f>
        <v>0</v>
      </c>
      <c r="Q79" s="17" t="str">
        <f>IFERROR(AND(OR(Q1:R78,$AB79)=TRUE,IF(SEARCH(Q$1,$B79)&gt;0,TRUE,FALSE)),"")</f>
        <v/>
      </c>
      <c r="R79" s="17" t="str">
        <f>IFERROR(AND(OR(R1:R78,$AB79)=TRUE,IF(SEARCH(R$1,$B79)&gt;0,TRUE,FALSE)),"")</f>
        <v/>
      </c>
      <c r="S79" s="17" t="str">
        <f>IFERROR(AND(OR(S1:T78,$AB79)=TRUE,IF(SEARCH(S$1,$B79)&gt;0,TRUE,FALSE)),"")</f>
        <v/>
      </c>
      <c r="T79" s="17" t="str">
        <f>IFERROR(AND(OR(T1:T78,$AB79)=TRUE,IF(SEARCH(T$1,$B79)&gt;0,TRUE,FALSE)),"")</f>
        <v/>
      </c>
      <c r="U79" s="17" t="str">
        <f>IFERROR(AND(OR(U1:U78,$AB79)=TRUE,IF(SEARCH(U$1,$B79)&gt;0,TRUE,FALSE)),"")</f>
        <v/>
      </c>
      <c r="V79" s="17" t="str">
        <f>IFERROR(AND(OR(V1:Y78,$AB79)=TRUE,IF(SEARCH(V$1,$B79)&gt;0,TRUE,FALSE)),"")</f>
        <v/>
      </c>
      <c r="W79" s="17" t="b">
        <f>IFERROR(AND(OR(W1:Y78,$AB79)=TRUE,IF(SEARCH(W$1,$B79)&gt;0,TRUE,FALSE)),"")</f>
        <v>0</v>
      </c>
      <c r="X79" s="17" t="str">
        <f>IFERROR(AND(OR(X1:Y78,$AB79)=TRUE,IF(SEARCH(X$1,$B79)&gt;0,TRUE,FALSE)),"")</f>
        <v/>
      </c>
      <c r="Y79" s="17" t="str">
        <f>IFERROR(AND(OR(Y1:Y78,$AB79)=TRUE,IF(SEARCH(Y$1,$B79)&gt;0,TRUE,FALSE)),"")</f>
        <v/>
      </c>
      <c r="Z79" s="17">
        <f t="shared" si="10"/>
        <v>0</v>
      </c>
      <c r="AA79" s="17" t="b">
        <f t="shared" si="11"/>
        <v>0</v>
      </c>
      <c r="AB79" s="17" t="b">
        <f t="shared" si="12"/>
        <v>0</v>
      </c>
      <c r="AC79" s="17" t="b">
        <f t="shared" si="13"/>
        <v>0</v>
      </c>
      <c r="AD79" s="17" t="b">
        <f>IF(F79&gt;'Overview (RESPONSES REQUIRED)'!$F$55,FALSE,TRUE)</f>
        <v>0</v>
      </c>
      <c r="AE79" s="17" t="b">
        <f>IF('Overview (RESPONSES REQUIRED)'!$D$55="Y", TRUE, FALSE)</f>
        <v>0</v>
      </c>
      <c r="AF79" s="17" t="str">
        <f t="shared" si="14"/>
        <v>N</v>
      </c>
    </row>
    <row r="80" spans="1:32" ht="27" x14ac:dyDescent="0.15">
      <c r="A80" s="17" t="s">
        <v>1204</v>
      </c>
      <c r="B80" s="17" t="s">
        <v>1205</v>
      </c>
      <c r="C80" s="17">
        <v>2</v>
      </c>
      <c r="D80" s="17">
        <v>1</v>
      </c>
      <c r="E80" s="17" t="s">
        <v>1051</v>
      </c>
      <c r="F80" s="17">
        <v>6</v>
      </c>
      <c r="G80" s="17" t="str">
        <f>IF('ENDC-n7'!P83="Y", "Y", IF('ENDC-n7'!P83="N", "N", 0))</f>
        <v>N</v>
      </c>
      <c r="H80" s="17" t="str">
        <f>IFERROR(AND(OR(H1:I79,$AB80)=TRUE,IF(SEARCH(H$1,$B80)&gt;0,TRUE,FALSE)),"")</f>
        <v/>
      </c>
      <c r="I80" s="17" t="b">
        <f>IFERROR(AND(OR(I1:I79,$AB80)=TRUE,IF(SEARCH(I$1,$B80)&gt;0,TRUE,FALSE)),"")</f>
        <v>0</v>
      </c>
      <c r="J80" s="17" t="b">
        <f>IFERROR(AND(OR(J1:M79,$AB80)=TRUE,IF(SEARCH(J$1,$B80)&gt;0,TRUE,FALSE)),"")</f>
        <v>0</v>
      </c>
      <c r="K80" s="17" t="str">
        <f>IFERROR(AND(OR(K1:M79,$AB80)=TRUE,IF(SEARCH(K$1,$B80)&gt;0,TRUE,FALSE)),"")</f>
        <v/>
      </c>
      <c r="L80" s="17" t="str">
        <f>IFERROR(AND(OR(L1:M79,$AB80)=TRUE,IF(SEARCH(L$1,$B80)&gt;0,TRUE,FALSE)),"")</f>
        <v/>
      </c>
      <c r="M80" s="17" t="str">
        <f>IFERROR(AND(OR(M1:M79,$AB80)=TRUE,IF(SEARCH(M$1,$B80)&gt;0,TRUE,FALSE)),"")</f>
        <v/>
      </c>
      <c r="N80" s="17" t="str">
        <f>IFERROR(AND(OR(N1:N79,$AB80)=TRUE,IF(SEARCH(N$1,$B80)&gt;0,TRUE,FALSE)),"")</f>
        <v/>
      </c>
      <c r="O80" s="17" t="str">
        <f>IFERROR(AND(OR(O1:R79,$AB80)=TRUE,IF(SEARCH(O$1,$B80)&gt;0,TRUE,FALSE)),"")</f>
        <v/>
      </c>
      <c r="P80" s="17" t="b">
        <f>IFERROR(AND(OR(P1:R79,$AB80)=TRUE,IF(SEARCH(P$1,$B80)&gt;0,TRUE,FALSE)),"")</f>
        <v>0</v>
      </c>
      <c r="Q80" s="17" t="str">
        <f>IFERROR(AND(OR(Q1:R79,$AB80)=TRUE,IF(SEARCH(Q$1,$B80)&gt;0,TRUE,FALSE)),"")</f>
        <v/>
      </c>
      <c r="R80" s="17" t="str">
        <f>IFERROR(AND(OR(R1:R79,$AB80)=TRUE,IF(SEARCH(R$1,$B80)&gt;0,TRUE,FALSE)),"")</f>
        <v/>
      </c>
      <c r="S80" s="17" t="str">
        <f>IFERROR(AND(OR(S1:T79,$AB80)=TRUE,IF(SEARCH(S$1,$B80)&gt;0,TRUE,FALSE)),"")</f>
        <v/>
      </c>
      <c r="T80" s="17" t="str">
        <f>IFERROR(AND(OR(T1:T79,$AB80)=TRUE,IF(SEARCH(T$1,$B80)&gt;0,TRUE,FALSE)),"")</f>
        <v/>
      </c>
      <c r="U80" s="17" t="str">
        <f>IFERROR(AND(OR(U1:U79,$AB80)=TRUE,IF(SEARCH(U$1,$B80)&gt;0,TRUE,FALSE)),"")</f>
        <v/>
      </c>
      <c r="V80" s="17" t="str">
        <f>IFERROR(AND(OR(V1:Y79,$AB80)=TRUE,IF(SEARCH(V$1,$B80)&gt;0,TRUE,FALSE)),"")</f>
        <v/>
      </c>
      <c r="W80" s="17" t="b">
        <f>IFERROR(AND(OR(W1:Y79,$AB80)=TRUE,IF(SEARCH(W$1,$B80)&gt;0,TRUE,FALSE)),"")</f>
        <v>0</v>
      </c>
      <c r="X80" s="17" t="str">
        <f>IFERROR(AND(OR(X1:Y79,$AB80)=TRUE,IF(SEARCH(X$1,$B80)&gt;0,TRUE,FALSE)),"")</f>
        <v/>
      </c>
      <c r="Y80" s="17" t="str">
        <f>IFERROR(AND(OR(Y1:Y79,$AB80)=TRUE,IF(SEARCH(Y$1,$B80)&gt;0,TRUE,FALSE)),"")</f>
        <v/>
      </c>
      <c r="Z80" s="17">
        <f t="shared" si="10"/>
        <v>0</v>
      </c>
      <c r="AA80" s="17" t="b">
        <f t="shared" si="11"/>
        <v>0</v>
      </c>
      <c r="AB80" s="17" t="b">
        <f t="shared" si="12"/>
        <v>0</v>
      </c>
      <c r="AC80" s="17" t="b">
        <f t="shared" si="13"/>
        <v>0</v>
      </c>
      <c r="AD80" s="17" t="b">
        <f>IF(F80&gt;'Overview (RESPONSES REQUIRED)'!$F$55,FALSE,TRUE)</f>
        <v>0</v>
      </c>
      <c r="AE80" s="17" t="b">
        <f>IF('Overview (RESPONSES REQUIRED)'!$D$55="Y", TRUE, FALSE)</f>
        <v>0</v>
      </c>
      <c r="AF80" s="17" t="str">
        <f t="shared" si="14"/>
        <v>N</v>
      </c>
    </row>
    <row r="81" spans="1:32" ht="27" x14ac:dyDescent="0.15">
      <c r="A81" s="17" t="s">
        <v>1206</v>
      </c>
      <c r="B81" s="17" t="s">
        <v>1207</v>
      </c>
      <c r="C81" s="17">
        <v>2</v>
      </c>
      <c r="D81" s="17">
        <v>1</v>
      </c>
      <c r="E81" s="17" t="s">
        <v>1051</v>
      </c>
      <c r="F81" s="17">
        <v>6</v>
      </c>
      <c r="G81" s="17" t="str">
        <f>IF('ENDC-n7'!P84="Y", "Y", IF('ENDC-n7'!P84="N", "N", 0))</f>
        <v>N</v>
      </c>
      <c r="H81" s="17" t="b">
        <f>IFERROR(AND(OR(H1:I80,$AB81)=TRUE,IF(SEARCH(H$1,$B81)&gt;0,TRUE,FALSE)),"")</f>
        <v>0</v>
      </c>
      <c r="I81" s="17" t="str">
        <f>IFERROR(AND(OR(I1:I80,$AB81)=TRUE,IF(SEARCH(I$1,$B81)&gt;0,TRUE,FALSE)),"")</f>
        <v/>
      </c>
      <c r="J81" s="17" t="str">
        <f>IFERROR(AND(OR(J1:M80,$AB81)=TRUE,IF(SEARCH(J$1,$B81)&gt;0,TRUE,FALSE)),"")</f>
        <v/>
      </c>
      <c r="K81" s="17" t="b">
        <f>IFERROR(AND(OR(K1:M80,$AB81)=TRUE,IF(SEARCH(K$1,$B81)&gt;0,TRUE,FALSE)),"")</f>
        <v>0</v>
      </c>
      <c r="L81" s="17" t="str">
        <f>IFERROR(AND(OR(L1:M80,$AB81)=TRUE,IF(SEARCH(L$1,$B81)&gt;0,TRUE,FALSE)),"")</f>
        <v/>
      </c>
      <c r="M81" s="17" t="str">
        <f>IFERROR(AND(OR(M1:M80,$AB81)=TRUE,IF(SEARCH(M$1,$B81)&gt;0,TRUE,FALSE)),"")</f>
        <v/>
      </c>
      <c r="N81" s="17" t="str">
        <f>IFERROR(AND(OR(N1:N80,$AB81)=TRUE,IF(SEARCH(N$1,$B81)&gt;0,TRUE,FALSE)),"")</f>
        <v/>
      </c>
      <c r="O81" s="17" t="str">
        <f>IFERROR(AND(OR(O1:R80,$AB81)=TRUE,IF(SEARCH(O$1,$B81)&gt;0,TRUE,FALSE)),"")</f>
        <v/>
      </c>
      <c r="P81" s="17" t="b">
        <f>IFERROR(AND(OR(P1:R80,$AB81)=TRUE,IF(SEARCH(P$1,$B81)&gt;0,TRUE,FALSE)),"")</f>
        <v>0</v>
      </c>
      <c r="Q81" s="17" t="str">
        <f>IFERROR(AND(OR(Q1:R80,$AB81)=TRUE,IF(SEARCH(Q$1,$B81)&gt;0,TRUE,FALSE)),"")</f>
        <v/>
      </c>
      <c r="R81" s="17" t="str">
        <f>IFERROR(AND(OR(R1:R80,$AB81)=TRUE,IF(SEARCH(R$1,$B81)&gt;0,TRUE,FALSE)),"")</f>
        <v/>
      </c>
      <c r="S81" s="17" t="str">
        <f>IFERROR(AND(OR(S1:T80,$AB81)=TRUE,IF(SEARCH(S$1,$B81)&gt;0,TRUE,FALSE)),"")</f>
        <v/>
      </c>
      <c r="T81" s="17" t="str">
        <f>IFERROR(AND(OR(T1:T80,$AB81)=TRUE,IF(SEARCH(T$1,$B81)&gt;0,TRUE,FALSE)),"")</f>
        <v/>
      </c>
      <c r="U81" s="17" t="str">
        <f>IFERROR(AND(OR(U1:U80,$AB81)=TRUE,IF(SEARCH(U$1,$B81)&gt;0,TRUE,FALSE)),"")</f>
        <v/>
      </c>
      <c r="V81" s="17" t="str">
        <f>IFERROR(AND(OR(V1:Y80,$AB81)=TRUE,IF(SEARCH(V$1,$B81)&gt;0,TRUE,FALSE)),"")</f>
        <v/>
      </c>
      <c r="W81" s="17" t="b">
        <f>IFERROR(AND(OR(W1:Y80,$AB81)=TRUE,IF(SEARCH(W$1,$B81)&gt;0,TRUE,FALSE)),"")</f>
        <v>0</v>
      </c>
      <c r="X81" s="17" t="str">
        <f>IFERROR(AND(OR(X1:Y80,$AB81)=TRUE,IF(SEARCH(X$1,$B81)&gt;0,TRUE,FALSE)),"")</f>
        <v/>
      </c>
      <c r="Y81" s="17" t="str">
        <f>IFERROR(AND(OR(Y1:Y80,$AB81)=TRUE,IF(SEARCH(Y$1,$B81)&gt;0,TRUE,FALSE)),"")</f>
        <v/>
      </c>
      <c r="Z81" s="17">
        <f t="shared" si="10"/>
        <v>0</v>
      </c>
      <c r="AA81" s="17" t="b">
        <f t="shared" si="11"/>
        <v>0</v>
      </c>
      <c r="AB81" s="17" t="b">
        <f t="shared" si="12"/>
        <v>0</v>
      </c>
      <c r="AC81" s="17" t="b">
        <f t="shared" si="13"/>
        <v>0</v>
      </c>
      <c r="AD81" s="17" t="b">
        <f>IF(F81&gt;'Overview (RESPONSES REQUIRED)'!$F$55,FALSE,TRUE)</f>
        <v>0</v>
      </c>
      <c r="AE81" s="17" t="b">
        <f>IF('Overview (RESPONSES REQUIRED)'!$D$55="Y", TRUE, FALSE)</f>
        <v>0</v>
      </c>
      <c r="AF81" s="17" t="str">
        <f t="shared" si="14"/>
        <v>N</v>
      </c>
    </row>
    <row r="82" spans="1:32" ht="27" x14ac:dyDescent="0.15">
      <c r="A82" s="17" t="s">
        <v>1208</v>
      </c>
      <c r="B82" s="17" t="s">
        <v>1209</v>
      </c>
      <c r="C82" s="17">
        <v>2</v>
      </c>
      <c r="D82" s="17">
        <v>1</v>
      </c>
      <c r="E82" s="17" t="s">
        <v>1051</v>
      </c>
      <c r="F82" s="17">
        <v>6</v>
      </c>
      <c r="G82" s="17" t="str">
        <f>IF('ENDC-n7'!P85="Y", "Y", IF('ENDC-n7'!P85="N", "N", 0))</f>
        <v>N</v>
      </c>
      <c r="H82" s="17" t="str">
        <f>IFERROR(AND(OR(H1:I81,$AB82)=TRUE,IF(SEARCH(H$1,$B82)&gt;0,TRUE,FALSE)),"")</f>
        <v/>
      </c>
      <c r="I82" s="17" t="b">
        <f>IFERROR(AND(OR(I1:I81,$AB82)=TRUE,IF(SEARCH(I$1,$B82)&gt;0,TRUE,FALSE)),"")</f>
        <v>0</v>
      </c>
      <c r="J82" s="17" t="str">
        <f>IFERROR(AND(OR(J1:M81,$AB82)=TRUE,IF(SEARCH(J$1,$B82)&gt;0,TRUE,FALSE)),"")</f>
        <v/>
      </c>
      <c r="K82" s="17" t="str">
        <f>IFERROR(AND(OR(K1:M81,$AB82)=TRUE,IF(SEARCH(K$1,$B82)&gt;0,TRUE,FALSE)),"")</f>
        <v/>
      </c>
      <c r="L82" s="17" t="str">
        <f>IFERROR(AND(OR(L1:M81,$AB82)=TRUE,IF(SEARCH(L$1,$B82)&gt;0,TRUE,FALSE)),"")</f>
        <v/>
      </c>
      <c r="M82" s="17" t="str">
        <f>IFERROR(AND(OR(M1:M81,$AB82)=TRUE,IF(SEARCH(M$1,$B82)&gt;0,TRUE,FALSE)),"")</f>
        <v/>
      </c>
      <c r="N82" s="17" t="str">
        <f>IFERROR(AND(OR(N1:N81,$AB82)=TRUE,IF(SEARCH(N$1,$B82)&gt;0,TRUE,FALSE)),"")</f>
        <v/>
      </c>
      <c r="O82" s="17" t="b">
        <f>IFERROR(AND(OR(O1:R81,$AB82)=TRUE,IF(SEARCH(O$1,$B82)&gt;0,TRUE,FALSE)),"")</f>
        <v>0</v>
      </c>
      <c r="P82" s="17" t="b">
        <f>IFERROR(AND(OR(P1:R81,$AB82)=TRUE,IF(SEARCH(P$1,$B82)&gt;0,TRUE,FALSE)),"")</f>
        <v>0</v>
      </c>
      <c r="Q82" s="17" t="str">
        <f>IFERROR(AND(OR(Q1:R81,$AB82)=TRUE,IF(SEARCH(Q$1,$B82)&gt;0,TRUE,FALSE)),"")</f>
        <v/>
      </c>
      <c r="R82" s="17" t="str">
        <f>IFERROR(AND(OR(R1:R81,$AB82)=TRUE,IF(SEARCH(R$1,$B82)&gt;0,TRUE,FALSE)),"")</f>
        <v/>
      </c>
      <c r="S82" s="17" t="str">
        <f>IFERROR(AND(OR(S1:T81,$AB82)=TRUE,IF(SEARCH(S$1,$B82)&gt;0,TRUE,FALSE)),"")</f>
        <v/>
      </c>
      <c r="T82" s="17" t="str">
        <f>IFERROR(AND(OR(T1:T81,$AB82)=TRUE,IF(SEARCH(T$1,$B82)&gt;0,TRUE,FALSE)),"")</f>
        <v/>
      </c>
      <c r="U82" s="17" t="str">
        <f>IFERROR(AND(OR(U1:U81,$AB82)=TRUE,IF(SEARCH(U$1,$B82)&gt;0,TRUE,FALSE)),"")</f>
        <v/>
      </c>
      <c r="V82" s="17" t="str">
        <f>IFERROR(AND(OR(V1:Y81,$AB82)=TRUE,IF(SEARCH(V$1,$B82)&gt;0,TRUE,FALSE)),"")</f>
        <v/>
      </c>
      <c r="W82" s="17" t="b">
        <f>IFERROR(AND(OR(W1:Y81,$AB82)=TRUE,IF(SEARCH(W$1,$B82)&gt;0,TRUE,FALSE)),"")</f>
        <v>0</v>
      </c>
      <c r="X82" s="17" t="str">
        <f>IFERROR(AND(OR(X1:Y81,$AB82)=TRUE,IF(SEARCH(X$1,$B82)&gt;0,TRUE,FALSE)),"")</f>
        <v/>
      </c>
      <c r="Y82" s="17" t="str">
        <f>IFERROR(AND(OR(Y1:Y81,$AB82)=TRUE,IF(SEARCH(Y$1,$B82)&gt;0,TRUE,FALSE)),"")</f>
        <v/>
      </c>
      <c r="Z82" s="17">
        <f t="shared" si="10"/>
        <v>0</v>
      </c>
      <c r="AA82" s="17" t="b">
        <f t="shared" si="11"/>
        <v>0</v>
      </c>
      <c r="AB82" s="17" t="b">
        <f t="shared" si="12"/>
        <v>0</v>
      </c>
      <c r="AC82" s="17" t="b">
        <f t="shared" si="13"/>
        <v>0</v>
      </c>
      <c r="AD82" s="17" t="b">
        <f>IF(F82&gt;'Overview (RESPONSES REQUIRED)'!$F$55,FALSE,TRUE)</f>
        <v>0</v>
      </c>
      <c r="AE82" s="17" t="b">
        <f>IF('Overview (RESPONSES REQUIRED)'!$D$55="Y", TRUE, FALSE)</f>
        <v>0</v>
      </c>
      <c r="AF82" s="17" t="str">
        <f t="shared" si="14"/>
        <v>N</v>
      </c>
    </row>
    <row r="83" spans="1:32" ht="27" x14ac:dyDescent="0.15">
      <c r="A83" s="17" t="s">
        <v>1210</v>
      </c>
      <c r="B83" s="17" t="s">
        <v>1211</v>
      </c>
      <c r="C83" s="17">
        <v>2</v>
      </c>
      <c r="D83" s="17">
        <v>1</v>
      </c>
      <c r="E83" s="17" t="s">
        <v>1051</v>
      </c>
      <c r="F83" s="17">
        <v>6</v>
      </c>
      <c r="G83" s="17" t="str">
        <f>IF('ENDC-n7'!P86="Y", "Y", IF('ENDC-n7'!P86="N", "N", 0))</f>
        <v>N</v>
      </c>
      <c r="H83" s="17" t="b">
        <f>IFERROR(AND(OR(H1:I82,$AB83)=TRUE,IF(SEARCH(H$1,$B83)&gt;0,TRUE,FALSE)),"")</f>
        <v>0</v>
      </c>
      <c r="I83" s="17" t="str">
        <f>IFERROR(AND(OR(I1:I82,$AB83)=TRUE,IF(SEARCH(I$1,$B83)&gt;0,TRUE,FALSE)),"")</f>
        <v/>
      </c>
      <c r="J83" s="17" t="str">
        <f>IFERROR(AND(OR(J1:M82,$AB83)=TRUE,IF(SEARCH(J$1,$B83)&gt;0,TRUE,FALSE)),"")</f>
        <v/>
      </c>
      <c r="K83" s="17" t="str">
        <f>IFERROR(AND(OR(K1:M82,$AB83)=TRUE,IF(SEARCH(K$1,$B83)&gt;0,TRUE,FALSE)),"")</f>
        <v/>
      </c>
      <c r="L83" s="17" t="str">
        <f>IFERROR(AND(OR(L1:M82,$AB83)=TRUE,IF(SEARCH(L$1,$B83)&gt;0,TRUE,FALSE)),"")</f>
        <v/>
      </c>
      <c r="M83" s="17" t="str">
        <f>IFERROR(AND(OR(M1:M82,$AB83)=TRUE,IF(SEARCH(M$1,$B83)&gt;0,TRUE,FALSE)),"")</f>
        <v/>
      </c>
      <c r="N83" s="17" t="str">
        <f>IFERROR(AND(OR(N1:N82,$AB83)=TRUE,IF(SEARCH(N$1,$B83)&gt;0,TRUE,FALSE)),"")</f>
        <v/>
      </c>
      <c r="O83" s="17" t="str">
        <f>IFERROR(AND(OR(O1:R82,$AB83)=TRUE,IF(SEARCH(O$1,$B83)&gt;0,TRUE,FALSE)),"")</f>
        <v/>
      </c>
      <c r="P83" s="17" t="b">
        <f>IFERROR(AND(OR(P1:R82,$AB83)=TRUE,IF(SEARCH(P$1,$B83)&gt;0,TRUE,FALSE)),"")</f>
        <v>0</v>
      </c>
      <c r="Q83" s="17" t="str">
        <f>IFERROR(AND(OR(Q1:R82,$AB83)=TRUE,IF(SEARCH(Q$1,$B83)&gt;0,TRUE,FALSE)),"")</f>
        <v/>
      </c>
      <c r="R83" s="17" t="str">
        <f>IFERROR(AND(OR(R1:R82,$AB83)=TRUE,IF(SEARCH(R$1,$B83)&gt;0,TRUE,FALSE)),"")</f>
        <v/>
      </c>
      <c r="S83" s="17" t="str">
        <f>IFERROR(AND(OR(S1:T82,$AB83)=TRUE,IF(SEARCH(S$1,$B83)&gt;0,TRUE,FALSE)),"")</f>
        <v/>
      </c>
      <c r="T83" s="17" t="str">
        <f>IFERROR(AND(OR(T1:T82,$AB83)=TRUE,IF(SEARCH(T$1,$B83)&gt;0,TRUE,FALSE)),"")</f>
        <v/>
      </c>
      <c r="U83" s="17" t="str">
        <f>IFERROR(AND(OR(U1:U82,$AB83)=TRUE,IF(SEARCH(U$1,$B83)&gt;0,TRUE,FALSE)),"")</f>
        <v/>
      </c>
      <c r="V83" s="17" t="str">
        <f>IFERROR(AND(OR(V1:Y82,$AB83)=TRUE,IF(SEARCH(V$1,$B83)&gt;0,TRUE,FALSE)),"")</f>
        <v/>
      </c>
      <c r="W83" s="17" t="b">
        <f>IFERROR(AND(OR(W1:Y82,$AB83)=TRUE,IF(SEARCH(W$1,$B83)&gt;0,TRUE,FALSE)),"")</f>
        <v>0</v>
      </c>
      <c r="X83" s="17" t="str">
        <f>IFERROR(AND(OR(X1:Y82,$AB83)=TRUE,IF(SEARCH(X$1,$B83)&gt;0,TRUE,FALSE)),"")</f>
        <v/>
      </c>
      <c r="Y83" s="17" t="str">
        <f>IFERROR(AND(OR(Y1:Y82,$AB83)=TRUE,IF(SEARCH(Y$1,$B83)&gt;0,TRUE,FALSE)),"")</f>
        <v/>
      </c>
      <c r="Z83" s="17">
        <f t="shared" si="10"/>
        <v>0</v>
      </c>
      <c r="AA83" s="17" t="b">
        <f t="shared" si="11"/>
        <v>0</v>
      </c>
      <c r="AB83" s="17" t="b">
        <f t="shared" si="12"/>
        <v>0</v>
      </c>
      <c r="AC83" s="17" t="b">
        <f t="shared" si="13"/>
        <v>0</v>
      </c>
      <c r="AD83" s="17" t="b">
        <f>IF(F83&gt;'Overview (RESPONSES REQUIRED)'!$F$55,FALSE,TRUE)</f>
        <v>0</v>
      </c>
      <c r="AE83" s="17" t="b">
        <f>IF('Overview (RESPONSES REQUIRED)'!$D$55="Y", TRUE, FALSE)</f>
        <v>0</v>
      </c>
      <c r="AF83" s="17" t="str">
        <f t="shared" si="14"/>
        <v>N</v>
      </c>
    </row>
    <row r="84" spans="1:32" ht="40.5" x14ac:dyDescent="0.15">
      <c r="A84" s="17" t="s">
        <v>1212</v>
      </c>
      <c r="B84" s="17" t="s">
        <v>1213</v>
      </c>
      <c r="C84" s="17">
        <v>2</v>
      </c>
      <c r="D84" s="17">
        <v>1</v>
      </c>
      <c r="E84" s="17" t="s">
        <v>1051</v>
      </c>
      <c r="F84" s="17">
        <v>6</v>
      </c>
      <c r="G84" s="17" t="str">
        <f>IF('ENDC-n7'!P87="Y", "Y", IF('ENDC-n7'!P87="N", "N", 0))</f>
        <v>N</v>
      </c>
      <c r="H84" s="17" t="str">
        <f>IFERROR(AND(OR(H1:I83,$AB84)=TRUE,IF(SEARCH(H$1,$B84)&gt;0,TRUE,FALSE)),"")</f>
        <v/>
      </c>
      <c r="I84" s="17" t="b">
        <f>IFERROR(AND(OR(I1:I83,$AB84)=TRUE,IF(SEARCH(I$1,$B84)&gt;0,TRUE,FALSE)),"")</f>
        <v>0</v>
      </c>
      <c r="J84" s="17" t="str">
        <f>IFERROR(AND(OR(J1:M83,$AB84)=TRUE,IF(SEARCH(J$1,$B84)&gt;0,TRUE,FALSE)),"")</f>
        <v/>
      </c>
      <c r="K84" s="17" t="str">
        <f>IFERROR(AND(OR(K1:M83,$AB84)=TRUE,IF(SEARCH(K$1,$B84)&gt;0,TRUE,FALSE)),"")</f>
        <v/>
      </c>
      <c r="L84" s="17" t="str">
        <f>IFERROR(AND(OR(L1:M83,$AB84)=TRUE,IF(SEARCH(L$1,$B84)&gt;0,TRUE,FALSE)),"")</f>
        <v/>
      </c>
      <c r="M84" s="17" t="str">
        <f>IFERROR(AND(OR(M1:M83,$AB84)=TRUE,IF(SEARCH(M$1,$B84)&gt;0,TRUE,FALSE)),"")</f>
        <v/>
      </c>
      <c r="N84" s="17" t="str">
        <f>IFERROR(AND(OR(N1:N83,$AB84)=TRUE,IF(SEARCH(N$1,$B84)&gt;0,TRUE,FALSE)),"")</f>
        <v/>
      </c>
      <c r="O84" s="17" t="str">
        <f>IFERROR(AND(OR(O1:R83,$AB84)=TRUE,IF(SEARCH(O$1,$B84)&gt;0,TRUE,FALSE)),"")</f>
        <v/>
      </c>
      <c r="P84" s="17" t="b">
        <f>IFERROR(AND(OR(P1:R83,$AB84)=TRUE,IF(SEARCH(P$1,$B84)&gt;0,TRUE,FALSE)),"")</f>
        <v>0</v>
      </c>
      <c r="Q84" s="17" t="str">
        <f>IFERROR(AND(OR(Q1:R83,$AB84)=TRUE,IF(SEARCH(Q$1,$B84)&gt;0,TRUE,FALSE)),"")</f>
        <v/>
      </c>
      <c r="R84" s="17" t="str">
        <f>IFERROR(AND(OR(R1:R83,$AB84)=TRUE,IF(SEARCH(R$1,$B84)&gt;0,TRUE,FALSE)),"")</f>
        <v/>
      </c>
      <c r="S84" s="17" t="str">
        <f>IFERROR(AND(OR(S1:T83,$AB84)=TRUE,IF(SEARCH(S$1,$B84)&gt;0,TRUE,FALSE)),"")</f>
        <v/>
      </c>
      <c r="T84" s="17" t="str">
        <f>IFERROR(AND(OR(T1:T83,$AB84)=TRUE,IF(SEARCH(T$1,$B84)&gt;0,TRUE,FALSE)),"")</f>
        <v/>
      </c>
      <c r="U84" s="17" t="b">
        <f>IFERROR(AND(OR(U1:U83,$AB84)=TRUE,IF(SEARCH(U$1,$B84)&gt;0,TRUE,FALSE)),"")</f>
        <v>0</v>
      </c>
      <c r="V84" s="17" t="str">
        <f>IFERROR(AND(OR(V1:Y83,$AB84)=TRUE,IF(SEARCH(V$1,$B84)&gt;0,TRUE,FALSE)),"")</f>
        <v/>
      </c>
      <c r="W84" s="17" t="b">
        <f>IFERROR(AND(OR(W1:Y83,$AB84)=TRUE,IF(SEARCH(W$1,$B84)&gt;0,TRUE,FALSE)),"")</f>
        <v>0</v>
      </c>
      <c r="X84" s="17" t="str">
        <f>IFERROR(AND(OR(X1:Y83,$AB84)=TRUE,IF(SEARCH(X$1,$B84)&gt;0,TRUE,FALSE)),"")</f>
        <v/>
      </c>
      <c r="Y84" s="17" t="str">
        <f>IFERROR(AND(OR(Y1:Y83,$AB84)=TRUE,IF(SEARCH(Y$1,$B84)&gt;0,TRUE,FALSE)),"")</f>
        <v/>
      </c>
      <c r="Z84" s="17">
        <f t="shared" si="10"/>
        <v>0</v>
      </c>
      <c r="AA84" s="17" t="b">
        <f t="shared" si="11"/>
        <v>0</v>
      </c>
      <c r="AB84" s="17" t="b">
        <f t="shared" si="12"/>
        <v>0</v>
      </c>
      <c r="AC84" s="17" t="b">
        <f t="shared" si="13"/>
        <v>0</v>
      </c>
      <c r="AD84" s="17" t="b">
        <f>IF(F84&gt;'Overview (RESPONSES REQUIRED)'!$F$55,FALSE,TRUE)</f>
        <v>0</v>
      </c>
      <c r="AE84" s="17" t="b">
        <f>IF('Overview (RESPONSES REQUIRED)'!$D$55="Y", TRUE, FALSE)</f>
        <v>0</v>
      </c>
      <c r="AF84" s="17" t="str">
        <f t="shared" si="14"/>
        <v>N</v>
      </c>
    </row>
    <row r="85" spans="1:32" ht="27" x14ac:dyDescent="0.15">
      <c r="A85" s="17" t="s">
        <v>1214</v>
      </c>
      <c r="B85" s="17" t="s">
        <v>1215</v>
      </c>
      <c r="C85" s="17">
        <v>2</v>
      </c>
      <c r="D85" s="17">
        <v>1</v>
      </c>
      <c r="E85" s="17" t="s">
        <v>1051</v>
      </c>
      <c r="F85" s="17">
        <v>6</v>
      </c>
      <c r="G85" s="17" t="str">
        <f>IF('ENDC-n7'!P88="Y", "Y", IF('ENDC-n7'!P88="N", "N", 0))</f>
        <v>N</v>
      </c>
      <c r="H85" s="17" t="str">
        <f>IFERROR(AND(OR(H1:I84,$AB85)=TRUE,IF(SEARCH(H$1,$B85)&gt;0,TRUE,FALSE)),"")</f>
        <v/>
      </c>
      <c r="I85" s="17" t="str">
        <f>IFERROR(AND(OR(I1:I84,$AB85)=TRUE,IF(SEARCH(I$1,$B85)&gt;0,TRUE,FALSE)),"")</f>
        <v/>
      </c>
      <c r="J85" s="17" t="str">
        <f>IFERROR(AND(OR(J1:M84,$AB85)=TRUE,IF(SEARCH(J$1,$B85)&gt;0,TRUE,FALSE)),"")</f>
        <v/>
      </c>
      <c r="K85" s="17" t="b">
        <f>IFERROR(AND(OR(K1:M84,$AB85)=TRUE,IF(SEARCH(K$1,$B85)&gt;0,TRUE,FALSE)),"")</f>
        <v>0</v>
      </c>
      <c r="L85" s="17" t="str">
        <f>IFERROR(AND(OR(L1:M84,$AB85)=TRUE,IF(SEARCH(L$1,$B85)&gt;0,TRUE,FALSE)),"")</f>
        <v/>
      </c>
      <c r="M85" s="17" t="str">
        <f>IFERROR(AND(OR(M1:M84,$AB85)=TRUE,IF(SEARCH(M$1,$B85)&gt;0,TRUE,FALSE)),"")</f>
        <v/>
      </c>
      <c r="N85" s="17" t="str">
        <f>IFERROR(AND(OR(N1:N84,$AB85)=TRUE,IF(SEARCH(N$1,$B85)&gt;0,TRUE,FALSE)),"")</f>
        <v/>
      </c>
      <c r="O85" s="17" t="b">
        <f>IFERROR(AND(OR(O1:R84,$AB85)=TRUE,IF(SEARCH(O$1,$B85)&gt;0,TRUE,FALSE)),"")</f>
        <v>0</v>
      </c>
      <c r="P85" s="17" t="b">
        <f>IFERROR(AND(OR(P1:R84,$AB85)=TRUE,IF(SEARCH(P$1,$B85)&gt;0,TRUE,FALSE)),"")</f>
        <v>0</v>
      </c>
      <c r="Q85" s="17" t="str">
        <f>IFERROR(AND(OR(Q1:R84,$AB85)=TRUE,IF(SEARCH(Q$1,$B85)&gt;0,TRUE,FALSE)),"")</f>
        <v/>
      </c>
      <c r="R85" s="17" t="str">
        <f>IFERROR(AND(OR(R1:R84,$AB85)=TRUE,IF(SEARCH(R$1,$B85)&gt;0,TRUE,FALSE)),"")</f>
        <v/>
      </c>
      <c r="S85" s="17" t="str">
        <f>IFERROR(AND(OR(S1:T84,$AB85)=TRUE,IF(SEARCH(S$1,$B85)&gt;0,TRUE,FALSE)),"")</f>
        <v/>
      </c>
      <c r="T85" s="17" t="str">
        <f>IFERROR(AND(OR(T1:T84,$AB85)=TRUE,IF(SEARCH(T$1,$B85)&gt;0,TRUE,FALSE)),"")</f>
        <v/>
      </c>
      <c r="U85" s="17" t="str">
        <f>IFERROR(AND(OR(U1:U84,$AB85)=TRUE,IF(SEARCH(U$1,$B85)&gt;0,TRUE,FALSE)),"")</f>
        <v/>
      </c>
      <c r="V85" s="17" t="str">
        <f>IFERROR(AND(OR(V1:Y84,$AB85)=TRUE,IF(SEARCH(V$1,$B85)&gt;0,TRUE,FALSE)),"")</f>
        <v/>
      </c>
      <c r="W85" s="17" t="b">
        <f>IFERROR(AND(OR(W1:Y84,$AB85)=TRUE,IF(SEARCH(W$1,$B85)&gt;0,TRUE,FALSE)),"")</f>
        <v>0</v>
      </c>
      <c r="X85" s="17" t="str">
        <f>IFERROR(AND(OR(X1:Y84,$AB85)=TRUE,IF(SEARCH(X$1,$B85)&gt;0,TRUE,FALSE)),"")</f>
        <v/>
      </c>
      <c r="Y85" s="17" t="str">
        <f>IFERROR(AND(OR(Y1:Y84,$AB85)=TRUE,IF(SEARCH(Y$1,$B85)&gt;0,TRUE,FALSE)),"")</f>
        <v/>
      </c>
      <c r="Z85" s="17">
        <f t="shared" si="10"/>
        <v>0</v>
      </c>
      <c r="AA85" s="17" t="b">
        <f t="shared" si="11"/>
        <v>0</v>
      </c>
      <c r="AB85" s="17" t="b">
        <f t="shared" si="12"/>
        <v>0</v>
      </c>
      <c r="AC85" s="17" t="b">
        <f t="shared" si="13"/>
        <v>0</v>
      </c>
      <c r="AD85" s="17" t="b">
        <f>IF(F85&gt;'Overview (RESPONSES REQUIRED)'!$F$55,FALSE,TRUE)</f>
        <v>0</v>
      </c>
      <c r="AE85" s="17" t="b">
        <f>IF('Overview (RESPONSES REQUIRED)'!$D$55="Y", TRUE, FALSE)</f>
        <v>0</v>
      </c>
      <c r="AF85" s="17" t="str">
        <f t="shared" si="14"/>
        <v>N</v>
      </c>
    </row>
    <row r="86" spans="1:32" ht="27" x14ac:dyDescent="0.15">
      <c r="A86" s="17" t="s">
        <v>1216</v>
      </c>
      <c r="B86" s="17" t="s">
        <v>1217</v>
      </c>
      <c r="C86" s="17">
        <v>2</v>
      </c>
      <c r="D86" s="17">
        <v>1</v>
      </c>
      <c r="E86" s="17" t="s">
        <v>1051</v>
      </c>
      <c r="F86" s="17">
        <v>6</v>
      </c>
      <c r="G86" s="17" t="str">
        <f>IF('ENDC-n7'!P89="Y", "Y", IF('ENDC-n7'!P89="N", "N", 0))</f>
        <v>N</v>
      </c>
      <c r="H86" s="17" t="str">
        <f>IFERROR(AND(OR(H1:I85,$AB86)=TRUE,IF(SEARCH(H$1,$B86)&gt;0,TRUE,FALSE)),"")</f>
        <v/>
      </c>
      <c r="I86" s="17" t="str">
        <f>IFERROR(AND(OR(I1:I85,$AB86)=TRUE,IF(SEARCH(I$1,$B86)&gt;0,TRUE,FALSE)),"")</f>
        <v/>
      </c>
      <c r="J86" s="17" t="b">
        <f>IFERROR(AND(OR(J1:M85,$AB86)=TRUE,IF(SEARCH(J$1,$B86)&gt;0,TRUE,FALSE)),"")</f>
        <v>0</v>
      </c>
      <c r="K86" s="17" t="str">
        <f>IFERROR(AND(OR(K1:M85,$AB86)=TRUE,IF(SEARCH(K$1,$B86)&gt;0,TRUE,FALSE)),"")</f>
        <v/>
      </c>
      <c r="L86" s="17" t="str">
        <f>IFERROR(AND(OR(L1:M85,$AB86)=TRUE,IF(SEARCH(L$1,$B86)&gt;0,TRUE,FALSE)),"")</f>
        <v/>
      </c>
      <c r="M86" s="17" t="str">
        <f>IFERROR(AND(OR(M1:M85,$AB86)=TRUE,IF(SEARCH(M$1,$B86)&gt;0,TRUE,FALSE)),"")</f>
        <v/>
      </c>
      <c r="N86" s="17" t="str">
        <f>IFERROR(AND(OR(N1:N85,$AB86)=TRUE,IF(SEARCH(N$1,$B86)&gt;0,TRUE,FALSE)),"")</f>
        <v/>
      </c>
      <c r="O86" s="17" t="str">
        <f>IFERROR(AND(OR(O1:R85,$AB86)=TRUE,IF(SEARCH(O$1,$B86)&gt;0,TRUE,FALSE)),"")</f>
        <v/>
      </c>
      <c r="P86" s="17" t="b">
        <f>IFERROR(AND(OR(P1:R85,$AB86)=TRUE,IF(SEARCH(P$1,$B86)&gt;0,TRUE,FALSE)),"")</f>
        <v>0</v>
      </c>
      <c r="Q86" s="17" t="str">
        <f>IFERROR(AND(OR(Q1:R85,$AB86)=TRUE,IF(SEARCH(Q$1,$B86)&gt;0,TRUE,FALSE)),"")</f>
        <v/>
      </c>
      <c r="R86" s="17" t="str">
        <f>IFERROR(AND(OR(R1:R85,$AB86)=TRUE,IF(SEARCH(R$1,$B86)&gt;0,TRUE,FALSE)),"")</f>
        <v/>
      </c>
      <c r="S86" s="17" t="str">
        <f>IFERROR(AND(OR(S1:T85,$AB86)=TRUE,IF(SEARCH(S$1,$B86)&gt;0,TRUE,FALSE)),"")</f>
        <v/>
      </c>
      <c r="T86" s="17" t="str">
        <f>IFERROR(AND(OR(T1:T85,$AB86)=TRUE,IF(SEARCH(T$1,$B86)&gt;0,TRUE,FALSE)),"")</f>
        <v/>
      </c>
      <c r="U86" s="17" t="str">
        <f>IFERROR(AND(OR(U1:U85,$AB86)=TRUE,IF(SEARCH(U$1,$B86)&gt;0,TRUE,FALSE)),"")</f>
        <v/>
      </c>
      <c r="V86" s="17" t="str">
        <f>IFERROR(AND(OR(V1:Y85,$AB86)=TRUE,IF(SEARCH(V$1,$B86)&gt;0,TRUE,FALSE)),"")</f>
        <v/>
      </c>
      <c r="W86" s="17" t="b">
        <f>IFERROR(AND(OR(W1:Y85,$AB86)=TRUE,IF(SEARCH(W$1,$B86)&gt;0,TRUE,FALSE)),"")</f>
        <v>0</v>
      </c>
      <c r="X86" s="17" t="str">
        <f>IFERROR(AND(OR(X1:Y85,$AB86)=TRUE,IF(SEARCH(X$1,$B86)&gt;0,TRUE,FALSE)),"")</f>
        <v/>
      </c>
      <c r="Y86" s="17" t="str">
        <f>IFERROR(AND(OR(Y1:Y85,$AB86)=TRUE,IF(SEARCH(Y$1,$B86)&gt;0,TRUE,FALSE)),"")</f>
        <v/>
      </c>
      <c r="Z86" s="17">
        <f t="shared" si="10"/>
        <v>0</v>
      </c>
      <c r="AA86" s="17" t="b">
        <f t="shared" si="11"/>
        <v>0</v>
      </c>
      <c r="AB86" s="17" t="b">
        <f t="shared" si="12"/>
        <v>0</v>
      </c>
      <c r="AC86" s="17" t="b">
        <f t="shared" si="13"/>
        <v>0</v>
      </c>
      <c r="AD86" s="17" t="b">
        <f>IF(F86&gt;'Overview (RESPONSES REQUIRED)'!$F$55,FALSE,TRUE)</f>
        <v>0</v>
      </c>
      <c r="AE86" s="17" t="b">
        <f>IF('Overview (RESPONSES REQUIRED)'!$D$55="Y", TRUE, FALSE)</f>
        <v>0</v>
      </c>
      <c r="AF86" s="17" t="str">
        <f t="shared" si="14"/>
        <v>N</v>
      </c>
    </row>
    <row r="87" spans="1:32" ht="40.5" x14ac:dyDescent="0.15">
      <c r="A87" s="17" t="s">
        <v>1218</v>
      </c>
      <c r="B87" s="17" t="s">
        <v>1219</v>
      </c>
      <c r="C87" s="17">
        <v>2</v>
      </c>
      <c r="D87" s="17">
        <v>1</v>
      </c>
      <c r="E87" s="17" t="s">
        <v>1051</v>
      </c>
      <c r="F87" s="17">
        <v>6</v>
      </c>
      <c r="G87" s="17" t="str">
        <f>IF('ENDC-n7'!P90="Y", "Y", IF('ENDC-n7'!P90="N", "N", 0))</f>
        <v>N</v>
      </c>
      <c r="H87" s="17" t="str">
        <f>IFERROR(AND(OR(H1:I86,$AB87)=TRUE,IF(SEARCH(H$1,$B87)&gt;0,TRUE,FALSE)),"")</f>
        <v/>
      </c>
      <c r="I87" s="17" t="str">
        <f>IFERROR(AND(OR(I1:I86,$AB87)=TRUE,IF(SEARCH(I$1,$B87)&gt;0,TRUE,FALSE)),"")</f>
        <v/>
      </c>
      <c r="J87" s="17" t="str">
        <f>IFERROR(AND(OR(J1:M86,$AB87)=TRUE,IF(SEARCH(J$1,$B87)&gt;0,TRUE,FALSE)),"")</f>
        <v/>
      </c>
      <c r="K87" s="17" t="b">
        <f>IFERROR(AND(OR(K1:M86,$AB87)=TRUE,IF(SEARCH(K$1,$B87)&gt;0,TRUE,FALSE)),"")</f>
        <v>0</v>
      </c>
      <c r="L87" s="17" t="str">
        <f>IFERROR(AND(OR(L1:M86,$AB87)=TRUE,IF(SEARCH(L$1,$B87)&gt;0,TRUE,FALSE)),"")</f>
        <v/>
      </c>
      <c r="M87" s="17" t="str">
        <f>IFERROR(AND(OR(M1:M86,$AB87)=TRUE,IF(SEARCH(M$1,$B87)&gt;0,TRUE,FALSE)),"")</f>
        <v/>
      </c>
      <c r="N87" s="17" t="str">
        <f>IFERROR(AND(OR(N1:N86,$AB87)=TRUE,IF(SEARCH(N$1,$B87)&gt;0,TRUE,FALSE)),"")</f>
        <v/>
      </c>
      <c r="O87" s="17" t="str">
        <f>IFERROR(AND(OR(O1:R86,$AB87)=TRUE,IF(SEARCH(O$1,$B87)&gt;0,TRUE,FALSE)),"")</f>
        <v/>
      </c>
      <c r="P87" s="17" t="b">
        <f>IFERROR(AND(OR(P1:R86,$AB87)=TRUE,IF(SEARCH(P$1,$B87)&gt;0,TRUE,FALSE)),"")</f>
        <v>0</v>
      </c>
      <c r="Q87" s="17" t="str">
        <f>IFERROR(AND(OR(Q1:R86,$AB87)=TRUE,IF(SEARCH(Q$1,$B87)&gt;0,TRUE,FALSE)),"")</f>
        <v/>
      </c>
      <c r="R87" s="17" t="str">
        <f>IFERROR(AND(OR(R1:R86,$AB87)=TRUE,IF(SEARCH(R$1,$B87)&gt;0,TRUE,FALSE)),"")</f>
        <v/>
      </c>
      <c r="S87" s="17" t="str">
        <f>IFERROR(AND(OR(S1:T86,$AB87)=TRUE,IF(SEARCH(S$1,$B87)&gt;0,TRUE,FALSE)),"")</f>
        <v/>
      </c>
      <c r="T87" s="17" t="str">
        <f>IFERROR(AND(OR(T1:T86,$AB87)=TRUE,IF(SEARCH(T$1,$B87)&gt;0,TRUE,FALSE)),"")</f>
        <v/>
      </c>
      <c r="U87" s="17" t="b">
        <f>IFERROR(AND(OR(U1:U86,$AB87)=TRUE,IF(SEARCH(U$1,$B87)&gt;0,TRUE,FALSE)),"")</f>
        <v>0</v>
      </c>
      <c r="V87" s="17" t="str">
        <f>IFERROR(AND(OR(V1:Y86,$AB87)=TRUE,IF(SEARCH(V$1,$B87)&gt;0,TRUE,FALSE)),"")</f>
        <v/>
      </c>
      <c r="W87" s="17" t="b">
        <f>IFERROR(AND(OR(W1:Y86,$AB87)=TRUE,IF(SEARCH(W$1,$B87)&gt;0,TRUE,FALSE)),"")</f>
        <v>0</v>
      </c>
      <c r="X87" s="17" t="str">
        <f>IFERROR(AND(OR(X1:Y86,$AB87)=TRUE,IF(SEARCH(X$1,$B87)&gt;0,TRUE,FALSE)),"")</f>
        <v/>
      </c>
      <c r="Y87" s="17" t="str">
        <f>IFERROR(AND(OR(Y1:Y86,$AB87)=TRUE,IF(SEARCH(Y$1,$B87)&gt;0,TRUE,FALSE)),"")</f>
        <v/>
      </c>
      <c r="Z87" s="17">
        <f t="shared" si="10"/>
        <v>0</v>
      </c>
      <c r="AA87" s="17" t="b">
        <f t="shared" si="11"/>
        <v>0</v>
      </c>
      <c r="AB87" s="17" t="b">
        <f t="shared" si="12"/>
        <v>0</v>
      </c>
      <c r="AC87" s="17" t="b">
        <f t="shared" si="13"/>
        <v>0</v>
      </c>
      <c r="AD87" s="17" t="b">
        <f>IF(F87&gt;'Overview (RESPONSES REQUIRED)'!$F$55,FALSE,TRUE)</f>
        <v>0</v>
      </c>
      <c r="AE87" s="17" t="b">
        <f>IF('Overview (RESPONSES REQUIRED)'!$D$55="Y", TRUE, FALSE)</f>
        <v>0</v>
      </c>
      <c r="AF87" s="17" t="str">
        <f t="shared" si="14"/>
        <v>N</v>
      </c>
    </row>
    <row r="88" spans="1:32" ht="27" x14ac:dyDescent="0.15">
      <c r="A88" s="17" t="s">
        <v>1220</v>
      </c>
      <c r="B88" s="17" t="s">
        <v>1221</v>
      </c>
      <c r="C88" s="17">
        <v>2</v>
      </c>
      <c r="D88" s="17">
        <v>1</v>
      </c>
      <c r="E88" s="17" t="s">
        <v>1051</v>
      </c>
      <c r="F88" s="17">
        <v>6</v>
      </c>
      <c r="G88" s="17" t="str">
        <f>IF('ENDC-n7'!P91="Y", "Y", IF('ENDC-n7'!P91="N", "N", 0))</f>
        <v>N</v>
      </c>
      <c r="H88" s="17" t="str">
        <f>IFERROR(AND(OR(H1:I87,$AB88)=TRUE,IF(SEARCH(H$1,$B88)&gt;0,TRUE,FALSE)),"")</f>
        <v/>
      </c>
      <c r="I88" s="17" t="str">
        <f>IFERROR(AND(OR(I1:I87,$AB88)=TRUE,IF(SEARCH(I$1,$B88)&gt;0,TRUE,FALSE)),"")</f>
        <v/>
      </c>
      <c r="J88" s="17" t="str">
        <f>IFERROR(AND(OR(J1:M87,$AB88)=TRUE,IF(SEARCH(J$1,$B88)&gt;0,TRUE,FALSE)),"")</f>
        <v/>
      </c>
      <c r="K88" s="17" t="str">
        <f>IFERROR(AND(OR(K1:M87,$AB88)=TRUE,IF(SEARCH(K$1,$B88)&gt;0,TRUE,FALSE)),"")</f>
        <v/>
      </c>
      <c r="L88" s="17" t="str">
        <f>IFERROR(AND(OR(L1:M87,$AB88)=TRUE,IF(SEARCH(L$1,$B88)&gt;0,TRUE,FALSE)),"")</f>
        <v/>
      </c>
      <c r="M88" s="17" t="str">
        <f>IFERROR(AND(OR(M1:M87,$AB88)=TRUE,IF(SEARCH(M$1,$B88)&gt;0,TRUE,FALSE)),"")</f>
        <v/>
      </c>
      <c r="N88" s="17" t="str">
        <f>IFERROR(AND(OR(N1:N87,$AB88)=TRUE,IF(SEARCH(N$1,$B88)&gt;0,TRUE,FALSE)),"")</f>
        <v/>
      </c>
      <c r="O88" s="17" t="str">
        <f>IFERROR(AND(OR(O1:R87,$AB88)=TRUE,IF(SEARCH(O$1,$B88)&gt;0,TRUE,FALSE)),"")</f>
        <v/>
      </c>
      <c r="P88" s="17" t="b">
        <f>IFERROR(AND(OR(P1:R87,$AB88)=TRUE,IF(SEARCH(P$1,$B88)&gt;0,TRUE,FALSE)),"")</f>
        <v>0</v>
      </c>
      <c r="Q88" s="17" t="str">
        <f>IFERROR(AND(OR(Q1:R87,$AB88)=TRUE,IF(SEARCH(Q$1,$B88)&gt;0,TRUE,FALSE)),"")</f>
        <v/>
      </c>
      <c r="R88" s="17" t="str">
        <f>IFERROR(AND(OR(R1:R87,$AB88)=TRUE,IF(SEARCH(R$1,$B88)&gt;0,TRUE,FALSE)),"")</f>
        <v/>
      </c>
      <c r="S88" s="17" t="str">
        <f>IFERROR(AND(OR(S1:T87,$AB88)=TRUE,IF(SEARCH(S$1,$B88)&gt;0,TRUE,FALSE)),"")</f>
        <v/>
      </c>
      <c r="T88" s="17" t="str">
        <f>IFERROR(AND(OR(T1:T87,$AB88)=TRUE,IF(SEARCH(T$1,$B88)&gt;0,TRUE,FALSE)),"")</f>
        <v/>
      </c>
      <c r="U88" s="17" t="b">
        <f>IFERROR(AND(OR(U1:U87,$AB88)=TRUE,IF(SEARCH(U$1,$B88)&gt;0,TRUE,FALSE)),"")</f>
        <v>0</v>
      </c>
      <c r="V88" s="17" t="str">
        <f>IFERROR(AND(OR(V1:Y87,$AB88)=TRUE,IF(SEARCH(V$1,$B88)&gt;0,TRUE,FALSE)),"")</f>
        <v/>
      </c>
      <c r="W88" s="17" t="b">
        <f>IFERROR(AND(OR(W1:Y87,$AB88)=TRUE,IF(SEARCH(W$1,$B88)&gt;0,TRUE,FALSE)),"")</f>
        <v>0</v>
      </c>
      <c r="X88" s="17" t="str">
        <f>IFERROR(AND(OR(X1:Y87,$AB88)=TRUE,IF(SEARCH(X$1,$B88)&gt;0,TRUE,FALSE)),"")</f>
        <v/>
      </c>
      <c r="Y88" s="17" t="str">
        <f>IFERROR(AND(OR(Y1:Y87,$AB88)=TRUE,IF(SEARCH(Y$1,$B88)&gt;0,TRUE,FALSE)),"")</f>
        <v/>
      </c>
      <c r="Z88" s="17">
        <f t="shared" si="10"/>
        <v>0</v>
      </c>
      <c r="AA88" s="17" t="b">
        <f t="shared" si="11"/>
        <v>0</v>
      </c>
      <c r="AB88" s="17" t="b">
        <f t="shared" si="12"/>
        <v>0</v>
      </c>
      <c r="AC88" s="17" t="b">
        <f t="shared" si="13"/>
        <v>0</v>
      </c>
      <c r="AD88" s="17" t="b">
        <f>IF(F88&gt;'Overview (RESPONSES REQUIRED)'!$F$55,FALSE,TRUE)</f>
        <v>0</v>
      </c>
      <c r="AE88" s="17" t="b">
        <f>IF('Overview (RESPONSES REQUIRED)'!$D$55="Y", TRUE, FALSE)</f>
        <v>0</v>
      </c>
      <c r="AF88" s="17" t="str">
        <f t="shared" si="14"/>
        <v>N</v>
      </c>
    </row>
    <row r="89" spans="1:32" ht="27" x14ac:dyDescent="0.15">
      <c r="A89" s="17" t="s">
        <v>1222</v>
      </c>
      <c r="B89" s="17" t="s">
        <v>1223</v>
      </c>
      <c r="C89" s="17">
        <v>2</v>
      </c>
      <c r="D89" s="17">
        <v>1</v>
      </c>
      <c r="E89" s="17" t="s">
        <v>1051</v>
      </c>
      <c r="F89" s="17">
        <v>4</v>
      </c>
      <c r="G89" s="17" t="str">
        <f>IF('ENDC-n7'!P92="Y", "Y", IF('ENDC-n7'!P92="N", "N", 0))</f>
        <v>N</v>
      </c>
      <c r="H89" s="17" t="b">
        <f>IFERROR(AND(OR(H1:I88,$AB89)=TRUE,IF(SEARCH(H$1,$B89)&gt;0,TRUE,FALSE)),"")</f>
        <v>0</v>
      </c>
      <c r="I89" s="17" t="str">
        <f>IFERROR(AND(OR(I1:I88,$AB89)=TRUE,IF(SEARCH(I$1,$B89)&gt;0,TRUE,FALSE)),"")</f>
        <v/>
      </c>
      <c r="J89" s="17" t="b">
        <f>IFERROR(AND(OR(J1:M88,$AB89)=TRUE,IF(SEARCH(J$1,$B89)&gt;0,TRUE,FALSE)),"")</f>
        <v>0</v>
      </c>
      <c r="K89" s="17" t="str">
        <f>IFERROR(AND(OR(K1:M88,$AB89)=TRUE,IF(SEARCH(K$1,$B89)&gt;0,TRUE,FALSE)),"")</f>
        <v/>
      </c>
      <c r="L89" s="17" t="str">
        <f>IFERROR(AND(OR(L1:M88,$AB89)=TRUE,IF(SEARCH(L$1,$B89)&gt;0,TRUE,FALSE)),"")</f>
        <v/>
      </c>
      <c r="M89" s="17" t="str">
        <f>IFERROR(AND(OR(M1:M88,$AB89)=TRUE,IF(SEARCH(M$1,$B89)&gt;0,TRUE,FALSE)),"")</f>
        <v/>
      </c>
      <c r="N89" s="17" t="str">
        <f>IFERROR(AND(OR(N1:N88,$AB89)=TRUE,IF(SEARCH(N$1,$B89)&gt;0,TRUE,FALSE)),"")</f>
        <v/>
      </c>
      <c r="O89" s="17" t="str">
        <f>IFERROR(AND(OR(O1:R88,$AB89)=TRUE,IF(SEARCH(O$1,$B89)&gt;0,TRUE,FALSE)),"")</f>
        <v/>
      </c>
      <c r="P89" s="17" t="b">
        <f>IFERROR(AND(OR(P1:R88,$AB89)=TRUE,IF(SEARCH(P$1,$B89)&gt;0,TRUE,FALSE)),"")</f>
        <v>0</v>
      </c>
      <c r="Q89" s="17" t="str">
        <f>IFERROR(AND(OR(Q1:R88,$AB89)=TRUE,IF(SEARCH(Q$1,$B89)&gt;0,TRUE,FALSE)),"")</f>
        <v/>
      </c>
      <c r="R89" s="17" t="str">
        <f>IFERROR(AND(OR(R1:R88,$AB89)=TRUE,IF(SEARCH(R$1,$B89)&gt;0,TRUE,FALSE)),"")</f>
        <v/>
      </c>
      <c r="S89" s="17" t="str">
        <f>IFERROR(AND(OR(S1:T88,$AB89)=TRUE,IF(SEARCH(S$1,$B89)&gt;0,TRUE,FALSE)),"")</f>
        <v/>
      </c>
      <c r="T89" s="17" t="str">
        <f>IFERROR(AND(OR(T1:T88,$AB89)=TRUE,IF(SEARCH(T$1,$B89)&gt;0,TRUE,FALSE)),"")</f>
        <v/>
      </c>
      <c r="U89" s="17" t="str">
        <f>IFERROR(AND(OR(U1:U88,$AB89)=TRUE,IF(SEARCH(U$1,$B89)&gt;0,TRUE,FALSE)),"")</f>
        <v/>
      </c>
      <c r="V89" s="17" t="str">
        <f>IFERROR(AND(OR(V1:Y88,$AB89)=TRUE,IF(SEARCH(V$1,$B89)&gt;0,TRUE,FALSE)),"")</f>
        <v/>
      </c>
      <c r="W89" s="17" t="b">
        <f>IFERROR(AND(OR(W1:Y88,$AB89)=TRUE,IF(SEARCH(W$1,$B89)&gt;0,TRUE,FALSE)),"")</f>
        <v>0</v>
      </c>
      <c r="X89" s="17" t="str">
        <f>IFERROR(AND(OR(X1:Y88,$AB89)=TRUE,IF(SEARCH(X$1,$B89)&gt;0,TRUE,FALSE)),"")</f>
        <v/>
      </c>
      <c r="Y89" s="17" t="str">
        <f>IFERROR(AND(OR(Y1:Y88,$AB89)=TRUE,IF(SEARCH(Y$1,$B89)&gt;0,TRUE,FALSE)),"")</f>
        <v/>
      </c>
      <c r="Z89" s="17">
        <f t="shared" si="10"/>
        <v>0</v>
      </c>
      <c r="AA89" s="17" t="b">
        <f t="shared" si="11"/>
        <v>0</v>
      </c>
      <c r="AB89" s="17" t="b">
        <f t="shared" si="12"/>
        <v>0</v>
      </c>
      <c r="AC89" s="17" t="b">
        <f t="shared" si="13"/>
        <v>0</v>
      </c>
      <c r="AD89" s="17" t="b">
        <f>IF(F89&gt;'Overview (RESPONSES REQUIRED)'!$F$55,FALSE,TRUE)</f>
        <v>0</v>
      </c>
      <c r="AE89" s="17" t="b">
        <f>IF('Overview (RESPONSES REQUIRED)'!$D$55="Y", TRUE, FALSE)</f>
        <v>0</v>
      </c>
      <c r="AF89" s="17" t="str">
        <f t="shared" si="14"/>
        <v>N</v>
      </c>
    </row>
    <row r="90" spans="1:32" ht="27" x14ac:dyDescent="0.15">
      <c r="A90" s="17" t="s">
        <v>1224</v>
      </c>
      <c r="B90" s="17" t="s">
        <v>1225</v>
      </c>
      <c r="C90" s="17">
        <v>2</v>
      </c>
      <c r="D90" s="17">
        <v>1</v>
      </c>
      <c r="E90" s="17" t="s">
        <v>1051</v>
      </c>
      <c r="F90" s="17">
        <v>4</v>
      </c>
      <c r="G90" s="17" t="str">
        <f>IF('ENDC-n7'!P93="Y", "Y", IF('ENDC-n7'!P93="N", "N", 0))</f>
        <v>N</v>
      </c>
      <c r="H90" s="17" t="b">
        <f>IFERROR(AND(OR(H1:I89,$AB90)=TRUE,IF(SEARCH(H$1,$B90)&gt;0,TRUE,FALSE)),"")</f>
        <v>0</v>
      </c>
      <c r="I90" s="17" t="str">
        <f>IFERROR(AND(OR(I1:I89,$AB90)=TRUE,IF(SEARCH(I$1,$B90)&gt;0,TRUE,FALSE)),"")</f>
        <v/>
      </c>
      <c r="J90" s="17" t="str">
        <f>IFERROR(AND(OR(J1:M89,$AB90)=TRUE,IF(SEARCH(J$1,$B90)&gt;0,TRUE,FALSE)),"")</f>
        <v/>
      </c>
      <c r="K90" s="17" t="str">
        <f>IFERROR(AND(OR(K1:M89,$AB90)=TRUE,IF(SEARCH(K$1,$B90)&gt;0,TRUE,FALSE)),"")</f>
        <v/>
      </c>
      <c r="L90" s="17" t="str">
        <f>IFERROR(AND(OR(L1:M89,$AB90)=TRUE,IF(SEARCH(L$1,$B90)&gt;0,TRUE,FALSE)),"")</f>
        <v/>
      </c>
      <c r="M90" s="17" t="str">
        <f>IFERROR(AND(OR(M1:M89,$AB90)=TRUE,IF(SEARCH(M$1,$B90)&gt;0,TRUE,FALSE)),"")</f>
        <v/>
      </c>
      <c r="N90" s="17" t="str">
        <f>IFERROR(AND(OR(N1:N89,$AB90)=TRUE,IF(SEARCH(N$1,$B90)&gt;0,TRUE,FALSE)),"")</f>
        <v/>
      </c>
      <c r="O90" s="17" t="b">
        <f>IFERROR(AND(OR(O1:R89,$AB90)=TRUE,IF(SEARCH(O$1,$B90)&gt;0,TRUE,FALSE)),"")</f>
        <v>0</v>
      </c>
      <c r="P90" s="17" t="b">
        <f>IFERROR(AND(OR(P1:R89,$AB90)=TRUE,IF(SEARCH(P$1,$B90)&gt;0,TRUE,FALSE)),"")</f>
        <v>0</v>
      </c>
      <c r="Q90" s="17" t="str">
        <f>IFERROR(AND(OR(Q1:R89,$AB90)=TRUE,IF(SEARCH(Q$1,$B90)&gt;0,TRUE,FALSE)),"")</f>
        <v/>
      </c>
      <c r="R90" s="17" t="str">
        <f>IFERROR(AND(OR(R1:R89,$AB90)=TRUE,IF(SEARCH(R$1,$B90)&gt;0,TRUE,FALSE)),"")</f>
        <v/>
      </c>
      <c r="S90" s="17" t="str">
        <f>IFERROR(AND(OR(S1:T89,$AB90)=TRUE,IF(SEARCH(S$1,$B90)&gt;0,TRUE,FALSE)),"")</f>
        <v/>
      </c>
      <c r="T90" s="17" t="str">
        <f>IFERROR(AND(OR(T1:T89,$AB90)=TRUE,IF(SEARCH(T$1,$B90)&gt;0,TRUE,FALSE)),"")</f>
        <v/>
      </c>
      <c r="U90" s="17" t="str">
        <f>IFERROR(AND(OR(U1:U89,$AB90)=TRUE,IF(SEARCH(U$1,$B90)&gt;0,TRUE,FALSE)),"")</f>
        <v/>
      </c>
      <c r="V90" s="17" t="str">
        <f>IFERROR(AND(OR(V1:Y89,$AB90)=TRUE,IF(SEARCH(V$1,$B90)&gt;0,TRUE,FALSE)),"")</f>
        <v/>
      </c>
      <c r="W90" s="17" t="b">
        <f>IFERROR(AND(OR(W1:Y89,$AB90)=TRUE,IF(SEARCH(W$1,$B90)&gt;0,TRUE,FALSE)),"")</f>
        <v>0</v>
      </c>
      <c r="X90" s="17" t="str">
        <f>IFERROR(AND(OR(X1:Y89,$AB90)=TRUE,IF(SEARCH(X$1,$B90)&gt;0,TRUE,FALSE)),"")</f>
        <v/>
      </c>
      <c r="Y90" s="17" t="str">
        <f>IFERROR(AND(OR(Y1:Y89,$AB90)=TRUE,IF(SEARCH(Y$1,$B90)&gt;0,TRUE,FALSE)),"")</f>
        <v/>
      </c>
      <c r="Z90" s="17">
        <f t="shared" si="10"/>
        <v>0</v>
      </c>
      <c r="AA90" s="17" t="b">
        <f t="shared" si="11"/>
        <v>0</v>
      </c>
      <c r="AB90" s="17" t="b">
        <f t="shared" si="12"/>
        <v>0</v>
      </c>
      <c r="AC90" s="17" t="b">
        <f t="shared" si="13"/>
        <v>0</v>
      </c>
      <c r="AD90" s="17" t="b">
        <f>IF(F90&gt;'Overview (RESPONSES REQUIRED)'!$F$55,FALSE,TRUE)</f>
        <v>0</v>
      </c>
      <c r="AE90" s="17" t="b">
        <f>IF('Overview (RESPONSES REQUIRED)'!$D$55="Y", TRUE, FALSE)</f>
        <v>0</v>
      </c>
      <c r="AF90" s="17" t="str">
        <f t="shared" si="14"/>
        <v>N</v>
      </c>
    </row>
    <row r="91" spans="1:32" ht="40.5" x14ac:dyDescent="0.15">
      <c r="A91" s="17" t="s">
        <v>1226</v>
      </c>
      <c r="B91" s="17" t="s">
        <v>1227</v>
      </c>
      <c r="C91" s="17">
        <v>2</v>
      </c>
      <c r="D91" s="17">
        <v>1</v>
      </c>
      <c r="E91" s="17" t="s">
        <v>1051</v>
      </c>
      <c r="F91" s="17">
        <v>4</v>
      </c>
      <c r="G91" s="17" t="str">
        <f>IF('ENDC-n7'!P94="Y", "Y", IF('ENDC-n7'!P94="N", "N", 0))</f>
        <v>N</v>
      </c>
      <c r="H91" s="17" t="b">
        <f>IFERROR(AND(OR(H1:I90,$AB91)=TRUE,IF(SEARCH(H$1,$B91)&gt;0,TRUE,FALSE)),"")</f>
        <v>0</v>
      </c>
      <c r="I91" s="17" t="str">
        <f>IFERROR(AND(OR(I1:I90,$AB91)=TRUE,IF(SEARCH(I$1,$B91)&gt;0,TRUE,FALSE)),"")</f>
        <v/>
      </c>
      <c r="J91" s="17" t="str">
        <f>IFERROR(AND(OR(J1:M90,$AB91)=TRUE,IF(SEARCH(J$1,$B91)&gt;0,TRUE,FALSE)),"")</f>
        <v/>
      </c>
      <c r="K91" s="17" t="str">
        <f>IFERROR(AND(OR(K1:M90,$AB91)=TRUE,IF(SEARCH(K$1,$B91)&gt;0,TRUE,FALSE)),"")</f>
        <v/>
      </c>
      <c r="L91" s="17" t="str">
        <f>IFERROR(AND(OR(L1:M90,$AB91)=TRUE,IF(SEARCH(L$1,$B91)&gt;0,TRUE,FALSE)),"")</f>
        <v/>
      </c>
      <c r="M91" s="17" t="str">
        <f>IFERROR(AND(OR(M1:M90,$AB91)=TRUE,IF(SEARCH(M$1,$B91)&gt;0,TRUE,FALSE)),"")</f>
        <v/>
      </c>
      <c r="N91" s="17" t="str">
        <f>IFERROR(AND(OR(N1:N90,$AB91)=TRUE,IF(SEARCH(N$1,$B91)&gt;0,TRUE,FALSE)),"")</f>
        <v/>
      </c>
      <c r="O91" s="17" t="str">
        <f>IFERROR(AND(OR(O1:R90,$AB91)=TRUE,IF(SEARCH(O$1,$B91)&gt;0,TRUE,FALSE)),"")</f>
        <v/>
      </c>
      <c r="P91" s="17" t="b">
        <f>IFERROR(AND(OR(P1:R90,$AB91)=TRUE,IF(SEARCH(P$1,$B91)&gt;0,TRUE,FALSE)),"")</f>
        <v>0</v>
      </c>
      <c r="Q91" s="17" t="str">
        <f>IFERROR(AND(OR(Q1:R90,$AB91)=TRUE,IF(SEARCH(Q$1,$B91)&gt;0,TRUE,FALSE)),"")</f>
        <v/>
      </c>
      <c r="R91" s="17" t="str">
        <f>IFERROR(AND(OR(R1:R90,$AB91)=TRUE,IF(SEARCH(R$1,$B91)&gt;0,TRUE,FALSE)),"")</f>
        <v/>
      </c>
      <c r="S91" s="17" t="str">
        <f>IFERROR(AND(OR(S1:T90,$AB91)=TRUE,IF(SEARCH(S$1,$B91)&gt;0,TRUE,FALSE)),"")</f>
        <v/>
      </c>
      <c r="T91" s="17" t="str">
        <f>IFERROR(AND(OR(T1:T90,$AB91)=TRUE,IF(SEARCH(T$1,$B91)&gt;0,TRUE,FALSE)),"")</f>
        <v/>
      </c>
      <c r="U91" s="17" t="b">
        <f>IFERROR(AND(OR(U1:U90,$AB91)=TRUE,IF(SEARCH(U$1,$B91)&gt;0,TRUE,FALSE)),"")</f>
        <v>0</v>
      </c>
      <c r="V91" s="17" t="str">
        <f>IFERROR(AND(OR(V1:Y90,$AB91)=TRUE,IF(SEARCH(V$1,$B91)&gt;0,TRUE,FALSE)),"")</f>
        <v/>
      </c>
      <c r="W91" s="17" t="b">
        <f>IFERROR(AND(OR(W1:Y90,$AB91)=TRUE,IF(SEARCH(W$1,$B91)&gt;0,TRUE,FALSE)),"")</f>
        <v>0</v>
      </c>
      <c r="X91" s="17" t="str">
        <f>IFERROR(AND(OR(X1:Y90,$AB91)=TRUE,IF(SEARCH(X$1,$B91)&gt;0,TRUE,FALSE)),"")</f>
        <v/>
      </c>
      <c r="Y91" s="17" t="str">
        <f>IFERROR(AND(OR(Y1:Y90,$AB91)=TRUE,IF(SEARCH(Y$1,$B91)&gt;0,TRUE,FALSE)),"")</f>
        <v/>
      </c>
      <c r="Z91" s="17">
        <f t="shared" si="10"/>
        <v>0</v>
      </c>
      <c r="AA91" s="17" t="b">
        <f t="shared" si="11"/>
        <v>0</v>
      </c>
      <c r="AB91" s="17" t="b">
        <f t="shared" si="12"/>
        <v>0</v>
      </c>
      <c r="AC91" s="17" t="b">
        <f t="shared" si="13"/>
        <v>0</v>
      </c>
      <c r="AD91" s="17" t="b">
        <f>IF(F91&gt;'Overview (RESPONSES REQUIRED)'!$F$55,FALSE,TRUE)</f>
        <v>0</v>
      </c>
      <c r="AE91" s="17" t="b">
        <f>IF('Overview (RESPONSES REQUIRED)'!$D$55="Y", TRUE, FALSE)</f>
        <v>0</v>
      </c>
      <c r="AF91" s="17" t="str">
        <f t="shared" si="14"/>
        <v>N</v>
      </c>
    </row>
    <row r="92" spans="1:32" ht="27" x14ac:dyDescent="0.15">
      <c r="A92" s="17" t="s">
        <v>1228</v>
      </c>
      <c r="B92" s="17" t="s">
        <v>1229</v>
      </c>
      <c r="C92" s="17">
        <v>2</v>
      </c>
      <c r="D92" s="17">
        <v>1</v>
      </c>
      <c r="E92" s="17" t="s">
        <v>1051</v>
      </c>
      <c r="F92" s="17">
        <v>4</v>
      </c>
      <c r="G92" s="17" t="str">
        <f>IF('ENDC-n7'!P95="Y", "Y", IF('ENDC-n7'!P95="N", "N", 0))</f>
        <v>N</v>
      </c>
      <c r="H92" s="17" t="str">
        <f>IFERROR(AND(OR(H1:I91,$AB92)=TRUE,IF(SEARCH(H$1,$B92)&gt;0,TRUE,FALSE)),"")</f>
        <v/>
      </c>
      <c r="I92" s="17" t="str">
        <f>IFERROR(AND(OR(I1:I91,$AB92)=TRUE,IF(SEARCH(I$1,$B92)&gt;0,TRUE,FALSE)),"")</f>
        <v/>
      </c>
      <c r="J92" s="17" t="b">
        <f>IFERROR(AND(OR(J1:M91,$AB92)=TRUE,IF(SEARCH(J$1,$B92)&gt;0,TRUE,FALSE)),"")</f>
        <v>0</v>
      </c>
      <c r="K92" s="17" t="str">
        <f>IFERROR(AND(OR(K1:M91,$AB92)=TRUE,IF(SEARCH(K$1,$B92)&gt;0,TRUE,FALSE)),"")</f>
        <v/>
      </c>
      <c r="L92" s="17" t="str">
        <f>IFERROR(AND(OR(L1:M91,$AB92)=TRUE,IF(SEARCH(L$1,$B92)&gt;0,TRUE,FALSE)),"")</f>
        <v/>
      </c>
      <c r="M92" s="17" t="str">
        <f>IFERROR(AND(OR(M1:M91,$AB92)=TRUE,IF(SEARCH(M$1,$B92)&gt;0,TRUE,FALSE)),"")</f>
        <v/>
      </c>
      <c r="N92" s="17" t="str">
        <f>IFERROR(AND(OR(N1:N91,$AB92)=TRUE,IF(SEARCH(N$1,$B92)&gt;0,TRUE,FALSE)),"")</f>
        <v/>
      </c>
      <c r="O92" s="17" t="b">
        <f>IFERROR(AND(OR(O1:R91,$AB92)=TRUE,IF(SEARCH(O$1,$B92)&gt;0,TRUE,FALSE)),"")</f>
        <v>0</v>
      </c>
      <c r="P92" s="17" t="b">
        <f>IFERROR(AND(OR(P1:R91,$AB92)=TRUE,IF(SEARCH(P$1,$B92)&gt;0,TRUE,FALSE)),"")</f>
        <v>0</v>
      </c>
      <c r="Q92" s="17" t="str">
        <f>IFERROR(AND(OR(Q1:R91,$AB92)=TRUE,IF(SEARCH(Q$1,$B92)&gt;0,TRUE,FALSE)),"")</f>
        <v/>
      </c>
      <c r="R92" s="17" t="str">
        <f>IFERROR(AND(OR(R1:R91,$AB92)=TRUE,IF(SEARCH(R$1,$B92)&gt;0,TRUE,FALSE)),"")</f>
        <v/>
      </c>
      <c r="S92" s="17" t="str">
        <f>IFERROR(AND(OR(S1:T91,$AB92)=TRUE,IF(SEARCH(S$1,$B92)&gt;0,TRUE,FALSE)),"")</f>
        <v/>
      </c>
      <c r="T92" s="17" t="str">
        <f>IFERROR(AND(OR(T1:T91,$AB92)=TRUE,IF(SEARCH(T$1,$B92)&gt;0,TRUE,FALSE)),"")</f>
        <v/>
      </c>
      <c r="U92" s="17" t="str">
        <f>IFERROR(AND(OR(U1:U91,$AB92)=TRUE,IF(SEARCH(U$1,$B92)&gt;0,TRUE,FALSE)),"")</f>
        <v/>
      </c>
      <c r="V92" s="17" t="str">
        <f>IFERROR(AND(OR(V1:Y91,$AB92)=TRUE,IF(SEARCH(V$1,$B92)&gt;0,TRUE,FALSE)),"")</f>
        <v/>
      </c>
      <c r="W92" s="17" t="b">
        <f>IFERROR(AND(OR(W1:Y91,$AB92)=TRUE,IF(SEARCH(W$1,$B92)&gt;0,TRUE,FALSE)),"")</f>
        <v>0</v>
      </c>
      <c r="X92" s="17" t="str">
        <f>IFERROR(AND(OR(X1:Y91,$AB92)=TRUE,IF(SEARCH(X$1,$B92)&gt;0,TRUE,FALSE)),"")</f>
        <v/>
      </c>
      <c r="Y92" s="17" t="str">
        <f>IFERROR(AND(OR(Y1:Y91,$AB92)=TRUE,IF(SEARCH(Y$1,$B92)&gt;0,TRUE,FALSE)),"")</f>
        <v/>
      </c>
      <c r="Z92" s="17">
        <f t="shared" si="10"/>
        <v>0</v>
      </c>
      <c r="AA92" s="17" t="b">
        <f t="shared" si="11"/>
        <v>0</v>
      </c>
      <c r="AB92" s="17" t="b">
        <f t="shared" si="12"/>
        <v>0</v>
      </c>
      <c r="AC92" s="17" t="b">
        <f t="shared" si="13"/>
        <v>0</v>
      </c>
      <c r="AD92" s="17" t="b">
        <f>IF(F92&gt;'Overview (RESPONSES REQUIRED)'!$F$55,FALSE,TRUE)</f>
        <v>0</v>
      </c>
      <c r="AE92" s="17" t="b">
        <f>IF('Overview (RESPONSES REQUIRED)'!$D$55="Y", TRUE, FALSE)</f>
        <v>0</v>
      </c>
      <c r="AF92" s="17" t="str">
        <f t="shared" si="14"/>
        <v>N</v>
      </c>
    </row>
    <row r="93" spans="1:32" ht="40.5" x14ac:dyDescent="0.15">
      <c r="A93" s="17" t="s">
        <v>1230</v>
      </c>
      <c r="B93" s="17" t="s">
        <v>1231</v>
      </c>
      <c r="C93" s="17">
        <v>2</v>
      </c>
      <c r="D93" s="17">
        <v>1</v>
      </c>
      <c r="E93" s="17" t="s">
        <v>1051</v>
      </c>
      <c r="F93" s="17">
        <v>4</v>
      </c>
      <c r="G93" s="17" t="str">
        <f>IF('ENDC-n7'!P96="Y", "Y", IF('ENDC-n7'!P96="N", "N", 0))</f>
        <v>N</v>
      </c>
      <c r="H93" s="17" t="str">
        <f>IFERROR(AND(OR(H1:I92,$AB93)=TRUE,IF(SEARCH(H$1,$B93)&gt;0,TRUE,FALSE)),"")</f>
        <v/>
      </c>
      <c r="I93" s="17" t="str">
        <f>IFERROR(AND(OR(I1:I92,$AB93)=TRUE,IF(SEARCH(I$1,$B93)&gt;0,TRUE,FALSE)),"")</f>
        <v/>
      </c>
      <c r="J93" s="17" t="b">
        <f>IFERROR(AND(OR(J1:M92,$AB93)=TRUE,IF(SEARCH(J$1,$B93)&gt;0,TRUE,FALSE)),"")</f>
        <v>0</v>
      </c>
      <c r="K93" s="17" t="str">
        <f>IFERROR(AND(OR(K1:M92,$AB93)=TRUE,IF(SEARCH(K$1,$B93)&gt;0,TRUE,FALSE)),"")</f>
        <v/>
      </c>
      <c r="L93" s="17" t="str">
        <f>IFERROR(AND(OR(L1:M92,$AB93)=TRUE,IF(SEARCH(L$1,$B93)&gt;0,TRUE,FALSE)),"")</f>
        <v/>
      </c>
      <c r="M93" s="17" t="str">
        <f>IFERROR(AND(OR(M1:M92,$AB93)=TRUE,IF(SEARCH(M$1,$B93)&gt;0,TRUE,FALSE)),"")</f>
        <v/>
      </c>
      <c r="N93" s="17" t="str">
        <f>IFERROR(AND(OR(N1:N92,$AB93)=TRUE,IF(SEARCH(N$1,$B93)&gt;0,TRUE,FALSE)),"")</f>
        <v/>
      </c>
      <c r="O93" s="17" t="str">
        <f>IFERROR(AND(OR(O1:R92,$AB93)=TRUE,IF(SEARCH(O$1,$B93)&gt;0,TRUE,FALSE)),"")</f>
        <v/>
      </c>
      <c r="P93" s="17" t="b">
        <f>IFERROR(AND(OR(P1:R92,$AB93)=TRUE,IF(SEARCH(P$1,$B93)&gt;0,TRUE,FALSE)),"")</f>
        <v>0</v>
      </c>
      <c r="Q93" s="17" t="str">
        <f>IFERROR(AND(OR(Q1:R92,$AB93)=TRUE,IF(SEARCH(Q$1,$B93)&gt;0,TRUE,FALSE)),"")</f>
        <v/>
      </c>
      <c r="R93" s="17" t="str">
        <f>IFERROR(AND(OR(R1:R92,$AB93)=TRUE,IF(SEARCH(R$1,$B93)&gt;0,TRUE,FALSE)),"")</f>
        <v/>
      </c>
      <c r="S93" s="17" t="str">
        <f>IFERROR(AND(OR(S1:T92,$AB93)=TRUE,IF(SEARCH(S$1,$B93)&gt;0,TRUE,FALSE)),"")</f>
        <v/>
      </c>
      <c r="T93" s="17" t="str">
        <f>IFERROR(AND(OR(T1:T92,$AB93)=TRUE,IF(SEARCH(T$1,$B93)&gt;0,TRUE,FALSE)),"")</f>
        <v/>
      </c>
      <c r="U93" s="17" t="b">
        <f>IFERROR(AND(OR(U1:U92,$AB93)=TRUE,IF(SEARCH(U$1,$B93)&gt;0,TRUE,FALSE)),"")</f>
        <v>0</v>
      </c>
      <c r="V93" s="17" t="str">
        <f>IFERROR(AND(OR(V1:Y92,$AB93)=TRUE,IF(SEARCH(V$1,$B93)&gt;0,TRUE,FALSE)),"")</f>
        <v/>
      </c>
      <c r="W93" s="17" t="b">
        <f>IFERROR(AND(OR(W1:Y92,$AB93)=TRUE,IF(SEARCH(W$1,$B93)&gt;0,TRUE,FALSE)),"")</f>
        <v>0</v>
      </c>
      <c r="X93" s="17" t="str">
        <f>IFERROR(AND(OR(X1:Y92,$AB93)=TRUE,IF(SEARCH(X$1,$B93)&gt;0,TRUE,FALSE)),"")</f>
        <v/>
      </c>
      <c r="Y93" s="17" t="str">
        <f>IFERROR(AND(OR(Y1:Y92,$AB93)=TRUE,IF(SEARCH(Y$1,$B93)&gt;0,TRUE,FALSE)),"")</f>
        <v/>
      </c>
      <c r="Z93" s="17">
        <f t="shared" si="10"/>
        <v>0</v>
      </c>
      <c r="AA93" s="17" t="b">
        <f t="shared" si="11"/>
        <v>0</v>
      </c>
      <c r="AB93" s="17" t="b">
        <f t="shared" si="12"/>
        <v>0</v>
      </c>
      <c r="AC93" s="17" t="b">
        <f t="shared" si="13"/>
        <v>0</v>
      </c>
      <c r="AD93" s="17" t="b">
        <f>IF(F93&gt;'Overview (RESPONSES REQUIRED)'!$F$55,FALSE,TRUE)</f>
        <v>0</v>
      </c>
      <c r="AE93" s="17" t="b">
        <f>IF('Overview (RESPONSES REQUIRED)'!$D$55="Y", TRUE, FALSE)</f>
        <v>0</v>
      </c>
      <c r="AF93" s="17" t="str">
        <f t="shared" si="14"/>
        <v>N</v>
      </c>
    </row>
    <row r="94" spans="1:32" ht="27" x14ac:dyDescent="0.15">
      <c r="A94" s="17" t="s">
        <v>1232</v>
      </c>
      <c r="B94" s="17" t="s">
        <v>1233</v>
      </c>
      <c r="C94" s="17">
        <v>2</v>
      </c>
      <c r="D94" s="17">
        <v>1</v>
      </c>
      <c r="E94" s="17" t="s">
        <v>1051</v>
      </c>
      <c r="F94" s="17">
        <v>4</v>
      </c>
      <c r="G94" s="17" t="str">
        <f>IF('ENDC-n7'!P97="Y", "Y", IF('ENDC-n7'!P97="N", "N", 0))</f>
        <v>N</v>
      </c>
      <c r="H94" s="17" t="str">
        <f>IFERROR(AND(OR(H1:I93,$AB94)=TRUE,IF(SEARCH(H$1,$B94)&gt;0,TRUE,FALSE)),"")</f>
        <v/>
      </c>
      <c r="I94" s="17" t="str">
        <f>IFERROR(AND(OR(I1:I93,$AB94)=TRUE,IF(SEARCH(I$1,$B94)&gt;0,TRUE,FALSE)),"")</f>
        <v/>
      </c>
      <c r="J94" s="17" t="str">
        <f>IFERROR(AND(OR(J1:M93,$AB94)=TRUE,IF(SEARCH(J$1,$B94)&gt;0,TRUE,FALSE)),"")</f>
        <v/>
      </c>
      <c r="K94" s="17" t="str">
        <f>IFERROR(AND(OR(K1:M93,$AB94)=TRUE,IF(SEARCH(K$1,$B94)&gt;0,TRUE,FALSE)),"")</f>
        <v/>
      </c>
      <c r="L94" s="17" t="str">
        <f>IFERROR(AND(OR(L1:M93,$AB94)=TRUE,IF(SEARCH(L$1,$B94)&gt;0,TRUE,FALSE)),"")</f>
        <v/>
      </c>
      <c r="M94" s="17" t="str">
        <f>IFERROR(AND(OR(M1:M93,$AB94)=TRUE,IF(SEARCH(M$1,$B94)&gt;0,TRUE,FALSE)),"")</f>
        <v/>
      </c>
      <c r="N94" s="17" t="str">
        <f>IFERROR(AND(OR(N1:N93,$AB94)=TRUE,IF(SEARCH(N$1,$B94)&gt;0,TRUE,FALSE)),"")</f>
        <v/>
      </c>
      <c r="O94" s="17" t="b">
        <f>IFERROR(AND(OR(O1:R93,$AB94)=TRUE,IF(SEARCH(O$1,$B94)&gt;0,TRUE,FALSE)),"")</f>
        <v>0</v>
      </c>
      <c r="P94" s="17" t="b">
        <f>IFERROR(AND(OR(P1:R93,$AB94)=TRUE,IF(SEARCH(P$1,$B94)&gt;0,TRUE,FALSE)),"")</f>
        <v>0</v>
      </c>
      <c r="Q94" s="17" t="str">
        <f>IFERROR(AND(OR(Q1:R93,$AB94)=TRUE,IF(SEARCH(Q$1,$B94)&gt;0,TRUE,FALSE)),"")</f>
        <v/>
      </c>
      <c r="R94" s="17" t="str">
        <f>IFERROR(AND(OR(R1:R93,$AB94)=TRUE,IF(SEARCH(R$1,$B94)&gt;0,TRUE,FALSE)),"")</f>
        <v/>
      </c>
      <c r="S94" s="17" t="str">
        <f>IFERROR(AND(OR(S1:T93,$AB94)=TRUE,IF(SEARCH(S$1,$B94)&gt;0,TRUE,FALSE)),"")</f>
        <v/>
      </c>
      <c r="T94" s="17" t="str">
        <f>IFERROR(AND(OR(T1:T93,$AB94)=TRUE,IF(SEARCH(T$1,$B94)&gt;0,TRUE,FALSE)),"")</f>
        <v/>
      </c>
      <c r="U94" s="17" t="b">
        <f>IFERROR(AND(OR(U1:U93,$AB94)=TRUE,IF(SEARCH(U$1,$B94)&gt;0,TRUE,FALSE)),"")</f>
        <v>0</v>
      </c>
      <c r="V94" s="17" t="str">
        <f>IFERROR(AND(OR(V1:Y93,$AB94)=TRUE,IF(SEARCH(V$1,$B94)&gt;0,TRUE,FALSE)),"")</f>
        <v/>
      </c>
      <c r="W94" s="17" t="b">
        <f>IFERROR(AND(OR(W1:Y93,$AB94)=TRUE,IF(SEARCH(W$1,$B94)&gt;0,TRUE,FALSE)),"")</f>
        <v>0</v>
      </c>
      <c r="X94" s="17" t="str">
        <f>IFERROR(AND(OR(X1:Y93,$AB94)=TRUE,IF(SEARCH(X$1,$B94)&gt;0,TRUE,FALSE)),"")</f>
        <v/>
      </c>
      <c r="Y94" s="17" t="str">
        <f>IFERROR(AND(OR(Y1:Y93,$AB94)=TRUE,IF(SEARCH(Y$1,$B94)&gt;0,TRUE,FALSE)),"")</f>
        <v/>
      </c>
      <c r="Z94" s="17">
        <f t="shared" si="10"/>
        <v>0</v>
      </c>
      <c r="AA94" s="17" t="b">
        <f t="shared" si="11"/>
        <v>0</v>
      </c>
      <c r="AB94" s="17" t="b">
        <f t="shared" si="12"/>
        <v>0</v>
      </c>
      <c r="AC94" s="17" t="b">
        <f t="shared" si="13"/>
        <v>0</v>
      </c>
      <c r="AD94" s="17" t="b">
        <f>IF(F94&gt;'Overview (RESPONSES REQUIRED)'!$F$55,FALSE,TRUE)</f>
        <v>0</v>
      </c>
      <c r="AE94" s="17" t="b">
        <f>IF('Overview (RESPONSES REQUIRED)'!$D$55="Y", TRUE, FALSE)</f>
        <v>0</v>
      </c>
      <c r="AF94" s="17" t="str">
        <f t="shared" si="14"/>
        <v>N</v>
      </c>
    </row>
    <row r="95" spans="1:32" ht="27" x14ac:dyDescent="0.15">
      <c r="A95" s="17" t="s">
        <v>1234</v>
      </c>
      <c r="B95" s="17" t="s">
        <v>1235</v>
      </c>
      <c r="C95" s="17">
        <v>1</v>
      </c>
      <c r="D95" s="17">
        <v>1</v>
      </c>
      <c r="E95" s="17" t="s">
        <v>1051</v>
      </c>
      <c r="F95" s="17">
        <v>8</v>
      </c>
      <c r="G95" s="17" t="str">
        <f>IF('ENDC-n7'!P98="Y", "Y", IF('ENDC-n7'!P98="N", "N", 0))</f>
        <v>N</v>
      </c>
      <c r="H95" s="17" t="str">
        <f>IFERROR(AND(OR(H1:I94,$AB95)=TRUE,IF(SEARCH(H$1,$B95)&gt;0,TRUE,FALSE)),"")</f>
        <v/>
      </c>
      <c r="I95" s="17" t="str">
        <f>IFERROR(AND(OR(I1:I94,$AB95)=TRUE,IF(SEARCH(I$1,$B95)&gt;0,TRUE,FALSE)),"")</f>
        <v/>
      </c>
      <c r="J95" s="17" t="str">
        <f>IFERROR(AND(OR(J1:M94,$AB95)=TRUE,IF(SEARCH(J$1,$B95)&gt;0,TRUE,FALSE)),"")</f>
        <v/>
      </c>
      <c r="K95" s="17" t="str">
        <f>IFERROR(AND(OR(K1:M94,$AB95)=TRUE,IF(SEARCH(K$1,$B95)&gt;0,TRUE,FALSE)),"")</f>
        <v/>
      </c>
      <c r="L95" s="17" t="str">
        <f>IFERROR(AND(OR(L1:M94,$AB95)=TRUE,IF(SEARCH(L$1,$B95)&gt;0,TRUE,FALSE)),"")</f>
        <v/>
      </c>
      <c r="M95" s="17" t="b">
        <f>IFERROR(AND(OR(M1:M94,$AB95)=TRUE,IF(SEARCH(M$1,$B95)&gt;0,TRUE,FALSE)),"")</f>
        <v>0</v>
      </c>
      <c r="N95" s="17" t="str">
        <f>IFERROR(AND(OR(N1:N94,$AB95)=TRUE,IF(SEARCH(N$1,$B95)&gt;0,TRUE,FALSE)),"")</f>
        <v/>
      </c>
      <c r="O95" s="17" t="str">
        <f>IFERROR(AND(OR(O1:R94,$AB95)=TRUE,IF(SEARCH(O$1,$B95)&gt;0,TRUE,FALSE)),"")</f>
        <v/>
      </c>
      <c r="P95" s="17" t="str">
        <f>IFERROR(AND(OR(P1:R94,$AB95)=TRUE,IF(SEARCH(P$1,$B95)&gt;0,TRUE,FALSE)),"")</f>
        <v/>
      </c>
      <c r="Q95" s="17" t="str">
        <f>IFERROR(AND(OR(Q1:R94,$AB95)=TRUE,IF(SEARCH(Q$1,$B95)&gt;0,TRUE,FALSE)),"")</f>
        <v/>
      </c>
      <c r="R95" s="17" t="str">
        <f>IFERROR(AND(OR(R1:R94,$AB95)=TRUE,IF(SEARCH(R$1,$B95)&gt;0,TRUE,FALSE)),"")</f>
        <v/>
      </c>
      <c r="S95" s="17" t="str">
        <f>IFERROR(AND(OR(S1:T94,$AB95)=TRUE,IF(SEARCH(S$1,$B95)&gt;0,TRUE,FALSE)),"")</f>
        <v/>
      </c>
      <c r="T95" s="17" t="str">
        <f>IFERROR(AND(OR(T1:T94,$AB95)=TRUE,IF(SEARCH(T$1,$B95)&gt;0,TRUE,FALSE)),"")</f>
        <v/>
      </c>
      <c r="U95" s="17" t="str">
        <f>IFERROR(AND(OR(U1:U94,$AB95)=TRUE,IF(SEARCH(U$1,$B95)&gt;0,TRUE,FALSE)),"")</f>
        <v/>
      </c>
      <c r="V95" s="17" t="str">
        <f>IFERROR(AND(OR(V1:Y94,$AB95)=TRUE,IF(SEARCH(V$1,$B95)&gt;0,TRUE,FALSE)),"")</f>
        <v/>
      </c>
      <c r="W95" s="17" t="str">
        <f>IFERROR(AND(OR(W1:Y94,$AB95)=TRUE,IF(SEARCH(W$1,$B95)&gt;0,TRUE,FALSE)),"")</f>
        <v/>
      </c>
      <c r="X95" s="17" t="str">
        <f>IFERROR(AND(OR(X1:Y94,$AB95)=TRUE,IF(SEARCH(X$1,$B95)&gt;0,TRUE,FALSE)),"")</f>
        <v/>
      </c>
      <c r="Y95" s="17" t="b">
        <f>IFERROR(AND(OR(Y1:Y94,$AB95)=TRUE,IF(SEARCH(Y$1,$B95)&gt;0,TRUE,FALSE)),"")</f>
        <v>0</v>
      </c>
      <c r="Z95" s="17">
        <f t="shared" si="10"/>
        <v>0</v>
      </c>
      <c r="AA95" s="17" t="b">
        <f t="shared" si="11"/>
        <v>0</v>
      </c>
      <c r="AB95" s="17" t="b">
        <f t="shared" si="12"/>
        <v>0</v>
      </c>
      <c r="AC95" s="17" t="b">
        <f t="shared" si="13"/>
        <v>0</v>
      </c>
      <c r="AD95" s="17" t="b">
        <f>IF(F95&gt;'Overview (RESPONSES REQUIRED)'!$F$55,FALSE,TRUE)</f>
        <v>0</v>
      </c>
      <c r="AE95" s="17" t="b">
        <f>IF('Overview (RESPONSES REQUIRED)'!$D$55="Y", TRUE, FALSE)</f>
        <v>0</v>
      </c>
      <c r="AF95" s="17" t="str">
        <f t="shared" si="14"/>
        <v>N</v>
      </c>
    </row>
    <row r="96" spans="1:32" ht="27" x14ac:dyDescent="0.15">
      <c r="A96" s="17" t="s">
        <v>1236</v>
      </c>
      <c r="B96" s="17" t="s">
        <v>1237</v>
      </c>
      <c r="C96" s="17">
        <v>1</v>
      </c>
      <c r="D96" s="17">
        <v>1</v>
      </c>
      <c r="E96" s="17" t="s">
        <v>1051</v>
      </c>
      <c r="F96" s="17">
        <v>4</v>
      </c>
      <c r="G96" s="17" t="str">
        <f>IF('ENDC-n7'!P99="Y", "Y", IF('ENDC-n7'!P99="N", "N", 0))</f>
        <v>N</v>
      </c>
      <c r="H96" s="17" t="str">
        <f>IFERROR(AND(OR(H1:I95,$AB96)=TRUE,IF(SEARCH(H$1,$B96)&gt;0,TRUE,FALSE)),"")</f>
        <v/>
      </c>
      <c r="I96" s="17" t="str">
        <f>IFERROR(AND(OR(I1:I95,$AB96)=TRUE,IF(SEARCH(I$1,$B96)&gt;0,TRUE,FALSE)),"")</f>
        <v/>
      </c>
      <c r="J96" s="17" t="str">
        <f>IFERROR(AND(OR(J1:M95,$AB96)=TRUE,IF(SEARCH(J$1,$B96)&gt;0,TRUE,FALSE)),"")</f>
        <v/>
      </c>
      <c r="K96" s="17" t="str">
        <f>IFERROR(AND(OR(K1:M95,$AB96)=TRUE,IF(SEARCH(K$1,$B96)&gt;0,TRUE,FALSE)),"")</f>
        <v/>
      </c>
      <c r="L96" s="17" t="b">
        <f>IFERROR(AND(OR(L1:M95,$AB96)=TRUE,IF(SEARCH(L$1,$B96)&gt;0,TRUE,FALSE)),"")</f>
        <v>0</v>
      </c>
      <c r="M96" s="17" t="str">
        <f>IFERROR(AND(OR(M1:M95,$AB96)=TRUE,IF(SEARCH(M$1,$B96)&gt;0,TRUE,FALSE)),"")</f>
        <v/>
      </c>
      <c r="N96" s="17" t="str">
        <f>IFERROR(AND(OR(N1:N95,$AB96)=TRUE,IF(SEARCH(N$1,$B96)&gt;0,TRUE,FALSE)),"")</f>
        <v/>
      </c>
      <c r="O96" s="17" t="str">
        <f>IFERROR(AND(OR(O1:R95,$AB96)=TRUE,IF(SEARCH(O$1,$B96)&gt;0,TRUE,FALSE)),"")</f>
        <v/>
      </c>
      <c r="P96" s="17" t="str">
        <f>IFERROR(AND(OR(P1:R95,$AB96)=TRUE,IF(SEARCH(P$1,$B96)&gt;0,TRUE,FALSE)),"")</f>
        <v/>
      </c>
      <c r="Q96" s="17" t="str">
        <f>IFERROR(AND(OR(Q1:R95,$AB96)=TRUE,IF(SEARCH(Q$1,$B96)&gt;0,TRUE,FALSE)),"")</f>
        <v/>
      </c>
      <c r="R96" s="17" t="str">
        <f>IFERROR(AND(OR(R1:R95,$AB96)=TRUE,IF(SEARCH(R$1,$B96)&gt;0,TRUE,FALSE)),"")</f>
        <v/>
      </c>
      <c r="S96" s="17" t="str">
        <f>IFERROR(AND(OR(S1:T95,$AB96)=TRUE,IF(SEARCH(S$1,$B96)&gt;0,TRUE,FALSE)),"")</f>
        <v/>
      </c>
      <c r="T96" s="17" t="str">
        <f>IFERROR(AND(OR(T1:T95,$AB96)=TRUE,IF(SEARCH(T$1,$B96)&gt;0,TRUE,FALSE)),"")</f>
        <v/>
      </c>
      <c r="U96" s="17" t="str">
        <f>IFERROR(AND(OR(U1:U95,$AB96)=TRUE,IF(SEARCH(U$1,$B96)&gt;0,TRUE,FALSE)),"")</f>
        <v/>
      </c>
      <c r="V96" s="17" t="str">
        <f>IFERROR(AND(OR(V1:Y95,$AB96)=TRUE,IF(SEARCH(V$1,$B96)&gt;0,TRUE,FALSE)),"")</f>
        <v/>
      </c>
      <c r="W96" s="17" t="str">
        <f>IFERROR(AND(OR(W1:Y95,$AB96)=TRUE,IF(SEARCH(W$1,$B96)&gt;0,TRUE,FALSE)),"")</f>
        <v/>
      </c>
      <c r="X96" s="17" t="str">
        <f>IFERROR(AND(OR(X1:Y95,$AB96)=TRUE,IF(SEARCH(X$1,$B96)&gt;0,TRUE,FALSE)),"")</f>
        <v/>
      </c>
      <c r="Y96" s="17" t="b">
        <f>IFERROR(AND(OR(Y1:Y95,$AB96)=TRUE,IF(SEARCH(Y$1,$B96)&gt;0,TRUE,FALSE)),"")</f>
        <v>0</v>
      </c>
      <c r="Z96" s="17">
        <f t="shared" si="10"/>
        <v>0</v>
      </c>
      <c r="AA96" s="17" t="b">
        <f t="shared" si="11"/>
        <v>0</v>
      </c>
      <c r="AB96" s="17" t="b">
        <f t="shared" si="12"/>
        <v>0</v>
      </c>
      <c r="AC96" s="17" t="b">
        <f t="shared" si="13"/>
        <v>0</v>
      </c>
      <c r="AD96" s="17" t="b">
        <f>IF(F96&gt;'Overview (RESPONSES REQUIRED)'!$F$55,FALSE,TRUE)</f>
        <v>0</v>
      </c>
      <c r="AE96" s="17" t="b">
        <f>IF('Overview (RESPONSES REQUIRED)'!$D$55="Y", TRUE, FALSE)</f>
        <v>0</v>
      </c>
      <c r="AF96" s="17" t="str">
        <f t="shared" si="14"/>
        <v>N</v>
      </c>
    </row>
    <row r="97" spans="1:32" ht="27" x14ac:dyDescent="0.15">
      <c r="A97" s="17" t="s">
        <v>1238</v>
      </c>
      <c r="B97" s="17" t="s">
        <v>1239</v>
      </c>
      <c r="C97" s="17">
        <v>1</v>
      </c>
      <c r="D97" s="17">
        <v>1</v>
      </c>
      <c r="E97" s="17" t="s">
        <v>1051</v>
      </c>
      <c r="F97" s="17">
        <v>8</v>
      </c>
      <c r="G97" s="17" t="str">
        <f>IF('ENDC-n7'!P100="Y", "Y", IF('ENDC-n7'!P100="N", "N", 0))</f>
        <v>N</v>
      </c>
      <c r="H97" s="17" t="str">
        <f>IFERROR(AND(OR(H1:I96,$AB97)=TRUE,IF(SEARCH(H$1,$B97)&gt;0,TRUE,FALSE)),"")</f>
        <v/>
      </c>
      <c r="I97" s="17" t="str">
        <f>IFERROR(AND(OR(I1:I96,$AB97)=TRUE,IF(SEARCH(I$1,$B97)&gt;0,TRUE,FALSE)),"")</f>
        <v/>
      </c>
      <c r="J97" s="17" t="str">
        <f>IFERROR(AND(OR(J1:M96,$AB97)=TRUE,IF(SEARCH(J$1,$B97)&gt;0,TRUE,FALSE)),"")</f>
        <v/>
      </c>
      <c r="K97" s="17" t="str">
        <f>IFERROR(AND(OR(K1:M96,$AB97)=TRUE,IF(SEARCH(K$1,$B97)&gt;0,TRUE,FALSE)),"")</f>
        <v/>
      </c>
      <c r="L97" s="17" t="str">
        <f>IFERROR(AND(OR(L1:M96,$AB97)=TRUE,IF(SEARCH(L$1,$B97)&gt;0,TRUE,FALSE)),"")</f>
        <v/>
      </c>
      <c r="M97" s="17" t="b">
        <f>IFERROR(AND(OR(M1:M96,$AB97)=TRUE,IF(SEARCH(M$1,$B97)&gt;0,TRUE,FALSE)),"")</f>
        <v>0</v>
      </c>
      <c r="N97" s="17" t="str">
        <f>IFERROR(AND(OR(N1:N96,$AB97)=TRUE,IF(SEARCH(N$1,$B97)&gt;0,TRUE,FALSE)),"")</f>
        <v/>
      </c>
      <c r="O97" s="17" t="str">
        <f>IFERROR(AND(OR(O1:R96,$AB97)=TRUE,IF(SEARCH(O$1,$B97)&gt;0,TRUE,FALSE)),"")</f>
        <v/>
      </c>
      <c r="P97" s="17" t="b">
        <f>IFERROR(AND(OR(P1:R96,$AB97)=TRUE,IF(SEARCH(P$1,$B97)&gt;0,TRUE,FALSE)),"")</f>
        <v>0</v>
      </c>
      <c r="Q97" s="17" t="str">
        <f>IFERROR(AND(OR(Q1:R96,$AB97)=TRUE,IF(SEARCH(Q$1,$B97)&gt;0,TRUE,FALSE)),"")</f>
        <v/>
      </c>
      <c r="R97" s="17" t="str">
        <f>IFERROR(AND(OR(R1:R96,$AB97)=TRUE,IF(SEARCH(R$1,$B97)&gt;0,TRUE,FALSE)),"")</f>
        <v/>
      </c>
      <c r="S97" s="17" t="str">
        <f>IFERROR(AND(OR(S1:T96,$AB97)=TRUE,IF(SEARCH(S$1,$B97)&gt;0,TRUE,FALSE)),"")</f>
        <v/>
      </c>
      <c r="T97" s="17" t="str">
        <f>IFERROR(AND(OR(T1:T96,$AB97)=TRUE,IF(SEARCH(T$1,$B97)&gt;0,TRUE,FALSE)),"")</f>
        <v/>
      </c>
      <c r="U97" s="17" t="str">
        <f>IFERROR(AND(OR(U1:U96,$AB97)=TRUE,IF(SEARCH(U$1,$B97)&gt;0,TRUE,FALSE)),"")</f>
        <v/>
      </c>
      <c r="V97" s="17" t="str">
        <f>IFERROR(AND(OR(V1:Y96,$AB97)=TRUE,IF(SEARCH(V$1,$B97)&gt;0,TRUE,FALSE)),"")</f>
        <v/>
      </c>
      <c r="W97" s="17" t="b">
        <f>IFERROR(AND(OR(W1:Y96,$AB97)=TRUE,IF(SEARCH(W$1,$B97)&gt;0,TRUE,FALSE)),"")</f>
        <v>0</v>
      </c>
      <c r="X97" s="17" t="str">
        <f>IFERROR(AND(OR(X1:Y96,$AB97)=TRUE,IF(SEARCH(X$1,$B97)&gt;0,TRUE,FALSE)),"")</f>
        <v/>
      </c>
      <c r="Y97" s="17" t="str">
        <f>IFERROR(AND(OR(Y1:Y96,$AB97)=TRUE,IF(SEARCH(Y$1,$B97)&gt;0,TRUE,FALSE)),"")</f>
        <v/>
      </c>
      <c r="Z97" s="17">
        <f t="shared" si="10"/>
        <v>0</v>
      </c>
      <c r="AA97" s="17" t="b">
        <f t="shared" si="11"/>
        <v>0</v>
      </c>
      <c r="AB97" s="17" t="b">
        <f t="shared" si="12"/>
        <v>0</v>
      </c>
      <c r="AC97" s="17" t="b">
        <f t="shared" si="13"/>
        <v>0</v>
      </c>
      <c r="AD97" s="17" t="b">
        <f>IF(F97&gt;'Overview (RESPONSES REQUIRED)'!$F$55,FALSE,TRUE)</f>
        <v>0</v>
      </c>
      <c r="AE97" s="17" t="b">
        <f>IF('Overview (RESPONSES REQUIRED)'!$D$55="Y", TRUE, FALSE)</f>
        <v>0</v>
      </c>
      <c r="AF97" s="17" t="str">
        <f t="shared" si="14"/>
        <v>N</v>
      </c>
    </row>
    <row r="98" spans="1:32" ht="27" x14ac:dyDescent="0.15">
      <c r="A98" s="17" t="s">
        <v>1240</v>
      </c>
      <c r="B98" s="17" t="s">
        <v>1241</v>
      </c>
      <c r="C98" s="17">
        <v>1</v>
      </c>
      <c r="D98" s="17">
        <v>1</v>
      </c>
      <c r="E98" s="17" t="s">
        <v>1051</v>
      </c>
      <c r="F98" s="17">
        <v>4</v>
      </c>
      <c r="G98" s="17" t="str">
        <f>IF('ENDC-n7'!P101="Y", "Y", IF('ENDC-n7'!P101="N", "N", 0))</f>
        <v>N</v>
      </c>
      <c r="H98" s="17" t="str">
        <f>IFERROR(AND(OR(H1:I97,$AB98)=TRUE,IF(SEARCH(H$1,$B98)&gt;0,TRUE,FALSE)),"")</f>
        <v/>
      </c>
      <c r="I98" s="17" t="b">
        <f>IFERROR(AND(OR(I1:I97,$AB98)=TRUE,IF(SEARCH(I$1,$B98)&gt;0,TRUE,FALSE)),"")</f>
        <v>0</v>
      </c>
      <c r="J98" s="17" t="str">
        <f>IFERROR(AND(OR(J1:M97,$AB98)=TRUE,IF(SEARCH(J$1,$B98)&gt;0,TRUE,FALSE)),"")</f>
        <v/>
      </c>
      <c r="K98" s="17" t="str">
        <f>IFERROR(AND(OR(K1:M97,$AB98)=TRUE,IF(SEARCH(K$1,$B98)&gt;0,TRUE,FALSE)),"")</f>
        <v/>
      </c>
      <c r="L98" s="17" t="str">
        <f>IFERROR(AND(OR(L1:M97,$AB98)=TRUE,IF(SEARCH(L$1,$B98)&gt;0,TRUE,FALSE)),"")</f>
        <v/>
      </c>
      <c r="M98" s="17" t="str">
        <f>IFERROR(AND(OR(M1:M97,$AB98)=TRUE,IF(SEARCH(M$1,$B98)&gt;0,TRUE,FALSE)),"")</f>
        <v/>
      </c>
      <c r="N98" s="17" t="str">
        <f>IFERROR(AND(OR(N1:N97,$AB98)=TRUE,IF(SEARCH(N$1,$B98)&gt;0,TRUE,FALSE)),"")</f>
        <v/>
      </c>
      <c r="O98" s="17" t="str">
        <f>IFERROR(AND(OR(O1:R97,$AB98)=TRUE,IF(SEARCH(O$1,$B98)&gt;0,TRUE,FALSE)),"")</f>
        <v/>
      </c>
      <c r="P98" s="17" t="str">
        <f>IFERROR(AND(OR(P1:R97,$AB98)=TRUE,IF(SEARCH(P$1,$B98)&gt;0,TRUE,FALSE)),"")</f>
        <v/>
      </c>
      <c r="Q98" s="17" t="str">
        <f>IFERROR(AND(OR(Q1:R97,$AB98)=TRUE,IF(SEARCH(Q$1,$B98)&gt;0,TRUE,FALSE)),"")</f>
        <v/>
      </c>
      <c r="R98" s="17" t="str">
        <f>IFERROR(AND(OR(R1:R97,$AB98)=TRUE,IF(SEARCH(R$1,$B98)&gt;0,TRUE,FALSE)),"")</f>
        <v/>
      </c>
      <c r="S98" s="17" t="str">
        <f>IFERROR(AND(OR(S1:T97,$AB98)=TRUE,IF(SEARCH(S$1,$B98)&gt;0,TRUE,FALSE)),"")</f>
        <v/>
      </c>
      <c r="T98" s="17" t="str">
        <f>IFERROR(AND(OR(T1:T97,$AB98)=TRUE,IF(SEARCH(T$1,$B98)&gt;0,TRUE,FALSE)),"")</f>
        <v/>
      </c>
      <c r="U98" s="17" t="str">
        <f>IFERROR(AND(OR(U1:U97,$AB98)=TRUE,IF(SEARCH(U$1,$B98)&gt;0,TRUE,FALSE)),"")</f>
        <v/>
      </c>
      <c r="V98" s="17" t="str">
        <f>IFERROR(AND(OR(V1:Y97,$AB98)=TRUE,IF(SEARCH(V$1,$B98)&gt;0,TRUE,FALSE)),"")</f>
        <v/>
      </c>
      <c r="W98" s="17" t="str">
        <f>IFERROR(AND(OR(W1:Y97,$AB98)=TRUE,IF(SEARCH(W$1,$B98)&gt;0,TRUE,FALSE)),"")</f>
        <v/>
      </c>
      <c r="X98" s="17" t="str">
        <f>IFERROR(AND(OR(X1:Y97,$AB98)=TRUE,IF(SEARCH(X$1,$B98)&gt;0,TRUE,FALSE)),"")</f>
        <v/>
      </c>
      <c r="Y98" s="17" t="b">
        <f>IFERROR(AND(OR(Y1:Y97,$AB98)=TRUE,IF(SEARCH(Y$1,$B98)&gt;0,TRUE,FALSE)),"")</f>
        <v>0</v>
      </c>
      <c r="Z98" s="17">
        <f t="shared" si="10"/>
        <v>0</v>
      </c>
      <c r="AA98" s="17" t="b">
        <f t="shared" si="11"/>
        <v>0</v>
      </c>
      <c r="AB98" s="17" t="b">
        <f t="shared" si="12"/>
        <v>0</v>
      </c>
      <c r="AC98" s="17" t="b">
        <f t="shared" si="13"/>
        <v>0</v>
      </c>
      <c r="AD98" s="17" t="b">
        <f>IF(F98&gt;'Overview (RESPONSES REQUIRED)'!$F$55,FALSE,TRUE)</f>
        <v>0</v>
      </c>
      <c r="AE98" s="17" t="b">
        <f>IF('Overview (RESPONSES REQUIRED)'!$D$55="Y", TRUE, FALSE)</f>
        <v>0</v>
      </c>
      <c r="AF98" s="17" t="str">
        <f t="shared" si="14"/>
        <v>N</v>
      </c>
    </row>
    <row r="99" spans="1:32" ht="27" x14ac:dyDescent="0.15">
      <c r="A99" s="17" t="s">
        <v>1242</v>
      </c>
      <c r="B99" s="17" t="s">
        <v>1243</v>
      </c>
      <c r="C99" s="17">
        <v>1</v>
      </c>
      <c r="D99" s="17">
        <v>1</v>
      </c>
      <c r="E99" s="17" t="s">
        <v>1051</v>
      </c>
      <c r="F99" s="17">
        <v>4</v>
      </c>
      <c r="G99" s="17" t="str">
        <f>IF('ENDC-n7'!P102="Y", "Y", IF('ENDC-n7'!P102="N", "N", 0))</f>
        <v>N</v>
      </c>
      <c r="H99" s="17" t="str">
        <f>IFERROR(AND(OR(H1:I98,$AB99)=TRUE,IF(SEARCH(H$1,$B99)&gt;0,TRUE,FALSE)),"")</f>
        <v/>
      </c>
      <c r="I99" s="17" t="str">
        <f>IFERROR(AND(OR(I1:I98,$AB99)=TRUE,IF(SEARCH(I$1,$B99)&gt;0,TRUE,FALSE)),"")</f>
        <v/>
      </c>
      <c r="J99" s="17" t="str">
        <f>IFERROR(AND(OR(J1:M98,$AB99)=TRUE,IF(SEARCH(J$1,$B99)&gt;0,TRUE,FALSE)),"")</f>
        <v/>
      </c>
      <c r="K99" s="17" t="b">
        <f>IFERROR(AND(OR(K1:M98,$AB99)=TRUE,IF(SEARCH(K$1,$B99)&gt;0,TRUE,FALSE)),"")</f>
        <v>0</v>
      </c>
      <c r="L99" s="17" t="str">
        <f>IFERROR(AND(OR(L1:M98,$AB99)=TRUE,IF(SEARCH(L$1,$B99)&gt;0,TRUE,FALSE)),"")</f>
        <v/>
      </c>
      <c r="M99" s="17" t="str">
        <f>IFERROR(AND(OR(M1:M98,$AB99)=TRUE,IF(SEARCH(M$1,$B99)&gt;0,TRUE,FALSE)),"")</f>
        <v/>
      </c>
      <c r="N99" s="17" t="str">
        <f>IFERROR(AND(OR(N1:N98,$AB99)=TRUE,IF(SEARCH(N$1,$B99)&gt;0,TRUE,FALSE)),"")</f>
        <v/>
      </c>
      <c r="O99" s="17" t="str">
        <f>IFERROR(AND(OR(O1:R98,$AB99)=TRUE,IF(SEARCH(O$1,$B99)&gt;0,TRUE,FALSE)),"")</f>
        <v/>
      </c>
      <c r="P99" s="17" t="str">
        <f>IFERROR(AND(OR(P1:R98,$AB99)=TRUE,IF(SEARCH(P$1,$B99)&gt;0,TRUE,FALSE)),"")</f>
        <v/>
      </c>
      <c r="Q99" s="17" t="str">
        <f>IFERROR(AND(OR(Q1:R98,$AB99)=TRUE,IF(SEARCH(Q$1,$B99)&gt;0,TRUE,FALSE)),"")</f>
        <v/>
      </c>
      <c r="R99" s="17" t="str">
        <f>IFERROR(AND(OR(R1:R98,$AB99)=TRUE,IF(SEARCH(R$1,$B99)&gt;0,TRUE,FALSE)),"")</f>
        <v/>
      </c>
      <c r="S99" s="17" t="str">
        <f>IFERROR(AND(OR(S1:T98,$AB99)=TRUE,IF(SEARCH(S$1,$B99)&gt;0,TRUE,FALSE)),"")</f>
        <v/>
      </c>
      <c r="T99" s="17" t="str">
        <f>IFERROR(AND(OR(T1:T98,$AB99)=TRUE,IF(SEARCH(T$1,$B99)&gt;0,TRUE,FALSE)),"")</f>
        <v/>
      </c>
      <c r="U99" s="17" t="str">
        <f>IFERROR(AND(OR(U1:U98,$AB99)=TRUE,IF(SEARCH(U$1,$B99)&gt;0,TRUE,FALSE)),"")</f>
        <v/>
      </c>
      <c r="V99" s="17" t="str">
        <f>IFERROR(AND(OR(V1:Y98,$AB99)=TRUE,IF(SEARCH(V$1,$B99)&gt;0,TRUE,FALSE)),"")</f>
        <v/>
      </c>
      <c r="W99" s="17" t="str">
        <f>IFERROR(AND(OR(W1:Y98,$AB99)=TRUE,IF(SEARCH(W$1,$B99)&gt;0,TRUE,FALSE)),"")</f>
        <v/>
      </c>
      <c r="X99" s="17" t="str">
        <f>IFERROR(AND(OR(X1:Y98,$AB99)=TRUE,IF(SEARCH(X$1,$B99)&gt;0,TRUE,FALSE)),"")</f>
        <v/>
      </c>
      <c r="Y99" s="17" t="b">
        <f>IFERROR(AND(OR(Y1:Y98,$AB99)=TRUE,IF(SEARCH(Y$1,$B99)&gt;0,TRUE,FALSE)),"")</f>
        <v>0</v>
      </c>
      <c r="Z99" s="17">
        <f t="shared" ref="Z99:Z110" si="15">COUNTIF(H99:Y99,TRUE)</f>
        <v>0</v>
      </c>
      <c r="AA99" s="17" t="b">
        <f t="shared" ref="AA99:AA110" si="16">IFERROR(AND(H99:Y99), TRUE)</f>
        <v>0</v>
      </c>
      <c r="AB99" s="17" t="b">
        <f t="shared" ref="AB99:AB110" si="17">IF(G99="Y",TRUE,IF(G99="N",FALSE,0))</f>
        <v>0</v>
      </c>
      <c r="AC99" s="17" t="b">
        <f t="shared" ref="AC99:AC110" si="18">IF(AB99=FALSE, FALSE, AA99)</f>
        <v>0</v>
      </c>
      <c r="AD99" s="17" t="b">
        <f>IF(F99&gt;'Overview (RESPONSES REQUIRED)'!$F$55,FALSE,TRUE)</f>
        <v>0</v>
      </c>
      <c r="AE99" s="17" t="b">
        <f>IF('Overview (RESPONSES REQUIRED)'!$D$55="Y", TRUE, FALSE)</f>
        <v>0</v>
      </c>
      <c r="AF99" s="17" t="str">
        <f t="shared" ref="AF99:AF110" si="19">IF(AND(AD99,AE99)=FALSE,"N",IF(AC99=TRUE,"Y",IF(G99=0,"E","N")))</f>
        <v>N</v>
      </c>
    </row>
    <row r="100" spans="1:32" ht="27" x14ac:dyDescent="0.15">
      <c r="A100" s="17" t="s">
        <v>1244</v>
      </c>
      <c r="B100" s="17" t="s">
        <v>1245</v>
      </c>
      <c r="C100" s="17">
        <v>1</v>
      </c>
      <c r="D100" s="17">
        <v>1</v>
      </c>
      <c r="E100" s="17" t="s">
        <v>1051</v>
      </c>
      <c r="F100" s="17">
        <v>2</v>
      </c>
      <c r="G100" s="17" t="str">
        <f>IF('ENDC-n7'!P103="Y", "Y", IF('ENDC-n7'!P103="N", "N", 0))</f>
        <v>N</v>
      </c>
      <c r="H100" s="17" t="b">
        <f>IFERROR(AND(OR(H1:I99,$AB100)=TRUE,IF(SEARCH(H$1,$B100)&gt;0,TRUE,FALSE)),"")</f>
        <v>0</v>
      </c>
      <c r="I100" s="17" t="str">
        <f>IFERROR(AND(OR(I1:I99,$AB100)=TRUE,IF(SEARCH(I$1,$B100)&gt;0,TRUE,FALSE)),"")</f>
        <v/>
      </c>
      <c r="J100" s="17" t="str">
        <f>IFERROR(AND(OR(J1:M99,$AB100)=TRUE,IF(SEARCH(J$1,$B100)&gt;0,TRUE,FALSE)),"")</f>
        <v/>
      </c>
      <c r="K100" s="17" t="str">
        <f>IFERROR(AND(OR(K1:M99,$AB100)=TRUE,IF(SEARCH(K$1,$B100)&gt;0,TRUE,FALSE)),"")</f>
        <v/>
      </c>
      <c r="L100" s="17" t="str">
        <f>IFERROR(AND(OR(L1:M99,$AB100)=TRUE,IF(SEARCH(L$1,$B100)&gt;0,TRUE,FALSE)),"")</f>
        <v/>
      </c>
      <c r="M100" s="17" t="str">
        <f>IFERROR(AND(OR(M1:M99,$AB100)=TRUE,IF(SEARCH(M$1,$B100)&gt;0,TRUE,FALSE)),"")</f>
        <v/>
      </c>
      <c r="N100" s="17" t="str">
        <f>IFERROR(AND(OR(N1:N99,$AB100)=TRUE,IF(SEARCH(N$1,$B100)&gt;0,TRUE,FALSE)),"")</f>
        <v/>
      </c>
      <c r="O100" s="17" t="str">
        <f>IFERROR(AND(OR(O1:R99,$AB100)=TRUE,IF(SEARCH(O$1,$B100)&gt;0,TRUE,FALSE)),"")</f>
        <v/>
      </c>
      <c r="P100" s="17" t="str">
        <f>IFERROR(AND(OR(P1:R99,$AB100)=TRUE,IF(SEARCH(P$1,$B100)&gt;0,TRUE,FALSE)),"")</f>
        <v/>
      </c>
      <c r="Q100" s="17" t="str">
        <f>IFERROR(AND(OR(Q1:R99,$AB100)=TRUE,IF(SEARCH(Q$1,$B100)&gt;0,TRUE,FALSE)),"")</f>
        <v/>
      </c>
      <c r="R100" s="17" t="str">
        <f>IFERROR(AND(OR(R1:R99,$AB100)=TRUE,IF(SEARCH(R$1,$B100)&gt;0,TRUE,FALSE)),"")</f>
        <v/>
      </c>
      <c r="S100" s="17" t="str">
        <f>IFERROR(AND(OR(S1:T99,$AB100)=TRUE,IF(SEARCH(S$1,$B100)&gt;0,TRUE,FALSE)),"")</f>
        <v/>
      </c>
      <c r="T100" s="17" t="str">
        <f>IFERROR(AND(OR(T1:T99,$AB100)=TRUE,IF(SEARCH(T$1,$B100)&gt;0,TRUE,FALSE)),"")</f>
        <v/>
      </c>
      <c r="U100" s="17" t="str">
        <f>IFERROR(AND(OR(U1:U99,$AB100)=TRUE,IF(SEARCH(U$1,$B100)&gt;0,TRUE,FALSE)),"")</f>
        <v/>
      </c>
      <c r="V100" s="17" t="str">
        <f>IFERROR(AND(OR(V1:Y99,$AB100)=TRUE,IF(SEARCH(V$1,$B100)&gt;0,TRUE,FALSE)),"")</f>
        <v/>
      </c>
      <c r="W100" s="17" t="str">
        <f>IFERROR(AND(OR(W1:Y99,$AB100)=TRUE,IF(SEARCH(W$1,$B100)&gt;0,TRUE,FALSE)),"")</f>
        <v/>
      </c>
      <c r="X100" s="17" t="str">
        <f>IFERROR(AND(OR(X1:Y99,$AB100)=TRUE,IF(SEARCH(X$1,$B100)&gt;0,TRUE,FALSE)),"")</f>
        <v/>
      </c>
      <c r="Y100" s="17" t="b">
        <f>IFERROR(AND(OR(Y1:Y99,$AB100)=TRUE,IF(SEARCH(Y$1,$B100)&gt;0,TRUE,FALSE)),"")</f>
        <v>0</v>
      </c>
      <c r="Z100" s="17">
        <f t="shared" si="15"/>
        <v>0</v>
      </c>
      <c r="AA100" s="17" t="b">
        <f t="shared" si="16"/>
        <v>0</v>
      </c>
      <c r="AB100" s="17" t="b">
        <f t="shared" si="17"/>
        <v>0</v>
      </c>
      <c r="AC100" s="17" t="b">
        <f t="shared" si="18"/>
        <v>0</v>
      </c>
      <c r="AD100" s="17" t="b">
        <f>IF(F100&gt;'Overview (RESPONSES REQUIRED)'!$F$55,FALSE,TRUE)</f>
        <v>0</v>
      </c>
      <c r="AE100" s="17" t="b">
        <f>IF('Overview (RESPONSES REQUIRED)'!$D$55="Y", TRUE, FALSE)</f>
        <v>0</v>
      </c>
      <c r="AF100" s="17" t="str">
        <f t="shared" si="19"/>
        <v>N</v>
      </c>
    </row>
    <row r="101" spans="1:32" ht="27" x14ac:dyDescent="0.15">
      <c r="A101" s="17" t="s">
        <v>1246</v>
      </c>
      <c r="B101" s="17" t="s">
        <v>1247</v>
      </c>
      <c r="C101" s="17">
        <v>1</v>
      </c>
      <c r="D101" s="17">
        <v>1</v>
      </c>
      <c r="E101" s="17" t="s">
        <v>1051</v>
      </c>
      <c r="F101" s="17">
        <v>2</v>
      </c>
      <c r="G101" s="17" t="str">
        <f>IF('ENDC-n7'!P104="Y", "Y", IF('ENDC-n7'!P104="N", "N", 0))</f>
        <v>N</v>
      </c>
      <c r="H101" s="17" t="str">
        <f>IFERROR(AND(OR(H1:I100,$AB101)=TRUE,IF(SEARCH(H$1,$B101)&gt;0,TRUE,FALSE)),"")</f>
        <v/>
      </c>
      <c r="I101" s="17" t="str">
        <f>IFERROR(AND(OR(I1:I100,$AB101)=TRUE,IF(SEARCH(I$1,$B101)&gt;0,TRUE,FALSE)),"")</f>
        <v/>
      </c>
      <c r="J101" s="17" t="b">
        <f>IFERROR(AND(OR(J1:M100,$AB101)=TRUE,IF(SEARCH(J$1,$B101)&gt;0,TRUE,FALSE)),"")</f>
        <v>0</v>
      </c>
      <c r="K101" s="17" t="str">
        <f>IFERROR(AND(OR(K1:M100,$AB101)=TRUE,IF(SEARCH(K$1,$B101)&gt;0,TRUE,FALSE)),"")</f>
        <v/>
      </c>
      <c r="L101" s="17" t="str">
        <f>IFERROR(AND(OR(L1:M100,$AB101)=TRUE,IF(SEARCH(L$1,$B101)&gt;0,TRUE,FALSE)),"")</f>
        <v/>
      </c>
      <c r="M101" s="17" t="str">
        <f>IFERROR(AND(OR(M1:M100,$AB101)=TRUE,IF(SEARCH(M$1,$B101)&gt;0,TRUE,FALSE)),"")</f>
        <v/>
      </c>
      <c r="N101" s="17" t="str">
        <f>IFERROR(AND(OR(N1:N100,$AB101)=TRUE,IF(SEARCH(N$1,$B101)&gt;0,TRUE,FALSE)),"")</f>
        <v/>
      </c>
      <c r="O101" s="17" t="str">
        <f>IFERROR(AND(OR(O1:R100,$AB101)=TRUE,IF(SEARCH(O$1,$B101)&gt;0,TRUE,FALSE)),"")</f>
        <v/>
      </c>
      <c r="P101" s="17" t="str">
        <f>IFERROR(AND(OR(P1:R100,$AB101)=TRUE,IF(SEARCH(P$1,$B101)&gt;0,TRUE,FALSE)),"")</f>
        <v/>
      </c>
      <c r="Q101" s="17" t="str">
        <f>IFERROR(AND(OR(Q1:R100,$AB101)=TRUE,IF(SEARCH(Q$1,$B101)&gt;0,TRUE,FALSE)),"")</f>
        <v/>
      </c>
      <c r="R101" s="17" t="str">
        <f>IFERROR(AND(OR(R1:R100,$AB101)=TRUE,IF(SEARCH(R$1,$B101)&gt;0,TRUE,FALSE)),"")</f>
        <v/>
      </c>
      <c r="S101" s="17" t="str">
        <f>IFERROR(AND(OR(S1:T100,$AB101)=TRUE,IF(SEARCH(S$1,$B101)&gt;0,TRUE,FALSE)),"")</f>
        <v/>
      </c>
      <c r="T101" s="17" t="str">
        <f>IFERROR(AND(OR(T1:T100,$AB101)=TRUE,IF(SEARCH(T$1,$B101)&gt;0,TRUE,FALSE)),"")</f>
        <v/>
      </c>
      <c r="U101" s="17" t="str">
        <f>IFERROR(AND(OR(U1:U100,$AB101)=TRUE,IF(SEARCH(U$1,$B101)&gt;0,TRUE,FALSE)),"")</f>
        <v/>
      </c>
      <c r="V101" s="17" t="str">
        <f>IFERROR(AND(OR(V1:Y100,$AB101)=TRUE,IF(SEARCH(V$1,$B101)&gt;0,TRUE,FALSE)),"")</f>
        <v/>
      </c>
      <c r="W101" s="17" t="str">
        <f>IFERROR(AND(OR(W1:Y100,$AB101)=TRUE,IF(SEARCH(W$1,$B101)&gt;0,TRUE,FALSE)),"")</f>
        <v/>
      </c>
      <c r="X101" s="17" t="str">
        <f>IFERROR(AND(OR(X1:Y100,$AB101)=TRUE,IF(SEARCH(X$1,$B101)&gt;0,TRUE,FALSE)),"")</f>
        <v/>
      </c>
      <c r="Y101" s="17" t="b">
        <f>IFERROR(AND(OR(Y1:Y100,$AB101)=TRUE,IF(SEARCH(Y$1,$B101)&gt;0,TRUE,FALSE)),"")</f>
        <v>0</v>
      </c>
      <c r="Z101" s="17">
        <f t="shared" si="15"/>
        <v>0</v>
      </c>
      <c r="AA101" s="17" t="b">
        <f t="shared" si="16"/>
        <v>0</v>
      </c>
      <c r="AB101" s="17" t="b">
        <f t="shared" si="17"/>
        <v>0</v>
      </c>
      <c r="AC101" s="17" t="b">
        <f t="shared" si="18"/>
        <v>0</v>
      </c>
      <c r="AD101" s="17" t="b">
        <f>IF(F101&gt;'Overview (RESPONSES REQUIRED)'!$F$55,FALSE,TRUE)</f>
        <v>0</v>
      </c>
      <c r="AE101" s="17" t="b">
        <f>IF('Overview (RESPONSES REQUIRED)'!$D$55="Y", TRUE, FALSE)</f>
        <v>0</v>
      </c>
      <c r="AF101" s="17" t="str">
        <f t="shared" si="19"/>
        <v>N</v>
      </c>
    </row>
    <row r="102" spans="1:32" ht="27" x14ac:dyDescent="0.15">
      <c r="A102" s="17" t="s">
        <v>1248</v>
      </c>
      <c r="B102" s="17" t="s">
        <v>1249</v>
      </c>
      <c r="C102" s="17">
        <v>1</v>
      </c>
      <c r="D102" s="17">
        <v>1</v>
      </c>
      <c r="E102" s="17" t="s">
        <v>1051</v>
      </c>
      <c r="F102" s="17">
        <v>2</v>
      </c>
      <c r="G102" s="17" t="str">
        <f>IF('ENDC-n7'!P105="Y", "Y", IF('ENDC-n7'!P105="N", "N", 0))</f>
        <v>N</v>
      </c>
      <c r="H102" s="17" t="str">
        <f>IFERROR(AND(OR(H1:I101,$AB102)=TRUE,IF(SEARCH(H$1,$B102)&gt;0,TRUE,FALSE)),"")</f>
        <v/>
      </c>
      <c r="I102" s="17" t="str">
        <f>IFERROR(AND(OR(I1:I101,$AB102)=TRUE,IF(SEARCH(I$1,$B102)&gt;0,TRUE,FALSE)),"")</f>
        <v/>
      </c>
      <c r="J102" s="17" t="str">
        <f>IFERROR(AND(OR(J1:M101,$AB102)=TRUE,IF(SEARCH(J$1,$B102)&gt;0,TRUE,FALSE)),"")</f>
        <v/>
      </c>
      <c r="K102" s="17" t="str">
        <f>IFERROR(AND(OR(K1:M101,$AB102)=TRUE,IF(SEARCH(K$1,$B102)&gt;0,TRUE,FALSE)),"")</f>
        <v/>
      </c>
      <c r="L102" s="17" t="str">
        <f>IFERROR(AND(OR(L1:M101,$AB102)=TRUE,IF(SEARCH(L$1,$B102)&gt;0,TRUE,FALSE)),"")</f>
        <v/>
      </c>
      <c r="M102" s="17" t="str">
        <f>IFERROR(AND(OR(M1:M101,$AB102)=TRUE,IF(SEARCH(M$1,$B102)&gt;0,TRUE,FALSE)),"")</f>
        <v/>
      </c>
      <c r="N102" s="17" t="str">
        <f>IFERROR(AND(OR(N1:N101,$AB102)=TRUE,IF(SEARCH(N$1,$B102)&gt;0,TRUE,FALSE)),"")</f>
        <v/>
      </c>
      <c r="O102" s="17" t="str">
        <f>IFERROR(AND(OR(O1:R101,$AB102)=TRUE,IF(SEARCH(O$1,$B102)&gt;0,TRUE,FALSE)),"")</f>
        <v/>
      </c>
      <c r="P102" s="17" t="str">
        <f>IFERROR(AND(OR(P1:R101,$AB102)=TRUE,IF(SEARCH(P$1,$B102)&gt;0,TRUE,FALSE)),"")</f>
        <v/>
      </c>
      <c r="Q102" s="17" t="str">
        <f>IFERROR(AND(OR(Q1:R101,$AB102)=TRUE,IF(SEARCH(Q$1,$B102)&gt;0,TRUE,FALSE)),"")</f>
        <v/>
      </c>
      <c r="R102" s="17" t="str">
        <f>IFERROR(AND(OR(R1:R101,$AB102)=TRUE,IF(SEARCH(R$1,$B102)&gt;0,TRUE,FALSE)),"")</f>
        <v/>
      </c>
      <c r="S102" s="17" t="str">
        <f>IFERROR(AND(OR(S1:T101,$AB102)=TRUE,IF(SEARCH(S$1,$B102)&gt;0,TRUE,FALSE)),"")</f>
        <v/>
      </c>
      <c r="T102" s="17" t="str">
        <f>IFERROR(AND(OR(T1:T101,$AB102)=TRUE,IF(SEARCH(T$1,$B102)&gt;0,TRUE,FALSE)),"")</f>
        <v/>
      </c>
      <c r="U102" s="17" t="b">
        <f>IFERROR(AND(OR(U1:U101,$AB102)=TRUE,IF(SEARCH(U$1,$B102)&gt;0,TRUE,FALSE)),"")</f>
        <v>0</v>
      </c>
      <c r="V102" s="17" t="str">
        <f>IFERROR(AND(OR(V1:Y101,$AB102)=TRUE,IF(SEARCH(V$1,$B102)&gt;0,TRUE,FALSE)),"")</f>
        <v/>
      </c>
      <c r="W102" s="17" t="str">
        <f>IFERROR(AND(OR(W1:Y101,$AB102)=TRUE,IF(SEARCH(W$1,$B102)&gt;0,TRUE,FALSE)),"")</f>
        <v/>
      </c>
      <c r="X102" s="17" t="str">
        <f>IFERROR(AND(OR(X1:Y101,$AB102)=TRUE,IF(SEARCH(X$1,$B102)&gt;0,TRUE,FALSE)),"")</f>
        <v/>
      </c>
      <c r="Y102" s="17" t="b">
        <f>IFERROR(AND(OR(Y1:Y101,$AB102)=TRUE,IF(SEARCH(Y$1,$B102)&gt;0,TRUE,FALSE)),"")</f>
        <v>0</v>
      </c>
      <c r="Z102" s="17">
        <f t="shared" si="15"/>
        <v>0</v>
      </c>
      <c r="AA102" s="17" t="b">
        <f t="shared" si="16"/>
        <v>0</v>
      </c>
      <c r="AB102" s="17" t="b">
        <f t="shared" si="17"/>
        <v>0</v>
      </c>
      <c r="AC102" s="17" t="b">
        <f t="shared" si="18"/>
        <v>0</v>
      </c>
      <c r="AD102" s="17" t="b">
        <f>IF(F102&gt;'Overview (RESPONSES REQUIRED)'!$F$55,FALSE,TRUE)</f>
        <v>0</v>
      </c>
      <c r="AE102" s="17" t="b">
        <f>IF('Overview (RESPONSES REQUIRED)'!$D$55="Y", TRUE, FALSE)</f>
        <v>0</v>
      </c>
      <c r="AF102" s="17" t="str">
        <f t="shared" si="19"/>
        <v>N</v>
      </c>
    </row>
    <row r="103" spans="1:32" ht="27" x14ac:dyDescent="0.15">
      <c r="A103" s="17" t="s">
        <v>1250</v>
      </c>
      <c r="B103" s="17" t="s">
        <v>1251</v>
      </c>
      <c r="C103" s="17">
        <v>1</v>
      </c>
      <c r="D103" s="17">
        <v>1</v>
      </c>
      <c r="E103" s="17" t="s">
        <v>1051</v>
      </c>
      <c r="F103" s="17">
        <v>4</v>
      </c>
      <c r="G103" s="17" t="str">
        <f>IF('ENDC-n7'!P106="Y", "Y", IF('ENDC-n7'!P106="N", "N", 0))</f>
        <v>N</v>
      </c>
      <c r="H103" s="17" t="str">
        <f>IFERROR(AND(OR(H1:I102,$AB103)=TRUE,IF(SEARCH(H$1,$B103)&gt;0,TRUE,FALSE)),"")</f>
        <v/>
      </c>
      <c r="I103" s="17" t="str">
        <f>IFERROR(AND(OR(I1:I102,$AB103)=TRUE,IF(SEARCH(I$1,$B103)&gt;0,TRUE,FALSE)),"")</f>
        <v/>
      </c>
      <c r="J103" s="17" t="str">
        <f>IFERROR(AND(OR(J1:M102,$AB103)=TRUE,IF(SEARCH(J$1,$B103)&gt;0,TRUE,FALSE)),"")</f>
        <v/>
      </c>
      <c r="K103" s="17" t="str">
        <f>IFERROR(AND(OR(K1:M102,$AB103)=TRUE,IF(SEARCH(K$1,$B103)&gt;0,TRUE,FALSE)),"")</f>
        <v/>
      </c>
      <c r="L103" s="17" t="b">
        <f>IFERROR(AND(OR(L1:M102,$AB103)=TRUE,IF(SEARCH(L$1,$B103)&gt;0,TRUE,FALSE)),"")</f>
        <v>0</v>
      </c>
      <c r="M103" s="17" t="str">
        <f>IFERROR(AND(OR(M1:M102,$AB103)=TRUE,IF(SEARCH(M$1,$B103)&gt;0,TRUE,FALSE)),"")</f>
        <v/>
      </c>
      <c r="N103" s="17" t="str">
        <f>IFERROR(AND(OR(N1:N102,$AB103)=TRUE,IF(SEARCH(N$1,$B103)&gt;0,TRUE,FALSE)),"")</f>
        <v/>
      </c>
      <c r="O103" s="17" t="str">
        <f>IFERROR(AND(OR(O1:R102,$AB103)=TRUE,IF(SEARCH(O$1,$B103)&gt;0,TRUE,FALSE)),"")</f>
        <v/>
      </c>
      <c r="P103" s="17" t="b">
        <f>IFERROR(AND(OR(P1:R102,$AB103)=TRUE,IF(SEARCH(P$1,$B103)&gt;0,TRUE,FALSE)),"")</f>
        <v>0</v>
      </c>
      <c r="Q103" s="17" t="str">
        <f>IFERROR(AND(OR(Q1:R102,$AB103)=TRUE,IF(SEARCH(Q$1,$B103)&gt;0,TRUE,FALSE)),"")</f>
        <v/>
      </c>
      <c r="R103" s="17" t="str">
        <f>IFERROR(AND(OR(R1:R102,$AB103)=TRUE,IF(SEARCH(R$1,$B103)&gt;0,TRUE,FALSE)),"")</f>
        <v/>
      </c>
      <c r="S103" s="17" t="str">
        <f>IFERROR(AND(OR(S1:T102,$AB103)=TRUE,IF(SEARCH(S$1,$B103)&gt;0,TRUE,FALSE)),"")</f>
        <v/>
      </c>
      <c r="T103" s="17" t="str">
        <f>IFERROR(AND(OR(T1:T102,$AB103)=TRUE,IF(SEARCH(T$1,$B103)&gt;0,TRUE,FALSE)),"")</f>
        <v/>
      </c>
      <c r="U103" s="17" t="str">
        <f>IFERROR(AND(OR(U1:U102,$AB103)=TRUE,IF(SEARCH(U$1,$B103)&gt;0,TRUE,FALSE)),"")</f>
        <v/>
      </c>
      <c r="V103" s="17" t="str">
        <f>IFERROR(AND(OR(V1:Y102,$AB103)=TRUE,IF(SEARCH(V$1,$B103)&gt;0,TRUE,FALSE)),"")</f>
        <v/>
      </c>
      <c r="W103" s="17" t="b">
        <f>IFERROR(AND(OR(W1:Y102,$AB103)=TRUE,IF(SEARCH(W$1,$B103)&gt;0,TRUE,FALSE)),"")</f>
        <v>0</v>
      </c>
      <c r="X103" s="17" t="str">
        <f>IFERROR(AND(OR(X1:Y102,$AB103)=TRUE,IF(SEARCH(X$1,$B103)&gt;0,TRUE,FALSE)),"")</f>
        <v/>
      </c>
      <c r="Y103" s="17" t="str">
        <f>IFERROR(AND(OR(Y1:Y102,$AB103)=TRUE,IF(SEARCH(Y$1,$B103)&gt;0,TRUE,FALSE)),"")</f>
        <v/>
      </c>
      <c r="Z103" s="17">
        <f t="shared" si="15"/>
        <v>0</v>
      </c>
      <c r="AA103" s="17" t="b">
        <f t="shared" si="16"/>
        <v>0</v>
      </c>
      <c r="AB103" s="17" t="b">
        <f t="shared" si="17"/>
        <v>0</v>
      </c>
      <c r="AC103" s="17" t="b">
        <f t="shared" si="18"/>
        <v>0</v>
      </c>
      <c r="AD103" s="17" t="b">
        <f>IF(F103&gt;'Overview (RESPONSES REQUIRED)'!$F$55,FALSE,TRUE)</f>
        <v>0</v>
      </c>
      <c r="AE103" s="17" t="b">
        <f>IF('Overview (RESPONSES REQUIRED)'!$D$55="Y", TRUE, FALSE)</f>
        <v>0</v>
      </c>
      <c r="AF103" s="17" t="str">
        <f t="shared" si="19"/>
        <v>N</v>
      </c>
    </row>
    <row r="104" spans="1:32" ht="15" x14ac:dyDescent="0.15">
      <c r="A104" s="17" t="s">
        <v>1252</v>
      </c>
      <c r="B104" s="17" t="s">
        <v>1253</v>
      </c>
      <c r="C104" s="17">
        <v>1</v>
      </c>
      <c r="D104" s="17">
        <v>1</v>
      </c>
      <c r="E104" s="17" t="s">
        <v>1051</v>
      </c>
      <c r="F104" s="17">
        <v>4</v>
      </c>
      <c r="G104" s="17" t="str">
        <f>IF('ENDC-n7'!P107="Y", "Y", IF('ENDC-n7'!P107="N", "N", 0))</f>
        <v>N</v>
      </c>
      <c r="H104" s="17" t="str">
        <f>IFERROR(AND(OR(H1:I103,$AB104)=TRUE,IF(SEARCH(H$1,$B104)&gt;0,TRUE,FALSE)),"")</f>
        <v/>
      </c>
      <c r="I104" s="17" t="str">
        <f>IFERROR(AND(OR(I1:I103,$AB104)=TRUE,IF(SEARCH(I$1,$B104)&gt;0,TRUE,FALSE)),"")</f>
        <v/>
      </c>
      <c r="J104" s="17" t="str">
        <f>IFERROR(AND(OR(J1:M103,$AB104)=TRUE,IF(SEARCH(J$1,$B104)&gt;0,TRUE,FALSE)),"")</f>
        <v/>
      </c>
      <c r="K104" s="17" t="str">
        <f>IFERROR(AND(OR(K1:M103,$AB104)=TRUE,IF(SEARCH(K$1,$B104)&gt;0,TRUE,FALSE)),"")</f>
        <v/>
      </c>
      <c r="L104" s="17" t="str">
        <f>IFERROR(AND(OR(L1:M103,$AB104)=TRUE,IF(SEARCH(L$1,$B104)&gt;0,TRUE,FALSE)),"")</f>
        <v/>
      </c>
      <c r="M104" s="17" t="str">
        <f>IFERROR(AND(OR(M1:M103,$AB104)=TRUE,IF(SEARCH(M$1,$B104)&gt;0,TRUE,FALSE)),"")</f>
        <v/>
      </c>
      <c r="N104" s="17" t="str">
        <f>IFERROR(AND(OR(N1:N103,$AB104)=TRUE,IF(SEARCH(N$1,$B104)&gt;0,TRUE,FALSE)),"")</f>
        <v/>
      </c>
      <c r="O104" s="17" t="str">
        <f>IFERROR(AND(OR(O1:R103,$AB104)=TRUE,IF(SEARCH(O$1,$B104)&gt;0,TRUE,FALSE)),"")</f>
        <v/>
      </c>
      <c r="P104" s="17" t="b">
        <f>IFERROR(AND(OR(P1:R103,$AB104)=TRUE,IF(SEARCH(P$1,$B104)&gt;0,TRUE,FALSE)),"")</f>
        <v>0</v>
      </c>
      <c r="Q104" s="17" t="str">
        <f>IFERROR(AND(OR(Q1:R103,$AB104)=TRUE,IF(SEARCH(Q$1,$B104)&gt;0,TRUE,FALSE)),"")</f>
        <v/>
      </c>
      <c r="R104" s="17" t="str">
        <f>IFERROR(AND(OR(R1:R103,$AB104)=TRUE,IF(SEARCH(R$1,$B104)&gt;0,TRUE,FALSE)),"")</f>
        <v/>
      </c>
      <c r="S104" s="17" t="str">
        <f>IFERROR(AND(OR(S1:T103,$AB104)=TRUE,IF(SEARCH(S$1,$B104)&gt;0,TRUE,FALSE)),"")</f>
        <v/>
      </c>
      <c r="T104" s="17" t="str">
        <f>IFERROR(AND(OR(T1:T103,$AB104)=TRUE,IF(SEARCH(T$1,$B104)&gt;0,TRUE,FALSE)),"")</f>
        <v/>
      </c>
      <c r="U104" s="17" t="str">
        <f>IFERROR(AND(OR(U1:U103,$AB104)=TRUE,IF(SEARCH(U$1,$B104)&gt;0,TRUE,FALSE)),"")</f>
        <v/>
      </c>
      <c r="V104" s="17" t="str">
        <f>IFERROR(AND(OR(V1:Y103,$AB104)=TRUE,IF(SEARCH(V$1,$B104)&gt;0,TRUE,FALSE)),"")</f>
        <v/>
      </c>
      <c r="W104" s="17" t="b">
        <f>IFERROR(AND(OR(W1:Y103,$AB104)=TRUE,IF(SEARCH(W$1,$B104)&gt;0,TRUE,FALSE)),"")</f>
        <v>0</v>
      </c>
      <c r="X104" s="17" t="str">
        <f>IFERROR(AND(OR(X1:Y103,$AB104)=TRUE,IF(SEARCH(X$1,$B104)&gt;0,TRUE,FALSE)),"")</f>
        <v/>
      </c>
      <c r="Y104" s="17" t="str">
        <f>IFERROR(AND(OR(Y1:Y103,$AB104)=TRUE,IF(SEARCH(Y$1,$B104)&gt;0,TRUE,FALSE)),"")</f>
        <v/>
      </c>
      <c r="Z104" s="17">
        <f t="shared" si="15"/>
        <v>0</v>
      </c>
      <c r="AA104" s="17" t="b">
        <f t="shared" si="16"/>
        <v>0</v>
      </c>
      <c r="AB104" s="17" t="b">
        <f t="shared" si="17"/>
        <v>0</v>
      </c>
      <c r="AC104" s="17" t="b">
        <f t="shared" si="18"/>
        <v>0</v>
      </c>
      <c r="AD104" s="17" t="b">
        <f>IF(F104&gt;'Overview (RESPONSES REQUIRED)'!$F$55,FALSE,TRUE)</f>
        <v>0</v>
      </c>
      <c r="AE104" s="17" t="b">
        <f>IF('Overview (RESPONSES REQUIRED)'!$D$55="Y", TRUE, FALSE)</f>
        <v>0</v>
      </c>
      <c r="AF104" s="17" t="str">
        <f t="shared" si="19"/>
        <v>N</v>
      </c>
    </row>
    <row r="105" spans="1:32" ht="27" x14ac:dyDescent="0.15">
      <c r="A105" s="17" t="s">
        <v>1254</v>
      </c>
      <c r="B105" s="17" t="s">
        <v>1255</v>
      </c>
      <c r="C105" s="17">
        <v>1</v>
      </c>
      <c r="D105" s="17">
        <v>1</v>
      </c>
      <c r="E105" s="17" t="s">
        <v>1051</v>
      </c>
      <c r="F105" s="17">
        <v>4</v>
      </c>
      <c r="G105" s="17" t="str">
        <f>IF('ENDC-n7'!P108="Y", "Y", IF('ENDC-n7'!P108="N", "N", 0))</f>
        <v>N</v>
      </c>
      <c r="H105" s="17" t="str">
        <f>IFERROR(AND(OR(H1:I104,$AB105)=TRUE,IF(SEARCH(H$1,$B105)&gt;0,TRUE,FALSE)),"")</f>
        <v/>
      </c>
      <c r="I105" s="17" t="b">
        <f>IFERROR(AND(OR(I1:I104,$AB105)=TRUE,IF(SEARCH(I$1,$B105)&gt;0,TRUE,FALSE)),"")</f>
        <v>0</v>
      </c>
      <c r="J105" s="17" t="str">
        <f>IFERROR(AND(OR(J1:M104,$AB105)=TRUE,IF(SEARCH(J$1,$B105)&gt;0,TRUE,FALSE)),"")</f>
        <v/>
      </c>
      <c r="K105" s="17" t="str">
        <f>IFERROR(AND(OR(K1:M104,$AB105)=TRUE,IF(SEARCH(K$1,$B105)&gt;0,TRUE,FALSE)),"")</f>
        <v/>
      </c>
      <c r="L105" s="17" t="str">
        <f>IFERROR(AND(OR(L1:M104,$AB105)=TRUE,IF(SEARCH(L$1,$B105)&gt;0,TRUE,FALSE)),"")</f>
        <v/>
      </c>
      <c r="M105" s="17" t="str">
        <f>IFERROR(AND(OR(M1:M104,$AB105)=TRUE,IF(SEARCH(M$1,$B105)&gt;0,TRUE,FALSE)),"")</f>
        <v/>
      </c>
      <c r="N105" s="17" t="str">
        <f>IFERROR(AND(OR(N1:N104,$AB105)=TRUE,IF(SEARCH(N$1,$B105)&gt;0,TRUE,FALSE)),"")</f>
        <v/>
      </c>
      <c r="O105" s="17" t="str">
        <f>IFERROR(AND(OR(O1:R104,$AB105)=TRUE,IF(SEARCH(O$1,$B105)&gt;0,TRUE,FALSE)),"")</f>
        <v/>
      </c>
      <c r="P105" s="17" t="b">
        <f>IFERROR(AND(OR(P1:R104,$AB105)=TRUE,IF(SEARCH(P$1,$B105)&gt;0,TRUE,FALSE)),"")</f>
        <v>0</v>
      </c>
      <c r="Q105" s="17" t="str">
        <f>IFERROR(AND(OR(Q1:R104,$AB105)=TRUE,IF(SEARCH(Q$1,$B105)&gt;0,TRUE,FALSE)),"")</f>
        <v/>
      </c>
      <c r="R105" s="17" t="str">
        <f>IFERROR(AND(OR(R1:R104,$AB105)=TRUE,IF(SEARCH(R$1,$B105)&gt;0,TRUE,FALSE)),"")</f>
        <v/>
      </c>
      <c r="S105" s="17" t="str">
        <f>IFERROR(AND(OR(S1:T104,$AB105)=TRUE,IF(SEARCH(S$1,$B105)&gt;0,TRUE,FALSE)),"")</f>
        <v/>
      </c>
      <c r="T105" s="17" t="str">
        <f>IFERROR(AND(OR(T1:T104,$AB105)=TRUE,IF(SEARCH(T$1,$B105)&gt;0,TRUE,FALSE)),"")</f>
        <v/>
      </c>
      <c r="U105" s="17" t="str">
        <f>IFERROR(AND(OR(U1:U104,$AB105)=TRUE,IF(SEARCH(U$1,$B105)&gt;0,TRUE,FALSE)),"")</f>
        <v/>
      </c>
      <c r="V105" s="17" t="str">
        <f>IFERROR(AND(OR(V1:Y104,$AB105)=TRUE,IF(SEARCH(V$1,$B105)&gt;0,TRUE,FALSE)),"")</f>
        <v/>
      </c>
      <c r="W105" s="17" t="b">
        <f>IFERROR(AND(OR(W1:Y104,$AB105)=TRUE,IF(SEARCH(W$1,$B105)&gt;0,TRUE,FALSE)),"")</f>
        <v>0</v>
      </c>
      <c r="X105" s="17" t="str">
        <f>IFERROR(AND(OR(X1:Y104,$AB105)=TRUE,IF(SEARCH(X$1,$B105)&gt;0,TRUE,FALSE)),"")</f>
        <v/>
      </c>
      <c r="Y105" s="17" t="str">
        <f>IFERROR(AND(OR(Y1:Y104,$AB105)=TRUE,IF(SEARCH(Y$1,$B105)&gt;0,TRUE,FALSE)),"")</f>
        <v/>
      </c>
      <c r="Z105" s="17">
        <f t="shared" si="15"/>
        <v>0</v>
      </c>
      <c r="AA105" s="17" t="b">
        <f t="shared" si="16"/>
        <v>0</v>
      </c>
      <c r="AB105" s="17" t="b">
        <f t="shared" si="17"/>
        <v>0</v>
      </c>
      <c r="AC105" s="17" t="b">
        <f t="shared" si="18"/>
        <v>0</v>
      </c>
      <c r="AD105" s="17" t="b">
        <f>IF(F105&gt;'Overview (RESPONSES REQUIRED)'!$F$55,FALSE,TRUE)</f>
        <v>0</v>
      </c>
      <c r="AE105" s="17" t="b">
        <f>IF('Overview (RESPONSES REQUIRED)'!$D$55="Y", TRUE, FALSE)</f>
        <v>0</v>
      </c>
      <c r="AF105" s="17" t="str">
        <f t="shared" si="19"/>
        <v>N</v>
      </c>
    </row>
    <row r="106" spans="1:32" ht="27" x14ac:dyDescent="0.15">
      <c r="A106" s="17" t="s">
        <v>1256</v>
      </c>
      <c r="B106" s="17" t="s">
        <v>1257</v>
      </c>
      <c r="C106" s="17">
        <v>1</v>
      </c>
      <c r="D106" s="17">
        <v>1</v>
      </c>
      <c r="E106" s="17" t="s">
        <v>1051</v>
      </c>
      <c r="F106" s="17">
        <v>4</v>
      </c>
      <c r="G106" s="17" t="str">
        <f>IF('ENDC-n7'!P109="Y", "Y", IF('ENDC-n7'!P109="N", "N", 0))</f>
        <v>N</v>
      </c>
      <c r="H106" s="17" t="str">
        <f>IFERROR(AND(OR(H1:I105,$AB106)=TRUE,IF(SEARCH(H$1,$B106)&gt;0,TRUE,FALSE)),"")</f>
        <v/>
      </c>
      <c r="I106" s="17" t="str">
        <f>IFERROR(AND(OR(I1:I105,$AB106)=TRUE,IF(SEARCH(I$1,$B106)&gt;0,TRUE,FALSE)),"")</f>
        <v/>
      </c>
      <c r="J106" s="17" t="str">
        <f>IFERROR(AND(OR(J1:M105,$AB106)=TRUE,IF(SEARCH(J$1,$B106)&gt;0,TRUE,FALSE)),"")</f>
        <v/>
      </c>
      <c r="K106" s="17" t="b">
        <f>IFERROR(AND(OR(K1:M105,$AB106)=TRUE,IF(SEARCH(K$1,$B106)&gt;0,TRUE,FALSE)),"")</f>
        <v>0</v>
      </c>
      <c r="L106" s="17" t="str">
        <f>IFERROR(AND(OR(L1:M105,$AB106)=TRUE,IF(SEARCH(L$1,$B106)&gt;0,TRUE,FALSE)),"")</f>
        <v/>
      </c>
      <c r="M106" s="17" t="str">
        <f>IFERROR(AND(OR(M1:M105,$AB106)=TRUE,IF(SEARCH(M$1,$B106)&gt;0,TRUE,FALSE)),"")</f>
        <v/>
      </c>
      <c r="N106" s="17" t="str">
        <f>IFERROR(AND(OR(N1:N105,$AB106)=TRUE,IF(SEARCH(N$1,$B106)&gt;0,TRUE,FALSE)),"")</f>
        <v/>
      </c>
      <c r="O106" s="17" t="str">
        <f>IFERROR(AND(OR(O1:R105,$AB106)=TRUE,IF(SEARCH(O$1,$B106)&gt;0,TRUE,FALSE)),"")</f>
        <v/>
      </c>
      <c r="P106" s="17" t="b">
        <f>IFERROR(AND(OR(P1:R105,$AB106)=TRUE,IF(SEARCH(P$1,$B106)&gt;0,TRUE,FALSE)),"")</f>
        <v>0</v>
      </c>
      <c r="Q106" s="17" t="str">
        <f>IFERROR(AND(OR(Q1:R105,$AB106)=TRUE,IF(SEARCH(Q$1,$B106)&gt;0,TRUE,FALSE)),"")</f>
        <v/>
      </c>
      <c r="R106" s="17" t="str">
        <f>IFERROR(AND(OR(R1:R105,$AB106)=TRUE,IF(SEARCH(R$1,$B106)&gt;0,TRUE,FALSE)),"")</f>
        <v/>
      </c>
      <c r="S106" s="17" t="str">
        <f>IFERROR(AND(OR(S1:T105,$AB106)=TRUE,IF(SEARCH(S$1,$B106)&gt;0,TRUE,FALSE)),"")</f>
        <v/>
      </c>
      <c r="T106" s="17" t="str">
        <f>IFERROR(AND(OR(T1:T105,$AB106)=TRUE,IF(SEARCH(T$1,$B106)&gt;0,TRUE,FALSE)),"")</f>
        <v/>
      </c>
      <c r="U106" s="17" t="str">
        <f>IFERROR(AND(OR(U1:U105,$AB106)=TRUE,IF(SEARCH(U$1,$B106)&gt;0,TRUE,FALSE)),"")</f>
        <v/>
      </c>
      <c r="V106" s="17" t="str">
        <f>IFERROR(AND(OR(V1:Y105,$AB106)=TRUE,IF(SEARCH(V$1,$B106)&gt;0,TRUE,FALSE)),"")</f>
        <v/>
      </c>
      <c r="W106" s="17" t="b">
        <f>IFERROR(AND(OR(W1:Y105,$AB106)=TRUE,IF(SEARCH(W$1,$B106)&gt;0,TRUE,FALSE)),"")</f>
        <v>0</v>
      </c>
      <c r="X106" s="17" t="str">
        <f>IFERROR(AND(OR(X1:Y105,$AB106)=TRUE,IF(SEARCH(X$1,$B106)&gt;0,TRUE,FALSE)),"")</f>
        <v/>
      </c>
      <c r="Y106" s="17" t="str">
        <f>IFERROR(AND(OR(Y1:Y105,$AB106)=TRUE,IF(SEARCH(Y$1,$B106)&gt;0,TRUE,FALSE)),"")</f>
        <v/>
      </c>
      <c r="Z106" s="17">
        <f t="shared" si="15"/>
        <v>0</v>
      </c>
      <c r="AA106" s="17" t="b">
        <f t="shared" si="16"/>
        <v>0</v>
      </c>
      <c r="AB106" s="17" t="b">
        <f t="shared" si="17"/>
        <v>0</v>
      </c>
      <c r="AC106" s="17" t="b">
        <f t="shared" si="18"/>
        <v>0</v>
      </c>
      <c r="AD106" s="17" t="b">
        <f>IF(F106&gt;'Overview (RESPONSES REQUIRED)'!$F$55,FALSE,TRUE)</f>
        <v>0</v>
      </c>
      <c r="AE106" s="17" t="b">
        <f>IF('Overview (RESPONSES REQUIRED)'!$D$55="Y", TRUE, FALSE)</f>
        <v>0</v>
      </c>
      <c r="AF106" s="17" t="str">
        <f t="shared" si="19"/>
        <v>N</v>
      </c>
    </row>
    <row r="107" spans="1:32" ht="15" x14ac:dyDescent="0.15">
      <c r="A107" s="17" t="s">
        <v>1258</v>
      </c>
      <c r="B107" s="17" t="s">
        <v>1259</v>
      </c>
      <c r="C107" s="17">
        <v>1</v>
      </c>
      <c r="D107" s="17">
        <v>1</v>
      </c>
      <c r="E107" s="17" t="s">
        <v>1051</v>
      </c>
      <c r="F107" s="17">
        <v>2</v>
      </c>
      <c r="G107" s="17" t="str">
        <f>IF('ENDC-n7'!P110="Y", "Y", IF('ENDC-n7'!P110="N", "N", 0))</f>
        <v>N</v>
      </c>
      <c r="H107" s="17" t="str">
        <f>IFERROR(AND(OR(H1:I106,$AB107)=TRUE,IF(SEARCH(H$1,$B107)&gt;0,TRUE,FALSE)),"")</f>
        <v/>
      </c>
      <c r="I107" s="17" t="str">
        <f>IFERROR(AND(OR(I1:I106,$AB107)=TRUE,IF(SEARCH(I$1,$B107)&gt;0,TRUE,FALSE)),"")</f>
        <v/>
      </c>
      <c r="J107" s="17" t="str">
        <f>IFERROR(AND(OR(J1:M106,$AB107)=TRUE,IF(SEARCH(J$1,$B107)&gt;0,TRUE,FALSE)),"")</f>
        <v/>
      </c>
      <c r="K107" s="17" t="str">
        <f>IFERROR(AND(OR(K1:M106,$AB107)=TRUE,IF(SEARCH(K$1,$B107)&gt;0,TRUE,FALSE)),"")</f>
        <v/>
      </c>
      <c r="L107" s="17" t="str">
        <f>IFERROR(AND(OR(L1:M106,$AB107)=TRUE,IF(SEARCH(L$1,$B107)&gt;0,TRUE,FALSE)),"")</f>
        <v/>
      </c>
      <c r="M107" s="17" t="str">
        <f>IFERROR(AND(OR(M1:M106,$AB107)=TRUE,IF(SEARCH(M$1,$B107)&gt;0,TRUE,FALSE)),"")</f>
        <v/>
      </c>
      <c r="N107" s="17" t="str">
        <f>IFERROR(AND(OR(N1:N106,$AB107)=TRUE,IF(SEARCH(N$1,$B107)&gt;0,TRUE,FALSE)),"")</f>
        <v/>
      </c>
      <c r="O107" s="17" t="b">
        <f>IFERROR(AND(OR(O1:R106,$AB107)=TRUE,IF(SEARCH(O$1,$B107)&gt;0,TRUE,FALSE)),"")</f>
        <v>0</v>
      </c>
      <c r="P107" s="17" t="b">
        <f>IFERROR(AND(OR(P1:R106,$AB107)=TRUE,IF(SEARCH(P$1,$B107)&gt;0,TRUE,FALSE)),"")</f>
        <v>0</v>
      </c>
      <c r="Q107" s="17" t="str">
        <f>IFERROR(AND(OR(Q1:R106,$AB107)=TRUE,IF(SEARCH(Q$1,$B107)&gt;0,TRUE,FALSE)),"")</f>
        <v/>
      </c>
      <c r="R107" s="17" t="str">
        <f>IFERROR(AND(OR(R1:R106,$AB107)=TRUE,IF(SEARCH(R$1,$B107)&gt;0,TRUE,FALSE)),"")</f>
        <v/>
      </c>
      <c r="S107" s="17" t="str">
        <f>IFERROR(AND(OR(S1:T106,$AB107)=TRUE,IF(SEARCH(S$1,$B107)&gt;0,TRUE,FALSE)),"")</f>
        <v/>
      </c>
      <c r="T107" s="17" t="str">
        <f>IFERROR(AND(OR(T1:T106,$AB107)=TRUE,IF(SEARCH(T$1,$B107)&gt;0,TRUE,FALSE)),"")</f>
        <v/>
      </c>
      <c r="U107" s="17" t="str">
        <f>IFERROR(AND(OR(U1:U106,$AB107)=TRUE,IF(SEARCH(U$1,$B107)&gt;0,TRUE,FALSE)),"")</f>
        <v/>
      </c>
      <c r="V107" s="17" t="str">
        <f>IFERROR(AND(OR(V1:Y106,$AB107)=TRUE,IF(SEARCH(V$1,$B107)&gt;0,TRUE,FALSE)),"")</f>
        <v/>
      </c>
      <c r="W107" s="17" t="b">
        <f>IFERROR(AND(OR(W1:Y106,$AB107)=TRUE,IF(SEARCH(W$1,$B107)&gt;0,TRUE,FALSE)),"")</f>
        <v>0</v>
      </c>
      <c r="X107" s="17" t="str">
        <f>IFERROR(AND(OR(X1:Y106,$AB107)=TRUE,IF(SEARCH(X$1,$B107)&gt;0,TRUE,FALSE)),"")</f>
        <v/>
      </c>
      <c r="Y107" s="17" t="str">
        <f>IFERROR(AND(OR(Y1:Y106,$AB107)=TRUE,IF(SEARCH(Y$1,$B107)&gt;0,TRUE,FALSE)),"")</f>
        <v/>
      </c>
      <c r="Z107" s="17">
        <f t="shared" si="15"/>
        <v>0</v>
      </c>
      <c r="AA107" s="17" t="b">
        <f t="shared" si="16"/>
        <v>0</v>
      </c>
      <c r="AB107" s="17" t="b">
        <f t="shared" si="17"/>
        <v>0</v>
      </c>
      <c r="AC107" s="17" t="b">
        <f t="shared" si="18"/>
        <v>0</v>
      </c>
      <c r="AD107" s="17" t="b">
        <f>IF(F107&gt;'Overview (RESPONSES REQUIRED)'!$F$55,FALSE,TRUE)</f>
        <v>0</v>
      </c>
      <c r="AE107" s="17" t="b">
        <f>IF('Overview (RESPONSES REQUIRED)'!$D$55="Y", TRUE, FALSE)</f>
        <v>0</v>
      </c>
      <c r="AF107" s="17" t="str">
        <f t="shared" si="19"/>
        <v>N</v>
      </c>
    </row>
    <row r="108" spans="1:32" ht="27" x14ac:dyDescent="0.15">
      <c r="A108" s="17" t="s">
        <v>1260</v>
      </c>
      <c r="B108" s="17" t="s">
        <v>1261</v>
      </c>
      <c r="C108" s="17">
        <v>1</v>
      </c>
      <c r="D108" s="17">
        <v>1</v>
      </c>
      <c r="E108" s="17" t="s">
        <v>1051</v>
      </c>
      <c r="F108" s="17">
        <v>2</v>
      </c>
      <c r="G108" s="17" t="str">
        <f>IF('ENDC-n7'!P111="Y", "Y", IF('ENDC-n7'!P111="N", "N", 0))</f>
        <v>N</v>
      </c>
      <c r="H108" s="17" t="str">
        <f>IFERROR(AND(OR(H1:I107,$AB108)=TRUE,IF(SEARCH(H$1,$B108)&gt;0,TRUE,FALSE)),"")</f>
        <v/>
      </c>
      <c r="I108" s="17" t="str">
        <f>IFERROR(AND(OR(I1:I107,$AB108)=TRUE,IF(SEARCH(I$1,$B108)&gt;0,TRUE,FALSE)),"")</f>
        <v/>
      </c>
      <c r="J108" s="17" t="str">
        <f>IFERROR(AND(OR(J1:M107,$AB108)=TRUE,IF(SEARCH(J$1,$B108)&gt;0,TRUE,FALSE)),"")</f>
        <v/>
      </c>
      <c r="K108" s="17" t="str">
        <f>IFERROR(AND(OR(K1:M107,$AB108)=TRUE,IF(SEARCH(K$1,$B108)&gt;0,TRUE,FALSE)),"")</f>
        <v/>
      </c>
      <c r="L108" s="17" t="str">
        <f>IFERROR(AND(OR(L1:M107,$AB108)=TRUE,IF(SEARCH(L$1,$B108)&gt;0,TRUE,FALSE)),"")</f>
        <v/>
      </c>
      <c r="M108" s="17" t="str">
        <f>IFERROR(AND(OR(M1:M107,$AB108)=TRUE,IF(SEARCH(M$1,$B108)&gt;0,TRUE,FALSE)),"")</f>
        <v/>
      </c>
      <c r="N108" s="17" t="str">
        <f>IFERROR(AND(OR(N1:N107,$AB108)=TRUE,IF(SEARCH(N$1,$B108)&gt;0,TRUE,FALSE)),"")</f>
        <v/>
      </c>
      <c r="O108" s="17" t="str">
        <f>IFERROR(AND(OR(O1:R107,$AB108)=TRUE,IF(SEARCH(O$1,$B108)&gt;0,TRUE,FALSE)),"")</f>
        <v/>
      </c>
      <c r="P108" s="17" t="b">
        <f>IFERROR(AND(OR(P1:R107,$AB108)=TRUE,IF(SEARCH(P$1,$B108)&gt;0,TRUE,FALSE)),"")</f>
        <v>0</v>
      </c>
      <c r="Q108" s="17" t="str">
        <f>IFERROR(AND(OR(Q1:R107,$AB108)=TRUE,IF(SEARCH(Q$1,$B108)&gt;0,TRUE,FALSE)),"")</f>
        <v/>
      </c>
      <c r="R108" s="17" t="str">
        <f>IFERROR(AND(OR(R1:R107,$AB108)=TRUE,IF(SEARCH(R$1,$B108)&gt;0,TRUE,FALSE)),"")</f>
        <v/>
      </c>
      <c r="S108" s="17" t="str">
        <f>IFERROR(AND(OR(S1:T107,$AB108)=TRUE,IF(SEARCH(S$1,$B108)&gt;0,TRUE,FALSE)),"")</f>
        <v/>
      </c>
      <c r="T108" s="17" t="str">
        <f>IFERROR(AND(OR(T1:T107,$AB108)=TRUE,IF(SEARCH(T$1,$B108)&gt;0,TRUE,FALSE)),"")</f>
        <v/>
      </c>
      <c r="U108" s="17" t="b">
        <f>IFERROR(AND(OR(U1:U107,$AB108)=TRUE,IF(SEARCH(U$1,$B108)&gt;0,TRUE,FALSE)),"")</f>
        <v>0</v>
      </c>
      <c r="V108" s="17" t="str">
        <f>IFERROR(AND(OR(V1:Y107,$AB108)=TRUE,IF(SEARCH(V$1,$B108)&gt;0,TRUE,FALSE)),"")</f>
        <v/>
      </c>
      <c r="W108" s="17" t="b">
        <f>IFERROR(AND(OR(W1:Y107,$AB108)=TRUE,IF(SEARCH(W$1,$B108)&gt;0,TRUE,FALSE)),"")</f>
        <v>0</v>
      </c>
      <c r="X108" s="17" t="str">
        <f>IFERROR(AND(OR(X1:Y107,$AB108)=TRUE,IF(SEARCH(X$1,$B108)&gt;0,TRUE,FALSE)),"")</f>
        <v/>
      </c>
      <c r="Y108" s="17" t="str">
        <f>IFERROR(AND(OR(Y1:Y107,$AB108)=TRUE,IF(SEARCH(Y$1,$B108)&gt;0,TRUE,FALSE)),"")</f>
        <v/>
      </c>
      <c r="Z108" s="17">
        <f t="shared" si="15"/>
        <v>0</v>
      </c>
      <c r="AA108" s="17" t="b">
        <f t="shared" si="16"/>
        <v>0</v>
      </c>
      <c r="AB108" s="17" t="b">
        <f t="shared" si="17"/>
        <v>0</v>
      </c>
      <c r="AC108" s="17" t="b">
        <f t="shared" si="18"/>
        <v>0</v>
      </c>
      <c r="AD108" s="17" t="b">
        <f>IF(F108&gt;'Overview (RESPONSES REQUIRED)'!$F$55,FALSE,TRUE)</f>
        <v>0</v>
      </c>
      <c r="AE108" s="17" t="b">
        <f>IF('Overview (RESPONSES REQUIRED)'!$D$55="Y", TRUE, FALSE)</f>
        <v>0</v>
      </c>
      <c r="AF108" s="17" t="str">
        <f t="shared" si="19"/>
        <v>N</v>
      </c>
    </row>
    <row r="109" spans="1:32" ht="27" x14ac:dyDescent="0.15">
      <c r="A109" s="17" t="s">
        <v>1262</v>
      </c>
      <c r="B109" s="17" t="s">
        <v>1263</v>
      </c>
      <c r="C109" s="17">
        <v>1</v>
      </c>
      <c r="D109" s="17">
        <v>1</v>
      </c>
      <c r="E109" s="17" t="s">
        <v>1051</v>
      </c>
      <c r="F109" s="17">
        <v>2</v>
      </c>
      <c r="G109" s="17" t="str">
        <f>IF('ENDC-n7'!P112="Y", "Y", IF('ENDC-n7'!P112="N", "N", 0))</f>
        <v>N</v>
      </c>
      <c r="H109" s="17" t="b">
        <f>IFERROR(AND(OR(H1:I108,$AB109)=TRUE,IF(SEARCH(H$1,$B109)&gt;0,TRUE,FALSE)),"")</f>
        <v>0</v>
      </c>
      <c r="I109" s="17" t="str">
        <f>IFERROR(AND(OR(I1:I108,$AB109)=TRUE,IF(SEARCH(I$1,$B109)&gt;0,TRUE,FALSE)),"")</f>
        <v/>
      </c>
      <c r="J109" s="17" t="str">
        <f>IFERROR(AND(OR(J1:M108,$AB109)=TRUE,IF(SEARCH(J$1,$B109)&gt;0,TRUE,FALSE)),"")</f>
        <v/>
      </c>
      <c r="K109" s="17" t="str">
        <f>IFERROR(AND(OR(K1:M108,$AB109)=TRUE,IF(SEARCH(K$1,$B109)&gt;0,TRUE,FALSE)),"")</f>
        <v/>
      </c>
      <c r="L109" s="17" t="str">
        <f>IFERROR(AND(OR(L1:M108,$AB109)=TRUE,IF(SEARCH(L$1,$B109)&gt;0,TRUE,FALSE)),"")</f>
        <v/>
      </c>
      <c r="M109" s="17" t="str">
        <f>IFERROR(AND(OR(M1:M108,$AB109)=TRUE,IF(SEARCH(M$1,$B109)&gt;0,TRUE,FALSE)),"")</f>
        <v/>
      </c>
      <c r="N109" s="17" t="str">
        <f>IFERROR(AND(OR(N1:N108,$AB109)=TRUE,IF(SEARCH(N$1,$B109)&gt;0,TRUE,FALSE)),"")</f>
        <v/>
      </c>
      <c r="O109" s="17" t="str">
        <f>IFERROR(AND(OR(O1:R108,$AB109)=TRUE,IF(SEARCH(O$1,$B109)&gt;0,TRUE,FALSE)),"")</f>
        <v/>
      </c>
      <c r="P109" s="17" t="b">
        <f>IFERROR(AND(OR(P1:R108,$AB109)=TRUE,IF(SEARCH(P$1,$B109)&gt;0,TRUE,FALSE)),"")</f>
        <v>0</v>
      </c>
      <c r="Q109" s="17" t="str">
        <f>IFERROR(AND(OR(Q1:R108,$AB109)=TRUE,IF(SEARCH(Q$1,$B109)&gt;0,TRUE,FALSE)),"")</f>
        <v/>
      </c>
      <c r="R109" s="17" t="str">
        <f>IFERROR(AND(OR(R1:R108,$AB109)=TRUE,IF(SEARCH(R$1,$B109)&gt;0,TRUE,FALSE)),"")</f>
        <v/>
      </c>
      <c r="S109" s="17" t="str">
        <f>IFERROR(AND(OR(S1:T108,$AB109)=TRUE,IF(SEARCH(S$1,$B109)&gt;0,TRUE,FALSE)),"")</f>
        <v/>
      </c>
      <c r="T109" s="17" t="str">
        <f>IFERROR(AND(OR(T1:T108,$AB109)=TRUE,IF(SEARCH(T$1,$B109)&gt;0,TRUE,FALSE)),"")</f>
        <v/>
      </c>
      <c r="U109" s="17" t="str">
        <f>IFERROR(AND(OR(U1:U108,$AB109)=TRUE,IF(SEARCH(U$1,$B109)&gt;0,TRUE,FALSE)),"")</f>
        <v/>
      </c>
      <c r="V109" s="17" t="str">
        <f>IFERROR(AND(OR(V1:Y108,$AB109)=TRUE,IF(SEARCH(V$1,$B109)&gt;0,TRUE,FALSE)),"")</f>
        <v/>
      </c>
      <c r="W109" s="17" t="b">
        <f>IFERROR(AND(OR(W1:Y108,$AB109)=TRUE,IF(SEARCH(W$1,$B109)&gt;0,TRUE,FALSE)),"")</f>
        <v>0</v>
      </c>
      <c r="X109" s="17" t="str">
        <f>IFERROR(AND(OR(X1:Y108,$AB109)=TRUE,IF(SEARCH(X$1,$B109)&gt;0,TRUE,FALSE)),"")</f>
        <v/>
      </c>
      <c r="Y109" s="17" t="str">
        <f>IFERROR(AND(OR(Y1:Y108,$AB109)=TRUE,IF(SEARCH(Y$1,$B109)&gt;0,TRUE,FALSE)),"")</f>
        <v/>
      </c>
      <c r="Z109" s="17">
        <f t="shared" si="15"/>
        <v>0</v>
      </c>
      <c r="AA109" s="17" t="b">
        <f t="shared" si="16"/>
        <v>0</v>
      </c>
      <c r="AB109" s="17" t="b">
        <f t="shared" si="17"/>
        <v>0</v>
      </c>
      <c r="AC109" s="17" t="b">
        <f t="shared" si="18"/>
        <v>0</v>
      </c>
      <c r="AD109" s="17" t="b">
        <f>IF(F109&gt;'Overview (RESPONSES REQUIRED)'!$F$55,FALSE,TRUE)</f>
        <v>0</v>
      </c>
      <c r="AE109" s="17" t="b">
        <f>IF('Overview (RESPONSES REQUIRED)'!$D$55="Y", TRUE, FALSE)</f>
        <v>0</v>
      </c>
      <c r="AF109" s="17" t="str">
        <f t="shared" si="19"/>
        <v>N</v>
      </c>
    </row>
    <row r="110" spans="1:32" ht="27" x14ac:dyDescent="0.15">
      <c r="A110" s="17" t="s">
        <v>1264</v>
      </c>
      <c r="B110" s="17" t="s">
        <v>1265</v>
      </c>
      <c r="C110" s="17">
        <v>1</v>
      </c>
      <c r="D110" s="17">
        <v>1</v>
      </c>
      <c r="E110" s="17" t="s">
        <v>1051</v>
      </c>
      <c r="F110" s="17">
        <v>2</v>
      </c>
      <c r="G110" s="17" t="str">
        <f>IF('ENDC-n7'!P113="Y", "Y", IF('ENDC-n7'!P113="N", "N", 0))</f>
        <v>N</v>
      </c>
      <c r="H110" s="17" t="str">
        <f>IFERROR(AND(OR(H1:I109,$AB110)=TRUE,IF(SEARCH(H$1,$B110)&gt;0,TRUE,FALSE)),"")</f>
        <v/>
      </c>
      <c r="I110" s="17" t="str">
        <f>IFERROR(AND(OR(I1:I109,$AB110)=TRUE,IF(SEARCH(I$1,$B110)&gt;0,TRUE,FALSE)),"")</f>
        <v/>
      </c>
      <c r="J110" s="17" t="b">
        <f>IFERROR(AND(OR(J1:M109,$AB110)=TRUE,IF(SEARCH(J$1,$B110)&gt;0,TRUE,FALSE)),"")</f>
        <v>0</v>
      </c>
      <c r="K110" s="17" t="str">
        <f>IFERROR(AND(OR(K1:M109,$AB110)=TRUE,IF(SEARCH(K$1,$B110)&gt;0,TRUE,FALSE)),"")</f>
        <v/>
      </c>
      <c r="L110" s="17" t="str">
        <f>IFERROR(AND(OR(L1:M109,$AB110)=TRUE,IF(SEARCH(L$1,$B110)&gt;0,TRUE,FALSE)),"")</f>
        <v/>
      </c>
      <c r="M110" s="17" t="str">
        <f>IFERROR(AND(OR(M1:M109,$AB110)=TRUE,IF(SEARCH(M$1,$B110)&gt;0,TRUE,FALSE)),"")</f>
        <v/>
      </c>
      <c r="N110" s="17" t="str">
        <f>IFERROR(AND(OR(N1:N109,$AB110)=TRUE,IF(SEARCH(N$1,$B110)&gt;0,TRUE,FALSE)),"")</f>
        <v/>
      </c>
      <c r="O110" s="17" t="str">
        <f>IFERROR(AND(OR(O1:R109,$AB110)=TRUE,IF(SEARCH(O$1,$B110)&gt;0,TRUE,FALSE)),"")</f>
        <v/>
      </c>
      <c r="P110" s="17" t="b">
        <f>IFERROR(AND(OR(P1:R109,$AB110)=TRUE,IF(SEARCH(P$1,$B110)&gt;0,TRUE,FALSE)),"")</f>
        <v>0</v>
      </c>
      <c r="Q110" s="17" t="str">
        <f>IFERROR(AND(OR(Q1:R109,$AB110)=TRUE,IF(SEARCH(Q$1,$B110)&gt;0,TRUE,FALSE)),"")</f>
        <v/>
      </c>
      <c r="R110" s="17" t="str">
        <f>IFERROR(AND(OR(R1:R109,$AB110)=TRUE,IF(SEARCH(R$1,$B110)&gt;0,TRUE,FALSE)),"")</f>
        <v/>
      </c>
      <c r="S110" s="17" t="str">
        <f>IFERROR(AND(OR(S1:T109,$AB110)=TRUE,IF(SEARCH(S$1,$B110)&gt;0,TRUE,FALSE)),"")</f>
        <v/>
      </c>
      <c r="T110" s="17" t="str">
        <f>IFERROR(AND(OR(T1:T109,$AB110)=TRUE,IF(SEARCH(T$1,$B110)&gt;0,TRUE,FALSE)),"")</f>
        <v/>
      </c>
      <c r="U110" s="17" t="str">
        <f>IFERROR(AND(OR(U1:U109,$AB110)=TRUE,IF(SEARCH(U$1,$B110)&gt;0,TRUE,FALSE)),"")</f>
        <v/>
      </c>
      <c r="V110" s="17" t="str">
        <f>IFERROR(AND(OR(V1:Y109,$AB110)=TRUE,IF(SEARCH(V$1,$B110)&gt;0,TRUE,FALSE)),"")</f>
        <v/>
      </c>
      <c r="W110" s="17" t="b">
        <f>IFERROR(AND(OR(W1:Y109,$AB110)=TRUE,IF(SEARCH(W$1,$B110)&gt;0,TRUE,FALSE)),"")</f>
        <v>0</v>
      </c>
      <c r="X110" s="17" t="str">
        <f>IFERROR(AND(OR(X1:Y109,$AB110)=TRUE,IF(SEARCH(X$1,$B110)&gt;0,TRUE,FALSE)),"")</f>
        <v/>
      </c>
      <c r="Y110" s="17" t="str">
        <f>IFERROR(AND(OR(Y1:Y109,$AB110)=TRUE,IF(SEARCH(Y$1,$B110)&gt;0,TRUE,FALSE)),"")</f>
        <v/>
      </c>
      <c r="Z110" s="17">
        <f t="shared" si="15"/>
        <v>0</v>
      </c>
      <c r="AA110" s="17" t="b">
        <f t="shared" si="16"/>
        <v>0</v>
      </c>
      <c r="AB110" s="17" t="b">
        <f t="shared" si="17"/>
        <v>0</v>
      </c>
      <c r="AC110" s="17" t="b">
        <f t="shared" si="18"/>
        <v>0</v>
      </c>
      <c r="AD110" s="17" t="b">
        <f>IF(F110&gt;'Overview (RESPONSES REQUIRED)'!$F$55,FALSE,TRUE)</f>
        <v>0</v>
      </c>
      <c r="AE110" s="17" t="b">
        <f>IF('Overview (RESPONSES REQUIRED)'!$D$55="Y", TRUE, FALSE)</f>
        <v>0</v>
      </c>
      <c r="AF110" s="17" t="str">
        <f t="shared" si="19"/>
        <v>N</v>
      </c>
    </row>
  </sheetData>
  <sheetProtection password="C990" sheet="1" objects="1" formatColumns="0" formatRows="0" autoFilter="0"/>
  <autoFilter ref="A2:AF111"/>
  <phoneticPr fontId="15"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3"/>
  <sheetViews>
    <sheetView zoomScale="70" zoomScaleNormal="70" workbookViewId="0">
      <pane xSplit="2" ySplit="5" topLeftCell="C6" activePane="bottomRight" state="frozen"/>
      <selection pane="topRight"/>
      <selection pane="bottomLeft"/>
      <selection pane="bottomRight" activeCell="U8" sqref="U8"/>
    </sheetView>
  </sheetViews>
  <sheetFormatPr defaultRowHeight="13.5" outlineLevelCol="1" x14ac:dyDescent="0.15"/>
  <cols>
    <col min="1" max="1" width="22" customWidth="1"/>
    <col min="2" max="2" width="35" customWidth="1"/>
    <col min="3" max="11" width="10" hidden="1" customWidth="1" outlineLevel="1"/>
    <col min="12" max="12" width="43" customWidth="1" collapsed="1"/>
    <col min="13" max="14" width="10" customWidth="1"/>
    <col min="15" max="15" width="56" customWidth="1"/>
    <col min="16" max="16" width="15" customWidth="1"/>
    <col min="17" max="17" width="10" customWidth="1"/>
    <col min="18" max="18" width="30" customWidth="1"/>
  </cols>
  <sheetData>
    <row r="1" spans="1:18" ht="24.95" customHeight="1" x14ac:dyDescent="0.4">
      <c r="L1" s="18" t="s">
        <v>1266</v>
      </c>
    </row>
    <row r="2" spans="1:18" ht="15" x14ac:dyDescent="0.25">
      <c r="A2" s="40" t="s">
        <v>6</v>
      </c>
      <c r="B2" s="41"/>
      <c r="C2" s="45" t="s">
        <v>304</v>
      </c>
      <c r="D2" s="41"/>
      <c r="E2" s="41"/>
      <c r="F2" s="41"/>
      <c r="G2" s="41"/>
      <c r="H2" s="41"/>
      <c r="I2" s="41"/>
      <c r="J2" s="41"/>
      <c r="K2" s="41"/>
      <c r="L2" s="44" t="s">
        <v>305</v>
      </c>
      <c r="M2" s="43"/>
      <c r="N2" s="43"/>
      <c r="O2" s="43"/>
      <c r="P2" s="42" t="s">
        <v>4</v>
      </c>
      <c r="Q2" s="43"/>
      <c r="R2" s="43"/>
    </row>
    <row r="3" spans="1:18" ht="65.099999999999994" customHeight="1" x14ac:dyDescent="0.15">
      <c r="A3" s="46" t="s">
        <v>306</v>
      </c>
      <c r="B3" s="46" t="s">
        <v>307</v>
      </c>
      <c r="C3" s="46" t="s">
        <v>118</v>
      </c>
      <c r="D3" s="46" t="s">
        <v>117</v>
      </c>
      <c r="E3" s="46" t="s">
        <v>516</v>
      </c>
      <c r="F3" s="46" t="s">
        <v>663</v>
      </c>
      <c r="G3" s="46" t="s">
        <v>517</v>
      </c>
      <c r="H3" s="46" t="s">
        <v>664</v>
      </c>
      <c r="I3" s="46" t="s">
        <v>665</v>
      </c>
      <c r="J3" s="46" t="s">
        <v>308</v>
      </c>
      <c r="K3" s="46" t="s">
        <v>309</v>
      </c>
      <c r="L3" s="46" t="s">
        <v>116</v>
      </c>
      <c r="M3" s="46" t="s">
        <v>310</v>
      </c>
      <c r="N3" s="46" t="s">
        <v>142</v>
      </c>
      <c r="O3" s="46" t="s">
        <v>311</v>
      </c>
      <c r="P3" s="46" t="s">
        <v>312</v>
      </c>
      <c r="Q3" s="46" t="s">
        <v>666</v>
      </c>
      <c r="R3" s="46" t="s">
        <v>313</v>
      </c>
    </row>
    <row r="4" spans="1:18" x14ac:dyDescent="0.15">
      <c r="A4" s="41"/>
      <c r="B4" s="41"/>
      <c r="C4" s="41"/>
      <c r="D4" s="41"/>
      <c r="E4" s="41"/>
      <c r="F4" s="41"/>
      <c r="G4" s="41"/>
      <c r="H4" s="41"/>
      <c r="I4" s="41"/>
      <c r="J4" s="41"/>
      <c r="K4" s="41"/>
      <c r="L4" s="41"/>
      <c r="M4" s="41"/>
      <c r="N4" s="41"/>
      <c r="O4" s="41"/>
      <c r="P4" s="41"/>
      <c r="Q4" s="16" t="s">
        <v>64</v>
      </c>
      <c r="R4" s="41"/>
    </row>
    <row r="6" spans="1:18" ht="27" x14ac:dyDescent="0.15">
      <c r="A6" s="19" t="s">
        <v>1267</v>
      </c>
      <c r="B6" s="19" t="s">
        <v>1268</v>
      </c>
      <c r="C6" s="19">
        <v>5</v>
      </c>
      <c r="D6" s="19">
        <v>4</v>
      </c>
      <c r="E6" s="19">
        <v>1</v>
      </c>
      <c r="F6" s="19" t="s">
        <v>678</v>
      </c>
      <c r="G6" s="19" t="s">
        <v>1051</v>
      </c>
      <c r="H6" s="19">
        <v>18</v>
      </c>
      <c r="I6" s="19">
        <v>4</v>
      </c>
      <c r="J6" s="19">
        <v>22</v>
      </c>
      <c r="K6" s="19" t="s">
        <v>316</v>
      </c>
      <c r="L6" s="19" t="s">
        <v>1049</v>
      </c>
      <c r="M6" s="19" t="s">
        <v>62</v>
      </c>
      <c r="N6" s="19" t="str">
        <f>'ENDC-n7_BE'!AF3</f>
        <v>N</v>
      </c>
      <c r="O6" s="19" t="str">
        <f>IF(N6="E","Please respond in Vendor Input column for all applicable UL combinations.",IF(AND(N6="N",'ENDC-n7_BE'!AB3=TRUE),IF('ENDC-n7_BE'!AD3=FALSE,"Check #Layers entered in Overview tab is correct.",""),""))</f>
        <v/>
      </c>
      <c r="P6" s="20" t="s">
        <v>3570</v>
      </c>
      <c r="Q6" s="20" t="s">
        <v>670</v>
      </c>
      <c r="R6" s="28"/>
    </row>
    <row r="7" spans="1:18" ht="27" x14ac:dyDescent="0.15">
      <c r="A7" s="21" t="s">
        <v>1269</v>
      </c>
      <c r="B7" s="21" t="s">
        <v>1268</v>
      </c>
      <c r="C7" s="21">
        <v>5</v>
      </c>
      <c r="D7" s="21">
        <v>4</v>
      </c>
      <c r="E7" s="21">
        <v>1</v>
      </c>
      <c r="F7" s="21" t="s">
        <v>678</v>
      </c>
      <c r="G7" s="21" t="s">
        <v>1051</v>
      </c>
      <c r="H7" s="21">
        <v>16</v>
      </c>
      <c r="I7" s="21">
        <v>4</v>
      </c>
      <c r="J7" s="21">
        <v>20</v>
      </c>
      <c r="K7" s="21" t="s">
        <v>316</v>
      </c>
      <c r="L7" s="21" t="s">
        <v>1052</v>
      </c>
      <c r="M7" s="21" t="s">
        <v>62</v>
      </c>
      <c r="N7" s="21" t="str">
        <f>'ENDC-n7_BE'!AF4</f>
        <v>N</v>
      </c>
      <c r="O7" s="21" t="str">
        <f>IF(N7="E","Please respond in Vendor Input column for all applicable UL combinations.",IF(AND(N7="N",'ENDC-n7_BE'!AB4=TRUE),IF('ENDC-n7_BE'!AD4=FALSE,"Check #Layers entered in Overview tab is correct.",""),""))</f>
        <v/>
      </c>
      <c r="P7" s="22" t="s">
        <v>3570</v>
      </c>
      <c r="Q7" s="22" t="s">
        <v>670</v>
      </c>
      <c r="R7" s="29"/>
    </row>
    <row r="8" spans="1:18" ht="27" x14ac:dyDescent="0.15">
      <c r="A8" s="19" t="s">
        <v>1270</v>
      </c>
      <c r="B8" s="19" t="s">
        <v>1268</v>
      </c>
      <c r="C8" s="19">
        <v>5</v>
      </c>
      <c r="D8" s="19">
        <v>4</v>
      </c>
      <c r="E8" s="19">
        <v>1</v>
      </c>
      <c r="F8" s="19" t="s">
        <v>678</v>
      </c>
      <c r="G8" s="19" t="s">
        <v>1051</v>
      </c>
      <c r="H8" s="19">
        <v>16</v>
      </c>
      <c r="I8" s="19">
        <v>4</v>
      </c>
      <c r="J8" s="19">
        <v>20</v>
      </c>
      <c r="K8" s="19" t="s">
        <v>316</v>
      </c>
      <c r="L8" s="19" t="s">
        <v>1054</v>
      </c>
      <c r="M8" s="19" t="s">
        <v>62</v>
      </c>
      <c r="N8" s="19" t="str">
        <f>'ENDC-n7_BE'!AF5</f>
        <v>N</v>
      </c>
      <c r="O8" s="19" t="str">
        <f>IF(N8="E","Please respond in Vendor Input column for all applicable UL combinations.",IF(AND(N8="N",'ENDC-n7_BE'!AB5=TRUE),IF('ENDC-n7_BE'!AD5=FALSE,"Check #Layers entered in Overview tab is correct.",""),""))</f>
        <v/>
      </c>
      <c r="P8" s="20" t="s">
        <v>3570</v>
      </c>
      <c r="Q8" s="20" t="s">
        <v>670</v>
      </c>
      <c r="R8" s="28"/>
    </row>
    <row r="9" spans="1:18" ht="27" x14ac:dyDescent="0.15">
      <c r="A9" s="21" t="s">
        <v>1271</v>
      </c>
      <c r="B9" s="21" t="s">
        <v>1268</v>
      </c>
      <c r="C9" s="21">
        <v>5</v>
      </c>
      <c r="D9" s="21">
        <v>4</v>
      </c>
      <c r="E9" s="21">
        <v>1</v>
      </c>
      <c r="F9" s="21" t="s">
        <v>678</v>
      </c>
      <c r="G9" s="21" t="s">
        <v>1051</v>
      </c>
      <c r="H9" s="21">
        <v>14</v>
      </c>
      <c r="I9" s="21">
        <v>4</v>
      </c>
      <c r="J9" s="21">
        <v>18</v>
      </c>
      <c r="K9" s="21" t="s">
        <v>316</v>
      </c>
      <c r="L9" s="21" t="s">
        <v>1056</v>
      </c>
      <c r="M9" s="21" t="s">
        <v>62</v>
      </c>
      <c r="N9" s="21" t="str">
        <f>'ENDC-n7_BE'!AF6</f>
        <v>N</v>
      </c>
      <c r="O9" s="21" t="str">
        <f>IF(N9="E","Please respond in Vendor Input column for all applicable UL combinations.",IF(AND(N9="N",'ENDC-n7_BE'!AB6=TRUE),IF('ENDC-n7_BE'!AD6=FALSE,"Check #Layers entered in Overview tab is correct.",""),""))</f>
        <v/>
      </c>
      <c r="P9" s="22" t="s">
        <v>3570</v>
      </c>
      <c r="Q9" s="22" t="s">
        <v>670</v>
      </c>
      <c r="R9" s="29"/>
    </row>
    <row r="10" spans="1:18" ht="27" x14ac:dyDescent="0.15">
      <c r="A10" s="19" t="s">
        <v>1272</v>
      </c>
      <c r="B10" s="19" t="s">
        <v>1268</v>
      </c>
      <c r="C10" s="19">
        <v>5</v>
      </c>
      <c r="D10" s="19">
        <v>4</v>
      </c>
      <c r="E10" s="19">
        <v>1</v>
      </c>
      <c r="F10" s="19" t="s">
        <v>678</v>
      </c>
      <c r="G10" s="19" t="s">
        <v>1051</v>
      </c>
      <c r="H10" s="19">
        <v>14</v>
      </c>
      <c r="I10" s="19">
        <v>4</v>
      </c>
      <c r="J10" s="19">
        <v>18</v>
      </c>
      <c r="K10" s="19" t="s">
        <v>316</v>
      </c>
      <c r="L10" s="19" t="s">
        <v>1058</v>
      </c>
      <c r="M10" s="19" t="s">
        <v>62</v>
      </c>
      <c r="N10" s="19" t="str">
        <f>'ENDC-n7_BE'!AF7</f>
        <v>N</v>
      </c>
      <c r="O10" s="19" t="str">
        <f>IF(N10="E","Please respond in Vendor Input column for all applicable UL combinations.",IF(AND(N10="N",'ENDC-n7_BE'!AB7=TRUE),IF('ENDC-n7_BE'!AD7=FALSE,"Check #Layers entered in Overview tab is correct.",""),""))</f>
        <v/>
      </c>
      <c r="P10" s="20" t="s">
        <v>3570</v>
      </c>
      <c r="Q10" s="20" t="s">
        <v>670</v>
      </c>
      <c r="R10" s="28"/>
    </row>
    <row r="11" spans="1:18" ht="27" x14ac:dyDescent="0.15">
      <c r="A11" s="21" t="s">
        <v>1273</v>
      </c>
      <c r="B11" s="21" t="s">
        <v>1274</v>
      </c>
      <c r="C11" s="21">
        <v>4</v>
      </c>
      <c r="D11" s="21">
        <v>4</v>
      </c>
      <c r="E11" s="21">
        <v>1</v>
      </c>
      <c r="F11" s="21" t="s">
        <v>693</v>
      </c>
      <c r="G11" s="21" t="s">
        <v>1051</v>
      </c>
      <c r="H11" s="21">
        <v>14</v>
      </c>
      <c r="I11" s="21">
        <v>4</v>
      </c>
      <c r="J11" s="21">
        <v>18</v>
      </c>
      <c r="K11" s="21" t="s">
        <v>316</v>
      </c>
      <c r="L11" s="21" t="s">
        <v>1060</v>
      </c>
      <c r="M11" s="21" t="s">
        <v>62</v>
      </c>
      <c r="N11" s="21" t="str">
        <f>'ENDC-n7_BE'!AF8</f>
        <v>N</v>
      </c>
      <c r="O11" s="21" t="str">
        <f>IF(N11="E","Please respond in Vendor Input column for all applicable UL combinations.",IF(AND(N11="N",'ENDC-n7_BE'!AB8=TRUE),IF('ENDC-n7_BE'!AD8=FALSE,"Check #Layers entered in Overview tab is correct.",""),""))</f>
        <v/>
      </c>
      <c r="P11" s="22" t="s">
        <v>3570</v>
      </c>
      <c r="Q11" s="22" t="s">
        <v>670</v>
      </c>
      <c r="R11" s="29"/>
    </row>
    <row r="12" spans="1:18" ht="27" x14ac:dyDescent="0.15">
      <c r="A12" s="19" t="s">
        <v>1275</v>
      </c>
      <c r="B12" s="19" t="s">
        <v>1268</v>
      </c>
      <c r="C12" s="19">
        <v>5</v>
      </c>
      <c r="D12" s="19">
        <v>4</v>
      </c>
      <c r="E12" s="19">
        <v>1</v>
      </c>
      <c r="F12" s="19" t="s">
        <v>678</v>
      </c>
      <c r="G12" s="19" t="s">
        <v>1051</v>
      </c>
      <c r="H12" s="19">
        <v>12</v>
      </c>
      <c r="I12" s="19">
        <v>4</v>
      </c>
      <c r="J12" s="19">
        <v>16</v>
      </c>
      <c r="K12" s="19" t="s">
        <v>316</v>
      </c>
      <c r="L12" s="19" t="s">
        <v>1062</v>
      </c>
      <c r="M12" s="19" t="s">
        <v>62</v>
      </c>
      <c r="N12" s="19" t="str">
        <f>'ENDC-n7_BE'!AF9</f>
        <v>N</v>
      </c>
      <c r="O12" s="19" t="str">
        <f>IF(N12="E","Please respond in Vendor Input column for all applicable UL combinations.",IF(AND(N12="N",'ENDC-n7_BE'!AB9=TRUE),IF('ENDC-n7_BE'!AD9=FALSE,"Check #Layers entered in Overview tab is correct.",""),""))</f>
        <v/>
      </c>
      <c r="P12" s="20" t="s">
        <v>3570</v>
      </c>
      <c r="Q12" s="20" t="s">
        <v>670</v>
      </c>
      <c r="R12" s="28"/>
    </row>
    <row r="13" spans="1:18" ht="27" x14ac:dyDescent="0.15">
      <c r="A13" s="21" t="s">
        <v>1276</v>
      </c>
      <c r="B13" s="21" t="s">
        <v>1268</v>
      </c>
      <c r="C13" s="21">
        <v>5</v>
      </c>
      <c r="D13" s="21">
        <v>4</v>
      </c>
      <c r="E13" s="21">
        <v>1</v>
      </c>
      <c r="F13" s="21" t="s">
        <v>678</v>
      </c>
      <c r="G13" s="21" t="s">
        <v>1051</v>
      </c>
      <c r="H13" s="21">
        <v>12</v>
      </c>
      <c r="I13" s="21">
        <v>4</v>
      </c>
      <c r="J13" s="21">
        <v>16</v>
      </c>
      <c r="K13" s="21" t="s">
        <v>316</v>
      </c>
      <c r="L13" s="21" t="s">
        <v>1064</v>
      </c>
      <c r="M13" s="21" t="s">
        <v>62</v>
      </c>
      <c r="N13" s="21" t="str">
        <f>'ENDC-n7_BE'!AF10</f>
        <v>N</v>
      </c>
      <c r="O13" s="21" t="str">
        <f>IF(N13="E","Please respond in Vendor Input column for all applicable UL combinations.",IF(AND(N13="N",'ENDC-n7_BE'!AB10=TRUE),IF('ENDC-n7_BE'!AD10=FALSE,"Check #Layers entered in Overview tab is correct.",""),""))</f>
        <v/>
      </c>
      <c r="P13" s="22" t="s">
        <v>3570</v>
      </c>
      <c r="Q13" s="22" t="s">
        <v>670</v>
      </c>
      <c r="R13" s="29"/>
    </row>
    <row r="14" spans="1:18" ht="27" x14ac:dyDescent="0.15">
      <c r="A14" s="19" t="s">
        <v>1277</v>
      </c>
      <c r="B14" s="19" t="s">
        <v>1274</v>
      </c>
      <c r="C14" s="19">
        <v>4</v>
      </c>
      <c r="D14" s="19">
        <v>4</v>
      </c>
      <c r="E14" s="19">
        <v>1</v>
      </c>
      <c r="F14" s="19" t="s">
        <v>693</v>
      </c>
      <c r="G14" s="19" t="s">
        <v>1051</v>
      </c>
      <c r="H14" s="19">
        <v>12</v>
      </c>
      <c r="I14" s="19">
        <v>4</v>
      </c>
      <c r="J14" s="19">
        <v>16</v>
      </c>
      <c r="K14" s="19" t="s">
        <v>316</v>
      </c>
      <c r="L14" s="19" t="s">
        <v>1066</v>
      </c>
      <c r="M14" s="19" t="s">
        <v>62</v>
      </c>
      <c r="N14" s="19" t="str">
        <f>'ENDC-n7_BE'!AF11</f>
        <v>N</v>
      </c>
      <c r="O14" s="19" t="str">
        <f>IF(N14="E","Please respond in Vendor Input column for all applicable UL combinations.",IF(AND(N14="N",'ENDC-n7_BE'!AB11=TRUE),IF('ENDC-n7_BE'!AD11=FALSE,"Check #Layers entered in Overview tab is correct.",""),""))</f>
        <v/>
      </c>
      <c r="P14" s="20" t="s">
        <v>3570</v>
      </c>
      <c r="Q14" s="20" t="s">
        <v>670</v>
      </c>
      <c r="R14" s="28"/>
    </row>
    <row r="15" spans="1:18" ht="27" x14ac:dyDescent="0.15">
      <c r="A15" s="21" t="s">
        <v>1278</v>
      </c>
      <c r="B15" s="21" t="s">
        <v>1274</v>
      </c>
      <c r="C15" s="21">
        <v>4</v>
      </c>
      <c r="D15" s="21">
        <v>4</v>
      </c>
      <c r="E15" s="21">
        <v>1</v>
      </c>
      <c r="F15" s="21" t="s">
        <v>693</v>
      </c>
      <c r="G15" s="21" t="s">
        <v>1051</v>
      </c>
      <c r="H15" s="21">
        <v>12</v>
      </c>
      <c r="I15" s="21">
        <v>4</v>
      </c>
      <c r="J15" s="21">
        <v>16</v>
      </c>
      <c r="K15" s="21" t="s">
        <v>316</v>
      </c>
      <c r="L15" s="21" t="s">
        <v>1068</v>
      </c>
      <c r="M15" s="21" t="s">
        <v>62</v>
      </c>
      <c r="N15" s="21" t="str">
        <f>'ENDC-n7_BE'!AF12</f>
        <v>N</v>
      </c>
      <c r="O15" s="21" t="str">
        <f>IF(N15="E","Please respond in Vendor Input column for all applicable UL combinations.",IF(AND(N15="N",'ENDC-n7_BE'!AB12=TRUE),IF('ENDC-n7_BE'!AD12=FALSE,"Check #Layers entered in Overview tab is correct.",""),""))</f>
        <v/>
      </c>
      <c r="P15" s="22" t="s">
        <v>3570</v>
      </c>
      <c r="Q15" s="22" t="s">
        <v>670</v>
      </c>
      <c r="R15" s="29"/>
    </row>
    <row r="16" spans="1:18" ht="27" x14ac:dyDescent="0.15">
      <c r="A16" s="19" t="s">
        <v>1279</v>
      </c>
      <c r="B16" s="19" t="s">
        <v>1274</v>
      </c>
      <c r="C16" s="19">
        <v>4</v>
      </c>
      <c r="D16" s="19">
        <v>4</v>
      </c>
      <c r="E16" s="19">
        <v>1</v>
      </c>
      <c r="F16" s="19" t="s">
        <v>693</v>
      </c>
      <c r="G16" s="19" t="s">
        <v>1051</v>
      </c>
      <c r="H16" s="19">
        <v>12</v>
      </c>
      <c r="I16" s="19">
        <v>4</v>
      </c>
      <c r="J16" s="19">
        <v>16</v>
      </c>
      <c r="K16" s="19" t="s">
        <v>316</v>
      </c>
      <c r="L16" s="19" t="s">
        <v>1070</v>
      </c>
      <c r="M16" s="19" t="s">
        <v>62</v>
      </c>
      <c r="N16" s="19" t="str">
        <f>'ENDC-n7_BE'!AF13</f>
        <v>N</v>
      </c>
      <c r="O16" s="19" t="str">
        <f>IF(N16="E","Please respond in Vendor Input column for all applicable UL combinations.",IF(AND(N16="N",'ENDC-n7_BE'!AB13=TRUE),IF('ENDC-n7_BE'!AD13=FALSE,"Check #Layers entered in Overview tab is correct.",""),""))</f>
        <v/>
      </c>
      <c r="P16" s="20" t="s">
        <v>3570</v>
      </c>
      <c r="Q16" s="20" t="s">
        <v>670</v>
      </c>
      <c r="R16" s="28"/>
    </row>
    <row r="17" spans="1:18" ht="27" x14ac:dyDescent="0.15">
      <c r="A17" s="21" t="s">
        <v>1280</v>
      </c>
      <c r="B17" s="21" t="s">
        <v>1268</v>
      </c>
      <c r="C17" s="21">
        <v>5</v>
      </c>
      <c r="D17" s="21">
        <v>4</v>
      </c>
      <c r="E17" s="21">
        <v>1</v>
      </c>
      <c r="F17" s="21" t="s">
        <v>678</v>
      </c>
      <c r="G17" s="21" t="s">
        <v>1051</v>
      </c>
      <c r="H17" s="21">
        <v>10</v>
      </c>
      <c r="I17" s="21">
        <v>4</v>
      </c>
      <c r="J17" s="21">
        <v>14</v>
      </c>
      <c r="K17" s="21" t="s">
        <v>316</v>
      </c>
      <c r="L17" s="21" t="s">
        <v>1072</v>
      </c>
      <c r="M17" s="21" t="s">
        <v>62</v>
      </c>
      <c r="N17" s="21" t="str">
        <f>'ENDC-n7_BE'!AF14</f>
        <v>N</v>
      </c>
      <c r="O17" s="21" t="str">
        <f>IF(N17="E","Please respond in Vendor Input column for all applicable UL combinations.",IF(AND(N17="N",'ENDC-n7_BE'!AB14=TRUE),IF('ENDC-n7_BE'!AD14=FALSE,"Check #Layers entered in Overview tab is correct.",""),""))</f>
        <v/>
      </c>
      <c r="P17" s="22" t="s">
        <v>3570</v>
      </c>
      <c r="Q17" s="22" t="s">
        <v>670</v>
      </c>
      <c r="R17" s="29"/>
    </row>
    <row r="18" spans="1:18" ht="27" x14ac:dyDescent="0.15">
      <c r="A18" s="19" t="s">
        <v>1281</v>
      </c>
      <c r="B18" s="19" t="s">
        <v>1274</v>
      </c>
      <c r="C18" s="19">
        <v>4</v>
      </c>
      <c r="D18" s="19">
        <v>4</v>
      </c>
      <c r="E18" s="19">
        <v>1</v>
      </c>
      <c r="F18" s="19" t="s">
        <v>693</v>
      </c>
      <c r="G18" s="19" t="s">
        <v>1051</v>
      </c>
      <c r="H18" s="19">
        <v>10</v>
      </c>
      <c r="I18" s="19">
        <v>4</v>
      </c>
      <c r="J18" s="19">
        <v>14</v>
      </c>
      <c r="K18" s="19" t="s">
        <v>316</v>
      </c>
      <c r="L18" s="19" t="s">
        <v>1074</v>
      </c>
      <c r="M18" s="19" t="s">
        <v>62</v>
      </c>
      <c r="N18" s="19" t="str">
        <f>'ENDC-n7_BE'!AF15</f>
        <v>N</v>
      </c>
      <c r="O18" s="19" t="str">
        <f>IF(N18="E","Please respond in Vendor Input column for all applicable UL combinations.",IF(AND(N18="N",'ENDC-n7_BE'!AB15=TRUE),IF('ENDC-n7_BE'!AD15=FALSE,"Check #Layers entered in Overview tab is correct.",""),""))</f>
        <v/>
      </c>
      <c r="P18" s="20" t="s">
        <v>3570</v>
      </c>
      <c r="Q18" s="20" t="s">
        <v>670</v>
      </c>
      <c r="R18" s="28"/>
    </row>
    <row r="19" spans="1:18" ht="27" x14ac:dyDescent="0.15">
      <c r="A19" s="21" t="s">
        <v>1282</v>
      </c>
      <c r="B19" s="21" t="s">
        <v>1274</v>
      </c>
      <c r="C19" s="21">
        <v>4</v>
      </c>
      <c r="D19" s="21">
        <v>4</v>
      </c>
      <c r="E19" s="21">
        <v>1</v>
      </c>
      <c r="F19" s="21" t="s">
        <v>693</v>
      </c>
      <c r="G19" s="21" t="s">
        <v>1051</v>
      </c>
      <c r="H19" s="21">
        <v>10</v>
      </c>
      <c r="I19" s="21">
        <v>4</v>
      </c>
      <c r="J19" s="21">
        <v>14</v>
      </c>
      <c r="K19" s="21" t="s">
        <v>316</v>
      </c>
      <c r="L19" s="21" t="s">
        <v>1076</v>
      </c>
      <c r="M19" s="21" t="s">
        <v>62</v>
      </c>
      <c r="N19" s="21" t="str">
        <f>'ENDC-n7_BE'!AF16</f>
        <v>N</v>
      </c>
      <c r="O19" s="21" t="str">
        <f>IF(N19="E","Please respond in Vendor Input column for all applicable UL combinations.",IF(AND(N19="N",'ENDC-n7_BE'!AB16=TRUE),IF('ENDC-n7_BE'!AD16=FALSE,"Check #Layers entered in Overview tab is correct.",""),""))</f>
        <v/>
      </c>
      <c r="P19" s="22" t="s">
        <v>3570</v>
      </c>
      <c r="Q19" s="22" t="s">
        <v>670</v>
      </c>
      <c r="R19" s="29"/>
    </row>
    <row r="20" spans="1:18" ht="27" x14ac:dyDescent="0.15">
      <c r="A20" s="19" t="s">
        <v>1283</v>
      </c>
      <c r="B20" s="19" t="s">
        <v>1274</v>
      </c>
      <c r="C20" s="19">
        <v>4</v>
      </c>
      <c r="D20" s="19">
        <v>4</v>
      </c>
      <c r="E20" s="19">
        <v>1</v>
      </c>
      <c r="F20" s="19" t="s">
        <v>693</v>
      </c>
      <c r="G20" s="19" t="s">
        <v>1051</v>
      </c>
      <c r="H20" s="19">
        <v>10</v>
      </c>
      <c r="I20" s="19">
        <v>4</v>
      </c>
      <c r="J20" s="19">
        <v>14</v>
      </c>
      <c r="K20" s="19" t="s">
        <v>316</v>
      </c>
      <c r="L20" s="19" t="s">
        <v>1078</v>
      </c>
      <c r="M20" s="19" t="s">
        <v>62</v>
      </c>
      <c r="N20" s="19" t="str">
        <f>'ENDC-n7_BE'!AF17</f>
        <v>N</v>
      </c>
      <c r="O20" s="19" t="str">
        <f>IF(N20="E","Please respond in Vendor Input column for all applicable UL combinations.",IF(AND(N20="N",'ENDC-n7_BE'!AB17=TRUE),IF('ENDC-n7_BE'!AD17=FALSE,"Check #Layers entered in Overview tab is correct.",""),""))</f>
        <v/>
      </c>
      <c r="P20" s="20" t="s">
        <v>3570</v>
      </c>
      <c r="Q20" s="20" t="s">
        <v>670</v>
      </c>
      <c r="R20" s="28"/>
    </row>
    <row r="21" spans="1:18" ht="27" x14ac:dyDescent="0.15">
      <c r="A21" s="21" t="s">
        <v>1284</v>
      </c>
      <c r="B21" s="21" t="s">
        <v>1274</v>
      </c>
      <c r="C21" s="21">
        <v>4</v>
      </c>
      <c r="D21" s="21">
        <v>4</v>
      </c>
      <c r="E21" s="21">
        <v>1</v>
      </c>
      <c r="F21" s="21" t="s">
        <v>693</v>
      </c>
      <c r="G21" s="21" t="s">
        <v>1051</v>
      </c>
      <c r="H21" s="21">
        <v>8</v>
      </c>
      <c r="I21" s="21">
        <v>4</v>
      </c>
      <c r="J21" s="21">
        <v>12</v>
      </c>
      <c r="K21" s="21" t="s">
        <v>316</v>
      </c>
      <c r="L21" s="21" t="s">
        <v>1080</v>
      </c>
      <c r="M21" s="21" t="s">
        <v>62</v>
      </c>
      <c r="N21" s="21" t="str">
        <f>'ENDC-n7_BE'!AF18</f>
        <v>N</v>
      </c>
      <c r="O21" s="21" t="str">
        <f>IF(N21="E","Please respond in Vendor Input column for all applicable UL combinations.",IF(AND(N21="N",'ENDC-n7_BE'!AB18=TRUE),IF('ENDC-n7_BE'!AD18=FALSE,"Check #Layers entered in Overview tab is correct.",""),""))</f>
        <v/>
      </c>
      <c r="P21" s="22" t="s">
        <v>3570</v>
      </c>
      <c r="Q21" s="22" t="s">
        <v>670</v>
      </c>
      <c r="R21" s="29"/>
    </row>
    <row r="22" spans="1:18" ht="15" x14ac:dyDescent="0.15">
      <c r="A22" s="19" t="s">
        <v>1285</v>
      </c>
      <c r="B22" s="19" t="s">
        <v>1286</v>
      </c>
      <c r="C22" s="19">
        <v>4</v>
      </c>
      <c r="D22" s="19">
        <v>3</v>
      </c>
      <c r="E22" s="19">
        <v>1</v>
      </c>
      <c r="F22" s="19" t="s">
        <v>1287</v>
      </c>
      <c r="G22" s="19" t="s">
        <v>1051</v>
      </c>
      <c r="H22" s="19">
        <v>14</v>
      </c>
      <c r="I22" s="19">
        <v>8</v>
      </c>
      <c r="J22" s="19">
        <v>22</v>
      </c>
      <c r="K22" s="19" t="s">
        <v>316</v>
      </c>
      <c r="L22" s="19" t="s">
        <v>1082</v>
      </c>
      <c r="M22" s="19" t="s">
        <v>66</v>
      </c>
      <c r="N22" s="19" t="str">
        <f>'ENDC-n7_BE'!AF19</f>
        <v>N</v>
      </c>
      <c r="O22" s="19" t="str">
        <f>IF(N22="E","Please respond in Vendor Input column for all applicable UL combinations.",IF(AND(N22="N",'ENDC-n7_BE'!AB19=TRUE),IF('ENDC-n7_BE'!AD19=FALSE,"Check #Layers entered in Overview tab is correct.",""),""))</f>
        <v/>
      </c>
      <c r="P22" s="20" t="s">
        <v>3570</v>
      </c>
      <c r="Q22" s="20" t="s">
        <v>670</v>
      </c>
      <c r="R22" s="28"/>
    </row>
    <row r="23" spans="1:18" ht="15" x14ac:dyDescent="0.15">
      <c r="A23" s="21" t="s">
        <v>1288</v>
      </c>
      <c r="B23" s="21" t="s">
        <v>1286</v>
      </c>
      <c r="C23" s="21">
        <v>4</v>
      </c>
      <c r="D23" s="21">
        <v>3</v>
      </c>
      <c r="E23" s="21">
        <v>1</v>
      </c>
      <c r="F23" s="21" t="s">
        <v>1287</v>
      </c>
      <c r="G23" s="21" t="s">
        <v>1051</v>
      </c>
      <c r="H23" s="21">
        <v>12</v>
      </c>
      <c r="I23" s="21">
        <v>8</v>
      </c>
      <c r="J23" s="21">
        <v>20</v>
      </c>
      <c r="K23" s="21" t="s">
        <v>316</v>
      </c>
      <c r="L23" s="21" t="s">
        <v>1084</v>
      </c>
      <c r="M23" s="21" t="s">
        <v>66</v>
      </c>
      <c r="N23" s="21" t="str">
        <f>'ENDC-n7_BE'!AF20</f>
        <v>N</v>
      </c>
      <c r="O23" s="21" t="str">
        <f>IF(N23="E","Please respond in Vendor Input column for all applicable UL combinations.",IF(AND(N23="N",'ENDC-n7_BE'!AB20=TRUE),IF('ENDC-n7_BE'!AD20=FALSE,"Check #Layers entered in Overview tab is correct.",""),""))</f>
        <v/>
      </c>
      <c r="P23" s="22" t="s">
        <v>3570</v>
      </c>
      <c r="Q23" s="22" t="s">
        <v>670</v>
      </c>
      <c r="R23" s="29"/>
    </row>
    <row r="24" spans="1:18" ht="15" x14ac:dyDescent="0.15">
      <c r="A24" s="19" t="s">
        <v>1289</v>
      </c>
      <c r="B24" s="19" t="s">
        <v>1290</v>
      </c>
      <c r="C24" s="19">
        <v>4</v>
      </c>
      <c r="D24" s="19">
        <v>3</v>
      </c>
      <c r="E24" s="19">
        <v>1</v>
      </c>
      <c r="F24" s="19" t="s">
        <v>722</v>
      </c>
      <c r="G24" s="19" t="s">
        <v>1051</v>
      </c>
      <c r="H24" s="19">
        <v>16</v>
      </c>
      <c r="I24" s="19">
        <v>4</v>
      </c>
      <c r="J24" s="19">
        <v>20</v>
      </c>
      <c r="K24" s="19" t="s">
        <v>316</v>
      </c>
      <c r="L24" s="19" t="s">
        <v>1086</v>
      </c>
      <c r="M24" s="19" t="s">
        <v>62</v>
      </c>
      <c r="N24" s="19" t="str">
        <f>'ENDC-n7_BE'!AF21</f>
        <v>N</v>
      </c>
      <c r="O24" s="19" t="str">
        <f>IF(N24="E","Please respond in Vendor Input column for all applicable UL combinations.",IF(AND(N24="N",'ENDC-n7_BE'!AB21=TRUE),IF('ENDC-n7_BE'!AD21=FALSE,"Check #Layers entered in Overview tab is correct.",""),""))</f>
        <v/>
      </c>
      <c r="P24" s="20" t="s">
        <v>3570</v>
      </c>
      <c r="Q24" s="20" t="s">
        <v>670</v>
      </c>
      <c r="R24" s="28"/>
    </row>
    <row r="25" spans="1:18" ht="15" x14ac:dyDescent="0.15">
      <c r="A25" s="21" t="s">
        <v>1291</v>
      </c>
      <c r="B25" s="21" t="s">
        <v>1286</v>
      </c>
      <c r="C25" s="21">
        <v>4</v>
      </c>
      <c r="D25" s="21">
        <v>3</v>
      </c>
      <c r="E25" s="21">
        <v>1</v>
      </c>
      <c r="F25" s="21" t="s">
        <v>1287</v>
      </c>
      <c r="G25" s="21" t="s">
        <v>1051</v>
      </c>
      <c r="H25" s="21">
        <v>10</v>
      </c>
      <c r="I25" s="21">
        <v>8</v>
      </c>
      <c r="J25" s="21">
        <v>18</v>
      </c>
      <c r="K25" s="21" t="s">
        <v>316</v>
      </c>
      <c r="L25" s="21" t="s">
        <v>1088</v>
      </c>
      <c r="M25" s="21" t="s">
        <v>66</v>
      </c>
      <c r="N25" s="21" t="str">
        <f>'ENDC-n7_BE'!AF22</f>
        <v>N</v>
      </c>
      <c r="O25" s="21" t="str">
        <f>IF(N25="E","Please respond in Vendor Input column for all applicable UL combinations.",IF(AND(N25="N",'ENDC-n7_BE'!AB22=TRUE),IF('ENDC-n7_BE'!AD22=FALSE,"Check #Layers entered in Overview tab is correct.",""),""))</f>
        <v/>
      </c>
      <c r="P25" s="22" t="s">
        <v>3570</v>
      </c>
      <c r="Q25" s="22" t="s">
        <v>670</v>
      </c>
      <c r="R25" s="29"/>
    </row>
    <row r="26" spans="1:18" ht="15" x14ac:dyDescent="0.15">
      <c r="A26" s="19" t="s">
        <v>1292</v>
      </c>
      <c r="B26" s="19" t="s">
        <v>1290</v>
      </c>
      <c r="C26" s="19">
        <v>4</v>
      </c>
      <c r="D26" s="19">
        <v>3</v>
      </c>
      <c r="E26" s="19">
        <v>1</v>
      </c>
      <c r="F26" s="19" t="s">
        <v>722</v>
      </c>
      <c r="G26" s="19" t="s">
        <v>1051</v>
      </c>
      <c r="H26" s="19">
        <v>14</v>
      </c>
      <c r="I26" s="19">
        <v>4</v>
      </c>
      <c r="J26" s="19">
        <v>18</v>
      </c>
      <c r="K26" s="19" t="s">
        <v>316</v>
      </c>
      <c r="L26" s="19" t="s">
        <v>1090</v>
      </c>
      <c r="M26" s="19" t="s">
        <v>62</v>
      </c>
      <c r="N26" s="19" t="str">
        <f>'ENDC-n7_BE'!AF23</f>
        <v>N</v>
      </c>
      <c r="O26" s="19" t="str">
        <f>IF(N26="E","Please respond in Vendor Input column for all applicable UL combinations.",IF(AND(N26="N",'ENDC-n7_BE'!AB23=TRUE),IF('ENDC-n7_BE'!AD23=FALSE,"Check #Layers entered in Overview tab is correct.",""),""))</f>
        <v/>
      </c>
      <c r="P26" s="20" t="s">
        <v>3570</v>
      </c>
      <c r="Q26" s="20" t="s">
        <v>670</v>
      </c>
      <c r="R26" s="28"/>
    </row>
    <row r="27" spans="1:18" ht="15" x14ac:dyDescent="0.15">
      <c r="A27" s="21" t="s">
        <v>1293</v>
      </c>
      <c r="B27" s="21" t="s">
        <v>1290</v>
      </c>
      <c r="C27" s="21">
        <v>4</v>
      </c>
      <c r="D27" s="21">
        <v>3</v>
      </c>
      <c r="E27" s="21">
        <v>1</v>
      </c>
      <c r="F27" s="21" t="s">
        <v>722</v>
      </c>
      <c r="G27" s="21" t="s">
        <v>1051</v>
      </c>
      <c r="H27" s="21">
        <v>14</v>
      </c>
      <c r="I27" s="21">
        <v>4</v>
      </c>
      <c r="J27" s="21">
        <v>18</v>
      </c>
      <c r="K27" s="21" t="s">
        <v>316</v>
      </c>
      <c r="L27" s="21" t="s">
        <v>1092</v>
      </c>
      <c r="M27" s="21" t="s">
        <v>62</v>
      </c>
      <c r="N27" s="21" t="str">
        <f>'ENDC-n7_BE'!AF24</f>
        <v>N</v>
      </c>
      <c r="O27" s="21" t="str">
        <f>IF(N27="E","Please respond in Vendor Input column for all applicable UL combinations.",IF(AND(N27="N",'ENDC-n7_BE'!AB24=TRUE),IF('ENDC-n7_BE'!AD24=FALSE,"Check #Layers entered in Overview tab is correct.",""),""))</f>
        <v/>
      </c>
      <c r="P27" s="22" t="s">
        <v>3570</v>
      </c>
      <c r="Q27" s="22" t="s">
        <v>670</v>
      </c>
      <c r="R27" s="29"/>
    </row>
    <row r="28" spans="1:18" ht="15" x14ac:dyDescent="0.15">
      <c r="A28" s="19" t="s">
        <v>1294</v>
      </c>
      <c r="B28" s="19" t="s">
        <v>1295</v>
      </c>
      <c r="C28" s="19">
        <v>4</v>
      </c>
      <c r="D28" s="19">
        <v>3</v>
      </c>
      <c r="E28" s="19">
        <v>1</v>
      </c>
      <c r="F28" s="19" t="s">
        <v>738</v>
      </c>
      <c r="G28" s="19" t="s">
        <v>1051</v>
      </c>
      <c r="H28" s="19">
        <v>14</v>
      </c>
      <c r="I28" s="19">
        <v>4</v>
      </c>
      <c r="J28" s="19">
        <v>18</v>
      </c>
      <c r="K28" s="19" t="s">
        <v>316</v>
      </c>
      <c r="L28" s="19" t="s">
        <v>1094</v>
      </c>
      <c r="M28" s="19" t="s">
        <v>62</v>
      </c>
      <c r="N28" s="19" t="str">
        <f>'ENDC-n7_BE'!AF25</f>
        <v>N</v>
      </c>
      <c r="O28" s="19" t="str">
        <f>IF(N28="E","Please respond in Vendor Input column for all applicable UL combinations.",IF(AND(N28="N",'ENDC-n7_BE'!AB25=TRUE),IF('ENDC-n7_BE'!AD25=FALSE,"Check #Layers entered in Overview tab is correct.",""),""))</f>
        <v/>
      </c>
      <c r="P28" s="20" t="s">
        <v>3570</v>
      </c>
      <c r="Q28" s="20" t="s">
        <v>670</v>
      </c>
      <c r="R28" s="28"/>
    </row>
    <row r="29" spans="1:18" ht="15" x14ac:dyDescent="0.15">
      <c r="A29" s="21" t="s">
        <v>1296</v>
      </c>
      <c r="B29" s="21" t="s">
        <v>1297</v>
      </c>
      <c r="C29" s="21">
        <v>3</v>
      </c>
      <c r="D29" s="21">
        <v>3</v>
      </c>
      <c r="E29" s="21">
        <v>1</v>
      </c>
      <c r="F29" s="21" t="s">
        <v>762</v>
      </c>
      <c r="G29" s="21" t="s">
        <v>1051</v>
      </c>
      <c r="H29" s="21">
        <v>10</v>
      </c>
      <c r="I29" s="21">
        <v>8</v>
      </c>
      <c r="J29" s="21">
        <v>18</v>
      </c>
      <c r="K29" s="21" t="s">
        <v>316</v>
      </c>
      <c r="L29" s="21" t="s">
        <v>1096</v>
      </c>
      <c r="M29" s="21" t="s">
        <v>66</v>
      </c>
      <c r="N29" s="21" t="str">
        <f>'ENDC-n7_BE'!AF26</f>
        <v>N</v>
      </c>
      <c r="O29" s="21" t="str">
        <f>IF(N29="E","Please respond in Vendor Input column for all applicable UL combinations.",IF(AND(N29="N",'ENDC-n7_BE'!AB26=TRUE),IF('ENDC-n7_BE'!AD26=FALSE,"Check #Layers entered in Overview tab is correct.",""),""))</f>
        <v/>
      </c>
      <c r="P29" s="22" t="s">
        <v>3570</v>
      </c>
      <c r="Q29" s="22" t="s">
        <v>670</v>
      </c>
      <c r="R29" s="29"/>
    </row>
    <row r="30" spans="1:18" ht="15" x14ac:dyDescent="0.15">
      <c r="A30" s="19" t="s">
        <v>1298</v>
      </c>
      <c r="B30" s="19" t="s">
        <v>1286</v>
      </c>
      <c r="C30" s="19">
        <v>4</v>
      </c>
      <c r="D30" s="19">
        <v>3</v>
      </c>
      <c r="E30" s="19">
        <v>1</v>
      </c>
      <c r="F30" s="19" t="s">
        <v>1287</v>
      </c>
      <c r="G30" s="19" t="s">
        <v>1051</v>
      </c>
      <c r="H30" s="19">
        <v>8</v>
      </c>
      <c r="I30" s="19">
        <v>8</v>
      </c>
      <c r="J30" s="19">
        <v>16</v>
      </c>
      <c r="K30" s="19" t="s">
        <v>316</v>
      </c>
      <c r="L30" s="19" t="s">
        <v>1098</v>
      </c>
      <c r="M30" s="19" t="s">
        <v>66</v>
      </c>
      <c r="N30" s="19" t="str">
        <f>'ENDC-n7_BE'!AF27</f>
        <v>N</v>
      </c>
      <c r="O30" s="19" t="str">
        <f>IF(N30="E","Please respond in Vendor Input column for all applicable UL combinations.",IF(AND(N30="N",'ENDC-n7_BE'!AB27=TRUE),IF('ENDC-n7_BE'!AD27=FALSE,"Check #Layers entered in Overview tab is correct.",""),""))</f>
        <v/>
      </c>
      <c r="P30" s="20" t="s">
        <v>3570</v>
      </c>
      <c r="Q30" s="20" t="s">
        <v>670</v>
      </c>
      <c r="R30" s="28"/>
    </row>
    <row r="31" spans="1:18" ht="15" x14ac:dyDescent="0.15">
      <c r="A31" s="21" t="s">
        <v>1299</v>
      </c>
      <c r="B31" s="21" t="s">
        <v>1290</v>
      </c>
      <c r="C31" s="21">
        <v>4</v>
      </c>
      <c r="D31" s="21">
        <v>3</v>
      </c>
      <c r="E31" s="21">
        <v>1</v>
      </c>
      <c r="F31" s="21" t="s">
        <v>722</v>
      </c>
      <c r="G31" s="21" t="s">
        <v>1051</v>
      </c>
      <c r="H31" s="21">
        <v>12</v>
      </c>
      <c r="I31" s="21">
        <v>4</v>
      </c>
      <c r="J31" s="21">
        <v>16</v>
      </c>
      <c r="K31" s="21" t="s">
        <v>316</v>
      </c>
      <c r="L31" s="21" t="s">
        <v>1100</v>
      </c>
      <c r="M31" s="21" t="s">
        <v>62</v>
      </c>
      <c r="N31" s="21" t="str">
        <f>'ENDC-n7_BE'!AF28</f>
        <v>N</v>
      </c>
      <c r="O31" s="21" t="str">
        <f>IF(N31="E","Please respond in Vendor Input column for all applicable UL combinations.",IF(AND(N31="N",'ENDC-n7_BE'!AB28=TRUE),IF('ENDC-n7_BE'!AD28=FALSE,"Check #Layers entered in Overview tab is correct.",""),""))</f>
        <v/>
      </c>
      <c r="P31" s="22" t="s">
        <v>3570</v>
      </c>
      <c r="Q31" s="22" t="s">
        <v>670</v>
      </c>
      <c r="R31" s="29"/>
    </row>
    <row r="32" spans="1:18" ht="15" x14ac:dyDescent="0.15">
      <c r="A32" s="19" t="s">
        <v>1300</v>
      </c>
      <c r="B32" s="19" t="s">
        <v>1290</v>
      </c>
      <c r="C32" s="19">
        <v>4</v>
      </c>
      <c r="D32" s="19">
        <v>3</v>
      </c>
      <c r="E32" s="19">
        <v>1</v>
      </c>
      <c r="F32" s="19" t="s">
        <v>722</v>
      </c>
      <c r="G32" s="19" t="s">
        <v>1051</v>
      </c>
      <c r="H32" s="19">
        <v>12</v>
      </c>
      <c r="I32" s="19">
        <v>4</v>
      </c>
      <c r="J32" s="19">
        <v>16</v>
      </c>
      <c r="K32" s="19" t="s">
        <v>316</v>
      </c>
      <c r="L32" s="19" t="s">
        <v>1102</v>
      </c>
      <c r="M32" s="19" t="s">
        <v>62</v>
      </c>
      <c r="N32" s="19" t="str">
        <f>'ENDC-n7_BE'!AF29</f>
        <v>N</v>
      </c>
      <c r="O32" s="19" t="str">
        <f>IF(N32="E","Please respond in Vendor Input column for all applicable UL combinations.",IF(AND(N32="N",'ENDC-n7_BE'!AB29=TRUE),IF('ENDC-n7_BE'!AD29=FALSE,"Check #Layers entered in Overview tab is correct.",""),""))</f>
        <v/>
      </c>
      <c r="P32" s="20" t="s">
        <v>3570</v>
      </c>
      <c r="Q32" s="20" t="s">
        <v>670</v>
      </c>
      <c r="R32" s="28"/>
    </row>
    <row r="33" spans="1:18" ht="15" x14ac:dyDescent="0.15">
      <c r="A33" s="21" t="s">
        <v>1301</v>
      </c>
      <c r="B33" s="21" t="s">
        <v>1302</v>
      </c>
      <c r="C33" s="21">
        <v>4</v>
      </c>
      <c r="D33" s="21">
        <v>3</v>
      </c>
      <c r="E33" s="21">
        <v>1</v>
      </c>
      <c r="F33" s="21" t="s">
        <v>1287</v>
      </c>
      <c r="G33" s="21" t="s">
        <v>1051</v>
      </c>
      <c r="H33" s="21">
        <v>12</v>
      </c>
      <c r="I33" s="21">
        <v>4</v>
      </c>
      <c r="J33" s="21">
        <v>16</v>
      </c>
      <c r="K33" s="21" t="s">
        <v>316</v>
      </c>
      <c r="L33" s="21" t="s">
        <v>1104</v>
      </c>
      <c r="M33" s="21" t="s">
        <v>62</v>
      </c>
      <c r="N33" s="21" t="str">
        <f>'ENDC-n7_BE'!AF30</f>
        <v>N</v>
      </c>
      <c r="O33" s="21" t="str">
        <f>IF(N33="E","Please respond in Vendor Input column for all applicable UL combinations.",IF(AND(N33="N",'ENDC-n7_BE'!AB30=TRUE),IF('ENDC-n7_BE'!AD30=FALSE,"Check #Layers entered in Overview tab is correct.",""),""))</f>
        <v/>
      </c>
      <c r="P33" s="22" t="s">
        <v>3570</v>
      </c>
      <c r="Q33" s="22" t="s">
        <v>670</v>
      </c>
      <c r="R33" s="29"/>
    </row>
    <row r="34" spans="1:18" ht="15" x14ac:dyDescent="0.15">
      <c r="A34" s="19" t="s">
        <v>1303</v>
      </c>
      <c r="B34" s="19" t="s">
        <v>1302</v>
      </c>
      <c r="C34" s="19">
        <v>4</v>
      </c>
      <c r="D34" s="19">
        <v>3</v>
      </c>
      <c r="E34" s="19">
        <v>1</v>
      </c>
      <c r="F34" s="19" t="s">
        <v>1287</v>
      </c>
      <c r="G34" s="19" t="s">
        <v>1051</v>
      </c>
      <c r="H34" s="19">
        <v>12</v>
      </c>
      <c r="I34" s="19">
        <v>4</v>
      </c>
      <c r="J34" s="19">
        <v>16</v>
      </c>
      <c r="K34" s="19" t="s">
        <v>316</v>
      </c>
      <c r="L34" s="19" t="s">
        <v>1106</v>
      </c>
      <c r="M34" s="19" t="s">
        <v>62</v>
      </c>
      <c r="N34" s="19" t="str">
        <f>'ENDC-n7_BE'!AF31</f>
        <v>N</v>
      </c>
      <c r="O34" s="19" t="str">
        <f>IF(N34="E","Please respond in Vendor Input column for all applicable UL combinations.",IF(AND(N34="N",'ENDC-n7_BE'!AB31=TRUE),IF('ENDC-n7_BE'!AD31=FALSE,"Check #Layers entered in Overview tab is correct.",""),""))</f>
        <v/>
      </c>
      <c r="P34" s="20" t="s">
        <v>3570</v>
      </c>
      <c r="Q34" s="20" t="s">
        <v>670</v>
      </c>
      <c r="R34" s="28"/>
    </row>
    <row r="35" spans="1:18" ht="15" x14ac:dyDescent="0.15">
      <c r="A35" s="21" t="s">
        <v>1304</v>
      </c>
      <c r="B35" s="21" t="s">
        <v>1295</v>
      </c>
      <c r="C35" s="21">
        <v>4</v>
      </c>
      <c r="D35" s="21">
        <v>3</v>
      </c>
      <c r="E35" s="21">
        <v>1</v>
      </c>
      <c r="F35" s="21" t="s">
        <v>738</v>
      </c>
      <c r="G35" s="21" t="s">
        <v>1051</v>
      </c>
      <c r="H35" s="21">
        <v>12</v>
      </c>
      <c r="I35" s="21">
        <v>4</v>
      </c>
      <c r="J35" s="21">
        <v>16</v>
      </c>
      <c r="K35" s="21" t="s">
        <v>316</v>
      </c>
      <c r="L35" s="21" t="s">
        <v>1108</v>
      </c>
      <c r="M35" s="21" t="s">
        <v>62</v>
      </c>
      <c r="N35" s="21" t="str">
        <f>'ENDC-n7_BE'!AF32</f>
        <v>N</v>
      </c>
      <c r="O35" s="21" t="str">
        <f>IF(N35="E","Please respond in Vendor Input column for all applicable UL combinations.",IF(AND(N35="N",'ENDC-n7_BE'!AB32=TRUE),IF('ENDC-n7_BE'!AD32=FALSE,"Check #Layers entered in Overview tab is correct.",""),""))</f>
        <v/>
      </c>
      <c r="P35" s="22" t="s">
        <v>3570</v>
      </c>
      <c r="Q35" s="22" t="s">
        <v>670</v>
      </c>
      <c r="R35" s="29"/>
    </row>
    <row r="36" spans="1:18" ht="15" x14ac:dyDescent="0.15">
      <c r="A36" s="19" t="s">
        <v>1305</v>
      </c>
      <c r="B36" s="19" t="s">
        <v>1297</v>
      </c>
      <c r="C36" s="19">
        <v>3</v>
      </c>
      <c r="D36" s="19">
        <v>3</v>
      </c>
      <c r="E36" s="19">
        <v>1</v>
      </c>
      <c r="F36" s="19" t="s">
        <v>762</v>
      </c>
      <c r="G36" s="19" t="s">
        <v>1051</v>
      </c>
      <c r="H36" s="19">
        <v>8</v>
      </c>
      <c r="I36" s="19">
        <v>8</v>
      </c>
      <c r="J36" s="19">
        <v>16</v>
      </c>
      <c r="K36" s="19" t="s">
        <v>316</v>
      </c>
      <c r="L36" s="19" t="s">
        <v>1110</v>
      </c>
      <c r="M36" s="19" t="s">
        <v>66</v>
      </c>
      <c r="N36" s="19" t="str">
        <f>'ENDC-n7_BE'!AF33</f>
        <v>N</v>
      </c>
      <c r="O36" s="19" t="str">
        <f>IF(N36="E","Please respond in Vendor Input column for all applicable UL combinations.",IF(AND(N36="N",'ENDC-n7_BE'!AB33=TRUE),IF('ENDC-n7_BE'!AD33=FALSE,"Check #Layers entered in Overview tab is correct.",""),""))</f>
        <v/>
      </c>
      <c r="P36" s="20" t="s">
        <v>3570</v>
      </c>
      <c r="Q36" s="20" t="s">
        <v>670</v>
      </c>
      <c r="R36" s="28"/>
    </row>
    <row r="37" spans="1:18" ht="15" x14ac:dyDescent="0.15">
      <c r="A37" s="21" t="s">
        <v>1306</v>
      </c>
      <c r="B37" s="21" t="s">
        <v>1297</v>
      </c>
      <c r="C37" s="21">
        <v>3</v>
      </c>
      <c r="D37" s="21">
        <v>3</v>
      </c>
      <c r="E37" s="21">
        <v>1</v>
      </c>
      <c r="F37" s="21" t="s">
        <v>762</v>
      </c>
      <c r="G37" s="21" t="s">
        <v>1051</v>
      </c>
      <c r="H37" s="21">
        <v>8</v>
      </c>
      <c r="I37" s="21">
        <v>8</v>
      </c>
      <c r="J37" s="21">
        <v>16</v>
      </c>
      <c r="K37" s="21" t="s">
        <v>316</v>
      </c>
      <c r="L37" s="21" t="s">
        <v>1112</v>
      </c>
      <c r="M37" s="21" t="s">
        <v>66</v>
      </c>
      <c r="N37" s="21" t="str">
        <f>'ENDC-n7_BE'!AF34</f>
        <v>N</v>
      </c>
      <c r="O37" s="21" t="str">
        <f>IF(N37="E","Please respond in Vendor Input column for all applicable UL combinations.",IF(AND(N37="N",'ENDC-n7_BE'!AB34=TRUE),IF('ENDC-n7_BE'!AD34=FALSE,"Check #Layers entered in Overview tab is correct.",""),""))</f>
        <v/>
      </c>
      <c r="P37" s="22" t="s">
        <v>3570</v>
      </c>
      <c r="Q37" s="22" t="s">
        <v>670</v>
      </c>
      <c r="R37" s="29"/>
    </row>
    <row r="38" spans="1:18" ht="15" x14ac:dyDescent="0.15">
      <c r="A38" s="19" t="s">
        <v>1307</v>
      </c>
      <c r="B38" s="19" t="s">
        <v>1290</v>
      </c>
      <c r="C38" s="19">
        <v>4</v>
      </c>
      <c r="D38" s="19">
        <v>3</v>
      </c>
      <c r="E38" s="19">
        <v>1</v>
      </c>
      <c r="F38" s="19" t="s">
        <v>722</v>
      </c>
      <c r="G38" s="19" t="s">
        <v>1051</v>
      </c>
      <c r="H38" s="19">
        <v>10</v>
      </c>
      <c r="I38" s="19">
        <v>4</v>
      </c>
      <c r="J38" s="19">
        <v>14</v>
      </c>
      <c r="K38" s="19" t="s">
        <v>316</v>
      </c>
      <c r="L38" s="19" t="s">
        <v>1114</v>
      </c>
      <c r="M38" s="19" t="s">
        <v>62</v>
      </c>
      <c r="N38" s="19" t="str">
        <f>'ENDC-n7_BE'!AF35</f>
        <v>N</v>
      </c>
      <c r="O38" s="19" t="str">
        <f>IF(N38="E","Please respond in Vendor Input column for all applicable UL combinations.",IF(AND(N38="N",'ENDC-n7_BE'!AB35=TRUE),IF('ENDC-n7_BE'!AD35=FALSE,"Check #Layers entered in Overview tab is correct.",""),""))</f>
        <v/>
      </c>
      <c r="P38" s="20" t="s">
        <v>3570</v>
      </c>
      <c r="Q38" s="20" t="s">
        <v>670</v>
      </c>
      <c r="R38" s="28"/>
    </row>
    <row r="39" spans="1:18" ht="15" x14ac:dyDescent="0.15">
      <c r="A39" s="21" t="s">
        <v>1308</v>
      </c>
      <c r="B39" s="21" t="s">
        <v>1290</v>
      </c>
      <c r="C39" s="21">
        <v>4</v>
      </c>
      <c r="D39" s="21">
        <v>3</v>
      </c>
      <c r="E39" s="21">
        <v>1</v>
      </c>
      <c r="F39" s="21" t="s">
        <v>722</v>
      </c>
      <c r="G39" s="21" t="s">
        <v>1051</v>
      </c>
      <c r="H39" s="21">
        <v>10</v>
      </c>
      <c r="I39" s="21">
        <v>4</v>
      </c>
      <c r="J39" s="21">
        <v>14</v>
      </c>
      <c r="K39" s="21" t="s">
        <v>316</v>
      </c>
      <c r="L39" s="21" t="s">
        <v>1116</v>
      </c>
      <c r="M39" s="21" t="s">
        <v>62</v>
      </c>
      <c r="N39" s="21" t="str">
        <f>'ENDC-n7_BE'!AF36</f>
        <v>N</v>
      </c>
      <c r="O39" s="21" t="str">
        <f>IF(N39="E","Please respond in Vendor Input column for all applicable UL combinations.",IF(AND(N39="N",'ENDC-n7_BE'!AB36=TRUE),IF('ENDC-n7_BE'!AD36=FALSE,"Check #Layers entered in Overview tab is correct.",""),""))</f>
        <v/>
      </c>
      <c r="P39" s="22" t="s">
        <v>3570</v>
      </c>
      <c r="Q39" s="22" t="s">
        <v>670</v>
      </c>
      <c r="R39" s="29"/>
    </row>
    <row r="40" spans="1:18" ht="15" x14ac:dyDescent="0.15">
      <c r="A40" s="19" t="s">
        <v>1309</v>
      </c>
      <c r="B40" s="19" t="s">
        <v>1302</v>
      </c>
      <c r="C40" s="19">
        <v>4</v>
      </c>
      <c r="D40" s="19">
        <v>3</v>
      </c>
      <c r="E40" s="19">
        <v>1</v>
      </c>
      <c r="F40" s="19" t="s">
        <v>1287</v>
      </c>
      <c r="G40" s="19" t="s">
        <v>1051</v>
      </c>
      <c r="H40" s="19">
        <v>10</v>
      </c>
      <c r="I40" s="19">
        <v>4</v>
      </c>
      <c r="J40" s="19">
        <v>14</v>
      </c>
      <c r="K40" s="19" t="s">
        <v>316</v>
      </c>
      <c r="L40" s="19" t="s">
        <v>1118</v>
      </c>
      <c r="M40" s="19" t="s">
        <v>62</v>
      </c>
      <c r="N40" s="19" t="str">
        <f>'ENDC-n7_BE'!AF37</f>
        <v>N</v>
      </c>
      <c r="O40" s="19" t="str">
        <f>IF(N40="E","Please respond in Vendor Input column for all applicable UL combinations.",IF(AND(N40="N",'ENDC-n7_BE'!AB37=TRUE),IF('ENDC-n7_BE'!AD37=FALSE,"Check #Layers entered in Overview tab is correct.",""),""))</f>
        <v/>
      </c>
      <c r="P40" s="20" t="s">
        <v>3570</v>
      </c>
      <c r="Q40" s="20" t="s">
        <v>670</v>
      </c>
      <c r="R40" s="28"/>
    </row>
    <row r="41" spans="1:18" ht="15" x14ac:dyDescent="0.15">
      <c r="A41" s="21" t="s">
        <v>1310</v>
      </c>
      <c r="B41" s="21" t="s">
        <v>1295</v>
      </c>
      <c r="C41" s="21">
        <v>4</v>
      </c>
      <c r="D41" s="21">
        <v>3</v>
      </c>
      <c r="E41" s="21">
        <v>1</v>
      </c>
      <c r="F41" s="21" t="s">
        <v>738</v>
      </c>
      <c r="G41" s="21" t="s">
        <v>1051</v>
      </c>
      <c r="H41" s="21">
        <v>10</v>
      </c>
      <c r="I41" s="21">
        <v>4</v>
      </c>
      <c r="J41" s="21">
        <v>14</v>
      </c>
      <c r="K41" s="21" t="s">
        <v>316</v>
      </c>
      <c r="L41" s="21" t="s">
        <v>1120</v>
      </c>
      <c r="M41" s="21" t="s">
        <v>62</v>
      </c>
      <c r="N41" s="21" t="str">
        <f>'ENDC-n7_BE'!AF38</f>
        <v>N</v>
      </c>
      <c r="O41" s="21" t="str">
        <f>IF(N41="E","Please respond in Vendor Input column for all applicable UL combinations.",IF(AND(N41="N",'ENDC-n7_BE'!AB38=TRUE),IF('ENDC-n7_BE'!AD38=FALSE,"Check #Layers entered in Overview tab is correct.",""),""))</f>
        <v/>
      </c>
      <c r="P41" s="22" t="s">
        <v>3570</v>
      </c>
      <c r="Q41" s="22" t="s">
        <v>670</v>
      </c>
      <c r="R41" s="29"/>
    </row>
    <row r="42" spans="1:18" ht="15" x14ac:dyDescent="0.15">
      <c r="A42" s="19" t="s">
        <v>1311</v>
      </c>
      <c r="B42" s="19" t="s">
        <v>1297</v>
      </c>
      <c r="C42" s="19">
        <v>3</v>
      </c>
      <c r="D42" s="19">
        <v>3</v>
      </c>
      <c r="E42" s="19">
        <v>1</v>
      </c>
      <c r="F42" s="19" t="s">
        <v>762</v>
      </c>
      <c r="G42" s="19" t="s">
        <v>1051</v>
      </c>
      <c r="H42" s="19">
        <v>6</v>
      </c>
      <c r="I42" s="19">
        <v>8</v>
      </c>
      <c r="J42" s="19">
        <v>14</v>
      </c>
      <c r="K42" s="19" t="s">
        <v>316</v>
      </c>
      <c r="L42" s="19" t="s">
        <v>1122</v>
      </c>
      <c r="M42" s="19" t="s">
        <v>66</v>
      </c>
      <c r="N42" s="19" t="str">
        <f>'ENDC-n7_BE'!AF39</f>
        <v>N</v>
      </c>
      <c r="O42" s="19" t="str">
        <f>IF(N42="E","Please respond in Vendor Input column for all applicable UL combinations.",IF(AND(N42="N",'ENDC-n7_BE'!AB39=TRUE),IF('ENDC-n7_BE'!AD39=FALSE,"Check #Layers entered in Overview tab is correct.",""),""))</f>
        <v/>
      </c>
      <c r="P42" s="20" t="s">
        <v>3570</v>
      </c>
      <c r="Q42" s="20" t="s">
        <v>670</v>
      </c>
      <c r="R42" s="28"/>
    </row>
    <row r="43" spans="1:18" ht="15" x14ac:dyDescent="0.15">
      <c r="A43" s="21" t="s">
        <v>1312</v>
      </c>
      <c r="B43" s="21" t="s">
        <v>1313</v>
      </c>
      <c r="C43" s="21">
        <v>3</v>
      </c>
      <c r="D43" s="21">
        <v>3</v>
      </c>
      <c r="E43" s="21">
        <v>1</v>
      </c>
      <c r="F43" s="21" t="s">
        <v>762</v>
      </c>
      <c r="G43" s="21" t="s">
        <v>1051</v>
      </c>
      <c r="H43" s="21">
        <v>10</v>
      </c>
      <c r="I43" s="21">
        <v>4</v>
      </c>
      <c r="J43" s="21">
        <v>14</v>
      </c>
      <c r="K43" s="21" t="s">
        <v>316</v>
      </c>
      <c r="L43" s="21" t="s">
        <v>1124</v>
      </c>
      <c r="M43" s="21" t="s">
        <v>62</v>
      </c>
      <c r="N43" s="21" t="str">
        <f>'ENDC-n7_BE'!AF40</f>
        <v>N</v>
      </c>
      <c r="O43" s="21" t="str">
        <f>IF(N43="E","Please respond in Vendor Input column for all applicable UL combinations.",IF(AND(N43="N",'ENDC-n7_BE'!AB40=TRUE),IF('ENDC-n7_BE'!AD40=FALSE,"Check #Layers entered in Overview tab is correct.",""),""))</f>
        <v/>
      </c>
      <c r="P43" s="22" t="s">
        <v>3570</v>
      </c>
      <c r="Q43" s="22" t="s">
        <v>670</v>
      </c>
      <c r="R43" s="29"/>
    </row>
    <row r="44" spans="1:18" ht="15" x14ac:dyDescent="0.15">
      <c r="A44" s="19" t="s">
        <v>1314</v>
      </c>
      <c r="B44" s="19" t="s">
        <v>1315</v>
      </c>
      <c r="C44" s="19">
        <v>3</v>
      </c>
      <c r="D44" s="19">
        <v>3</v>
      </c>
      <c r="E44" s="19">
        <v>1</v>
      </c>
      <c r="F44" s="19" t="s">
        <v>1316</v>
      </c>
      <c r="G44" s="19" t="s">
        <v>1051</v>
      </c>
      <c r="H44" s="19">
        <v>10</v>
      </c>
      <c r="I44" s="19">
        <v>4</v>
      </c>
      <c r="J44" s="19">
        <v>14</v>
      </c>
      <c r="K44" s="19" t="s">
        <v>316</v>
      </c>
      <c r="L44" s="19" t="s">
        <v>1126</v>
      </c>
      <c r="M44" s="19" t="s">
        <v>62</v>
      </c>
      <c r="N44" s="19" t="str">
        <f>'ENDC-n7_BE'!AF41</f>
        <v>N</v>
      </c>
      <c r="O44" s="19" t="str">
        <f>IF(N44="E","Please respond in Vendor Input column for all applicable UL combinations.",IF(AND(N44="N",'ENDC-n7_BE'!AB41=TRUE),IF('ENDC-n7_BE'!AD41=FALSE,"Check #Layers entered in Overview tab is correct.",""),""))</f>
        <v/>
      </c>
      <c r="P44" s="20" t="s">
        <v>3570</v>
      </c>
      <c r="Q44" s="20" t="s">
        <v>670</v>
      </c>
      <c r="R44" s="28"/>
    </row>
    <row r="45" spans="1:18" ht="15" x14ac:dyDescent="0.15">
      <c r="A45" s="21" t="s">
        <v>1317</v>
      </c>
      <c r="B45" s="21" t="s">
        <v>1290</v>
      </c>
      <c r="C45" s="21">
        <v>4</v>
      </c>
      <c r="D45" s="21">
        <v>3</v>
      </c>
      <c r="E45" s="21">
        <v>1</v>
      </c>
      <c r="F45" s="21" t="s">
        <v>722</v>
      </c>
      <c r="G45" s="21" t="s">
        <v>1051</v>
      </c>
      <c r="H45" s="21">
        <v>8</v>
      </c>
      <c r="I45" s="21">
        <v>4</v>
      </c>
      <c r="J45" s="21">
        <v>12</v>
      </c>
      <c r="K45" s="21" t="s">
        <v>316</v>
      </c>
      <c r="L45" s="21" t="s">
        <v>1128</v>
      </c>
      <c r="M45" s="21" t="s">
        <v>62</v>
      </c>
      <c r="N45" s="21" t="str">
        <f>'ENDC-n7_BE'!AF42</f>
        <v>N</v>
      </c>
      <c r="O45" s="21" t="str">
        <f>IF(N45="E","Please respond in Vendor Input column for all applicable UL combinations.",IF(AND(N45="N",'ENDC-n7_BE'!AB42=TRUE),IF('ENDC-n7_BE'!AD42=FALSE,"Check #Layers entered in Overview tab is correct.",""),""))</f>
        <v/>
      </c>
      <c r="P45" s="22" t="s">
        <v>3570</v>
      </c>
      <c r="Q45" s="22" t="s">
        <v>670</v>
      </c>
      <c r="R45" s="29"/>
    </row>
    <row r="46" spans="1:18" ht="15" x14ac:dyDescent="0.15">
      <c r="A46" s="19" t="s">
        <v>1318</v>
      </c>
      <c r="B46" s="19" t="s">
        <v>1302</v>
      </c>
      <c r="C46" s="19">
        <v>4</v>
      </c>
      <c r="D46" s="19">
        <v>3</v>
      </c>
      <c r="E46" s="19">
        <v>1</v>
      </c>
      <c r="F46" s="19" t="s">
        <v>1287</v>
      </c>
      <c r="G46" s="19" t="s">
        <v>1051</v>
      </c>
      <c r="H46" s="19">
        <v>8</v>
      </c>
      <c r="I46" s="19">
        <v>4</v>
      </c>
      <c r="J46" s="19">
        <v>12</v>
      </c>
      <c r="K46" s="19" t="s">
        <v>316</v>
      </c>
      <c r="L46" s="19" t="s">
        <v>1130</v>
      </c>
      <c r="M46" s="19" t="s">
        <v>62</v>
      </c>
      <c r="N46" s="19" t="str">
        <f>'ENDC-n7_BE'!AF43</f>
        <v>N</v>
      </c>
      <c r="O46" s="19" t="str">
        <f>IF(N46="E","Please respond in Vendor Input column for all applicable UL combinations.",IF(AND(N46="N",'ENDC-n7_BE'!AB43=TRUE),IF('ENDC-n7_BE'!AD43=FALSE,"Check #Layers entered in Overview tab is correct.",""),""))</f>
        <v/>
      </c>
      <c r="P46" s="20" t="s">
        <v>3570</v>
      </c>
      <c r="Q46" s="20" t="s">
        <v>670</v>
      </c>
      <c r="R46" s="28"/>
    </row>
    <row r="47" spans="1:18" ht="15" x14ac:dyDescent="0.15">
      <c r="A47" s="21" t="s">
        <v>1319</v>
      </c>
      <c r="B47" s="21" t="s">
        <v>1295</v>
      </c>
      <c r="C47" s="21">
        <v>4</v>
      </c>
      <c r="D47" s="21">
        <v>3</v>
      </c>
      <c r="E47" s="21">
        <v>1</v>
      </c>
      <c r="F47" s="21" t="s">
        <v>738</v>
      </c>
      <c r="G47" s="21" t="s">
        <v>1051</v>
      </c>
      <c r="H47" s="21">
        <v>8</v>
      </c>
      <c r="I47" s="21">
        <v>4</v>
      </c>
      <c r="J47" s="21">
        <v>12</v>
      </c>
      <c r="K47" s="21" t="s">
        <v>316</v>
      </c>
      <c r="L47" s="21" t="s">
        <v>1132</v>
      </c>
      <c r="M47" s="21" t="s">
        <v>62</v>
      </c>
      <c r="N47" s="21" t="str">
        <f>'ENDC-n7_BE'!AF44</f>
        <v>N</v>
      </c>
      <c r="O47" s="21" t="str">
        <f>IF(N47="E","Please respond in Vendor Input column for all applicable UL combinations.",IF(AND(N47="N",'ENDC-n7_BE'!AB44=TRUE),IF('ENDC-n7_BE'!AD44=FALSE,"Check #Layers entered in Overview tab is correct.",""),""))</f>
        <v/>
      </c>
      <c r="P47" s="22" t="s">
        <v>3570</v>
      </c>
      <c r="Q47" s="22" t="s">
        <v>670</v>
      </c>
      <c r="R47" s="29"/>
    </row>
    <row r="48" spans="1:18" ht="15" x14ac:dyDescent="0.15">
      <c r="A48" s="19" t="s">
        <v>1320</v>
      </c>
      <c r="B48" s="19" t="s">
        <v>1313</v>
      </c>
      <c r="C48" s="19">
        <v>3</v>
      </c>
      <c r="D48" s="19">
        <v>3</v>
      </c>
      <c r="E48" s="19">
        <v>1</v>
      </c>
      <c r="F48" s="19" t="s">
        <v>762</v>
      </c>
      <c r="G48" s="19" t="s">
        <v>1051</v>
      </c>
      <c r="H48" s="19">
        <v>8</v>
      </c>
      <c r="I48" s="19">
        <v>4</v>
      </c>
      <c r="J48" s="19">
        <v>12</v>
      </c>
      <c r="K48" s="19" t="s">
        <v>316</v>
      </c>
      <c r="L48" s="19" t="s">
        <v>1134</v>
      </c>
      <c r="M48" s="19" t="s">
        <v>62</v>
      </c>
      <c r="N48" s="19" t="str">
        <f>'ENDC-n7_BE'!AF45</f>
        <v>N</v>
      </c>
      <c r="O48" s="19" t="str">
        <f>IF(N48="E","Please respond in Vendor Input column for all applicable UL combinations.",IF(AND(N48="N",'ENDC-n7_BE'!AB45=TRUE),IF('ENDC-n7_BE'!AD45=FALSE,"Check #Layers entered in Overview tab is correct.",""),""))</f>
        <v/>
      </c>
      <c r="P48" s="20" t="s">
        <v>3570</v>
      </c>
      <c r="Q48" s="20" t="s">
        <v>670</v>
      </c>
      <c r="R48" s="28"/>
    </row>
    <row r="49" spans="1:18" ht="15" x14ac:dyDescent="0.15">
      <c r="A49" s="21" t="s">
        <v>1321</v>
      </c>
      <c r="B49" s="21" t="s">
        <v>1313</v>
      </c>
      <c r="C49" s="21">
        <v>3</v>
      </c>
      <c r="D49" s="21">
        <v>3</v>
      </c>
      <c r="E49" s="21">
        <v>1</v>
      </c>
      <c r="F49" s="21" t="s">
        <v>762</v>
      </c>
      <c r="G49" s="21" t="s">
        <v>1051</v>
      </c>
      <c r="H49" s="21">
        <v>8</v>
      </c>
      <c r="I49" s="21">
        <v>4</v>
      </c>
      <c r="J49" s="21">
        <v>12</v>
      </c>
      <c r="K49" s="21" t="s">
        <v>316</v>
      </c>
      <c r="L49" s="21" t="s">
        <v>1136</v>
      </c>
      <c r="M49" s="21" t="s">
        <v>62</v>
      </c>
      <c r="N49" s="21" t="str">
        <f>'ENDC-n7_BE'!AF46</f>
        <v>N</v>
      </c>
      <c r="O49" s="21" t="str">
        <f>IF(N49="E","Please respond in Vendor Input column for all applicable UL combinations.",IF(AND(N49="N",'ENDC-n7_BE'!AB46=TRUE),IF('ENDC-n7_BE'!AD46=FALSE,"Check #Layers entered in Overview tab is correct.",""),""))</f>
        <v/>
      </c>
      <c r="P49" s="22" t="s">
        <v>3570</v>
      </c>
      <c r="Q49" s="22" t="s">
        <v>670</v>
      </c>
      <c r="R49" s="29"/>
    </row>
    <row r="50" spans="1:18" ht="15" x14ac:dyDescent="0.15">
      <c r="A50" s="19" t="s">
        <v>1322</v>
      </c>
      <c r="B50" s="19" t="s">
        <v>1315</v>
      </c>
      <c r="C50" s="19">
        <v>3</v>
      </c>
      <c r="D50" s="19">
        <v>3</v>
      </c>
      <c r="E50" s="19">
        <v>1</v>
      </c>
      <c r="F50" s="19" t="s">
        <v>1316</v>
      </c>
      <c r="G50" s="19" t="s">
        <v>1051</v>
      </c>
      <c r="H50" s="19">
        <v>8</v>
      </c>
      <c r="I50" s="19">
        <v>4</v>
      </c>
      <c r="J50" s="19">
        <v>12</v>
      </c>
      <c r="K50" s="19" t="s">
        <v>316</v>
      </c>
      <c r="L50" s="19" t="s">
        <v>1138</v>
      </c>
      <c r="M50" s="19" t="s">
        <v>62</v>
      </c>
      <c r="N50" s="19" t="str">
        <f>'ENDC-n7_BE'!AF47</f>
        <v>N</v>
      </c>
      <c r="O50" s="19" t="str">
        <f>IF(N50="E","Please respond in Vendor Input column for all applicable UL combinations.",IF(AND(N50="N",'ENDC-n7_BE'!AB47=TRUE),IF('ENDC-n7_BE'!AD47=FALSE,"Check #Layers entered in Overview tab is correct.",""),""))</f>
        <v/>
      </c>
      <c r="P50" s="20" t="s">
        <v>3570</v>
      </c>
      <c r="Q50" s="20" t="s">
        <v>670</v>
      </c>
      <c r="R50" s="28"/>
    </row>
    <row r="51" spans="1:18" ht="15" x14ac:dyDescent="0.15">
      <c r="A51" s="21" t="s">
        <v>1323</v>
      </c>
      <c r="B51" s="21" t="s">
        <v>1315</v>
      </c>
      <c r="C51" s="21">
        <v>3</v>
      </c>
      <c r="D51" s="21">
        <v>3</v>
      </c>
      <c r="E51" s="21">
        <v>1</v>
      </c>
      <c r="F51" s="21" t="s">
        <v>1316</v>
      </c>
      <c r="G51" s="21" t="s">
        <v>1051</v>
      </c>
      <c r="H51" s="21">
        <v>8</v>
      </c>
      <c r="I51" s="21">
        <v>4</v>
      </c>
      <c r="J51" s="21">
        <v>12</v>
      </c>
      <c r="K51" s="21" t="s">
        <v>316</v>
      </c>
      <c r="L51" s="21" t="s">
        <v>1140</v>
      </c>
      <c r="M51" s="21" t="s">
        <v>62</v>
      </c>
      <c r="N51" s="21" t="str">
        <f>'ENDC-n7_BE'!AF48</f>
        <v>N</v>
      </c>
      <c r="O51" s="21" t="str">
        <f>IF(N51="E","Please respond in Vendor Input column for all applicable UL combinations.",IF(AND(N51="N",'ENDC-n7_BE'!AB48=TRUE),IF('ENDC-n7_BE'!AD48=FALSE,"Check #Layers entered in Overview tab is correct.",""),""))</f>
        <v/>
      </c>
      <c r="P51" s="22" t="s">
        <v>3570</v>
      </c>
      <c r="Q51" s="22" t="s">
        <v>670</v>
      </c>
      <c r="R51" s="29"/>
    </row>
    <row r="52" spans="1:18" ht="15" x14ac:dyDescent="0.15">
      <c r="A52" s="19" t="s">
        <v>1324</v>
      </c>
      <c r="B52" s="19" t="s">
        <v>1325</v>
      </c>
      <c r="C52" s="19">
        <v>3</v>
      </c>
      <c r="D52" s="19">
        <v>3</v>
      </c>
      <c r="E52" s="19">
        <v>1</v>
      </c>
      <c r="F52" s="19" t="s">
        <v>768</v>
      </c>
      <c r="G52" s="19" t="s">
        <v>1051</v>
      </c>
      <c r="H52" s="19">
        <v>8</v>
      </c>
      <c r="I52" s="19">
        <v>4</v>
      </c>
      <c r="J52" s="19">
        <v>12</v>
      </c>
      <c r="K52" s="19" t="s">
        <v>316</v>
      </c>
      <c r="L52" s="19" t="s">
        <v>1142</v>
      </c>
      <c r="M52" s="19" t="s">
        <v>62</v>
      </c>
      <c r="N52" s="19" t="str">
        <f>'ENDC-n7_BE'!AF49</f>
        <v>N</v>
      </c>
      <c r="O52" s="19" t="str">
        <f>IF(N52="E","Please respond in Vendor Input column for all applicable UL combinations.",IF(AND(N52="N",'ENDC-n7_BE'!AB49=TRUE),IF('ENDC-n7_BE'!AD49=FALSE,"Check #Layers entered in Overview tab is correct.",""),""))</f>
        <v/>
      </c>
      <c r="P52" s="20" t="s">
        <v>3570</v>
      </c>
      <c r="Q52" s="20" t="s">
        <v>670</v>
      </c>
      <c r="R52" s="28"/>
    </row>
    <row r="53" spans="1:18" ht="15" x14ac:dyDescent="0.15">
      <c r="A53" s="21" t="s">
        <v>1326</v>
      </c>
      <c r="B53" s="21" t="s">
        <v>1325</v>
      </c>
      <c r="C53" s="21">
        <v>3</v>
      </c>
      <c r="D53" s="21">
        <v>3</v>
      </c>
      <c r="E53" s="21">
        <v>1</v>
      </c>
      <c r="F53" s="21" t="s">
        <v>768</v>
      </c>
      <c r="G53" s="21" t="s">
        <v>1051</v>
      </c>
      <c r="H53" s="21">
        <v>8</v>
      </c>
      <c r="I53" s="21">
        <v>4</v>
      </c>
      <c r="J53" s="21">
        <v>12</v>
      </c>
      <c r="K53" s="21" t="s">
        <v>316</v>
      </c>
      <c r="L53" s="21" t="s">
        <v>1144</v>
      </c>
      <c r="M53" s="21" t="s">
        <v>62</v>
      </c>
      <c r="N53" s="21" t="str">
        <f>'ENDC-n7_BE'!AF50</f>
        <v>N</v>
      </c>
      <c r="O53" s="21" t="str">
        <f>IF(N53="E","Please respond in Vendor Input column for all applicable UL combinations.",IF(AND(N53="N",'ENDC-n7_BE'!AB50=TRUE),IF('ENDC-n7_BE'!AD50=FALSE,"Check #Layers entered in Overview tab is correct.",""),""))</f>
        <v/>
      </c>
      <c r="P53" s="22" t="s">
        <v>3570</v>
      </c>
      <c r="Q53" s="22" t="s">
        <v>670</v>
      </c>
      <c r="R53" s="29"/>
    </row>
    <row r="54" spans="1:18" ht="15" x14ac:dyDescent="0.15">
      <c r="A54" s="19" t="s">
        <v>1327</v>
      </c>
      <c r="B54" s="19" t="s">
        <v>1313</v>
      </c>
      <c r="C54" s="19">
        <v>3</v>
      </c>
      <c r="D54" s="19">
        <v>3</v>
      </c>
      <c r="E54" s="19">
        <v>1</v>
      </c>
      <c r="F54" s="19" t="s">
        <v>762</v>
      </c>
      <c r="G54" s="19" t="s">
        <v>1051</v>
      </c>
      <c r="H54" s="19">
        <v>6</v>
      </c>
      <c r="I54" s="19">
        <v>4</v>
      </c>
      <c r="J54" s="19">
        <v>10</v>
      </c>
      <c r="K54" s="19" t="s">
        <v>316</v>
      </c>
      <c r="L54" s="19" t="s">
        <v>1146</v>
      </c>
      <c r="M54" s="19" t="s">
        <v>62</v>
      </c>
      <c r="N54" s="19" t="str">
        <f>'ENDC-n7_BE'!AF51</f>
        <v>N</v>
      </c>
      <c r="O54" s="19" t="str">
        <f>IF(N54="E","Please respond in Vendor Input column for all applicable UL combinations.",IF(AND(N54="N",'ENDC-n7_BE'!AB51=TRUE),IF('ENDC-n7_BE'!AD51=FALSE,"Check #Layers entered in Overview tab is correct.",""),""))</f>
        <v/>
      </c>
      <c r="P54" s="20" t="s">
        <v>3570</v>
      </c>
      <c r="Q54" s="20" t="s">
        <v>670</v>
      </c>
      <c r="R54" s="28"/>
    </row>
    <row r="55" spans="1:18" ht="15" x14ac:dyDescent="0.15">
      <c r="A55" s="21" t="s">
        <v>1328</v>
      </c>
      <c r="B55" s="21" t="s">
        <v>1315</v>
      </c>
      <c r="C55" s="21">
        <v>3</v>
      </c>
      <c r="D55" s="21">
        <v>3</v>
      </c>
      <c r="E55" s="21">
        <v>1</v>
      </c>
      <c r="F55" s="21" t="s">
        <v>1316</v>
      </c>
      <c r="G55" s="21" t="s">
        <v>1051</v>
      </c>
      <c r="H55" s="21">
        <v>6</v>
      </c>
      <c r="I55" s="21">
        <v>4</v>
      </c>
      <c r="J55" s="21">
        <v>10</v>
      </c>
      <c r="K55" s="21" t="s">
        <v>316</v>
      </c>
      <c r="L55" s="21" t="s">
        <v>1148</v>
      </c>
      <c r="M55" s="21" t="s">
        <v>62</v>
      </c>
      <c r="N55" s="21" t="str">
        <f>'ENDC-n7_BE'!AF52</f>
        <v>N</v>
      </c>
      <c r="O55" s="21" t="str">
        <f>IF(N55="E","Please respond in Vendor Input column for all applicable UL combinations.",IF(AND(N55="N",'ENDC-n7_BE'!AB52=TRUE),IF('ENDC-n7_BE'!AD52=FALSE,"Check #Layers entered in Overview tab is correct.",""),""))</f>
        <v/>
      </c>
      <c r="P55" s="22" t="s">
        <v>3570</v>
      </c>
      <c r="Q55" s="22" t="s">
        <v>670</v>
      </c>
      <c r="R55" s="29"/>
    </row>
    <row r="56" spans="1:18" ht="15" x14ac:dyDescent="0.15">
      <c r="A56" s="19" t="s">
        <v>1329</v>
      </c>
      <c r="B56" s="19" t="s">
        <v>1325</v>
      </c>
      <c r="C56" s="19">
        <v>3</v>
      </c>
      <c r="D56" s="19">
        <v>3</v>
      </c>
      <c r="E56" s="19">
        <v>1</v>
      </c>
      <c r="F56" s="19" t="s">
        <v>768</v>
      </c>
      <c r="G56" s="19" t="s">
        <v>1051</v>
      </c>
      <c r="H56" s="19">
        <v>6</v>
      </c>
      <c r="I56" s="19">
        <v>4</v>
      </c>
      <c r="J56" s="19">
        <v>10</v>
      </c>
      <c r="K56" s="19" t="s">
        <v>316</v>
      </c>
      <c r="L56" s="19" t="s">
        <v>1150</v>
      </c>
      <c r="M56" s="19" t="s">
        <v>62</v>
      </c>
      <c r="N56" s="19" t="str">
        <f>'ENDC-n7_BE'!AF53</f>
        <v>N</v>
      </c>
      <c r="O56" s="19" t="str">
        <f>IF(N56="E","Please respond in Vendor Input column for all applicable UL combinations.",IF(AND(N56="N",'ENDC-n7_BE'!AB53=TRUE),IF('ENDC-n7_BE'!AD53=FALSE,"Check #Layers entered in Overview tab is correct.",""),""))</f>
        <v/>
      </c>
      <c r="P56" s="20" t="s">
        <v>3570</v>
      </c>
      <c r="Q56" s="20" t="s">
        <v>670</v>
      </c>
      <c r="R56" s="28"/>
    </row>
    <row r="57" spans="1:18" ht="15" x14ac:dyDescent="0.15">
      <c r="A57" s="21" t="s">
        <v>1330</v>
      </c>
      <c r="B57" s="21" t="s">
        <v>1325</v>
      </c>
      <c r="C57" s="21">
        <v>3</v>
      </c>
      <c r="D57" s="21">
        <v>3</v>
      </c>
      <c r="E57" s="21">
        <v>1</v>
      </c>
      <c r="F57" s="21" t="s">
        <v>768</v>
      </c>
      <c r="G57" s="21" t="s">
        <v>1051</v>
      </c>
      <c r="H57" s="21">
        <v>6</v>
      </c>
      <c r="I57" s="21">
        <v>4</v>
      </c>
      <c r="J57" s="21">
        <v>10</v>
      </c>
      <c r="K57" s="21" t="s">
        <v>316</v>
      </c>
      <c r="L57" s="21" t="s">
        <v>1152</v>
      </c>
      <c r="M57" s="21" t="s">
        <v>62</v>
      </c>
      <c r="N57" s="21" t="str">
        <f>'ENDC-n7_BE'!AF54</f>
        <v>N</v>
      </c>
      <c r="O57" s="21" t="str">
        <f>IF(N57="E","Please respond in Vendor Input column for all applicable UL combinations.",IF(AND(N57="N",'ENDC-n7_BE'!AB54=TRUE),IF('ENDC-n7_BE'!AD54=FALSE,"Check #Layers entered in Overview tab is correct.",""),""))</f>
        <v/>
      </c>
      <c r="P57" s="22" t="s">
        <v>3570</v>
      </c>
      <c r="Q57" s="22" t="s">
        <v>670</v>
      </c>
      <c r="R57" s="29"/>
    </row>
    <row r="58" spans="1:18" ht="15" x14ac:dyDescent="0.15">
      <c r="A58" s="19" t="s">
        <v>1331</v>
      </c>
      <c r="B58" s="19" t="s">
        <v>1332</v>
      </c>
      <c r="C58" s="19">
        <v>3</v>
      </c>
      <c r="D58" s="19">
        <v>2</v>
      </c>
      <c r="E58" s="19">
        <v>1</v>
      </c>
      <c r="F58" s="19" t="s">
        <v>791</v>
      </c>
      <c r="G58" s="19" t="s">
        <v>1051</v>
      </c>
      <c r="H58" s="19">
        <v>12</v>
      </c>
      <c r="I58" s="19">
        <v>8</v>
      </c>
      <c r="J58" s="19">
        <v>20</v>
      </c>
      <c r="K58" s="19" t="s">
        <v>316</v>
      </c>
      <c r="L58" s="19" t="s">
        <v>1154</v>
      </c>
      <c r="M58" s="19" t="s">
        <v>66</v>
      </c>
      <c r="N58" s="19" t="str">
        <f>'ENDC-n7_BE'!AF55</f>
        <v>N</v>
      </c>
      <c r="O58" s="19" t="str">
        <f>IF(N58="E","Please respond in Vendor Input column for all applicable UL combinations.",IF(AND(N58="N",'ENDC-n7_BE'!AB55=TRUE),IF('ENDC-n7_BE'!AD55=FALSE,"Check #Layers entered in Overview tab is correct.",""),""))</f>
        <v/>
      </c>
      <c r="P58" s="20" t="s">
        <v>3570</v>
      </c>
      <c r="Q58" s="20" t="s">
        <v>670</v>
      </c>
      <c r="R58" s="28"/>
    </row>
    <row r="59" spans="1:18" ht="15" x14ac:dyDescent="0.15">
      <c r="A59" s="21" t="s">
        <v>1333</v>
      </c>
      <c r="B59" s="21" t="s">
        <v>1334</v>
      </c>
      <c r="C59" s="21">
        <v>3</v>
      </c>
      <c r="D59" s="21">
        <v>2</v>
      </c>
      <c r="E59" s="21">
        <v>1</v>
      </c>
      <c r="F59" s="21" t="s">
        <v>805</v>
      </c>
      <c r="G59" s="21" t="s">
        <v>1051</v>
      </c>
      <c r="H59" s="21">
        <v>10</v>
      </c>
      <c r="I59" s="21">
        <v>8</v>
      </c>
      <c r="J59" s="21">
        <v>18</v>
      </c>
      <c r="K59" s="21" t="s">
        <v>316</v>
      </c>
      <c r="L59" s="21" t="s">
        <v>1156</v>
      </c>
      <c r="M59" s="21" t="s">
        <v>66</v>
      </c>
      <c r="N59" s="21" t="str">
        <f>'ENDC-n7_BE'!AF56</f>
        <v>N</v>
      </c>
      <c r="O59" s="21" t="str">
        <f>IF(N59="E","Please respond in Vendor Input column for all applicable UL combinations.",IF(AND(N59="N",'ENDC-n7_BE'!AB56=TRUE),IF('ENDC-n7_BE'!AD56=FALSE,"Check #Layers entered in Overview tab is correct.",""),""))</f>
        <v/>
      </c>
      <c r="P59" s="22" t="s">
        <v>3570</v>
      </c>
      <c r="Q59" s="22" t="s">
        <v>670</v>
      </c>
      <c r="R59" s="29"/>
    </row>
    <row r="60" spans="1:18" ht="15" x14ac:dyDescent="0.15">
      <c r="A60" s="19" t="s">
        <v>1335</v>
      </c>
      <c r="B60" s="19" t="s">
        <v>1332</v>
      </c>
      <c r="C60" s="19">
        <v>3</v>
      </c>
      <c r="D60" s="19">
        <v>2</v>
      </c>
      <c r="E60" s="19">
        <v>1</v>
      </c>
      <c r="F60" s="19" t="s">
        <v>791</v>
      </c>
      <c r="G60" s="19" t="s">
        <v>1051</v>
      </c>
      <c r="H60" s="19">
        <v>10</v>
      </c>
      <c r="I60" s="19">
        <v>8</v>
      </c>
      <c r="J60" s="19">
        <v>18</v>
      </c>
      <c r="K60" s="19" t="s">
        <v>316</v>
      </c>
      <c r="L60" s="19" t="s">
        <v>1158</v>
      </c>
      <c r="M60" s="19" t="s">
        <v>66</v>
      </c>
      <c r="N60" s="19" t="str">
        <f>'ENDC-n7_BE'!AF57</f>
        <v>N</v>
      </c>
      <c r="O60" s="19" t="str">
        <f>IF(N60="E","Please respond in Vendor Input column for all applicable UL combinations.",IF(AND(N60="N",'ENDC-n7_BE'!AB57=TRUE),IF('ENDC-n7_BE'!AD57=FALSE,"Check #Layers entered in Overview tab is correct.",""),""))</f>
        <v/>
      </c>
      <c r="P60" s="20" t="s">
        <v>3570</v>
      </c>
      <c r="Q60" s="20" t="s">
        <v>670</v>
      </c>
      <c r="R60" s="28"/>
    </row>
    <row r="61" spans="1:18" ht="15" x14ac:dyDescent="0.15">
      <c r="A61" s="21" t="s">
        <v>1336</v>
      </c>
      <c r="B61" s="21" t="s">
        <v>1332</v>
      </c>
      <c r="C61" s="21">
        <v>3</v>
      </c>
      <c r="D61" s="21">
        <v>2</v>
      </c>
      <c r="E61" s="21">
        <v>1</v>
      </c>
      <c r="F61" s="21" t="s">
        <v>791</v>
      </c>
      <c r="G61" s="21" t="s">
        <v>1051</v>
      </c>
      <c r="H61" s="21">
        <v>8</v>
      </c>
      <c r="I61" s="21">
        <v>8</v>
      </c>
      <c r="J61" s="21">
        <v>16</v>
      </c>
      <c r="K61" s="21" t="s">
        <v>316</v>
      </c>
      <c r="L61" s="21" t="s">
        <v>1160</v>
      </c>
      <c r="M61" s="21" t="s">
        <v>66</v>
      </c>
      <c r="N61" s="21" t="str">
        <f>'ENDC-n7_BE'!AF58</f>
        <v>N</v>
      </c>
      <c r="O61" s="21" t="str">
        <f>IF(N61="E","Please respond in Vendor Input column for all applicable UL combinations.",IF(AND(N61="N",'ENDC-n7_BE'!AB58=TRUE),IF('ENDC-n7_BE'!AD58=FALSE,"Check #Layers entered in Overview tab is correct.",""),""))</f>
        <v/>
      </c>
      <c r="P61" s="22" t="s">
        <v>3570</v>
      </c>
      <c r="Q61" s="22" t="s">
        <v>670</v>
      </c>
      <c r="R61" s="29"/>
    </row>
    <row r="62" spans="1:18" ht="15" x14ac:dyDescent="0.15">
      <c r="A62" s="19" t="s">
        <v>1337</v>
      </c>
      <c r="B62" s="19" t="s">
        <v>1338</v>
      </c>
      <c r="C62" s="19">
        <v>3</v>
      </c>
      <c r="D62" s="19">
        <v>2</v>
      </c>
      <c r="E62" s="19">
        <v>1</v>
      </c>
      <c r="F62" s="19" t="s">
        <v>791</v>
      </c>
      <c r="G62" s="19" t="s">
        <v>1051</v>
      </c>
      <c r="H62" s="19">
        <v>12</v>
      </c>
      <c r="I62" s="19">
        <v>4</v>
      </c>
      <c r="J62" s="19">
        <v>16</v>
      </c>
      <c r="K62" s="19" t="s">
        <v>316</v>
      </c>
      <c r="L62" s="19" t="s">
        <v>1162</v>
      </c>
      <c r="M62" s="19" t="s">
        <v>62</v>
      </c>
      <c r="N62" s="19" t="str">
        <f>'ENDC-n7_BE'!AF59</f>
        <v>N</v>
      </c>
      <c r="O62" s="19" t="str">
        <f>IF(N62="E","Please respond in Vendor Input column for all applicable UL combinations.",IF(AND(N62="N",'ENDC-n7_BE'!AB59=TRUE),IF('ENDC-n7_BE'!AD59=FALSE,"Check #Layers entered in Overview tab is correct.",""),""))</f>
        <v/>
      </c>
      <c r="P62" s="20" t="s">
        <v>3570</v>
      </c>
      <c r="Q62" s="20" t="s">
        <v>670</v>
      </c>
      <c r="R62" s="28"/>
    </row>
    <row r="63" spans="1:18" ht="15" x14ac:dyDescent="0.15">
      <c r="A63" s="21" t="s">
        <v>1339</v>
      </c>
      <c r="B63" s="21" t="s">
        <v>1340</v>
      </c>
      <c r="C63" s="21">
        <v>3</v>
      </c>
      <c r="D63" s="21">
        <v>2</v>
      </c>
      <c r="E63" s="21">
        <v>1</v>
      </c>
      <c r="F63" s="21" t="s">
        <v>800</v>
      </c>
      <c r="G63" s="21" t="s">
        <v>1051</v>
      </c>
      <c r="H63" s="21">
        <v>12</v>
      </c>
      <c r="I63" s="21">
        <v>4</v>
      </c>
      <c r="J63" s="21">
        <v>16</v>
      </c>
      <c r="K63" s="21" t="s">
        <v>316</v>
      </c>
      <c r="L63" s="21" t="s">
        <v>1164</v>
      </c>
      <c r="M63" s="21" t="s">
        <v>62</v>
      </c>
      <c r="N63" s="21" t="str">
        <f>'ENDC-n7_BE'!AF60</f>
        <v>N</v>
      </c>
      <c r="O63" s="21" t="str">
        <f>IF(N63="E","Please respond in Vendor Input column for all applicable UL combinations.",IF(AND(N63="N",'ENDC-n7_BE'!AB60=TRUE),IF('ENDC-n7_BE'!AD60=FALSE,"Check #Layers entered in Overview tab is correct.",""),""))</f>
        <v/>
      </c>
      <c r="P63" s="22" t="s">
        <v>3570</v>
      </c>
      <c r="Q63" s="22" t="s">
        <v>670</v>
      </c>
      <c r="R63" s="29"/>
    </row>
    <row r="64" spans="1:18" ht="15" x14ac:dyDescent="0.15">
      <c r="A64" s="19" t="s">
        <v>1341</v>
      </c>
      <c r="B64" s="19" t="s">
        <v>1342</v>
      </c>
      <c r="C64" s="19">
        <v>2</v>
      </c>
      <c r="D64" s="19">
        <v>2</v>
      </c>
      <c r="E64" s="19">
        <v>1</v>
      </c>
      <c r="F64" s="19" t="s">
        <v>818</v>
      </c>
      <c r="G64" s="19" t="s">
        <v>1051</v>
      </c>
      <c r="H64" s="19">
        <v>8</v>
      </c>
      <c r="I64" s="19">
        <v>8</v>
      </c>
      <c r="J64" s="19">
        <v>16</v>
      </c>
      <c r="K64" s="19" t="s">
        <v>316</v>
      </c>
      <c r="L64" s="19" t="s">
        <v>1166</v>
      </c>
      <c r="M64" s="19" t="s">
        <v>66</v>
      </c>
      <c r="N64" s="19" t="str">
        <f>'ENDC-n7_BE'!AF61</f>
        <v>N</v>
      </c>
      <c r="O64" s="19" t="str">
        <f>IF(N64="E","Please respond in Vendor Input column for all applicable UL combinations.",IF(AND(N64="N",'ENDC-n7_BE'!AB61=TRUE),IF('ENDC-n7_BE'!AD61=FALSE,"Check #Layers entered in Overview tab is correct.",""),""))</f>
        <v/>
      </c>
      <c r="P64" s="20" t="s">
        <v>3570</v>
      </c>
      <c r="Q64" s="20" t="s">
        <v>670</v>
      </c>
      <c r="R64" s="28"/>
    </row>
    <row r="65" spans="1:18" ht="15" x14ac:dyDescent="0.15">
      <c r="A65" s="21" t="s">
        <v>1343</v>
      </c>
      <c r="B65" s="21" t="s">
        <v>1334</v>
      </c>
      <c r="C65" s="21">
        <v>3</v>
      </c>
      <c r="D65" s="21">
        <v>2</v>
      </c>
      <c r="E65" s="21">
        <v>1</v>
      </c>
      <c r="F65" s="21" t="s">
        <v>805</v>
      </c>
      <c r="G65" s="21" t="s">
        <v>1051</v>
      </c>
      <c r="H65" s="21">
        <v>6</v>
      </c>
      <c r="I65" s="21">
        <v>8</v>
      </c>
      <c r="J65" s="21">
        <v>14</v>
      </c>
      <c r="K65" s="21" t="s">
        <v>316</v>
      </c>
      <c r="L65" s="21" t="s">
        <v>1168</v>
      </c>
      <c r="M65" s="21" t="s">
        <v>66</v>
      </c>
      <c r="N65" s="21" t="str">
        <f>'ENDC-n7_BE'!AF62</f>
        <v>N</v>
      </c>
      <c r="O65" s="21" t="str">
        <f>IF(N65="E","Please respond in Vendor Input column for all applicable UL combinations.",IF(AND(N65="N",'ENDC-n7_BE'!AB62=TRUE),IF('ENDC-n7_BE'!AD62=FALSE,"Check #Layers entered in Overview tab is correct.",""),""))</f>
        <v/>
      </c>
      <c r="P65" s="22" t="s">
        <v>3570</v>
      </c>
      <c r="Q65" s="22" t="s">
        <v>670</v>
      </c>
      <c r="R65" s="29"/>
    </row>
    <row r="66" spans="1:18" ht="15" x14ac:dyDescent="0.15">
      <c r="A66" s="19" t="s">
        <v>1344</v>
      </c>
      <c r="B66" s="19" t="s">
        <v>1332</v>
      </c>
      <c r="C66" s="19">
        <v>3</v>
      </c>
      <c r="D66" s="19">
        <v>2</v>
      </c>
      <c r="E66" s="19">
        <v>1</v>
      </c>
      <c r="F66" s="19" t="s">
        <v>791</v>
      </c>
      <c r="G66" s="19" t="s">
        <v>1051</v>
      </c>
      <c r="H66" s="19">
        <v>6</v>
      </c>
      <c r="I66" s="19">
        <v>8</v>
      </c>
      <c r="J66" s="19">
        <v>14</v>
      </c>
      <c r="K66" s="19" t="s">
        <v>316</v>
      </c>
      <c r="L66" s="19" t="s">
        <v>1170</v>
      </c>
      <c r="M66" s="19" t="s">
        <v>66</v>
      </c>
      <c r="N66" s="19" t="str">
        <f>'ENDC-n7_BE'!AF63</f>
        <v>N</v>
      </c>
      <c r="O66" s="19" t="str">
        <f>IF(N66="E","Please respond in Vendor Input column for all applicable UL combinations.",IF(AND(N66="N",'ENDC-n7_BE'!AB63=TRUE),IF('ENDC-n7_BE'!AD63=FALSE,"Check #Layers entered in Overview tab is correct.",""),""))</f>
        <v/>
      </c>
      <c r="P66" s="20" t="s">
        <v>3570</v>
      </c>
      <c r="Q66" s="20" t="s">
        <v>670</v>
      </c>
      <c r="R66" s="28"/>
    </row>
    <row r="67" spans="1:18" ht="15" x14ac:dyDescent="0.15">
      <c r="A67" s="21" t="s">
        <v>1345</v>
      </c>
      <c r="B67" s="21" t="s">
        <v>1338</v>
      </c>
      <c r="C67" s="21">
        <v>3</v>
      </c>
      <c r="D67" s="21">
        <v>2</v>
      </c>
      <c r="E67" s="21">
        <v>1</v>
      </c>
      <c r="F67" s="21" t="s">
        <v>791</v>
      </c>
      <c r="G67" s="21" t="s">
        <v>1051</v>
      </c>
      <c r="H67" s="21">
        <v>10</v>
      </c>
      <c r="I67" s="21">
        <v>4</v>
      </c>
      <c r="J67" s="21">
        <v>14</v>
      </c>
      <c r="K67" s="21" t="s">
        <v>316</v>
      </c>
      <c r="L67" s="21" t="s">
        <v>1172</v>
      </c>
      <c r="M67" s="21" t="s">
        <v>62</v>
      </c>
      <c r="N67" s="21" t="str">
        <f>'ENDC-n7_BE'!AF64</f>
        <v>N</v>
      </c>
      <c r="O67" s="21" t="str">
        <f>IF(N67="E","Please respond in Vendor Input column for all applicable UL combinations.",IF(AND(N67="N",'ENDC-n7_BE'!AB64=TRUE),IF('ENDC-n7_BE'!AD64=FALSE,"Check #Layers entered in Overview tab is correct.",""),""))</f>
        <v/>
      </c>
      <c r="P67" s="22" t="s">
        <v>3570</v>
      </c>
      <c r="Q67" s="22" t="s">
        <v>670</v>
      </c>
      <c r="R67" s="29"/>
    </row>
    <row r="68" spans="1:18" ht="15" x14ac:dyDescent="0.15">
      <c r="A68" s="19" t="s">
        <v>1346</v>
      </c>
      <c r="B68" s="19" t="s">
        <v>1340</v>
      </c>
      <c r="C68" s="19">
        <v>3</v>
      </c>
      <c r="D68" s="19">
        <v>2</v>
      </c>
      <c r="E68" s="19">
        <v>1</v>
      </c>
      <c r="F68" s="19" t="s">
        <v>800</v>
      </c>
      <c r="G68" s="19" t="s">
        <v>1051</v>
      </c>
      <c r="H68" s="19">
        <v>10</v>
      </c>
      <c r="I68" s="19">
        <v>4</v>
      </c>
      <c r="J68" s="19">
        <v>14</v>
      </c>
      <c r="K68" s="19" t="s">
        <v>316</v>
      </c>
      <c r="L68" s="19" t="s">
        <v>1174</v>
      </c>
      <c r="M68" s="19" t="s">
        <v>62</v>
      </c>
      <c r="N68" s="19" t="str">
        <f>'ENDC-n7_BE'!AF65</f>
        <v>N</v>
      </c>
      <c r="O68" s="19" t="str">
        <f>IF(N68="E","Please respond in Vendor Input column for all applicable UL combinations.",IF(AND(N68="N",'ENDC-n7_BE'!AB65=TRUE),IF('ENDC-n7_BE'!AD65=FALSE,"Check #Layers entered in Overview tab is correct.",""),""))</f>
        <v/>
      </c>
      <c r="P68" s="20" t="s">
        <v>3570</v>
      </c>
      <c r="Q68" s="20" t="s">
        <v>670</v>
      </c>
      <c r="R68" s="28"/>
    </row>
    <row r="69" spans="1:18" ht="15" x14ac:dyDescent="0.15">
      <c r="A69" s="21" t="s">
        <v>1347</v>
      </c>
      <c r="B69" s="21" t="s">
        <v>1348</v>
      </c>
      <c r="C69" s="21">
        <v>2</v>
      </c>
      <c r="D69" s="21">
        <v>2</v>
      </c>
      <c r="E69" s="21">
        <v>1</v>
      </c>
      <c r="F69" s="21" t="s">
        <v>840</v>
      </c>
      <c r="G69" s="21" t="s">
        <v>1051</v>
      </c>
      <c r="H69" s="21">
        <v>6</v>
      </c>
      <c r="I69" s="21">
        <v>8</v>
      </c>
      <c r="J69" s="21">
        <v>14</v>
      </c>
      <c r="K69" s="21" t="s">
        <v>316</v>
      </c>
      <c r="L69" s="21" t="s">
        <v>1176</v>
      </c>
      <c r="M69" s="21" t="s">
        <v>66</v>
      </c>
      <c r="N69" s="21" t="str">
        <f>'ENDC-n7_BE'!AF66</f>
        <v>N</v>
      </c>
      <c r="O69" s="21" t="str">
        <f>IF(N69="E","Please respond in Vendor Input column for all applicable UL combinations.",IF(AND(N69="N",'ENDC-n7_BE'!AB66=TRUE),IF('ENDC-n7_BE'!AD66=FALSE,"Check #Layers entered in Overview tab is correct.",""),""))</f>
        <v/>
      </c>
      <c r="P69" s="22" t="s">
        <v>3570</v>
      </c>
      <c r="Q69" s="22" t="s">
        <v>670</v>
      </c>
      <c r="R69" s="29"/>
    </row>
    <row r="70" spans="1:18" ht="15" x14ac:dyDescent="0.15">
      <c r="A70" s="19" t="s">
        <v>1349</v>
      </c>
      <c r="B70" s="19" t="s">
        <v>1342</v>
      </c>
      <c r="C70" s="19">
        <v>2</v>
      </c>
      <c r="D70" s="19">
        <v>2</v>
      </c>
      <c r="E70" s="19">
        <v>1</v>
      </c>
      <c r="F70" s="19" t="s">
        <v>818</v>
      </c>
      <c r="G70" s="19" t="s">
        <v>1051</v>
      </c>
      <c r="H70" s="19">
        <v>6</v>
      </c>
      <c r="I70" s="19">
        <v>8</v>
      </c>
      <c r="J70" s="19">
        <v>14</v>
      </c>
      <c r="K70" s="19" t="s">
        <v>316</v>
      </c>
      <c r="L70" s="19" t="s">
        <v>1178</v>
      </c>
      <c r="M70" s="19" t="s">
        <v>66</v>
      </c>
      <c r="N70" s="19" t="str">
        <f>'ENDC-n7_BE'!AF67</f>
        <v>N</v>
      </c>
      <c r="O70" s="19" t="str">
        <f>IF(N70="E","Please respond in Vendor Input column for all applicable UL combinations.",IF(AND(N70="N",'ENDC-n7_BE'!AB67=TRUE),IF('ENDC-n7_BE'!AD67=FALSE,"Check #Layers entered in Overview tab is correct.",""),""))</f>
        <v/>
      </c>
      <c r="P70" s="20" t="s">
        <v>3570</v>
      </c>
      <c r="Q70" s="20" t="s">
        <v>670</v>
      </c>
      <c r="R70" s="28"/>
    </row>
    <row r="71" spans="1:18" ht="15" x14ac:dyDescent="0.15">
      <c r="A71" s="21" t="s">
        <v>1350</v>
      </c>
      <c r="B71" s="21" t="s">
        <v>1342</v>
      </c>
      <c r="C71" s="21">
        <v>2</v>
      </c>
      <c r="D71" s="21">
        <v>2</v>
      </c>
      <c r="E71" s="21">
        <v>1</v>
      </c>
      <c r="F71" s="21" t="s">
        <v>818</v>
      </c>
      <c r="G71" s="21" t="s">
        <v>1051</v>
      </c>
      <c r="H71" s="21">
        <v>6</v>
      </c>
      <c r="I71" s="21">
        <v>8</v>
      </c>
      <c r="J71" s="21">
        <v>14</v>
      </c>
      <c r="K71" s="21" t="s">
        <v>316</v>
      </c>
      <c r="L71" s="21" t="s">
        <v>1180</v>
      </c>
      <c r="M71" s="21" t="s">
        <v>66</v>
      </c>
      <c r="N71" s="21" t="str">
        <f>'ENDC-n7_BE'!AF68</f>
        <v>N</v>
      </c>
      <c r="O71" s="21" t="str">
        <f>IF(N71="E","Please respond in Vendor Input column for all applicable UL combinations.",IF(AND(N71="N",'ENDC-n7_BE'!AB68=TRUE),IF('ENDC-n7_BE'!AD68=FALSE,"Check #Layers entered in Overview tab is correct.",""),""))</f>
        <v/>
      </c>
      <c r="P71" s="22" t="s">
        <v>3570</v>
      </c>
      <c r="Q71" s="22" t="s">
        <v>670</v>
      </c>
      <c r="R71" s="29"/>
    </row>
    <row r="72" spans="1:18" ht="15" x14ac:dyDescent="0.15">
      <c r="A72" s="19" t="s">
        <v>1351</v>
      </c>
      <c r="B72" s="19" t="s">
        <v>1352</v>
      </c>
      <c r="C72" s="19">
        <v>2</v>
      </c>
      <c r="D72" s="19">
        <v>2</v>
      </c>
      <c r="E72" s="19">
        <v>1</v>
      </c>
      <c r="F72" s="19" t="s">
        <v>833</v>
      </c>
      <c r="G72" s="19" t="s">
        <v>1051</v>
      </c>
      <c r="H72" s="19">
        <v>6</v>
      </c>
      <c r="I72" s="19">
        <v>8</v>
      </c>
      <c r="J72" s="19">
        <v>14</v>
      </c>
      <c r="K72" s="19" t="s">
        <v>316</v>
      </c>
      <c r="L72" s="19" t="s">
        <v>1182</v>
      </c>
      <c r="M72" s="19" t="s">
        <v>66</v>
      </c>
      <c r="N72" s="19" t="str">
        <f>'ENDC-n7_BE'!AF69</f>
        <v>N</v>
      </c>
      <c r="O72" s="19" t="str">
        <f>IF(N72="E","Please respond in Vendor Input column for all applicable UL combinations.",IF(AND(N72="N",'ENDC-n7_BE'!AB69=TRUE),IF('ENDC-n7_BE'!AD69=FALSE,"Check #Layers entered in Overview tab is correct.",""),""))</f>
        <v/>
      </c>
      <c r="P72" s="20" t="s">
        <v>3570</v>
      </c>
      <c r="Q72" s="20" t="s">
        <v>670</v>
      </c>
      <c r="R72" s="28"/>
    </row>
    <row r="73" spans="1:18" ht="15" x14ac:dyDescent="0.15">
      <c r="A73" s="21" t="s">
        <v>1353</v>
      </c>
      <c r="B73" s="21" t="s">
        <v>1338</v>
      </c>
      <c r="C73" s="21">
        <v>3</v>
      </c>
      <c r="D73" s="21">
        <v>2</v>
      </c>
      <c r="E73" s="21">
        <v>1</v>
      </c>
      <c r="F73" s="21" t="s">
        <v>791</v>
      </c>
      <c r="G73" s="21" t="s">
        <v>1051</v>
      </c>
      <c r="H73" s="21">
        <v>8</v>
      </c>
      <c r="I73" s="21">
        <v>4</v>
      </c>
      <c r="J73" s="21">
        <v>12</v>
      </c>
      <c r="K73" s="21" t="s">
        <v>316</v>
      </c>
      <c r="L73" s="21" t="s">
        <v>1184</v>
      </c>
      <c r="M73" s="21" t="s">
        <v>62</v>
      </c>
      <c r="N73" s="21" t="str">
        <f>'ENDC-n7_BE'!AF70</f>
        <v>N</v>
      </c>
      <c r="O73" s="21" t="str">
        <f>IF(N73="E","Please respond in Vendor Input column for all applicable UL combinations.",IF(AND(N73="N",'ENDC-n7_BE'!AB70=TRUE),IF('ENDC-n7_BE'!AD70=FALSE,"Check #Layers entered in Overview tab is correct.",""),""))</f>
        <v/>
      </c>
      <c r="P73" s="22" t="s">
        <v>3570</v>
      </c>
      <c r="Q73" s="22" t="s">
        <v>670</v>
      </c>
      <c r="R73" s="29"/>
    </row>
    <row r="74" spans="1:18" ht="15" x14ac:dyDescent="0.15">
      <c r="A74" s="19" t="s">
        <v>1354</v>
      </c>
      <c r="B74" s="19" t="s">
        <v>1340</v>
      </c>
      <c r="C74" s="19">
        <v>3</v>
      </c>
      <c r="D74" s="19">
        <v>2</v>
      </c>
      <c r="E74" s="19">
        <v>1</v>
      </c>
      <c r="F74" s="19" t="s">
        <v>800</v>
      </c>
      <c r="G74" s="19" t="s">
        <v>1051</v>
      </c>
      <c r="H74" s="19">
        <v>8</v>
      </c>
      <c r="I74" s="19">
        <v>4</v>
      </c>
      <c r="J74" s="19">
        <v>12</v>
      </c>
      <c r="K74" s="19" t="s">
        <v>316</v>
      </c>
      <c r="L74" s="19" t="s">
        <v>1186</v>
      </c>
      <c r="M74" s="19" t="s">
        <v>62</v>
      </c>
      <c r="N74" s="19" t="str">
        <f>'ENDC-n7_BE'!AF71</f>
        <v>N</v>
      </c>
      <c r="O74" s="19" t="str">
        <f>IF(N74="E","Please respond in Vendor Input column for all applicable UL combinations.",IF(AND(N74="N",'ENDC-n7_BE'!AB71=TRUE),IF('ENDC-n7_BE'!AD71=FALSE,"Check #Layers entered in Overview tab is correct.",""),""))</f>
        <v/>
      </c>
      <c r="P74" s="20" t="s">
        <v>3570</v>
      </c>
      <c r="Q74" s="20" t="s">
        <v>670</v>
      </c>
      <c r="R74" s="28"/>
    </row>
    <row r="75" spans="1:18" ht="15" x14ac:dyDescent="0.15">
      <c r="A75" s="21" t="s">
        <v>1355</v>
      </c>
      <c r="B75" s="21" t="s">
        <v>1348</v>
      </c>
      <c r="C75" s="21">
        <v>2</v>
      </c>
      <c r="D75" s="21">
        <v>2</v>
      </c>
      <c r="E75" s="21">
        <v>1</v>
      </c>
      <c r="F75" s="21" t="s">
        <v>840</v>
      </c>
      <c r="G75" s="21" t="s">
        <v>1051</v>
      </c>
      <c r="H75" s="21">
        <v>4</v>
      </c>
      <c r="I75" s="21">
        <v>8</v>
      </c>
      <c r="J75" s="21">
        <v>12</v>
      </c>
      <c r="K75" s="21" t="s">
        <v>316</v>
      </c>
      <c r="L75" s="21" t="s">
        <v>1188</v>
      </c>
      <c r="M75" s="21" t="s">
        <v>66</v>
      </c>
      <c r="N75" s="21" t="str">
        <f>'ENDC-n7_BE'!AF72</f>
        <v>N</v>
      </c>
      <c r="O75" s="21" t="str">
        <f>IF(N75="E","Please respond in Vendor Input column for all applicable UL combinations.",IF(AND(N75="N",'ENDC-n7_BE'!AB72=TRUE),IF('ENDC-n7_BE'!AD72=FALSE,"Check #Layers entered in Overview tab is correct.",""),""))</f>
        <v/>
      </c>
      <c r="P75" s="22" t="s">
        <v>3570</v>
      </c>
      <c r="Q75" s="22" t="s">
        <v>670</v>
      </c>
      <c r="R75" s="29"/>
    </row>
    <row r="76" spans="1:18" ht="15" x14ac:dyDescent="0.15">
      <c r="A76" s="19" t="s">
        <v>1356</v>
      </c>
      <c r="B76" s="19" t="s">
        <v>1342</v>
      </c>
      <c r="C76" s="19">
        <v>2</v>
      </c>
      <c r="D76" s="19">
        <v>2</v>
      </c>
      <c r="E76" s="19">
        <v>1</v>
      </c>
      <c r="F76" s="19" t="s">
        <v>818</v>
      </c>
      <c r="G76" s="19" t="s">
        <v>1051</v>
      </c>
      <c r="H76" s="19">
        <v>4</v>
      </c>
      <c r="I76" s="19">
        <v>8</v>
      </c>
      <c r="J76" s="19">
        <v>12</v>
      </c>
      <c r="K76" s="19" t="s">
        <v>316</v>
      </c>
      <c r="L76" s="19" t="s">
        <v>1190</v>
      </c>
      <c r="M76" s="19" t="s">
        <v>66</v>
      </c>
      <c r="N76" s="19" t="str">
        <f>'ENDC-n7_BE'!AF73</f>
        <v>N</v>
      </c>
      <c r="O76" s="19" t="str">
        <f>IF(N76="E","Please respond in Vendor Input column for all applicable UL combinations.",IF(AND(N76="N",'ENDC-n7_BE'!AB73=TRUE),IF('ENDC-n7_BE'!AD73=FALSE,"Check #Layers entered in Overview tab is correct.",""),""))</f>
        <v/>
      </c>
      <c r="P76" s="20" t="s">
        <v>3570</v>
      </c>
      <c r="Q76" s="20" t="s">
        <v>670</v>
      </c>
      <c r="R76" s="28"/>
    </row>
    <row r="77" spans="1:18" ht="15" x14ac:dyDescent="0.15">
      <c r="A77" s="21" t="s">
        <v>1357</v>
      </c>
      <c r="B77" s="21" t="s">
        <v>1352</v>
      </c>
      <c r="C77" s="21">
        <v>2</v>
      </c>
      <c r="D77" s="21">
        <v>2</v>
      </c>
      <c r="E77" s="21">
        <v>1</v>
      </c>
      <c r="F77" s="21" t="s">
        <v>833</v>
      </c>
      <c r="G77" s="21" t="s">
        <v>1051</v>
      </c>
      <c r="H77" s="21">
        <v>4</v>
      </c>
      <c r="I77" s="21">
        <v>8</v>
      </c>
      <c r="J77" s="21">
        <v>12</v>
      </c>
      <c r="K77" s="21" t="s">
        <v>316</v>
      </c>
      <c r="L77" s="21" t="s">
        <v>1192</v>
      </c>
      <c r="M77" s="21" t="s">
        <v>66</v>
      </c>
      <c r="N77" s="21" t="str">
        <f>'ENDC-n7_BE'!AF74</f>
        <v>N</v>
      </c>
      <c r="O77" s="21" t="str">
        <f>IF(N77="E","Please respond in Vendor Input column for all applicable UL combinations.",IF(AND(N77="N",'ENDC-n7_BE'!AB74=TRUE),IF('ENDC-n7_BE'!AD74=FALSE,"Check #Layers entered in Overview tab is correct.",""),""))</f>
        <v/>
      </c>
      <c r="P77" s="22" t="s">
        <v>3570</v>
      </c>
      <c r="Q77" s="22" t="s">
        <v>670</v>
      </c>
      <c r="R77" s="29"/>
    </row>
    <row r="78" spans="1:18" ht="15" x14ac:dyDescent="0.15">
      <c r="A78" s="19" t="s">
        <v>1358</v>
      </c>
      <c r="B78" s="19" t="s">
        <v>1359</v>
      </c>
      <c r="C78" s="19">
        <v>2</v>
      </c>
      <c r="D78" s="19">
        <v>2</v>
      </c>
      <c r="E78" s="19">
        <v>1</v>
      </c>
      <c r="F78" s="19" t="s">
        <v>818</v>
      </c>
      <c r="G78" s="19" t="s">
        <v>1051</v>
      </c>
      <c r="H78" s="19">
        <v>8</v>
      </c>
      <c r="I78" s="19">
        <v>4</v>
      </c>
      <c r="J78" s="19">
        <v>12</v>
      </c>
      <c r="K78" s="19" t="s">
        <v>316</v>
      </c>
      <c r="L78" s="19" t="s">
        <v>1194</v>
      </c>
      <c r="M78" s="19" t="s">
        <v>62</v>
      </c>
      <c r="N78" s="19" t="str">
        <f>'ENDC-n7_BE'!AF75</f>
        <v>N</v>
      </c>
      <c r="O78" s="19" t="str">
        <f>IF(N78="E","Please respond in Vendor Input column for all applicable UL combinations.",IF(AND(N78="N",'ENDC-n7_BE'!AB75=TRUE),IF('ENDC-n7_BE'!AD75=FALSE,"Check #Layers entered in Overview tab is correct.",""),""))</f>
        <v/>
      </c>
      <c r="P78" s="20" t="s">
        <v>3570</v>
      </c>
      <c r="Q78" s="20" t="s">
        <v>670</v>
      </c>
      <c r="R78" s="28"/>
    </row>
    <row r="79" spans="1:18" ht="15" x14ac:dyDescent="0.15">
      <c r="A79" s="21" t="s">
        <v>1360</v>
      </c>
      <c r="B79" s="21" t="s">
        <v>1361</v>
      </c>
      <c r="C79" s="21">
        <v>2</v>
      </c>
      <c r="D79" s="21">
        <v>2</v>
      </c>
      <c r="E79" s="21">
        <v>1</v>
      </c>
      <c r="F79" s="21" t="s">
        <v>821</v>
      </c>
      <c r="G79" s="21" t="s">
        <v>1051</v>
      </c>
      <c r="H79" s="21">
        <v>8</v>
      </c>
      <c r="I79" s="21">
        <v>4</v>
      </c>
      <c r="J79" s="21">
        <v>12</v>
      </c>
      <c r="K79" s="21" t="s">
        <v>316</v>
      </c>
      <c r="L79" s="21" t="s">
        <v>1196</v>
      </c>
      <c r="M79" s="21" t="s">
        <v>62</v>
      </c>
      <c r="N79" s="21" t="str">
        <f>'ENDC-n7_BE'!AF76</f>
        <v>N</v>
      </c>
      <c r="O79" s="21" t="str">
        <f>IF(N79="E","Please respond in Vendor Input column for all applicable UL combinations.",IF(AND(N79="N",'ENDC-n7_BE'!AB76=TRUE),IF('ENDC-n7_BE'!AD76=FALSE,"Check #Layers entered in Overview tab is correct.",""),""))</f>
        <v/>
      </c>
      <c r="P79" s="22" t="s">
        <v>3570</v>
      </c>
      <c r="Q79" s="22" t="s">
        <v>670</v>
      </c>
      <c r="R79" s="29"/>
    </row>
    <row r="80" spans="1:18" ht="15" x14ac:dyDescent="0.15">
      <c r="A80" s="19" t="s">
        <v>1362</v>
      </c>
      <c r="B80" s="19" t="s">
        <v>1363</v>
      </c>
      <c r="C80" s="19">
        <v>2</v>
      </c>
      <c r="D80" s="19">
        <v>2</v>
      </c>
      <c r="E80" s="19">
        <v>1</v>
      </c>
      <c r="F80" s="19" t="s">
        <v>824</v>
      </c>
      <c r="G80" s="19" t="s">
        <v>1051</v>
      </c>
      <c r="H80" s="19">
        <v>8</v>
      </c>
      <c r="I80" s="19">
        <v>4</v>
      </c>
      <c r="J80" s="19">
        <v>12</v>
      </c>
      <c r="K80" s="19" t="s">
        <v>316</v>
      </c>
      <c r="L80" s="19" t="s">
        <v>1198</v>
      </c>
      <c r="M80" s="19" t="s">
        <v>62</v>
      </c>
      <c r="N80" s="19" t="str">
        <f>'ENDC-n7_BE'!AF77</f>
        <v>N</v>
      </c>
      <c r="O80" s="19" t="str">
        <f>IF(N80="E","Please respond in Vendor Input column for all applicable UL combinations.",IF(AND(N80="N",'ENDC-n7_BE'!AB77=TRUE),IF('ENDC-n7_BE'!AD77=FALSE,"Check #Layers entered in Overview tab is correct.",""),""))</f>
        <v/>
      </c>
      <c r="P80" s="20" t="s">
        <v>3570</v>
      </c>
      <c r="Q80" s="20" t="s">
        <v>670</v>
      </c>
      <c r="R80" s="28"/>
    </row>
    <row r="81" spans="1:18" ht="15" x14ac:dyDescent="0.15">
      <c r="A81" s="21" t="s">
        <v>1364</v>
      </c>
      <c r="B81" s="21" t="s">
        <v>1338</v>
      </c>
      <c r="C81" s="21">
        <v>3</v>
      </c>
      <c r="D81" s="21">
        <v>2</v>
      </c>
      <c r="E81" s="21">
        <v>1</v>
      </c>
      <c r="F81" s="21" t="s">
        <v>791</v>
      </c>
      <c r="G81" s="21" t="s">
        <v>1051</v>
      </c>
      <c r="H81" s="21">
        <v>6</v>
      </c>
      <c r="I81" s="21">
        <v>4</v>
      </c>
      <c r="J81" s="21">
        <v>10</v>
      </c>
      <c r="K81" s="21" t="s">
        <v>316</v>
      </c>
      <c r="L81" s="21" t="s">
        <v>1200</v>
      </c>
      <c r="M81" s="21" t="s">
        <v>62</v>
      </c>
      <c r="N81" s="21" t="str">
        <f>'ENDC-n7_BE'!AF78</f>
        <v>N</v>
      </c>
      <c r="O81" s="21" t="str">
        <f>IF(N81="E","Please respond in Vendor Input column for all applicable UL combinations.",IF(AND(N81="N",'ENDC-n7_BE'!AB78=TRUE),IF('ENDC-n7_BE'!AD78=FALSE,"Check #Layers entered in Overview tab is correct.",""),""))</f>
        <v/>
      </c>
      <c r="P81" s="22" t="s">
        <v>3570</v>
      </c>
      <c r="Q81" s="22" t="s">
        <v>670</v>
      </c>
      <c r="R81" s="29"/>
    </row>
    <row r="82" spans="1:18" ht="15" x14ac:dyDescent="0.15">
      <c r="A82" s="19" t="s">
        <v>1365</v>
      </c>
      <c r="B82" s="19" t="s">
        <v>1340</v>
      </c>
      <c r="C82" s="19">
        <v>3</v>
      </c>
      <c r="D82" s="19">
        <v>2</v>
      </c>
      <c r="E82" s="19">
        <v>1</v>
      </c>
      <c r="F82" s="19" t="s">
        <v>800</v>
      </c>
      <c r="G82" s="19" t="s">
        <v>1051</v>
      </c>
      <c r="H82" s="19">
        <v>6</v>
      </c>
      <c r="I82" s="19">
        <v>4</v>
      </c>
      <c r="J82" s="19">
        <v>10</v>
      </c>
      <c r="K82" s="19" t="s">
        <v>316</v>
      </c>
      <c r="L82" s="19" t="s">
        <v>1202</v>
      </c>
      <c r="M82" s="19" t="s">
        <v>62</v>
      </c>
      <c r="N82" s="19" t="str">
        <f>'ENDC-n7_BE'!AF79</f>
        <v>N</v>
      </c>
      <c r="O82" s="19" t="str">
        <f>IF(N82="E","Please respond in Vendor Input column for all applicable UL combinations.",IF(AND(N82="N",'ENDC-n7_BE'!AB79=TRUE),IF('ENDC-n7_BE'!AD79=FALSE,"Check #Layers entered in Overview tab is correct.",""),""))</f>
        <v/>
      </c>
      <c r="P82" s="20" t="s">
        <v>3570</v>
      </c>
      <c r="Q82" s="20" t="s">
        <v>670</v>
      </c>
      <c r="R82" s="28"/>
    </row>
    <row r="83" spans="1:18" ht="15" x14ac:dyDescent="0.15">
      <c r="A83" s="21" t="s">
        <v>1366</v>
      </c>
      <c r="B83" s="21" t="s">
        <v>1359</v>
      </c>
      <c r="C83" s="21">
        <v>2</v>
      </c>
      <c r="D83" s="21">
        <v>2</v>
      </c>
      <c r="E83" s="21">
        <v>1</v>
      </c>
      <c r="F83" s="21" t="s">
        <v>818</v>
      </c>
      <c r="G83" s="21" t="s">
        <v>1051</v>
      </c>
      <c r="H83" s="21">
        <v>6</v>
      </c>
      <c r="I83" s="21">
        <v>4</v>
      </c>
      <c r="J83" s="21">
        <v>10</v>
      </c>
      <c r="K83" s="21" t="s">
        <v>316</v>
      </c>
      <c r="L83" s="21" t="s">
        <v>1204</v>
      </c>
      <c r="M83" s="21" t="s">
        <v>62</v>
      </c>
      <c r="N83" s="21" t="str">
        <f>'ENDC-n7_BE'!AF80</f>
        <v>N</v>
      </c>
      <c r="O83" s="21" t="str">
        <f>IF(N83="E","Please respond in Vendor Input column for all applicable UL combinations.",IF(AND(N83="N",'ENDC-n7_BE'!AB80=TRUE),IF('ENDC-n7_BE'!AD80=FALSE,"Check #Layers entered in Overview tab is correct.",""),""))</f>
        <v/>
      </c>
      <c r="P83" s="22" t="s">
        <v>3570</v>
      </c>
      <c r="Q83" s="22" t="s">
        <v>670</v>
      </c>
      <c r="R83" s="29"/>
    </row>
    <row r="84" spans="1:18" ht="15" x14ac:dyDescent="0.15">
      <c r="A84" s="19" t="s">
        <v>1367</v>
      </c>
      <c r="B84" s="19" t="s">
        <v>1359</v>
      </c>
      <c r="C84" s="19">
        <v>2</v>
      </c>
      <c r="D84" s="19">
        <v>2</v>
      </c>
      <c r="E84" s="19">
        <v>1</v>
      </c>
      <c r="F84" s="19" t="s">
        <v>818</v>
      </c>
      <c r="G84" s="19" t="s">
        <v>1051</v>
      </c>
      <c r="H84" s="19">
        <v>6</v>
      </c>
      <c r="I84" s="19">
        <v>4</v>
      </c>
      <c r="J84" s="19">
        <v>10</v>
      </c>
      <c r="K84" s="19" t="s">
        <v>316</v>
      </c>
      <c r="L84" s="19" t="s">
        <v>1206</v>
      </c>
      <c r="M84" s="19" t="s">
        <v>62</v>
      </c>
      <c r="N84" s="19" t="str">
        <f>'ENDC-n7_BE'!AF81</f>
        <v>N</v>
      </c>
      <c r="O84" s="19" t="str">
        <f>IF(N84="E","Please respond in Vendor Input column for all applicable UL combinations.",IF(AND(N84="N",'ENDC-n7_BE'!AB81=TRUE),IF('ENDC-n7_BE'!AD81=FALSE,"Check #Layers entered in Overview tab is correct.",""),""))</f>
        <v/>
      </c>
      <c r="P84" s="20" t="s">
        <v>3570</v>
      </c>
      <c r="Q84" s="20" t="s">
        <v>670</v>
      </c>
      <c r="R84" s="28"/>
    </row>
    <row r="85" spans="1:18" ht="15" x14ac:dyDescent="0.15">
      <c r="A85" s="21" t="s">
        <v>1368</v>
      </c>
      <c r="B85" s="21" t="s">
        <v>1361</v>
      </c>
      <c r="C85" s="21">
        <v>2</v>
      </c>
      <c r="D85" s="21">
        <v>2</v>
      </c>
      <c r="E85" s="21">
        <v>1</v>
      </c>
      <c r="F85" s="21" t="s">
        <v>821</v>
      </c>
      <c r="G85" s="21" t="s">
        <v>1051</v>
      </c>
      <c r="H85" s="21">
        <v>6</v>
      </c>
      <c r="I85" s="21">
        <v>4</v>
      </c>
      <c r="J85" s="21">
        <v>10</v>
      </c>
      <c r="K85" s="21" t="s">
        <v>316</v>
      </c>
      <c r="L85" s="21" t="s">
        <v>1208</v>
      </c>
      <c r="M85" s="21" t="s">
        <v>62</v>
      </c>
      <c r="N85" s="21" t="str">
        <f>'ENDC-n7_BE'!AF82</f>
        <v>N</v>
      </c>
      <c r="O85" s="21" t="str">
        <f>IF(N85="E","Please respond in Vendor Input column for all applicable UL combinations.",IF(AND(N85="N",'ENDC-n7_BE'!AB82=TRUE),IF('ENDC-n7_BE'!AD82=FALSE,"Check #Layers entered in Overview tab is correct.",""),""))</f>
        <v/>
      </c>
      <c r="P85" s="22" t="s">
        <v>3570</v>
      </c>
      <c r="Q85" s="22" t="s">
        <v>670</v>
      </c>
      <c r="R85" s="29"/>
    </row>
    <row r="86" spans="1:18" ht="15" x14ac:dyDescent="0.15">
      <c r="A86" s="19" t="s">
        <v>1369</v>
      </c>
      <c r="B86" s="19" t="s">
        <v>1361</v>
      </c>
      <c r="C86" s="19">
        <v>2</v>
      </c>
      <c r="D86" s="19">
        <v>2</v>
      </c>
      <c r="E86" s="19">
        <v>1</v>
      </c>
      <c r="F86" s="19" t="s">
        <v>821</v>
      </c>
      <c r="G86" s="19" t="s">
        <v>1051</v>
      </c>
      <c r="H86" s="19">
        <v>6</v>
      </c>
      <c r="I86" s="19">
        <v>4</v>
      </c>
      <c r="J86" s="19">
        <v>10</v>
      </c>
      <c r="K86" s="19" t="s">
        <v>316</v>
      </c>
      <c r="L86" s="19" t="s">
        <v>1210</v>
      </c>
      <c r="M86" s="19" t="s">
        <v>62</v>
      </c>
      <c r="N86" s="19" t="str">
        <f>'ENDC-n7_BE'!AF83</f>
        <v>N</v>
      </c>
      <c r="O86" s="19" t="str">
        <f>IF(N86="E","Please respond in Vendor Input column for all applicable UL combinations.",IF(AND(N86="N",'ENDC-n7_BE'!AB83=TRUE),IF('ENDC-n7_BE'!AD83=FALSE,"Check #Layers entered in Overview tab is correct.",""),""))</f>
        <v/>
      </c>
      <c r="P86" s="20" t="s">
        <v>3570</v>
      </c>
      <c r="Q86" s="20" t="s">
        <v>670</v>
      </c>
      <c r="R86" s="28"/>
    </row>
    <row r="87" spans="1:18" ht="15" x14ac:dyDescent="0.15">
      <c r="A87" s="21" t="s">
        <v>1370</v>
      </c>
      <c r="B87" s="21" t="s">
        <v>1371</v>
      </c>
      <c r="C87" s="21">
        <v>2</v>
      </c>
      <c r="D87" s="21">
        <v>2</v>
      </c>
      <c r="E87" s="21">
        <v>1</v>
      </c>
      <c r="F87" s="21" t="s">
        <v>833</v>
      </c>
      <c r="G87" s="21" t="s">
        <v>1051</v>
      </c>
      <c r="H87" s="21">
        <v>6</v>
      </c>
      <c r="I87" s="21">
        <v>4</v>
      </c>
      <c r="J87" s="21">
        <v>10</v>
      </c>
      <c r="K87" s="21" t="s">
        <v>316</v>
      </c>
      <c r="L87" s="21" t="s">
        <v>1212</v>
      </c>
      <c r="M87" s="21" t="s">
        <v>62</v>
      </c>
      <c r="N87" s="21" t="str">
        <f>'ENDC-n7_BE'!AF84</f>
        <v>N</v>
      </c>
      <c r="O87" s="21" t="str">
        <f>IF(N87="E","Please respond in Vendor Input column for all applicable UL combinations.",IF(AND(N87="N",'ENDC-n7_BE'!AB84=TRUE),IF('ENDC-n7_BE'!AD84=FALSE,"Check #Layers entered in Overview tab is correct.",""),""))</f>
        <v/>
      </c>
      <c r="P87" s="22" t="s">
        <v>3570</v>
      </c>
      <c r="Q87" s="22" t="s">
        <v>670</v>
      </c>
      <c r="R87" s="29"/>
    </row>
    <row r="88" spans="1:18" ht="15" x14ac:dyDescent="0.15">
      <c r="A88" s="19" t="s">
        <v>1372</v>
      </c>
      <c r="B88" s="19" t="s">
        <v>1363</v>
      </c>
      <c r="C88" s="19">
        <v>2</v>
      </c>
      <c r="D88" s="19">
        <v>2</v>
      </c>
      <c r="E88" s="19">
        <v>1</v>
      </c>
      <c r="F88" s="19" t="s">
        <v>824</v>
      </c>
      <c r="G88" s="19" t="s">
        <v>1051</v>
      </c>
      <c r="H88" s="19">
        <v>6</v>
      </c>
      <c r="I88" s="19">
        <v>4</v>
      </c>
      <c r="J88" s="19">
        <v>10</v>
      </c>
      <c r="K88" s="19" t="s">
        <v>316</v>
      </c>
      <c r="L88" s="19" t="s">
        <v>1214</v>
      </c>
      <c r="M88" s="19" t="s">
        <v>62</v>
      </c>
      <c r="N88" s="19" t="str">
        <f>'ENDC-n7_BE'!AF85</f>
        <v>N</v>
      </c>
      <c r="O88" s="19" t="str">
        <f>IF(N88="E","Please respond in Vendor Input column for all applicable UL combinations.",IF(AND(N88="N",'ENDC-n7_BE'!AB85=TRUE),IF('ENDC-n7_BE'!AD85=FALSE,"Check #Layers entered in Overview tab is correct.",""),""))</f>
        <v/>
      </c>
      <c r="P88" s="20" t="s">
        <v>3570</v>
      </c>
      <c r="Q88" s="20" t="s">
        <v>670</v>
      </c>
      <c r="R88" s="28"/>
    </row>
    <row r="89" spans="1:18" ht="15" x14ac:dyDescent="0.15">
      <c r="A89" s="21" t="s">
        <v>1373</v>
      </c>
      <c r="B89" s="21" t="s">
        <v>1363</v>
      </c>
      <c r="C89" s="21">
        <v>2</v>
      </c>
      <c r="D89" s="21">
        <v>2</v>
      </c>
      <c r="E89" s="21">
        <v>1</v>
      </c>
      <c r="F89" s="21" t="s">
        <v>824</v>
      </c>
      <c r="G89" s="21" t="s">
        <v>1051</v>
      </c>
      <c r="H89" s="21">
        <v>6</v>
      </c>
      <c r="I89" s="21">
        <v>4</v>
      </c>
      <c r="J89" s="21">
        <v>10</v>
      </c>
      <c r="K89" s="21" t="s">
        <v>316</v>
      </c>
      <c r="L89" s="21" t="s">
        <v>1216</v>
      </c>
      <c r="M89" s="21" t="s">
        <v>62</v>
      </c>
      <c r="N89" s="21" t="str">
        <f>'ENDC-n7_BE'!AF86</f>
        <v>N</v>
      </c>
      <c r="O89" s="21" t="str">
        <f>IF(N89="E","Please respond in Vendor Input column for all applicable UL combinations.",IF(AND(N89="N",'ENDC-n7_BE'!AB86=TRUE),IF('ENDC-n7_BE'!AD86=FALSE,"Check #Layers entered in Overview tab is correct.",""),""))</f>
        <v/>
      </c>
      <c r="P89" s="22" t="s">
        <v>3570</v>
      </c>
      <c r="Q89" s="22" t="s">
        <v>670</v>
      </c>
      <c r="R89" s="29"/>
    </row>
    <row r="90" spans="1:18" ht="15" x14ac:dyDescent="0.15">
      <c r="A90" s="19" t="s">
        <v>1374</v>
      </c>
      <c r="B90" s="19" t="s">
        <v>1375</v>
      </c>
      <c r="C90" s="19">
        <v>2</v>
      </c>
      <c r="D90" s="19">
        <v>2</v>
      </c>
      <c r="E90" s="19">
        <v>1</v>
      </c>
      <c r="F90" s="19" t="s">
        <v>840</v>
      </c>
      <c r="G90" s="19" t="s">
        <v>1051</v>
      </c>
      <c r="H90" s="19">
        <v>6</v>
      </c>
      <c r="I90" s="19">
        <v>4</v>
      </c>
      <c r="J90" s="19">
        <v>10</v>
      </c>
      <c r="K90" s="19" t="s">
        <v>316</v>
      </c>
      <c r="L90" s="19" t="s">
        <v>1218</v>
      </c>
      <c r="M90" s="19" t="s">
        <v>62</v>
      </c>
      <c r="N90" s="19" t="str">
        <f>'ENDC-n7_BE'!AF87</f>
        <v>N</v>
      </c>
      <c r="O90" s="19" t="str">
        <f>IF(N90="E","Please respond in Vendor Input column for all applicable UL combinations.",IF(AND(N90="N",'ENDC-n7_BE'!AB87=TRUE),IF('ENDC-n7_BE'!AD87=FALSE,"Check #Layers entered in Overview tab is correct.",""),""))</f>
        <v/>
      </c>
      <c r="P90" s="20" t="s">
        <v>3570</v>
      </c>
      <c r="Q90" s="20" t="s">
        <v>670</v>
      </c>
      <c r="R90" s="28"/>
    </row>
    <row r="91" spans="1:18" ht="15" x14ac:dyDescent="0.15">
      <c r="A91" s="21" t="s">
        <v>1376</v>
      </c>
      <c r="B91" s="21" t="s">
        <v>1377</v>
      </c>
      <c r="C91" s="21">
        <v>2</v>
      </c>
      <c r="D91" s="21">
        <v>2</v>
      </c>
      <c r="E91" s="21">
        <v>1</v>
      </c>
      <c r="F91" s="21" t="s">
        <v>845</v>
      </c>
      <c r="G91" s="21" t="s">
        <v>1051</v>
      </c>
      <c r="H91" s="21">
        <v>6</v>
      </c>
      <c r="I91" s="21">
        <v>4</v>
      </c>
      <c r="J91" s="21">
        <v>10</v>
      </c>
      <c r="K91" s="21" t="s">
        <v>316</v>
      </c>
      <c r="L91" s="21" t="s">
        <v>1220</v>
      </c>
      <c r="M91" s="21" t="s">
        <v>62</v>
      </c>
      <c r="N91" s="21" t="str">
        <f>'ENDC-n7_BE'!AF88</f>
        <v>N</v>
      </c>
      <c r="O91" s="21" t="str">
        <f>IF(N91="E","Please respond in Vendor Input column for all applicable UL combinations.",IF(AND(N91="N",'ENDC-n7_BE'!AB88=TRUE),IF('ENDC-n7_BE'!AD88=FALSE,"Check #Layers entered in Overview tab is correct.",""),""))</f>
        <v/>
      </c>
      <c r="P91" s="22" t="s">
        <v>3570</v>
      </c>
      <c r="Q91" s="22" t="s">
        <v>670</v>
      </c>
      <c r="R91" s="29"/>
    </row>
    <row r="92" spans="1:18" ht="15" x14ac:dyDescent="0.15">
      <c r="A92" s="19" t="s">
        <v>1378</v>
      </c>
      <c r="B92" s="19" t="s">
        <v>1359</v>
      </c>
      <c r="C92" s="19">
        <v>2</v>
      </c>
      <c r="D92" s="19">
        <v>2</v>
      </c>
      <c r="E92" s="19">
        <v>1</v>
      </c>
      <c r="F92" s="19" t="s">
        <v>818</v>
      </c>
      <c r="G92" s="19" t="s">
        <v>1051</v>
      </c>
      <c r="H92" s="19">
        <v>4</v>
      </c>
      <c r="I92" s="19">
        <v>4</v>
      </c>
      <c r="J92" s="19">
        <v>8</v>
      </c>
      <c r="K92" s="19" t="s">
        <v>316</v>
      </c>
      <c r="L92" s="19" t="s">
        <v>1222</v>
      </c>
      <c r="M92" s="19" t="s">
        <v>62</v>
      </c>
      <c r="N92" s="19" t="str">
        <f>'ENDC-n7_BE'!AF89</f>
        <v>N</v>
      </c>
      <c r="O92" s="19" t="str">
        <f>IF(N92="E","Please respond in Vendor Input column for all applicable UL combinations.",IF(AND(N92="N",'ENDC-n7_BE'!AB89=TRUE),IF('ENDC-n7_BE'!AD89=FALSE,"Check #Layers entered in Overview tab is correct.",""),""))</f>
        <v/>
      </c>
      <c r="P92" s="20" t="s">
        <v>3570</v>
      </c>
      <c r="Q92" s="20">
        <v>20</v>
      </c>
      <c r="R92" s="20"/>
    </row>
    <row r="93" spans="1:18" ht="15" x14ac:dyDescent="0.15">
      <c r="A93" s="21" t="s">
        <v>1379</v>
      </c>
      <c r="B93" s="21" t="s">
        <v>1361</v>
      </c>
      <c r="C93" s="21">
        <v>2</v>
      </c>
      <c r="D93" s="21">
        <v>2</v>
      </c>
      <c r="E93" s="21">
        <v>1</v>
      </c>
      <c r="F93" s="21" t="s">
        <v>821</v>
      </c>
      <c r="G93" s="21" t="s">
        <v>1051</v>
      </c>
      <c r="H93" s="21">
        <v>4</v>
      </c>
      <c r="I93" s="21">
        <v>4</v>
      </c>
      <c r="J93" s="21">
        <v>8</v>
      </c>
      <c r="K93" s="21" t="s">
        <v>316</v>
      </c>
      <c r="L93" s="21" t="s">
        <v>1224</v>
      </c>
      <c r="M93" s="21" t="s">
        <v>62</v>
      </c>
      <c r="N93" s="21" t="str">
        <f>'ENDC-n7_BE'!AF90</f>
        <v>N</v>
      </c>
      <c r="O93" s="21" t="str">
        <f>IF(N93="E","Please respond in Vendor Input column for all applicable UL combinations.",IF(AND(N93="N",'ENDC-n7_BE'!AB90=TRUE),IF('ENDC-n7_BE'!AD90=FALSE,"Check #Layers entered in Overview tab is correct.",""),""))</f>
        <v/>
      </c>
      <c r="P93" s="22" t="s">
        <v>3570</v>
      </c>
      <c r="Q93" s="22" t="s">
        <v>670</v>
      </c>
      <c r="R93" s="29"/>
    </row>
    <row r="94" spans="1:18" ht="15" x14ac:dyDescent="0.15">
      <c r="A94" s="19" t="s">
        <v>1380</v>
      </c>
      <c r="B94" s="19" t="s">
        <v>1371</v>
      </c>
      <c r="C94" s="19">
        <v>2</v>
      </c>
      <c r="D94" s="19">
        <v>2</v>
      </c>
      <c r="E94" s="19">
        <v>1</v>
      </c>
      <c r="F94" s="19" t="s">
        <v>833</v>
      </c>
      <c r="G94" s="19" t="s">
        <v>1051</v>
      </c>
      <c r="H94" s="19">
        <v>4</v>
      </c>
      <c r="I94" s="19">
        <v>4</v>
      </c>
      <c r="J94" s="19">
        <v>8</v>
      </c>
      <c r="K94" s="19" t="s">
        <v>316</v>
      </c>
      <c r="L94" s="19" t="s">
        <v>1226</v>
      </c>
      <c r="M94" s="19" t="s">
        <v>62</v>
      </c>
      <c r="N94" s="19" t="str">
        <f>'ENDC-n7_BE'!AF91</f>
        <v>N</v>
      </c>
      <c r="O94" s="19" t="str">
        <f>IF(N94="E","Please respond in Vendor Input column for all applicable UL combinations.",IF(AND(N94="N",'ENDC-n7_BE'!AB91=TRUE),IF('ENDC-n7_BE'!AD91=FALSE,"Check #Layers entered in Overview tab is correct.",""),""))</f>
        <v/>
      </c>
      <c r="P94" s="20" t="s">
        <v>3570</v>
      </c>
      <c r="Q94" s="20">
        <v>20</v>
      </c>
      <c r="R94" s="20"/>
    </row>
    <row r="95" spans="1:18" ht="15" x14ac:dyDescent="0.15">
      <c r="A95" s="21" t="s">
        <v>1381</v>
      </c>
      <c r="B95" s="21" t="s">
        <v>1363</v>
      </c>
      <c r="C95" s="21">
        <v>2</v>
      </c>
      <c r="D95" s="21">
        <v>2</v>
      </c>
      <c r="E95" s="21">
        <v>1</v>
      </c>
      <c r="F95" s="21" t="s">
        <v>824</v>
      </c>
      <c r="G95" s="21" t="s">
        <v>1051</v>
      </c>
      <c r="H95" s="21">
        <v>4</v>
      </c>
      <c r="I95" s="21">
        <v>4</v>
      </c>
      <c r="J95" s="21">
        <v>8</v>
      </c>
      <c r="K95" s="21" t="s">
        <v>316</v>
      </c>
      <c r="L95" s="21" t="s">
        <v>1228</v>
      </c>
      <c r="M95" s="21" t="s">
        <v>62</v>
      </c>
      <c r="N95" s="21" t="str">
        <f>'ENDC-n7_BE'!AF92</f>
        <v>N</v>
      </c>
      <c r="O95" s="21" t="str">
        <f>IF(N95="E","Please respond in Vendor Input column for all applicable UL combinations.",IF(AND(N95="N",'ENDC-n7_BE'!AB92=TRUE),IF('ENDC-n7_BE'!AD92=FALSE,"Check #Layers entered in Overview tab is correct.",""),""))</f>
        <v/>
      </c>
      <c r="P95" s="22" t="s">
        <v>3570</v>
      </c>
      <c r="Q95" s="22" t="s">
        <v>670</v>
      </c>
      <c r="R95" s="29"/>
    </row>
    <row r="96" spans="1:18" ht="15" x14ac:dyDescent="0.15">
      <c r="A96" s="19" t="s">
        <v>1382</v>
      </c>
      <c r="B96" s="19" t="s">
        <v>1375</v>
      </c>
      <c r="C96" s="19">
        <v>2</v>
      </c>
      <c r="D96" s="19">
        <v>2</v>
      </c>
      <c r="E96" s="19">
        <v>1</v>
      </c>
      <c r="F96" s="19" t="s">
        <v>840</v>
      </c>
      <c r="G96" s="19" t="s">
        <v>1051</v>
      </c>
      <c r="H96" s="19">
        <v>4</v>
      </c>
      <c r="I96" s="19">
        <v>4</v>
      </c>
      <c r="J96" s="19">
        <v>8</v>
      </c>
      <c r="K96" s="19" t="s">
        <v>316</v>
      </c>
      <c r="L96" s="19" t="s">
        <v>1230</v>
      </c>
      <c r="M96" s="19" t="s">
        <v>62</v>
      </c>
      <c r="N96" s="19" t="str">
        <f>'ENDC-n7_BE'!AF93</f>
        <v>N</v>
      </c>
      <c r="O96" s="19" t="str">
        <f>IF(N96="E","Please respond in Vendor Input column for all applicable UL combinations.",IF(AND(N96="N",'ENDC-n7_BE'!AB93=TRUE),IF('ENDC-n7_BE'!AD93=FALSE,"Check #Layers entered in Overview tab is correct.",""),""))</f>
        <v/>
      </c>
      <c r="P96" s="20" t="s">
        <v>3570</v>
      </c>
      <c r="Q96" s="20">
        <v>20</v>
      </c>
      <c r="R96" s="20"/>
    </row>
    <row r="97" spans="1:18" ht="15" x14ac:dyDescent="0.15">
      <c r="A97" s="21" t="s">
        <v>1383</v>
      </c>
      <c r="B97" s="21" t="s">
        <v>1377</v>
      </c>
      <c r="C97" s="21">
        <v>2</v>
      </c>
      <c r="D97" s="21">
        <v>2</v>
      </c>
      <c r="E97" s="21">
        <v>1</v>
      </c>
      <c r="F97" s="21" t="s">
        <v>845</v>
      </c>
      <c r="G97" s="21" t="s">
        <v>1051</v>
      </c>
      <c r="H97" s="21">
        <v>4</v>
      </c>
      <c r="I97" s="21">
        <v>4</v>
      </c>
      <c r="J97" s="21">
        <v>8</v>
      </c>
      <c r="K97" s="21" t="s">
        <v>316</v>
      </c>
      <c r="L97" s="21" t="s">
        <v>1232</v>
      </c>
      <c r="M97" s="21" t="s">
        <v>62</v>
      </c>
      <c r="N97" s="21" t="str">
        <f>'ENDC-n7_BE'!AF94</f>
        <v>N</v>
      </c>
      <c r="O97" s="21" t="str">
        <f>IF(N97="E","Please respond in Vendor Input column for all applicable UL combinations.",IF(AND(N97="N",'ENDC-n7_BE'!AB94=TRUE),IF('ENDC-n7_BE'!AD94=FALSE,"Check #Layers entered in Overview tab is correct.",""),""))</f>
        <v/>
      </c>
      <c r="P97" s="22" t="s">
        <v>3570</v>
      </c>
      <c r="Q97" s="22" t="s">
        <v>670</v>
      </c>
      <c r="R97" s="29"/>
    </row>
    <row r="98" spans="1:18" ht="15" x14ac:dyDescent="0.15">
      <c r="A98" s="19" t="s">
        <v>1384</v>
      </c>
      <c r="B98" s="19" t="s">
        <v>1385</v>
      </c>
      <c r="C98" s="19">
        <v>2</v>
      </c>
      <c r="D98" s="19">
        <v>1</v>
      </c>
      <c r="E98" s="19">
        <v>1</v>
      </c>
      <c r="F98" s="19" t="s">
        <v>854</v>
      </c>
      <c r="G98" s="19" t="s">
        <v>1051</v>
      </c>
      <c r="H98" s="19">
        <v>8</v>
      </c>
      <c r="I98" s="19">
        <v>8</v>
      </c>
      <c r="J98" s="19">
        <v>16</v>
      </c>
      <c r="K98" s="19" t="s">
        <v>316</v>
      </c>
      <c r="L98" s="19" t="s">
        <v>1234</v>
      </c>
      <c r="M98" s="19" t="s">
        <v>66</v>
      </c>
      <c r="N98" s="19" t="str">
        <f>'ENDC-n7_BE'!AF95</f>
        <v>N</v>
      </c>
      <c r="O98" s="19" t="str">
        <f>IF(N98="E","Please respond in Vendor Input column for all applicable UL combinations.",IF(AND(N98="N",'ENDC-n7_BE'!AB95=TRUE),IF('ENDC-n7_BE'!AD95=FALSE,"Check #Layers entered in Overview tab is correct.",""),""))</f>
        <v/>
      </c>
      <c r="P98" s="20" t="s">
        <v>3570</v>
      </c>
      <c r="Q98" s="20" t="s">
        <v>670</v>
      </c>
      <c r="R98" s="28"/>
    </row>
    <row r="99" spans="1:18" ht="15" x14ac:dyDescent="0.15">
      <c r="A99" s="21" t="s">
        <v>1386</v>
      </c>
      <c r="B99" s="21" t="s">
        <v>1385</v>
      </c>
      <c r="C99" s="21">
        <v>2</v>
      </c>
      <c r="D99" s="21">
        <v>1</v>
      </c>
      <c r="E99" s="21">
        <v>1</v>
      </c>
      <c r="F99" s="21" t="s">
        <v>854</v>
      </c>
      <c r="G99" s="21" t="s">
        <v>1051</v>
      </c>
      <c r="H99" s="21">
        <v>4</v>
      </c>
      <c r="I99" s="21">
        <v>8</v>
      </c>
      <c r="J99" s="21">
        <v>12</v>
      </c>
      <c r="K99" s="21" t="s">
        <v>316</v>
      </c>
      <c r="L99" s="21" t="s">
        <v>1236</v>
      </c>
      <c r="M99" s="21" t="s">
        <v>66</v>
      </c>
      <c r="N99" s="21" t="str">
        <f>'ENDC-n7_BE'!AF96</f>
        <v>N</v>
      </c>
      <c r="O99" s="21" t="str">
        <f>IF(N99="E","Please respond in Vendor Input column for all applicable UL combinations.",IF(AND(N99="N",'ENDC-n7_BE'!AB96=TRUE),IF('ENDC-n7_BE'!AD96=FALSE,"Check #Layers entered in Overview tab is correct.",""),""))</f>
        <v/>
      </c>
      <c r="P99" s="22" t="s">
        <v>3570</v>
      </c>
      <c r="Q99" s="22" t="s">
        <v>670</v>
      </c>
      <c r="R99" s="29"/>
    </row>
    <row r="100" spans="1:18" ht="15" x14ac:dyDescent="0.15">
      <c r="A100" s="19" t="s">
        <v>1387</v>
      </c>
      <c r="B100" s="19" t="s">
        <v>1388</v>
      </c>
      <c r="C100" s="19">
        <v>2</v>
      </c>
      <c r="D100" s="19">
        <v>1</v>
      </c>
      <c r="E100" s="19">
        <v>1</v>
      </c>
      <c r="F100" s="19" t="s">
        <v>854</v>
      </c>
      <c r="G100" s="19" t="s">
        <v>1051</v>
      </c>
      <c r="H100" s="19">
        <v>8</v>
      </c>
      <c r="I100" s="19">
        <v>4</v>
      </c>
      <c r="J100" s="19">
        <v>12</v>
      </c>
      <c r="K100" s="19" t="s">
        <v>316</v>
      </c>
      <c r="L100" s="19" t="s">
        <v>1238</v>
      </c>
      <c r="M100" s="19" t="s">
        <v>62</v>
      </c>
      <c r="N100" s="19" t="str">
        <f>'ENDC-n7_BE'!AF97</f>
        <v>N</v>
      </c>
      <c r="O100" s="19" t="str">
        <f>IF(N100="E","Please respond in Vendor Input column for all applicable UL combinations.",IF(AND(N100="N",'ENDC-n7_BE'!AB97=TRUE),IF('ENDC-n7_BE'!AD97=FALSE,"Check #Layers entered in Overview tab is correct.",""),""))</f>
        <v/>
      </c>
      <c r="P100" s="20" t="s">
        <v>3570</v>
      </c>
      <c r="Q100" s="20" t="s">
        <v>670</v>
      </c>
      <c r="R100" s="28"/>
    </row>
    <row r="101" spans="1:18" ht="15" x14ac:dyDescent="0.15">
      <c r="A101" s="21" t="s">
        <v>1389</v>
      </c>
      <c r="B101" s="21" t="s">
        <v>1390</v>
      </c>
      <c r="C101" s="21">
        <v>1</v>
      </c>
      <c r="D101" s="21">
        <v>1</v>
      </c>
      <c r="E101" s="21">
        <v>1</v>
      </c>
      <c r="F101" s="21" t="s">
        <v>862</v>
      </c>
      <c r="G101" s="21" t="s">
        <v>1051</v>
      </c>
      <c r="H101" s="21">
        <v>4</v>
      </c>
      <c r="I101" s="21">
        <v>8</v>
      </c>
      <c r="J101" s="21">
        <v>12</v>
      </c>
      <c r="K101" s="21" t="s">
        <v>316</v>
      </c>
      <c r="L101" s="21" t="s">
        <v>1240</v>
      </c>
      <c r="M101" s="21" t="s">
        <v>66</v>
      </c>
      <c r="N101" s="21" t="str">
        <f>'ENDC-n7_BE'!AF98</f>
        <v>N</v>
      </c>
      <c r="O101" s="21" t="str">
        <f>IF(N101="E","Please respond in Vendor Input column for all applicable UL combinations.",IF(AND(N101="N",'ENDC-n7_BE'!AB98=TRUE),IF('ENDC-n7_BE'!AD98=FALSE,"Check #Layers entered in Overview tab is correct.",""),""))</f>
        <v/>
      </c>
      <c r="P101" s="22" t="s">
        <v>3570</v>
      </c>
      <c r="Q101" s="22" t="s">
        <v>670</v>
      </c>
      <c r="R101" s="29"/>
    </row>
    <row r="102" spans="1:18" ht="15" x14ac:dyDescent="0.15">
      <c r="A102" s="19" t="s">
        <v>1391</v>
      </c>
      <c r="B102" s="19" t="s">
        <v>1392</v>
      </c>
      <c r="C102" s="19">
        <v>1</v>
      </c>
      <c r="D102" s="19">
        <v>1</v>
      </c>
      <c r="E102" s="19">
        <v>1</v>
      </c>
      <c r="F102" s="19" t="s">
        <v>865</v>
      </c>
      <c r="G102" s="19" t="s">
        <v>1051</v>
      </c>
      <c r="H102" s="19">
        <v>4</v>
      </c>
      <c r="I102" s="19">
        <v>8</v>
      </c>
      <c r="J102" s="19">
        <v>12</v>
      </c>
      <c r="K102" s="19" t="s">
        <v>316</v>
      </c>
      <c r="L102" s="19" t="s">
        <v>1242</v>
      </c>
      <c r="M102" s="19" t="s">
        <v>66</v>
      </c>
      <c r="N102" s="19" t="str">
        <f>'ENDC-n7_BE'!AF99</f>
        <v>N</v>
      </c>
      <c r="O102" s="19" t="str">
        <f>IF(N102="E","Please respond in Vendor Input column for all applicable UL combinations.",IF(AND(N102="N",'ENDC-n7_BE'!AB99=TRUE),IF('ENDC-n7_BE'!AD99=FALSE,"Check #Layers entered in Overview tab is correct.",""),""))</f>
        <v/>
      </c>
      <c r="P102" s="20" t="s">
        <v>3570</v>
      </c>
      <c r="Q102" s="20" t="s">
        <v>670</v>
      </c>
      <c r="R102" s="28"/>
    </row>
    <row r="103" spans="1:18" ht="15" x14ac:dyDescent="0.15">
      <c r="A103" s="21" t="s">
        <v>1393</v>
      </c>
      <c r="B103" s="21" t="s">
        <v>1390</v>
      </c>
      <c r="C103" s="21">
        <v>1</v>
      </c>
      <c r="D103" s="21">
        <v>1</v>
      </c>
      <c r="E103" s="21">
        <v>1</v>
      </c>
      <c r="F103" s="21" t="s">
        <v>862</v>
      </c>
      <c r="G103" s="21" t="s">
        <v>1051</v>
      </c>
      <c r="H103" s="21">
        <v>2</v>
      </c>
      <c r="I103" s="21">
        <v>8</v>
      </c>
      <c r="J103" s="21">
        <v>10</v>
      </c>
      <c r="K103" s="21" t="s">
        <v>316</v>
      </c>
      <c r="L103" s="21" t="s">
        <v>1244</v>
      </c>
      <c r="M103" s="21" t="s">
        <v>66</v>
      </c>
      <c r="N103" s="21" t="str">
        <f>'ENDC-n7_BE'!AF100</f>
        <v>N</v>
      </c>
      <c r="O103" s="21" t="str">
        <f>IF(N103="E","Please respond in Vendor Input column for all applicable UL combinations.",IF(AND(N103="N",'ENDC-n7_BE'!AB100=TRUE),IF('ENDC-n7_BE'!AD100=FALSE,"Check #Layers entered in Overview tab is correct.",""),""))</f>
        <v/>
      </c>
      <c r="P103" s="22" t="s">
        <v>3570</v>
      </c>
      <c r="Q103" s="22" t="s">
        <v>670</v>
      </c>
      <c r="R103" s="29"/>
    </row>
    <row r="104" spans="1:18" ht="15" x14ac:dyDescent="0.15">
      <c r="A104" s="19" t="s">
        <v>1394</v>
      </c>
      <c r="B104" s="19" t="s">
        <v>1392</v>
      </c>
      <c r="C104" s="19">
        <v>1</v>
      </c>
      <c r="D104" s="19">
        <v>1</v>
      </c>
      <c r="E104" s="19">
        <v>1</v>
      </c>
      <c r="F104" s="19" t="s">
        <v>865</v>
      </c>
      <c r="G104" s="19" t="s">
        <v>1051</v>
      </c>
      <c r="H104" s="19">
        <v>2</v>
      </c>
      <c r="I104" s="19">
        <v>8</v>
      </c>
      <c r="J104" s="19">
        <v>10</v>
      </c>
      <c r="K104" s="19" t="s">
        <v>316</v>
      </c>
      <c r="L104" s="19" t="s">
        <v>1246</v>
      </c>
      <c r="M104" s="19" t="s">
        <v>66</v>
      </c>
      <c r="N104" s="19" t="str">
        <f>'ENDC-n7_BE'!AF101</f>
        <v>N</v>
      </c>
      <c r="O104" s="19" t="str">
        <f>IF(N104="E","Please respond in Vendor Input column for all applicable UL combinations.",IF(AND(N104="N",'ENDC-n7_BE'!AB101=TRUE),IF('ENDC-n7_BE'!AD101=FALSE,"Check #Layers entered in Overview tab is correct.",""),""))</f>
        <v/>
      </c>
      <c r="P104" s="20" t="s">
        <v>3570</v>
      </c>
      <c r="Q104" s="20" t="s">
        <v>670</v>
      </c>
      <c r="R104" s="28"/>
    </row>
    <row r="105" spans="1:18" ht="15" x14ac:dyDescent="0.15">
      <c r="A105" s="21" t="s">
        <v>1395</v>
      </c>
      <c r="B105" s="21" t="s">
        <v>1396</v>
      </c>
      <c r="C105" s="21">
        <v>1</v>
      </c>
      <c r="D105" s="21">
        <v>1</v>
      </c>
      <c r="E105" s="21">
        <v>1</v>
      </c>
      <c r="F105" s="21" t="s">
        <v>872</v>
      </c>
      <c r="G105" s="21" t="s">
        <v>1051</v>
      </c>
      <c r="H105" s="21">
        <v>2</v>
      </c>
      <c r="I105" s="21">
        <v>8</v>
      </c>
      <c r="J105" s="21">
        <v>10</v>
      </c>
      <c r="K105" s="21" t="s">
        <v>316</v>
      </c>
      <c r="L105" s="21" t="s">
        <v>1248</v>
      </c>
      <c r="M105" s="21" t="s">
        <v>66</v>
      </c>
      <c r="N105" s="21" t="str">
        <f>'ENDC-n7_BE'!AF102</f>
        <v>N</v>
      </c>
      <c r="O105" s="21" t="str">
        <f>IF(N105="E","Please respond in Vendor Input column for all applicable UL combinations.",IF(AND(N105="N",'ENDC-n7_BE'!AB102=TRUE),IF('ENDC-n7_BE'!AD102=FALSE,"Check #Layers entered in Overview tab is correct.",""),""))</f>
        <v/>
      </c>
      <c r="P105" s="22" t="s">
        <v>3570</v>
      </c>
      <c r="Q105" s="22" t="s">
        <v>670</v>
      </c>
      <c r="R105" s="29"/>
    </row>
    <row r="106" spans="1:18" ht="15" x14ac:dyDescent="0.15">
      <c r="A106" s="19" t="s">
        <v>1397</v>
      </c>
      <c r="B106" s="19" t="s">
        <v>1388</v>
      </c>
      <c r="C106" s="19">
        <v>2</v>
      </c>
      <c r="D106" s="19">
        <v>1</v>
      </c>
      <c r="E106" s="19">
        <v>1</v>
      </c>
      <c r="F106" s="19" t="s">
        <v>854</v>
      </c>
      <c r="G106" s="19" t="s">
        <v>1051</v>
      </c>
      <c r="H106" s="19">
        <v>4</v>
      </c>
      <c r="I106" s="19">
        <v>4</v>
      </c>
      <c r="J106" s="19">
        <v>8</v>
      </c>
      <c r="K106" s="19" t="s">
        <v>316</v>
      </c>
      <c r="L106" s="19" t="s">
        <v>1250</v>
      </c>
      <c r="M106" s="19" t="s">
        <v>62</v>
      </c>
      <c r="N106" s="19" t="str">
        <f>'ENDC-n7_BE'!AF103</f>
        <v>N</v>
      </c>
      <c r="O106" s="19" t="str">
        <f>IF(N106="E","Please respond in Vendor Input column for all applicable UL combinations.",IF(AND(N106="N",'ENDC-n7_BE'!AB103=TRUE),IF('ENDC-n7_BE'!AD103=FALSE,"Check #Layers entered in Overview tab is correct.",""),""))</f>
        <v/>
      </c>
      <c r="P106" s="20" t="s">
        <v>3570</v>
      </c>
      <c r="Q106" s="20">
        <v>20</v>
      </c>
      <c r="R106" s="20"/>
    </row>
    <row r="107" spans="1:18" ht="15" x14ac:dyDescent="0.15">
      <c r="A107" s="21" t="s">
        <v>1398</v>
      </c>
      <c r="B107" s="21" t="s">
        <v>1399</v>
      </c>
      <c r="C107" s="21">
        <v>1</v>
      </c>
      <c r="D107" s="21">
        <v>1</v>
      </c>
      <c r="E107" s="21">
        <v>1</v>
      </c>
      <c r="F107" s="21" t="s">
        <v>868</v>
      </c>
      <c r="G107" s="21" t="s">
        <v>1051</v>
      </c>
      <c r="H107" s="21">
        <v>4</v>
      </c>
      <c r="I107" s="21">
        <v>4</v>
      </c>
      <c r="J107" s="21">
        <v>8</v>
      </c>
      <c r="K107" s="21" t="s">
        <v>316</v>
      </c>
      <c r="L107" s="21" t="s">
        <v>1252</v>
      </c>
      <c r="M107" s="21" t="s">
        <v>62</v>
      </c>
      <c r="N107" s="21" t="str">
        <f>'ENDC-n7_BE'!AF104</f>
        <v>N</v>
      </c>
      <c r="O107" s="21" t="str">
        <f>IF(N107="E","Please respond in Vendor Input column for all applicable UL combinations.",IF(AND(N107="N",'ENDC-n7_BE'!AB104=TRUE),IF('ENDC-n7_BE'!AD104=FALSE,"Check #Layers entered in Overview tab is correct.",""),""))</f>
        <v/>
      </c>
      <c r="P107" s="22" t="s">
        <v>3570</v>
      </c>
      <c r="Q107" s="22" t="s">
        <v>670</v>
      </c>
      <c r="R107" s="29"/>
    </row>
    <row r="108" spans="1:18" ht="15" x14ac:dyDescent="0.15">
      <c r="A108" s="19" t="s">
        <v>1400</v>
      </c>
      <c r="B108" s="19" t="s">
        <v>1401</v>
      </c>
      <c r="C108" s="19">
        <v>1</v>
      </c>
      <c r="D108" s="19">
        <v>1</v>
      </c>
      <c r="E108" s="19">
        <v>1</v>
      </c>
      <c r="F108" s="19" t="s">
        <v>862</v>
      </c>
      <c r="G108" s="19" t="s">
        <v>1051</v>
      </c>
      <c r="H108" s="19">
        <v>4</v>
      </c>
      <c r="I108" s="19">
        <v>4</v>
      </c>
      <c r="J108" s="19">
        <v>8</v>
      </c>
      <c r="K108" s="19" t="s">
        <v>316</v>
      </c>
      <c r="L108" s="19" t="s">
        <v>1254</v>
      </c>
      <c r="M108" s="19" t="s">
        <v>62</v>
      </c>
      <c r="N108" s="19" t="str">
        <f>'ENDC-n7_BE'!AF105</f>
        <v>N</v>
      </c>
      <c r="O108" s="19" t="str">
        <f>IF(N108="E","Please respond in Vendor Input column for all applicable UL combinations.",IF(AND(N108="N",'ENDC-n7_BE'!AB105=TRUE),IF('ENDC-n7_BE'!AD105=FALSE,"Check #Layers entered in Overview tab is correct.",""),""))</f>
        <v/>
      </c>
      <c r="P108" s="20" t="s">
        <v>3570</v>
      </c>
      <c r="Q108" s="20">
        <v>20</v>
      </c>
      <c r="R108" s="20"/>
    </row>
    <row r="109" spans="1:18" ht="15" x14ac:dyDescent="0.15">
      <c r="A109" s="21" t="s">
        <v>1402</v>
      </c>
      <c r="B109" s="21" t="s">
        <v>1403</v>
      </c>
      <c r="C109" s="21">
        <v>1</v>
      </c>
      <c r="D109" s="21">
        <v>1</v>
      </c>
      <c r="E109" s="21">
        <v>1</v>
      </c>
      <c r="F109" s="21" t="s">
        <v>865</v>
      </c>
      <c r="G109" s="21" t="s">
        <v>1051</v>
      </c>
      <c r="H109" s="21">
        <v>4</v>
      </c>
      <c r="I109" s="21">
        <v>4</v>
      </c>
      <c r="J109" s="21">
        <v>8</v>
      </c>
      <c r="K109" s="21" t="s">
        <v>316</v>
      </c>
      <c r="L109" s="21" t="s">
        <v>1256</v>
      </c>
      <c r="M109" s="21" t="s">
        <v>62</v>
      </c>
      <c r="N109" s="21" t="str">
        <f>'ENDC-n7_BE'!AF106</f>
        <v>N</v>
      </c>
      <c r="O109" s="21" t="str">
        <f>IF(N109="E","Please respond in Vendor Input column for all applicable UL combinations.",IF(AND(N109="N",'ENDC-n7_BE'!AB106=TRUE),IF('ENDC-n7_BE'!AD106=FALSE,"Check #Layers entered in Overview tab is correct.",""),""))</f>
        <v/>
      </c>
      <c r="P109" s="22" t="s">
        <v>3570</v>
      </c>
      <c r="Q109" s="22" t="s">
        <v>670</v>
      </c>
      <c r="R109" s="22"/>
    </row>
    <row r="110" spans="1:18" ht="15" x14ac:dyDescent="0.15">
      <c r="A110" s="19" t="s">
        <v>1404</v>
      </c>
      <c r="B110" s="19" t="s">
        <v>1399</v>
      </c>
      <c r="C110" s="19">
        <v>1</v>
      </c>
      <c r="D110" s="19">
        <v>1</v>
      </c>
      <c r="E110" s="19">
        <v>1</v>
      </c>
      <c r="F110" s="19" t="s">
        <v>868</v>
      </c>
      <c r="G110" s="19" t="s">
        <v>1051</v>
      </c>
      <c r="H110" s="19">
        <v>2</v>
      </c>
      <c r="I110" s="19">
        <v>4</v>
      </c>
      <c r="J110" s="19">
        <v>6</v>
      </c>
      <c r="K110" s="19" t="s">
        <v>316</v>
      </c>
      <c r="L110" s="19" t="s">
        <v>1258</v>
      </c>
      <c r="M110" s="19" t="s">
        <v>62</v>
      </c>
      <c r="N110" s="19" t="str">
        <f>'ENDC-n7_BE'!AF107</f>
        <v>N</v>
      </c>
      <c r="O110" s="19" t="str">
        <f>IF(N110="E","Please respond in Vendor Input column for all applicable UL combinations.",IF(AND(N110="N",'ENDC-n7_BE'!AB107=TRUE),IF('ENDC-n7_BE'!AD107=FALSE,"Check #Layers entered in Overview tab is correct.",""),""))</f>
        <v/>
      </c>
      <c r="P110" s="20" t="s">
        <v>3570</v>
      </c>
      <c r="Q110" s="20" t="s">
        <v>670</v>
      </c>
      <c r="R110" s="28"/>
    </row>
    <row r="111" spans="1:18" ht="15" x14ac:dyDescent="0.15">
      <c r="A111" s="21" t="s">
        <v>1405</v>
      </c>
      <c r="B111" s="21" t="s">
        <v>1406</v>
      </c>
      <c r="C111" s="21">
        <v>1</v>
      </c>
      <c r="D111" s="21">
        <v>1</v>
      </c>
      <c r="E111" s="21">
        <v>1</v>
      </c>
      <c r="F111" s="21" t="s">
        <v>872</v>
      </c>
      <c r="G111" s="21" t="s">
        <v>1051</v>
      </c>
      <c r="H111" s="21">
        <v>2</v>
      </c>
      <c r="I111" s="21">
        <v>4</v>
      </c>
      <c r="J111" s="21">
        <v>6</v>
      </c>
      <c r="K111" s="21" t="s">
        <v>316</v>
      </c>
      <c r="L111" s="21" t="s">
        <v>1260</v>
      </c>
      <c r="M111" s="21" t="s">
        <v>62</v>
      </c>
      <c r="N111" s="21" t="str">
        <f>'ENDC-n7_BE'!AF108</f>
        <v>N</v>
      </c>
      <c r="O111" s="21" t="str">
        <f>IF(N111="E","Please respond in Vendor Input column for all applicable UL combinations.",IF(AND(N111="N",'ENDC-n7_BE'!AB108=TRUE),IF('ENDC-n7_BE'!AD108=FALSE,"Check #Layers entered in Overview tab is correct.",""),""))</f>
        <v/>
      </c>
      <c r="P111" s="22" t="s">
        <v>3570</v>
      </c>
      <c r="Q111" s="22">
        <v>20</v>
      </c>
      <c r="R111" s="22"/>
    </row>
    <row r="112" spans="1:18" ht="15" x14ac:dyDescent="0.15">
      <c r="A112" s="19" t="s">
        <v>1407</v>
      </c>
      <c r="B112" s="19" t="s">
        <v>1401</v>
      </c>
      <c r="C112" s="19">
        <v>1</v>
      </c>
      <c r="D112" s="19">
        <v>1</v>
      </c>
      <c r="E112" s="19">
        <v>1</v>
      </c>
      <c r="F112" s="19" t="s">
        <v>862</v>
      </c>
      <c r="G112" s="19" t="s">
        <v>1051</v>
      </c>
      <c r="H112" s="19">
        <v>2</v>
      </c>
      <c r="I112" s="19">
        <v>4</v>
      </c>
      <c r="J112" s="19">
        <v>6</v>
      </c>
      <c r="K112" s="19" t="s">
        <v>316</v>
      </c>
      <c r="L112" s="19" t="s">
        <v>1262</v>
      </c>
      <c r="M112" s="19" t="s">
        <v>62</v>
      </c>
      <c r="N112" s="19" t="str">
        <f>'ENDC-n7_BE'!AF109</f>
        <v>N</v>
      </c>
      <c r="O112" s="19" t="str">
        <f>IF(N112="E","Please respond in Vendor Input column for all applicable UL combinations.",IF(AND(N112="N",'ENDC-n7_BE'!AB109=TRUE),IF('ENDC-n7_BE'!AD109=FALSE,"Check #Layers entered in Overview tab is correct.",""),""))</f>
        <v/>
      </c>
      <c r="P112" s="20" t="s">
        <v>3570</v>
      </c>
      <c r="Q112" s="20">
        <v>20</v>
      </c>
      <c r="R112" s="20" t="s">
        <v>6</v>
      </c>
    </row>
    <row r="113" spans="1:18" ht="15" x14ac:dyDescent="0.15">
      <c r="A113" s="21" t="s">
        <v>1408</v>
      </c>
      <c r="B113" s="21" t="s">
        <v>1403</v>
      </c>
      <c r="C113" s="21">
        <v>1</v>
      </c>
      <c r="D113" s="21">
        <v>1</v>
      </c>
      <c r="E113" s="21">
        <v>1</v>
      </c>
      <c r="F113" s="21" t="s">
        <v>865</v>
      </c>
      <c r="G113" s="21" t="s">
        <v>1051</v>
      </c>
      <c r="H113" s="21">
        <v>2</v>
      </c>
      <c r="I113" s="21">
        <v>4</v>
      </c>
      <c r="J113" s="21">
        <v>6</v>
      </c>
      <c r="K113" s="21" t="s">
        <v>316</v>
      </c>
      <c r="L113" s="21" t="s">
        <v>1264</v>
      </c>
      <c r="M113" s="21" t="s">
        <v>62</v>
      </c>
      <c r="N113" s="21" t="str">
        <f>'ENDC-n7_BE'!AF110</f>
        <v>N</v>
      </c>
      <c r="O113" s="21" t="str">
        <f>IF(N113="E","Please respond in Vendor Input column for all applicable UL combinations.",IF(AND(N113="N",'ENDC-n7_BE'!AB110=TRUE),IF('ENDC-n7_BE'!AD110=FALSE,"Check #Layers entered in Overview tab is correct.",""),""))</f>
        <v/>
      </c>
      <c r="P113" s="22" t="s">
        <v>3570</v>
      </c>
      <c r="Q113" s="22">
        <v>20</v>
      </c>
      <c r="R113" s="22" t="s">
        <v>6</v>
      </c>
    </row>
  </sheetData>
  <sheetProtection password="C990" sheet="1" objects="1" formatColumns="0" formatRows="0" autoFilter="0"/>
  <autoFilter ref="A5:R114"/>
  <mergeCells count="22">
    <mergeCell ref="L2:O2"/>
    <mergeCell ref="A2:B2"/>
    <mergeCell ref="N3:N4"/>
    <mergeCell ref="P3:P4"/>
    <mergeCell ref="E3:E4"/>
    <mergeCell ref="G3:G4"/>
    <mergeCell ref="A3:A4"/>
    <mergeCell ref="C3:C4"/>
    <mergeCell ref="O3:O4"/>
    <mergeCell ref="B3:B4"/>
    <mergeCell ref="M3:M4"/>
    <mergeCell ref="C2:K2"/>
    <mergeCell ref="K3:K4"/>
    <mergeCell ref="J3:J4"/>
    <mergeCell ref="P2:R2"/>
    <mergeCell ref="I3:I4"/>
    <mergeCell ref="H3:H4"/>
    <mergeCell ref="Q3"/>
    <mergeCell ref="D3:D4"/>
    <mergeCell ref="F3:F4"/>
    <mergeCell ref="R3:R4"/>
    <mergeCell ref="L3:L4"/>
  </mergeCells>
  <phoneticPr fontId="15" type="noConversion"/>
  <conditionalFormatting sqref="N6">
    <cfRule type="cellIs" dxfId="3224" priority="1" operator="equal">
      <formula>"Y"</formula>
    </cfRule>
    <cfRule type="cellIs" dxfId="3223" priority="2" operator="equal">
      <formula>"N"</formula>
    </cfRule>
    <cfRule type="cellIs" dxfId="3222" priority="3" operator="equal">
      <formula>"E"</formula>
    </cfRule>
  </conditionalFormatting>
  <conditionalFormatting sqref="N7">
    <cfRule type="cellIs" dxfId="3221" priority="4" operator="equal">
      <formula>"Y"</formula>
    </cfRule>
    <cfRule type="cellIs" dxfId="3220" priority="4" operator="equal">
      <formula>"N"</formula>
    </cfRule>
    <cfRule type="cellIs" dxfId="3219" priority="4" operator="equal">
      <formula>"E"</formula>
    </cfRule>
  </conditionalFormatting>
  <conditionalFormatting sqref="N8">
    <cfRule type="cellIs" dxfId="3218" priority="5" operator="equal">
      <formula>"Y"</formula>
    </cfRule>
    <cfRule type="cellIs" dxfId="3217" priority="5" operator="equal">
      <formula>"N"</formula>
    </cfRule>
    <cfRule type="cellIs" dxfId="3216" priority="5" operator="equal">
      <formula>"E"</formula>
    </cfRule>
  </conditionalFormatting>
  <conditionalFormatting sqref="N9">
    <cfRule type="cellIs" dxfId="3215" priority="6" operator="equal">
      <formula>"Y"</formula>
    </cfRule>
    <cfRule type="cellIs" dxfId="3214" priority="6" operator="equal">
      <formula>"N"</formula>
    </cfRule>
    <cfRule type="cellIs" dxfId="3213" priority="6" operator="equal">
      <formula>"E"</formula>
    </cfRule>
  </conditionalFormatting>
  <conditionalFormatting sqref="N10">
    <cfRule type="cellIs" dxfId="3212" priority="7" operator="equal">
      <formula>"Y"</formula>
    </cfRule>
    <cfRule type="cellIs" dxfId="3211" priority="7" operator="equal">
      <formula>"N"</formula>
    </cfRule>
    <cfRule type="cellIs" dxfId="3210" priority="7" operator="equal">
      <formula>"E"</formula>
    </cfRule>
  </conditionalFormatting>
  <conditionalFormatting sqref="N11">
    <cfRule type="cellIs" dxfId="3209" priority="8" operator="equal">
      <formula>"Y"</formula>
    </cfRule>
    <cfRule type="cellIs" dxfId="3208" priority="8" operator="equal">
      <formula>"N"</formula>
    </cfRule>
    <cfRule type="cellIs" dxfId="3207" priority="8" operator="equal">
      <formula>"E"</formula>
    </cfRule>
  </conditionalFormatting>
  <conditionalFormatting sqref="N12">
    <cfRule type="cellIs" dxfId="3206" priority="9" operator="equal">
      <formula>"Y"</formula>
    </cfRule>
    <cfRule type="cellIs" dxfId="3205" priority="9" operator="equal">
      <formula>"N"</formula>
    </cfRule>
    <cfRule type="cellIs" dxfId="3204" priority="9" operator="equal">
      <formula>"E"</formula>
    </cfRule>
  </conditionalFormatting>
  <conditionalFormatting sqref="N13">
    <cfRule type="cellIs" dxfId="3203" priority="10" operator="equal">
      <formula>"Y"</formula>
    </cfRule>
    <cfRule type="cellIs" dxfId="3202" priority="10" operator="equal">
      <formula>"N"</formula>
    </cfRule>
    <cfRule type="cellIs" dxfId="3201" priority="10" operator="equal">
      <formula>"E"</formula>
    </cfRule>
  </conditionalFormatting>
  <conditionalFormatting sqref="N14">
    <cfRule type="cellIs" dxfId="3200" priority="11" operator="equal">
      <formula>"Y"</formula>
    </cfRule>
    <cfRule type="cellIs" dxfId="3199" priority="11" operator="equal">
      <formula>"N"</formula>
    </cfRule>
    <cfRule type="cellIs" dxfId="3198" priority="11" operator="equal">
      <formula>"E"</formula>
    </cfRule>
  </conditionalFormatting>
  <conditionalFormatting sqref="N15">
    <cfRule type="cellIs" dxfId="3197" priority="12" operator="equal">
      <formula>"Y"</formula>
    </cfRule>
    <cfRule type="cellIs" dxfId="3196" priority="12" operator="equal">
      <formula>"N"</formula>
    </cfRule>
    <cfRule type="cellIs" dxfId="3195" priority="12" operator="equal">
      <formula>"E"</formula>
    </cfRule>
  </conditionalFormatting>
  <conditionalFormatting sqref="N16">
    <cfRule type="cellIs" dxfId="3194" priority="13" operator="equal">
      <formula>"Y"</formula>
    </cfRule>
    <cfRule type="cellIs" dxfId="3193" priority="13" operator="equal">
      <formula>"N"</formula>
    </cfRule>
    <cfRule type="cellIs" dxfId="3192" priority="13" operator="equal">
      <formula>"E"</formula>
    </cfRule>
  </conditionalFormatting>
  <conditionalFormatting sqref="N17">
    <cfRule type="cellIs" dxfId="3191" priority="14" operator="equal">
      <formula>"Y"</formula>
    </cfRule>
    <cfRule type="cellIs" dxfId="3190" priority="14" operator="equal">
      <formula>"N"</formula>
    </cfRule>
    <cfRule type="cellIs" dxfId="3189" priority="14" operator="equal">
      <formula>"E"</formula>
    </cfRule>
  </conditionalFormatting>
  <conditionalFormatting sqref="N18">
    <cfRule type="cellIs" dxfId="3188" priority="15" operator="equal">
      <formula>"Y"</formula>
    </cfRule>
    <cfRule type="cellIs" dxfId="3187" priority="15" operator="equal">
      <formula>"N"</formula>
    </cfRule>
    <cfRule type="cellIs" dxfId="3186" priority="15" operator="equal">
      <formula>"E"</formula>
    </cfRule>
  </conditionalFormatting>
  <conditionalFormatting sqref="N19">
    <cfRule type="cellIs" dxfId="3185" priority="16" operator="equal">
      <formula>"Y"</formula>
    </cfRule>
    <cfRule type="cellIs" dxfId="3184" priority="16" operator="equal">
      <formula>"N"</formula>
    </cfRule>
    <cfRule type="cellIs" dxfId="3183" priority="16" operator="equal">
      <formula>"E"</formula>
    </cfRule>
  </conditionalFormatting>
  <conditionalFormatting sqref="N20">
    <cfRule type="cellIs" dxfId="3182" priority="17" operator="equal">
      <formula>"Y"</formula>
    </cfRule>
    <cfRule type="cellIs" dxfId="3181" priority="17" operator="equal">
      <formula>"N"</formula>
    </cfRule>
    <cfRule type="cellIs" dxfId="3180" priority="17" operator="equal">
      <formula>"E"</formula>
    </cfRule>
  </conditionalFormatting>
  <conditionalFormatting sqref="N21">
    <cfRule type="cellIs" dxfId="3179" priority="18" operator="equal">
      <formula>"Y"</formula>
    </cfRule>
    <cfRule type="cellIs" dxfId="3178" priority="18" operator="equal">
      <formula>"N"</formula>
    </cfRule>
    <cfRule type="cellIs" dxfId="3177" priority="18" operator="equal">
      <formula>"E"</formula>
    </cfRule>
  </conditionalFormatting>
  <conditionalFormatting sqref="N22">
    <cfRule type="cellIs" dxfId="3176" priority="19" operator="equal">
      <formula>"Y"</formula>
    </cfRule>
    <cfRule type="cellIs" dxfId="3175" priority="19" operator="equal">
      <formula>"N"</formula>
    </cfRule>
    <cfRule type="cellIs" dxfId="3174" priority="19" operator="equal">
      <formula>"E"</formula>
    </cfRule>
  </conditionalFormatting>
  <conditionalFormatting sqref="N23">
    <cfRule type="cellIs" dxfId="3173" priority="20" operator="equal">
      <formula>"Y"</formula>
    </cfRule>
    <cfRule type="cellIs" dxfId="3172" priority="20" operator="equal">
      <formula>"N"</formula>
    </cfRule>
    <cfRule type="cellIs" dxfId="3171" priority="20" operator="equal">
      <formula>"E"</formula>
    </cfRule>
  </conditionalFormatting>
  <conditionalFormatting sqref="N24">
    <cfRule type="cellIs" dxfId="3170" priority="21" operator="equal">
      <formula>"Y"</formula>
    </cfRule>
    <cfRule type="cellIs" dxfId="3169" priority="21" operator="equal">
      <formula>"N"</formula>
    </cfRule>
    <cfRule type="cellIs" dxfId="3168" priority="21" operator="equal">
      <formula>"E"</formula>
    </cfRule>
  </conditionalFormatting>
  <conditionalFormatting sqref="N25">
    <cfRule type="cellIs" dxfId="3167" priority="22" operator="equal">
      <formula>"Y"</formula>
    </cfRule>
    <cfRule type="cellIs" dxfId="3166" priority="22" operator="equal">
      <formula>"N"</formula>
    </cfRule>
    <cfRule type="cellIs" dxfId="3165" priority="22" operator="equal">
      <formula>"E"</formula>
    </cfRule>
  </conditionalFormatting>
  <conditionalFormatting sqref="N26">
    <cfRule type="cellIs" dxfId="3164" priority="23" operator="equal">
      <formula>"Y"</formula>
    </cfRule>
    <cfRule type="cellIs" dxfId="3163" priority="23" operator="equal">
      <formula>"N"</formula>
    </cfRule>
    <cfRule type="cellIs" dxfId="3162" priority="23" operator="equal">
      <formula>"E"</formula>
    </cfRule>
  </conditionalFormatting>
  <conditionalFormatting sqref="N27">
    <cfRule type="cellIs" dxfId="3161" priority="24" operator="equal">
      <formula>"Y"</formula>
    </cfRule>
    <cfRule type="cellIs" dxfId="3160" priority="24" operator="equal">
      <formula>"N"</formula>
    </cfRule>
    <cfRule type="cellIs" dxfId="3159" priority="24" operator="equal">
      <formula>"E"</formula>
    </cfRule>
  </conditionalFormatting>
  <conditionalFormatting sqref="N28">
    <cfRule type="cellIs" dxfId="3158" priority="25" operator="equal">
      <formula>"Y"</formula>
    </cfRule>
    <cfRule type="cellIs" dxfId="3157" priority="25" operator="equal">
      <formula>"N"</formula>
    </cfRule>
    <cfRule type="cellIs" dxfId="3156" priority="25" operator="equal">
      <formula>"E"</formula>
    </cfRule>
  </conditionalFormatting>
  <conditionalFormatting sqref="N29">
    <cfRule type="cellIs" dxfId="3155" priority="26" operator="equal">
      <formula>"Y"</formula>
    </cfRule>
    <cfRule type="cellIs" dxfId="3154" priority="26" operator="equal">
      <formula>"N"</formula>
    </cfRule>
    <cfRule type="cellIs" dxfId="3153" priority="26" operator="equal">
      <formula>"E"</formula>
    </cfRule>
  </conditionalFormatting>
  <conditionalFormatting sqref="N30">
    <cfRule type="cellIs" dxfId="3152" priority="27" operator="equal">
      <formula>"Y"</formula>
    </cfRule>
    <cfRule type="cellIs" dxfId="3151" priority="27" operator="equal">
      <formula>"N"</formula>
    </cfRule>
    <cfRule type="cellIs" dxfId="3150" priority="27" operator="equal">
      <formula>"E"</formula>
    </cfRule>
  </conditionalFormatting>
  <conditionalFormatting sqref="N31">
    <cfRule type="cellIs" dxfId="3149" priority="28" operator="equal">
      <formula>"Y"</formula>
    </cfRule>
    <cfRule type="cellIs" dxfId="3148" priority="28" operator="equal">
      <formula>"N"</formula>
    </cfRule>
    <cfRule type="cellIs" dxfId="3147" priority="28" operator="equal">
      <formula>"E"</formula>
    </cfRule>
  </conditionalFormatting>
  <conditionalFormatting sqref="N32">
    <cfRule type="cellIs" dxfId="3146" priority="29" operator="equal">
      <formula>"Y"</formula>
    </cfRule>
    <cfRule type="cellIs" dxfId="3145" priority="29" operator="equal">
      <formula>"N"</formula>
    </cfRule>
    <cfRule type="cellIs" dxfId="3144" priority="29" operator="equal">
      <formula>"E"</formula>
    </cfRule>
  </conditionalFormatting>
  <conditionalFormatting sqref="N33">
    <cfRule type="cellIs" dxfId="3143" priority="30" operator="equal">
      <formula>"Y"</formula>
    </cfRule>
    <cfRule type="cellIs" dxfId="3142" priority="30" operator="equal">
      <formula>"N"</formula>
    </cfRule>
    <cfRule type="cellIs" dxfId="3141" priority="30" operator="equal">
      <formula>"E"</formula>
    </cfRule>
  </conditionalFormatting>
  <conditionalFormatting sqref="N34">
    <cfRule type="cellIs" dxfId="3140" priority="31" operator="equal">
      <formula>"Y"</formula>
    </cfRule>
    <cfRule type="cellIs" dxfId="3139" priority="31" operator="equal">
      <formula>"N"</formula>
    </cfRule>
    <cfRule type="cellIs" dxfId="3138" priority="31" operator="equal">
      <formula>"E"</formula>
    </cfRule>
  </conditionalFormatting>
  <conditionalFormatting sqref="N35">
    <cfRule type="cellIs" dxfId="3137" priority="32" operator="equal">
      <formula>"Y"</formula>
    </cfRule>
    <cfRule type="cellIs" dxfId="3136" priority="32" operator="equal">
      <formula>"N"</formula>
    </cfRule>
    <cfRule type="cellIs" dxfId="3135" priority="32" operator="equal">
      <formula>"E"</formula>
    </cfRule>
  </conditionalFormatting>
  <conditionalFormatting sqref="N36">
    <cfRule type="cellIs" dxfId="3134" priority="33" operator="equal">
      <formula>"Y"</formula>
    </cfRule>
    <cfRule type="cellIs" dxfId="3133" priority="33" operator="equal">
      <formula>"N"</formula>
    </cfRule>
    <cfRule type="cellIs" dxfId="3132" priority="33" operator="equal">
      <formula>"E"</formula>
    </cfRule>
  </conditionalFormatting>
  <conditionalFormatting sqref="N37">
    <cfRule type="cellIs" dxfId="3131" priority="34" operator="equal">
      <formula>"Y"</formula>
    </cfRule>
    <cfRule type="cellIs" dxfId="3130" priority="34" operator="equal">
      <formula>"N"</formula>
    </cfRule>
    <cfRule type="cellIs" dxfId="3129" priority="34" operator="equal">
      <formula>"E"</formula>
    </cfRule>
  </conditionalFormatting>
  <conditionalFormatting sqref="N38">
    <cfRule type="cellIs" dxfId="3128" priority="35" operator="equal">
      <formula>"Y"</formula>
    </cfRule>
    <cfRule type="cellIs" dxfId="3127" priority="35" operator="equal">
      <formula>"N"</formula>
    </cfRule>
    <cfRule type="cellIs" dxfId="3126" priority="35" operator="equal">
      <formula>"E"</formula>
    </cfRule>
  </conditionalFormatting>
  <conditionalFormatting sqref="N39">
    <cfRule type="cellIs" dxfId="3125" priority="36" operator="equal">
      <formula>"Y"</formula>
    </cfRule>
    <cfRule type="cellIs" dxfId="3124" priority="36" operator="equal">
      <formula>"N"</formula>
    </cfRule>
    <cfRule type="cellIs" dxfId="3123" priority="36" operator="equal">
      <formula>"E"</formula>
    </cfRule>
  </conditionalFormatting>
  <conditionalFormatting sqref="N40">
    <cfRule type="cellIs" dxfId="3122" priority="37" operator="equal">
      <formula>"Y"</formula>
    </cfRule>
    <cfRule type="cellIs" dxfId="3121" priority="37" operator="equal">
      <formula>"N"</formula>
    </cfRule>
    <cfRule type="cellIs" dxfId="3120" priority="37" operator="equal">
      <formula>"E"</formula>
    </cfRule>
  </conditionalFormatting>
  <conditionalFormatting sqref="N41">
    <cfRule type="cellIs" dxfId="3119" priority="38" operator="equal">
      <formula>"Y"</formula>
    </cfRule>
    <cfRule type="cellIs" dxfId="3118" priority="38" operator="equal">
      <formula>"N"</formula>
    </cfRule>
    <cfRule type="cellIs" dxfId="3117" priority="38" operator="equal">
      <formula>"E"</formula>
    </cfRule>
  </conditionalFormatting>
  <conditionalFormatting sqref="N42">
    <cfRule type="cellIs" dxfId="3116" priority="39" operator="equal">
      <formula>"Y"</formula>
    </cfRule>
    <cfRule type="cellIs" dxfId="3115" priority="39" operator="equal">
      <formula>"N"</formula>
    </cfRule>
    <cfRule type="cellIs" dxfId="3114" priority="39" operator="equal">
      <formula>"E"</formula>
    </cfRule>
  </conditionalFormatting>
  <conditionalFormatting sqref="N43">
    <cfRule type="cellIs" dxfId="3113" priority="40" operator="equal">
      <formula>"Y"</formula>
    </cfRule>
    <cfRule type="cellIs" dxfId="3112" priority="40" operator="equal">
      <formula>"N"</formula>
    </cfRule>
    <cfRule type="cellIs" dxfId="3111" priority="40" operator="equal">
      <formula>"E"</formula>
    </cfRule>
  </conditionalFormatting>
  <conditionalFormatting sqref="N44">
    <cfRule type="cellIs" dxfId="3110" priority="41" operator="equal">
      <formula>"Y"</formula>
    </cfRule>
    <cfRule type="cellIs" dxfId="3109" priority="41" operator="equal">
      <formula>"N"</formula>
    </cfRule>
    <cfRule type="cellIs" dxfId="3108" priority="41" operator="equal">
      <formula>"E"</formula>
    </cfRule>
  </conditionalFormatting>
  <conditionalFormatting sqref="N45">
    <cfRule type="cellIs" dxfId="3107" priority="42" operator="equal">
      <formula>"Y"</formula>
    </cfRule>
    <cfRule type="cellIs" dxfId="3106" priority="42" operator="equal">
      <formula>"N"</formula>
    </cfRule>
    <cfRule type="cellIs" dxfId="3105" priority="42" operator="equal">
      <formula>"E"</formula>
    </cfRule>
  </conditionalFormatting>
  <conditionalFormatting sqref="N46">
    <cfRule type="cellIs" dxfId="3104" priority="43" operator="equal">
      <formula>"Y"</formula>
    </cfRule>
    <cfRule type="cellIs" dxfId="3103" priority="43" operator="equal">
      <formula>"N"</formula>
    </cfRule>
    <cfRule type="cellIs" dxfId="3102" priority="43" operator="equal">
      <formula>"E"</formula>
    </cfRule>
  </conditionalFormatting>
  <conditionalFormatting sqref="N47">
    <cfRule type="cellIs" dxfId="3101" priority="44" operator="equal">
      <formula>"Y"</formula>
    </cfRule>
    <cfRule type="cellIs" dxfId="3100" priority="44" operator="equal">
      <formula>"N"</formula>
    </cfRule>
    <cfRule type="cellIs" dxfId="3099" priority="44" operator="equal">
      <formula>"E"</formula>
    </cfRule>
  </conditionalFormatting>
  <conditionalFormatting sqref="N48">
    <cfRule type="cellIs" dxfId="3098" priority="45" operator="equal">
      <formula>"Y"</formula>
    </cfRule>
    <cfRule type="cellIs" dxfId="3097" priority="45" operator="equal">
      <formula>"N"</formula>
    </cfRule>
    <cfRule type="cellIs" dxfId="3096" priority="45" operator="equal">
      <formula>"E"</formula>
    </cfRule>
  </conditionalFormatting>
  <conditionalFormatting sqref="N49">
    <cfRule type="cellIs" dxfId="3095" priority="46" operator="equal">
      <formula>"Y"</formula>
    </cfRule>
    <cfRule type="cellIs" dxfId="3094" priority="46" operator="equal">
      <formula>"N"</formula>
    </cfRule>
    <cfRule type="cellIs" dxfId="3093" priority="46" operator="equal">
      <formula>"E"</formula>
    </cfRule>
  </conditionalFormatting>
  <conditionalFormatting sqref="N50">
    <cfRule type="cellIs" dxfId="3092" priority="47" operator="equal">
      <formula>"Y"</formula>
    </cfRule>
    <cfRule type="cellIs" dxfId="3091" priority="47" operator="equal">
      <formula>"N"</formula>
    </cfRule>
    <cfRule type="cellIs" dxfId="3090" priority="47" operator="equal">
      <formula>"E"</formula>
    </cfRule>
  </conditionalFormatting>
  <conditionalFormatting sqref="N51">
    <cfRule type="cellIs" dxfId="3089" priority="48" operator="equal">
      <formula>"Y"</formula>
    </cfRule>
    <cfRule type="cellIs" dxfId="3088" priority="48" operator="equal">
      <formula>"N"</formula>
    </cfRule>
    <cfRule type="cellIs" dxfId="3087" priority="48" operator="equal">
      <formula>"E"</formula>
    </cfRule>
  </conditionalFormatting>
  <conditionalFormatting sqref="N52">
    <cfRule type="cellIs" dxfId="3086" priority="49" operator="equal">
      <formula>"Y"</formula>
    </cfRule>
    <cfRule type="cellIs" dxfId="3085" priority="49" operator="equal">
      <formula>"N"</formula>
    </cfRule>
    <cfRule type="cellIs" dxfId="3084" priority="49" operator="equal">
      <formula>"E"</formula>
    </cfRule>
  </conditionalFormatting>
  <conditionalFormatting sqref="N53">
    <cfRule type="cellIs" dxfId="3083" priority="50" operator="equal">
      <formula>"Y"</formula>
    </cfRule>
    <cfRule type="cellIs" dxfId="3082" priority="50" operator="equal">
      <formula>"N"</formula>
    </cfRule>
    <cfRule type="cellIs" dxfId="3081" priority="50" operator="equal">
      <formula>"E"</formula>
    </cfRule>
  </conditionalFormatting>
  <conditionalFormatting sqref="N54">
    <cfRule type="cellIs" dxfId="3080" priority="51" operator="equal">
      <formula>"Y"</formula>
    </cfRule>
    <cfRule type="cellIs" dxfId="3079" priority="51" operator="equal">
      <formula>"N"</formula>
    </cfRule>
    <cfRule type="cellIs" dxfId="3078" priority="51" operator="equal">
      <formula>"E"</formula>
    </cfRule>
  </conditionalFormatting>
  <conditionalFormatting sqref="N55">
    <cfRule type="cellIs" dxfId="3077" priority="52" operator="equal">
      <formula>"Y"</formula>
    </cfRule>
    <cfRule type="cellIs" dxfId="3076" priority="52" operator="equal">
      <formula>"N"</formula>
    </cfRule>
    <cfRule type="cellIs" dxfId="3075" priority="52" operator="equal">
      <formula>"E"</formula>
    </cfRule>
  </conditionalFormatting>
  <conditionalFormatting sqref="N56">
    <cfRule type="cellIs" dxfId="3074" priority="53" operator="equal">
      <formula>"Y"</formula>
    </cfRule>
    <cfRule type="cellIs" dxfId="3073" priority="53" operator="equal">
      <formula>"N"</formula>
    </cfRule>
    <cfRule type="cellIs" dxfId="3072" priority="53" operator="equal">
      <formula>"E"</formula>
    </cfRule>
  </conditionalFormatting>
  <conditionalFormatting sqref="N57">
    <cfRule type="cellIs" dxfId="3071" priority="54" operator="equal">
      <formula>"Y"</formula>
    </cfRule>
    <cfRule type="cellIs" dxfId="3070" priority="54" operator="equal">
      <formula>"N"</formula>
    </cfRule>
    <cfRule type="cellIs" dxfId="3069" priority="54" operator="equal">
      <formula>"E"</formula>
    </cfRule>
  </conditionalFormatting>
  <conditionalFormatting sqref="N58">
    <cfRule type="cellIs" dxfId="3068" priority="55" operator="equal">
      <formula>"Y"</formula>
    </cfRule>
    <cfRule type="cellIs" dxfId="3067" priority="55" operator="equal">
      <formula>"N"</formula>
    </cfRule>
    <cfRule type="cellIs" dxfId="3066" priority="55" operator="equal">
      <formula>"E"</formula>
    </cfRule>
  </conditionalFormatting>
  <conditionalFormatting sqref="N59">
    <cfRule type="cellIs" dxfId="3065" priority="56" operator="equal">
      <formula>"Y"</formula>
    </cfRule>
    <cfRule type="cellIs" dxfId="3064" priority="56" operator="equal">
      <formula>"N"</formula>
    </cfRule>
    <cfRule type="cellIs" dxfId="3063" priority="56" operator="equal">
      <formula>"E"</formula>
    </cfRule>
  </conditionalFormatting>
  <conditionalFormatting sqref="N60">
    <cfRule type="cellIs" dxfId="3062" priority="57" operator="equal">
      <formula>"Y"</formula>
    </cfRule>
    <cfRule type="cellIs" dxfId="3061" priority="57" operator="equal">
      <formula>"N"</formula>
    </cfRule>
    <cfRule type="cellIs" dxfId="3060" priority="57" operator="equal">
      <formula>"E"</formula>
    </cfRule>
  </conditionalFormatting>
  <conditionalFormatting sqref="N61">
    <cfRule type="cellIs" dxfId="3059" priority="58" operator="equal">
      <formula>"Y"</formula>
    </cfRule>
    <cfRule type="cellIs" dxfId="3058" priority="58" operator="equal">
      <formula>"N"</formula>
    </cfRule>
    <cfRule type="cellIs" dxfId="3057" priority="58" operator="equal">
      <formula>"E"</formula>
    </cfRule>
  </conditionalFormatting>
  <conditionalFormatting sqref="N62">
    <cfRule type="cellIs" dxfId="3056" priority="59" operator="equal">
      <formula>"Y"</formula>
    </cfRule>
    <cfRule type="cellIs" dxfId="3055" priority="59" operator="equal">
      <formula>"N"</formula>
    </cfRule>
    <cfRule type="cellIs" dxfId="3054" priority="59" operator="equal">
      <formula>"E"</formula>
    </cfRule>
  </conditionalFormatting>
  <conditionalFormatting sqref="N63">
    <cfRule type="cellIs" dxfId="3053" priority="60" operator="equal">
      <formula>"Y"</formula>
    </cfRule>
    <cfRule type="cellIs" dxfId="3052" priority="60" operator="equal">
      <formula>"N"</formula>
    </cfRule>
    <cfRule type="cellIs" dxfId="3051" priority="60" operator="equal">
      <formula>"E"</formula>
    </cfRule>
  </conditionalFormatting>
  <conditionalFormatting sqref="N64">
    <cfRule type="cellIs" dxfId="3050" priority="61" operator="equal">
      <formula>"Y"</formula>
    </cfRule>
    <cfRule type="cellIs" dxfId="3049" priority="61" operator="equal">
      <formula>"N"</formula>
    </cfRule>
    <cfRule type="cellIs" dxfId="3048" priority="61" operator="equal">
      <formula>"E"</formula>
    </cfRule>
  </conditionalFormatting>
  <conditionalFormatting sqref="N65">
    <cfRule type="cellIs" dxfId="3047" priority="62" operator="equal">
      <formula>"Y"</formula>
    </cfRule>
    <cfRule type="cellIs" dxfId="3046" priority="62" operator="equal">
      <formula>"N"</formula>
    </cfRule>
    <cfRule type="cellIs" dxfId="3045" priority="62" operator="equal">
      <formula>"E"</formula>
    </cfRule>
  </conditionalFormatting>
  <conditionalFormatting sqref="N66">
    <cfRule type="cellIs" dxfId="3044" priority="63" operator="equal">
      <formula>"Y"</formula>
    </cfRule>
    <cfRule type="cellIs" dxfId="3043" priority="63" operator="equal">
      <formula>"N"</formula>
    </cfRule>
    <cfRule type="cellIs" dxfId="3042" priority="63" operator="equal">
      <formula>"E"</formula>
    </cfRule>
  </conditionalFormatting>
  <conditionalFormatting sqref="N67">
    <cfRule type="cellIs" dxfId="3041" priority="64" operator="equal">
      <formula>"Y"</formula>
    </cfRule>
    <cfRule type="cellIs" dxfId="3040" priority="64" operator="equal">
      <formula>"N"</formula>
    </cfRule>
    <cfRule type="cellIs" dxfId="3039" priority="64" operator="equal">
      <formula>"E"</formula>
    </cfRule>
  </conditionalFormatting>
  <conditionalFormatting sqref="N68">
    <cfRule type="cellIs" dxfId="3038" priority="65" operator="equal">
      <formula>"Y"</formula>
    </cfRule>
    <cfRule type="cellIs" dxfId="3037" priority="65" operator="equal">
      <formula>"N"</formula>
    </cfRule>
    <cfRule type="cellIs" dxfId="3036" priority="65" operator="equal">
      <formula>"E"</formula>
    </cfRule>
  </conditionalFormatting>
  <conditionalFormatting sqref="N69">
    <cfRule type="cellIs" dxfId="3035" priority="66" operator="equal">
      <formula>"Y"</formula>
    </cfRule>
    <cfRule type="cellIs" dxfId="3034" priority="66" operator="equal">
      <formula>"N"</formula>
    </cfRule>
    <cfRule type="cellIs" dxfId="3033" priority="66" operator="equal">
      <formula>"E"</formula>
    </cfRule>
  </conditionalFormatting>
  <conditionalFormatting sqref="N70">
    <cfRule type="cellIs" dxfId="3032" priority="67" operator="equal">
      <formula>"Y"</formula>
    </cfRule>
    <cfRule type="cellIs" dxfId="3031" priority="67" operator="equal">
      <formula>"N"</formula>
    </cfRule>
    <cfRule type="cellIs" dxfId="3030" priority="67" operator="equal">
      <formula>"E"</formula>
    </cfRule>
  </conditionalFormatting>
  <conditionalFormatting sqref="N71">
    <cfRule type="cellIs" dxfId="3029" priority="68" operator="equal">
      <formula>"Y"</formula>
    </cfRule>
    <cfRule type="cellIs" dxfId="3028" priority="68" operator="equal">
      <formula>"N"</formula>
    </cfRule>
    <cfRule type="cellIs" dxfId="3027" priority="68" operator="equal">
      <formula>"E"</formula>
    </cfRule>
  </conditionalFormatting>
  <conditionalFormatting sqref="N72">
    <cfRule type="cellIs" dxfId="3026" priority="69" operator="equal">
      <formula>"Y"</formula>
    </cfRule>
    <cfRule type="cellIs" dxfId="3025" priority="69" operator="equal">
      <formula>"N"</formula>
    </cfRule>
    <cfRule type="cellIs" dxfId="3024" priority="69" operator="equal">
      <formula>"E"</formula>
    </cfRule>
  </conditionalFormatting>
  <conditionalFormatting sqref="N73">
    <cfRule type="cellIs" dxfId="3023" priority="70" operator="equal">
      <formula>"Y"</formula>
    </cfRule>
    <cfRule type="cellIs" dxfId="3022" priority="70" operator="equal">
      <formula>"N"</formula>
    </cfRule>
    <cfRule type="cellIs" dxfId="3021" priority="70" operator="equal">
      <formula>"E"</formula>
    </cfRule>
  </conditionalFormatting>
  <conditionalFormatting sqref="N74">
    <cfRule type="cellIs" dxfId="3020" priority="71" operator="equal">
      <formula>"Y"</formula>
    </cfRule>
    <cfRule type="cellIs" dxfId="3019" priority="71" operator="equal">
      <formula>"N"</formula>
    </cfRule>
    <cfRule type="cellIs" dxfId="3018" priority="71" operator="equal">
      <formula>"E"</formula>
    </cfRule>
  </conditionalFormatting>
  <conditionalFormatting sqref="N75">
    <cfRule type="cellIs" dxfId="3017" priority="72" operator="equal">
      <formula>"Y"</formula>
    </cfRule>
    <cfRule type="cellIs" dxfId="3016" priority="72" operator="equal">
      <formula>"N"</formula>
    </cfRule>
    <cfRule type="cellIs" dxfId="3015" priority="72" operator="equal">
      <formula>"E"</formula>
    </cfRule>
  </conditionalFormatting>
  <conditionalFormatting sqref="N76">
    <cfRule type="cellIs" dxfId="3014" priority="73" operator="equal">
      <formula>"Y"</formula>
    </cfRule>
    <cfRule type="cellIs" dxfId="3013" priority="73" operator="equal">
      <formula>"N"</formula>
    </cfRule>
    <cfRule type="cellIs" dxfId="3012" priority="73" operator="equal">
      <formula>"E"</formula>
    </cfRule>
  </conditionalFormatting>
  <conditionalFormatting sqref="N77">
    <cfRule type="cellIs" dxfId="3011" priority="74" operator="equal">
      <formula>"Y"</formula>
    </cfRule>
    <cfRule type="cellIs" dxfId="3010" priority="74" operator="equal">
      <formula>"N"</formula>
    </cfRule>
    <cfRule type="cellIs" dxfId="3009" priority="74" operator="equal">
      <formula>"E"</formula>
    </cfRule>
  </conditionalFormatting>
  <conditionalFormatting sqref="N78">
    <cfRule type="cellIs" dxfId="3008" priority="75" operator="equal">
      <formula>"Y"</formula>
    </cfRule>
    <cfRule type="cellIs" dxfId="3007" priority="75" operator="equal">
      <formula>"N"</formula>
    </cfRule>
    <cfRule type="cellIs" dxfId="3006" priority="75" operator="equal">
      <formula>"E"</formula>
    </cfRule>
  </conditionalFormatting>
  <conditionalFormatting sqref="N79">
    <cfRule type="cellIs" dxfId="3005" priority="76" operator="equal">
      <formula>"Y"</formula>
    </cfRule>
    <cfRule type="cellIs" dxfId="3004" priority="76" operator="equal">
      <formula>"N"</formula>
    </cfRule>
    <cfRule type="cellIs" dxfId="3003" priority="76" operator="equal">
      <formula>"E"</formula>
    </cfRule>
  </conditionalFormatting>
  <conditionalFormatting sqref="N80">
    <cfRule type="cellIs" dxfId="3002" priority="77" operator="equal">
      <formula>"Y"</formula>
    </cfRule>
    <cfRule type="cellIs" dxfId="3001" priority="77" operator="equal">
      <formula>"N"</formula>
    </cfRule>
    <cfRule type="cellIs" dxfId="3000" priority="77" operator="equal">
      <formula>"E"</formula>
    </cfRule>
  </conditionalFormatting>
  <conditionalFormatting sqref="N81">
    <cfRule type="cellIs" dxfId="2999" priority="78" operator="equal">
      <formula>"Y"</formula>
    </cfRule>
    <cfRule type="cellIs" dxfId="2998" priority="78" operator="equal">
      <formula>"N"</formula>
    </cfRule>
    <cfRule type="cellIs" dxfId="2997" priority="78" operator="equal">
      <formula>"E"</formula>
    </cfRule>
  </conditionalFormatting>
  <conditionalFormatting sqref="N82">
    <cfRule type="cellIs" dxfId="2996" priority="79" operator="equal">
      <formula>"Y"</formula>
    </cfRule>
    <cfRule type="cellIs" dxfId="2995" priority="79" operator="equal">
      <formula>"N"</formula>
    </cfRule>
    <cfRule type="cellIs" dxfId="2994" priority="79" operator="equal">
      <formula>"E"</formula>
    </cfRule>
  </conditionalFormatting>
  <conditionalFormatting sqref="N83">
    <cfRule type="cellIs" dxfId="2993" priority="80" operator="equal">
      <formula>"Y"</formula>
    </cfRule>
    <cfRule type="cellIs" dxfId="2992" priority="80" operator="equal">
      <formula>"N"</formula>
    </cfRule>
    <cfRule type="cellIs" dxfId="2991" priority="80" operator="equal">
      <formula>"E"</formula>
    </cfRule>
  </conditionalFormatting>
  <conditionalFormatting sqref="N84">
    <cfRule type="cellIs" dxfId="2990" priority="81" operator="equal">
      <formula>"Y"</formula>
    </cfRule>
    <cfRule type="cellIs" dxfId="2989" priority="81" operator="equal">
      <formula>"N"</formula>
    </cfRule>
    <cfRule type="cellIs" dxfId="2988" priority="81" operator="equal">
      <formula>"E"</formula>
    </cfRule>
  </conditionalFormatting>
  <conditionalFormatting sqref="N85">
    <cfRule type="cellIs" dxfId="2987" priority="82" operator="equal">
      <formula>"Y"</formula>
    </cfRule>
    <cfRule type="cellIs" dxfId="2986" priority="82" operator="equal">
      <formula>"N"</formula>
    </cfRule>
    <cfRule type="cellIs" dxfId="2985" priority="82" operator="equal">
      <formula>"E"</formula>
    </cfRule>
  </conditionalFormatting>
  <conditionalFormatting sqref="N86">
    <cfRule type="cellIs" dxfId="2984" priority="83" operator="equal">
      <formula>"Y"</formula>
    </cfRule>
    <cfRule type="cellIs" dxfId="2983" priority="83" operator="equal">
      <formula>"N"</formula>
    </cfRule>
    <cfRule type="cellIs" dxfId="2982" priority="83" operator="equal">
      <formula>"E"</formula>
    </cfRule>
  </conditionalFormatting>
  <conditionalFormatting sqref="N87">
    <cfRule type="cellIs" dxfId="2981" priority="84" operator="equal">
      <formula>"Y"</formula>
    </cfRule>
    <cfRule type="cellIs" dxfId="2980" priority="84" operator="equal">
      <formula>"N"</formula>
    </cfRule>
    <cfRule type="cellIs" dxfId="2979" priority="84" operator="equal">
      <formula>"E"</formula>
    </cfRule>
  </conditionalFormatting>
  <conditionalFormatting sqref="N88">
    <cfRule type="cellIs" dxfId="2978" priority="85" operator="equal">
      <formula>"Y"</formula>
    </cfRule>
    <cfRule type="cellIs" dxfId="2977" priority="85" operator="equal">
      <formula>"N"</formula>
    </cfRule>
    <cfRule type="cellIs" dxfId="2976" priority="85" operator="equal">
      <formula>"E"</formula>
    </cfRule>
  </conditionalFormatting>
  <conditionalFormatting sqref="N89">
    <cfRule type="cellIs" dxfId="2975" priority="86" operator="equal">
      <formula>"Y"</formula>
    </cfRule>
    <cfRule type="cellIs" dxfId="2974" priority="86" operator="equal">
      <formula>"N"</formula>
    </cfRule>
    <cfRule type="cellIs" dxfId="2973" priority="86" operator="equal">
      <formula>"E"</formula>
    </cfRule>
  </conditionalFormatting>
  <conditionalFormatting sqref="N90">
    <cfRule type="cellIs" dxfId="2972" priority="87" operator="equal">
      <formula>"Y"</formula>
    </cfRule>
    <cfRule type="cellIs" dxfId="2971" priority="87" operator="equal">
      <formula>"N"</formula>
    </cfRule>
    <cfRule type="cellIs" dxfId="2970" priority="87" operator="equal">
      <formula>"E"</formula>
    </cfRule>
  </conditionalFormatting>
  <conditionalFormatting sqref="N91">
    <cfRule type="cellIs" dxfId="2969" priority="88" operator="equal">
      <formula>"Y"</formula>
    </cfRule>
    <cfRule type="cellIs" dxfId="2968" priority="88" operator="equal">
      <formula>"N"</formula>
    </cfRule>
    <cfRule type="cellIs" dxfId="2967" priority="88" operator="equal">
      <formula>"E"</formula>
    </cfRule>
  </conditionalFormatting>
  <conditionalFormatting sqref="N92">
    <cfRule type="cellIs" dxfId="2966" priority="89" operator="equal">
      <formula>"Y"</formula>
    </cfRule>
    <cfRule type="cellIs" dxfId="2965" priority="89" operator="equal">
      <formula>"N"</formula>
    </cfRule>
    <cfRule type="cellIs" dxfId="2964" priority="89" operator="equal">
      <formula>"E"</formula>
    </cfRule>
  </conditionalFormatting>
  <conditionalFormatting sqref="N93">
    <cfRule type="cellIs" dxfId="2963" priority="90" operator="equal">
      <formula>"Y"</formula>
    </cfRule>
    <cfRule type="cellIs" dxfId="2962" priority="90" operator="equal">
      <formula>"N"</formula>
    </cfRule>
    <cfRule type="cellIs" dxfId="2961" priority="90" operator="equal">
      <formula>"E"</formula>
    </cfRule>
  </conditionalFormatting>
  <conditionalFormatting sqref="N94">
    <cfRule type="cellIs" dxfId="2960" priority="91" operator="equal">
      <formula>"Y"</formula>
    </cfRule>
    <cfRule type="cellIs" dxfId="2959" priority="91" operator="equal">
      <formula>"N"</formula>
    </cfRule>
    <cfRule type="cellIs" dxfId="2958" priority="91" operator="equal">
      <formula>"E"</formula>
    </cfRule>
  </conditionalFormatting>
  <conditionalFormatting sqref="N95">
    <cfRule type="cellIs" dxfId="2957" priority="92" operator="equal">
      <formula>"Y"</formula>
    </cfRule>
    <cfRule type="cellIs" dxfId="2956" priority="92" operator="equal">
      <formula>"N"</formula>
    </cfRule>
    <cfRule type="cellIs" dxfId="2955" priority="92" operator="equal">
      <formula>"E"</formula>
    </cfRule>
  </conditionalFormatting>
  <conditionalFormatting sqref="N96">
    <cfRule type="cellIs" dxfId="2954" priority="93" operator="equal">
      <formula>"Y"</formula>
    </cfRule>
    <cfRule type="cellIs" dxfId="2953" priority="93" operator="equal">
      <formula>"N"</formula>
    </cfRule>
    <cfRule type="cellIs" dxfId="2952" priority="93" operator="equal">
      <formula>"E"</formula>
    </cfRule>
  </conditionalFormatting>
  <conditionalFormatting sqref="N97">
    <cfRule type="cellIs" dxfId="2951" priority="94" operator="equal">
      <formula>"Y"</formula>
    </cfRule>
    <cfRule type="cellIs" dxfId="2950" priority="94" operator="equal">
      <formula>"N"</formula>
    </cfRule>
    <cfRule type="cellIs" dxfId="2949" priority="94" operator="equal">
      <formula>"E"</formula>
    </cfRule>
  </conditionalFormatting>
  <conditionalFormatting sqref="N98">
    <cfRule type="cellIs" dxfId="2948" priority="95" operator="equal">
      <formula>"Y"</formula>
    </cfRule>
    <cfRule type="cellIs" dxfId="2947" priority="95" operator="equal">
      <formula>"N"</formula>
    </cfRule>
    <cfRule type="cellIs" dxfId="2946" priority="95" operator="equal">
      <formula>"E"</formula>
    </cfRule>
  </conditionalFormatting>
  <conditionalFormatting sqref="N99">
    <cfRule type="cellIs" dxfId="2945" priority="96" operator="equal">
      <formula>"Y"</formula>
    </cfRule>
    <cfRule type="cellIs" dxfId="2944" priority="96" operator="equal">
      <formula>"N"</formula>
    </cfRule>
    <cfRule type="cellIs" dxfId="2943" priority="96" operator="equal">
      <formula>"E"</formula>
    </cfRule>
  </conditionalFormatting>
  <conditionalFormatting sqref="N100">
    <cfRule type="cellIs" dxfId="2942" priority="97" operator="equal">
      <formula>"Y"</formula>
    </cfRule>
    <cfRule type="cellIs" dxfId="2941" priority="97" operator="equal">
      <formula>"N"</formula>
    </cfRule>
    <cfRule type="cellIs" dxfId="2940" priority="97" operator="equal">
      <formula>"E"</formula>
    </cfRule>
  </conditionalFormatting>
  <conditionalFormatting sqref="N101">
    <cfRule type="cellIs" dxfId="2939" priority="98" operator="equal">
      <formula>"Y"</formula>
    </cfRule>
    <cfRule type="cellIs" dxfId="2938" priority="98" operator="equal">
      <formula>"N"</formula>
    </cfRule>
    <cfRule type="cellIs" dxfId="2937" priority="98" operator="equal">
      <formula>"E"</formula>
    </cfRule>
  </conditionalFormatting>
  <conditionalFormatting sqref="N102">
    <cfRule type="cellIs" dxfId="2936" priority="99" operator="equal">
      <formula>"Y"</formula>
    </cfRule>
    <cfRule type="cellIs" dxfId="2935" priority="99" operator="equal">
      <formula>"N"</formula>
    </cfRule>
    <cfRule type="cellIs" dxfId="2934" priority="99" operator="equal">
      <formula>"E"</formula>
    </cfRule>
  </conditionalFormatting>
  <conditionalFormatting sqref="N103">
    <cfRule type="cellIs" dxfId="2933" priority="100" operator="equal">
      <formula>"Y"</formula>
    </cfRule>
    <cfRule type="cellIs" dxfId="2932" priority="100" operator="equal">
      <formula>"N"</formula>
    </cfRule>
    <cfRule type="cellIs" dxfId="2931" priority="100" operator="equal">
      <formula>"E"</formula>
    </cfRule>
  </conditionalFormatting>
  <conditionalFormatting sqref="N104">
    <cfRule type="cellIs" dxfId="2930" priority="101" operator="equal">
      <formula>"Y"</formula>
    </cfRule>
    <cfRule type="cellIs" dxfId="2929" priority="101" operator="equal">
      <formula>"N"</formula>
    </cfRule>
    <cfRule type="cellIs" dxfId="2928" priority="101" operator="equal">
      <formula>"E"</formula>
    </cfRule>
  </conditionalFormatting>
  <conditionalFormatting sqref="N105">
    <cfRule type="cellIs" dxfId="2927" priority="102" operator="equal">
      <formula>"Y"</formula>
    </cfRule>
    <cfRule type="cellIs" dxfId="2926" priority="102" operator="equal">
      <formula>"N"</formula>
    </cfRule>
    <cfRule type="cellIs" dxfId="2925" priority="102" operator="equal">
      <formula>"E"</formula>
    </cfRule>
  </conditionalFormatting>
  <conditionalFormatting sqref="N106">
    <cfRule type="cellIs" dxfId="2924" priority="103" operator="equal">
      <formula>"Y"</formula>
    </cfRule>
    <cfRule type="cellIs" dxfId="2923" priority="103" operator="equal">
      <formula>"N"</formula>
    </cfRule>
    <cfRule type="cellIs" dxfId="2922" priority="103" operator="equal">
      <formula>"E"</formula>
    </cfRule>
  </conditionalFormatting>
  <conditionalFormatting sqref="N107">
    <cfRule type="cellIs" dxfId="2921" priority="104" operator="equal">
      <formula>"Y"</formula>
    </cfRule>
    <cfRule type="cellIs" dxfId="2920" priority="104" operator="equal">
      <formula>"N"</formula>
    </cfRule>
    <cfRule type="cellIs" dxfId="2919" priority="104" operator="equal">
      <formula>"E"</formula>
    </cfRule>
  </conditionalFormatting>
  <conditionalFormatting sqref="N108">
    <cfRule type="cellIs" dxfId="2918" priority="105" operator="equal">
      <formula>"Y"</formula>
    </cfRule>
    <cfRule type="cellIs" dxfId="2917" priority="105" operator="equal">
      <formula>"N"</formula>
    </cfRule>
    <cfRule type="cellIs" dxfId="2916" priority="105" operator="equal">
      <formula>"E"</formula>
    </cfRule>
  </conditionalFormatting>
  <conditionalFormatting sqref="N109">
    <cfRule type="cellIs" dxfId="2915" priority="106" operator="equal">
      <formula>"Y"</formula>
    </cfRule>
    <cfRule type="cellIs" dxfId="2914" priority="106" operator="equal">
      <formula>"N"</formula>
    </cfRule>
    <cfRule type="cellIs" dxfId="2913" priority="106" operator="equal">
      <formula>"E"</formula>
    </cfRule>
  </conditionalFormatting>
  <conditionalFormatting sqref="N110">
    <cfRule type="cellIs" dxfId="2912" priority="107" operator="equal">
      <formula>"Y"</formula>
    </cfRule>
    <cfRule type="cellIs" dxfId="2911" priority="107" operator="equal">
      <formula>"N"</formula>
    </cfRule>
    <cfRule type="cellIs" dxfId="2910" priority="107" operator="equal">
      <formula>"E"</formula>
    </cfRule>
  </conditionalFormatting>
  <conditionalFormatting sqref="N111">
    <cfRule type="cellIs" dxfId="2909" priority="108" operator="equal">
      <formula>"Y"</formula>
    </cfRule>
    <cfRule type="cellIs" dxfId="2908" priority="108" operator="equal">
      <formula>"N"</formula>
    </cfRule>
    <cfRule type="cellIs" dxfId="2907" priority="108" operator="equal">
      <formula>"E"</formula>
    </cfRule>
  </conditionalFormatting>
  <conditionalFormatting sqref="N112">
    <cfRule type="cellIs" dxfId="2906" priority="109" operator="equal">
      <formula>"Y"</formula>
    </cfRule>
    <cfRule type="cellIs" dxfId="2905" priority="109" operator="equal">
      <formula>"N"</formula>
    </cfRule>
    <cfRule type="cellIs" dxfId="2904" priority="109" operator="equal">
      <formula>"E"</formula>
    </cfRule>
  </conditionalFormatting>
  <conditionalFormatting sqref="N113">
    <cfRule type="cellIs" dxfId="2903" priority="110" operator="equal">
      <formula>"Y"</formula>
    </cfRule>
    <cfRule type="cellIs" dxfId="2902" priority="110" operator="equal">
      <formula>"N"</formula>
    </cfRule>
    <cfRule type="cellIs" dxfId="2901" priority="110" operator="equal">
      <formula>"E"</formula>
    </cfRule>
  </conditionalFormatting>
  <dataValidations count="2">
    <dataValidation type="list" allowBlank="1" promptTitle="Valid inputs: &quot;Y&quot;, &quot;N&quot;, Blank" prompt="This cell may be either of 3 options:_x000a_1. Blank, as long as the respective entry on column 'Support' is &quot;Y&quot; or &quot;N&quot;._x000a_2. Y, if the UE supports this combination._x000a_3. N, if combination isn't supported." sqref="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formula1>"Y,N"</formula1>
    </dataValidation>
    <dataValidation type="list" allowBlank="1" sqref="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formula1>"NA,5,10,15,20,25,30,35,40,50"</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E235"/>
  <sheetViews>
    <sheetView workbookViewId="0">
      <pane ySplit="2" topLeftCell="A3" activePane="bottomLeft" state="frozen"/>
      <selection pane="bottomLeft"/>
    </sheetView>
  </sheetViews>
  <sheetFormatPr defaultRowHeight="13.5" x14ac:dyDescent="0.15"/>
  <cols>
    <col min="1" max="1" width="25" customWidth="1"/>
  </cols>
  <sheetData>
    <row r="1" spans="1:31" ht="40.5" x14ac:dyDescent="0.15">
      <c r="A1" s="16" t="s">
        <v>116</v>
      </c>
      <c r="B1" s="16" t="s">
        <v>117</v>
      </c>
      <c r="C1" s="16" t="s">
        <v>516</v>
      </c>
      <c r="D1" s="16" t="s">
        <v>517</v>
      </c>
      <c r="E1" s="16" t="s">
        <v>119</v>
      </c>
      <c r="F1" s="16" t="s">
        <v>120</v>
      </c>
      <c r="G1" s="16" t="s">
        <v>121</v>
      </c>
      <c r="H1" s="16" t="s">
        <v>122</v>
      </c>
      <c r="I1" s="16" t="s">
        <v>123</v>
      </c>
      <c r="J1" s="16" t="s">
        <v>124</v>
      </c>
      <c r="K1" s="16" t="s">
        <v>125</v>
      </c>
      <c r="L1" s="16" t="s">
        <v>126</v>
      </c>
      <c r="M1" s="16" t="s">
        <v>127</v>
      </c>
      <c r="N1" s="16" t="s">
        <v>128</v>
      </c>
      <c r="O1" s="16" t="s">
        <v>129</v>
      </c>
      <c r="P1" s="16" t="s">
        <v>130</v>
      </c>
      <c r="Q1" s="16" t="s">
        <v>131</v>
      </c>
      <c r="R1" s="16" t="s">
        <v>132</v>
      </c>
      <c r="S1" s="16" t="s">
        <v>133</v>
      </c>
      <c r="T1" s="16" t="s">
        <v>134</v>
      </c>
      <c r="U1" s="16" t="s">
        <v>1409</v>
      </c>
      <c r="V1" s="16" t="s">
        <v>1410</v>
      </c>
      <c r="W1" s="16" t="s">
        <v>1411</v>
      </c>
      <c r="X1" s="16" t="s">
        <v>1412</v>
      </c>
      <c r="Y1" s="16" t="s">
        <v>135</v>
      </c>
      <c r="Z1" s="16" t="s">
        <v>136</v>
      </c>
      <c r="AA1" s="16" t="s">
        <v>137</v>
      </c>
      <c r="AB1" s="16" t="s">
        <v>138</v>
      </c>
      <c r="AC1" s="16" t="s">
        <v>140</v>
      </c>
      <c r="AD1" s="16" t="s">
        <v>519</v>
      </c>
      <c r="AE1" s="16" t="s">
        <v>142</v>
      </c>
    </row>
    <row r="3" spans="1:31" ht="27" x14ac:dyDescent="0.15">
      <c r="A3" s="17" t="s">
        <v>1413</v>
      </c>
      <c r="B3" s="17">
        <v>4</v>
      </c>
      <c r="C3" s="17">
        <v>1</v>
      </c>
      <c r="D3" s="17" t="s">
        <v>1414</v>
      </c>
      <c r="E3" s="17">
        <v>22</v>
      </c>
      <c r="F3" s="17" t="str">
        <f>IF('ENDC-n78'!P6="Y", "Y", IF('ENDC-n78'!P6="N", "N", 0))</f>
        <v>N</v>
      </c>
      <c r="G3" s="17" t="str">
        <f>IFERROR(AND(OR(G1:H2,$AA3)=TRUE,IF(SEARCH(G$1,$A3)&gt;0,TRUE,FALSE)),"")</f>
        <v/>
      </c>
      <c r="H3" s="17" t="b">
        <f>IFERROR(AND(OR(H1:H2,$AA3)=TRUE,IF(SEARCH(H$1,$A3)&gt;0,TRUE,FALSE)),"")</f>
        <v>0</v>
      </c>
      <c r="I3" s="17" t="str">
        <f>IFERROR(AND(OR(I1:L2,$AA3)=TRUE,IF(SEARCH(I$1,$A3)&gt;0,TRUE,FALSE)),"")</f>
        <v/>
      </c>
      <c r="J3" s="17" t="str">
        <f>IFERROR(AND(OR(J1:L2,$AA3)=TRUE,IF(SEARCH(J$1,$A3)&gt;0,TRUE,FALSE)),"")</f>
        <v/>
      </c>
      <c r="K3" s="17" t="str">
        <f>IFERROR(AND(OR(K1:L2,$AA3)=TRUE,IF(SEARCH(K$1,$A3)&gt;0,TRUE,FALSE)),"")</f>
        <v/>
      </c>
      <c r="L3" s="17" t="b">
        <f>IFERROR(AND(OR(L1:L2,$AA3)=TRUE,IF(SEARCH(L$1,$A3)&gt;0,TRUE,FALSE)),"")</f>
        <v>0</v>
      </c>
      <c r="M3" s="17" t="str">
        <f>IFERROR(AND(OR(M1:M2,$AA3)=TRUE,IF(SEARCH(M$1,$A3)&gt;0,TRUE,FALSE)),"")</f>
        <v/>
      </c>
      <c r="N3" s="17" t="str">
        <f>IFERROR(AND(OR(N1:Q2,$AA3)=TRUE,IF(SEARCH(N$1,$A3)&gt;0,TRUE,FALSE)),"")</f>
        <v/>
      </c>
      <c r="O3" s="17" t="str">
        <f>IFERROR(AND(OR(O1:Q2,$AA3)=TRUE,IF(SEARCH(O$1,$A3)&gt;0,TRUE,FALSE)),"")</f>
        <v/>
      </c>
      <c r="P3" s="17" t="str">
        <f>IFERROR(AND(OR(P1:Q2,$AA3)=TRUE,IF(SEARCH(P$1,$A3)&gt;0,TRUE,FALSE)),"")</f>
        <v/>
      </c>
      <c r="Q3" s="17" t="b">
        <f>IFERROR(AND(OR(Q1:Q2,$AA3)=TRUE,IF(SEARCH(Q$1,$A3)&gt;0,TRUE,FALSE)),"")</f>
        <v>0</v>
      </c>
      <c r="R3" s="17" t="str">
        <f>IFERROR(AND(OR(R1:S2,$AA3)=TRUE,IF(SEARCH(R$1,$A3)&gt;0,TRUE,FALSE)),"")</f>
        <v/>
      </c>
      <c r="S3" s="17" t="str">
        <f>IFERROR(AND(OR(S1:S2,$AA3)=TRUE,IF(SEARCH(S$1,$A3)&gt;0,TRUE,FALSE)),"")</f>
        <v/>
      </c>
      <c r="T3" s="17" t="b">
        <f>IFERROR(AND(OR(T1:T2,$AA3)=TRUE,IF(SEARCH(T$1,$A3)&gt;0,TRUE,FALSE)),"")</f>
        <v>0</v>
      </c>
      <c r="U3" s="17" t="b">
        <f>IFERROR(AND(OR(U1:X2,$AA3)=TRUE,IF(SEARCH(U$1,$A3)&gt;0,TRUE,FALSE)),"")</f>
        <v>0</v>
      </c>
      <c r="V3" s="17" t="str">
        <f>IFERROR(AND(OR(V1:X2,$AA3)=TRUE,IF(SEARCH(V$1,$A3)&gt;0,TRUE,FALSE)),"")</f>
        <v/>
      </c>
      <c r="W3" s="17" t="str">
        <f>IFERROR(AND(OR(W1:X2,$AA3)=TRUE,IF(SEARCH(W$1,$A3)&gt;0,TRUE,FALSE)),"")</f>
        <v/>
      </c>
      <c r="X3" s="17" t="str">
        <f>IFERROR(AND(OR(X1:X2,$AA3)=TRUE,IF(SEARCH(X$1,$A3)&gt;0,TRUE,FALSE)),"")</f>
        <v/>
      </c>
      <c r="Y3" s="17">
        <f t="shared" ref="Y3:Y66" si="0">COUNTIF(G3:X3,TRUE)</f>
        <v>0</v>
      </c>
      <c r="Z3" s="17" t="b">
        <f t="shared" ref="Z3:Z66" si="1">IFERROR(AND(G3:X3), TRUE)</f>
        <v>0</v>
      </c>
      <c r="AA3" s="17" t="b">
        <f t="shared" ref="AA3:AA66" si="2">IF(F3="Y",TRUE,IF(F3="N",FALSE,0))</f>
        <v>0</v>
      </c>
      <c r="AB3" s="17" t="b">
        <f t="shared" ref="AB3:AB66" si="3">IF(AA3=FALSE, FALSE, Z3)</f>
        <v>0</v>
      </c>
      <c r="AC3" s="17" t="b">
        <f>IF(E3&gt;'Overview (RESPONSES REQUIRED)'!$F$52,FALSE,TRUE)</f>
        <v>0</v>
      </c>
      <c r="AD3" s="17" t="b">
        <f>IF('Overview (RESPONSES REQUIRED)'!$D$52="Y", TRUE, FALSE)</f>
        <v>0</v>
      </c>
      <c r="AE3" s="17" t="str">
        <f t="shared" ref="AE3:AE66" si="4">IF(AND(AC3,AD3)=FALSE,"N",IF(AB3=TRUE,"Y",IF(F3=0,"E","N")))</f>
        <v>N</v>
      </c>
    </row>
    <row r="4" spans="1:31" ht="27" x14ac:dyDescent="0.15">
      <c r="A4" s="17" t="s">
        <v>1415</v>
      </c>
      <c r="B4" s="17">
        <v>4</v>
      </c>
      <c r="C4" s="17">
        <v>1</v>
      </c>
      <c r="D4" s="17" t="s">
        <v>1414</v>
      </c>
      <c r="E4" s="17">
        <v>20</v>
      </c>
      <c r="F4" s="17" t="str">
        <f>IF('ENDC-n78'!P7="Y", "Y", IF('ENDC-n78'!P7="N", "N", 0))</f>
        <v>N</v>
      </c>
      <c r="G4" s="17" t="b">
        <f>IFERROR(AND(OR(G1:H3,$AA4)=TRUE,IF(SEARCH(G$1,$A4)&gt;0,TRUE,FALSE)),"")</f>
        <v>0</v>
      </c>
      <c r="H4" s="17" t="str">
        <f>IFERROR(AND(OR(H1:H3,$AA4)=TRUE,IF(SEARCH(H$1,$A4)&gt;0,TRUE,FALSE)),"")</f>
        <v/>
      </c>
      <c r="I4" s="17" t="str">
        <f>IFERROR(AND(OR(I1:L3,$AA4)=TRUE,IF(SEARCH(I$1,$A4)&gt;0,TRUE,FALSE)),"")</f>
        <v/>
      </c>
      <c r="J4" s="17" t="str">
        <f>IFERROR(AND(OR(J1:L3,$AA4)=TRUE,IF(SEARCH(J$1,$A4)&gt;0,TRUE,FALSE)),"")</f>
        <v/>
      </c>
      <c r="K4" s="17" t="str">
        <f>IFERROR(AND(OR(K1:L3,$AA4)=TRUE,IF(SEARCH(K$1,$A4)&gt;0,TRUE,FALSE)),"")</f>
        <v/>
      </c>
      <c r="L4" s="17" t="b">
        <f>IFERROR(AND(OR(L1:L3,$AA4)=TRUE,IF(SEARCH(L$1,$A4)&gt;0,TRUE,FALSE)),"")</f>
        <v>0</v>
      </c>
      <c r="M4" s="17" t="str">
        <f>IFERROR(AND(OR(M1:M3,$AA4)=TRUE,IF(SEARCH(M$1,$A4)&gt;0,TRUE,FALSE)),"")</f>
        <v/>
      </c>
      <c r="N4" s="17" t="str">
        <f>IFERROR(AND(OR(N1:Q3,$AA4)=TRUE,IF(SEARCH(N$1,$A4)&gt;0,TRUE,FALSE)),"")</f>
        <v/>
      </c>
      <c r="O4" s="17" t="str">
        <f>IFERROR(AND(OR(O1:Q3,$AA4)=TRUE,IF(SEARCH(O$1,$A4)&gt;0,TRUE,FALSE)),"")</f>
        <v/>
      </c>
      <c r="P4" s="17" t="str">
        <f>IFERROR(AND(OR(P1:Q3,$AA4)=TRUE,IF(SEARCH(P$1,$A4)&gt;0,TRUE,FALSE)),"")</f>
        <v/>
      </c>
      <c r="Q4" s="17" t="b">
        <f>IFERROR(AND(OR(Q1:Q3,$AA4)=TRUE,IF(SEARCH(Q$1,$A4)&gt;0,TRUE,FALSE)),"")</f>
        <v>0</v>
      </c>
      <c r="R4" s="17" t="str">
        <f>IFERROR(AND(OR(R1:S3,$AA4)=TRUE,IF(SEARCH(R$1,$A4)&gt;0,TRUE,FALSE)),"")</f>
        <v/>
      </c>
      <c r="S4" s="17" t="str">
        <f>IFERROR(AND(OR(S1:S3,$AA4)=TRUE,IF(SEARCH(S$1,$A4)&gt;0,TRUE,FALSE)),"")</f>
        <v/>
      </c>
      <c r="T4" s="17" t="b">
        <f>IFERROR(AND(OR(T1:T3,$AA4)=TRUE,IF(SEARCH(T$1,$A4)&gt;0,TRUE,FALSE)),"")</f>
        <v>0</v>
      </c>
      <c r="U4" s="17" t="b">
        <f>IFERROR(AND(OR(U1:X3,$AA4)=TRUE,IF(SEARCH(U$1,$A4)&gt;0,TRUE,FALSE)),"")</f>
        <v>0</v>
      </c>
      <c r="V4" s="17" t="str">
        <f>IFERROR(AND(OR(V1:X3,$AA4)=TRUE,IF(SEARCH(V$1,$A4)&gt;0,TRUE,FALSE)),"")</f>
        <v/>
      </c>
      <c r="W4" s="17" t="str">
        <f>IFERROR(AND(OR(W1:X3,$AA4)=TRUE,IF(SEARCH(W$1,$A4)&gt;0,TRUE,FALSE)),"")</f>
        <v/>
      </c>
      <c r="X4" s="17" t="str">
        <f>IFERROR(AND(OR(X1:X3,$AA4)=TRUE,IF(SEARCH(X$1,$A4)&gt;0,TRUE,FALSE)),"")</f>
        <v/>
      </c>
      <c r="Y4" s="17">
        <f t="shared" si="0"/>
        <v>0</v>
      </c>
      <c r="Z4" s="17" t="b">
        <f t="shared" si="1"/>
        <v>0</v>
      </c>
      <c r="AA4" s="17" t="b">
        <f t="shared" si="2"/>
        <v>0</v>
      </c>
      <c r="AB4" s="17" t="b">
        <f t="shared" si="3"/>
        <v>0</v>
      </c>
      <c r="AC4" s="17" t="b">
        <f>IF(E4&gt;'Overview (RESPONSES REQUIRED)'!$F$52,FALSE,TRUE)</f>
        <v>0</v>
      </c>
      <c r="AD4" s="17" t="b">
        <f>IF('Overview (RESPONSES REQUIRED)'!$D$52="Y", TRUE, FALSE)</f>
        <v>0</v>
      </c>
      <c r="AE4" s="17" t="str">
        <f t="shared" si="4"/>
        <v>N</v>
      </c>
    </row>
    <row r="5" spans="1:31" ht="27" x14ac:dyDescent="0.15">
      <c r="A5" s="17" t="s">
        <v>1416</v>
      </c>
      <c r="B5" s="17">
        <v>4</v>
      </c>
      <c r="C5" s="17">
        <v>1</v>
      </c>
      <c r="D5" s="17" t="s">
        <v>1414</v>
      </c>
      <c r="E5" s="17">
        <v>18</v>
      </c>
      <c r="F5" s="17" t="str">
        <f>IF('ENDC-n78'!P8="Y", "Y", IF('ENDC-n78'!P8="N", "N", 0))</f>
        <v>N</v>
      </c>
      <c r="G5" s="17" t="str">
        <f>IFERROR(AND(OR(G1:H4,$AA5)=TRUE,IF(SEARCH(G$1,$A5)&gt;0,TRUE,FALSE)),"")</f>
        <v/>
      </c>
      <c r="H5" s="17" t="b">
        <f>IFERROR(AND(OR(H1:H4,$AA5)=TRUE,IF(SEARCH(H$1,$A5)&gt;0,TRUE,FALSE)),"")</f>
        <v>0</v>
      </c>
      <c r="I5" s="17" t="str">
        <f>IFERROR(AND(OR(I1:L4,$AA5)=TRUE,IF(SEARCH(I$1,$A5)&gt;0,TRUE,FALSE)),"")</f>
        <v/>
      </c>
      <c r="J5" s="17" t="str">
        <f>IFERROR(AND(OR(J1:L4,$AA5)=TRUE,IF(SEARCH(J$1,$A5)&gt;0,TRUE,FALSE)),"")</f>
        <v/>
      </c>
      <c r="K5" s="17" t="str">
        <f>IFERROR(AND(OR(K1:L4,$AA5)=TRUE,IF(SEARCH(K$1,$A5)&gt;0,TRUE,FALSE)),"")</f>
        <v/>
      </c>
      <c r="L5" s="17" t="b">
        <f>IFERROR(AND(OR(L1:L4,$AA5)=TRUE,IF(SEARCH(L$1,$A5)&gt;0,TRUE,FALSE)),"")</f>
        <v>0</v>
      </c>
      <c r="M5" s="17" t="str">
        <f>IFERROR(AND(OR(M1:M4,$AA5)=TRUE,IF(SEARCH(M$1,$A5)&gt;0,TRUE,FALSE)),"")</f>
        <v/>
      </c>
      <c r="N5" s="17" t="str">
        <f>IFERROR(AND(OR(N1:Q4,$AA5)=TRUE,IF(SEARCH(N$1,$A5)&gt;0,TRUE,FALSE)),"")</f>
        <v/>
      </c>
      <c r="O5" s="17" t="str">
        <f>IFERROR(AND(OR(O1:Q4,$AA5)=TRUE,IF(SEARCH(O$1,$A5)&gt;0,TRUE,FALSE)),"")</f>
        <v/>
      </c>
      <c r="P5" s="17" t="b">
        <f>IFERROR(AND(OR(P1:Q4,$AA5)=TRUE,IF(SEARCH(P$1,$A5)&gt;0,TRUE,FALSE)),"")</f>
        <v>0</v>
      </c>
      <c r="Q5" s="17" t="str">
        <f>IFERROR(AND(OR(Q1:Q4,$AA5)=TRUE,IF(SEARCH(Q$1,$A5)&gt;0,TRUE,FALSE)),"")</f>
        <v/>
      </c>
      <c r="R5" s="17" t="str">
        <f>IFERROR(AND(OR(R1:S4,$AA5)=TRUE,IF(SEARCH(R$1,$A5)&gt;0,TRUE,FALSE)),"")</f>
        <v/>
      </c>
      <c r="S5" s="17" t="str">
        <f>IFERROR(AND(OR(S1:S4,$AA5)=TRUE,IF(SEARCH(S$1,$A5)&gt;0,TRUE,FALSE)),"")</f>
        <v/>
      </c>
      <c r="T5" s="17" t="b">
        <f>IFERROR(AND(OR(T1:T4,$AA5)=TRUE,IF(SEARCH(T$1,$A5)&gt;0,TRUE,FALSE)),"")</f>
        <v>0</v>
      </c>
      <c r="U5" s="17" t="b">
        <f>IFERROR(AND(OR(U1:X4,$AA5)=TRUE,IF(SEARCH(U$1,$A5)&gt;0,TRUE,FALSE)),"")</f>
        <v>0</v>
      </c>
      <c r="V5" s="17" t="str">
        <f>IFERROR(AND(OR(V1:X4,$AA5)=TRUE,IF(SEARCH(V$1,$A5)&gt;0,TRUE,FALSE)),"")</f>
        <v/>
      </c>
      <c r="W5" s="17" t="str">
        <f>IFERROR(AND(OR(W1:X4,$AA5)=TRUE,IF(SEARCH(W$1,$A5)&gt;0,TRUE,FALSE)),"")</f>
        <v/>
      </c>
      <c r="X5" s="17" t="str">
        <f>IFERROR(AND(OR(X1:X4,$AA5)=TRUE,IF(SEARCH(X$1,$A5)&gt;0,TRUE,FALSE)),"")</f>
        <v/>
      </c>
      <c r="Y5" s="17">
        <f t="shared" si="0"/>
        <v>0</v>
      </c>
      <c r="Z5" s="17" t="b">
        <f t="shared" si="1"/>
        <v>0</v>
      </c>
      <c r="AA5" s="17" t="b">
        <f t="shared" si="2"/>
        <v>0</v>
      </c>
      <c r="AB5" s="17" t="b">
        <f t="shared" si="3"/>
        <v>0</v>
      </c>
      <c r="AC5" s="17" t="b">
        <f>IF(E5&gt;'Overview (RESPONSES REQUIRED)'!$F$52,FALSE,TRUE)</f>
        <v>0</v>
      </c>
      <c r="AD5" s="17" t="b">
        <f>IF('Overview (RESPONSES REQUIRED)'!$D$52="Y", TRUE, FALSE)</f>
        <v>0</v>
      </c>
      <c r="AE5" s="17" t="str">
        <f t="shared" si="4"/>
        <v>N</v>
      </c>
    </row>
    <row r="6" spans="1:31" ht="27" x14ac:dyDescent="0.15">
      <c r="A6" s="17" t="s">
        <v>1417</v>
      </c>
      <c r="B6" s="17">
        <v>4</v>
      </c>
      <c r="C6" s="17">
        <v>1</v>
      </c>
      <c r="D6" s="17" t="s">
        <v>1414</v>
      </c>
      <c r="E6" s="17">
        <v>18</v>
      </c>
      <c r="F6" s="17" t="str">
        <f>IF('ENDC-n78'!P9="Y", "Y", IF('ENDC-n78'!P9="N", "N", 0))</f>
        <v>N</v>
      </c>
      <c r="G6" s="17" t="str">
        <f>IFERROR(AND(OR(G1:H5,$AA6)=TRUE,IF(SEARCH(G$1,$A6)&gt;0,TRUE,FALSE)),"")</f>
        <v/>
      </c>
      <c r="H6" s="17" t="b">
        <f>IFERROR(AND(OR(H1:H5,$AA6)=TRUE,IF(SEARCH(H$1,$A6)&gt;0,TRUE,FALSE)),"")</f>
        <v>0</v>
      </c>
      <c r="I6" s="17" t="str">
        <f>IFERROR(AND(OR(I1:L5,$AA6)=TRUE,IF(SEARCH(I$1,$A6)&gt;0,TRUE,FALSE)),"")</f>
        <v/>
      </c>
      <c r="J6" s="17" t="str">
        <f>IFERROR(AND(OR(J1:L5,$AA6)=TRUE,IF(SEARCH(J$1,$A6)&gt;0,TRUE,FALSE)),"")</f>
        <v/>
      </c>
      <c r="K6" s="17" t="b">
        <f>IFERROR(AND(OR(K1:L5,$AA6)=TRUE,IF(SEARCH(K$1,$A6)&gt;0,TRUE,FALSE)),"")</f>
        <v>0</v>
      </c>
      <c r="L6" s="17" t="str">
        <f>IFERROR(AND(OR(L1:L5,$AA6)=TRUE,IF(SEARCH(L$1,$A6)&gt;0,TRUE,FALSE)),"")</f>
        <v/>
      </c>
      <c r="M6" s="17" t="str">
        <f>IFERROR(AND(OR(M1:M5,$AA6)=TRUE,IF(SEARCH(M$1,$A6)&gt;0,TRUE,FALSE)),"")</f>
        <v/>
      </c>
      <c r="N6" s="17" t="str">
        <f>IFERROR(AND(OR(N1:Q5,$AA6)=TRUE,IF(SEARCH(N$1,$A6)&gt;0,TRUE,FALSE)),"")</f>
        <v/>
      </c>
      <c r="O6" s="17" t="str">
        <f>IFERROR(AND(OR(O1:Q5,$AA6)=TRUE,IF(SEARCH(O$1,$A6)&gt;0,TRUE,FALSE)),"")</f>
        <v/>
      </c>
      <c r="P6" s="17" t="str">
        <f>IFERROR(AND(OR(P1:Q5,$AA6)=TRUE,IF(SEARCH(P$1,$A6)&gt;0,TRUE,FALSE)),"")</f>
        <v/>
      </c>
      <c r="Q6" s="17" t="b">
        <f>IFERROR(AND(OR(Q1:Q5,$AA6)=TRUE,IF(SEARCH(Q$1,$A6)&gt;0,TRUE,FALSE)),"")</f>
        <v>0</v>
      </c>
      <c r="R6" s="17" t="str">
        <f>IFERROR(AND(OR(R1:S5,$AA6)=TRUE,IF(SEARCH(R$1,$A6)&gt;0,TRUE,FALSE)),"")</f>
        <v/>
      </c>
      <c r="S6" s="17" t="str">
        <f>IFERROR(AND(OR(S1:S5,$AA6)=TRUE,IF(SEARCH(S$1,$A6)&gt;0,TRUE,FALSE)),"")</f>
        <v/>
      </c>
      <c r="T6" s="17" t="b">
        <f>IFERROR(AND(OR(T1:T5,$AA6)=TRUE,IF(SEARCH(T$1,$A6)&gt;0,TRUE,FALSE)),"")</f>
        <v>0</v>
      </c>
      <c r="U6" s="17" t="b">
        <f>IFERROR(AND(OR(U1:X5,$AA6)=TRUE,IF(SEARCH(U$1,$A6)&gt;0,TRUE,FALSE)),"")</f>
        <v>0</v>
      </c>
      <c r="V6" s="17" t="str">
        <f>IFERROR(AND(OR(V1:X5,$AA6)=TRUE,IF(SEARCH(V$1,$A6)&gt;0,TRUE,FALSE)),"")</f>
        <v/>
      </c>
      <c r="W6" s="17" t="str">
        <f>IFERROR(AND(OR(W1:X5,$AA6)=TRUE,IF(SEARCH(W$1,$A6)&gt;0,TRUE,FALSE)),"")</f>
        <v/>
      </c>
      <c r="X6" s="17" t="str">
        <f>IFERROR(AND(OR(X1:X5,$AA6)=TRUE,IF(SEARCH(X$1,$A6)&gt;0,TRUE,FALSE)),"")</f>
        <v/>
      </c>
      <c r="Y6" s="17">
        <f t="shared" si="0"/>
        <v>0</v>
      </c>
      <c r="Z6" s="17" t="b">
        <f t="shared" si="1"/>
        <v>0</v>
      </c>
      <c r="AA6" s="17" t="b">
        <f t="shared" si="2"/>
        <v>0</v>
      </c>
      <c r="AB6" s="17" t="b">
        <f t="shared" si="3"/>
        <v>0</v>
      </c>
      <c r="AC6" s="17" t="b">
        <f>IF(E6&gt;'Overview (RESPONSES REQUIRED)'!$F$52,FALSE,TRUE)</f>
        <v>0</v>
      </c>
      <c r="AD6" s="17" t="b">
        <f>IF('Overview (RESPONSES REQUIRED)'!$D$52="Y", TRUE, FALSE)</f>
        <v>0</v>
      </c>
      <c r="AE6" s="17" t="str">
        <f t="shared" si="4"/>
        <v>N</v>
      </c>
    </row>
    <row r="7" spans="1:31" ht="27" x14ac:dyDescent="0.15">
      <c r="A7" s="17" t="s">
        <v>1418</v>
      </c>
      <c r="B7" s="17">
        <v>4</v>
      </c>
      <c r="C7" s="17">
        <v>1</v>
      </c>
      <c r="D7" s="17" t="s">
        <v>1414</v>
      </c>
      <c r="E7" s="17">
        <v>18</v>
      </c>
      <c r="F7" s="17" t="str">
        <f>IF('ENDC-n78'!P10="Y", "Y", IF('ENDC-n78'!P10="N", "N", 0))</f>
        <v>N</v>
      </c>
      <c r="G7" s="17" t="str">
        <f>IFERROR(AND(OR(G1:H6,$AA7)=TRUE,IF(SEARCH(G$1,$A7)&gt;0,TRUE,FALSE)),"")</f>
        <v/>
      </c>
      <c r="H7" s="17" t="b">
        <f>IFERROR(AND(OR(H1:H6,$AA7)=TRUE,IF(SEARCH(H$1,$A7)&gt;0,TRUE,FALSE)),"")</f>
        <v>0</v>
      </c>
      <c r="I7" s="17" t="str">
        <f>IFERROR(AND(OR(I1:L6,$AA7)=TRUE,IF(SEARCH(I$1,$A7)&gt;0,TRUE,FALSE)),"")</f>
        <v/>
      </c>
      <c r="J7" s="17" t="b">
        <f>IFERROR(AND(OR(J1:L6,$AA7)=TRUE,IF(SEARCH(J$1,$A7)&gt;0,TRUE,FALSE)),"")</f>
        <v>0</v>
      </c>
      <c r="K7" s="17" t="str">
        <f>IFERROR(AND(OR(K1:L6,$AA7)=TRUE,IF(SEARCH(K$1,$A7)&gt;0,TRUE,FALSE)),"")</f>
        <v/>
      </c>
      <c r="L7" s="17" t="str">
        <f>IFERROR(AND(OR(L1:L6,$AA7)=TRUE,IF(SEARCH(L$1,$A7)&gt;0,TRUE,FALSE)),"")</f>
        <v/>
      </c>
      <c r="M7" s="17" t="str">
        <f>IFERROR(AND(OR(M1:M6,$AA7)=TRUE,IF(SEARCH(M$1,$A7)&gt;0,TRUE,FALSE)),"")</f>
        <v/>
      </c>
      <c r="N7" s="17" t="str">
        <f>IFERROR(AND(OR(N1:Q6,$AA7)=TRUE,IF(SEARCH(N$1,$A7)&gt;0,TRUE,FALSE)),"")</f>
        <v/>
      </c>
      <c r="O7" s="17" t="str">
        <f>IFERROR(AND(OR(O1:Q6,$AA7)=TRUE,IF(SEARCH(O$1,$A7)&gt;0,TRUE,FALSE)),"")</f>
        <v/>
      </c>
      <c r="P7" s="17" t="str">
        <f>IFERROR(AND(OR(P1:Q6,$AA7)=TRUE,IF(SEARCH(P$1,$A7)&gt;0,TRUE,FALSE)),"")</f>
        <v/>
      </c>
      <c r="Q7" s="17" t="b">
        <f>IFERROR(AND(OR(Q1:Q6,$AA7)=TRUE,IF(SEARCH(Q$1,$A7)&gt;0,TRUE,FALSE)),"")</f>
        <v>0</v>
      </c>
      <c r="R7" s="17" t="str">
        <f>IFERROR(AND(OR(R1:S6,$AA7)=TRUE,IF(SEARCH(R$1,$A7)&gt;0,TRUE,FALSE)),"")</f>
        <v/>
      </c>
      <c r="S7" s="17" t="str">
        <f>IFERROR(AND(OR(S1:S6,$AA7)=TRUE,IF(SEARCH(S$1,$A7)&gt;0,TRUE,FALSE)),"")</f>
        <v/>
      </c>
      <c r="T7" s="17" t="b">
        <f>IFERROR(AND(OR(T1:T6,$AA7)=TRUE,IF(SEARCH(T$1,$A7)&gt;0,TRUE,FALSE)),"")</f>
        <v>0</v>
      </c>
      <c r="U7" s="17" t="b">
        <f>IFERROR(AND(OR(U1:X6,$AA7)=TRUE,IF(SEARCH(U$1,$A7)&gt;0,TRUE,FALSE)),"")</f>
        <v>0</v>
      </c>
      <c r="V7" s="17" t="str">
        <f>IFERROR(AND(OR(V1:X6,$AA7)=TRUE,IF(SEARCH(V$1,$A7)&gt;0,TRUE,FALSE)),"")</f>
        <v/>
      </c>
      <c r="W7" s="17" t="str">
        <f>IFERROR(AND(OR(W1:X6,$AA7)=TRUE,IF(SEARCH(W$1,$A7)&gt;0,TRUE,FALSE)),"")</f>
        <v/>
      </c>
      <c r="X7" s="17" t="str">
        <f>IFERROR(AND(OR(X1:X6,$AA7)=TRUE,IF(SEARCH(X$1,$A7)&gt;0,TRUE,FALSE)),"")</f>
        <v/>
      </c>
      <c r="Y7" s="17">
        <f t="shared" si="0"/>
        <v>0</v>
      </c>
      <c r="Z7" s="17" t="b">
        <f t="shared" si="1"/>
        <v>0</v>
      </c>
      <c r="AA7" s="17" t="b">
        <f t="shared" si="2"/>
        <v>0</v>
      </c>
      <c r="AB7" s="17" t="b">
        <f t="shared" si="3"/>
        <v>0</v>
      </c>
      <c r="AC7" s="17" t="b">
        <f>IF(E7&gt;'Overview (RESPONSES REQUIRED)'!$F$52,FALSE,TRUE)</f>
        <v>0</v>
      </c>
      <c r="AD7" s="17" t="b">
        <f>IF('Overview (RESPONSES REQUIRED)'!$D$52="Y", TRUE, FALSE)</f>
        <v>0</v>
      </c>
      <c r="AE7" s="17" t="str">
        <f t="shared" si="4"/>
        <v>N</v>
      </c>
    </row>
    <row r="8" spans="1:31" ht="27" x14ac:dyDescent="0.15">
      <c r="A8" s="17" t="s">
        <v>1419</v>
      </c>
      <c r="B8" s="17">
        <v>4</v>
      </c>
      <c r="C8" s="17">
        <v>1</v>
      </c>
      <c r="D8" s="17" t="s">
        <v>1414</v>
      </c>
      <c r="E8" s="17">
        <v>18</v>
      </c>
      <c r="F8" s="17" t="str">
        <f>IF('ENDC-n78'!P11="Y", "Y", IF('ENDC-n78'!P11="N", "N", 0))</f>
        <v>N</v>
      </c>
      <c r="G8" s="17" t="str">
        <f>IFERROR(AND(OR(G1:H7,$AA8)=TRUE,IF(SEARCH(G$1,$A8)&gt;0,TRUE,FALSE)),"")</f>
        <v/>
      </c>
      <c r="H8" s="17" t="b">
        <f>IFERROR(AND(OR(H1:H7,$AA8)=TRUE,IF(SEARCH(H$1,$A8)&gt;0,TRUE,FALSE)),"")</f>
        <v>0</v>
      </c>
      <c r="I8" s="17" t="str">
        <f>IFERROR(AND(OR(I1:L7,$AA8)=TRUE,IF(SEARCH(I$1,$A8)&gt;0,TRUE,FALSE)),"")</f>
        <v/>
      </c>
      <c r="J8" s="17" t="str">
        <f>IFERROR(AND(OR(J1:L7,$AA8)=TRUE,IF(SEARCH(J$1,$A8)&gt;0,TRUE,FALSE)),"")</f>
        <v/>
      </c>
      <c r="K8" s="17" t="str">
        <f>IFERROR(AND(OR(K1:L7,$AA8)=TRUE,IF(SEARCH(K$1,$A8)&gt;0,TRUE,FALSE)),"")</f>
        <v/>
      </c>
      <c r="L8" s="17" t="b">
        <f>IFERROR(AND(OR(L1:L7,$AA8)=TRUE,IF(SEARCH(L$1,$A8)&gt;0,TRUE,FALSE)),"")</f>
        <v>0</v>
      </c>
      <c r="M8" s="17" t="str">
        <f>IFERROR(AND(OR(M1:M7,$AA8)=TRUE,IF(SEARCH(M$1,$A8)&gt;0,TRUE,FALSE)),"")</f>
        <v/>
      </c>
      <c r="N8" s="17" t="str">
        <f>IFERROR(AND(OR(N1:Q7,$AA8)=TRUE,IF(SEARCH(N$1,$A8)&gt;0,TRUE,FALSE)),"")</f>
        <v/>
      </c>
      <c r="O8" s="17" t="b">
        <f>IFERROR(AND(OR(O1:Q7,$AA8)=TRUE,IF(SEARCH(O$1,$A8)&gt;0,TRUE,FALSE)),"")</f>
        <v>0</v>
      </c>
      <c r="P8" s="17" t="str">
        <f>IFERROR(AND(OR(P1:Q7,$AA8)=TRUE,IF(SEARCH(P$1,$A8)&gt;0,TRUE,FALSE)),"")</f>
        <v/>
      </c>
      <c r="Q8" s="17" t="str">
        <f>IFERROR(AND(OR(Q1:Q7,$AA8)=TRUE,IF(SEARCH(Q$1,$A8)&gt;0,TRUE,FALSE)),"")</f>
        <v/>
      </c>
      <c r="R8" s="17" t="str">
        <f>IFERROR(AND(OR(R1:S7,$AA8)=TRUE,IF(SEARCH(R$1,$A8)&gt;0,TRUE,FALSE)),"")</f>
        <v/>
      </c>
      <c r="S8" s="17" t="str">
        <f>IFERROR(AND(OR(S1:S7,$AA8)=TRUE,IF(SEARCH(S$1,$A8)&gt;0,TRUE,FALSE)),"")</f>
        <v/>
      </c>
      <c r="T8" s="17" t="b">
        <f>IFERROR(AND(OR(T1:T7,$AA8)=TRUE,IF(SEARCH(T$1,$A8)&gt;0,TRUE,FALSE)),"")</f>
        <v>0</v>
      </c>
      <c r="U8" s="17" t="b">
        <f>IFERROR(AND(OR(U1:X7,$AA8)=TRUE,IF(SEARCH(U$1,$A8)&gt;0,TRUE,FALSE)),"")</f>
        <v>0</v>
      </c>
      <c r="V8" s="17" t="str">
        <f>IFERROR(AND(OR(V1:X7,$AA8)=TRUE,IF(SEARCH(V$1,$A8)&gt;0,TRUE,FALSE)),"")</f>
        <v/>
      </c>
      <c r="W8" s="17" t="str">
        <f>IFERROR(AND(OR(W1:X7,$AA8)=TRUE,IF(SEARCH(W$1,$A8)&gt;0,TRUE,FALSE)),"")</f>
        <v/>
      </c>
      <c r="X8" s="17" t="str">
        <f>IFERROR(AND(OR(X1:X7,$AA8)=TRUE,IF(SEARCH(X$1,$A8)&gt;0,TRUE,FALSE)),"")</f>
        <v/>
      </c>
      <c r="Y8" s="17">
        <f t="shared" si="0"/>
        <v>0</v>
      </c>
      <c r="Z8" s="17" t="b">
        <f t="shared" si="1"/>
        <v>0</v>
      </c>
      <c r="AA8" s="17" t="b">
        <f t="shared" si="2"/>
        <v>0</v>
      </c>
      <c r="AB8" s="17" t="b">
        <f t="shared" si="3"/>
        <v>0</v>
      </c>
      <c r="AC8" s="17" t="b">
        <f>IF(E8&gt;'Overview (RESPONSES REQUIRED)'!$F$52,FALSE,TRUE)</f>
        <v>0</v>
      </c>
      <c r="AD8" s="17" t="b">
        <f>IF('Overview (RESPONSES REQUIRED)'!$D$52="Y", TRUE, FALSE)</f>
        <v>0</v>
      </c>
      <c r="AE8" s="17" t="str">
        <f t="shared" si="4"/>
        <v>N</v>
      </c>
    </row>
    <row r="9" spans="1:31" ht="27" x14ac:dyDescent="0.15">
      <c r="A9" s="17" t="s">
        <v>1420</v>
      </c>
      <c r="B9" s="17">
        <v>4</v>
      </c>
      <c r="C9" s="17">
        <v>1</v>
      </c>
      <c r="D9" s="17" t="s">
        <v>1414</v>
      </c>
      <c r="E9" s="17">
        <v>16</v>
      </c>
      <c r="F9" s="17" t="str">
        <f>IF('ENDC-n78'!P12="Y", "Y", IF('ENDC-n78'!P12="N", "N", 0))</f>
        <v>N</v>
      </c>
      <c r="G9" s="17" t="b">
        <f>IFERROR(AND(OR(G1:H8,$AA9)=TRUE,IF(SEARCH(G$1,$A9)&gt;0,TRUE,FALSE)),"")</f>
        <v>0</v>
      </c>
      <c r="H9" s="17" t="str">
        <f>IFERROR(AND(OR(H1:H8,$AA9)=TRUE,IF(SEARCH(H$1,$A9)&gt;0,TRUE,FALSE)),"")</f>
        <v/>
      </c>
      <c r="I9" s="17" t="str">
        <f>IFERROR(AND(OR(I1:L8,$AA9)=TRUE,IF(SEARCH(I$1,$A9)&gt;0,TRUE,FALSE)),"")</f>
        <v/>
      </c>
      <c r="J9" s="17" t="str">
        <f>IFERROR(AND(OR(J1:L8,$AA9)=TRUE,IF(SEARCH(J$1,$A9)&gt;0,TRUE,FALSE)),"")</f>
        <v/>
      </c>
      <c r="K9" s="17" t="str">
        <f>IFERROR(AND(OR(K1:L8,$AA9)=TRUE,IF(SEARCH(K$1,$A9)&gt;0,TRUE,FALSE)),"")</f>
        <v/>
      </c>
      <c r="L9" s="17" t="b">
        <f>IFERROR(AND(OR(L1:L8,$AA9)=TRUE,IF(SEARCH(L$1,$A9)&gt;0,TRUE,FALSE)),"")</f>
        <v>0</v>
      </c>
      <c r="M9" s="17" t="str">
        <f>IFERROR(AND(OR(M1:M8,$AA9)=TRUE,IF(SEARCH(M$1,$A9)&gt;0,TRUE,FALSE)),"")</f>
        <v/>
      </c>
      <c r="N9" s="17" t="str">
        <f>IFERROR(AND(OR(N1:Q8,$AA9)=TRUE,IF(SEARCH(N$1,$A9)&gt;0,TRUE,FALSE)),"")</f>
        <v/>
      </c>
      <c r="O9" s="17" t="str">
        <f>IFERROR(AND(OR(O1:Q8,$AA9)=TRUE,IF(SEARCH(O$1,$A9)&gt;0,TRUE,FALSE)),"")</f>
        <v/>
      </c>
      <c r="P9" s="17" t="b">
        <f>IFERROR(AND(OR(P1:Q8,$AA9)=TRUE,IF(SEARCH(P$1,$A9)&gt;0,TRUE,FALSE)),"")</f>
        <v>0</v>
      </c>
      <c r="Q9" s="17" t="str">
        <f>IFERROR(AND(OR(Q1:Q8,$AA9)=TRUE,IF(SEARCH(Q$1,$A9)&gt;0,TRUE,FALSE)),"")</f>
        <v/>
      </c>
      <c r="R9" s="17" t="str">
        <f>IFERROR(AND(OR(R1:S8,$AA9)=TRUE,IF(SEARCH(R$1,$A9)&gt;0,TRUE,FALSE)),"")</f>
        <v/>
      </c>
      <c r="S9" s="17" t="str">
        <f>IFERROR(AND(OR(S1:S8,$AA9)=TRUE,IF(SEARCH(S$1,$A9)&gt;0,TRUE,FALSE)),"")</f>
        <v/>
      </c>
      <c r="T9" s="17" t="b">
        <f>IFERROR(AND(OR(T1:T8,$AA9)=TRUE,IF(SEARCH(T$1,$A9)&gt;0,TRUE,FALSE)),"")</f>
        <v>0</v>
      </c>
      <c r="U9" s="17" t="b">
        <f>IFERROR(AND(OR(U1:X8,$AA9)=TRUE,IF(SEARCH(U$1,$A9)&gt;0,TRUE,FALSE)),"")</f>
        <v>0</v>
      </c>
      <c r="V9" s="17" t="str">
        <f>IFERROR(AND(OR(V1:X8,$AA9)=TRUE,IF(SEARCH(V$1,$A9)&gt;0,TRUE,FALSE)),"")</f>
        <v/>
      </c>
      <c r="W9" s="17" t="str">
        <f>IFERROR(AND(OR(W1:X8,$AA9)=TRUE,IF(SEARCH(W$1,$A9)&gt;0,TRUE,FALSE)),"")</f>
        <v/>
      </c>
      <c r="X9" s="17" t="str">
        <f>IFERROR(AND(OR(X1:X8,$AA9)=TRUE,IF(SEARCH(X$1,$A9)&gt;0,TRUE,FALSE)),"")</f>
        <v/>
      </c>
      <c r="Y9" s="17">
        <f t="shared" si="0"/>
        <v>0</v>
      </c>
      <c r="Z9" s="17" t="b">
        <f t="shared" si="1"/>
        <v>0</v>
      </c>
      <c r="AA9" s="17" t="b">
        <f t="shared" si="2"/>
        <v>0</v>
      </c>
      <c r="AB9" s="17" t="b">
        <f t="shared" si="3"/>
        <v>0</v>
      </c>
      <c r="AC9" s="17" t="b">
        <f>IF(E9&gt;'Overview (RESPONSES REQUIRED)'!$F$52,FALSE,TRUE)</f>
        <v>0</v>
      </c>
      <c r="AD9" s="17" t="b">
        <f>IF('Overview (RESPONSES REQUIRED)'!$D$52="Y", TRUE, FALSE)</f>
        <v>0</v>
      </c>
      <c r="AE9" s="17" t="str">
        <f t="shared" si="4"/>
        <v>N</v>
      </c>
    </row>
    <row r="10" spans="1:31" ht="27" x14ac:dyDescent="0.15">
      <c r="A10" s="17" t="s">
        <v>1421</v>
      </c>
      <c r="B10" s="17">
        <v>4</v>
      </c>
      <c r="C10" s="17">
        <v>1</v>
      </c>
      <c r="D10" s="17" t="s">
        <v>1414</v>
      </c>
      <c r="E10" s="17">
        <v>16</v>
      </c>
      <c r="F10" s="17" t="str">
        <f>IF('ENDC-n78'!P13="Y", "Y", IF('ENDC-n78'!P13="N", "N", 0))</f>
        <v>N</v>
      </c>
      <c r="G10" s="17" t="b">
        <f>IFERROR(AND(OR(G1:H9,$AA10)=TRUE,IF(SEARCH(G$1,$A10)&gt;0,TRUE,FALSE)),"")</f>
        <v>0</v>
      </c>
      <c r="H10" s="17" t="str">
        <f>IFERROR(AND(OR(H1:H9,$AA10)=TRUE,IF(SEARCH(H$1,$A10)&gt;0,TRUE,FALSE)),"")</f>
        <v/>
      </c>
      <c r="I10" s="17" t="str">
        <f>IFERROR(AND(OR(I1:L9,$AA10)=TRUE,IF(SEARCH(I$1,$A10)&gt;0,TRUE,FALSE)),"")</f>
        <v/>
      </c>
      <c r="J10" s="17" t="str">
        <f>IFERROR(AND(OR(J1:L9,$AA10)=TRUE,IF(SEARCH(J$1,$A10)&gt;0,TRUE,FALSE)),"")</f>
        <v/>
      </c>
      <c r="K10" s="17" t="b">
        <f>IFERROR(AND(OR(K1:L9,$AA10)=TRUE,IF(SEARCH(K$1,$A10)&gt;0,TRUE,FALSE)),"")</f>
        <v>0</v>
      </c>
      <c r="L10" s="17" t="str">
        <f>IFERROR(AND(OR(L1:L9,$AA10)=TRUE,IF(SEARCH(L$1,$A10)&gt;0,TRUE,FALSE)),"")</f>
        <v/>
      </c>
      <c r="M10" s="17" t="str">
        <f>IFERROR(AND(OR(M1:M9,$AA10)=TRUE,IF(SEARCH(M$1,$A10)&gt;0,TRUE,FALSE)),"")</f>
        <v/>
      </c>
      <c r="N10" s="17" t="str">
        <f>IFERROR(AND(OR(N1:Q9,$AA10)=TRUE,IF(SEARCH(N$1,$A10)&gt;0,TRUE,FALSE)),"")</f>
        <v/>
      </c>
      <c r="O10" s="17" t="str">
        <f>IFERROR(AND(OR(O1:Q9,$AA10)=TRUE,IF(SEARCH(O$1,$A10)&gt;0,TRUE,FALSE)),"")</f>
        <v/>
      </c>
      <c r="P10" s="17" t="str">
        <f>IFERROR(AND(OR(P1:Q9,$AA10)=TRUE,IF(SEARCH(P$1,$A10)&gt;0,TRUE,FALSE)),"")</f>
        <v/>
      </c>
      <c r="Q10" s="17" t="b">
        <f>IFERROR(AND(OR(Q1:Q9,$AA10)=TRUE,IF(SEARCH(Q$1,$A10)&gt;0,TRUE,FALSE)),"")</f>
        <v>0</v>
      </c>
      <c r="R10" s="17" t="str">
        <f>IFERROR(AND(OR(R1:S9,$AA10)=TRUE,IF(SEARCH(R$1,$A10)&gt;0,TRUE,FALSE)),"")</f>
        <v/>
      </c>
      <c r="S10" s="17" t="str">
        <f>IFERROR(AND(OR(S1:S9,$AA10)=TRUE,IF(SEARCH(S$1,$A10)&gt;0,TRUE,FALSE)),"")</f>
        <v/>
      </c>
      <c r="T10" s="17" t="b">
        <f>IFERROR(AND(OR(T1:T9,$AA10)=TRUE,IF(SEARCH(T$1,$A10)&gt;0,TRUE,FALSE)),"")</f>
        <v>0</v>
      </c>
      <c r="U10" s="17" t="b">
        <f>IFERROR(AND(OR(U1:X9,$AA10)=TRUE,IF(SEARCH(U$1,$A10)&gt;0,TRUE,FALSE)),"")</f>
        <v>0</v>
      </c>
      <c r="V10" s="17" t="str">
        <f>IFERROR(AND(OR(V1:X9,$AA10)=TRUE,IF(SEARCH(V$1,$A10)&gt;0,TRUE,FALSE)),"")</f>
        <v/>
      </c>
      <c r="W10" s="17" t="str">
        <f>IFERROR(AND(OR(W1:X9,$AA10)=TRUE,IF(SEARCH(W$1,$A10)&gt;0,TRUE,FALSE)),"")</f>
        <v/>
      </c>
      <c r="X10" s="17" t="str">
        <f>IFERROR(AND(OR(X1:X9,$AA10)=TRUE,IF(SEARCH(X$1,$A10)&gt;0,TRUE,FALSE)),"")</f>
        <v/>
      </c>
      <c r="Y10" s="17">
        <f t="shared" si="0"/>
        <v>0</v>
      </c>
      <c r="Z10" s="17" t="b">
        <f t="shared" si="1"/>
        <v>0</v>
      </c>
      <c r="AA10" s="17" t="b">
        <f t="shared" si="2"/>
        <v>0</v>
      </c>
      <c r="AB10" s="17" t="b">
        <f t="shared" si="3"/>
        <v>0</v>
      </c>
      <c r="AC10" s="17" t="b">
        <f>IF(E10&gt;'Overview (RESPONSES REQUIRED)'!$F$52,FALSE,TRUE)</f>
        <v>0</v>
      </c>
      <c r="AD10" s="17" t="b">
        <f>IF('Overview (RESPONSES REQUIRED)'!$D$52="Y", TRUE, FALSE)</f>
        <v>0</v>
      </c>
      <c r="AE10" s="17" t="str">
        <f t="shared" si="4"/>
        <v>N</v>
      </c>
    </row>
    <row r="11" spans="1:31" ht="27" x14ac:dyDescent="0.15">
      <c r="A11" s="17" t="s">
        <v>1422</v>
      </c>
      <c r="B11" s="17">
        <v>4</v>
      </c>
      <c r="C11" s="17">
        <v>1</v>
      </c>
      <c r="D11" s="17" t="s">
        <v>1414</v>
      </c>
      <c r="E11" s="17">
        <v>16</v>
      </c>
      <c r="F11" s="17" t="str">
        <f>IF('ENDC-n78'!P14="Y", "Y", IF('ENDC-n78'!P14="N", "N", 0))</f>
        <v>N</v>
      </c>
      <c r="G11" s="17" t="str">
        <f>IFERROR(AND(OR(G1:H10,$AA11)=TRUE,IF(SEARCH(G$1,$A11)&gt;0,TRUE,FALSE)),"")</f>
        <v/>
      </c>
      <c r="H11" s="17" t="b">
        <f>IFERROR(AND(OR(H1:H10,$AA11)=TRUE,IF(SEARCH(H$1,$A11)&gt;0,TRUE,FALSE)),"")</f>
        <v>0</v>
      </c>
      <c r="I11" s="17" t="b">
        <f>IFERROR(AND(OR(I1:L10,$AA11)=TRUE,IF(SEARCH(I$1,$A11)&gt;0,TRUE,FALSE)),"")</f>
        <v>0</v>
      </c>
      <c r="J11" s="17" t="str">
        <f>IFERROR(AND(OR(J1:L10,$AA11)=TRUE,IF(SEARCH(J$1,$A11)&gt;0,TRUE,FALSE)),"")</f>
        <v/>
      </c>
      <c r="K11" s="17" t="str">
        <f>IFERROR(AND(OR(K1:L10,$AA11)=TRUE,IF(SEARCH(K$1,$A11)&gt;0,TRUE,FALSE)),"")</f>
        <v/>
      </c>
      <c r="L11" s="17" t="str">
        <f>IFERROR(AND(OR(L1:L10,$AA11)=TRUE,IF(SEARCH(L$1,$A11)&gt;0,TRUE,FALSE)),"")</f>
        <v/>
      </c>
      <c r="M11" s="17" t="str">
        <f>IFERROR(AND(OR(M1:M10,$AA11)=TRUE,IF(SEARCH(M$1,$A11)&gt;0,TRUE,FALSE)),"")</f>
        <v/>
      </c>
      <c r="N11" s="17" t="str">
        <f>IFERROR(AND(OR(N1:Q10,$AA11)=TRUE,IF(SEARCH(N$1,$A11)&gt;0,TRUE,FALSE)),"")</f>
        <v/>
      </c>
      <c r="O11" s="17" t="str">
        <f>IFERROR(AND(OR(O1:Q10,$AA11)=TRUE,IF(SEARCH(O$1,$A11)&gt;0,TRUE,FALSE)),"")</f>
        <v/>
      </c>
      <c r="P11" s="17" t="str">
        <f>IFERROR(AND(OR(P1:Q10,$AA11)=TRUE,IF(SEARCH(P$1,$A11)&gt;0,TRUE,FALSE)),"")</f>
        <v/>
      </c>
      <c r="Q11" s="17" t="b">
        <f>IFERROR(AND(OR(Q1:Q10,$AA11)=TRUE,IF(SEARCH(Q$1,$A11)&gt;0,TRUE,FALSE)),"")</f>
        <v>0</v>
      </c>
      <c r="R11" s="17" t="str">
        <f>IFERROR(AND(OR(R1:S10,$AA11)=TRUE,IF(SEARCH(R$1,$A11)&gt;0,TRUE,FALSE)),"")</f>
        <v/>
      </c>
      <c r="S11" s="17" t="str">
        <f>IFERROR(AND(OR(S1:S10,$AA11)=TRUE,IF(SEARCH(S$1,$A11)&gt;0,TRUE,FALSE)),"")</f>
        <v/>
      </c>
      <c r="T11" s="17" t="b">
        <f>IFERROR(AND(OR(T1:T10,$AA11)=TRUE,IF(SEARCH(T$1,$A11)&gt;0,TRUE,FALSE)),"")</f>
        <v>0</v>
      </c>
      <c r="U11" s="17" t="b">
        <f>IFERROR(AND(OR(U1:X10,$AA11)=TRUE,IF(SEARCH(U$1,$A11)&gt;0,TRUE,FALSE)),"")</f>
        <v>0</v>
      </c>
      <c r="V11" s="17" t="str">
        <f>IFERROR(AND(OR(V1:X10,$AA11)=TRUE,IF(SEARCH(V$1,$A11)&gt;0,TRUE,FALSE)),"")</f>
        <v/>
      </c>
      <c r="W11" s="17" t="str">
        <f>IFERROR(AND(OR(W1:X10,$AA11)=TRUE,IF(SEARCH(W$1,$A11)&gt;0,TRUE,FALSE)),"")</f>
        <v/>
      </c>
      <c r="X11" s="17" t="str">
        <f>IFERROR(AND(OR(X1:X10,$AA11)=TRUE,IF(SEARCH(X$1,$A11)&gt;0,TRUE,FALSE)),"")</f>
        <v/>
      </c>
      <c r="Y11" s="17">
        <f t="shared" si="0"/>
        <v>0</v>
      </c>
      <c r="Z11" s="17" t="b">
        <f t="shared" si="1"/>
        <v>0</v>
      </c>
      <c r="AA11" s="17" t="b">
        <f t="shared" si="2"/>
        <v>0</v>
      </c>
      <c r="AB11" s="17" t="b">
        <f t="shared" si="3"/>
        <v>0</v>
      </c>
      <c r="AC11" s="17" t="b">
        <f>IF(E11&gt;'Overview (RESPONSES REQUIRED)'!$F$52,FALSE,TRUE)</f>
        <v>0</v>
      </c>
      <c r="AD11" s="17" t="b">
        <f>IF('Overview (RESPONSES REQUIRED)'!$D$52="Y", TRUE, FALSE)</f>
        <v>0</v>
      </c>
      <c r="AE11" s="17" t="str">
        <f t="shared" si="4"/>
        <v>N</v>
      </c>
    </row>
    <row r="12" spans="1:31" ht="27" x14ac:dyDescent="0.15">
      <c r="A12" s="17" t="s">
        <v>1423</v>
      </c>
      <c r="B12" s="17">
        <v>4</v>
      </c>
      <c r="C12" s="17">
        <v>1</v>
      </c>
      <c r="D12" s="17" t="s">
        <v>1414</v>
      </c>
      <c r="E12" s="17">
        <v>16</v>
      </c>
      <c r="F12" s="17" t="str">
        <f>IF('ENDC-n78'!P15="Y", "Y", IF('ENDC-n78'!P15="N", "N", 0))</f>
        <v>N</v>
      </c>
      <c r="G12" s="17" t="b">
        <f>IFERROR(AND(OR(G1:H11,$AA12)=TRUE,IF(SEARCH(G$1,$A12)&gt;0,TRUE,FALSE)),"")</f>
        <v>0</v>
      </c>
      <c r="H12" s="17" t="str">
        <f>IFERROR(AND(OR(H1:H11,$AA12)=TRUE,IF(SEARCH(H$1,$A12)&gt;0,TRUE,FALSE)),"")</f>
        <v/>
      </c>
      <c r="I12" s="17" t="str">
        <f>IFERROR(AND(OR(I1:L11,$AA12)=TRUE,IF(SEARCH(I$1,$A12)&gt;0,TRUE,FALSE)),"")</f>
        <v/>
      </c>
      <c r="J12" s="17" t="b">
        <f>IFERROR(AND(OR(J1:L11,$AA12)=TRUE,IF(SEARCH(J$1,$A12)&gt;0,TRUE,FALSE)),"")</f>
        <v>0</v>
      </c>
      <c r="K12" s="17" t="str">
        <f>IFERROR(AND(OR(K1:L11,$AA12)=TRUE,IF(SEARCH(K$1,$A12)&gt;0,TRUE,FALSE)),"")</f>
        <v/>
      </c>
      <c r="L12" s="17" t="str">
        <f>IFERROR(AND(OR(L1:L11,$AA12)=TRUE,IF(SEARCH(L$1,$A12)&gt;0,TRUE,FALSE)),"")</f>
        <v/>
      </c>
      <c r="M12" s="17" t="str">
        <f>IFERROR(AND(OR(M1:M11,$AA12)=TRUE,IF(SEARCH(M$1,$A12)&gt;0,TRUE,FALSE)),"")</f>
        <v/>
      </c>
      <c r="N12" s="17" t="str">
        <f>IFERROR(AND(OR(N1:Q11,$AA12)=TRUE,IF(SEARCH(N$1,$A12)&gt;0,TRUE,FALSE)),"")</f>
        <v/>
      </c>
      <c r="O12" s="17" t="str">
        <f>IFERROR(AND(OR(O1:Q11,$AA12)=TRUE,IF(SEARCH(O$1,$A12)&gt;0,TRUE,FALSE)),"")</f>
        <v/>
      </c>
      <c r="P12" s="17" t="str">
        <f>IFERROR(AND(OR(P1:Q11,$AA12)=TRUE,IF(SEARCH(P$1,$A12)&gt;0,TRUE,FALSE)),"")</f>
        <v/>
      </c>
      <c r="Q12" s="17" t="b">
        <f>IFERROR(AND(OR(Q1:Q11,$AA12)=TRUE,IF(SEARCH(Q$1,$A12)&gt;0,TRUE,FALSE)),"")</f>
        <v>0</v>
      </c>
      <c r="R12" s="17" t="str">
        <f>IFERROR(AND(OR(R1:S11,$AA12)=TRUE,IF(SEARCH(R$1,$A12)&gt;0,TRUE,FALSE)),"")</f>
        <v/>
      </c>
      <c r="S12" s="17" t="str">
        <f>IFERROR(AND(OR(S1:S11,$AA12)=TRUE,IF(SEARCH(S$1,$A12)&gt;0,TRUE,FALSE)),"")</f>
        <v/>
      </c>
      <c r="T12" s="17" t="b">
        <f>IFERROR(AND(OR(T1:T11,$AA12)=TRUE,IF(SEARCH(T$1,$A12)&gt;0,TRUE,FALSE)),"")</f>
        <v>0</v>
      </c>
      <c r="U12" s="17" t="b">
        <f>IFERROR(AND(OR(U1:X11,$AA12)=TRUE,IF(SEARCH(U$1,$A12)&gt;0,TRUE,FALSE)),"")</f>
        <v>0</v>
      </c>
      <c r="V12" s="17" t="str">
        <f>IFERROR(AND(OR(V1:X11,$AA12)=TRUE,IF(SEARCH(V$1,$A12)&gt;0,TRUE,FALSE)),"")</f>
        <v/>
      </c>
      <c r="W12" s="17" t="str">
        <f>IFERROR(AND(OR(W1:X11,$AA12)=TRUE,IF(SEARCH(W$1,$A12)&gt;0,TRUE,FALSE)),"")</f>
        <v/>
      </c>
      <c r="X12" s="17" t="str">
        <f>IFERROR(AND(OR(X1:X11,$AA12)=TRUE,IF(SEARCH(X$1,$A12)&gt;0,TRUE,FALSE)),"")</f>
        <v/>
      </c>
      <c r="Y12" s="17">
        <f t="shared" si="0"/>
        <v>0</v>
      </c>
      <c r="Z12" s="17" t="b">
        <f t="shared" si="1"/>
        <v>0</v>
      </c>
      <c r="AA12" s="17" t="b">
        <f t="shared" si="2"/>
        <v>0</v>
      </c>
      <c r="AB12" s="17" t="b">
        <f t="shared" si="3"/>
        <v>0</v>
      </c>
      <c r="AC12" s="17" t="b">
        <f>IF(E12&gt;'Overview (RESPONSES REQUIRED)'!$F$52,FALSE,TRUE)</f>
        <v>0</v>
      </c>
      <c r="AD12" s="17" t="b">
        <f>IF('Overview (RESPONSES REQUIRED)'!$D$52="Y", TRUE, FALSE)</f>
        <v>0</v>
      </c>
      <c r="AE12" s="17" t="str">
        <f t="shared" si="4"/>
        <v>N</v>
      </c>
    </row>
    <row r="13" spans="1:31" ht="27" x14ac:dyDescent="0.15">
      <c r="A13" s="17" t="s">
        <v>1424</v>
      </c>
      <c r="B13" s="17">
        <v>4</v>
      </c>
      <c r="C13" s="17">
        <v>1</v>
      </c>
      <c r="D13" s="17" t="s">
        <v>1414</v>
      </c>
      <c r="E13" s="17">
        <v>16</v>
      </c>
      <c r="F13" s="17" t="str">
        <f>IF('ENDC-n78'!P16="Y", "Y", IF('ENDC-n78'!P16="N", "N", 0))</f>
        <v>N</v>
      </c>
      <c r="G13" s="17" t="str">
        <f>IFERROR(AND(OR(G1:H12,$AA13)=TRUE,IF(SEARCH(G$1,$A13)&gt;0,TRUE,FALSE)),"")</f>
        <v/>
      </c>
      <c r="H13" s="17" t="b">
        <f>IFERROR(AND(OR(H1:H12,$AA13)=TRUE,IF(SEARCH(H$1,$A13)&gt;0,TRUE,FALSE)),"")</f>
        <v>0</v>
      </c>
      <c r="I13" s="17" t="str">
        <f>IFERROR(AND(OR(I1:L12,$AA13)=TRUE,IF(SEARCH(I$1,$A13)&gt;0,TRUE,FALSE)),"")</f>
        <v/>
      </c>
      <c r="J13" s="17" t="str">
        <f>IFERROR(AND(OR(J1:L12,$AA13)=TRUE,IF(SEARCH(J$1,$A13)&gt;0,TRUE,FALSE)),"")</f>
        <v/>
      </c>
      <c r="K13" s="17" t="str">
        <f>IFERROR(AND(OR(K1:L12,$AA13)=TRUE,IF(SEARCH(K$1,$A13)&gt;0,TRUE,FALSE)),"")</f>
        <v/>
      </c>
      <c r="L13" s="17" t="b">
        <f>IFERROR(AND(OR(L1:L12,$AA13)=TRUE,IF(SEARCH(L$1,$A13)&gt;0,TRUE,FALSE)),"")</f>
        <v>0</v>
      </c>
      <c r="M13" s="17" t="str">
        <f>IFERROR(AND(OR(M1:M12,$AA13)=TRUE,IF(SEARCH(M$1,$A13)&gt;0,TRUE,FALSE)),"")</f>
        <v/>
      </c>
      <c r="N13" s="17" t="b">
        <f>IFERROR(AND(OR(N1:Q12,$AA13)=TRUE,IF(SEARCH(N$1,$A13)&gt;0,TRUE,FALSE)),"")</f>
        <v>0</v>
      </c>
      <c r="O13" s="17" t="str">
        <f>IFERROR(AND(OR(O1:Q12,$AA13)=TRUE,IF(SEARCH(O$1,$A13)&gt;0,TRUE,FALSE)),"")</f>
        <v/>
      </c>
      <c r="P13" s="17" t="str">
        <f>IFERROR(AND(OR(P1:Q12,$AA13)=TRUE,IF(SEARCH(P$1,$A13)&gt;0,TRUE,FALSE)),"")</f>
        <v/>
      </c>
      <c r="Q13" s="17" t="str">
        <f>IFERROR(AND(OR(Q1:Q12,$AA13)=TRUE,IF(SEARCH(Q$1,$A13)&gt;0,TRUE,FALSE)),"")</f>
        <v/>
      </c>
      <c r="R13" s="17" t="str">
        <f>IFERROR(AND(OR(R1:S12,$AA13)=TRUE,IF(SEARCH(R$1,$A13)&gt;0,TRUE,FALSE)),"")</f>
        <v/>
      </c>
      <c r="S13" s="17" t="str">
        <f>IFERROR(AND(OR(S1:S12,$AA13)=TRUE,IF(SEARCH(S$1,$A13)&gt;0,TRUE,FALSE)),"")</f>
        <v/>
      </c>
      <c r="T13" s="17" t="b">
        <f>IFERROR(AND(OR(T1:T12,$AA13)=TRUE,IF(SEARCH(T$1,$A13)&gt;0,TRUE,FALSE)),"")</f>
        <v>0</v>
      </c>
      <c r="U13" s="17" t="b">
        <f>IFERROR(AND(OR(U1:X12,$AA13)=TRUE,IF(SEARCH(U$1,$A13)&gt;0,TRUE,FALSE)),"")</f>
        <v>0</v>
      </c>
      <c r="V13" s="17" t="str">
        <f>IFERROR(AND(OR(V1:X12,$AA13)=TRUE,IF(SEARCH(V$1,$A13)&gt;0,TRUE,FALSE)),"")</f>
        <v/>
      </c>
      <c r="W13" s="17" t="str">
        <f>IFERROR(AND(OR(W1:X12,$AA13)=TRUE,IF(SEARCH(W$1,$A13)&gt;0,TRUE,FALSE)),"")</f>
        <v/>
      </c>
      <c r="X13" s="17" t="str">
        <f>IFERROR(AND(OR(X1:X12,$AA13)=TRUE,IF(SEARCH(X$1,$A13)&gt;0,TRUE,FALSE)),"")</f>
        <v/>
      </c>
      <c r="Y13" s="17">
        <f t="shared" si="0"/>
        <v>0</v>
      </c>
      <c r="Z13" s="17" t="b">
        <f t="shared" si="1"/>
        <v>0</v>
      </c>
      <c r="AA13" s="17" t="b">
        <f t="shared" si="2"/>
        <v>0</v>
      </c>
      <c r="AB13" s="17" t="b">
        <f t="shared" si="3"/>
        <v>0</v>
      </c>
      <c r="AC13" s="17" t="b">
        <f>IF(E13&gt;'Overview (RESPONSES REQUIRED)'!$F$52,FALSE,TRUE)</f>
        <v>0</v>
      </c>
      <c r="AD13" s="17" t="b">
        <f>IF('Overview (RESPONSES REQUIRED)'!$D$52="Y", TRUE, FALSE)</f>
        <v>0</v>
      </c>
      <c r="AE13" s="17" t="str">
        <f t="shared" si="4"/>
        <v>N</v>
      </c>
    </row>
    <row r="14" spans="1:31" ht="27" x14ac:dyDescent="0.15">
      <c r="A14" s="17" t="s">
        <v>1425</v>
      </c>
      <c r="B14" s="17">
        <v>4</v>
      </c>
      <c r="C14" s="17">
        <v>1</v>
      </c>
      <c r="D14" s="17" t="s">
        <v>1414</v>
      </c>
      <c r="E14" s="17">
        <v>16</v>
      </c>
      <c r="F14" s="17" t="str">
        <f>IF('ENDC-n78'!P17="Y", "Y", IF('ENDC-n78'!P17="N", "N", 0))</f>
        <v>N</v>
      </c>
      <c r="G14" s="17" t="b">
        <f>IFERROR(AND(OR(G1:H13,$AA14)=TRUE,IF(SEARCH(G$1,$A14)&gt;0,TRUE,FALSE)),"")</f>
        <v>0</v>
      </c>
      <c r="H14" s="17" t="str">
        <f>IFERROR(AND(OR(H1:H13,$AA14)=TRUE,IF(SEARCH(H$1,$A14)&gt;0,TRUE,FALSE)),"")</f>
        <v/>
      </c>
      <c r="I14" s="17" t="str">
        <f>IFERROR(AND(OR(I1:L13,$AA14)=TRUE,IF(SEARCH(I$1,$A14)&gt;0,TRUE,FALSE)),"")</f>
        <v/>
      </c>
      <c r="J14" s="17" t="str">
        <f>IFERROR(AND(OR(J1:L13,$AA14)=TRUE,IF(SEARCH(J$1,$A14)&gt;0,TRUE,FALSE)),"")</f>
        <v/>
      </c>
      <c r="K14" s="17" t="str">
        <f>IFERROR(AND(OR(K1:L13,$AA14)=TRUE,IF(SEARCH(K$1,$A14)&gt;0,TRUE,FALSE)),"")</f>
        <v/>
      </c>
      <c r="L14" s="17" t="b">
        <f>IFERROR(AND(OR(L1:L13,$AA14)=TRUE,IF(SEARCH(L$1,$A14)&gt;0,TRUE,FALSE)),"")</f>
        <v>0</v>
      </c>
      <c r="M14" s="17" t="str">
        <f>IFERROR(AND(OR(M1:M13,$AA14)=TRUE,IF(SEARCH(M$1,$A14)&gt;0,TRUE,FALSE)),"")</f>
        <v/>
      </c>
      <c r="N14" s="17" t="str">
        <f>IFERROR(AND(OR(N1:Q13,$AA14)=TRUE,IF(SEARCH(N$1,$A14)&gt;0,TRUE,FALSE)),"")</f>
        <v/>
      </c>
      <c r="O14" s="17" t="b">
        <f>IFERROR(AND(OR(O1:Q13,$AA14)=TRUE,IF(SEARCH(O$1,$A14)&gt;0,TRUE,FALSE)),"")</f>
        <v>0</v>
      </c>
      <c r="P14" s="17" t="str">
        <f>IFERROR(AND(OR(P1:Q13,$AA14)=TRUE,IF(SEARCH(P$1,$A14)&gt;0,TRUE,FALSE)),"")</f>
        <v/>
      </c>
      <c r="Q14" s="17" t="str">
        <f>IFERROR(AND(OR(Q1:Q13,$AA14)=TRUE,IF(SEARCH(Q$1,$A14)&gt;0,TRUE,FALSE)),"")</f>
        <v/>
      </c>
      <c r="R14" s="17" t="str">
        <f>IFERROR(AND(OR(R1:S13,$AA14)=TRUE,IF(SEARCH(R$1,$A14)&gt;0,TRUE,FALSE)),"")</f>
        <v/>
      </c>
      <c r="S14" s="17" t="str">
        <f>IFERROR(AND(OR(S1:S13,$AA14)=TRUE,IF(SEARCH(S$1,$A14)&gt;0,TRUE,FALSE)),"")</f>
        <v/>
      </c>
      <c r="T14" s="17" t="b">
        <f>IFERROR(AND(OR(T1:T13,$AA14)=TRUE,IF(SEARCH(T$1,$A14)&gt;0,TRUE,FALSE)),"")</f>
        <v>0</v>
      </c>
      <c r="U14" s="17" t="b">
        <f>IFERROR(AND(OR(U1:X13,$AA14)=TRUE,IF(SEARCH(U$1,$A14)&gt;0,TRUE,FALSE)),"")</f>
        <v>0</v>
      </c>
      <c r="V14" s="17" t="str">
        <f>IFERROR(AND(OR(V1:X13,$AA14)=TRUE,IF(SEARCH(V$1,$A14)&gt;0,TRUE,FALSE)),"")</f>
        <v/>
      </c>
      <c r="W14" s="17" t="str">
        <f>IFERROR(AND(OR(W1:X13,$AA14)=TRUE,IF(SEARCH(W$1,$A14)&gt;0,TRUE,FALSE)),"")</f>
        <v/>
      </c>
      <c r="X14" s="17" t="str">
        <f>IFERROR(AND(OR(X1:X13,$AA14)=TRUE,IF(SEARCH(X$1,$A14)&gt;0,TRUE,FALSE)),"")</f>
        <v/>
      </c>
      <c r="Y14" s="17">
        <f t="shared" si="0"/>
        <v>0</v>
      </c>
      <c r="Z14" s="17" t="b">
        <f t="shared" si="1"/>
        <v>0</v>
      </c>
      <c r="AA14" s="17" t="b">
        <f t="shared" si="2"/>
        <v>0</v>
      </c>
      <c r="AB14" s="17" t="b">
        <f t="shared" si="3"/>
        <v>0</v>
      </c>
      <c r="AC14" s="17" t="b">
        <f>IF(E14&gt;'Overview (RESPONSES REQUIRED)'!$F$52,FALSE,TRUE)</f>
        <v>0</v>
      </c>
      <c r="AD14" s="17" t="b">
        <f>IF('Overview (RESPONSES REQUIRED)'!$D$52="Y", TRUE, FALSE)</f>
        <v>0</v>
      </c>
      <c r="AE14" s="17" t="str">
        <f t="shared" si="4"/>
        <v>N</v>
      </c>
    </row>
    <row r="15" spans="1:31" ht="27" x14ac:dyDescent="0.15">
      <c r="A15" s="17" t="s">
        <v>1426</v>
      </c>
      <c r="B15" s="17">
        <v>4</v>
      </c>
      <c r="C15" s="17">
        <v>1</v>
      </c>
      <c r="D15" s="17" t="s">
        <v>1414</v>
      </c>
      <c r="E15" s="17">
        <v>14</v>
      </c>
      <c r="F15" s="17" t="str">
        <f>IF('ENDC-n78'!P18="Y", "Y", IF('ENDC-n78'!P18="N", "N", 0))</f>
        <v>N</v>
      </c>
      <c r="G15" s="17" t="str">
        <f>IFERROR(AND(OR(G1:H14,$AA15)=TRUE,IF(SEARCH(G$1,$A15)&gt;0,TRUE,FALSE)),"")</f>
        <v/>
      </c>
      <c r="H15" s="17" t="b">
        <f>IFERROR(AND(OR(H1:H14,$AA15)=TRUE,IF(SEARCH(H$1,$A15)&gt;0,TRUE,FALSE)),"")</f>
        <v>0</v>
      </c>
      <c r="I15" s="17" t="str">
        <f>IFERROR(AND(OR(I1:L14,$AA15)=TRUE,IF(SEARCH(I$1,$A15)&gt;0,TRUE,FALSE)),"")</f>
        <v/>
      </c>
      <c r="J15" s="17" t="str">
        <f>IFERROR(AND(OR(J1:L14,$AA15)=TRUE,IF(SEARCH(J$1,$A15)&gt;0,TRUE,FALSE)),"")</f>
        <v/>
      </c>
      <c r="K15" s="17" t="b">
        <f>IFERROR(AND(OR(K1:L14,$AA15)=TRUE,IF(SEARCH(K$1,$A15)&gt;0,TRUE,FALSE)),"")</f>
        <v>0</v>
      </c>
      <c r="L15" s="17" t="str">
        <f>IFERROR(AND(OR(L1:L14,$AA15)=TRUE,IF(SEARCH(L$1,$A15)&gt;0,TRUE,FALSE)),"")</f>
        <v/>
      </c>
      <c r="M15" s="17" t="str">
        <f>IFERROR(AND(OR(M1:M14,$AA15)=TRUE,IF(SEARCH(M$1,$A15)&gt;0,TRUE,FALSE)),"")</f>
        <v/>
      </c>
      <c r="N15" s="17" t="str">
        <f>IFERROR(AND(OR(N1:Q14,$AA15)=TRUE,IF(SEARCH(N$1,$A15)&gt;0,TRUE,FALSE)),"")</f>
        <v/>
      </c>
      <c r="O15" s="17" t="str">
        <f>IFERROR(AND(OR(O1:Q14,$AA15)=TRUE,IF(SEARCH(O$1,$A15)&gt;0,TRUE,FALSE)),"")</f>
        <v/>
      </c>
      <c r="P15" s="17" t="b">
        <f>IFERROR(AND(OR(P1:Q14,$AA15)=TRUE,IF(SEARCH(P$1,$A15)&gt;0,TRUE,FALSE)),"")</f>
        <v>0</v>
      </c>
      <c r="Q15" s="17" t="str">
        <f>IFERROR(AND(OR(Q1:Q14,$AA15)=TRUE,IF(SEARCH(Q$1,$A15)&gt;0,TRUE,FALSE)),"")</f>
        <v/>
      </c>
      <c r="R15" s="17" t="str">
        <f>IFERROR(AND(OR(R1:S14,$AA15)=TRUE,IF(SEARCH(R$1,$A15)&gt;0,TRUE,FALSE)),"")</f>
        <v/>
      </c>
      <c r="S15" s="17" t="str">
        <f>IFERROR(AND(OR(S1:S14,$AA15)=TRUE,IF(SEARCH(S$1,$A15)&gt;0,TRUE,FALSE)),"")</f>
        <v/>
      </c>
      <c r="T15" s="17" t="b">
        <f>IFERROR(AND(OR(T1:T14,$AA15)=TRUE,IF(SEARCH(T$1,$A15)&gt;0,TRUE,FALSE)),"")</f>
        <v>0</v>
      </c>
      <c r="U15" s="17" t="b">
        <f>IFERROR(AND(OR(U1:X14,$AA15)=TRUE,IF(SEARCH(U$1,$A15)&gt;0,TRUE,FALSE)),"")</f>
        <v>0</v>
      </c>
      <c r="V15" s="17" t="str">
        <f>IFERROR(AND(OR(V1:X14,$AA15)=TRUE,IF(SEARCH(V$1,$A15)&gt;0,TRUE,FALSE)),"")</f>
        <v/>
      </c>
      <c r="W15" s="17" t="str">
        <f>IFERROR(AND(OR(W1:X14,$AA15)=TRUE,IF(SEARCH(W$1,$A15)&gt;0,TRUE,FALSE)),"")</f>
        <v/>
      </c>
      <c r="X15" s="17" t="str">
        <f>IFERROR(AND(OR(X1:X14,$AA15)=TRUE,IF(SEARCH(X$1,$A15)&gt;0,TRUE,FALSE)),"")</f>
        <v/>
      </c>
      <c r="Y15" s="17">
        <f t="shared" si="0"/>
        <v>0</v>
      </c>
      <c r="Z15" s="17" t="b">
        <f t="shared" si="1"/>
        <v>0</v>
      </c>
      <c r="AA15" s="17" t="b">
        <f t="shared" si="2"/>
        <v>0</v>
      </c>
      <c r="AB15" s="17" t="b">
        <f t="shared" si="3"/>
        <v>0</v>
      </c>
      <c r="AC15" s="17" t="b">
        <f>IF(E15&gt;'Overview (RESPONSES REQUIRED)'!$F$52,FALSE,TRUE)</f>
        <v>0</v>
      </c>
      <c r="AD15" s="17" t="b">
        <f>IF('Overview (RESPONSES REQUIRED)'!$D$52="Y", TRUE, FALSE)</f>
        <v>0</v>
      </c>
      <c r="AE15" s="17" t="str">
        <f t="shared" si="4"/>
        <v>N</v>
      </c>
    </row>
    <row r="16" spans="1:31" ht="27" x14ac:dyDescent="0.15">
      <c r="A16" s="17" t="s">
        <v>1427</v>
      </c>
      <c r="B16" s="17">
        <v>4</v>
      </c>
      <c r="C16" s="17">
        <v>1</v>
      </c>
      <c r="D16" s="17" t="s">
        <v>1414</v>
      </c>
      <c r="E16" s="17">
        <v>14</v>
      </c>
      <c r="F16" s="17" t="str">
        <f>IF('ENDC-n78'!P19="Y", "Y", IF('ENDC-n78'!P19="N", "N", 0))</f>
        <v>N</v>
      </c>
      <c r="G16" s="17" t="str">
        <f>IFERROR(AND(OR(G1:H15,$AA16)=TRUE,IF(SEARCH(G$1,$A16)&gt;0,TRUE,FALSE)),"")</f>
        <v/>
      </c>
      <c r="H16" s="17" t="b">
        <f>IFERROR(AND(OR(H1:H15,$AA16)=TRUE,IF(SEARCH(H$1,$A16)&gt;0,TRUE,FALSE)),"")</f>
        <v>0</v>
      </c>
      <c r="I16" s="17" t="str">
        <f>IFERROR(AND(OR(I1:L15,$AA16)=TRUE,IF(SEARCH(I$1,$A16)&gt;0,TRUE,FALSE)),"")</f>
        <v/>
      </c>
      <c r="J16" s="17" t="b">
        <f>IFERROR(AND(OR(J1:L15,$AA16)=TRUE,IF(SEARCH(J$1,$A16)&gt;0,TRUE,FALSE)),"")</f>
        <v>0</v>
      </c>
      <c r="K16" s="17" t="str">
        <f>IFERROR(AND(OR(K1:L15,$AA16)=TRUE,IF(SEARCH(K$1,$A16)&gt;0,TRUE,FALSE)),"")</f>
        <v/>
      </c>
      <c r="L16" s="17" t="str">
        <f>IFERROR(AND(OR(L1:L15,$AA16)=TRUE,IF(SEARCH(L$1,$A16)&gt;0,TRUE,FALSE)),"")</f>
        <v/>
      </c>
      <c r="M16" s="17" t="str">
        <f>IFERROR(AND(OR(M1:M15,$AA16)=TRUE,IF(SEARCH(M$1,$A16)&gt;0,TRUE,FALSE)),"")</f>
        <v/>
      </c>
      <c r="N16" s="17" t="str">
        <f>IFERROR(AND(OR(N1:Q15,$AA16)=TRUE,IF(SEARCH(N$1,$A16)&gt;0,TRUE,FALSE)),"")</f>
        <v/>
      </c>
      <c r="O16" s="17" t="str">
        <f>IFERROR(AND(OR(O1:Q15,$AA16)=TRUE,IF(SEARCH(O$1,$A16)&gt;0,TRUE,FALSE)),"")</f>
        <v/>
      </c>
      <c r="P16" s="17" t="b">
        <f>IFERROR(AND(OR(P1:Q15,$AA16)=TRUE,IF(SEARCH(P$1,$A16)&gt;0,TRUE,FALSE)),"")</f>
        <v>0</v>
      </c>
      <c r="Q16" s="17" t="str">
        <f>IFERROR(AND(OR(Q1:Q15,$AA16)=TRUE,IF(SEARCH(Q$1,$A16)&gt;0,TRUE,FALSE)),"")</f>
        <v/>
      </c>
      <c r="R16" s="17" t="str">
        <f>IFERROR(AND(OR(R1:S15,$AA16)=TRUE,IF(SEARCH(R$1,$A16)&gt;0,TRUE,FALSE)),"")</f>
        <v/>
      </c>
      <c r="S16" s="17" t="str">
        <f>IFERROR(AND(OR(S1:S15,$AA16)=TRUE,IF(SEARCH(S$1,$A16)&gt;0,TRUE,FALSE)),"")</f>
        <v/>
      </c>
      <c r="T16" s="17" t="b">
        <f>IFERROR(AND(OR(T1:T15,$AA16)=TRUE,IF(SEARCH(T$1,$A16)&gt;0,TRUE,FALSE)),"")</f>
        <v>0</v>
      </c>
      <c r="U16" s="17" t="b">
        <f>IFERROR(AND(OR(U1:X15,$AA16)=TRUE,IF(SEARCH(U$1,$A16)&gt;0,TRUE,FALSE)),"")</f>
        <v>0</v>
      </c>
      <c r="V16" s="17" t="str">
        <f>IFERROR(AND(OR(V1:X15,$AA16)=TRUE,IF(SEARCH(V$1,$A16)&gt;0,TRUE,FALSE)),"")</f>
        <v/>
      </c>
      <c r="W16" s="17" t="str">
        <f>IFERROR(AND(OR(W1:X15,$AA16)=TRUE,IF(SEARCH(W$1,$A16)&gt;0,TRUE,FALSE)),"")</f>
        <v/>
      </c>
      <c r="X16" s="17" t="str">
        <f>IFERROR(AND(OR(X1:X15,$AA16)=TRUE,IF(SEARCH(X$1,$A16)&gt;0,TRUE,FALSE)),"")</f>
        <v/>
      </c>
      <c r="Y16" s="17">
        <f t="shared" si="0"/>
        <v>0</v>
      </c>
      <c r="Z16" s="17" t="b">
        <f t="shared" si="1"/>
        <v>0</v>
      </c>
      <c r="AA16" s="17" t="b">
        <f t="shared" si="2"/>
        <v>0</v>
      </c>
      <c r="AB16" s="17" t="b">
        <f t="shared" si="3"/>
        <v>0</v>
      </c>
      <c r="AC16" s="17" t="b">
        <f>IF(E16&gt;'Overview (RESPONSES REQUIRED)'!$F$52,FALSE,TRUE)</f>
        <v>0</v>
      </c>
      <c r="AD16" s="17" t="b">
        <f>IF('Overview (RESPONSES REQUIRED)'!$D$52="Y", TRUE, FALSE)</f>
        <v>0</v>
      </c>
      <c r="AE16" s="17" t="str">
        <f t="shared" si="4"/>
        <v>N</v>
      </c>
    </row>
    <row r="17" spans="1:31" ht="27" x14ac:dyDescent="0.15">
      <c r="A17" s="17" t="s">
        <v>1428</v>
      </c>
      <c r="B17" s="17">
        <v>4</v>
      </c>
      <c r="C17" s="17">
        <v>1</v>
      </c>
      <c r="D17" s="17" t="s">
        <v>1414</v>
      </c>
      <c r="E17" s="17">
        <v>14</v>
      </c>
      <c r="F17" s="17" t="str">
        <f>IF('ENDC-n78'!P20="Y", "Y", IF('ENDC-n78'!P20="N", "N", 0))</f>
        <v>N</v>
      </c>
      <c r="G17" s="17" t="b">
        <f>IFERROR(AND(OR(G1:H16,$AA17)=TRUE,IF(SEARCH(G$1,$A17)&gt;0,TRUE,FALSE)),"")</f>
        <v>0</v>
      </c>
      <c r="H17" s="17" t="str">
        <f>IFERROR(AND(OR(H1:H16,$AA17)=TRUE,IF(SEARCH(H$1,$A17)&gt;0,TRUE,FALSE)),"")</f>
        <v/>
      </c>
      <c r="I17" s="17" t="b">
        <f>IFERROR(AND(OR(I1:L16,$AA17)=TRUE,IF(SEARCH(I$1,$A17)&gt;0,TRUE,FALSE)),"")</f>
        <v>0</v>
      </c>
      <c r="J17" s="17" t="str">
        <f>IFERROR(AND(OR(J1:L16,$AA17)=TRUE,IF(SEARCH(J$1,$A17)&gt;0,TRUE,FALSE)),"")</f>
        <v/>
      </c>
      <c r="K17" s="17" t="str">
        <f>IFERROR(AND(OR(K1:L16,$AA17)=TRUE,IF(SEARCH(K$1,$A17)&gt;0,TRUE,FALSE)),"")</f>
        <v/>
      </c>
      <c r="L17" s="17" t="str">
        <f>IFERROR(AND(OR(L1:L16,$AA17)=TRUE,IF(SEARCH(L$1,$A17)&gt;0,TRUE,FALSE)),"")</f>
        <v/>
      </c>
      <c r="M17" s="17" t="str">
        <f>IFERROR(AND(OR(M1:M16,$AA17)=TRUE,IF(SEARCH(M$1,$A17)&gt;0,TRUE,FALSE)),"")</f>
        <v/>
      </c>
      <c r="N17" s="17" t="str">
        <f>IFERROR(AND(OR(N1:Q16,$AA17)=TRUE,IF(SEARCH(N$1,$A17)&gt;0,TRUE,FALSE)),"")</f>
        <v/>
      </c>
      <c r="O17" s="17" t="str">
        <f>IFERROR(AND(OR(O1:Q16,$AA17)=TRUE,IF(SEARCH(O$1,$A17)&gt;0,TRUE,FALSE)),"")</f>
        <v/>
      </c>
      <c r="P17" s="17" t="str">
        <f>IFERROR(AND(OR(P1:Q16,$AA17)=TRUE,IF(SEARCH(P$1,$A17)&gt;0,TRUE,FALSE)),"")</f>
        <v/>
      </c>
      <c r="Q17" s="17" t="b">
        <f>IFERROR(AND(OR(Q1:Q16,$AA17)=TRUE,IF(SEARCH(Q$1,$A17)&gt;0,TRUE,FALSE)),"")</f>
        <v>0</v>
      </c>
      <c r="R17" s="17" t="str">
        <f>IFERROR(AND(OR(R1:S16,$AA17)=TRUE,IF(SEARCH(R$1,$A17)&gt;0,TRUE,FALSE)),"")</f>
        <v/>
      </c>
      <c r="S17" s="17" t="str">
        <f>IFERROR(AND(OR(S1:S16,$AA17)=TRUE,IF(SEARCH(S$1,$A17)&gt;0,TRUE,FALSE)),"")</f>
        <v/>
      </c>
      <c r="T17" s="17" t="b">
        <f>IFERROR(AND(OR(T1:T16,$AA17)=TRUE,IF(SEARCH(T$1,$A17)&gt;0,TRUE,FALSE)),"")</f>
        <v>0</v>
      </c>
      <c r="U17" s="17" t="b">
        <f>IFERROR(AND(OR(U1:X16,$AA17)=TRUE,IF(SEARCH(U$1,$A17)&gt;0,TRUE,FALSE)),"")</f>
        <v>0</v>
      </c>
      <c r="V17" s="17" t="str">
        <f>IFERROR(AND(OR(V1:X16,$AA17)=TRUE,IF(SEARCH(V$1,$A17)&gt;0,TRUE,FALSE)),"")</f>
        <v/>
      </c>
      <c r="W17" s="17" t="str">
        <f>IFERROR(AND(OR(W1:X16,$AA17)=TRUE,IF(SEARCH(W$1,$A17)&gt;0,TRUE,FALSE)),"")</f>
        <v/>
      </c>
      <c r="X17" s="17" t="str">
        <f>IFERROR(AND(OR(X1:X16,$AA17)=TRUE,IF(SEARCH(X$1,$A17)&gt;0,TRUE,FALSE)),"")</f>
        <v/>
      </c>
      <c r="Y17" s="17">
        <f t="shared" si="0"/>
        <v>0</v>
      </c>
      <c r="Z17" s="17" t="b">
        <f t="shared" si="1"/>
        <v>0</v>
      </c>
      <c r="AA17" s="17" t="b">
        <f t="shared" si="2"/>
        <v>0</v>
      </c>
      <c r="AB17" s="17" t="b">
        <f t="shared" si="3"/>
        <v>0</v>
      </c>
      <c r="AC17" s="17" t="b">
        <f>IF(E17&gt;'Overview (RESPONSES REQUIRED)'!$F$52,FALSE,TRUE)</f>
        <v>0</v>
      </c>
      <c r="AD17" s="17" t="b">
        <f>IF('Overview (RESPONSES REQUIRED)'!$D$52="Y", TRUE, FALSE)</f>
        <v>0</v>
      </c>
      <c r="AE17" s="17" t="str">
        <f t="shared" si="4"/>
        <v>N</v>
      </c>
    </row>
    <row r="18" spans="1:31" ht="27" x14ac:dyDescent="0.15">
      <c r="A18" s="17" t="s">
        <v>1429</v>
      </c>
      <c r="B18" s="17">
        <v>4</v>
      </c>
      <c r="C18" s="17">
        <v>1</v>
      </c>
      <c r="D18" s="17" t="s">
        <v>1414</v>
      </c>
      <c r="E18" s="17">
        <v>14</v>
      </c>
      <c r="F18" s="17" t="str">
        <f>IF('ENDC-n78'!P21="Y", "Y", IF('ENDC-n78'!P21="N", "N", 0))</f>
        <v>N</v>
      </c>
      <c r="G18" s="17" t="str">
        <f>IFERROR(AND(OR(G1:H17,$AA18)=TRUE,IF(SEARCH(G$1,$A18)&gt;0,TRUE,FALSE)),"")</f>
        <v/>
      </c>
      <c r="H18" s="17" t="b">
        <f>IFERROR(AND(OR(H1:H17,$AA18)=TRUE,IF(SEARCH(H$1,$A18)&gt;0,TRUE,FALSE)),"")</f>
        <v>0</v>
      </c>
      <c r="I18" s="17" t="str">
        <f>IFERROR(AND(OR(I1:L17,$AA18)=TRUE,IF(SEARCH(I$1,$A18)&gt;0,TRUE,FALSE)),"")</f>
        <v/>
      </c>
      <c r="J18" s="17" t="str">
        <f>IFERROR(AND(OR(J1:L17,$AA18)=TRUE,IF(SEARCH(J$1,$A18)&gt;0,TRUE,FALSE)),"")</f>
        <v/>
      </c>
      <c r="K18" s="17" t="b">
        <f>IFERROR(AND(OR(K1:L17,$AA18)=TRUE,IF(SEARCH(K$1,$A18)&gt;0,TRUE,FALSE)),"")</f>
        <v>0</v>
      </c>
      <c r="L18" s="17" t="str">
        <f>IFERROR(AND(OR(L1:L17,$AA18)=TRUE,IF(SEARCH(L$1,$A18)&gt;0,TRUE,FALSE)),"")</f>
        <v/>
      </c>
      <c r="M18" s="17" t="str">
        <f>IFERROR(AND(OR(M1:M17,$AA18)=TRUE,IF(SEARCH(M$1,$A18)&gt;0,TRUE,FALSE)),"")</f>
        <v/>
      </c>
      <c r="N18" s="17" t="str">
        <f>IFERROR(AND(OR(N1:Q17,$AA18)=TRUE,IF(SEARCH(N$1,$A18)&gt;0,TRUE,FALSE)),"")</f>
        <v/>
      </c>
      <c r="O18" s="17" t="b">
        <f>IFERROR(AND(OR(O1:Q17,$AA18)=TRUE,IF(SEARCH(O$1,$A18)&gt;0,TRUE,FALSE)),"")</f>
        <v>0</v>
      </c>
      <c r="P18" s="17" t="str">
        <f>IFERROR(AND(OR(P1:Q17,$AA18)=TRUE,IF(SEARCH(P$1,$A18)&gt;0,TRUE,FALSE)),"")</f>
        <v/>
      </c>
      <c r="Q18" s="17" t="str">
        <f>IFERROR(AND(OR(Q1:Q17,$AA18)=TRUE,IF(SEARCH(Q$1,$A18)&gt;0,TRUE,FALSE)),"")</f>
        <v/>
      </c>
      <c r="R18" s="17" t="str">
        <f>IFERROR(AND(OR(R1:S17,$AA18)=TRUE,IF(SEARCH(R$1,$A18)&gt;0,TRUE,FALSE)),"")</f>
        <v/>
      </c>
      <c r="S18" s="17" t="str">
        <f>IFERROR(AND(OR(S1:S17,$AA18)=TRUE,IF(SEARCH(S$1,$A18)&gt;0,TRUE,FALSE)),"")</f>
        <v/>
      </c>
      <c r="T18" s="17" t="b">
        <f>IFERROR(AND(OR(T1:T17,$AA18)=TRUE,IF(SEARCH(T$1,$A18)&gt;0,TRUE,FALSE)),"")</f>
        <v>0</v>
      </c>
      <c r="U18" s="17" t="b">
        <f>IFERROR(AND(OR(U1:X17,$AA18)=TRUE,IF(SEARCH(U$1,$A18)&gt;0,TRUE,FALSE)),"")</f>
        <v>0</v>
      </c>
      <c r="V18" s="17" t="str">
        <f>IFERROR(AND(OR(V1:X17,$AA18)=TRUE,IF(SEARCH(V$1,$A18)&gt;0,TRUE,FALSE)),"")</f>
        <v/>
      </c>
      <c r="W18" s="17" t="str">
        <f>IFERROR(AND(OR(W1:X17,$AA18)=TRUE,IF(SEARCH(W$1,$A18)&gt;0,TRUE,FALSE)),"")</f>
        <v/>
      </c>
      <c r="X18" s="17" t="str">
        <f>IFERROR(AND(OR(X1:X17,$AA18)=TRUE,IF(SEARCH(X$1,$A18)&gt;0,TRUE,FALSE)),"")</f>
        <v/>
      </c>
      <c r="Y18" s="17">
        <f t="shared" si="0"/>
        <v>0</v>
      </c>
      <c r="Z18" s="17" t="b">
        <f t="shared" si="1"/>
        <v>0</v>
      </c>
      <c r="AA18" s="17" t="b">
        <f t="shared" si="2"/>
        <v>0</v>
      </c>
      <c r="AB18" s="17" t="b">
        <f t="shared" si="3"/>
        <v>0</v>
      </c>
      <c r="AC18" s="17" t="b">
        <f>IF(E18&gt;'Overview (RESPONSES REQUIRED)'!$F$52,FALSE,TRUE)</f>
        <v>0</v>
      </c>
      <c r="AD18" s="17" t="b">
        <f>IF('Overview (RESPONSES REQUIRED)'!$D$52="Y", TRUE, FALSE)</f>
        <v>0</v>
      </c>
      <c r="AE18" s="17" t="str">
        <f t="shared" si="4"/>
        <v>N</v>
      </c>
    </row>
    <row r="19" spans="1:31" ht="27" x14ac:dyDescent="0.15">
      <c r="A19" s="17" t="s">
        <v>1430</v>
      </c>
      <c r="B19" s="17">
        <v>4</v>
      </c>
      <c r="C19" s="17">
        <v>1</v>
      </c>
      <c r="D19" s="17" t="s">
        <v>1414</v>
      </c>
      <c r="E19" s="17">
        <v>14</v>
      </c>
      <c r="F19" s="17" t="str">
        <f>IF('ENDC-n78'!P22="Y", "Y", IF('ENDC-n78'!P22="N", "N", 0))</f>
        <v>N</v>
      </c>
      <c r="G19" s="17" t="b">
        <f>IFERROR(AND(OR(G1:H18,$AA19)=TRUE,IF(SEARCH(G$1,$A19)&gt;0,TRUE,FALSE)),"")</f>
        <v>0</v>
      </c>
      <c r="H19" s="17" t="str">
        <f>IFERROR(AND(OR(H1:H18,$AA19)=TRUE,IF(SEARCH(H$1,$A19)&gt;0,TRUE,FALSE)),"")</f>
        <v/>
      </c>
      <c r="I19" s="17" t="str">
        <f>IFERROR(AND(OR(I1:L18,$AA19)=TRUE,IF(SEARCH(I$1,$A19)&gt;0,TRUE,FALSE)),"")</f>
        <v/>
      </c>
      <c r="J19" s="17" t="str">
        <f>IFERROR(AND(OR(J1:L18,$AA19)=TRUE,IF(SEARCH(J$1,$A19)&gt;0,TRUE,FALSE)),"")</f>
        <v/>
      </c>
      <c r="K19" s="17" t="str">
        <f>IFERROR(AND(OR(K1:L18,$AA19)=TRUE,IF(SEARCH(K$1,$A19)&gt;0,TRUE,FALSE)),"")</f>
        <v/>
      </c>
      <c r="L19" s="17" t="b">
        <f>IFERROR(AND(OR(L1:L18,$AA19)=TRUE,IF(SEARCH(L$1,$A19)&gt;0,TRUE,FALSE)),"")</f>
        <v>0</v>
      </c>
      <c r="M19" s="17" t="str">
        <f>IFERROR(AND(OR(M1:M18,$AA19)=TRUE,IF(SEARCH(M$1,$A19)&gt;0,TRUE,FALSE)),"")</f>
        <v/>
      </c>
      <c r="N19" s="17" t="b">
        <f>IFERROR(AND(OR(N1:Q18,$AA19)=TRUE,IF(SEARCH(N$1,$A19)&gt;0,TRUE,FALSE)),"")</f>
        <v>0</v>
      </c>
      <c r="O19" s="17" t="str">
        <f>IFERROR(AND(OR(O1:Q18,$AA19)=TRUE,IF(SEARCH(O$1,$A19)&gt;0,TRUE,FALSE)),"")</f>
        <v/>
      </c>
      <c r="P19" s="17" t="str">
        <f>IFERROR(AND(OR(P1:Q18,$AA19)=TRUE,IF(SEARCH(P$1,$A19)&gt;0,TRUE,FALSE)),"")</f>
        <v/>
      </c>
      <c r="Q19" s="17" t="str">
        <f>IFERROR(AND(OR(Q1:Q18,$AA19)=TRUE,IF(SEARCH(Q$1,$A19)&gt;0,TRUE,FALSE)),"")</f>
        <v/>
      </c>
      <c r="R19" s="17" t="str">
        <f>IFERROR(AND(OR(R1:S18,$AA19)=TRUE,IF(SEARCH(R$1,$A19)&gt;0,TRUE,FALSE)),"")</f>
        <v/>
      </c>
      <c r="S19" s="17" t="str">
        <f>IFERROR(AND(OR(S1:S18,$AA19)=TRUE,IF(SEARCH(S$1,$A19)&gt;0,TRUE,FALSE)),"")</f>
        <v/>
      </c>
      <c r="T19" s="17" t="b">
        <f>IFERROR(AND(OR(T1:T18,$AA19)=TRUE,IF(SEARCH(T$1,$A19)&gt;0,TRUE,FALSE)),"")</f>
        <v>0</v>
      </c>
      <c r="U19" s="17" t="b">
        <f>IFERROR(AND(OR(U1:X18,$AA19)=TRUE,IF(SEARCH(U$1,$A19)&gt;0,TRUE,FALSE)),"")</f>
        <v>0</v>
      </c>
      <c r="V19" s="17" t="str">
        <f>IFERROR(AND(OR(V1:X18,$AA19)=TRUE,IF(SEARCH(V$1,$A19)&gt;0,TRUE,FALSE)),"")</f>
        <v/>
      </c>
      <c r="W19" s="17" t="str">
        <f>IFERROR(AND(OR(W1:X18,$AA19)=TRUE,IF(SEARCH(W$1,$A19)&gt;0,TRUE,FALSE)),"")</f>
        <v/>
      </c>
      <c r="X19" s="17" t="str">
        <f>IFERROR(AND(OR(X1:X18,$AA19)=TRUE,IF(SEARCH(X$1,$A19)&gt;0,TRUE,FALSE)),"")</f>
        <v/>
      </c>
      <c r="Y19" s="17">
        <f t="shared" si="0"/>
        <v>0</v>
      </c>
      <c r="Z19" s="17" t="b">
        <f t="shared" si="1"/>
        <v>0</v>
      </c>
      <c r="AA19" s="17" t="b">
        <f t="shared" si="2"/>
        <v>0</v>
      </c>
      <c r="AB19" s="17" t="b">
        <f t="shared" si="3"/>
        <v>0</v>
      </c>
      <c r="AC19" s="17" t="b">
        <f>IF(E19&gt;'Overview (RESPONSES REQUIRED)'!$F$52,FALSE,TRUE)</f>
        <v>0</v>
      </c>
      <c r="AD19" s="17" t="b">
        <f>IF('Overview (RESPONSES REQUIRED)'!$D$52="Y", TRUE, FALSE)</f>
        <v>0</v>
      </c>
      <c r="AE19" s="17" t="str">
        <f t="shared" si="4"/>
        <v>N</v>
      </c>
    </row>
    <row r="20" spans="1:31" ht="27" x14ac:dyDescent="0.15">
      <c r="A20" s="17" t="s">
        <v>1431</v>
      </c>
      <c r="B20" s="17">
        <v>4</v>
      </c>
      <c r="C20" s="17">
        <v>1</v>
      </c>
      <c r="D20" s="17" t="s">
        <v>1414</v>
      </c>
      <c r="E20" s="17">
        <v>14</v>
      </c>
      <c r="F20" s="17" t="str">
        <f>IF('ENDC-n78'!P23="Y", "Y", IF('ENDC-n78'!P23="N", "N", 0))</f>
        <v>N</v>
      </c>
      <c r="G20" s="17" t="str">
        <f>IFERROR(AND(OR(G1:H19,$AA20)=TRUE,IF(SEARCH(G$1,$A20)&gt;0,TRUE,FALSE)),"")</f>
        <v/>
      </c>
      <c r="H20" s="17" t="b">
        <f>IFERROR(AND(OR(H1:H19,$AA20)=TRUE,IF(SEARCH(H$1,$A20)&gt;0,TRUE,FALSE)),"")</f>
        <v>0</v>
      </c>
      <c r="I20" s="17" t="str">
        <f>IFERROR(AND(OR(I1:L19,$AA20)=TRUE,IF(SEARCH(I$1,$A20)&gt;0,TRUE,FALSE)),"")</f>
        <v/>
      </c>
      <c r="J20" s="17" t="b">
        <f>IFERROR(AND(OR(J1:L19,$AA20)=TRUE,IF(SEARCH(J$1,$A20)&gt;0,TRUE,FALSE)),"")</f>
        <v>0</v>
      </c>
      <c r="K20" s="17" t="str">
        <f>IFERROR(AND(OR(K1:L19,$AA20)=TRUE,IF(SEARCH(K$1,$A20)&gt;0,TRUE,FALSE)),"")</f>
        <v/>
      </c>
      <c r="L20" s="17" t="str">
        <f>IFERROR(AND(OR(L1:L19,$AA20)=TRUE,IF(SEARCH(L$1,$A20)&gt;0,TRUE,FALSE)),"")</f>
        <v/>
      </c>
      <c r="M20" s="17" t="str">
        <f>IFERROR(AND(OR(M1:M19,$AA20)=TRUE,IF(SEARCH(M$1,$A20)&gt;0,TRUE,FALSE)),"")</f>
        <v/>
      </c>
      <c r="N20" s="17" t="str">
        <f>IFERROR(AND(OR(N1:Q19,$AA20)=TRUE,IF(SEARCH(N$1,$A20)&gt;0,TRUE,FALSE)),"")</f>
        <v/>
      </c>
      <c r="O20" s="17" t="b">
        <f>IFERROR(AND(OR(O1:Q19,$AA20)=TRUE,IF(SEARCH(O$1,$A20)&gt;0,TRUE,FALSE)),"")</f>
        <v>0</v>
      </c>
      <c r="P20" s="17" t="str">
        <f>IFERROR(AND(OR(P1:Q19,$AA20)=TRUE,IF(SEARCH(P$1,$A20)&gt;0,TRUE,FALSE)),"")</f>
        <v/>
      </c>
      <c r="Q20" s="17" t="str">
        <f>IFERROR(AND(OR(Q1:Q19,$AA20)=TRUE,IF(SEARCH(Q$1,$A20)&gt;0,TRUE,FALSE)),"")</f>
        <v/>
      </c>
      <c r="R20" s="17" t="str">
        <f>IFERROR(AND(OR(R1:S19,$AA20)=TRUE,IF(SEARCH(R$1,$A20)&gt;0,TRUE,FALSE)),"")</f>
        <v/>
      </c>
      <c r="S20" s="17" t="str">
        <f>IFERROR(AND(OR(S1:S19,$AA20)=TRUE,IF(SEARCH(S$1,$A20)&gt;0,TRUE,FALSE)),"")</f>
        <v/>
      </c>
      <c r="T20" s="17" t="b">
        <f>IFERROR(AND(OR(T1:T19,$AA20)=TRUE,IF(SEARCH(T$1,$A20)&gt;0,TRUE,FALSE)),"")</f>
        <v>0</v>
      </c>
      <c r="U20" s="17" t="b">
        <f>IFERROR(AND(OR(U1:X19,$AA20)=TRUE,IF(SEARCH(U$1,$A20)&gt;0,TRUE,FALSE)),"")</f>
        <v>0</v>
      </c>
      <c r="V20" s="17" t="str">
        <f>IFERROR(AND(OR(V1:X19,$AA20)=TRUE,IF(SEARCH(V$1,$A20)&gt;0,TRUE,FALSE)),"")</f>
        <v/>
      </c>
      <c r="W20" s="17" t="str">
        <f>IFERROR(AND(OR(W1:X19,$AA20)=TRUE,IF(SEARCH(W$1,$A20)&gt;0,TRUE,FALSE)),"")</f>
        <v/>
      </c>
      <c r="X20" s="17" t="str">
        <f>IFERROR(AND(OR(X1:X19,$AA20)=TRUE,IF(SEARCH(X$1,$A20)&gt;0,TRUE,FALSE)),"")</f>
        <v/>
      </c>
      <c r="Y20" s="17">
        <f t="shared" si="0"/>
        <v>0</v>
      </c>
      <c r="Z20" s="17" t="b">
        <f t="shared" si="1"/>
        <v>0</v>
      </c>
      <c r="AA20" s="17" t="b">
        <f t="shared" si="2"/>
        <v>0</v>
      </c>
      <c r="AB20" s="17" t="b">
        <f t="shared" si="3"/>
        <v>0</v>
      </c>
      <c r="AC20" s="17" t="b">
        <f>IF(E20&gt;'Overview (RESPONSES REQUIRED)'!$F$52,FALSE,TRUE)</f>
        <v>0</v>
      </c>
      <c r="AD20" s="17" t="b">
        <f>IF('Overview (RESPONSES REQUIRED)'!$D$52="Y", TRUE, FALSE)</f>
        <v>0</v>
      </c>
      <c r="AE20" s="17" t="str">
        <f t="shared" si="4"/>
        <v>N</v>
      </c>
    </row>
    <row r="21" spans="1:31" ht="27" x14ac:dyDescent="0.15">
      <c r="A21" s="17" t="s">
        <v>1432</v>
      </c>
      <c r="B21" s="17">
        <v>4</v>
      </c>
      <c r="C21" s="17">
        <v>1</v>
      </c>
      <c r="D21" s="17" t="s">
        <v>1414</v>
      </c>
      <c r="E21" s="17">
        <v>12</v>
      </c>
      <c r="F21" s="17" t="str">
        <f>IF('ENDC-n78'!P24="Y", "Y", IF('ENDC-n78'!P24="N", "N", 0))</f>
        <v>N</v>
      </c>
      <c r="G21" s="17" t="b">
        <f>IFERROR(AND(OR(G1:H20,$AA21)=TRUE,IF(SEARCH(G$1,$A21)&gt;0,TRUE,FALSE)),"")</f>
        <v>0</v>
      </c>
      <c r="H21" s="17" t="str">
        <f>IFERROR(AND(OR(H1:H20,$AA21)=TRUE,IF(SEARCH(H$1,$A21)&gt;0,TRUE,FALSE)),"")</f>
        <v/>
      </c>
      <c r="I21" s="17" t="str">
        <f>IFERROR(AND(OR(I1:L20,$AA21)=TRUE,IF(SEARCH(I$1,$A21)&gt;0,TRUE,FALSE)),"")</f>
        <v/>
      </c>
      <c r="J21" s="17" t="str">
        <f>IFERROR(AND(OR(J1:L20,$AA21)=TRUE,IF(SEARCH(J$1,$A21)&gt;0,TRUE,FALSE)),"")</f>
        <v/>
      </c>
      <c r="K21" s="17" t="b">
        <f>IFERROR(AND(OR(K1:L20,$AA21)=TRUE,IF(SEARCH(K$1,$A21)&gt;0,TRUE,FALSE)),"")</f>
        <v>0</v>
      </c>
      <c r="L21" s="17" t="str">
        <f>IFERROR(AND(OR(L1:L20,$AA21)=TRUE,IF(SEARCH(L$1,$A21)&gt;0,TRUE,FALSE)),"")</f>
        <v/>
      </c>
      <c r="M21" s="17" t="str">
        <f>IFERROR(AND(OR(M1:M20,$AA21)=TRUE,IF(SEARCH(M$1,$A21)&gt;0,TRUE,FALSE)),"")</f>
        <v/>
      </c>
      <c r="N21" s="17" t="str">
        <f>IFERROR(AND(OR(N1:Q20,$AA21)=TRUE,IF(SEARCH(N$1,$A21)&gt;0,TRUE,FALSE)),"")</f>
        <v/>
      </c>
      <c r="O21" s="17" t="str">
        <f>IFERROR(AND(OR(O1:Q20,$AA21)=TRUE,IF(SEARCH(O$1,$A21)&gt;0,TRUE,FALSE)),"")</f>
        <v/>
      </c>
      <c r="P21" s="17" t="b">
        <f>IFERROR(AND(OR(P1:Q20,$AA21)=TRUE,IF(SEARCH(P$1,$A21)&gt;0,TRUE,FALSE)),"")</f>
        <v>0</v>
      </c>
      <c r="Q21" s="17" t="str">
        <f>IFERROR(AND(OR(Q1:Q20,$AA21)=TRUE,IF(SEARCH(Q$1,$A21)&gt;0,TRUE,FALSE)),"")</f>
        <v/>
      </c>
      <c r="R21" s="17" t="str">
        <f>IFERROR(AND(OR(R1:S20,$AA21)=TRUE,IF(SEARCH(R$1,$A21)&gt;0,TRUE,FALSE)),"")</f>
        <v/>
      </c>
      <c r="S21" s="17" t="str">
        <f>IFERROR(AND(OR(S1:S20,$AA21)=TRUE,IF(SEARCH(S$1,$A21)&gt;0,TRUE,FALSE)),"")</f>
        <v/>
      </c>
      <c r="T21" s="17" t="b">
        <f>IFERROR(AND(OR(T1:T20,$AA21)=TRUE,IF(SEARCH(T$1,$A21)&gt;0,TRUE,FALSE)),"")</f>
        <v>0</v>
      </c>
      <c r="U21" s="17" t="b">
        <f>IFERROR(AND(OR(U1:X20,$AA21)=TRUE,IF(SEARCH(U$1,$A21)&gt;0,TRUE,FALSE)),"")</f>
        <v>0</v>
      </c>
      <c r="V21" s="17" t="str">
        <f>IFERROR(AND(OR(V1:X20,$AA21)=TRUE,IF(SEARCH(V$1,$A21)&gt;0,TRUE,FALSE)),"")</f>
        <v/>
      </c>
      <c r="W21" s="17" t="str">
        <f>IFERROR(AND(OR(W1:X20,$AA21)=TRUE,IF(SEARCH(W$1,$A21)&gt;0,TRUE,FALSE)),"")</f>
        <v/>
      </c>
      <c r="X21" s="17" t="str">
        <f>IFERROR(AND(OR(X1:X20,$AA21)=TRUE,IF(SEARCH(X$1,$A21)&gt;0,TRUE,FALSE)),"")</f>
        <v/>
      </c>
      <c r="Y21" s="17">
        <f t="shared" si="0"/>
        <v>0</v>
      </c>
      <c r="Z21" s="17" t="b">
        <f t="shared" si="1"/>
        <v>0</v>
      </c>
      <c r="AA21" s="17" t="b">
        <f t="shared" si="2"/>
        <v>0</v>
      </c>
      <c r="AB21" s="17" t="b">
        <f t="shared" si="3"/>
        <v>0</v>
      </c>
      <c r="AC21" s="17" t="b">
        <f>IF(E21&gt;'Overview (RESPONSES REQUIRED)'!$F$52,FALSE,TRUE)</f>
        <v>0</v>
      </c>
      <c r="AD21" s="17" t="b">
        <f>IF('Overview (RESPONSES REQUIRED)'!$D$52="Y", TRUE, FALSE)</f>
        <v>0</v>
      </c>
      <c r="AE21" s="17" t="str">
        <f t="shared" si="4"/>
        <v>N</v>
      </c>
    </row>
    <row r="22" spans="1:31" ht="27" x14ac:dyDescent="0.15">
      <c r="A22" s="17" t="s">
        <v>1433</v>
      </c>
      <c r="B22" s="17">
        <v>4</v>
      </c>
      <c r="C22" s="17">
        <v>1</v>
      </c>
      <c r="D22" s="17" t="s">
        <v>1414</v>
      </c>
      <c r="E22" s="17">
        <v>12</v>
      </c>
      <c r="F22" s="17" t="str">
        <f>IF('ENDC-n78'!P25="Y", "Y", IF('ENDC-n78'!P25="N", "N", 0))</f>
        <v>N</v>
      </c>
      <c r="G22" s="17" t="str">
        <f>IFERROR(AND(OR(G1:H21,$AA22)=TRUE,IF(SEARCH(G$1,$A22)&gt;0,TRUE,FALSE)),"")</f>
        <v/>
      </c>
      <c r="H22" s="17" t="b">
        <f>IFERROR(AND(OR(H1:H21,$AA22)=TRUE,IF(SEARCH(H$1,$A22)&gt;0,TRUE,FALSE)),"")</f>
        <v>0</v>
      </c>
      <c r="I22" s="17" t="b">
        <f>IFERROR(AND(OR(I1:L21,$AA22)=TRUE,IF(SEARCH(I$1,$A22)&gt;0,TRUE,FALSE)),"")</f>
        <v>0</v>
      </c>
      <c r="J22" s="17" t="str">
        <f>IFERROR(AND(OR(J1:L21,$AA22)=TRUE,IF(SEARCH(J$1,$A22)&gt;0,TRUE,FALSE)),"")</f>
        <v/>
      </c>
      <c r="K22" s="17" t="str">
        <f>IFERROR(AND(OR(K1:L21,$AA22)=TRUE,IF(SEARCH(K$1,$A22)&gt;0,TRUE,FALSE)),"")</f>
        <v/>
      </c>
      <c r="L22" s="17" t="str">
        <f>IFERROR(AND(OR(L1:L21,$AA22)=TRUE,IF(SEARCH(L$1,$A22)&gt;0,TRUE,FALSE)),"")</f>
        <v/>
      </c>
      <c r="M22" s="17" t="str">
        <f>IFERROR(AND(OR(M1:M21,$AA22)=TRUE,IF(SEARCH(M$1,$A22)&gt;0,TRUE,FALSE)),"")</f>
        <v/>
      </c>
      <c r="N22" s="17" t="str">
        <f>IFERROR(AND(OR(N1:Q21,$AA22)=TRUE,IF(SEARCH(N$1,$A22)&gt;0,TRUE,FALSE)),"")</f>
        <v/>
      </c>
      <c r="O22" s="17" t="str">
        <f>IFERROR(AND(OR(O1:Q21,$AA22)=TRUE,IF(SEARCH(O$1,$A22)&gt;0,TRUE,FALSE)),"")</f>
        <v/>
      </c>
      <c r="P22" s="17" t="b">
        <f>IFERROR(AND(OR(P1:Q21,$AA22)=TRUE,IF(SEARCH(P$1,$A22)&gt;0,TRUE,FALSE)),"")</f>
        <v>0</v>
      </c>
      <c r="Q22" s="17" t="str">
        <f>IFERROR(AND(OR(Q1:Q21,$AA22)=TRUE,IF(SEARCH(Q$1,$A22)&gt;0,TRUE,FALSE)),"")</f>
        <v/>
      </c>
      <c r="R22" s="17" t="str">
        <f>IFERROR(AND(OR(R1:S21,$AA22)=TRUE,IF(SEARCH(R$1,$A22)&gt;0,TRUE,FALSE)),"")</f>
        <v/>
      </c>
      <c r="S22" s="17" t="str">
        <f>IFERROR(AND(OR(S1:S21,$AA22)=TRUE,IF(SEARCH(S$1,$A22)&gt;0,TRUE,FALSE)),"")</f>
        <v/>
      </c>
      <c r="T22" s="17" t="b">
        <f>IFERROR(AND(OR(T1:T21,$AA22)=TRUE,IF(SEARCH(T$1,$A22)&gt;0,TRUE,FALSE)),"")</f>
        <v>0</v>
      </c>
      <c r="U22" s="17" t="b">
        <f>IFERROR(AND(OR(U1:X21,$AA22)=TRUE,IF(SEARCH(U$1,$A22)&gt;0,TRUE,FALSE)),"")</f>
        <v>0</v>
      </c>
      <c r="V22" s="17" t="str">
        <f>IFERROR(AND(OR(V1:X21,$AA22)=TRUE,IF(SEARCH(V$1,$A22)&gt;0,TRUE,FALSE)),"")</f>
        <v/>
      </c>
      <c r="W22" s="17" t="str">
        <f>IFERROR(AND(OR(W1:X21,$AA22)=TRUE,IF(SEARCH(W$1,$A22)&gt;0,TRUE,FALSE)),"")</f>
        <v/>
      </c>
      <c r="X22" s="17" t="str">
        <f>IFERROR(AND(OR(X1:X21,$AA22)=TRUE,IF(SEARCH(X$1,$A22)&gt;0,TRUE,FALSE)),"")</f>
        <v/>
      </c>
      <c r="Y22" s="17">
        <f t="shared" si="0"/>
        <v>0</v>
      </c>
      <c r="Z22" s="17" t="b">
        <f t="shared" si="1"/>
        <v>0</v>
      </c>
      <c r="AA22" s="17" t="b">
        <f t="shared" si="2"/>
        <v>0</v>
      </c>
      <c r="AB22" s="17" t="b">
        <f t="shared" si="3"/>
        <v>0</v>
      </c>
      <c r="AC22" s="17" t="b">
        <f>IF(E22&gt;'Overview (RESPONSES REQUIRED)'!$F$52,FALSE,TRUE)</f>
        <v>0</v>
      </c>
      <c r="AD22" s="17" t="b">
        <f>IF('Overview (RESPONSES REQUIRED)'!$D$52="Y", TRUE, FALSE)</f>
        <v>0</v>
      </c>
      <c r="AE22" s="17" t="str">
        <f t="shared" si="4"/>
        <v>N</v>
      </c>
    </row>
    <row r="23" spans="1:31" ht="27" x14ac:dyDescent="0.15">
      <c r="A23" s="17" t="s">
        <v>1434</v>
      </c>
      <c r="B23" s="17">
        <v>4</v>
      </c>
      <c r="C23" s="17">
        <v>1</v>
      </c>
      <c r="D23" s="17" t="s">
        <v>1414</v>
      </c>
      <c r="E23" s="17">
        <v>12</v>
      </c>
      <c r="F23" s="17" t="str">
        <f>IF('ENDC-n78'!P26="Y", "Y", IF('ENDC-n78'!P26="N", "N", 0))</f>
        <v>N</v>
      </c>
      <c r="G23" s="17" t="b">
        <f>IFERROR(AND(OR(G1:H22,$AA23)=TRUE,IF(SEARCH(G$1,$A23)&gt;0,TRUE,FALSE)),"")</f>
        <v>0</v>
      </c>
      <c r="H23" s="17" t="str">
        <f>IFERROR(AND(OR(H1:H22,$AA23)=TRUE,IF(SEARCH(H$1,$A23)&gt;0,TRUE,FALSE)),"")</f>
        <v/>
      </c>
      <c r="I23" s="17" t="str">
        <f>IFERROR(AND(OR(I1:L22,$AA23)=TRUE,IF(SEARCH(I$1,$A23)&gt;0,TRUE,FALSE)),"")</f>
        <v/>
      </c>
      <c r="J23" s="17" t="b">
        <f>IFERROR(AND(OR(J1:L22,$AA23)=TRUE,IF(SEARCH(J$1,$A23)&gt;0,TRUE,FALSE)),"")</f>
        <v>0</v>
      </c>
      <c r="K23" s="17" t="str">
        <f>IFERROR(AND(OR(K1:L22,$AA23)=TRUE,IF(SEARCH(K$1,$A23)&gt;0,TRUE,FALSE)),"")</f>
        <v/>
      </c>
      <c r="L23" s="17" t="str">
        <f>IFERROR(AND(OR(L1:L22,$AA23)=TRUE,IF(SEARCH(L$1,$A23)&gt;0,TRUE,FALSE)),"")</f>
        <v/>
      </c>
      <c r="M23" s="17" t="str">
        <f>IFERROR(AND(OR(M1:M22,$AA23)=TRUE,IF(SEARCH(M$1,$A23)&gt;0,TRUE,FALSE)),"")</f>
        <v/>
      </c>
      <c r="N23" s="17" t="str">
        <f>IFERROR(AND(OR(N1:Q22,$AA23)=TRUE,IF(SEARCH(N$1,$A23)&gt;0,TRUE,FALSE)),"")</f>
        <v/>
      </c>
      <c r="O23" s="17" t="str">
        <f>IFERROR(AND(OR(O1:Q22,$AA23)=TRUE,IF(SEARCH(O$1,$A23)&gt;0,TRUE,FALSE)),"")</f>
        <v/>
      </c>
      <c r="P23" s="17" t="b">
        <f>IFERROR(AND(OR(P1:Q22,$AA23)=TRUE,IF(SEARCH(P$1,$A23)&gt;0,TRUE,FALSE)),"")</f>
        <v>0</v>
      </c>
      <c r="Q23" s="17" t="str">
        <f>IFERROR(AND(OR(Q1:Q22,$AA23)=TRUE,IF(SEARCH(Q$1,$A23)&gt;0,TRUE,FALSE)),"")</f>
        <v/>
      </c>
      <c r="R23" s="17" t="str">
        <f>IFERROR(AND(OR(R1:S22,$AA23)=TRUE,IF(SEARCH(R$1,$A23)&gt;0,TRUE,FALSE)),"")</f>
        <v/>
      </c>
      <c r="S23" s="17" t="str">
        <f>IFERROR(AND(OR(S1:S22,$AA23)=TRUE,IF(SEARCH(S$1,$A23)&gt;0,TRUE,FALSE)),"")</f>
        <v/>
      </c>
      <c r="T23" s="17" t="b">
        <f>IFERROR(AND(OR(T1:T22,$AA23)=TRUE,IF(SEARCH(T$1,$A23)&gt;0,TRUE,FALSE)),"")</f>
        <v>0</v>
      </c>
      <c r="U23" s="17" t="b">
        <f>IFERROR(AND(OR(U1:X22,$AA23)=TRUE,IF(SEARCH(U$1,$A23)&gt;0,TRUE,FALSE)),"")</f>
        <v>0</v>
      </c>
      <c r="V23" s="17" t="str">
        <f>IFERROR(AND(OR(V1:X22,$AA23)=TRUE,IF(SEARCH(V$1,$A23)&gt;0,TRUE,FALSE)),"")</f>
        <v/>
      </c>
      <c r="W23" s="17" t="str">
        <f>IFERROR(AND(OR(W1:X22,$AA23)=TRUE,IF(SEARCH(W$1,$A23)&gt;0,TRUE,FALSE)),"")</f>
        <v/>
      </c>
      <c r="X23" s="17" t="str">
        <f>IFERROR(AND(OR(X1:X22,$AA23)=TRUE,IF(SEARCH(X$1,$A23)&gt;0,TRUE,FALSE)),"")</f>
        <v/>
      </c>
      <c r="Y23" s="17">
        <f t="shared" si="0"/>
        <v>0</v>
      </c>
      <c r="Z23" s="17" t="b">
        <f t="shared" si="1"/>
        <v>0</v>
      </c>
      <c r="AA23" s="17" t="b">
        <f t="shared" si="2"/>
        <v>0</v>
      </c>
      <c r="AB23" s="17" t="b">
        <f t="shared" si="3"/>
        <v>0</v>
      </c>
      <c r="AC23" s="17" t="b">
        <f>IF(E23&gt;'Overview (RESPONSES REQUIRED)'!$F$52,FALSE,TRUE)</f>
        <v>0</v>
      </c>
      <c r="AD23" s="17" t="b">
        <f>IF('Overview (RESPONSES REQUIRED)'!$D$52="Y", TRUE, FALSE)</f>
        <v>0</v>
      </c>
      <c r="AE23" s="17" t="str">
        <f t="shared" si="4"/>
        <v>N</v>
      </c>
    </row>
    <row r="24" spans="1:31" ht="27" x14ac:dyDescent="0.15">
      <c r="A24" s="17" t="s">
        <v>1435</v>
      </c>
      <c r="B24" s="17">
        <v>4</v>
      </c>
      <c r="C24" s="17">
        <v>1</v>
      </c>
      <c r="D24" s="17" t="s">
        <v>1414</v>
      </c>
      <c r="E24" s="17">
        <v>12</v>
      </c>
      <c r="F24" s="17" t="str">
        <f>IF('ENDC-n78'!P27="Y", "Y", IF('ENDC-n78'!P27="N", "N", 0))</f>
        <v>N</v>
      </c>
      <c r="G24" s="17" t="str">
        <f>IFERROR(AND(OR(G1:H23,$AA24)=TRUE,IF(SEARCH(G$1,$A24)&gt;0,TRUE,FALSE)),"")</f>
        <v/>
      </c>
      <c r="H24" s="17" t="b">
        <f>IFERROR(AND(OR(H1:H23,$AA24)=TRUE,IF(SEARCH(H$1,$A24)&gt;0,TRUE,FALSE)),"")</f>
        <v>0</v>
      </c>
      <c r="I24" s="17" t="str">
        <f>IFERROR(AND(OR(I1:L23,$AA24)=TRUE,IF(SEARCH(I$1,$A24)&gt;0,TRUE,FALSE)),"")</f>
        <v/>
      </c>
      <c r="J24" s="17" t="str">
        <f>IFERROR(AND(OR(J1:L23,$AA24)=TRUE,IF(SEARCH(J$1,$A24)&gt;0,TRUE,FALSE)),"")</f>
        <v/>
      </c>
      <c r="K24" s="17" t="b">
        <f>IFERROR(AND(OR(K1:L23,$AA24)=TRUE,IF(SEARCH(K$1,$A24)&gt;0,TRUE,FALSE)),"")</f>
        <v>0</v>
      </c>
      <c r="L24" s="17" t="str">
        <f>IFERROR(AND(OR(L1:L23,$AA24)=TRUE,IF(SEARCH(L$1,$A24)&gt;0,TRUE,FALSE)),"")</f>
        <v/>
      </c>
      <c r="M24" s="17" t="str">
        <f>IFERROR(AND(OR(M1:M23,$AA24)=TRUE,IF(SEARCH(M$1,$A24)&gt;0,TRUE,FALSE)),"")</f>
        <v/>
      </c>
      <c r="N24" s="17" t="b">
        <f>IFERROR(AND(OR(N1:Q23,$AA24)=TRUE,IF(SEARCH(N$1,$A24)&gt;0,TRUE,FALSE)),"")</f>
        <v>0</v>
      </c>
      <c r="O24" s="17" t="str">
        <f>IFERROR(AND(OR(O1:Q23,$AA24)=TRUE,IF(SEARCH(O$1,$A24)&gt;0,TRUE,FALSE)),"")</f>
        <v/>
      </c>
      <c r="P24" s="17" t="str">
        <f>IFERROR(AND(OR(P1:Q23,$AA24)=TRUE,IF(SEARCH(P$1,$A24)&gt;0,TRUE,FALSE)),"")</f>
        <v/>
      </c>
      <c r="Q24" s="17" t="str">
        <f>IFERROR(AND(OR(Q1:Q23,$AA24)=TRUE,IF(SEARCH(Q$1,$A24)&gt;0,TRUE,FALSE)),"")</f>
        <v/>
      </c>
      <c r="R24" s="17" t="str">
        <f>IFERROR(AND(OR(R1:S23,$AA24)=TRUE,IF(SEARCH(R$1,$A24)&gt;0,TRUE,FALSE)),"")</f>
        <v/>
      </c>
      <c r="S24" s="17" t="str">
        <f>IFERROR(AND(OR(S1:S23,$AA24)=TRUE,IF(SEARCH(S$1,$A24)&gt;0,TRUE,FALSE)),"")</f>
        <v/>
      </c>
      <c r="T24" s="17" t="b">
        <f>IFERROR(AND(OR(T1:T23,$AA24)=TRUE,IF(SEARCH(T$1,$A24)&gt;0,TRUE,FALSE)),"")</f>
        <v>0</v>
      </c>
      <c r="U24" s="17" t="b">
        <f>IFERROR(AND(OR(U1:X23,$AA24)=TRUE,IF(SEARCH(U$1,$A24)&gt;0,TRUE,FALSE)),"")</f>
        <v>0</v>
      </c>
      <c r="V24" s="17" t="str">
        <f>IFERROR(AND(OR(V1:X23,$AA24)=TRUE,IF(SEARCH(V$1,$A24)&gt;0,TRUE,FALSE)),"")</f>
        <v/>
      </c>
      <c r="W24" s="17" t="str">
        <f>IFERROR(AND(OR(W1:X23,$AA24)=TRUE,IF(SEARCH(W$1,$A24)&gt;0,TRUE,FALSE)),"")</f>
        <v/>
      </c>
      <c r="X24" s="17" t="str">
        <f>IFERROR(AND(OR(X1:X23,$AA24)=TRUE,IF(SEARCH(X$1,$A24)&gt;0,TRUE,FALSE)),"")</f>
        <v/>
      </c>
      <c r="Y24" s="17">
        <f t="shared" si="0"/>
        <v>0</v>
      </c>
      <c r="Z24" s="17" t="b">
        <f t="shared" si="1"/>
        <v>0</v>
      </c>
      <c r="AA24" s="17" t="b">
        <f t="shared" si="2"/>
        <v>0</v>
      </c>
      <c r="AB24" s="17" t="b">
        <f t="shared" si="3"/>
        <v>0</v>
      </c>
      <c r="AC24" s="17" t="b">
        <f>IF(E24&gt;'Overview (RESPONSES REQUIRED)'!$F$52,FALSE,TRUE)</f>
        <v>0</v>
      </c>
      <c r="AD24" s="17" t="b">
        <f>IF('Overview (RESPONSES REQUIRED)'!$D$52="Y", TRUE, FALSE)</f>
        <v>0</v>
      </c>
      <c r="AE24" s="17" t="str">
        <f t="shared" si="4"/>
        <v>N</v>
      </c>
    </row>
    <row r="25" spans="1:31" ht="27" x14ac:dyDescent="0.15">
      <c r="A25" s="17" t="s">
        <v>1436</v>
      </c>
      <c r="B25" s="17">
        <v>4</v>
      </c>
      <c r="C25" s="17">
        <v>1</v>
      </c>
      <c r="D25" s="17" t="s">
        <v>1414</v>
      </c>
      <c r="E25" s="17">
        <v>12</v>
      </c>
      <c r="F25" s="17" t="str">
        <f>IF('ENDC-n78'!P28="Y", "Y", IF('ENDC-n78'!P28="N", "N", 0))</f>
        <v>N</v>
      </c>
      <c r="G25" s="17" t="b">
        <f>IFERROR(AND(OR(G1:H24,$AA25)=TRUE,IF(SEARCH(G$1,$A25)&gt;0,TRUE,FALSE)),"")</f>
        <v>0</v>
      </c>
      <c r="H25" s="17" t="str">
        <f>IFERROR(AND(OR(H1:H24,$AA25)=TRUE,IF(SEARCH(H$1,$A25)&gt;0,TRUE,FALSE)),"")</f>
        <v/>
      </c>
      <c r="I25" s="17" t="str">
        <f>IFERROR(AND(OR(I1:L24,$AA25)=TRUE,IF(SEARCH(I$1,$A25)&gt;0,TRUE,FALSE)),"")</f>
        <v/>
      </c>
      <c r="J25" s="17" t="str">
        <f>IFERROR(AND(OR(J1:L24,$AA25)=TRUE,IF(SEARCH(J$1,$A25)&gt;0,TRUE,FALSE)),"")</f>
        <v/>
      </c>
      <c r="K25" s="17" t="b">
        <f>IFERROR(AND(OR(K1:L24,$AA25)=TRUE,IF(SEARCH(K$1,$A25)&gt;0,TRUE,FALSE)),"")</f>
        <v>0</v>
      </c>
      <c r="L25" s="17" t="str">
        <f>IFERROR(AND(OR(L1:L24,$AA25)=TRUE,IF(SEARCH(L$1,$A25)&gt;0,TRUE,FALSE)),"")</f>
        <v/>
      </c>
      <c r="M25" s="17" t="str">
        <f>IFERROR(AND(OR(M1:M24,$AA25)=TRUE,IF(SEARCH(M$1,$A25)&gt;0,TRUE,FALSE)),"")</f>
        <v/>
      </c>
      <c r="N25" s="17" t="str">
        <f>IFERROR(AND(OR(N1:Q24,$AA25)=TRUE,IF(SEARCH(N$1,$A25)&gt;0,TRUE,FALSE)),"")</f>
        <v/>
      </c>
      <c r="O25" s="17" t="b">
        <f>IFERROR(AND(OR(O1:Q24,$AA25)=TRUE,IF(SEARCH(O$1,$A25)&gt;0,TRUE,FALSE)),"")</f>
        <v>0</v>
      </c>
      <c r="P25" s="17" t="str">
        <f>IFERROR(AND(OR(P1:Q24,$AA25)=TRUE,IF(SEARCH(P$1,$A25)&gt;0,TRUE,FALSE)),"")</f>
        <v/>
      </c>
      <c r="Q25" s="17" t="str">
        <f>IFERROR(AND(OR(Q1:Q24,$AA25)=TRUE,IF(SEARCH(Q$1,$A25)&gt;0,TRUE,FALSE)),"")</f>
        <v/>
      </c>
      <c r="R25" s="17" t="str">
        <f>IFERROR(AND(OR(R1:S24,$AA25)=TRUE,IF(SEARCH(R$1,$A25)&gt;0,TRUE,FALSE)),"")</f>
        <v/>
      </c>
      <c r="S25" s="17" t="str">
        <f>IFERROR(AND(OR(S1:S24,$AA25)=TRUE,IF(SEARCH(S$1,$A25)&gt;0,TRUE,FALSE)),"")</f>
        <v/>
      </c>
      <c r="T25" s="17" t="b">
        <f>IFERROR(AND(OR(T1:T24,$AA25)=TRUE,IF(SEARCH(T$1,$A25)&gt;0,TRUE,FALSE)),"")</f>
        <v>0</v>
      </c>
      <c r="U25" s="17" t="b">
        <f>IFERROR(AND(OR(U1:X24,$AA25)=TRUE,IF(SEARCH(U$1,$A25)&gt;0,TRUE,FALSE)),"")</f>
        <v>0</v>
      </c>
      <c r="V25" s="17" t="str">
        <f>IFERROR(AND(OR(V1:X24,$AA25)=TRUE,IF(SEARCH(V$1,$A25)&gt;0,TRUE,FALSE)),"")</f>
        <v/>
      </c>
      <c r="W25" s="17" t="str">
        <f>IFERROR(AND(OR(W1:X24,$AA25)=TRUE,IF(SEARCH(W$1,$A25)&gt;0,TRUE,FALSE)),"")</f>
        <v/>
      </c>
      <c r="X25" s="17" t="str">
        <f>IFERROR(AND(OR(X1:X24,$AA25)=TRUE,IF(SEARCH(X$1,$A25)&gt;0,TRUE,FALSE)),"")</f>
        <v/>
      </c>
      <c r="Y25" s="17">
        <f t="shared" si="0"/>
        <v>0</v>
      </c>
      <c r="Z25" s="17" t="b">
        <f t="shared" si="1"/>
        <v>0</v>
      </c>
      <c r="AA25" s="17" t="b">
        <f t="shared" si="2"/>
        <v>0</v>
      </c>
      <c r="AB25" s="17" t="b">
        <f t="shared" si="3"/>
        <v>0</v>
      </c>
      <c r="AC25" s="17" t="b">
        <f>IF(E25&gt;'Overview (RESPONSES REQUIRED)'!$F$52,FALSE,TRUE)</f>
        <v>0</v>
      </c>
      <c r="AD25" s="17" t="b">
        <f>IF('Overview (RESPONSES REQUIRED)'!$D$52="Y", TRUE, FALSE)</f>
        <v>0</v>
      </c>
      <c r="AE25" s="17" t="str">
        <f t="shared" si="4"/>
        <v>N</v>
      </c>
    </row>
    <row r="26" spans="1:31" ht="27" x14ac:dyDescent="0.15">
      <c r="A26" s="17" t="s">
        <v>1437</v>
      </c>
      <c r="B26" s="17">
        <v>4</v>
      </c>
      <c r="C26" s="17">
        <v>1</v>
      </c>
      <c r="D26" s="17" t="s">
        <v>1414</v>
      </c>
      <c r="E26" s="17">
        <v>12</v>
      </c>
      <c r="F26" s="17" t="str">
        <f>IF('ENDC-n78'!P29="Y", "Y", IF('ENDC-n78'!P29="N", "N", 0))</f>
        <v>N</v>
      </c>
      <c r="G26" s="17" t="str">
        <f>IFERROR(AND(OR(G1:H25,$AA26)=TRUE,IF(SEARCH(G$1,$A26)&gt;0,TRUE,FALSE)),"")</f>
        <v/>
      </c>
      <c r="H26" s="17" t="b">
        <f>IFERROR(AND(OR(H1:H25,$AA26)=TRUE,IF(SEARCH(H$1,$A26)&gt;0,TRUE,FALSE)),"")</f>
        <v>0</v>
      </c>
      <c r="I26" s="17" t="str">
        <f>IFERROR(AND(OR(I1:L25,$AA26)=TRUE,IF(SEARCH(I$1,$A26)&gt;0,TRUE,FALSE)),"")</f>
        <v/>
      </c>
      <c r="J26" s="17" t="b">
        <f>IFERROR(AND(OR(J1:L25,$AA26)=TRUE,IF(SEARCH(J$1,$A26)&gt;0,TRUE,FALSE)),"")</f>
        <v>0</v>
      </c>
      <c r="K26" s="17" t="str">
        <f>IFERROR(AND(OR(K1:L25,$AA26)=TRUE,IF(SEARCH(K$1,$A26)&gt;0,TRUE,FALSE)),"")</f>
        <v/>
      </c>
      <c r="L26" s="17" t="str">
        <f>IFERROR(AND(OR(L1:L25,$AA26)=TRUE,IF(SEARCH(L$1,$A26)&gt;0,TRUE,FALSE)),"")</f>
        <v/>
      </c>
      <c r="M26" s="17" t="str">
        <f>IFERROR(AND(OR(M1:M25,$AA26)=TRUE,IF(SEARCH(M$1,$A26)&gt;0,TRUE,FALSE)),"")</f>
        <v/>
      </c>
      <c r="N26" s="17" t="b">
        <f>IFERROR(AND(OR(N1:Q25,$AA26)=TRUE,IF(SEARCH(N$1,$A26)&gt;0,TRUE,FALSE)),"")</f>
        <v>0</v>
      </c>
      <c r="O26" s="17" t="str">
        <f>IFERROR(AND(OR(O1:Q25,$AA26)=TRUE,IF(SEARCH(O$1,$A26)&gt;0,TRUE,FALSE)),"")</f>
        <v/>
      </c>
      <c r="P26" s="17" t="str">
        <f>IFERROR(AND(OR(P1:Q25,$AA26)=TRUE,IF(SEARCH(P$1,$A26)&gt;0,TRUE,FALSE)),"")</f>
        <v/>
      </c>
      <c r="Q26" s="17" t="str">
        <f>IFERROR(AND(OR(Q1:Q25,$AA26)=TRUE,IF(SEARCH(Q$1,$A26)&gt;0,TRUE,FALSE)),"")</f>
        <v/>
      </c>
      <c r="R26" s="17" t="str">
        <f>IFERROR(AND(OR(R1:S25,$AA26)=TRUE,IF(SEARCH(R$1,$A26)&gt;0,TRUE,FALSE)),"")</f>
        <v/>
      </c>
      <c r="S26" s="17" t="str">
        <f>IFERROR(AND(OR(S1:S25,$AA26)=TRUE,IF(SEARCH(S$1,$A26)&gt;0,TRUE,FALSE)),"")</f>
        <v/>
      </c>
      <c r="T26" s="17" t="b">
        <f>IFERROR(AND(OR(T1:T25,$AA26)=TRUE,IF(SEARCH(T$1,$A26)&gt;0,TRUE,FALSE)),"")</f>
        <v>0</v>
      </c>
      <c r="U26" s="17" t="b">
        <f>IFERROR(AND(OR(U1:X25,$AA26)=TRUE,IF(SEARCH(U$1,$A26)&gt;0,TRUE,FALSE)),"")</f>
        <v>0</v>
      </c>
      <c r="V26" s="17" t="str">
        <f>IFERROR(AND(OR(V1:X25,$AA26)=TRUE,IF(SEARCH(V$1,$A26)&gt;0,TRUE,FALSE)),"")</f>
        <v/>
      </c>
      <c r="W26" s="17" t="str">
        <f>IFERROR(AND(OR(W1:X25,$AA26)=TRUE,IF(SEARCH(W$1,$A26)&gt;0,TRUE,FALSE)),"")</f>
        <v/>
      </c>
      <c r="X26" s="17" t="str">
        <f>IFERROR(AND(OR(X1:X25,$AA26)=TRUE,IF(SEARCH(X$1,$A26)&gt;0,TRUE,FALSE)),"")</f>
        <v/>
      </c>
      <c r="Y26" s="17">
        <f t="shared" si="0"/>
        <v>0</v>
      </c>
      <c r="Z26" s="17" t="b">
        <f t="shared" si="1"/>
        <v>0</v>
      </c>
      <c r="AA26" s="17" t="b">
        <f t="shared" si="2"/>
        <v>0</v>
      </c>
      <c r="AB26" s="17" t="b">
        <f t="shared" si="3"/>
        <v>0</v>
      </c>
      <c r="AC26" s="17" t="b">
        <f>IF(E26&gt;'Overview (RESPONSES REQUIRED)'!$F$52,FALSE,TRUE)</f>
        <v>0</v>
      </c>
      <c r="AD26" s="17" t="b">
        <f>IF('Overview (RESPONSES REQUIRED)'!$D$52="Y", TRUE, FALSE)</f>
        <v>0</v>
      </c>
      <c r="AE26" s="17" t="str">
        <f t="shared" si="4"/>
        <v>N</v>
      </c>
    </row>
    <row r="27" spans="1:31" ht="27" x14ac:dyDescent="0.15">
      <c r="A27" s="17" t="s">
        <v>1438</v>
      </c>
      <c r="B27" s="17">
        <v>4</v>
      </c>
      <c r="C27" s="17">
        <v>1</v>
      </c>
      <c r="D27" s="17" t="s">
        <v>1414</v>
      </c>
      <c r="E27" s="17">
        <v>12</v>
      </c>
      <c r="F27" s="17" t="str">
        <f>IF('ENDC-n78'!P30="Y", "Y", IF('ENDC-n78'!P30="N", "N", 0))</f>
        <v>N</v>
      </c>
      <c r="G27" s="17" t="str">
        <f>IFERROR(AND(OR(G1:H26,$AA27)=TRUE,IF(SEARCH(G$1,$A27)&gt;0,TRUE,FALSE)),"")</f>
        <v/>
      </c>
      <c r="H27" s="17" t="b">
        <f>IFERROR(AND(OR(H1:H26,$AA27)=TRUE,IF(SEARCH(H$1,$A27)&gt;0,TRUE,FALSE)),"")</f>
        <v>0</v>
      </c>
      <c r="I27" s="17" t="b">
        <f>IFERROR(AND(OR(I1:L26,$AA27)=TRUE,IF(SEARCH(I$1,$A27)&gt;0,TRUE,FALSE)),"")</f>
        <v>0</v>
      </c>
      <c r="J27" s="17" t="str">
        <f>IFERROR(AND(OR(J1:L26,$AA27)=TRUE,IF(SEARCH(J$1,$A27)&gt;0,TRUE,FALSE)),"")</f>
        <v/>
      </c>
      <c r="K27" s="17" t="str">
        <f>IFERROR(AND(OR(K1:L26,$AA27)=TRUE,IF(SEARCH(K$1,$A27)&gt;0,TRUE,FALSE)),"")</f>
        <v/>
      </c>
      <c r="L27" s="17" t="str">
        <f>IFERROR(AND(OR(L1:L26,$AA27)=TRUE,IF(SEARCH(L$1,$A27)&gt;0,TRUE,FALSE)),"")</f>
        <v/>
      </c>
      <c r="M27" s="17" t="str">
        <f>IFERROR(AND(OR(M1:M26,$AA27)=TRUE,IF(SEARCH(M$1,$A27)&gt;0,TRUE,FALSE)),"")</f>
        <v/>
      </c>
      <c r="N27" s="17" t="str">
        <f>IFERROR(AND(OR(N1:Q26,$AA27)=TRUE,IF(SEARCH(N$1,$A27)&gt;0,TRUE,FALSE)),"")</f>
        <v/>
      </c>
      <c r="O27" s="17" t="b">
        <f>IFERROR(AND(OR(O1:Q26,$AA27)=TRUE,IF(SEARCH(O$1,$A27)&gt;0,TRUE,FALSE)),"")</f>
        <v>0</v>
      </c>
      <c r="P27" s="17" t="str">
        <f>IFERROR(AND(OR(P1:Q26,$AA27)=TRUE,IF(SEARCH(P$1,$A27)&gt;0,TRUE,FALSE)),"")</f>
        <v/>
      </c>
      <c r="Q27" s="17" t="str">
        <f>IFERROR(AND(OR(Q1:Q26,$AA27)=TRUE,IF(SEARCH(Q$1,$A27)&gt;0,TRUE,FALSE)),"")</f>
        <v/>
      </c>
      <c r="R27" s="17" t="str">
        <f>IFERROR(AND(OR(R1:S26,$AA27)=TRUE,IF(SEARCH(R$1,$A27)&gt;0,TRUE,FALSE)),"")</f>
        <v/>
      </c>
      <c r="S27" s="17" t="str">
        <f>IFERROR(AND(OR(S1:S26,$AA27)=TRUE,IF(SEARCH(S$1,$A27)&gt;0,TRUE,FALSE)),"")</f>
        <v/>
      </c>
      <c r="T27" s="17" t="b">
        <f>IFERROR(AND(OR(T1:T26,$AA27)=TRUE,IF(SEARCH(T$1,$A27)&gt;0,TRUE,FALSE)),"")</f>
        <v>0</v>
      </c>
      <c r="U27" s="17" t="b">
        <f>IFERROR(AND(OR(U1:X26,$AA27)=TRUE,IF(SEARCH(U$1,$A27)&gt;0,TRUE,FALSE)),"")</f>
        <v>0</v>
      </c>
      <c r="V27" s="17" t="str">
        <f>IFERROR(AND(OR(V1:X26,$AA27)=TRUE,IF(SEARCH(V$1,$A27)&gt;0,TRUE,FALSE)),"")</f>
        <v/>
      </c>
      <c r="W27" s="17" t="str">
        <f>IFERROR(AND(OR(W1:X26,$AA27)=TRUE,IF(SEARCH(W$1,$A27)&gt;0,TRUE,FALSE)),"")</f>
        <v/>
      </c>
      <c r="X27" s="17" t="str">
        <f>IFERROR(AND(OR(X1:X26,$AA27)=TRUE,IF(SEARCH(X$1,$A27)&gt;0,TRUE,FALSE)),"")</f>
        <v/>
      </c>
      <c r="Y27" s="17">
        <f t="shared" si="0"/>
        <v>0</v>
      </c>
      <c r="Z27" s="17" t="b">
        <f t="shared" si="1"/>
        <v>0</v>
      </c>
      <c r="AA27" s="17" t="b">
        <f t="shared" si="2"/>
        <v>0</v>
      </c>
      <c r="AB27" s="17" t="b">
        <f t="shared" si="3"/>
        <v>0</v>
      </c>
      <c r="AC27" s="17" t="b">
        <f>IF(E27&gt;'Overview (RESPONSES REQUIRED)'!$F$52,FALSE,TRUE)</f>
        <v>0</v>
      </c>
      <c r="AD27" s="17" t="b">
        <f>IF('Overview (RESPONSES REQUIRED)'!$D$52="Y", TRUE, FALSE)</f>
        <v>0</v>
      </c>
      <c r="AE27" s="17" t="str">
        <f t="shared" si="4"/>
        <v>N</v>
      </c>
    </row>
    <row r="28" spans="1:31" ht="27" x14ac:dyDescent="0.15">
      <c r="A28" s="17" t="s">
        <v>1439</v>
      </c>
      <c r="B28" s="17">
        <v>4</v>
      </c>
      <c r="C28" s="17">
        <v>1</v>
      </c>
      <c r="D28" s="17" t="s">
        <v>1414</v>
      </c>
      <c r="E28" s="17">
        <v>12</v>
      </c>
      <c r="F28" s="17" t="str">
        <f>IF('ENDC-n78'!P31="Y", "Y", IF('ENDC-n78'!P31="N", "N", 0))</f>
        <v>N</v>
      </c>
      <c r="G28" s="17" t="b">
        <f>IFERROR(AND(OR(G1:H27,$AA28)=TRUE,IF(SEARCH(G$1,$A28)&gt;0,TRUE,FALSE)),"")</f>
        <v>0</v>
      </c>
      <c r="H28" s="17" t="str">
        <f>IFERROR(AND(OR(H1:H27,$AA28)=TRUE,IF(SEARCH(H$1,$A28)&gt;0,TRUE,FALSE)),"")</f>
        <v/>
      </c>
      <c r="I28" s="17" t="str">
        <f>IFERROR(AND(OR(I1:L27,$AA28)=TRUE,IF(SEARCH(I$1,$A28)&gt;0,TRUE,FALSE)),"")</f>
        <v/>
      </c>
      <c r="J28" s="17" t="b">
        <f>IFERROR(AND(OR(J1:L27,$AA28)=TRUE,IF(SEARCH(J$1,$A28)&gt;0,TRUE,FALSE)),"")</f>
        <v>0</v>
      </c>
      <c r="K28" s="17" t="str">
        <f>IFERROR(AND(OR(K1:L27,$AA28)=TRUE,IF(SEARCH(K$1,$A28)&gt;0,TRUE,FALSE)),"")</f>
        <v/>
      </c>
      <c r="L28" s="17" t="str">
        <f>IFERROR(AND(OR(L1:L27,$AA28)=TRUE,IF(SEARCH(L$1,$A28)&gt;0,TRUE,FALSE)),"")</f>
        <v/>
      </c>
      <c r="M28" s="17" t="str">
        <f>IFERROR(AND(OR(M1:M27,$AA28)=TRUE,IF(SEARCH(M$1,$A28)&gt;0,TRUE,FALSE)),"")</f>
        <v/>
      </c>
      <c r="N28" s="17" t="str">
        <f>IFERROR(AND(OR(N1:Q27,$AA28)=TRUE,IF(SEARCH(N$1,$A28)&gt;0,TRUE,FALSE)),"")</f>
        <v/>
      </c>
      <c r="O28" s="17" t="b">
        <f>IFERROR(AND(OR(O1:Q27,$AA28)=TRUE,IF(SEARCH(O$1,$A28)&gt;0,TRUE,FALSE)),"")</f>
        <v>0</v>
      </c>
      <c r="P28" s="17" t="str">
        <f>IFERROR(AND(OR(P1:Q27,$AA28)=TRUE,IF(SEARCH(P$1,$A28)&gt;0,TRUE,FALSE)),"")</f>
        <v/>
      </c>
      <c r="Q28" s="17" t="str">
        <f>IFERROR(AND(OR(Q1:Q27,$AA28)=TRUE,IF(SEARCH(Q$1,$A28)&gt;0,TRUE,FALSE)),"")</f>
        <v/>
      </c>
      <c r="R28" s="17" t="str">
        <f>IFERROR(AND(OR(R1:S27,$AA28)=TRUE,IF(SEARCH(R$1,$A28)&gt;0,TRUE,FALSE)),"")</f>
        <v/>
      </c>
      <c r="S28" s="17" t="str">
        <f>IFERROR(AND(OR(S1:S27,$AA28)=TRUE,IF(SEARCH(S$1,$A28)&gt;0,TRUE,FALSE)),"")</f>
        <v/>
      </c>
      <c r="T28" s="17" t="b">
        <f>IFERROR(AND(OR(T1:T27,$AA28)=TRUE,IF(SEARCH(T$1,$A28)&gt;0,TRUE,FALSE)),"")</f>
        <v>0</v>
      </c>
      <c r="U28" s="17" t="b">
        <f>IFERROR(AND(OR(U1:X27,$AA28)=TRUE,IF(SEARCH(U$1,$A28)&gt;0,TRUE,FALSE)),"")</f>
        <v>0</v>
      </c>
      <c r="V28" s="17" t="str">
        <f>IFERROR(AND(OR(V1:X27,$AA28)=TRUE,IF(SEARCH(V$1,$A28)&gt;0,TRUE,FALSE)),"")</f>
        <v/>
      </c>
      <c r="W28" s="17" t="str">
        <f>IFERROR(AND(OR(W1:X27,$AA28)=TRUE,IF(SEARCH(W$1,$A28)&gt;0,TRUE,FALSE)),"")</f>
        <v/>
      </c>
      <c r="X28" s="17" t="str">
        <f>IFERROR(AND(OR(X1:X27,$AA28)=TRUE,IF(SEARCH(X$1,$A28)&gt;0,TRUE,FALSE)),"")</f>
        <v/>
      </c>
      <c r="Y28" s="17">
        <f t="shared" si="0"/>
        <v>0</v>
      </c>
      <c r="Z28" s="17" t="b">
        <f t="shared" si="1"/>
        <v>0</v>
      </c>
      <c r="AA28" s="17" t="b">
        <f t="shared" si="2"/>
        <v>0</v>
      </c>
      <c r="AB28" s="17" t="b">
        <f t="shared" si="3"/>
        <v>0</v>
      </c>
      <c r="AC28" s="17" t="b">
        <f>IF(E28&gt;'Overview (RESPONSES REQUIRED)'!$F$52,FALSE,TRUE)</f>
        <v>0</v>
      </c>
      <c r="AD28" s="17" t="b">
        <f>IF('Overview (RESPONSES REQUIRED)'!$D$52="Y", TRUE, FALSE)</f>
        <v>0</v>
      </c>
      <c r="AE28" s="17" t="str">
        <f t="shared" si="4"/>
        <v>N</v>
      </c>
    </row>
    <row r="29" spans="1:31" ht="27" x14ac:dyDescent="0.15">
      <c r="A29" s="17" t="s">
        <v>1440</v>
      </c>
      <c r="B29" s="17">
        <v>4</v>
      </c>
      <c r="C29" s="17">
        <v>1</v>
      </c>
      <c r="D29" s="17" t="s">
        <v>1414</v>
      </c>
      <c r="E29" s="17">
        <v>10</v>
      </c>
      <c r="F29" s="17" t="str">
        <f>IF('ENDC-n78'!P32="Y", "Y", IF('ENDC-n78'!P32="N", "N", 0))</f>
        <v>N</v>
      </c>
      <c r="G29" s="17" t="b">
        <f>IFERROR(AND(OR(G1:H28,$AA29)=TRUE,IF(SEARCH(G$1,$A29)&gt;0,TRUE,FALSE)),"")</f>
        <v>0</v>
      </c>
      <c r="H29" s="17" t="str">
        <f>IFERROR(AND(OR(H1:H28,$AA29)=TRUE,IF(SEARCH(H$1,$A29)&gt;0,TRUE,FALSE)),"")</f>
        <v/>
      </c>
      <c r="I29" s="17" t="b">
        <f>IFERROR(AND(OR(I1:L28,$AA29)=TRUE,IF(SEARCH(I$1,$A29)&gt;0,TRUE,FALSE)),"")</f>
        <v>0</v>
      </c>
      <c r="J29" s="17" t="str">
        <f>IFERROR(AND(OR(J1:L28,$AA29)=TRUE,IF(SEARCH(J$1,$A29)&gt;0,TRUE,FALSE)),"")</f>
        <v/>
      </c>
      <c r="K29" s="17" t="str">
        <f>IFERROR(AND(OR(K1:L28,$AA29)=TRUE,IF(SEARCH(K$1,$A29)&gt;0,TRUE,FALSE)),"")</f>
        <v/>
      </c>
      <c r="L29" s="17" t="str">
        <f>IFERROR(AND(OR(L1:L28,$AA29)=TRUE,IF(SEARCH(L$1,$A29)&gt;0,TRUE,FALSE)),"")</f>
        <v/>
      </c>
      <c r="M29" s="17" t="str">
        <f>IFERROR(AND(OR(M1:M28,$AA29)=TRUE,IF(SEARCH(M$1,$A29)&gt;0,TRUE,FALSE)),"")</f>
        <v/>
      </c>
      <c r="N29" s="17" t="str">
        <f>IFERROR(AND(OR(N1:Q28,$AA29)=TRUE,IF(SEARCH(N$1,$A29)&gt;0,TRUE,FALSE)),"")</f>
        <v/>
      </c>
      <c r="O29" s="17" t="str">
        <f>IFERROR(AND(OR(O1:Q28,$AA29)=TRUE,IF(SEARCH(O$1,$A29)&gt;0,TRUE,FALSE)),"")</f>
        <v/>
      </c>
      <c r="P29" s="17" t="b">
        <f>IFERROR(AND(OR(P1:Q28,$AA29)=TRUE,IF(SEARCH(P$1,$A29)&gt;0,TRUE,FALSE)),"")</f>
        <v>0</v>
      </c>
      <c r="Q29" s="17" t="str">
        <f>IFERROR(AND(OR(Q1:Q28,$AA29)=TRUE,IF(SEARCH(Q$1,$A29)&gt;0,TRUE,FALSE)),"")</f>
        <v/>
      </c>
      <c r="R29" s="17" t="str">
        <f>IFERROR(AND(OR(R1:S28,$AA29)=TRUE,IF(SEARCH(R$1,$A29)&gt;0,TRUE,FALSE)),"")</f>
        <v/>
      </c>
      <c r="S29" s="17" t="str">
        <f>IFERROR(AND(OR(S1:S28,$AA29)=TRUE,IF(SEARCH(S$1,$A29)&gt;0,TRUE,FALSE)),"")</f>
        <v/>
      </c>
      <c r="T29" s="17" t="b">
        <f>IFERROR(AND(OR(T1:T28,$AA29)=TRUE,IF(SEARCH(T$1,$A29)&gt;0,TRUE,FALSE)),"")</f>
        <v>0</v>
      </c>
      <c r="U29" s="17" t="b">
        <f>IFERROR(AND(OR(U1:X28,$AA29)=TRUE,IF(SEARCH(U$1,$A29)&gt;0,TRUE,FALSE)),"")</f>
        <v>0</v>
      </c>
      <c r="V29" s="17" t="str">
        <f>IFERROR(AND(OR(V1:X28,$AA29)=TRUE,IF(SEARCH(V$1,$A29)&gt;0,TRUE,FALSE)),"")</f>
        <v/>
      </c>
      <c r="W29" s="17" t="str">
        <f>IFERROR(AND(OR(W1:X28,$AA29)=TRUE,IF(SEARCH(W$1,$A29)&gt;0,TRUE,FALSE)),"")</f>
        <v/>
      </c>
      <c r="X29" s="17" t="str">
        <f>IFERROR(AND(OR(X1:X28,$AA29)=TRUE,IF(SEARCH(X$1,$A29)&gt;0,TRUE,FALSE)),"")</f>
        <v/>
      </c>
      <c r="Y29" s="17">
        <f t="shared" si="0"/>
        <v>0</v>
      </c>
      <c r="Z29" s="17" t="b">
        <f t="shared" si="1"/>
        <v>0</v>
      </c>
      <c r="AA29" s="17" t="b">
        <f t="shared" si="2"/>
        <v>0</v>
      </c>
      <c r="AB29" s="17" t="b">
        <f t="shared" si="3"/>
        <v>0</v>
      </c>
      <c r="AC29" s="17" t="b">
        <f>IF(E29&gt;'Overview (RESPONSES REQUIRED)'!$F$52,FALSE,TRUE)</f>
        <v>0</v>
      </c>
      <c r="AD29" s="17" t="b">
        <f>IF('Overview (RESPONSES REQUIRED)'!$D$52="Y", TRUE, FALSE)</f>
        <v>0</v>
      </c>
      <c r="AE29" s="17" t="str">
        <f t="shared" si="4"/>
        <v>N</v>
      </c>
    </row>
    <row r="30" spans="1:31" ht="27" x14ac:dyDescent="0.15">
      <c r="A30" s="17" t="s">
        <v>1441</v>
      </c>
      <c r="B30" s="17">
        <v>4</v>
      </c>
      <c r="C30" s="17">
        <v>1</v>
      </c>
      <c r="D30" s="17" t="s">
        <v>1414</v>
      </c>
      <c r="E30" s="17">
        <v>10</v>
      </c>
      <c r="F30" s="17" t="str">
        <f>IF('ENDC-n78'!P33="Y", "Y", IF('ENDC-n78'!P33="N", "N", 0))</f>
        <v>N</v>
      </c>
      <c r="G30" s="17" t="b">
        <f>IFERROR(AND(OR(G1:H29,$AA30)=TRUE,IF(SEARCH(G$1,$A30)&gt;0,TRUE,FALSE)),"")</f>
        <v>0</v>
      </c>
      <c r="H30" s="17" t="str">
        <f>IFERROR(AND(OR(H1:H29,$AA30)=TRUE,IF(SEARCH(H$1,$A30)&gt;0,TRUE,FALSE)),"")</f>
        <v/>
      </c>
      <c r="I30" s="17" t="str">
        <f>IFERROR(AND(OR(I1:L29,$AA30)=TRUE,IF(SEARCH(I$1,$A30)&gt;0,TRUE,FALSE)),"")</f>
        <v/>
      </c>
      <c r="J30" s="17" t="str">
        <f>IFERROR(AND(OR(J1:L29,$AA30)=TRUE,IF(SEARCH(J$1,$A30)&gt;0,TRUE,FALSE)),"")</f>
        <v/>
      </c>
      <c r="K30" s="17" t="b">
        <f>IFERROR(AND(OR(K1:L29,$AA30)=TRUE,IF(SEARCH(K$1,$A30)&gt;0,TRUE,FALSE)),"")</f>
        <v>0</v>
      </c>
      <c r="L30" s="17" t="str">
        <f>IFERROR(AND(OR(L1:L29,$AA30)=TRUE,IF(SEARCH(L$1,$A30)&gt;0,TRUE,FALSE)),"")</f>
        <v/>
      </c>
      <c r="M30" s="17" t="str">
        <f>IFERROR(AND(OR(M1:M29,$AA30)=TRUE,IF(SEARCH(M$1,$A30)&gt;0,TRUE,FALSE)),"")</f>
        <v/>
      </c>
      <c r="N30" s="17" t="b">
        <f>IFERROR(AND(OR(N1:Q29,$AA30)=TRUE,IF(SEARCH(N$1,$A30)&gt;0,TRUE,FALSE)),"")</f>
        <v>0</v>
      </c>
      <c r="O30" s="17" t="str">
        <f>IFERROR(AND(OR(O1:Q29,$AA30)=TRUE,IF(SEARCH(O$1,$A30)&gt;0,TRUE,FALSE)),"")</f>
        <v/>
      </c>
      <c r="P30" s="17" t="str">
        <f>IFERROR(AND(OR(P1:Q29,$AA30)=TRUE,IF(SEARCH(P$1,$A30)&gt;0,TRUE,FALSE)),"")</f>
        <v/>
      </c>
      <c r="Q30" s="17" t="str">
        <f>IFERROR(AND(OR(Q1:Q29,$AA30)=TRUE,IF(SEARCH(Q$1,$A30)&gt;0,TRUE,FALSE)),"")</f>
        <v/>
      </c>
      <c r="R30" s="17" t="str">
        <f>IFERROR(AND(OR(R1:S29,$AA30)=TRUE,IF(SEARCH(R$1,$A30)&gt;0,TRUE,FALSE)),"")</f>
        <v/>
      </c>
      <c r="S30" s="17" t="str">
        <f>IFERROR(AND(OR(S1:S29,$AA30)=TRUE,IF(SEARCH(S$1,$A30)&gt;0,TRUE,FALSE)),"")</f>
        <v/>
      </c>
      <c r="T30" s="17" t="b">
        <f>IFERROR(AND(OR(T1:T29,$AA30)=TRUE,IF(SEARCH(T$1,$A30)&gt;0,TRUE,FALSE)),"")</f>
        <v>0</v>
      </c>
      <c r="U30" s="17" t="b">
        <f>IFERROR(AND(OR(U1:X29,$AA30)=TRUE,IF(SEARCH(U$1,$A30)&gt;0,TRUE,FALSE)),"")</f>
        <v>0</v>
      </c>
      <c r="V30" s="17" t="str">
        <f>IFERROR(AND(OR(V1:X29,$AA30)=TRUE,IF(SEARCH(V$1,$A30)&gt;0,TRUE,FALSE)),"")</f>
        <v/>
      </c>
      <c r="W30" s="17" t="str">
        <f>IFERROR(AND(OR(W1:X29,$AA30)=TRUE,IF(SEARCH(W$1,$A30)&gt;0,TRUE,FALSE)),"")</f>
        <v/>
      </c>
      <c r="X30" s="17" t="str">
        <f>IFERROR(AND(OR(X1:X29,$AA30)=TRUE,IF(SEARCH(X$1,$A30)&gt;0,TRUE,FALSE)),"")</f>
        <v/>
      </c>
      <c r="Y30" s="17">
        <f t="shared" si="0"/>
        <v>0</v>
      </c>
      <c r="Z30" s="17" t="b">
        <f t="shared" si="1"/>
        <v>0</v>
      </c>
      <c r="AA30" s="17" t="b">
        <f t="shared" si="2"/>
        <v>0</v>
      </c>
      <c r="AB30" s="17" t="b">
        <f t="shared" si="3"/>
        <v>0</v>
      </c>
      <c r="AC30" s="17" t="b">
        <f>IF(E30&gt;'Overview (RESPONSES REQUIRED)'!$F$52,FALSE,TRUE)</f>
        <v>0</v>
      </c>
      <c r="AD30" s="17" t="b">
        <f>IF('Overview (RESPONSES REQUIRED)'!$D$52="Y", TRUE, FALSE)</f>
        <v>0</v>
      </c>
      <c r="AE30" s="17" t="str">
        <f t="shared" si="4"/>
        <v>N</v>
      </c>
    </row>
    <row r="31" spans="1:31" ht="27" x14ac:dyDescent="0.15">
      <c r="A31" s="17" t="s">
        <v>1442</v>
      </c>
      <c r="B31" s="17">
        <v>4</v>
      </c>
      <c r="C31" s="17">
        <v>1</v>
      </c>
      <c r="D31" s="17" t="s">
        <v>1414</v>
      </c>
      <c r="E31" s="17">
        <v>10</v>
      </c>
      <c r="F31" s="17" t="str">
        <f>IF('ENDC-n78'!P34="Y", "Y", IF('ENDC-n78'!P34="N", "N", 0))</f>
        <v>N</v>
      </c>
      <c r="G31" s="17" t="str">
        <f>IFERROR(AND(OR(G1:H30,$AA31)=TRUE,IF(SEARCH(G$1,$A31)&gt;0,TRUE,FALSE)),"")</f>
        <v/>
      </c>
      <c r="H31" s="17" t="b">
        <f>IFERROR(AND(OR(H1:H30,$AA31)=TRUE,IF(SEARCH(H$1,$A31)&gt;0,TRUE,FALSE)),"")</f>
        <v>0</v>
      </c>
      <c r="I31" s="17" t="b">
        <f>IFERROR(AND(OR(I1:L30,$AA31)=TRUE,IF(SEARCH(I$1,$A31)&gt;0,TRUE,FALSE)),"")</f>
        <v>0</v>
      </c>
      <c r="J31" s="17" t="str">
        <f>IFERROR(AND(OR(J1:L30,$AA31)=TRUE,IF(SEARCH(J$1,$A31)&gt;0,TRUE,FALSE)),"")</f>
        <v/>
      </c>
      <c r="K31" s="17" t="str">
        <f>IFERROR(AND(OR(K1:L30,$AA31)=TRUE,IF(SEARCH(K$1,$A31)&gt;0,TRUE,FALSE)),"")</f>
        <v/>
      </c>
      <c r="L31" s="17" t="str">
        <f>IFERROR(AND(OR(L1:L30,$AA31)=TRUE,IF(SEARCH(L$1,$A31)&gt;0,TRUE,FALSE)),"")</f>
        <v/>
      </c>
      <c r="M31" s="17" t="str">
        <f>IFERROR(AND(OR(M1:M30,$AA31)=TRUE,IF(SEARCH(M$1,$A31)&gt;0,TRUE,FALSE)),"")</f>
        <v/>
      </c>
      <c r="N31" s="17" t="b">
        <f>IFERROR(AND(OR(N1:Q30,$AA31)=TRUE,IF(SEARCH(N$1,$A31)&gt;0,TRUE,FALSE)),"")</f>
        <v>0</v>
      </c>
      <c r="O31" s="17" t="str">
        <f>IFERROR(AND(OR(O1:Q30,$AA31)=TRUE,IF(SEARCH(O$1,$A31)&gt;0,TRUE,FALSE)),"")</f>
        <v/>
      </c>
      <c r="P31" s="17" t="str">
        <f>IFERROR(AND(OR(P1:Q30,$AA31)=TRUE,IF(SEARCH(P$1,$A31)&gt;0,TRUE,FALSE)),"")</f>
        <v/>
      </c>
      <c r="Q31" s="17" t="str">
        <f>IFERROR(AND(OR(Q1:Q30,$AA31)=TRUE,IF(SEARCH(Q$1,$A31)&gt;0,TRUE,FALSE)),"")</f>
        <v/>
      </c>
      <c r="R31" s="17" t="str">
        <f>IFERROR(AND(OR(R1:S30,$AA31)=TRUE,IF(SEARCH(R$1,$A31)&gt;0,TRUE,FALSE)),"")</f>
        <v/>
      </c>
      <c r="S31" s="17" t="str">
        <f>IFERROR(AND(OR(S1:S30,$AA31)=TRUE,IF(SEARCH(S$1,$A31)&gt;0,TRUE,FALSE)),"")</f>
        <v/>
      </c>
      <c r="T31" s="17" t="b">
        <f>IFERROR(AND(OR(T1:T30,$AA31)=TRUE,IF(SEARCH(T$1,$A31)&gt;0,TRUE,FALSE)),"")</f>
        <v>0</v>
      </c>
      <c r="U31" s="17" t="b">
        <f>IFERROR(AND(OR(U1:X30,$AA31)=TRUE,IF(SEARCH(U$1,$A31)&gt;0,TRUE,FALSE)),"")</f>
        <v>0</v>
      </c>
      <c r="V31" s="17" t="str">
        <f>IFERROR(AND(OR(V1:X30,$AA31)=TRUE,IF(SEARCH(V$1,$A31)&gt;0,TRUE,FALSE)),"")</f>
        <v/>
      </c>
      <c r="W31" s="17" t="str">
        <f>IFERROR(AND(OR(W1:X30,$AA31)=TRUE,IF(SEARCH(W$1,$A31)&gt;0,TRUE,FALSE)),"")</f>
        <v/>
      </c>
      <c r="X31" s="17" t="str">
        <f>IFERROR(AND(OR(X1:X30,$AA31)=TRUE,IF(SEARCH(X$1,$A31)&gt;0,TRUE,FALSE)),"")</f>
        <v/>
      </c>
      <c r="Y31" s="17">
        <f t="shared" si="0"/>
        <v>0</v>
      </c>
      <c r="Z31" s="17" t="b">
        <f t="shared" si="1"/>
        <v>0</v>
      </c>
      <c r="AA31" s="17" t="b">
        <f t="shared" si="2"/>
        <v>0</v>
      </c>
      <c r="AB31" s="17" t="b">
        <f t="shared" si="3"/>
        <v>0</v>
      </c>
      <c r="AC31" s="17" t="b">
        <f>IF(E31&gt;'Overview (RESPONSES REQUIRED)'!$F$52,FALSE,TRUE)</f>
        <v>0</v>
      </c>
      <c r="AD31" s="17" t="b">
        <f>IF('Overview (RESPONSES REQUIRED)'!$D$52="Y", TRUE, FALSE)</f>
        <v>0</v>
      </c>
      <c r="AE31" s="17" t="str">
        <f t="shared" si="4"/>
        <v>N</v>
      </c>
    </row>
    <row r="32" spans="1:31" ht="27" x14ac:dyDescent="0.15">
      <c r="A32" s="17" t="s">
        <v>1443</v>
      </c>
      <c r="B32" s="17">
        <v>4</v>
      </c>
      <c r="C32" s="17">
        <v>1</v>
      </c>
      <c r="D32" s="17" t="s">
        <v>1414</v>
      </c>
      <c r="E32" s="17">
        <v>10</v>
      </c>
      <c r="F32" s="17" t="str">
        <f>IF('ENDC-n78'!P35="Y", "Y", IF('ENDC-n78'!P35="N", "N", 0))</f>
        <v>N</v>
      </c>
      <c r="G32" s="17" t="b">
        <f>IFERROR(AND(OR(G1:H31,$AA32)=TRUE,IF(SEARCH(G$1,$A32)&gt;0,TRUE,FALSE)),"")</f>
        <v>0</v>
      </c>
      <c r="H32" s="17" t="str">
        <f>IFERROR(AND(OR(H1:H31,$AA32)=TRUE,IF(SEARCH(H$1,$A32)&gt;0,TRUE,FALSE)),"")</f>
        <v/>
      </c>
      <c r="I32" s="17" t="str">
        <f>IFERROR(AND(OR(I1:L31,$AA32)=TRUE,IF(SEARCH(I$1,$A32)&gt;0,TRUE,FALSE)),"")</f>
        <v/>
      </c>
      <c r="J32" s="17" t="b">
        <f>IFERROR(AND(OR(J1:L31,$AA32)=TRUE,IF(SEARCH(J$1,$A32)&gt;0,TRUE,FALSE)),"")</f>
        <v>0</v>
      </c>
      <c r="K32" s="17" t="str">
        <f>IFERROR(AND(OR(K1:L31,$AA32)=TRUE,IF(SEARCH(K$1,$A32)&gt;0,TRUE,FALSE)),"")</f>
        <v/>
      </c>
      <c r="L32" s="17" t="str">
        <f>IFERROR(AND(OR(L1:L31,$AA32)=TRUE,IF(SEARCH(L$1,$A32)&gt;0,TRUE,FALSE)),"")</f>
        <v/>
      </c>
      <c r="M32" s="17" t="str">
        <f>IFERROR(AND(OR(M1:M31,$AA32)=TRUE,IF(SEARCH(M$1,$A32)&gt;0,TRUE,FALSE)),"")</f>
        <v/>
      </c>
      <c r="N32" s="17" t="b">
        <f>IFERROR(AND(OR(N1:Q31,$AA32)=TRUE,IF(SEARCH(N$1,$A32)&gt;0,TRUE,FALSE)),"")</f>
        <v>0</v>
      </c>
      <c r="O32" s="17" t="str">
        <f>IFERROR(AND(OR(O1:Q31,$AA32)=TRUE,IF(SEARCH(O$1,$A32)&gt;0,TRUE,FALSE)),"")</f>
        <v/>
      </c>
      <c r="P32" s="17" t="str">
        <f>IFERROR(AND(OR(P1:Q31,$AA32)=TRUE,IF(SEARCH(P$1,$A32)&gt;0,TRUE,FALSE)),"")</f>
        <v/>
      </c>
      <c r="Q32" s="17" t="str">
        <f>IFERROR(AND(OR(Q1:Q31,$AA32)=TRUE,IF(SEARCH(Q$1,$A32)&gt;0,TRUE,FALSE)),"")</f>
        <v/>
      </c>
      <c r="R32" s="17" t="str">
        <f>IFERROR(AND(OR(R1:S31,$AA32)=TRUE,IF(SEARCH(R$1,$A32)&gt;0,TRUE,FALSE)),"")</f>
        <v/>
      </c>
      <c r="S32" s="17" t="str">
        <f>IFERROR(AND(OR(S1:S31,$AA32)=TRUE,IF(SEARCH(S$1,$A32)&gt;0,TRUE,FALSE)),"")</f>
        <v/>
      </c>
      <c r="T32" s="17" t="b">
        <f>IFERROR(AND(OR(T1:T31,$AA32)=TRUE,IF(SEARCH(T$1,$A32)&gt;0,TRUE,FALSE)),"")</f>
        <v>0</v>
      </c>
      <c r="U32" s="17" t="b">
        <f>IFERROR(AND(OR(U1:X31,$AA32)=TRUE,IF(SEARCH(U$1,$A32)&gt;0,TRUE,FALSE)),"")</f>
        <v>0</v>
      </c>
      <c r="V32" s="17" t="str">
        <f>IFERROR(AND(OR(V1:X31,$AA32)=TRUE,IF(SEARCH(V$1,$A32)&gt;0,TRUE,FALSE)),"")</f>
        <v/>
      </c>
      <c r="W32" s="17" t="str">
        <f>IFERROR(AND(OR(W1:X31,$AA32)=TRUE,IF(SEARCH(W$1,$A32)&gt;0,TRUE,FALSE)),"")</f>
        <v/>
      </c>
      <c r="X32" s="17" t="str">
        <f>IFERROR(AND(OR(X1:X31,$AA32)=TRUE,IF(SEARCH(X$1,$A32)&gt;0,TRUE,FALSE)),"")</f>
        <v/>
      </c>
      <c r="Y32" s="17">
        <f t="shared" si="0"/>
        <v>0</v>
      </c>
      <c r="Z32" s="17" t="b">
        <f t="shared" si="1"/>
        <v>0</v>
      </c>
      <c r="AA32" s="17" t="b">
        <f t="shared" si="2"/>
        <v>0</v>
      </c>
      <c r="AB32" s="17" t="b">
        <f t="shared" si="3"/>
        <v>0</v>
      </c>
      <c r="AC32" s="17" t="b">
        <f>IF(E32&gt;'Overview (RESPONSES REQUIRED)'!$F$52,FALSE,TRUE)</f>
        <v>0</v>
      </c>
      <c r="AD32" s="17" t="b">
        <f>IF('Overview (RESPONSES REQUIRED)'!$D$52="Y", TRUE, FALSE)</f>
        <v>0</v>
      </c>
      <c r="AE32" s="17" t="str">
        <f t="shared" si="4"/>
        <v>N</v>
      </c>
    </row>
    <row r="33" spans="1:31" ht="27" x14ac:dyDescent="0.15">
      <c r="A33" s="17" t="s">
        <v>1444</v>
      </c>
      <c r="B33" s="17">
        <v>4</v>
      </c>
      <c r="C33" s="17">
        <v>1</v>
      </c>
      <c r="D33" s="17" t="s">
        <v>1414</v>
      </c>
      <c r="E33" s="17">
        <v>10</v>
      </c>
      <c r="F33" s="17" t="str">
        <f>IF('ENDC-n78'!P36="Y", "Y", IF('ENDC-n78'!P36="N", "N", 0))</f>
        <v>N</v>
      </c>
      <c r="G33" s="17" t="b">
        <f>IFERROR(AND(OR(G1:H32,$AA33)=TRUE,IF(SEARCH(G$1,$A33)&gt;0,TRUE,FALSE)),"")</f>
        <v>0</v>
      </c>
      <c r="H33" s="17" t="str">
        <f>IFERROR(AND(OR(H1:H32,$AA33)=TRUE,IF(SEARCH(H$1,$A33)&gt;0,TRUE,FALSE)),"")</f>
        <v/>
      </c>
      <c r="I33" s="17" t="b">
        <f>IFERROR(AND(OR(I1:L32,$AA33)=TRUE,IF(SEARCH(I$1,$A33)&gt;0,TRUE,FALSE)),"")</f>
        <v>0</v>
      </c>
      <c r="J33" s="17" t="str">
        <f>IFERROR(AND(OR(J1:L32,$AA33)=TRUE,IF(SEARCH(J$1,$A33)&gt;0,TRUE,FALSE)),"")</f>
        <v/>
      </c>
      <c r="K33" s="17" t="str">
        <f>IFERROR(AND(OR(K1:L32,$AA33)=TRUE,IF(SEARCH(K$1,$A33)&gt;0,TRUE,FALSE)),"")</f>
        <v/>
      </c>
      <c r="L33" s="17" t="str">
        <f>IFERROR(AND(OR(L1:L32,$AA33)=TRUE,IF(SEARCH(L$1,$A33)&gt;0,TRUE,FALSE)),"")</f>
        <v/>
      </c>
      <c r="M33" s="17" t="str">
        <f>IFERROR(AND(OR(M1:M32,$AA33)=TRUE,IF(SEARCH(M$1,$A33)&gt;0,TRUE,FALSE)),"")</f>
        <v/>
      </c>
      <c r="N33" s="17" t="str">
        <f>IFERROR(AND(OR(N1:Q32,$AA33)=TRUE,IF(SEARCH(N$1,$A33)&gt;0,TRUE,FALSE)),"")</f>
        <v/>
      </c>
      <c r="O33" s="17" t="b">
        <f>IFERROR(AND(OR(O1:Q32,$AA33)=TRUE,IF(SEARCH(O$1,$A33)&gt;0,TRUE,FALSE)),"")</f>
        <v>0</v>
      </c>
      <c r="P33" s="17" t="str">
        <f>IFERROR(AND(OR(P1:Q32,$AA33)=TRUE,IF(SEARCH(P$1,$A33)&gt;0,TRUE,FALSE)),"")</f>
        <v/>
      </c>
      <c r="Q33" s="17" t="str">
        <f>IFERROR(AND(OR(Q1:Q32,$AA33)=TRUE,IF(SEARCH(Q$1,$A33)&gt;0,TRUE,FALSE)),"")</f>
        <v/>
      </c>
      <c r="R33" s="17" t="str">
        <f>IFERROR(AND(OR(R1:S32,$AA33)=TRUE,IF(SEARCH(R$1,$A33)&gt;0,TRUE,FALSE)),"")</f>
        <v/>
      </c>
      <c r="S33" s="17" t="str">
        <f>IFERROR(AND(OR(S1:S32,$AA33)=TRUE,IF(SEARCH(S$1,$A33)&gt;0,TRUE,FALSE)),"")</f>
        <v/>
      </c>
      <c r="T33" s="17" t="b">
        <f>IFERROR(AND(OR(T1:T32,$AA33)=TRUE,IF(SEARCH(T$1,$A33)&gt;0,TRUE,FALSE)),"")</f>
        <v>0</v>
      </c>
      <c r="U33" s="17" t="b">
        <f>IFERROR(AND(OR(U1:X32,$AA33)=TRUE,IF(SEARCH(U$1,$A33)&gt;0,TRUE,FALSE)),"")</f>
        <v>0</v>
      </c>
      <c r="V33" s="17" t="str">
        <f>IFERROR(AND(OR(V1:X32,$AA33)=TRUE,IF(SEARCH(V$1,$A33)&gt;0,TRUE,FALSE)),"")</f>
        <v/>
      </c>
      <c r="W33" s="17" t="str">
        <f>IFERROR(AND(OR(W1:X32,$AA33)=TRUE,IF(SEARCH(W$1,$A33)&gt;0,TRUE,FALSE)),"")</f>
        <v/>
      </c>
      <c r="X33" s="17" t="str">
        <f>IFERROR(AND(OR(X1:X32,$AA33)=TRUE,IF(SEARCH(X$1,$A33)&gt;0,TRUE,FALSE)),"")</f>
        <v/>
      </c>
      <c r="Y33" s="17">
        <f t="shared" si="0"/>
        <v>0</v>
      </c>
      <c r="Z33" s="17" t="b">
        <f t="shared" si="1"/>
        <v>0</v>
      </c>
      <c r="AA33" s="17" t="b">
        <f t="shared" si="2"/>
        <v>0</v>
      </c>
      <c r="AB33" s="17" t="b">
        <f t="shared" si="3"/>
        <v>0</v>
      </c>
      <c r="AC33" s="17" t="b">
        <f>IF(E33&gt;'Overview (RESPONSES REQUIRED)'!$F$52,FALSE,TRUE)</f>
        <v>0</v>
      </c>
      <c r="AD33" s="17" t="b">
        <f>IF('Overview (RESPONSES REQUIRED)'!$D$52="Y", TRUE, FALSE)</f>
        <v>0</v>
      </c>
      <c r="AE33" s="17" t="str">
        <f t="shared" si="4"/>
        <v>N</v>
      </c>
    </row>
    <row r="34" spans="1:31" ht="27" x14ac:dyDescent="0.15">
      <c r="A34" s="17" t="s">
        <v>1445</v>
      </c>
      <c r="B34" s="17">
        <v>4</v>
      </c>
      <c r="C34" s="17">
        <v>1</v>
      </c>
      <c r="D34" s="17" t="s">
        <v>1414</v>
      </c>
      <c r="E34" s="17">
        <v>8</v>
      </c>
      <c r="F34" s="17" t="str">
        <f>IF('ENDC-n78'!P37="Y", "Y", IF('ENDC-n78'!P37="N", "N", 0))</f>
        <v>N</v>
      </c>
      <c r="G34" s="17" t="b">
        <f>IFERROR(AND(OR(G1:H33,$AA34)=TRUE,IF(SEARCH(G$1,$A34)&gt;0,TRUE,FALSE)),"")</f>
        <v>0</v>
      </c>
      <c r="H34" s="17" t="str">
        <f>IFERROR(AND(OR(H1:H33,$AA34)=TRUE,IF(SEARCH(H$1,$A34)&gt;0,TRUE,FALSE)),"")</f>
        <v/>
      </c>
      <c r="I34" s="17" t="b">
        <f>IFERROR(AND(OR(I1:L33,$AA34)=TRUE,IF(SEARCH(I$1,$A34)&gt;0,TRUE,FALSE)),"")</f>
        <v>0</v>
      </c>
      <c r="J34" s="17" t="str">
        <f>IFERROR(AND(OR(J1:L33,$AA34)=TRUE,IF(SEARCH(J$1,$A34)&gt;0,TRUE,FALSE)),"")</f>
        <v/>
      </c>
      <c r="K34" s="17" t="str">
        <f>IFERROR(AND(OR(K1:L33,$AA34)=TRUE,IF(SEARCH(K$1,$A34)&gt;0,TRUE,FALSE)),"")</f>
        <v/>
      </c>
      <c r="L34" s="17" t="str">
        <f>IFERROR(AND(OR(L1:L33,$AA34)=TRUE,IF(SEARCH(L$1,$A34)&gt;0,TRUE,FALSE)),"")</f>
        <v/>
      </c>
      <c r="M34" s="17" t="str">
        <f>IFERROR(AND(OR(M1:M33,$AA34)=TRUE,IF(SEARCH(M$1,$A34)&gt;0,TRUE,FALSE)),"")</f>
        <v/>
      </c>
      <c r="N34" s="17" t="b">
        <f>IFERROR(AND(OR(N1:Q33,$AA34)=TRUE,IF(SEARCH(N$1,$A34)&gt;0,TRUE,FALSE)),"")</f>
        <v>0</v>
      </c>
      <c r="O34" s="17" t="str">
        <f>IFERROR(AND(OR(O1:Q33,$AA34)=TRUE,IF(SEARCH(O$1,$A34)&gt;0,TRUE,FALSE)),"")</f>
        <v/>
      </c>
      <c r="P34" s="17" t="str">
        <f>IFERROR(AND(OR(P1:Q33,$AA34)=TRUE,IF(SEARCH(P$1,$A34)&gt;0,TRUE,FALSE)),"")</f>
        <v/>
      </c>
      <c r="Q34" s="17" t="str">
        <f>IFERROR(AND(OR(Q1:Q33,$AA34)=TRUE,IF(SEARCH(Q$1,$A34)&gt;0,TRUE,FALSE)),"")</f>
        <v/>
      </c>
      <c r="R34" s="17" t="str">
        <f>IFERROR(AND(OR(R1:S33,$AA34)=TRUE,IF(SEARCH(R$1,$A34)&gt;0,TRUE,FALSE)),"")</f>
        <v/>
      </c>
      <c r="S34" s="17" t="str">
        <f>IFERROR(AND(OR(S1:S33,$AA34)=TRUE,IF(SEARCH(S$1,$A34)&gt;0,TRUE,FALSE)),"")</f>
        <v/>
      </c>
      <c r="T34" s="17" t="b">
        <f>IFERROR(AND(OR(T1:T33,$AA34)=TRUE,IF(SEARCH(T$1,$A34)&gt;0,TRUE,FALSE)),"")</f>
        <v>0</v>
      </c>
      <c r="U34" s="17" t="b">
        <f>IFERROR(AND(OR(U1:X33,$AA34)=TRUE,IF(SEARCH(U$1,$A34)&gt;0,TRUE,FALSE)),"")</f>
        <v>0</v>
      </c>
      <c r="V34" s="17" t="str">
        <f>IFERROR(AND(OR(V1:X33,$AA34)=TRUE,IF(SEARCH(V$1,$A34)&gt;0,TRUE,FALSE)),"")</f>
        <v/>
      </c>
      <c r="W34" s="17" t="str">
        <f>IFERROR(AND(OR(W1:X33,$AA34)=TRUE,IF(SEARCH(W$1,$A34)&gt;0,TRUE,FALSE)),"")</f>
        <v/>
      </c>
      <c r="X34" s="17" t="str">
        <f>IFERROR(AND(OR(X1:X33,$AA34)=TRUE,IF(SEARCH(X$1,$A34)&gt;0,TRUE,FALSE)),"")</f>
        <v/>
      </c>
      <c r="Y34" s="17">
        <f t="shared" si="0"/>
        <v>0</v>
      </c>
      <c r="Z34" s="17" t="b">
        <f t="shared" si="1"/>
        <v>0</v>
      </c>
      <c r="AA34" s="17" t="b">
        <f t="shared" si="2"/>
        <v>0</v>
      </c>
      <c r="AB34" s="17" t="b">
        <f t="shared" si="3"/>
        <v>0</v>
      </c>
      <c r="AC34" s="17" t="b">
        <f>IF(E34&gt;'Overview (RESPONSES REQUIRED)'!$F$52,FALSE,TRUE)</f>
        <v>0</v>
      </c>
      <c r="AD34" s="17" t="b">
        <f>IF('Overview (RESPONSES REQUIRED)'!$D$52="Y", TRUE, FALSE)</f>
        <v>0</v>
      </c>
      <c r="AE34" s="17" t="str">
        <f t="shared" si="4"/>
        <v>N</v>
      </c>
    </row>
    <row r="35" spans="1:31" ht="15" x14ac:dyDescent="0.15">
      <c r="A35" s="17" t="s">
        <v>1446</v>
      </c>
      <c r="B35" s="17">
        <v>3</v>
      </c>
      <c r="C35" s="17">
        <v>1</v>
      </c>
      <c r="D35" s="17" t="s">
        <v>1414</v>
      </c>
      <c r="E35" s="17">
        <v>20</v>
      </c>
      <c r="F35" s="17" t="str">
        <f>IF('ENDC-n78'!P38="Y", "Y", IF('ENDC-n78'!P38="N", "N", 0))</f>
        <v>N</v>
      </c>
      <c r="G35" s="17" t="str">
        <f>IFERROR(AND(OR(G1:H34,$AA35)=TRUE,IF(SEARCH(G$1,$A35)&gt;0,TRUE,FALSE)),"")</f>
        <v/>
      </c>
      <c r="H35" s="17" t="b">
        <f>IFERROR(AND(OR(H1:H34,$AA35)=TRUE,IF(SEARCH(H$1,$A35)&gt;0,TRUE,FALSE)),"")</f>
        <v>0</v>
      </c>
      <c r="I35" s="17" t="str">
        <f>IFERROR(AND(OR(I1:L34,$AA35)=TRUE,IF(SEARCH(I$1,$A35)&gt;0,TRUE,FALSE)),"")</f>
        <v/>
      </c>
      <c r="J35" s="17" t="str">
        <f>IFERROR(AND(OR(J1:L34,$AA35)=TRUE,IF(SEARCH(J$1,$A35)&gt;0,TRUE,FALSE)),"")</f>
        <v/>
      </c>
      <c r="K35" s="17" t="str">
        <f>IFERROR(AND(OR(K1:L34,$AA35)=TRUE,IF(SEARCH(K$1,$A35)&gt;0,TRUE,FALSE)),"")</f>
        <v/>
      </c>
      <c r="L35" s="17" t="b">
        <f>IFERROR(AND(OR(L1:L34,$AA35)=TRUE,IF(SEARCH(L$1,$A35)&gt;0,TRUE,FALSE)),"")</f>
        <v>0</v>
      </c>
      <c r="M35" s="17" t="str">
        <f>IFERROR(AND(OR(M1:M34,$AA35)=TRUE,IF(SEARCH(M$1,$A35)&gt;0,TRUE,FALSE)),"")</f>
        <v/>
      </c>
      <c r="N35" s="17" t="str">
        <f>IFERROR(AND(OR(N1:Q34,$AA35)=TRUE,IF(SEARCH(N$1,$A35)&gt;0,TRUE,FALSE)),"")</f>
        <v/>
      </c>
      <c r="O35" s="17" t="str">
        <f>IFERROR(AND(OR(O1:Q34,$AA35)=TRUE,IF(SEARCH(O$1,$A35)&gt;0,TRUE,FALSE)),"")</f>
        <v/>
      </c>
      <c r="P35" s="17" t="str">
        <f>IFERROR(AND(OR(P1:Q34,$AA35)=TRUE,IF(SEARCH(P$1,$A35)&gt;0,TRUE,FALSE)),"")</f>
        <v/>
      </c>
      <c r="Q35" s="17" t="b">
        <f>IFERROR(AND(OR(Q1:Q34,$AA35)=TRUE,IF(SEARCH(Q$1,$A35)&gt;0,TRUE,FALSE)),"")</f>
        <v>0</v>
      </c>
      <c r="R35" s="17" t="str">
        <f>IFERROR(AND(OR(R1:S34,$AA35)=TRUE,IF(SEARCH(R$1,$A35)&gt;0,TRUE,FALSE)),"")</f>
        <v/>
      </c>
      <c r="S35" s="17" t="str">
        <f>IFERROR(AND(OR(S1:S34,$AA35)=TRUE,IF(SEARCH(S$1,$A35)&gt;0,TRUE,FALSE)),"")</f>
        <v/>
      </c>
      <c r="T35" s="17" t="str">
        <f>IFERROR(AND(OR(T1:T34,$AA35)=TRUE,IF(SEARCH(T$1,$A35)&gt;0,TRUE,FALSE)),"")</f>
        <v/>
      </c>
      <c r="U35" s="17" t="str">
        <f>IFERROR(AND(OR(U1:X34,$AA35)=TRUE,IF(SEARCH(U$1,$A35)&gt;0,TRUE,FALSE)),"")</f>
        <v/>
      </c>
      <c r="V35" s="17" t="str">
        <f>IFERROR(AND(OR(V1:X34,$AA35)=TRUE,IF(SEARCH(V$1,$A35)&gt;0,TRUE,FALSE)),"")</f>
        <v/>
      </c>
      <c r="W35" s="17" t="b">
        <f>IFERROR(AND(OR(W1:X34,$AA35)=TRUE,IF(SEARCH(W$1,$A35)&gt;0,TRUE,FALSE)),"")</f>
        <v>0</v>
      </c>
      <c r="X35" s="17" t="str">
        <f>IFERROR(AND(OR(X1:X34,$AA35)=TRUE,IF(SEARCH(X$1,$A35)&gt;0,TRUE,FALSE)),"")</f>
        <v/>
      </c>
      <c r="Y35" s="17">
        <f t="shared" si="0"/>
        <v>0</v>
      </c>
      <c r="Z35" s="17" t="b">
        <f t="shared" si="1"/>
        <v>0</v>
      </c>
      <c r="AA35" s="17" t="b">
        <f t="shared" si="2"/>
        <v>0</v>
      </c>
      <c r="AB35" s="17" t="b">
        <f t="shared" si="3"/>
        <v>0</v>
      </c>
      <c r="AC35" s="17" t="b">
        <f>IF(E35&gt;'Overview (RESPONSES REQUIRED)'!$F$52,FALSE,TRUE)</f>
        <v>0</v>
      </c>
      <c r="AD35" s="17" t="b">
        <f>IF('Overview (RESPONSES REQUIRED)'!$D$52="Y", TRUE, FALSE)</f>
        <v>0</v>
      </c>
      <c r="AE35" s="17" t="str">
        <f t="shared" si="4"/>
        <v>N</v>
      </c>
    </row>
    <row r="36" spans="1:31" ht="15" x14ac:dyDescent="0.15">
      <c r="A36" s="17" t="s">
        <v>1447</v>
      </c>
      <c r="B36" s="17">
        <v>3</v>
      </c>
      <c r="C36" s="17">
        <v>1</v>
      </c>
      <c r="D36" s="17" t="s">
        <v>1414</v>
      </c>
      <c r="E36" s="17">
        <v>18</v>
      </c>
      <c r="F36" s="17" t="str">
        <f>IF('ENDC-n78'!P39="Y", "Y", IF('ENDC-n78'!P39="N", "N", 0))</f>
        <v>N</v>
      </c>
      <c r="G36" s="17" t="b">
        <f>IFERROR(AND(OR(G1:H35,$AA36)=TRUE,IF(SEARCH(G$1,$A36)&gt;0,TRUE,FALSE)),"")</f>
        <v>0</v>
      </c>
      <c r="H36" s="17" t="str">
        <f>IFERROR(AND(OR(H1:H35,$AA36)=TRUE,IF(SEARCH(H$1,$A36)&gt;0,TRUE,FALSE)),"")</f>
        <v/>
      </c>
      <c r="I36" s="17" t="str">
        <f>IFERROR(AND(OR(I1:L35,$AA36)=TRUE,IF(SEARCH(I$1,$A36)&gt;0,TRUE,FALSE)),"")</f>
        <v/>
      </c>
      <c r="J36" s="17" t="str">
        <f>IFERROR(AND(OR(J1:L35,$AA36)=TRUE,IF(SEARCH(J$1,$A36)&gt;0,TRUE,FALSE)),"")</f>
        <v/>
      </c>
      <c r="K36" s="17" t="str">
        <f>IFERROR(AND(OR(K1:L35,$AA36)=TRUE,IF(SEARCH(K$1,$A36)&gt;0,TRUE,FALSE)),"")</f>
        <v/>
      </c>
      <c r="L36" s="17" t="b">
        <f>IFERROR(AND(OR(L1:L35,$AA36)=TRUE,IF(SEARCH(L$1,$A36)&gt;0,TRUE,FALSE)),"")</f>
        <v>0</v>
      </c>
      <c r="M36" s="17" t="str">
        <f>IFERROR(AND(OR(M1:M35,$AA36)=TRUE,IF(SEARCH(M$1,$A36)&gt;0,TRUE,FALSE)),"")</f>
        <v/>
      </c>
      <c r="N36" s="17" t="str">
        <f>IFERROR(AND(OR(N1:Q35,$AA36)=TRUE,IF(SEARCH(N$1,$A36)&gt;0,TRUE,FALSE)),"")</f>
        <v/>
      </c>
      <c r="O36" s="17" t="str">
        <f>IFERROR(AND(OR(O1:Q35,$AA36)=TRUE,IF(SEARCH(O$1,$A36)&gt;0,TRUE,FALSE)),"")</f>
        <v/>
      </c>
      <c r="P36" s="17" t="str">
        <f>IFERROR(AND(OR(P1:Q35,$AA36)=TRUE,IF(SEARCH(P$1,$A36)&gt;0,TRUE,FALSE)),"")</f>
        <v/>
      </c>
      <c r="Q36" s="17" t="b">
        <f>IFERROR(AND(OR(Q1:Q35,$AA36)=TRUE,IF(SEARCH(Q$1,$A36)&gt;0,TRUE,FALSE)),"")</f>
        <v>0</v>
      </c>
      <c r="R36" s="17" t="str">
        <f>IFERROR(AND(OR(R1:S35,$AA36)=TRUE,IF(SEARCH(R$1,$A36)&gt;0,TRUE,FALSE)),"")</f>
        <v/>
      </c>
      <c r="S36" s="17" t="str">
        <f>IFERROR(AND(OR(S1:S35,$AA36)=TRUE,IF(SEARCH(S$1,$A36)&gt;0,TRUE,FALSE)),"")</f>
        <v/>
      </c>
      <c r="T36" s="17" t="str">
        <f>IFERROR(AND(OR(T1:T35,$AA36)=TRUE,IF(SEARCH(T$1,$A36)&gt;0,TRUE,FALSE)),"")</f>
        <v/>
      </c>
      <c r="U36" s="17" t="str">
        <f>IFERROR(AND(OR(U1:X35,$AA36)=TRUE,IF(SEARCH(U$1,$A36)&gt;0,TRUE,FALSE)),"")</f>
        <v/>
      </c>
      <c r="V36" s="17" t="str">
        <f>IFERROR(AND(OR(V1:X35,$AA36)=TRUE,IF(SEARCH(V$1,$A36)&gt;0,TRUE,FALSE)),"")</f>
        <v/>
      </c>
      <c r="W36" s="17" t="b">
        <f>IFERROR(AND(OR(W1:X35,$AA36)=TRUE,IF(SEARCH(W$1,$A36)&gt;0,TRUE,FALSE)),"")</f>
        <v>0</v>
      </c>
      <c r="X36" s="17" t="str">
        <f>IFERROR(AND(OR(X1:X35,$AA36)=TRUE,IF(SEARCH(X$1,$A36)&gt;0,TRUE,FALSE)),"")</f>
        <v/>
      </c>
      <c r="Y36" s="17">
        <f t="shared" si="0"/>
        <v>0</v>
      </c>
      <c r="Z36" s="17" t="b">
        <f t="shared" si="1"/>
        <v>0</v>
      </c>
      <c r="AA36" s="17" t="b">
        <f t="shared" si="2"/>
        <v>0</v>
      </c>
      <c r="AB36" s="17" t="b">
        <f t="shared" si="3"/>
        <v>0</v>
      </c>
      <c r="AC36" s="17" t="b">
        <f>IF(E36&gt;'Overview (RESPONSES REQUIRED)'!$F$52,FALSE,TRUE)</f>
        <v>0</v>
      </c>
      <c r="AD36" s="17" t="b">
        <f>IF('Overview (RESPONSES REQUIRED)'!$D$52="Y", TRUE, FALSE)</f>
        <v>0</v>
      </c>
      <c r="AE36" s="17" t="str">
        <f t="shared" si="4"/>
        <v>N</v>
      </c>
    </row>
    <row r="37" spans="1:31" ht="15" x14ac:dyDescent="0.15">
      <c r="A37" s="17" t="s">
        <v>1448</v>
      </c>
      <c r="B37" s="17">
        <v>3</v>
      </c>
      <c r="C37" s="17">
        <v>1</v>
      </c>
      <c r="D37" s="17" t="s">
        <v>1414</v>
      </c>
      <c r="E37" s="17">
        <v>16</v>
      </c>
      <c r="F37" s="17" t="str">
        <f>IF('ENDC-n78'!P40="Y", "Y", IF('ENDC-n78'!P40="N", "N", 0))</f>
        <v>N</v>
      </c>
      <c r="G37" s="17" t="str">
        <f>IFERROR(AND(OR(G1:H36,$AA37)=TRUE,IF(SEARCH(G$1,$A37)&gt;0,TRUE,FALSE)),"")</f>
        <v/>
      </c>
      <c r="H37" s="17" t="b">
        <f>IFERROR(AND(OR(H1:H36,$AA37)=TRUE,IF(SEARCH(H$1,$A37)&gt;0,TRUE,FALSE)),"")</f>
        <v>0</v>
      </c>
      <c r="I37" s="17" t="str">
        <f>IFERROR(AND(OR(I1:L36,$AA37)=TRUE,IF(SEARCH(I$1,$A37)&gt;0,TRUE,FALSE)),"")</f>
        <v/>
      </c>
      <c r="J37" s="17" t="str">
        <f>IFERROR(AND(OR(J1:L36,$AA37)=TRUE,IF(SEARCH(J$1,$A37)&gt;0,TRUE,FALSE)),"")</f>
        <v/>
      </c>
      <c r="K37" s="17" t="b">
        <f>IFERROR(AND(OR(K1:L36,$AA37)=TRUE,IF(SEARCH(K$1,$A37)&gt;0,TRUE,FALSE)),"")</f>
        <v>0</v>
      </c>
      <c r="L37" s="17" t="str">
        <f>IFERROR(AND(OR(L1:L36,$AA37)=TRUE,IF(SEARCH(L$1,$A37)&gt;0,TRUE,FALSE)),"")</f>
        <v/>
      </c>
      <c r="M37" s="17" t="str">
        <f>IFERROR(AND(OR(M1:M36,$AA37)=TRUE,IF(SEARCH(M$1,$A37)&gt;0,TRUE,FALSE)),"")</f>
        <v/>
      </c>
      <c r="N37" s="17" t="str">
        <f>IFERROR(AND(OR(N1:Q36,$AA37)=TRUE,IF(SEARCH(N$1,$A37)&gt;0,TRUE,FALSE)),"")</f>
        <v/>
      </c>
      <c r="O37" s="17" t="str">
        <f>IFERROR(AND(OR(O1:Q36,$AA37)=TRUE,IF(SEARCH(O$1,$A37)&gt;0,TRUE,FALSE)),"")</f>
        <v/>
      </c>
      <c r="P37" s="17" t="str">
        <f>IFERROR(AND(OR(P1:Q36,$AA37)=TRUE,IF(SEARCH(P$1,$A37)&gt;0,TRUE,FALSE)),"")</f>
        <v/>
      </c>
      <c r="Q37" s="17" t="b">
        <f>IFERROR(AND(OR(Q1:Q36,$AA37)=TRUE,IF(SEARCH(Q$1,$A37)&gt;0,TRUE,FALSE)),"")</f>
        <v>0</v>
      </c>
      <c r="R37" s="17" t="str">
        <f>IFERROR(AND(OR(R1:S36,$AA37)=TRUE,IF(SEARCH(R$1,$A37)&gt;0,TRUE,FALSE)),"")</f>
        <v/>
      </c>
      <c r="S37" s="17" t="str">
        <f>IFERROR(AND(OR(S1:S36,$AA37)=TRUE,IF(SEARCH(S$1,$A37)&gt;0,TRUE,FALSE)),"")</f>
        <v/>
      </c>
      <c r="T37" s="17" t="str">
        <f>IFERROR(AND(OR(T1:T36,$AA37)=TRUE,IF(SEARCH(T$1,$A37)&gt;0,TRUE,FALSE)),"")</f>
        <v/>
      </c>
      <c r="U37" s="17" t="str">
        <f>IFERROR(AND(OR(U1:X36,$AA37)=TRUE,IF(SEARCH(U$1,$A37)&gt;0,TRUE,FALSE)),"")</f>
        <v/>
      </c>
      <c r="V37" s="17" t="str">
        <f>IFERROR(AND(OR(V1:X36,$AA37)=TRUE,IF(SEARCH(V$1,$A37)&gt;0,TRUE,FALSE)),"")</f>
        <v/>
      </c>
      <c r="W37" s="17" t="b">
        <f>IFERROR(AND(OR(W1:X36,$AA37)=TRUE,IF(SEARCH(W$1,$A37)&gt;0,TRUE,FALSE)),"")</f>
        <v>0</v>
      </c>
      <c r="X37" s="17" t="str">
        <f>IFERROR(AND(OR(X1:X36,$AA37)=TRUE,IF(SEARCH(X$1,$A37)&gt;0,TRUE,FALSE)),"")</f>
        <v/>
      </c>
      <c r="Y37" s="17">
        <f t="shared" si="0"/>
        <v>0</v>
      </c>
      <c r="Z37" s="17" t="b">
        <f t="shared" si="1"/>
        <v>0</v>
      </c>
      <c r="AA37" s="17" t="b">
        <f t="shared" si="2"/>
        <v>0</v>
      </c>
      <c r="AB37" s="17" t="b">
        <f t="shared" si="3"/>
        <v>0</v>
      </c>
      <c r="AC37" s="17" t="b">
        <f>IF(E37&gt;'Overview (RESPONSES REQUIRED)'!$F$52,FALSE,TRUE)</f>
        <v>0</v>
      </c>
      <c r="AD37" s="17" t="b">
        <f>IF('Overview (RESPONSES REQUIRED)'!$D$52="Y", TRUE, FALSE)</f>
        <v>0</v>
      </c>
      <c r="AE37" s="17" t="str">
        <f t="shared" si="4"/>
        <v>N</v>
      </c>
    </row>
    <row r="38" spans="1:31" ht="15" x14ac:dyDescent="0.15">
      <c r="A38" s="17" t="s">
        <v>1449</v>
      </c>
      <c r="B38" s="17">
        <v>3</v>
      </c>
      <c r="C38" s="17">
        <v>1</v>
      </c>
      <c r="D38" s="17" t="s">
        <v>1414</v>
      </c>
      <c r="E38" s="17">
        <v>16</v>
      </c>
      <c r="F38" s="17" t="str">
        <f>IF('ENDC-n78'!P41="Y", "Y", IF('ENDC-n78'!P41="N", "N", 0))</f>
        <v>N</v>
      </c>
      <c r="G38" s="17" t="str">
        <f>IFERROR(AND(OR(G1:H37,$AA38)=TRUE,IF(SEARCH(G$1,$A38)&gt;0,TRUE,FALSE)),"")</f>
        <v/>
      </c>
      <c r="H38" s="17" t="b">
        <f>IFERROR(AND(OR(H1:H37,$AA38)=TRUE,IF(SEARCH(H$1,$A38)&gt;0,TRUE,FALSE)),"")</f>
        <v>0</v>
      </c>
      <c r="I38" s="17" t="str">
        <f>IFERROR(AND(OR(I1:L37,$AA38)=TRUE,IF(SEARCH(I$1,$A38)&gt;0,TRUE,FALSE)),"")</f>
        <v/>
      </c>
      <c r="J38" s="17" t="str">
        <f>IFERROR(AND(OR(J1:L37,$AA38)=TRUE,IF(SEARCH(J$1,$A38)&gt;0,TRUE,FALSE)),"")</f>
        <v/>
      </c>
      <c r="K38" s="17" t="str">
        <f>IFERROR(AND(OR(K1:L37,$AA38)=TRUE,IF(SEARCH(K$1,$A38)&gt;0,TRUE,FALSE)),"")</f>
        <v/>
      </c>
      <c r="L38" s="17" t="b">
        <f>IFERROR(AND(OR(L1:L37,$AA38)=TRUE,IF(SEARCH(L$1,$A38)&gt;0,TRUE,FALSE)),"")</f>
        <v>0</v>
      </c>
      <c r="M38" s="17" t="str">
        <f>IFERROR(AND(OR(M1:M37,$AA38)=TRUE,IF(SEARCH(M$1,$A38)&gt;0,TRUE,FALSE)),"")</f>
        <v/>
      </c>
      <c r="N38" s="17" t="str">
        <f>IFERROR(AND(OR(N1:Q37,$AA38)=TRUE,IF(SEARCH(N$1,$A38)&gt;0,TRUE,FALSE)),"")</f>
        <v/>
      </c>
      <c r="O38" s="17" t="str">
        <f>IFERROR(AND(OR(O1:Q37,$AA38)=TRUE,IF(SEARCH(O$1,$A38)&gt;0,TRUE,FALSE)),"")</f>
        <v/>
      </c>
      <c r="P38" s="17" t="b">
        <f>IFERROR(AND(OR(P1:Q37,$AA38)=TRUE,IF(SEARCH(P$1,$A38)&gt;0,TRUE,FALSE)),"")</f>
        <v>0</v>
      </c>
      <c r="Q38" s="17" t="str">
        <f>IFERROR(AND(OR(Q1:Q37,$AA38)=TRUE,IF(SEARCH(Q$1,$A38)&gt;0,TRUE,FALSE)),"")</f>
        <v/>
      </c>
      <c r="R38" s="17" t="str">
        <f>IFERROR(AND(OR(R1:S37,$AA38)=TRUE,IF(SEARCH(R$1,$A38)&gt;0,TRUE,FALSE)),"")</f>
        <v/>
      </c>
      <c r="S38" s="17" t="str">
        <f>IFERROR(AND(OR(S1:S37,$AA38)=TRUE,IF(SEARCH(S$1,$A38)&gt;0,TRUE,FALSE)),"")</f>
        <v/>
      </c>
      <c r="T38" s="17" t="str">
        <f>IFERROR(AND(OR(T1:T37,$AA38)=TRUE,IF(SEARCH(T$1,$A38)&gt;0,TRUE,FALSE)),"")</f>
        <v/>
      </c>
      <c r="U38" s="17" t="str">
        <f>IFERROR(AND(OR(U1:X37,$AA38)=TRUE,IF(SEARCH(U$1,$A38)&gt;0,TRUE,FALSE)),"")</f>
        <v/>
      </c>
      <c r="V38" s="17" t="str">
        <f>IFERROR(AND(OR(V1:X37,$AA38)=TRUE,IF(SEARCH(V$1,$A38)&gt;0,TRUE,FALSE)),"")</f>
        <v/>
      </c>
      <c r="W38" s="17" t="b">
        <f>IFERROR(AND(OR(W1:X37,$AA38)=TRUE,IF(SEARCH(W$1,$A38)&gt;0,TRUE,FALSE)),"")</f>
        <v>0</v>
      </c>
      <c r="X38" s="17" t="str">
        <f>IFERROR(AND(OR(X1:X37,$AA38)=TRUE,IF(SEARCH(X$1,$A38)&gt;0,TRUE,FALSE)),"")</f>
        <v/>
      </c>
      <c r="Y38" s="17">
        <f t="shared" si="0"/>
        <v>0</v>
      </c>
      <c r="Z38" s="17" t="b">
        <f t="shared" si="1"/>
        <v>0</v>
      </c>
      <c r="AA38" s="17" t="b">
        <f t="shared" si="2"/>
        <v>0</v>
      </c>
      <c r="AB38" s="17" t="b">
        <f t="shared" si="3"/>
        <v>0</v>
      </c>
      <c r="AC38" s="17" t="b">
        <f>IF(E38&gt;'Overview (RESPONSES REQUIRED)'!$F$52,FALSE,TRUE)</f>
        <v>0</v>
      </c>
      <c r="AD38" s="17" t="b">
        <f>IF('Overview (RESPONSES REQUIRED)'!$D$52="Y", TRUE, FALSE)</f>
        <v>0</v>
      </c>
      <c r="AE38" s="17" t="str">
        <f t="shared" si="4"/>
        <v>N</v>
      </c>
    </row>
    <row r="39" spans="1:31" ht="15" x14ac:dyDescent="0.15">
      <c r="A39" s="17" t="s">
        <v>1450</v>
      </c>
      <c r="B39" s="17">
        <v>3</v>
      </c>
      <c r="C39" s="17">
        <v>1</v>
      </c>
      <c r="D39" s="17" t="s">
        <v>1414</v>
      </c>
      <c r="E39" s="17">
        <v>20</v>
      </c>
      <c r="F39" s="17" t="str">
        <f>IF('ENDC-n78'!P42="Y", "Y", IF('ENDC-n78'!P42="N", "N", 0))</f>
        <v>N</v>
      </c>
      <c r="G39" s="17" t="str">
        <f>IFERROR(AND(OR(G1:H38,$AA39)=TRUE,IF(SEARCH(G$1,$A39)&gt;0,TRUE,FALSE)),"")</f>
        <v/>
      </c>
      <c r="H39" s="17" t="b">
        <f>IFERROR(AND(OR(H1:H38,$AA39)=TRUE,IF(SEARCH(H$1,$A39)&gt;0,TRUE,FALSE)),"")</f>
        <v>0</v>
      </c>
      <c r="I39" s="17" t="str">
        <f>IFERROR(AND(OR(I1:L38,$AA39)=TRUE,IF(SEARCH(I$1,$A39)&gt;0,TRUE,FALSE)),"")</f>
        <v/>
      </c>
      <c r="J39" s="17" t="str">
        <f>IFERROR(AND(OR(J1:L38,$AA39)=TRUE,IF(SEARCH(J$1,$A39)&gt;0,TRUE,FALSE)),"")</f>
        <v/>
      </c>
      <c r="K39" s="17" t="str">
        <f>IFERROR(AND(OR(K1:L38,$AA39)=TRUE,IF(SEARCH(K$1,$A39)&gt;0,TRUE,FALSE)),"")</f>
        <v/>
      </c>
      <c r="L39" s="17" t="b">
        <f>IFERROR(AND(OR(L1:L38,$AA39)=TRUE,IF(SEARCH(L$1,$A39)&gt;0,TRUE,FALSE)),"")</f>
        <v>0</v>
      </c>
      <c r="M39" s="17" t="str">
        <f>IFERROR(AND(OR(M1:M38,$AA39)=TRUE,IF(SEARCH(M$1,$A39)&gt;0,TRUE,FALSE)),"")</f>
        <v/>
      </c>
      <c r="N39" s="17" t="str">
        <f>IFERROR(AND(OR(N1:Q38,$AA39)=TRUE,IF(SEARCH(N$1,$A39)&gt;0,TRUE,FALSE)),"")</f>
        <v/>
      </c>
      <c r="O39" s="17" t="str">
        <f>IFERROR(AND(OR(O1:Q38,$AA39)=TRUE,IF(SEARCH(O$1,$A39)&gt;0,TRUE,FALSE)),"")</f>
        <v/>
      </c>
      <c r="P39" s="17" t="str">
        <f>IFERROR(AND(OR(P1:Q38,$AA39)=TRUE,IF(SEARCH(P$1,$A39)&gt;0,TRUE,FALSE)),"")</f>
        <v/>
      </c>
      <c r="Q39" s="17" t="b">
        <f>IFERROR(AND(OR(Q1:Q38,$AA39)=TRUE,IF(SEARCH(Q$1,$A39)&gt;0,TRUE,FALSE)),"")</f>
        <v>0</v>
      </c>
      <c r="R39" s="17" t="str">
        <f>IFERROR(AND(OR(R1:S38,$AA39)=TRUE,IF(SEARCH(R$1,$A39)&gt;0,TRUE,FALSE)),"")</f>
        <v/>
      </c>
      <c r="S39" s="17" t="str">
        <f>IFERROR(AND(OR(S1:S38,$AA39)=TRUE,IF(SEARCH(S$1,$A39)&gt;0,TRUE,FALSE)),"")</f>
        <v/>
      </c>
      <c r="T39" s="17" t="str">
        <f>IFERROR(AND(OR(T1:T38,$AA39)=TRUE,IF(SEARCH(T$1,$A39)&gt;0,TRUE,FALSE)),"")</f>
        <v/>
      </c>
      <c r="U39" s="17" t="b">
        <f>IFERROR(AND(OR(U1:X38,$AA39)=TRUE,IF(SEARCH(U$1,$A39)&gt;0,TRUE,FALSE)),"")</f>
        <v>0</v>
      </c>
      <c r="V39" s="17" t="str">
        <f>IFERROR(AND(OR(V1:X38,$AA39)=TRUE,IF(SEARCH(V$1,$A39)&gt;0,TRUE,FALSE)),"")</f>
        <v/>
      </c>
      <c r="W39" s="17" t="str">
        <f>IFERROR(AND(OR(W1:X38,$AA39)=TRUE,IF(SEARCH(W$1,$A39)&gt;0,TRUE,FALSE)),"")</f>
        <v/>
      </c>
      <c r="X39" s="17" t="str">
        <f>IFERROR(AND(OR(X1:X38,$AA39)=TRUE,IF(SEARCH(X$1,$A39)&gt;0,TRUE,FALSE)),"")</f>
        <v/>
      </c>
      <c r="Y39" s="17">
        <f t="shared" si="0"/>
        <v>0</v>
      </c>
      <c r="Z39" s="17" t="b">
        <f t="shared" si="1"/>
        <v>0</v>
      </c>
      <c r="AA39" s="17" t="b">
        <f t="shared" si="2"/>
        <v>0</v>
      </c>
      <c r="AB39" s="17" t="b">
        <f t="shared" si="3"/>
        <v>0</v>
      </c>
      <c r="AC39" s="17" t="b">
        <f>IF(E39&gt;'Overview (RESPONSES REQUIRED)'!$F$52,FALSE,TRUE)</f>
        <v>0</v>
      </c>
      <c r="AD39" s="17" t="b">
        <f>IF('Overview (RESPONSES REQUIRED)'!$D$52="Y", TRUE, FALSE)</f>
        <v>0</v>
      </c>
      <c r="AE39" s="17" t="str">
        <f t="shared" si="4"/>
        <v>N</v>
      </c>
    </row>
    <row r="40" spans="1:31" ht="15" x14ac:dyDescent="0.15">
      <c r="A40" s="17" t="s">
        <v>1451</v>
      </c>
      <c r="B40" s="17">
        <v>3</v>
      </c>
      <c r="C40" s="17">
        <v>1</v>
      </c>
      <c r="D40" s="17" t="s">
        <v>1414</v>
      </c>
      <c r="E40" s="17">
        <v>16</v>
      </c>
      <c r="F40" s="17" t="str">
        <f>IF('ENDC-n78'!P43="Y", "Y", IF('ENDC-n78'!P43="N", "N", 0))</f>
        <v>N</v>
      </c>
      <c r="G40" s="17" t="str">
        <f>IFERROR(AND(OR(G1:H39,$AA40)=TRUE,IF(SEARCH(G$1,$A40)&gt;0,TRUE,FALSE)),"")</f>
        <v/>
      </c>
      <c r="H40" s="17" t="b">
        <f>IFERROR(AND(OR(H1:H39,$AA40)=TRUE,IF(SEARCH(H$1,$A40)&gt;0,TRUE,FALSE)),"")</f>
        <v>0</v>
      </c>
      <c r="I40" s="17" t="str">
        <f>IFERROR(AND(OR(I1:L39,$AA40)=TRUE,IF(SEARCH(I$1,$A40)&gt;0,TRUE,FALSE)),"")</f>
        <v/>
      </c>
      <c r="J40" s="17" t="b">
        <f>IFERROR(AND(OR(J1:L39,$AA40)=TRUE,IF(SEARCH(J$1,$A40)&gt;0,TRUE,FALSE)),"")</f>
        <v>0</v>
      </c>
      <c r="K40" s="17" t="str">
        <f>IFERROR(AND(OR(K1:L39,$AA40)=TRUE,IF(SEARCH(K$1,$A40)&gt;0,TRUE,FALSE)),"")</f>
        <v/>
      </c>
      <c r="L40" s="17" t="str">
        <f>IFERROR(AND(OR(L1:L39,$AA40)=TRUE,IF(SEARCH(L$1,$A40)&gt;0,TRUE,FALSE)),"")</f>
        <v/>
      </c>
      <c r="M40" s="17" t="str">
        <f>IFERROR(AND(OR(M1:M39,$AA40)=TRUE,IF(SEARCH(M$1,$A40)&gt;0,TRUE,FALSE)),"")</f>
        <v/>
      </c>
      <c r="N40" s="17" t="str">
        <f>IFERROR(AND(OR(N1:Q39,$AA40)=TRUE,IF(SEARCH(N$1,$A40)&gt;0,TRUE,FALSE)),"")</f>
        <v/>
      </c>
      <c r="O40" s="17" t="str">
        <f>IFERROR(AND(OR(O1:Q39,$AA40)=TRUE,IF(SEARCH(O$1,$A40)&gt;0,TRUE,FALSE)),"")</f>
        <v/>
      </c>
      <c r="P40" s="17" t="str">
        <f>IFERROR(AND(OR(P1:Q39,$AA40)=TRUE,IF(SEARCH(P$1,$A40)&gt;0,TRUE,FALSE)),"")</f>
        <v/>
      </c>
      <c r="Q40" s="17" t="b">
        <f>IFERROR(AND(OR(Q1:Q39,$AA40)=TRUE,IF(SEARCH(Q$1,$A40)&gt;0,TRUE,FALSE)),"")</f>
        <v>0</v>
      </c>
      <c r="R40" s="17" t="str">
        <f>IFERROR(AND(OR(R1:S39,$AA40)=TRUE,IF(SEARCH(R$1,$A40)&gt;0,TRUE,FALSE)),"")</f>
        <v/>
      </c>
      <c r="S40" s="17" t="str">
        <f>IFERROR(AND(OR(S1:S39,$AA40)=TRUE,IF(SEARCH(S$1,$A40)&gt;0,TRUE,FALSE)),"")</f>
        <v/>
      </c>
      <c r="T40" s="17" t="str">
        <f>IFERROR(AND(OR(T1:T39,$AA40)=TRUE,IF(SEARCH(T$1,$A40)&gt;0,TRUE,FALSE)),"")</f>
        <v/>
      </c>
      <c r="U40" s="17" t="str">
        <f>IFERROR(AND(OR(U1:X39,$AA40)=TRUE,IF(SEARCH(U$1,$A40)&gt;0,TRUE,FALSE)),"")</f>
        <v/>
      </c>
      <c r="V40" s="17" t="str">
        <f>IFERROR(AND(OR(V1:X39,$AA40)=TRUE,IF(SEARCH(V$1,$A40)&gt;0,TRUE,FALSE)),"")</f>
        <v/>
      </c>
      <c r="W40" s="17" t="b">
        <f>IFERROR(AND(OR(W1:X39,$AA40)=TRUE,IF(SEARCH(W$1,$A40)&gt;0,TRUE,FALSE)),"")</f>
        <v>0</v>
      </c>
      <c r="X40" s="17" t="str">
        <f>IFERROR(AND(OR(X1:X39,$AA40)=TRUE,IF(SEARCH(X$1,$A40)&gt;0,TRUE,FALSE)),"")</f>
        <v/>
      </c>
      <c r="Y40" s="17">
        <f t="shared" si="0"/>
        <v>0</v>
      </c>
      <c r="Z40" s="17" t="b">
        <f t="shared" si="1"/>
        <v>0</v>
      </c>
      <c r="AA40" s="17" t="b">
        <f t="shared" si="2"/>
        <v>0</v>
      </c>
      <c r="AB40" s="17" t="b">
        <f t="shared" si="3"/>
        <v>0</v>
      </c>
      <c r="AC40" s="17" t="b">
        <f>IF(E40&gt;'Overview (RESPONSES REQUIRED)'!$F$52,FALSE,TRUE)</f>
        <v>0</v>
      </c>
      <c r="AD40" s="17" t="b">
        <f>IF('Overview (RESPONSES REQUIRED)'!$D$52="Y", TRUE, FALSE)</f>
        <v>0</v>
      </c>
      <c r="AE40" s="17" t="str">
        <f t="shared" si="4"/>
        <v>N</v>
      </c>
    </row>
    <row r="41" spans="1:31" ht="15" x14ac:dyDescent="0.15">
      <c r="A41" s="17" t="s">
        <v>1452</v>
      </c>
      <c r="B41" s="17">
        <v>3</v>
      </c>
      <c r="C41" s="17">
        <v>1</v>
      </c>
      <c r="D41" s="17" t="s">
        <v>1414</v>
      </c>
      <c r="E41" s="17">
        <v>16</v>
      </c>
      <c r="F41" s="17" t="str">
        <f>IF('ENDC-n78'!P44="Y", "Y", IF('ENDC-n78'!P44="N", "N", 0))</f>
        <v>N</v>
      </c>
      <c r="G41" s="17" t="str">
        <f>IFERROR(AND(OR(G1:H40,$AA41)=TRUE,IF(SEARCH(G$1,$A41)&gt;0,TRUE,FALSE)),"")</f>
        <v/>
      </c>
      <c r="H41" s="17" t="b">
        <f>IFERROR(AND(OR(H1:H40,$AA41)=TRUE,IF(SEARCH(H$1,$A41)&gt;0,TRUE,FALSE)),"")</f>
        <v>0</v>
      </c>
      <c r="I41" s="17" t="str">
        <f>IFERROR(AND(OR(I1:L40,$AA41)=TRUE,IF(SEARCH(I$1,$A41)&gt;0,TRUE,FALSE)),"")</f>
        <v/>
      </c>
      <c r="J41" s="17" t="str">
        <f>IFERROR(AND(OR(J1:L40,$AA41)=TRUE,IF(SEARCH(J$1,$A41)&gt;0,TRUE,FALSE)),"")</f>
        <v/>
      </c>
      <c r="K41" s="17" t="str">
        <f>IFERROR(AND(OR(K1:L40,$AA41)=TRUE,IF(SEARCH(K$1,$A41)&gt;0,TRUE,FALSE)),"")</f>
        <v/>
      </c>
      <c r="L41" s="17" t="b">
        <f>IFERROR(AND(OR(L1:L40,$AA41)=TRUE,IF(SEARCH(L$1,$A41)&gt;0,TRUE,FALSE)),"")</f>
        <v>0</v>
      </c>
      <c r="M41" s="17" t="str">
        <f>IFERROR(AND(OR(M1:M40,$AA41)=TRUE,IF(SEARCH(M$1,$A41)&gt;0,TRUE,FALSE)),"")</f>
        <v/>
      </c>
      <c r="N41" s="17" t="str">
        <f>IFERROR(AND(OR(N1:Q40,$AA41)=TRUE,IF(SEARCH(N$1,$A41)&gt;0,TRUE,FALSE)),"")</f>
        <v/>
      </c>
      <c r="O41" s="17" t="b">
        <f>IFERROR(AND(OR(O1:Q40,$AA41)=TRUE,IF(SEARCH(O$1,$A41)&gt;0,TRUE,FALSE)),"")</f>
        <v>0</v>
      </c>
      <c r="P41" s="17" t="str">
        <f>IFERROR(AND(OR(P1:Q40,$AA41)=TRUE,IF(SEARCH(P$1,$A41)&gt;0,TRUE,FALSE)),"")</f>
        <v/>
      </c>
      <c r="Q41" s="17" t="str">
        <f>IFERROR(AND(OR(Q1:Q40,$AA41)=TRUE,IF(SEARCH(Q$1,$A41)&gt;0,TRUE,FALSE)),"")</f>
        <v/>
      </c>
      <c r="R41" s="17" t="str">
        <f>IFERROR(AND(OR(R1:S40,$AA41)=TRUE,IF(SEARCH(R$1,$A41)&gt;0,TRUE,FALSE)),"")</f>
        <v/>
      </c>
      <c r="S41" s="17" t="str">
        <f>IFERROR(AND(OR(S1:S40,$AA41)=TRUE,IF(SEARCH(S$1,$A41)&gt;0,TRUE,FALSE)),"")</f>
        <v/>
      </c>
      <c r="T41" s="17" t="str">
        <f>IFERROR(AND(OR(T1:T40,$AA41)=TRUE,IF(SEARCH(T$1,$A41)&gt;0,TRUE,FALSE)),"")</f>
        <v/>
      </c>
      <c r="U41" s="17" t="str">
        <f>IFERROR(AND(OR(U1:X40,$AA41)=TRUE,IF(SEARCH(U$1,$A41)&gt;0,TRUE,FALSE)),"")</f>
        <v/>
      </c>
      <c r="V41" s="17" t="str">
        <f>IFERROR(AND(OR(V1:X40,$AA41)=TRUE,IF(SEARCH(V$1,$A41)&gt;0,TRUE,FALSE)),"")</f>
        <v/>
      </c>
      <c r="W41" s="17" t="b">
        <f>IFERROR(AND(OR(W1:X40,$AA41)=TRUE,IF(SEARCH(W$1,$A41)&gt;0,TRUE,FALSE)),"")</f>
        <v>0</v>
      </c>
      <c r="X41" s="17" t="str">
        <f>IFERROR(AND(OR(X1:X40,$AA41)=TRUE,IF(SEARCH(X$1,$A41)&gt;0,TRUE,FALSE)),"")</f>
        <v/>
      </c>
      <c r="Y41" s="17">
        <f t="shared" si="0"/>
        <v>0</v>
      </c>
      <c r="Z41" s="17" t="b">
        <f t="shared" si="1"/>
        <v>0</v>
      </c>
      <c r="AA41" s="17" t="b">
        <f t="shared" si="2"/>
        <v>0</v>
      </c>
      <c r="AB41" s="17" t="b">
        <f t="shared" si="3"/>
        <v>0</v>
      </c>
      <c r="AC41" s="17" t="b">
        <f>IF(E41&gt;'Overview (RESPONSES REQUIRED)'!$F$52,FALSE,TRUE)</f>
        <v>0</v>
      </c>
      <c r="AD41" s="17" t="b">
        <f>IF('Overview (RESPONSES REQUIRED)'!$D$52="Y", TRUE, FALSE)</f>
        <v>0</v>
      </c>
      <c r="AE41" s="17" t="str">
        <f t="shared" si="4"/>
        <v>N</v>
      </c>
    </row>
    <row r="42" spans="1:31" ht="15" x14ac:dyDescent="0.15">
      <c r="A42" s="17" t="s">
        <v>1453</v>
      </c>
      <c r="B42" s="17">
        <v>3</v>
      </c>
      <c r="C42" s="17">
        <v>1</v>
      </c>
      <c r="D42" s="17" t="s">
        <v>1414</v>
      </c>
      <c r="E42" s="17">
        <v>14</v>
      </c>
      <c r="F42" s="17" t="str">
        <f>IF('ENDC-n78'!P45="Y", "Y", IF('ENDC-n78'!P45="N", "N", 0))</f>
        <v>N</v>
      </c>
      <c r="G42" s="17" t="b">
        <f>IFERROR(AND(OR(G1:H41,$AA42)=TRUE,IF(SEARCH(G$1,$A42)&gt;0,TRUE,FALSE)),"")</f>
        <v>0</v>
      </c>
      <c r="H42" s="17" t="str">
        <f>IFERROR(AND(OR(H1:H41,$AA42)=TRUE,IF(SEARCH(H$1,$A42)&gt;0,TRUE,FALSE)),"")</f>
        <v/>
      </c>
      <c r="I42" s="17" t="str">
        <f>IFERROR(AND(OR(I1:L41,$AA42)=TRUE,IF(SEARCH(I$1,$A42)&gt;0,TRUE,FALSE)),"")</f>
        <v/>
      </c>
      <c r="J42" s="17" t="str">
        <f>IFERROR(AND(OR(J1:L41,$AA42)=TRUE,IF(SEARCH(J$1,$A42)&gt;0,TRUE,FALSE)),"")</f>
        <v/>
      </c>
      <c r="K42" s="17" t="b">
        <f>IFERROR(AND(OR(K1:L41,$AA42)=TRUE,IF(SEARCH(K$1,$A42)&gt;0,TRUE,FALSE)),"")</f>
        <v>0</v>
      </c>
      <c r="L42" s="17" t="str">
        <f>IFERROR(AND(OR(L1:L41,$AA42)=TRUE,IF(SEARCH(L$1,$A42)&gt;0,TRUE,FALSE)),"")</f>
        <v/>
      </c>
      <c r="M42" s="17" t="str">
        <f>IFERROR(AND(OR(M1:M41,$AA42)=TRUE,IF(SEARCH(M$1,$A42)&gt;0,TRUE,FALSE)),"")</f>
        <v/>
      </c>
      <c r="N42" s="17" t="str">
        <f>IFERROR(AND(OR(N1:Q41,$AA42)=TRUE,IF(SEARCH(N$1,$A42)&gt;0,TRUE,FALSE)),"")</f>
        <v/>
      </c>
      <c r="O42" s="17" t="str">
        <f>IFERROR(AND(OR(O1:Q41,$AA42)=TRUE,IF(SEARCH(O$1,$A42)&gt;0,TRUE,FALSE)),"")</f>
        <v/>
      </c>
      <c r="P42" s="17" t="str">
        <f>IFERROR(AND(OR(P1:Q41,$AA42)=TRUE,IF(SEARCH(P$1,$A42)&gt;0,TRUE,FALSE)),"")</f>
        <v/>
      </c>
      <c r="Q42" s="17" t="b">
        <f>IFERROR(AND(OR(Q1:Q41,$AA42)=TRUE,IF(SEARCH(Q$1,$A42)&gt;0,TRUE,FALSE)),"")</f>
        <v>0</v>
      </c>
      <c r="R42" s="17" t="str">
        <f>IFERROR(AND(OR(R1:S41,$AA42)=TRUE,IF(SEARCH(R$1,$A42)&gt;0,TRUE,FALSE)),"")</f>
        <v/>
      </c>
      <c r="S42" s="17" t="str">
        <f>IFERROR(AND(OR(S1:S41,$AA42)=TRUE,IF(SEARCH(S$1,$A42)&gt;0,TRUE,FALSE)),"")</f>
        <v/>
      </c>
      <c r="T42" s="17" t="str">
        <f>IFERROR(AND(OR(T1:T41,$AA42)=TRUE,IF(SEARCH(T$1,$A42)&gt;0,TRUE,FALSE)),"")</f>
        <v/>
      </c>
      <c r="U42" s="17" t="str">
        <f>IFERROR(AND(OR(U1:X41,$AA42)=TRUE,IF(SEARCH(U$1,$A42)&gt;0,TRUE,FALSE)),"")</f>
        <v/>
      </c>
      <c r="V42" s="17" t="str">
        <f>IFERROR(AND(OR(V1:X41,$AA42)=TRUE,IF(SEARCH(V$1,$A42)&gt;0,TRUE,FALSE)),"")</f>
        <v/>
      </c>
      <c r="W42" s="17" t="b">
        <f>IFERROR(AND(OR(W1:X41,$AA42)=TRUE,IF(SEARCH(W$1,$A42)&gt;0,TRUE,FALSE)),"")</f>
        <v>0</v>
      </c>
      <c r="X42" s="17" t="str">
        <f>IFERROR(AND(OR(X1:X41,$AA42)=TRUE,IF(SEARCH(X$1,$A42)&gt;0,TRUE,FALSE)),"")</f>
        <v/>
      </c>
      <c r="Y42" s="17">
        <f t="shared" si="0"/>
        <v>0</v>
      </c>
      <c r="Z42" s="17" t="b">
        <f t="shared" si="1"/>
        <v>0</v>
      </c>
      <c r="AA42" s="17" t="b">
        <f t="shared" si="2"/>
        <v>0</v>
      </c>
      <c r="AB42" s="17" t="b">
        <f t="shared" si="3"/>
        <v>0</v>
      </c>
      <c r="AC42" s="17" t="b">
        <f>IF(E42&gt;'Overview (RESPONSES REQUIRED)'!$F$52,FALSE,TRUE)</f>
        <v>0</v>
      </c>
      <c r="AD42" s="17" t="b">
        <f>IF('Overview (RESPONSES REQUIRED)'!$D$52="Y", TRUE, FALSE)</f>
        <v>0</v>
      </c>
      <c r="AE42" s="17" t="str">
        <f t="shared" si="4"/>
        <v>N</v>
      </c>
    </row>
    <row r="43" spans="1:31" ht="15" x14ac:dyDescent="0.15">
      <c r="A43" s="17" t="s">
        <v>1454</v>
      </c>
      <c r="B43" s="17">
        <v>3</v>
      </c>
      <c r="C43" s="17">
        <v>1</v>
      </c>
      <c r="D43" s="17" t="s">
        <v>1414</v>
      </c>
      <c r="E43" s="17">
        <v>14</v>
      </c>
      <c r="F43" s="17" t="str">
        <f>IF('ENDC-n78'!P46="Y", "Y", IF('ENDC-n78'!P46="N", "N", 0))</f>
        <v>N</v>
      </c>
      <c r="G43" s="17" t="b">
        <f>IFERROR(AND(OR(G1:H42,$AA43)=TRUE,IF(SEARCH(G$1,$A43)&gt;0,TRUE,FALSE)),"")</f>
        <v>0</v>
      </c>
      <c r="H43" s="17" t="str">
        <f>IFERROR(AND(OR(H1:H42,$AA43)=TRUE,IF(SEARCH(H$1,$A43)&gt;0,TRUE,FALSE)),"")</f>
        <v/>
      </c>
      <c r="I43" s="17" t="str">
        <f>IFERROR(AND(OR(I1:L42,$AA43)=TRUE,IF(SEARCH(I$1,$A43)&gt;0,TRUE,FALSE)),"")</f>
        <v/>
      </c>
      <c r="J43" s="17" t="str">
        <f>IFERROR(AND(OR(J1:L42,$AA43)=TRUE,IF(SEARCH(J$1,$A43)&gt;0,TRUE,FALSE)),"")</f>
        <v/>
      </c>
      <c r="K43" s="17" t="str">
        <f>IFERROR(AND(OR(K1:L42,$AA43)=TRUE,IF(SEARCH(K$1,$A43)&gt;0,TRUE,FALSE)),"")</f>
        <v/>
      </c>
      <c r="L43" s="17" t="b">
        <f>IFERROR(AND(OR(L1:L42,$AA43)=TRUE,IF(SEARCH(L$1,$A43)&gt;0,TRUE,FALSE)),"")</f>
        <v>0</v>
      </c>
      <c r="M43" s="17" t="str">
        <f>IFERROR(AND(OR(M1:M42,$AA43)=TRUE,IF(SEARCH(M$1,$A43)&gt;0,TRUE,FALSE)),"")</f>
        <v/>
      </c>
      <c r="N43" s="17" t="str">
        <f>IFERROR(AND(OR(N1:Q42,$AA43)=TRUE,IF(SEARCH(N$1,$A43)&gt;0,TRUE,FALSE)),"")</f>
        <v/>
      </c>
      <c r="O43" s="17" t="str">
        <f>IFERROR(AND(OR(O1:Q42,$AA43)=TRUE,IF(SEARCH(O$1,$A43)&gt;0,TRUE,FALSE)),"")</f>
        <v/>
      </c>
      <c r="P43" s="17" t="b">
        <f>IFERROR(AND(OR(P1:Q42,$AA43)=TRUE,IF(SEARCH(P$1,$A43)&gt;0,TRUE,FALSE)),"")</f>
        <v>0</v>
      </c>
      <c r="Q43" s="17" t="str">
        <f>IFERROR(AND(OR(Q1:Q42,$AA43)=TRUE,IF(SEARCH(Q$1,$A43)&gt;0,TRUE,FALSE)),"")</f>
        <v/>
      </c>
      <c r="R43" s="17" t="str">
        <f>IFERROR(AND(OR(R1:S42,$AA43)=TRUE,IF(SEARCH(R$1,$A43)&gt;0,TRUE,FALSE)),"")</f>
        <v/>
      </c>
      <c r="S43" s="17" t="str">
        <f>IFERROR(AND(OR(S1:S42,$AA43)=TRUE,IF(SEARCH(S$1,$A43)&gt;0,TRUE,FALSE)),"")</f>
        <v/>
      </c>
      <c r="T43" s="17" t="str">
        <f>IFERROR(AND(OR(T1:T42,$AA43)=TRUE,IF(SEARCH(T$1,$A43)&gt;0,TRUE,FALSE)),"")</f>
        <v/>
      </c>
      <c r="U43" s="17" t="str">
        <f>IFERROR(AND(OR(U1:X42,$AA43)=TRUE,IF(SEARCH(U$1,$A43)&gt;0,TRUE,FALSE)),"")</f>
        <v/>
      </c>
      <c r="V43" s="17" t="str">
        <f>IFERROR(AND(OR(V1:X42,$AA43)=TRUE,IF(SEARCH(V$1,$A43)&gt;0,TRUE,FALSE)),"")</f>
        <v/>
      </c>
      <c r="W43" s="17" t="b">
        <f>IFERROR(AND(OR(W1:X42,$AA43)=TRUE,IF(SEARCH(W$1,$A43)&gt;0,TRUE,FALSE)),"")</f>
        <v>0</v>
      </c>
      <c r="X43" s="17" t="str">
        <f>IFERROR(AND(OR(X1:X42,$AA43)=TRUE,IF(SEARCH(X$1,$A43)&gt;0,TRUE,FALSE)),"")</f>
        <v/>
      </c>
      <c r="Y43" s="17">
        <f t="shared" si="0"/>
        <v>0</v>
      </c>
      <c r="Z43" s="17" t="b">
        <f t="shared" si="1"/>
        <v>0</v>
      </c>
      <c r="AA43" s="17" t="b">
        <f t="shared" si="2"/>
        <v>0</v>
      </c>
      <c r="AB43" s="17" t="b">
        <f t="shared" si="3"/>
        <v>0</v>
      </c>
      <c r="AC43" s="17" t="b">
        <f>IF(E43&gt;'Overview (RESPONSES REQUIRED)'!$F$52,FALSE,TRUE)</f>
        <v>0</v>
      </c>
      <c r="AD43" s="17" t="b">
        <f>IF('Overview (RESPONSES REQUIRED)'!$D$52="Y", TRUE, FALSE)</f>
        <v>0</v>
      </c>
      <c r="AE43" s="17" t="str">
        <f t="shared" si="4"/>
        <v>N</v>
      </c>
    </row>
    <row r="44" spans="1:31" ht="15" x14ac:dyDescent="0.15">
      <c r="A44" s="17" t="s">
        <v>1455</v>
      </c>
      <c r="B44" s="17">
        <v>3</v>
      </c>
      <c r="C44" s="17">
        <v>1</v>
      </c>
      <c r="D44" s="17" t="s">
        <v>1414</v>
      </c>
      <c r="E44" s="17">
        <v>18</v>
      </c>
      <c r="F44" s="17" t="str">
        <f>IF('ENDC-n78'!P47="Y", "Y", IF('ENDC-n78'!P47="N", "N", 0))</f>
        <v>N</v>
      </c>
      <c r="G44" s="17" t="b">
        <f>IFERROR(AND(OR(G1:H43,$AA44)=TRUE,IF(SEARCH(G$1,$A44)&gt;0,TRUE,FALSE)),"")</f>
        <v>0</v>
      </c>
      <c r="H44" s="17" t="str">
        <f>IFERROR(AND(OR(H1:H43,$AA44)=TRUE,IF(SEARCH(H$1,$A44)&gt;0,TRUE,FALSE)),"")</f>
        <v/>
      </c>
      <c r="I44" s="17" t="str">
        <f>IFERROR(AND(OR(I1:L43,$AA44)=TRUE,IF(SEARCH(I$1,$A44)&gt;0,TRUE,FALSE)),"")</f>
        <v/>
      </c>
      <c r="J44" s="17" t="str">
        <f>IFERROR(AND(OR(J1:L43,$AA44)=TRUE,IF(SEARCH(J$1,$A44)&gt;0,TRUE,FALSE)),"")</f>
        <v/>
      </c>
      <c r="K44" s="17" t="str">
        <f>IFERROR(AND(OR(K1:L43,$AA44)=TRUE,IF(SEARCH(K$1,$A44)&gt;0,TRUE,FALSE)),"")</f>
        <v/>
      </c>
      <c r="L44" s="17" t="b">
        <f>IFERROR(AND(OR(L1:L43,$AA44)=TRUE,IF(SEARCH(L$1,$A44)&gt;0,TRUE,FALSE)),"")</f>
        <v>0</v>
      </c>
      <c r="M44" s="17" t="str">
        <f>IFERROR(AND(OR(M1:M43,$AA44)=TRUE,IF(SEARCH(M$1,$A44)&gt;0,TRUE,FALSE)),"")</f>
        <v/>
      </c>
      <c r="N44" s="17" t="str">
        <f>IFERROR(AND(OR(N1:Q43,$AA44)=TRUE,IF(SEARCH(N$1,$A44)&gt;0,TRUE,FALSE)),"")</f>
        <v/>
      </c>
      <c r="O44" s="17" t="str">
        <f>IFERROR(AND(OR(O1:Q43,$AA44)=TRUE,IF(SEARCH(O$1,$A44)&gt;0,TRUE,FALSE)),"")</f>
        <v/>
      </c>
      <c r="P44" s="17" t="str">
        <f>IFERROR(AND(OR(P1:Q43,$AA44)=TRUE,IF(SEARCH(P$1,$A44)&gt;0,TRUE,FALSE)),"")</f>
        <v/>
      </c>
      <c r="Q44" s="17" t="b">
        <f>IFERROR(AND(OR(Q1:Q43,$AA44)=TRUE,IF(SEARCH(Q$1,$A44)&gt;0,TRUE,FALSE)),"")</f>
        <v>0</v>
      </c>
      <c r="R44" s="17" t="str">
        <f>IFERROR(AND(OR(R1:S43,$AA44)=TRUE,IF(SEARCH(R$1,$A44)&gt;0,TRUE,FALSE)),"")</f>
        <v/>
      </c>
      <c r="S44" s="17" t="str">
        <f>IFERROR(AND(OR(S1:S43,$AA44)=TRUE,IF(SEARCH(S$1,$A44)&gt;0,TRUE,FALSE)),"")</f>
        <v/>
      </c>
      <c r="T44" s="17" t="str">
        <f>IFERROR(AND(OR(T1:T43,$AA44)=TRUE,IF(SEARCH(T$1,$A44)&gt;0,TRUE,FALSE)),"")</f>
        <v/>
      </c>
      <c r="U44" s="17" t="b">
        <f>IFERROR(AND(OR(U1:X43,$AA44)=TRUE,IF(SEARCH(U$1,$A44)&gt;0,TRUE,FALSE)),"")</f>
        <v>0</v>
      </c>
      <c r="V44" s="17" t="str">
        <f>IFERROR(AND(OR(V1:X43,$AA44)=TRUE,IF(SEARCH(V$1,$A44)&gt;0,TRUE,FALSE)),"")</f>
        <v/>
      </c>
      <c r="W44" s="17" t="str">
        <f>IFERROR(AND(OR(W1:X43,$AA44)=TRUE,IF(SEARCH(W$1,$A44)&gt;0,TRUE,FALSE)),"")</f>
        <v/>
      </c>
      <c r="X44" s="17" t="str">
        <f>IFERROR(AND(OR(X1:X43,$AA44)=TRUE,IF(SEARCH(X$1,$A44)&gt;0,TRUE,FALSE)),"")</f>
        <v/>
      </c>
      <c r="Y44" s="17">
        <f t="shared" si="0"/>
        <v>0</v>
      </c>
      <c r="Z44" s="17" t="b">
        <f t="shared" si="1"/>
        <v>0</v>
      </c>
      <c r="AA44" s="17" t="b">
        <f t="shared" si="2"/>
        <v>0</v>
      </c>
      <c r="AB44" s="17" t="b">
        <f t="shared" si="3"/>
        <v>0</v>
      </c>
      <c r="AC44" s="17" t="b">
        <f>IF(E44&gt;'Overview (RESPONSES REQUIRED)'!$F$52,FALSE,TRUE)</f>
        <v>0</v>
      </c>
      <c r="AD44" s="17" t="b">
        <f>IF('Overview (RESPONSES REQUIRED)'!$D$52="Y", TRUE, FALSE)</f>
        <v>0</v>
      </c>
      <c r="AE44" s="17" t="str">
        <f t="shared" si="4"/>
        <v>N</v>
      </c>
    </row>
    <row r="45" spans="1:31" ht="15" x14ac:dyDescent="0.15">
      <c r="A45" s="17" t="s">
        <v>1456</v>
      </c>
      <c r="B45" s="17">
        <v>3</v>
      </c>
      <c r="C45" s="17">
        <v>1</v>
      </c>
      <c r="D45" s="17" t="s">
        <v>1414</v>
      </c>
      <c r="E45" s="17">
        <v>18</v>
      </c>
      <c r="F45" s="17" t="str">
        <f>IF('ENDC-n78'!P48="Y", "Y", IF('ENDC-n78'!P48="N", "N", 0))</f>
        <v>N</v>
      </c>
      <c r="G45" s="17" t="str">
        <f>IFERROR(AND(OR(G1:H44,$AA45)=TRUE,IF(SEARCH(G$1,$A45)&gt;0,TRUE,FALSE)),"")</f>
        <v/>
      </c>
      <c r="H45" s="17" t="str">
        <f>IFERROR(AND(OR(H1:H44,$AA45)=TRUE,IF(SEARCH(H$1,$A45)&gt;0,TRUE,FALSE)),"")</f>
        <v/>
      </c>
      <c r="I45" s="17" t="str">
        <f>IFERROR(AND(OR(I1:L44,$AA45)=TRUE,IF(SEARCH(I$1,$A45)&gt;0,TRUE,FALSE)),"")</f>
        <v/>
      </c>
      <c r="J45" s="17" t="str">
        <f>IFERROR(AND(OR(J1:L44,$AA45)=TRUE,IF(SEARCH(J$1,$A45)&gt;0,TRUE,FALSE)),"")</f>
        <v/>
      </c>
      <c r="K45" s="17" t="str">
        <f>IFERROR(AND(OR(K1:L44,$AA45)=TRUE,IF(SEARCH(K$1,$A45)&gt;0,TRUE,FALSE)),"")</f>
        <v/>
      </c>
      <c r="L45" s="17" t="b">
        <f>IFERROR(AND(OR(L1:L44,$AA45)=TRUE,IF(SEARCH(L$1,$A45)&gt;0,TRUE,FALSE)),"")</f>
        <v>0</v>
      </c>
      <c r="M45" s="17" t="str">
        <f>IFERROR(AND(OR(M1:M44,$AA45)=TRUE,IF(SEARCH(M$1,$A45)&gt;0,TRUE,FALSE)),"")</f>
        <v/>
      </c>
      <c r="N45" s="17" t="str">
        <f>IFERROR(AND(OR(N1:Q44,$AA45)=TRUE,IF(SEARCH(N$1,$A45)&gt;0,TRUE,FALSE)),"")</f>
        <v/>
      </c>
      <c r="O45" s="17" t="str">
        <f>IFERROR(AND(OR(O1:Q44,$AA45)=TRUE,IF(SEARCH(O$1,$A45)&gt;0,TRUE,FALSE)),"")</f>
        <v/>
      </c>
      <c r="P45" s="17" t="str">
        <f>IFERROR(AND(OR(P1:Q44,$AA45)=TRUE,IF(SEARCH(P$1,$A45)&gt;0,TRUE,FALSE)),"")</f>
        <v/>
      </c>
      <c r="Q45" s="17" t="b">
        <f>IFERROR(AND(OR(Q1:Q44,$AA45)=TRUE,IF(SEARCH(Q$1,$A45)&gt;0,TRUE,FALSE)),"")</f>
        <v>0</v>
      </c>
      <c r="R45" s="17" t="str">
        <f>IFERROR(AND(OR(R1:S44,$AA45)=TRUE,IF(SEARCH(R$1,$A45)&gt;0,TRUE,FALSE)),"")</f>
        <v/>
      </c>
      <c r="S45" s="17" t="str">
        <f>IFERROR(AND(OR(S1:S44,$AA45)=TRUE,IF(SEARCH(S$1,$A45)&gt;0,TRUE,FALSE)),"")</f>
        <v/>
      </c>
      <c r="T45" s="17" t="b">
        <f>IFERROR(AND(OR(T1:T44,$AA45)=TRUE,IF(SEARCH(T$1,$A45)&gt;0,TRUE,FALSE)),"")</f>
        <v>0</v>
      </c>
      <c r="U45" s="17" t="b">
        <f>IFERROR(AND(OR(U1:X44,$AA45)=TRUE,IF(SEARCH(U$1,$A45)&gt;0,TRUE,FALSE)),"")</f>
        <v>0</v>
      </c>
      <c r="V45" s="17" t="str">
        <f>IFERROR(AND(OR(V1:X44,$AA45)=TRUE,IF(SEARCH(V$1,$A45)&gt;0,TRUE,FALSE)),"")</f>
        <v/>
      </c>
      <c r="W45" s="17" t="str">
        <f>IFERROR(AND(OR(W1:X44,$AA45)=TRUE,IF(SEARCH(W$1,$A45)&gt;0,TRUE,FALSE)),"")</f>
        <v/>
      </c>
      <c r="X45" s="17" t="str">
        <f>IFERROR(AND(OR(X1:X44,$AA45)=TRUE,IF(SEARCH(X$1,$A45)&gt;0,TRUE,FALSE)),"")</f>
        <v/>
      </c>
      <c r="Y45" s="17">
        <f t="shared" si="0"/>
        <v>0</v>
      </c>
      <c r="Z45" s="17" t="b">
        <f t="shared" si="1"/>
        <v>0</v>
      </c>
      <c r="AA45" s="17" t="b">
        <f t="shared" si="2"/>
        <v>0</v>
      </c>
      <c r="AB45" s="17" t="b">
        <f t="shared" si="3"/>
        <v>0</v>
      </c>
      <c r="AC45" s="17" t="b">
        <f>IF(E45&gt;'Overview (RESPONSES REQUIRED)'!$F$52,FALSE,TRUE)</f>
        <v>0</v>
      </c>
      <c r="AD45" s="17" t="b">
        <f>IF('Overview (RESPONSES REQUIRED)'!$D$52="Y", TRUE, FALSE)</f>
        <v>0</v>
      </c>
      <c r="AE45" s="17" t="str">
        <f t="shared" si="4"/>
        <v>N</v>
      </c>
    </row>
    <row r="46" spans="1:31" ht="15" x14ac:dyDescent="0.15">
      <c r="A46" s="17" t="s">
        <v>1457</v>
      </c>
      <c r="B46" s="17">
        <v>3</v>
      </c>
      <c r="C46" s="17">
        <v>1</v>
      </c>
      <c r="D46" s="17" t="s">
        <v>1414</v>
      </c>
      <c r="E46" s="17">
        <v>14</v>
      </c>
      <c r="F46" s="17" t="str">
        <f>IF('ENDC-n78'!P49="Y", "Y", IF('ENDC-n78'!P49="N", "N", 0))</f>
        <v>N</v>
      </c>
      <c r="G46" s="17" t="b">
        <f>IFERROR(AND(OR(G1:H45,$AA46)=TRUE,IF(SEARCH(G$1,$A46)&gt;0,TRUE,FALSE)),"")</f>
        <v>0</v>
      </c>
      <c r="H46" s="17" t="str">
        <f>IFERROR(AND(OR(H1:H45,$AA46)=TRUE,IF(SEARCH(H$1,$A46)&gt;0,TRUE,FALSE)),"")</f>
        <v/>
      </c>
      <c r="I46" s="17" t="str">
        <f>IFERROR(AND(OR(I1:L45,$AA46)=TRUE,IF(SEARCH(I$1,$A46)&gt;0,TRUE,FALSE)),"")</f>
        <v/>
      </c>
      <c r="J46" s="17" t="b">
        <f>IFERROR(AND(OR(J1:L45,$AA46)=TRUE,IF(SEARCH(J$1,$A46)&gt;0,TRUE,FALSE)),"")</f>
        <v>0</v>
      </c>
      <c r="K46" s="17" t="str">
        <f>IFERROR(AND(OR(K1:L45,$AA46)=TRUE,IF(SEARCH(K$1,$A46)&gt;0,TRUE,FALSE)),"")</f>
        <v/>
      </c>
      <c r="L46" s="17" t="str">
        <f>IFERROR(AND(OR(L1:L45,$AA46)=TRUE,IF(SEARCH(L$1,$A46)&gt;0,TRUE,FALSE)),"")</f>
        <v/>
      </c>
      <c r="M46" s="17" t="str">
        <f>IFERROR(AND(OR(M1:M45,$AA46)=TRUE,IF(SEARCH(M$1,$A46)&gt;0,TRUE,FALSE)),"")</f>
        <v/>
      </c>
      <c r="N46" s="17" t="str">
        <f>IFERROR(AND(OR(N1:Q45,$AA46)=TRUE,IF(SEARCH(N$1,$A46)&gt;0,TRUE,FALSE)),"")</f>
        <v/>
      </c>
      <c r="O46" s="17" t="str">
        <f>IFERROR(AND(OR(O1:Q45,$AA46)=TRUE,IF(SEARCH(O$1,$A46)&gt;0,TRUE,FALSE)),"")</f>
        <v/>
      </c>
      <c r="P46" s="17" t="str">
        <f>IFERROR(AND(OR(P1:Q45,$AA46)=TRUE,IF(SEARCH(P$1,$A46)&gt;0,TRUE,FALSE)),"")</f>
        <v/>
      </c>
      <c r="Q46" s="17" t="b">
        <f>IFERROR(AND(OR(Q1:Q45,$AA46)=TRUE,IF(SEARCH(Q$1,$A46)&gt;0,TRUE,FALSE)),"")</f>
        <v>0</v>
      </c>
      <c r="R46" s="17" t="str">
        <f>IFERROR(AND(OR(R1:S45,$AA46)=TRUE,IF(SEARCH(R$1,$A46)&gt;0,TRUE,FALSE)),"")</f>
        <v/>
      </c>
      <c r="S46" s="17" t="str">
        <f>IFERROR(AND(OR(S1:S45,$AA46)=TRUE,IF(SEARCH(S$1,$A46)&gt;0,TRUE,FALSE)),"")</f>
        <v/>
      </c>
      <c r="T46" s="17" t="str">
        <f>IFERROR(AND(OR(T1:T45,$AA46)=TRUE,IF(SEARCH(T$1,$A46)&gt;0,TRUE,FALSE)),"")</f>
        <v/>
      </c>
      <c r="U46" s="17" t="str">
        <f>IFERROR(AND(OR(U1:X45,$AA46)=TRUE,IF(SEARCH(U$1,$A46)&gt;0,TRUE,FALSE)),"")</f>
        <v/>
      </c>
      <c r="V46" s="17" t="str">
        <f>IFERROR(AND(OR(V1:X45,$AA46)=TRUE,IF(SEARCH(V$1,$A46)&gt;0,TRUE,FALSE)),"")</f>
        <v/>
      </c>
      <c r="W46" s="17" t="b">
        <f>IFERROR(AND(OR(W1:X45,$AA46)=TRUE,IF(SEARCH(W$1,$A46)&gt;0,TRUE,FALSE)),"")</f>
        <v>0</v>
      </c>
      <c r="X46" s="17" t="str">
        <f>IFERROR(AND(OR(X1:X45,$AA46)=TRUE,IF(SEARCH(X$1,$A46)&gt;0,TRUE,FALSE)),"")</f>
        <v/>
      </c>
      <c r="Y46" s="17">
        <f t="shared" si="0"/>
        <v>0</v>
      </c>
      <c r="Z46" s="17" t="b">
        <f t="shared" si="1"/>
        <v>0</v>
      </c>
      <c r="AA46" s="17" t="b">
        <f t="shared" si="2"/>
        <v>0</v>
      </c>
      <c r="AB46" s="17" t="b">
        <f t="shared" si="3"/>
        <v>0</v>
      </c>
      <c r="AC46" s="17" t="b">
        <f>IF(E46&gt;'Overview (RESPONSES REQUIRED)'!$F$52,FALSE,TRUE)</f>
        <v>0</v>
      </c>
      <c r="AD46" s="17" t="b">
        <f>IF('Overview (RESPONSES REQUIRED)'!$D$52="Y", TRUE, FALSE)</f>
        <v>0</v>
      </c>
      <c r="AE46" s="17" t="str">
        <f t="shared" si="4"/>
        <v>N</v>
      </c>
    </row>
    <row r="47" spans="1:31" ht="15" x14ac:dyDescent="0.15">
      <c r="A47" s="17" t="s">
        <v>1458</v>
      </c>
      <c r="B47" s="17">
        <v>3</v>
      </c>
      <c r="C47" s="17">
        <v>1</v>
      </c>
      <c r="D47" s="17" t="s">
        <v>1414</v>
      </c>
      <c r="E47" s="17">
        <v>14</v>
      </c>
      <c r="F47" s="17" t="str">
        <f>IF('ENDC-n78'!P50="Y", "Y", IF('ENDC-n78'!P50="N", "N", 0))</f>
        <v>N</v>
      </c>
      <c r="G47" s="17" t="str">
        <f>IFERROR(AND(OR(G1:H46,$AA47)=TRUE,IF(SEARCH(G$1,$A47)&gt;0,TRUE,FALSE)),"")</f>
        <v/>
      </c>
      <c r="H47" s="17" t="b">
        <f>IFERROR(AND(OR(H1:H46,$AA47)=TRUE,IF(SEARCH(H$1,$A47)&gt;0,TRUE,FALSE)),"")</f>
        <v>0</v>
      </c>
      <c r="I47" s="17" t="b">
        <f>IFERROR(AND(OR(I1:L46,$AA47)=TRUE,IF(SEARCH(I$1,$A47)&gt;0,TRUE,FALSE)),"")</f>
        <v>0</v>
      </c>
      <c r="J47" s="17" t="str">
        <f>IFERROR(AND(OR(J1:L46,$AA47)=TRUE,IF(SEARCH(J$1,$A47)&gt;0,TRUE,FALSE)),"")</f>
        <v/>
      </c>
      <c r="K47" s="17" t="str">
        <f>IFERROR(AND(OR(K1:L46,$AA47)=TRUE,IF(SEARCH(K$1,$A47)&gt;0,TRUE,FALSE)),"")</f>
        <v/>
      </c>
      <c r="L47" s="17" t="str">
        <f>IFERROR(AND(OR(L1:L46,$AA47)=TRUE,IF(SEARCH(L$1,$A47)&gt;0,TRUE,FALSE)),"")</f>
        <v/>
      </c>
      <c r="M47" s="17" t="str">
        <f>IFERROR(AND(OR(M1:M46,$AA47)=TRUE,IF(SEARCH(M$1,$A47)&gt;0,TRUE,FALSE)),"")</f>
        <v/>
      </c>
      <c r="N47" s="17" t="str">
        <f>IFERROR(AND(OR(N1:Q46,$AA47)=TRUE,IF(SEARCH(N$1,$A47)&gt;0,TRUE,FALSE)),"")</f>
        <v/>
      </c>
      <c r="O47" s="17" t="str">
        <f>IFERROR(AND(OR(O1:Q46,$AA47)=TRUE,IF(SEARCH(O$1,$A47)&gt;0,TRUE,FALSE)),"")</f>
        <v/>
      </c>
      <c r="P47" s="17" t="str">
        <f>IFERROR(AND(OR(P1:Q46,$AA47)=TRUE,IF(SEARCH(P$1,$A47)&gt;0,TRUE,FALSE)),"")</f>
        <v/>
      </c>
      <c r="Q47" s="17" t="b">
        <f>IFERROR(AND(OR(Q1:Q46,$AA47)=TRUE,IF(SEARCH(Q$1,$A47)&gt;0,TRUE,FALSE)),"")</f>
        <v>0</v>
      </c>
      <c r="R47" s="17" t="str">
        <f>IFERROR(AND(OR(R1:S46,$AA47)=TRUE,IF(SEARCH(R$1,$A47)&gt;0,TRUE,FALSE)),"")</f>
        <v/>
      </c>
      <c r="S47" s="17" t="str">
        <f>IFERROR(AND(OR(S1:S46,$AA47)=TRUE,IF(SEARCH(S$1,$A47)&gt;0,TRUE,FALSE)),"")</f>
        <v/>
      </c>
      <c r="T47" s="17" t="str">
        <f>IFERROR(AND(OR(T1:T46,$AA47)=TRUE,IF(SEARCH(T$1,$A47)&gt;0,TRUE,FALSE)),"")</f>
        <v/>
      </c>
      <c r="U47" s="17" t="str">
        <f>IFERROR(AND(OR(U1:X46,$AA47)=TRUE,IF(SEARCH(U$1,$A47)&gt;0,TRUE,FALSE)),"")</f>
        <v/>
      </c>
      <c r="V47" s="17" t="str">
        <f>IFERROR(AND(OR(V1:X46,$AA47)=TRUE,IF(SEARCH(V$1,$A47)&gt;0,TRUE,FALSE)),"")</f>
        <v/>
      </c>
      <c r="W47" s="17" t="b">
        <f>IFERROR(AND(OR(W1:X46,$AA47)=TRUE,IF(SEARCH(W$1,$A47)&gt;0,TRUE,FALSE)),"")</f>
        <v>0</v>
      </c>
      <c r="X47" s="17" t="str">
        <f>IFERROR(AND(OR(X1:X46,$AA47)=TRUE,IF(SEARCH(X$1,$A47)&gt;0,TRUE,FALSE)),"")</f>
        <v/>
      </c>
      <c r="Y47" s="17">
        <f t="shared" si="0"/>
        <v>0</v>
      </c>
      <c r="Z47" s="17" t="b">
        <f t="shared" si="1"/>
        <v>0</v>
      </c>
      <c r="AA47" s="17" t="b">
        <f t="shared" si="2"/>
        <v>0</v>
      </c>
      <c r="AB47" s="17" t="b">
        <f t="shared" si="3"/>
        <v>0</v>
      </c>
      <c r="AC47" s="17" t="b">
        <f>IF(E47&gt;'Overview (RESPONSES REQUIRED)'!$F$52,FALSE,TRUE)</f>
        <v>0</v>
      </c>
      <c r="AD47" s="17" t="b">
        <f>IF('Overview (RESPONSES REQUIRED)'!$D$52="Y", TRUE, FALSE)</f>
        <v>0</v>
      </c>
      <c r="AE47" s="17" t="str">
        <f t="shared" si="4"/>
        <v>N</v>
      </c>
    </row>
    <row r="48" spans="1:31" ht="15" x14ac:dyDescent="0.15">
      <c r="A48" s="17" t="s">
        <v>1459</v>
      </c>
      <c r="B48" s="17">
        <v>3</v>
      </c>
      <c r="C48" s="17">
        <v>1</v>
      </c>
      <c r="D48" s="17" t="s">
        <v>1414</v>
      </c>
      <c r="E48" s="17">
        <v>14</v>
      </c>
      <c r="F48" s="17" t="str">
        <f>IF('ENDC-n78'!P51="Y", "Y", IF('ENDC-n78'!P51="N", "N", 0))</f>
        <v>N</v>
      </c>
      <c r="G48" s="17" t="b">
        <f>IFERROR(AND(OR(G1:H47,$AA48)=TRUE,IF(SEARCH(G$1,$A48)&gt;0,TRUE,FALSE)),"")</f>
        <v>0</v>
      </c>
      <c r="H48" s="17" t="str">
        <f>IFERROR(AND(OR(H1:H47,$AA48)=TRUE,IF(SEARCH(H$1,$A48)&gt;0,TRUE,FALSE)),"")</f>
        <v/>
      </c>
      <c r="I48" s="17" t="str">
        <f>IFERROR(AND(OR(I1:L47,$AA48)=TRUE,IF(SEARCH(I$1,$A48)&gt;0,TRUE,FALSE)),"")</f>
        <v/>
      </c>
      <c r="J48" s="17" t="str">
        <f>IFERROR(AND(OR(J1:L47,$AA48)=TRUE,IF(SEARCH(J$1,$A48)&gt;0,TRUE,FALSE)),"")</f>
        <v/>
      </c>
      <c r="K48" s="17" t="str">
        <f>IFERROR(AND(OR(K1:L47,$AA48)=TRUE,IF(SEARCH(K$1,$A48)&gt;0,TRUE,FALSE)),"")</f>
        <v/>
      </c>
      <c r="L48" s="17" t="b">
        <f>IFERROR(AND(OR(L1:L47,$AA48)=TRUE,IF(SEARCH(L$1,$A48)&gt;0,TRUE,FALSE)),"")</f>
        <v>0</v>
      </c>
      <c r="M48" s="17" t="str">
        <f>IFERROR(AND(OR(M1:M47,$AA48)=TRUE,IF(SEARCH(M$1,$A48)&gt;0,TRUE,FALSE)),"")</f>
        <v/>
      </c>
      <c r="N48" s="17" t="str">
        <f>IFERROR(AND(OR(N1:Q47,$AA48)=TRUE,IF(SEARCH(N$1,$A48)&gt;0,TRUE,FALSE)),"")</f>
        <v/>
      </c>
      <c r="O48" s="17" t="b">
        <f>IFERROR(AND(OR(O1:Q47,$AA48)=TRUE,IF(SEARCH(O$1,$A48)&gt;0,TRUE,FALSE)),"")</f>
        <v>0</v>
      </c>
      <c r="P48" s="17" t="str">
        <f>IFERROR(AND(OR(P1:Q47,$AA48)=TRUE,IF(SEARCH(P$1,$A48)&gt;0,TRUE,FALSE)),"")</f>
        <v/>
      </c>
      <c r="Q48" s="17" t="str">
        <f>IFERROR(AND(OR(Q1:Q47,$AA48)=TRUE,IF(SEARCH(Q$1,$A48)&gt;0,TRUE,FALSE)),"")</f>
        <v/>
      </c>
      <c r="R48" s="17" t="str">
        <f>IFERROR(AND(OR(R1:S47,$AA48)=TRUE,IF(SEARCH(R$1,$A48)&gt;0,TRUE,FALSE)),"")</f>
        <v/>
      </c>
      <c r="S48" s="17" t="str">
        <f>IFERROR(AND(OR(S1:S47,$AA48)=TRUE,IF(SEARCH(S$1,$A48)&gt;0,TRUE,FALSE)),"")</f>
        <v/>
      </c>
      <c r="T48" s="17" t="str">
        <f>IFERROR(AND(OR(T1:T47,$AA48)=TRUE,IF(SEARCH(T$1,$A48)&gt;0,TRUE,FALSE)),"")</f>
        <v/>
      </c>
      <c r="U48" s="17" t="str">
        <f>IFERROR(AND(OR(U1:X47,$AA48)=TRUE,IF(SEARCH(U$1,$A48)&gt;0,TRUE,FALSE)),"")</f>
        <v/>
      </c>
      <c r="V48" s="17" t="str">
        <f>IFERROR(AND(OR(V1:X47,$AA48)=TRUE,IF(SEARCH(V$1,$A48)&gt;0,TRUE,FALSE)),"")</f>
        <v/>
      </c>
      <c r="W48" s="17" t="b">
        <f>IFERROR(AND(OR(W1:X47,$AA48)=TRUE,IF(SEARCH(W$1,$A48)&gt;0,TRUE,FALSE)),"")</f>
        <v>0</v>
      </c>
      <c r="X48" s="17" t="str">
        <f>IFERROR(AND(OR(X1:X47,$AA48)=TRUE,IF(SEARCH(X$1,$A48)&gt;0,TRUE,FALSE)),"")</f>
        <v/>
      </c>
      <c r="Y48" s="17">
        <f t="shared" si="0"/>
        <v>0</v>
      </c>
      <c r="Z48" s="17" t="b">
        <f t="shared" si="1"/>
        <v>0</v>
      </c>
      <c r="AA48" s="17" t="b">
        <f t="shared" si="2"/>
        <v>0</v>
      </c>
      <c r="AB48" s="17" t="b">
        <f t="shared" si="3"/>
        <v>0</v>
      </c>
      <c r="AC48" s="17" t="b">
        <f>IF(E48&gt;'Overview (RESPONSES REQUIRED)'!$F$52,FALSE,TRUE)</f>
        <v>0</v>
      </c>
      <c r="AD48" s="17" t="b">
        <f>IF('Overview (RESPONSES REQUIRED)'!$D$52="Y", TRUE, FALSE)</f>
        <v>0</v>
      </c>
      <c r="AE48" s="17" t="str">
        <f t="shared" si="4"/>
        <v>N</v>
      </c>
    </row>
    <row r="49" spans="1:31" ht="15" x14ac:dyDescent="0.15">
      <c r="A49" s="17" t="s">
        <v>1460</v>
      </c>
      <c r="B49" s="17">
        <v>3</v>
      </c>
      <c r="C49" s="17">
        <v>1</v>
      </c>
      <c r="D49" s="17" t="s">
        <v>1414</v>
      </c>
      <c r="E49" s="17">
        <v>14</v>
      </c>
      <c r="F49" s="17" t="str">
        <f>IF('ENDC-n78'!P52="Y", "Y", IF('ENDC-n78'!P52="N", "N", 0))</f>
        <v>N</v>
      </c>
      <c r="G49" s="17" t="str">
        <f>IFERROR(AND(OR(G1:H48,$AA49)=TRUE,IF(SEARCH(G$1,$A49)&gt;0,TRUE,FALSE)),"")</f>
        <v/>
      </c>
      <c r="H49" s="17" t="b">
        <f>IFERROR(AND(OR(H1:H48,$AA49)=TRUE,IF(SEARCH(H$1,$A49)&gt;0,TRUE,FALSE)),"")</f>
        <v>0</v>
      </c>
      <c r="I49" s="17" t="str">
        <f>IFERROR(AND(OR(I1:L48,$AA49)=TRUE,IF(SEARCH(I$1,$A49)&gt;0,TRUE,FALSE)),"")</f>
        <v/>
      </c>
      <c r="J49" s="17" t="str">
        <f>IFERROR(AND(OR(J1:L48,$AA49)=TRUE,IF(SEARCH(J$1,$A49)&gt;0,TRUE,FALSE)),"")</f>
        <v/>
      </c>
      <c r="K49" s="17" t="str">
        <f>IFERROR(AND(OR(K1:L48,$AA49)=TRUE,IF(SEARCH(K$1,$A49)&gt;0,TRUE,FALSE)),"")</f>
        <v/>
      </c>
      <c r="L49" s="17" t="b">
        <f>IFERROR(AND(OR(L1:L48,$AA49)=TRUE,IF(SEARCH(L$1,$A49)&gt;0,TRUE,FALSE)),"")</f>
        <v>0</v>
      </c>
      <c r="M49" s="17" t="str">
        <f>IFERROR(AND(OR(M1:M48,$AA49)=TRUE,IF(SEARCH(M$1,$A49)&gt;0,TRUE,FALSE)),"")</f>
        <v/>
      </c>
      <c r="N49" s="17" t="b">
        <f>IFERROR(AND(OR(N1:Q48,$AA49)=TRUE,IF(SEARCH(N$1,$A49)&gt;0,TRUE,FALSE)),"")</f>
        <v>0</v>
      </c>
      <c r="O49" s="17" t="str">
        <f>IFERROR(AND(OR(O1:Q48,$AA49)=TRUE,IF(SEARCH(O$1,$A49)&gt;0,TRUE,FALSE)),"")</f>
        <v/>
      </c>
      <c r="P49" s="17" t="str">
        <f>IFERROR(AND(OR(P1:Q48,$AA49)=TRUE,IF(SEARCH(P$1,$A49)&gt;0,TRUE,FALSE)),"")</f>
        <v/>
      </c>
      <c r="Q49" s="17" t="str">
        <f>IFERROR(AND(OR(Q1:Q48,$AA49)=TRUE,IF(SEARCH(Q$1,$A49)&gt;0,TRUE,FALSE)),"")</f>
        <v/>
      </c>
      <c r="R49" s="17" t="str">
        <f>IFERROR(AND(OR(R1:S48,$AA49)=TRUE,IF(SEARCH(R$1,$A49)&gt;0,TRUE,FALSE)),"")</f>
        <v/>
      </c>
      <c r="S49" s="17" t="str">
        <f>IFERROR(AND(OR(S1:S48,$AA49)=TRUE,IF(SEARCH(S$1,$A49)&gt;0,TRUE,FALSE)),"")</f>
        <v/>
      </c>
      <c r="T49" s="17" t="str">
        <f>IFERROR(AND(OR(T1:T48,$AA49)=TRUE,IF(SEARCH(T$1,$A49)&gt;0,TRUE,FALSE)),"")</f>
        <v/>
      </c>
      <c r="U49" s="17" t="str">
        <f>IFERROR(AND(OR(U1:X48,$AA49)=TRUE,IF(SEARCH(U$1,$A49)&gt;0,TRUE,FALSE)),"")</f>
        <v/>
      </c>
      <c r="V49" s="17" t="str">
        <f>IFERROR(AND(OR(V1:X48,$AA49)=TRUE,IF(SEARCH(V$1,$A49)&gt;0,TRUE,FALSE)),"")</f>
        <v/>
      </c>
      <c r="W49" s="17" t="b">
        <f>IFERROR(AND(OR(W1:X48,$AA49)=TRUE,IF(SEARCH(W$1,$A49)&gt;0,TRUE,FALSE)),"")</f>
        <v>0</v>
      </c>
      <c r="X49" s="17" t="str">
        <f>IFERROR(AND(OR(X1:X48,$AA49)=TRUE,IF(SEARCH(X$1,$A49)&gt;0,TRUE,FALSE)),"")</f>
        <v/>
      </c>
      <c r="Y49" s="17">
        <f t="shared" si="0"/>
        <v>0</v>
      </c>
      <c r="Z49" s="17" t="b">
        <f t="shared" si="1"/>
        <v>0</v>
      </c>
      <c r="AA49" s="17" t="b">
        <f t="shared" si="2"/>
        <v>0</v>
      </c>
      <c r="AB49" s="17" t="b">
        <f t="shared" si="3"/>
        <v>0</v>
      </c>
      <c r="AC49" s="17" t="b">
        <f>IF(E49&gt;'Overview (RESPONSES REQUIRED)'!$F$52,FALSE,TRUE)</f>
        <v>0</v>
      </c>
      <c r="AD49" s="17" t="b">
        <f>IF('Overview (RESPONSES REQUIRED)'!$D$52="Y", TRUE, FALSE)</f>
        <v>0</v>
      </c>
      <c r="AE49" s="17" t="str">
        <f t="shared" si="4"/>
        <v>N</v>
      </c>
    </row>
    <row r="50" spans="1:31" ht="15" x14ac:dyDescent="0.15">
      <c r="A50" s="17" t="s">
        <v>1461</v>
      </c>
      <c r="B50" s="17">
        <v>3</v>
      </c>
      <c r="C50" s="17">
        <v>1</v>
      </c>
      <c r="D50" s="17" t="s">
        <v>1414</v>
      </c>
      <c r="E50" s="17">
        <v>12</v>
      </c>
      <c r="F50" s="17" t="str">
        <f>IF('ENDC-n78'!P53="Y", "Y", IF('ENDC-n78'!P53="N", "N", 0))</f>
        <v>N</v>
      </c>
      <c r="G50" s="17" t="str">
        <f>IFERROR(AND(OR(G1:H49,$AA50)=TRUE,IF(SEARCH(G$1,$A50)&gt;0,TRUE,FALSE)),"")</f>
        <v/>
      </c>
      <c r="H50" s="17" t="b">
        <f>IFERROR(AND(OR(H1:H49,$AA50)=TRUE,IF(SEARCH(H$1,$A50)&gt;0,TRUE,FALSE)),"")</f>
        <v>0</v>
      </c>
      <c r="I50" s="17" t="str">
        <f>IFERROR(AND(OR(I1:L49,$AA50)=TRUE,IF(SEARCH(I$1,$A50)&gt;0,TRUE,FALSE)),"")</f>
        <v/>
      </c>
      <c r="J50" s="17" t="str">
        <f>IFERROR(AND(OR(J1:L49,$AA50)=TRUE,IF(SEARCH(J$1,$A50)&gt;0,TRUE,FALSE)),"")</f>
        <v/>
      </c>
      <c r="K50" s="17" t="b">
        <f>IFERROR(AND(OR(K1:L49,$AA50)=TRUE,IF(SEARCH(K$1,$A50)&gt;0,TRUE,FALSE)),"")</f>
        <v>0</v>
      </c>
      <c r="L50" s="17" t="str">
        <f>IFERROR(AND(OR(L1:L49,$AA50)=TRUE,IF(SEARCH(L$1,$A50)&gt;0,TRUE,FALSE)),"")</f>
        <v/>
      </c>
      <c r="M50" s="17" t="str">
        <f>IFERROR(AND(OR(M1:M49,$AA50)=TRUE,IF(SEARCH(M$1,$A50)&gt;0,TRUE,FALSE)),"")</f>
        <v/>
      </c>
      <c r="N50" s="17" t="str">
        <f>IFERROR(AND(OR(N1:Q49,$AA50)=TRUE,IF(SEARCH(N$1,$A50)&gt;0,TRUE,FALSE)),"")</f>
        <v/>
      </c>
      <c r="O50" s="17" t="str">
        <f>IFERROR(AND(OR(O1:Q49,$AA50)=TRUE,IF(SEARCH(O$1,$A50)&gt;0,TRUE,FALSE)),"")</f>
        <v/>
      </c>
      <c r="P50" s="17" t="b">
        <f>IFERROR(AND(OR(P1:Q49,$AA50)=TRUE,IF(SEARCH(P$1,$A50)&gt;0,TRUE,FALSE)),"")</f>
        <v>0</v>
      </c>
      <c r="Q50" s="17" t="str">
        <f>IFERROR(AND(OR(Q1:Q49,$AA50)=TRUE,IF(SEARCH(Q$1,$A50)&gt;0,TRUE,FALSE)),"")</f>
        <v/>
      </c>
      <c r="R50" s="17" t="str">
        <f>IFERROR(AND(OR(R1:S49,$AA50)=TRUE,IF(SEARCH(R$1,$A50)&gt;0,TRUE,FALSE)),"")</f>
        <v/>
      </c>
      <c r="S50" s="17" t="str">
        <f>IFERROR(AND(OR(S1:S49,$AA50)=TRUE,IF(SEARCH(S$1,$A50)&gt;0,TRUE,FALSE)),"")</f>
        <v/>
      </c>
      <c r="T50" s="17" t="str">
        <f>IFERROR(AND(OR(T1:T49,$AA50)=TRUE,IF(SEARCH(T$1,$A50)&gt;0,TRUE,FALSE)),"")</f>
        <v/>
      </c>
      <c r="U50" s="17" t="str">
        <f>IFERROR(AND(OR(U1:X49,$AA50)=TRUE,IF(SEARCH(U$1,$A50)&gt;0,TRUE,FALSE)),"")</f>
        <v/>
      </c>
      <c r="V50" s="17" t="str">
        <f>IFERROR(AND(OR(V1:X49,$AA50)=TRUE,IF(SEARCH(V$1,$A50)&gt;0,TRUE,FALSE)),"")</f>
        <v/>
      </c>
      <c r="W50" s="17" t="b">
        <f>IFERROR(AND(OR(W1:X49,$AA50)=TRUE,IF(SEARCH(W$1,$A50)&gt;0,TRUE,FALSE)),"")</f>
        <v>0</v>
      </c>
      <c r="X50" s="17" t="str">
        <f>IFERROR(AND(OR(X1:X49,$AA50)=TRUE,IF(SEARCH(X$1,$A50)&gt;0,TRUE,FALSE)),"")</f>
        <v/>
      </c>
      <c r="Y50" s="17">
        <f t="shared" si="0"/>
        <v>0</v>
      </c>
      <c r="Z50" s="17" t="b">
        <f t="shared" si="1"/>
        <v>0</v>
      </c>
      <c r="AA50" s="17" t="b">
        <f t="shared" si="2"/>
        <v>0</v>
      </c>
      <c r="AB50" s="17" t="b">
        <f t="shared" si="3"/>
        <v>0</v>
      </c>
      <c r="AC50" s="17" t="b">
        <f>IF(E50&gt;'Overview (RESPONSES REQUIRED)'!$F$52,FALSE,TRUE)</f>
        <v>0</v>
      </c>
      <c r="AD50" s="17" t="b">
        <f>IF('Overview (RESPONSES REQUIRED)'!$D$52="Y", TRUE, FALSE)</f>
        <v>0</v>
      </c>
      <c r="AE50" s="17" t="str">
        <f t="shared" si="4"/>
        <v>N</v>
      </c>
    </row>
    <row r="51" spans="1:31" ht="15" x14ac:dyDescent="0.15">
      <c r="A51" s="17" t="s">
        <v>1462</v>
      </c>
      <c r="B51" s="17">
        <v>3</v>
      </c>
      <c r="C51" s="17">
        <v>1</v>
      </c>
      <c r="D51" s="17" t="s">
        <v>1414</v>
      </c>
      <c r="E51" s="17">
        <v>16</v>
      </c>
      <c r="F51" s="17" t="str">
        <f>IF('ENDC-n78'!P54="Y", "Y", IF('ENDC-n78'!P54="N", "N", 0))</f>
        <v>N</v>
      </c>
      <c r="G51" s="17" t="str">
        <f>IFERROR(AND(OR(G1:H50,$AA51)=TRUE,IF(SEARCH(G$1,$A51)&gt;0,TRUE,FALSE)),"")</f>
        <v/>
      </c>
      <c r="H51" s="17" t="b">
        <f>IFERROR(AND(OR(H1:H50,$AA51)=TRUE,IF(SEARCH(H$1,$A51)&gt;0,TRUE,FALSE)),"")</f>
        <v>0</v>
      </c>
      <c r="I51" s="17" t="str">
        <f>IFERROR(AND(OR(I1:L50,$AA51)=TRUE,IF(SEARCH(I$1,$A51)&gt;0,TRUE,FALSE)),"")</f>
        <v/>
      </c>
      <c r="J51" s="17" t="str">
        <f>IFERROR(AND(OR(J1:L50,$AA51)=TRUE,IF(SEARCH(J$1,$A51)&gt;0,TRUE,FALSE)),"")</f>
        <v/>
      </c>
      <c r="K51" s="17" t="str">
        <f>IFERROR(AND(OR(K1:L50,$AA51)=TRUE,IF(SEARCH(K$1,$A51)&gt;0,TRUE,FALSE)),"")</f>
        <v/>
      </c>
      <c r="L51" s="17" t="b">
        <f>IFERROR(AND(OR(L1:L50,$AA51)=TRUE,IF(SEARCH(L$1,$A51)&gt;0,TRUE,FALSE)),"")</f>
        <v>0</v>
      </c>
      <c r="M51" s="17" t="str">
        <f>IFERROR(AND(OR(M1:M50,$AA51)=TRUE,IF(SEARCH(M$1,$A51)&gt;0,TRUE,FALSE)),"")</f>
        <v/>
      </c>
      <c r="N51" s="17" t="str">
        <f>IFERROR(AND(OR(N1:Q50,$AA51)=TRUE,IF(SEARCH(N$1,$A51)&gt;0,TRUE,FALSE)),"")</f>
        <v/>
      </c>
      <c r="O51" s="17" t="str">
        <f>IFERROR(AND(OR(O1:Q50,$AA51)=TRUE,IF(SEARCH(O$1,$A51)&gt;0,TRUE,FALSE)),"")</f>
        <v/>
      </c>
      <c r="P51" s="17" t="b">
        <f>IFERROR(AND(OR(P1:Q50,$AA51)=TRUE,IF(SEARCH(P$1,$A51)&gt;0,TRUE,FALSE)),"")</f>
        <v>0</v>
      </c>
      <c r="Q51" s="17" t="str">
        <f>IFERROR(AND(OR(Q1:Q50,$AA51)=TRUE,IF(SEARCH(Q$1,$A51)&gt;0,TRUE,FALSE)),"")</f>
        <v/>
      </c>
      <c r="R51" s="17" t="str">
        <f>IFERROR(AND(OR(R1:S50,$AA51)=TRUE,IF(SEARCH(R$1,$A51)&gt;0,TRUE,FALSE)),"")</f>
        <v/>
      </c>
      <c r="S51" s="17" t="str">
        <f>IFERROR(AND(OR(S1:S50,$AA51)=TRUE,IF(SEARCH(S$1,$A51)&gt;0,TRUE,FALSE)),"")</f>
        <v/>
      </c>
      <c r="T51" s="17" t="str">
        <f>IFERROR(AND(OR(T1:T50,$AA51)=TRUE,IF(SEARCH(T$1,$A51)&gt;0,TRUE,FALSE)),"")</f>
        <v/>
      </c>
      <c r="U51" s="17" t="b">
        <f>IFERROR(AND(OR(U1:X50,$AA51)=TRUE,IF(SEARCH(U$1,$A51)&gt;0,TRUE,FALSE)),"")</f>
        <v>0</v>
      </c>
      <c r="V51" s="17" t="str">
        <f>IFERROR(AND(OR(V1:X50,$AA51)=TRUE,IF(SEARCH(V$1,$A51)&gt;0,TRUE,FALSE)),"")</f>
        <v/>
      </c>
      <c r="W51" s="17" t="str">
        <f>IFERROR(AND(OR(W1:X50,$AA51)=TRUE,IF(SEARCH(W$1,$A51)&gt;0,TRUE,FALSE)),"")</f>
        <v/>
      </c>
      <c r="X51" s="17" t="str">
        <f>IFERROR(AND(OR(X1:X50,$AA51)=TRUE,IF(SEARCH(X$1,$A51)&gt;0,TRUE,FALSE)),"")</f>
        <v/>
      </c>
      <c r="Y51" s="17">
        <f t="shared" si="0"/>
        <v>0</v>
      </c>
      <c r="Z51" s="17" t="b">
        <f t="shared" si="1"/>
        <v>0</v>
      </c>
      <c r="AA51" s="17" t="b">
        <f t="shared" si="2"/>
        <v>0</v>
      </c>
      <c r="AB51" s="17" t="b">
        <f t="shared" si="3"/>
        <v>0</v>
      </c>
      <c r="AC51" s="17" t="b">
        <f>IF(E51&gt;'Overview (RESPONSES REQUIRED)'!$F$52,FALSE,TRUE)</f>
        <v>0</v>
      </c>
      <c r="AD51" s="17" t="b">
        <f>IF('Overview (RESPONSES REQUIRED)'!$D$52="Y", TRUE, FALSE)</f>
        <v>0</v>
      </c>
      <c r="AE51" s="17" t="str">
        <f t="shared" si="4"/>
        <v>N</v>
      </c>
    </row>
    <row r="52" spans="1:31" ht="15" x14ac:dyDescent="0.15">
      <c r="A52" s="17" t="s">
        <v>1463</v>
      </c>
      <c r="B52" s="17">
        <v>3</v>
      </c>
      <c r="C52" s="17">
        <v>1</v>
      </c>
      <c r="D52" s="17" t="s">
        <v>1414</v>
      </c>
      <c r="E52" s="17">
        <v>16</v>
      </c>
      <c r="F52" s="17" t="str">
        <f>IF('ENDC-n78'!P55="Y", "Y", IF('ENDC-n78'!P55="N", "N", 0))</f>
        <v>N</v>
      </c>
      <c r="G52" s="17" t="str">
        <f>IFERROR(AND(OR(G1:H51,$AA52)=TRUE,IF(SEARCH(G$1,$A52)&gt;0,TRUE,FALSE)),"")</f>
        <v/>
      </c>
      <c r="H52" s="17" t="b">
        <f>IFERROR(AND(OR(H1:H51,$AA52)=TRUE,IF(SEARCH(H$1,$A52)&gt;0,TRUE,FALSE)),"")</f>
        <v>0</v>
      </c>
      <c r="I52" s="17" t="str">
        <f>IFERROR(AND(OR(I1:L51,$AA52)=TRUE,IF(SEARCH(I$1,$A52)&gt;0,TRUE,FALSE)),"")</f>
        <v/>
      </c>
      <c r="J52" s="17" t="str">
        <f>IFERROR(AND(OR(J1:L51,$AA52)=TRUE,IF(SEARCH(J$1,$A52)&gt;0,TRUE,FALSE)),"")</f>
        <v/>
      </c>
      <c r="K52" s="17" t="b">
        <f>IFERROR(AND(OR(K1:L51,$AA52)=TRUE,IF(SEARCH(K$1,$A52)&gt;0,TRUE,FALSE)),"")</f>
        <v>0</v>
      </c>
      <c r="L52" s="17" t="str">
        <f>IFERROR(AND(OR(L1:L51,$AA52)=TRUE,IF(SEARCH(L$1,$A52)&gt;0,TRUE,FALSE)),"")</f>
        <v/>
      </c>
      <c r="M52" s="17" t="str">
        <f>IFERROR(AND(OR(M1:M51,$AA52)=TRUE,IF(SEARCH(M$1,$A52)&gt;0,TRUE,FALSE)),"")</f>
        <v/>
      </c>
      <c r="N52" s="17" t="str">
        <f>IFERROR(AND(OR(N1:Q51,$AA52)=TRUE,IF(SEARCH(N$1,$A52)&gt;0,TRUE,FALSE)),"")</f>
        <v/>
      </c>
      <c r="O52" s="17" t="str">
        <f>IFERROR(AND(OR(O1:Q51,$AA52)=TRUE,IF(SEARCH(O$1,$A52)&gt;0,TRUE,FALSE)),"")</f>
        <v/>
      </c>
      <c r="P52" s="17" t="str">
        <f>IFERROR(AND(OR(P1:Q51,$AA52)=TRUE,IF(SEARCH(P$1,$A52)&gt;0,TRUE,FALSE)),"")</f>
        <v/>
      </c>
      <c r="Q52" s="17" t="b">
        <f>IFERROR(AND(OR(Q1:Q51,$AA52)=TRUE,IF(SEARCH(Q$1,$A52)&gt;0,TRUE,FALSE)),"")</f>
        <v>0</v>
      </c>
      <c r="R52" s="17" t="str">
        <f>IFERROR(AND(OR(R1:S51,$AA52)=TRUE,IF(SEARCH(R$1,$A52)&gt;0,TRUE,FALSE)),"")</f>
        <v/>
      </c>
      <c r="S52" s="17" t="str">
        <f>IFERROR(AND(OR(S1:S51,$AA52)=TRUE,IF(SEARCH(S$1,$A52)&gt;0,TRUE,FALSE)),"")</f>
        <v/>
      </c>
      <c r="T52" s="17" t="str">
        <f>IFERROR(AND(OR(T1:T51,$AA52)=TRUE,IF(SEARCH(T$1,$A52)&gt;0,TRUE,FALSE)),"")</f>
        <v/>
      </c>
      <c r="U52" s="17" t="b">
        <f>IFERROR(AND(OR(U1:X51,$AA52)=TRUE,IF(SEARCH(U$1,$A52)&gt;0,TRUE,FALSE)),"")</f>
        <v>0</v>
      </c>
      <c r="V52" s="17" t="str">
        <f>IFERROR(AND(OR(V1:X51,$AA52)=TRUE,IF(SEARCH(V$1,$A52)&gt;0,TRUE,FALSE)),"")</f>
        <v/>
      </c>
      <c r="W52" s="17" t="str">
        <f>IFERROR(AND(OR(W1:X51,$AA52)=TRUE,IF(SEARCH(W$1,$A52)&gt;0,TRUE,FALSE)),"")</f>
        <v/>
      </c>
      <c r="X52" s="17" t="str">
        <f>IFERROR(AND(OR(X1:X51,$AA52)=TRUE,IF(SEARCH(X$1,$A52)&gt;0,TRUE,FALSE)),"")</f>
        <v/>
      </c>
      <c r="Y52" s="17">
        <f t="shared" si="0"/>
        <v>0</v>
      </c>
      <c r="Z52" s="17" t="b">
        <f t="shared" si="1"/>
        <v>0</v>
      </c>
      <c r="AA52" s="17" t="b">
        <f t="shared" si="2"/>
        <v>0</v>
      </c>
      <c r="AB52" s="17" t="b">
        <f t="shared" si="3"/>
        <v>0</v>
      </c>
      <c r="AC52" s="17" t="b">
        <f>IF(E52&gt;'Overview (RESPONSES REQUIRED)'!$F$52,FALSE,TRUE)</f>
        <v>0</v>
      </c>
      <c r="AD52" s="17" t="b">
        <f>IF('Overview (RESPONSES REQUIRED)'!$D$52="Y", TRUE, FALSE)</f>
        <v>0</v>
      </c>
      <c r="AE52" s="17" t="str">
        <f t="shared" si="4"/>
        <v>N</v>
      </c>
    </row>
    <row r="53" spans="1:31" ht="15" x14ac:dyDescent="0.15">
      <c r="A53" s="17" t="s">
        <v>1464</v>
      </c>
      <c r="B53" s="17">
        <v>3</v>
      </c>
      <c r="C53" s="17">
        <v>1</v>
      </c>
      <c r="D53" s="17" t="s">
        <v>1414</v>
      </c>
      <c r="E53" s="17">
        <v>12</v>
      </c>
      <c r="F53" s="17" t="str">
        <f>IF('ENDC-n78'!P56="Y", "Y", IF('ENDC-n78'!P56="N", "N", 0))</f>
        <v>N</v>
      </c>
      <c r="G53" s="17" t="b">
        <f>IFERROR(AND(OR(G1:H52,$AA53)=TRUE,IF(SEARCH(G$1,$A53)&gt;0,TRUE,FALSE)),"")</f>
        <v>0</v>
      </c>
      <c r="H53" s="17" t="str">
        <f>IFERROR(AND(OR(H1:H52,$AA53)=TRUE,IF(SEARCH(H$1,$A53)&gt;0,TRUE,FALSE)),"")</f>
        <v/>
      </c>
      <c r="I53" s="17" t="b">
        <f>IFERROR(AND(OR(I1:L52,$AA53)=TRUE,IF(SEARCH(I$1,$A53)&gt;0,TRUE,FALSE)),"")</f>
        <v>0</v>
      </c>
      <c r="J53" s="17" t="str">
        <f>IFERROR(AND(OR(J1:L52,$AA53)=TRUE,IF(SEARCH(J$1,$A53)&gt;0,TRUE,FALSE)),"")</f>
        <v/>
      </c>
      <c r="K53" s="17" t="str">
        <f>IFERROR(AND(OR(K1:L52,$AA53)=TRUE,IF(SEARCH(K$1,$A53)&gt;0,TRUE,FALSE)),"")</f>
        <v/>
      </c>
      <c r="L53" s="17" t="str">
        <f>IFERROR(AND(OR(L1:L52,$AA53)=TRUE,IF(SEARCH(L$1,$A53)&gt;0,TRUE,FALSE)),"")</f>
        <v/>
      </c>
      <c r="M53" s="17" t="str">
        <f>IFERROR(AND(OR(M1:M52,$AA53)=TRUE,IF(SEARCH(M$1,$A53)&gt;0,TRUE,FALSE)),"")</f>
        <v/>
      </c>
      <c r="N53" s="17" t="str">
        <f>IFERROR(AND(OR(N1:Q52,$AA53)=TRUE,IF(SEARCH(N$1,$A53)&gt;0,TRUE,FALSE)),"")</f>
        <v/>
      </c>
      <c r="O53" s="17" t="str">
        <f>IFERROR(AND(OR(O1:Q52,$AA53)=TRUE,IF(SEARCH(O$1,$A53)&gt;0,TRUE,FALSE)),"")</f>
        <v/>
      </c>
      <c r="P53" s="17" t="str">
        <f>IFERROR(AND(OR(P1:Q52,$AA53)=TRUE,IF(SEARCH(P$1,$A53)&gt;0,TRUE,FALSE)),"")</f>
        <v/>
      </c>
      <c r="Q53" s="17" t="b">
        <f>IFERROR(AND(OR(Q1:Q52,$AA53)=TRUE,IF(SEARCH(Q$1,$A53)&gt;0,TRUE,FALSE)),"")</f>
        <v>0</v>
      </c>
      <c r="R53" s="17" t="str">
        <f>IFERROR(AND(OR(R1:S52,$AA53)=TRUE,IF(SEARCH(R$1,$A53)&gt;0,TRUE,FALSE)),"")</f>
        <v/>
      </c>
      <c r="S53" s="17" t="str">
        <f>IFERROR(AND(OR(S1:S52,$AA53)=TRUE,IF(SEARCH(S$1,$A53)&gt;0,TRUE,FALSE)),"")</f>
        <v/>
      </c>
      <c r="T53" s="17" t="str">
        <f>IFERROR(AND(OR(T1:T52,$AA53)=TRUE,IF(SEARCH(T$1,$A53)&gt;0,TRUE,FALSE)),"")</f>
        <v/>
      </c>
      <c r="U53" s="17" t="str">
        <f>IFERROR(AND(OR(U1:X52,$AA53)=TRUE,IF(SEARCH(U$1,$A53)&gt;0,TRUE,FALSE)),"")</f>
        <v/>
      </c>
      <c r="V53" s="17" t="str">
        <f>IFERROR(AND(OR(V1:X52,$AA53)=TRUE,IF(SEARCH(V$1,$A53)&gt;0,TRUE,FALSE)),"")</f>
        <v/>
      </c>
      <c r="W53" s="17" t="b">
        <f>IFERROR(AND(OR(W1:X52,$AA53)=TRUE,IF(SEARCH(W$1,$A53)&gt;0,TRUE,FALSE)),"")</f>
        <v>0</v>
      </c>
      <c r="X53" s="17" t="str">
        <f>IFERROR(AND(OR(X1:X52,$AA53)=TRUE,IF(SEARCH(X$1,$A53)&gt;0,TRUE,FALSE)),"")</f>
        <v/>
      </c>
      <c r="Y53" s="17">
        <f t="shared" si="0"/>
        <v>0</v>
      </c>
      <c r="Z53" s="17" t="b">
        <f t="shared" si="1"/>
        <v>0</v>
      </c>
      <c r="AA53" s="17" t="b">
        <f t="shared" si="2"/>
        <v>0</v>
      </c>
      <c r="AB53" s="17" t="b">
        <f t="shared" si="3"/>
        <v>0</v>
      </c>
      <c r="AC53" s="17" t="b">
        <f>IF(E53&gt;'Overview (RESPONSES REQUIRED)'!$F$52,FALSE,TRUE)</f>
        <v>0</v>
      </c>
      <c r="AD53" s="17" t="b">
        <f>IF('Overview (RESPONSES REQUIRED)'!$D$52="Y", TRUE, FALSE)</f>
        <v>0</v>
      </c>
      <c r="AE53" s="17" t="str">
        <f t="shared" si="4"/>
        <v>N</v>
      </c>
    </row>
    <row r="54" spans="1:31" ht="15" x14ac:dyDescent="0.15">
      <c r="A54" s="17" t="s">
        <v>1465</v>
      </c>
      <c r="B54" s="17">
        <v>3</v>
      </c>
      <c r="C54" s="17">
        <v>1</v>
      </c>
      <c r="D54" s="17" t="s">
        <v>1414</v>
      </c>
      <c r="E54" s="17">
        <v>12</v>
      </c>
      <c r="F54" s="17" t="str">
        <f>IF('ENDC-n78'!P57="Y", "Y", IF('ENDC-n78'!P57="N", "N", 0))</f>
        <v>N</v>
      </c>
      <c r="G54" s="17" t="str">
        <f>IFERROR(AND(OR(G1:H53,$AA54)=TRUE,IF(SEARCH(G$1,$A54)&gt;0,TRUE,FALSE)),"")</f>
        <v/>
      </c>
      <c r="H54" s="17" t="b">
        <f>IFERROR(AND(OR(H1:H53,$AA54)=TRUE,IF(SEARCH(H$1,$A54)&gt;0,TRUE,FALSE)),"")</f>
        <v>0</v>
      </c>
      <c r="I54" s="17" t="str">
        <f>IFERROR(AND(OR(I1:L53,$AA54)=TRUE,IF(SEARCH(I$1,$A54)&gt;0,TRUE,FALSE)),"")</f>
        <v/>
      </c>
      <c r="J54" s="17" t="b">
        <f>IFERROR(AND(OR(J1:L53,$AA54)=TRUE,IF(SEARCH(J$1,$A54)&gt;0,TRUE,FALSE)),"")</f>
        <v>0</v>
      </c>
      <c r="K54" s="17" t="str">
        <f>IFERROR(AND(OR(K1:L53,$AA54)=TRUE,IF(SEARCH(K$1,$A54)&gt;0,TRUE,FALSE)),"")</f>
        <v/>
      </c>
      <c r="L54" s="17" t="str">
        <f>IFERROR(AND(OR(L1:L53,$AA54)=TRUE,IF(SEARCH(L$1,$A54)&gt;0,TRUE,FALSE)),"")</f>
        <v/>
      </c>
      <c r="M54" s="17" t="str">
        <f>IFERROR(AND(OR(M1:M53,$AA54)=TRUE,IF(SEARCH(M$1,$A54)&gt;0,TRUE,FALSE)),"")</f>
        <v/>
      </c>
      <c r="N54" s="17" t="str">
        <f>IFERROR(AND(OR(N1:Q53,$AA54)=TRUE,IF(SEARCH(N$1,$A54)&gt;0,TRUE,FALSE)),"")</f>
        <v/>
      </c>
      <c r="O54" s="17" t="str">
        <f>IFERROR(AND(OR(O1:Q53,$AA54)=TRUE,IF(SEARCH(O$1,$A54)&gt;0,TRUE,FALSE)),"")</f>
        <v/>
      </c>
      <c r="P54" s="17" t="b">
        <f>IFERROR(AND(OR(P1:Q53,$AA54)=TRUE,IF(SEARCH(P$1,$A54)&gt;0,TRUE,FALSE)),"")</f>
        <v>0</v>
      </c>
      <c r="Q54" s="17" t="str">
        <f>IFERROR(AND(OR(Q1:Q53,$AA54)=TRUE,IF(SEARCH(Q$1,$A54)&gt;0,TRUE,FALSE)),"")</f>
        <v/>
      </c>
      <c r="R54" s="17" t="str">
        <f>IFERROR(AND(OR(R1:S53,$AA54)=TRUE,IF(SEARCH(R$1,$A54)&gt;0,TRUE,FALSE)),"")</f>
        <v/>
      </c>
      <c r="S54" s="17" t="str">
        <f>IFERROR(AND(OR(S1:S53,$AA54)=TRUE,IF(SEARCH(S$1,$A54)&gt;0,TRUE,FALSE)),"")</f>
        <v/>
      </c>
      <c r="T54" s="17" t="str">
        <f>IFERROR(AND(OR(T1:T53,$AA54)=TRUE,IF(SEARCH(T$1,$A54)&gt;0,TRUE,FALSE)),"")</f>
        <v/>
      </c>
      <c r="U54" s="17" t="str">
        <f>IFERROR(AND(OR(U1:X53,$AA54)=TRUE,IF(SEARCH(U$1,$A54)&gt;0,TRUE,FALSE)),"")</f>
        <v/>
      </c>
      <c r="V54" s="17" t="str">
        <f>IFERROR(AND(OR(V1:X53,$AA54)=TRUE,IF(SEARCH(V$1,$A54)&gt;0,TRUE,FALSE)),"")</f>
        <v/>
      </c>
      <c r="W54" s="17" t="b">
        <f>IFERROR(AND(OR(W1:X53,$AA54)=TRUE,IF(SEARCH(W$1,$A54)&gt;0,TRUE,FALSE)),"")</f>
        <v>0</v>
      </c>
      <c r="X54" s="17" t="str">
        <f>IFERROR(AND(OR(X1:X53,$AA54)=TRUE,IF(SEARCH(X$1,$A54)&gt;0,TRUE,FALSE)),"")</f>
        <v/>
      </c>
      <c r="Y54" s="17">
        <f t="shared" si="0"/>
        <v>0</v>
      </c>
      <c r="Z54" s="17" t="b">
        <f t="shared" si="1"/>
        <v>0</v>
      </c>
      <c r="AA54" s="17" t="b">
        <f t="shared" si="2"/>
        <v>0</v>
      </c>
      <c r="AB54" s="17" t="b">
        <f t="shared" si="3"/>
        <v>0</v>
      </c>
      <c r="AC54" s="17" t="b">
        <f>IF(E54&gt;'Overview (RESPONSES REQUIRED)'!$F$52,FALSE,TRUE)</f>
        <v>0</v>
      </c>
      <c r="AD54" s="17" t="b">
        <f>IF('Overview (RESPONSES REQUIRED)'!$D$52="Y", TRUE, FALSE)</f>
        <v>0</v>
      </c>
      <c r="AE54" s="17" t="str">
        <f t="shared" si="4"/>
        <v>N</v>
      </c>
    </row>
    <row r="55" spans="1:31" ht="15" x14ac:dyDescent="0.15">
      <c r="A55" s="17" t="s">
        <v>1466</v>
      </c>
      <c r="B55" s="17">
        <v>3</v>
      </c>
      <c r="C55" s="17">
        <v>1</v>
      </c>
      <c r="D55" s="17" t="s">
        <v>1414</v>
      </c>
      <c r="E55" s="17">
        <v>12</v>
      </c>
      <c r="F55" s="17" t="str">
        <f>IF('ENDC-n78'!P58="Y", "Y", IF('ENDC-n78'!P58="N", "N", 0))</f>
        <v>N</v>
      </c>
      <c r="G55" s="17" t="b">
        <f>IFERROR(AND(OR(G1:H54,$AA55)=TRUE,IF(SEARCH(G$1,$A55)&gt;0,TRUE,FALSE)),"")</f>
        <v>0</v>
      </c>
      <c r="H55" s="17" t="str">
        <f>IFERROR(AND(OR(H1:H54,$AA55)=TRUE,IF(SEARCH(H$1,$A55)&gt;0,TRUE,FALSE)),"")</f>
        <v/>
      </c>
      <c r="I55" s="17" t="str">
        <f>IFERROR(AND(OR(I1:L54,$AA55)=TRUE,IF(SEARCH(I$1,$A55)&gt;0,TRUE,FALSE)),"")</f>
        <v/>
      </c>
      <c r="J55" s="17" t="str">
        <f>IFERROR(AND(OR(J1:L54,$AA55)=TRUE,IF(SEARCH(J$1,$A55)&gt;0,TRUE,FALSE)),"")</f>
        <v/>
      </c>
      <c r="K55" s="17" t="str">
        <f>IFERROR(AND(OR(K1:L54,$AA55)=TRUE,IF(SEARCH(K$1,$A55)&gt;0,TRUE,FALSE)),"")</f>
        <v/>
      </c>
      <c r="L55" s="17" t="b">
        <f>IFERROR(AND(OR(L1:L54,$AA55)=TRUE,IF(SEARCH(L$1,$A55)&gt;0,TRUE,FALSE)),"")</f>
        <v>0</v>
      </c>
      <c r="M55" s="17" t="str">
        <f>IFERROR(AND(OR(M1:M54,$AA55)=TRUE,IF(SEARCH(M$1,$A55)&gt;0,TRUE,FALSE)),"")</f>
        <v/>
      </c>
      <c r="N55" s="17" t="b">
        <f>IFERROR(AND(OR(N1:Q54,$AA55)=TRUE,IF(SEARCH(N$1,$A55)&gt;0,TRUE,FALSE)),"")</f>
        <v>0</v>
      </c>
      <c r="O55" s="17" t="str">
        <f>IFERROR(AND(OR(O1:Q54,$AA55)=TRUE,IF(SEARCH(O$1,$A55)&gt;0,TRUE,FALSE)),"")</f>
        <v/>
      </c>
      <c r="P55" s="17" t="str">
        <f>IFERROR(AND(OR(P1:Q54,$AA55)=TRUE,IF(SEARCH(P$1,$A55)&gt;0,TRUE,FALSE)),"")</f>
        <v/>
      </c>
      <c r="Q55" s="17" t="str">
        <f>IFERROR(AND(OR(Q1:Q54,$AA55)=TRUE,IF(SEARCH(Q$1,$A55)&gt;0,TRUE,FALSE)),"")</f>
        <v/>
      </c>
      <c r="R55" s="17" t="str">
        <f>IFERROR(AND(OR(R1:S54,$AA55)=TRUE,IF(SEARCH(R$1,$A55)&gt;0,TRUE,FALSE)),"")</f>
        <v/>
      </c>
      <c r="S55" s="17" t="str">
        <f>IFERROR(AND(OR(S1:S54,$AA55)=TRUE,IF(SEARCH(S$1,$A55)&gt;0,TRUE,FALSE)),"")</f>
        <v/>
      </c>
      <c r="T55" s="17" t="str">
        <f>IFERROR(AND(OR(T1:T54,$AA55)=TRUE,IF(SEARCH(T$1,$A55)&gt;0,TRUE,FALSE)),"")</f>
        <v/>
      </c>
      <c r="U55" s="17" t="str">
        <f>IFERROR(AND(OR(U1:X54,$AA55)=TRUE,IF(SEARCH(U$1,$A55)&gt;0,TRUE,FALSE)),"")</f>
        <v/>
      </c>
      <c r="V55" s="17" t="str">
        <f>IFERROR(AND(OR(V1:X54,$AA55)=TRUE,IF(SEARCH(V$1,$A55)&gt;0,TRUE,FALSE)),"")</f>
        <v/>
      </c>
      <c r="W55" s="17" t="b">
        <f>IFERROR(AND(OR(W1:X54,$AA55)=TRUE,IF(SEARCH(W$1,$A55)&gt;0,TRUE,FALSE)),"")</f>
        <v>0</v>
      </c>
      <c r="X55" s="17" t="str">
        <f>IFERROR(AND(OR(X1:X54,$AA55)=TRUE,IF(SEARCH(X$1,$A55)&gt;0,TRUE,FALSE)),"")</f>
        <v/>
      </c>
      <c r="Y55" s="17">
        <f t="shared" si="0"/>
        <v>0</v>
      </c>
      <c r="Z55" s="17" t="b">
        <f t="shared" si="1"/>
        <v>0</v>
      </c>
      <c r="AA55" s="17" t="b">
        <f t="shared" si="2"/>
        <v>0</v>
      </c>
      <c r="AB55" s="17" t="b">
        <f t="shared" si="3"/>
        <v>0</v>
      </c>
      <c r="AC55" s="17" t="b">
        <f>IF(E55&gt;'Overview (RESPONSES REQUIRED)'!$F$52,FALSE,TRUE)</f>
        <v>0</v>
      </c>
      <c r="AD55" s="17" t="b">
        <f>IF('Overview (RESPONSES REQUIRED)'!$D$52="Y", TRUE, FALSE)</f>
        <v>0</v>
      </c>
      <c r="AE55" s="17" t="str">
        <f t="shared" si="4"/>
        <v>N</v>
      </c>
    </row>
    <row r="56" spans="1:31" ht="15" x14ac:dyDescent="0.15">
      <c r="A56" s="17" t="s">
        <v>1467</v>
      </c>
      <c r="B56" s="17">
        <v>3</v>
      </c>
      <c r="C56" s="17">
        <v>1</v>
      </c>
      <c r="D56" s="17" t="s">
        <v>1414</v>
      </c>
      <c r="E56" s="17">
        <v>12</v>
      </c>
      <c r="F56" s="17" t="str">
        <f>IF('ENDC-n78'!P59="Y", "Y", IF('ENDC-n78'!P59="N", "N", 0))</f>
        <v>N</v>
      </c>
      <c r="G56" s="17" t="str">
        <f>IFERROR(AND(OR(G1:H55,$AA56)=TRUE,IF(SEARCH(G$1,$A56)&gt;0,TRUE,FALSE)),"")</f>
        <v/>
      </c>
      <c r="H56" s="17" t="b">
        <f>IFERROR(AND(OR(H1:H55,$AA56)=TRUE,IF(SEARCH(H$1,$A56)&gt;0,TRUE,FALSE)),"")</f>
        <v>0</v>
      </c>
      <c r="I56" s="17" t="str">
        <f>IFERROR(AND(OR(I1:L55,$AA56)=TRUE,IF(SEARCH(I$1,$A56)&gt;0,TRUE,FALSE)),"")</f>
        <v/>
      </c>
      <c r="J56" s="17" t="str">
        <f>IFERROR(AND(OR(J1:L55,$AA56)=TRUE,IF(SEARCH(J$1,$A56)&gt;0,TRUE,FALSE)),"")</f>
        <v/>
      </c>
      <c r="K56" s="17" t="b">
        <f>IFERROR(AND(OR(K1:L55,$AA56)=TRUE,IF(SEARCH(K$1,$A56)&gt;0,TRUE,FALSE)),"")</f>
        <v>0</v>
      </c>
      <c r="L56" s="17" t="str">
        <f>IFERROR(AND(OR(L1:L55,$AA56)=TRUE,IF(SEARCH(L$1,$A56)&gt;0,TRUE,FALSE)),"")</f>
        <v/>
      </c>
      <c r="M56" s="17" t="str">
        <f>IFERROR(AND(OR(M1:M55,$AA56)=TRUE,IF(SEARCH(M$1,$A56)&gt;0,TRUE,FALSE)),"")</f>
        <v/>
      </c>
      <c r="N56" s="17" t="str">
        <f>IFERROR(AND(OR(N1:Q55,$AA56)=TRUE,IF(SEARCH(N$1,$A56)&gt;0,TRUE,FALSE)),"")</f>
        <v/>
      </c>
      <c r="O56" s="17" t="b">
        <f>IFERROR(AND(OR(O1:Q55,$AA56)=TRUE,IF(SEARCH(O$1,$A56)&gt;0,TRUE,FALSE)),"")</f>
        <v>0</v>
      </c>
      <c r="P56" s="17" t="str">
        <f>IFERROR(AND(OR(P1:Q55,$AA56)=TRUE,IF(SEARCH(P$1,$A56)&gt;0,TRUE,FALSE)),"")</f>
        <v/>
      </c>
      <c r="Q56" s="17" t="str">
        <f>IFERROR(AND(OR(Q1:Q55,$AA56)=TRUE,IF(SEARCH(Q$1,$A56)&gt;0,TRUE,FALSE)),"")</f>
        <v/>
      </c>
      <c r="R56" s="17" t="str">
        <f>IFERROR(AND(OR(R1:S55,$AA56)=TRUE,IF(SEARCH(R$1,$A56)&gt;0,TRUE,FALSE)),"")</f>
        <v/>
      </c>
      <c r="S56" s="17" t="str">
        <f>IFERROR(AND(OR(S1:S55,$AA56)=TRUE,IF(SEARCH(S$1,$A56)&gt;0,TRUE,FALSE)),"")</f>
        <v/>
      </c>
      <c r="T56" s="17" t="str">
        <f>IFERROR(AND(OR(T1:T55,$AA56)=TRUE,IF(SEARCH(T$1,$A56)&gt;0,TRUE,FALSE)),"")</f>
        <v/>
      </c>
      <c r="U56" s="17" t="str">
        <f>IFERROR(AND(OR(U1:X55,$AA56)=TRUE,IF(SEARCH(U$1,$A56)&gt;0,TRUE,FALSE)),"")</f>
        <v/>
      </c>
      <c r="V56" s="17" t="str">
        <f>IFERROR(AND(OR(V1:X55,$AA56)=TRUE,IF(SEARCH(V$1,$A56)&gt;0,TRUE,FALSE)),"")</f>
        <v/>
      </c>
      <c r="W56" s="17" t="b">
        <f>IFERROR(AND(OR(W1:X55,$AA56)=TRUE,IF(SEARCH(W$1,$A56)&gt;0,TRUE,FALSE)),"")</f>
        <v>0</v>
      </c>
      <c r="X56" s="17" t="str">
        <f>IFERROR(AND(OR(X1:X55,$AA56)=TRUE,IF(SEARCH(X$1,$A56)&gt;0,TRUE,FALSE)),"")</f>
        <v/>
      </c>
      <c r="Y56" s="17">
        <f t="shared" si="0"/>
        <v>0</v>
      </c>
      <c r="Z56" s="17" t="b">
        <f t="shared" si="1"/>
        <v>0</v>
      </c>
      <c r="AA56" s="17" t="b">
        <f t="shared" si="2"/>
        <v>0</v>
      </c>
      <c r="AB56" s="17" t="b">
        <f t="shared" si="3"/>
        <v>0</v>
      </c>
      <c r="AC56" s="17" t="b">
        <f>IF(E56&gt;'Overview (RESPONSES REQUIRED)'!$F$52,FALSE,TRUE)</f>
        <v>0</v>
      </c>
      <c r="AD56" s="17" t="b">
        <f>IF('Overview (RESPONSES REQUIRED)'!$D$52="Y", TRUE, FALSE)</f>
        <v>0</v>
      </c>
      <c r="AE56" s="17" t="str">
        <f t="shared" si="4"/>
        <v>N</v>
      </c>
    </row>
    <row r="57" spans="1:31" ht="15" x14ac:dyDescent="0.15">
      <c r="A57" s="17" t="s">
        <v>1468</v>
      </c>
      <c r="B57" s="17">
        <v>3</v>
      </c>
      <c r="C57" s="17">
        <v>1</v>
      </c>
      <c r="D57" s="17" t="s">
        <v>1414</v>
      </c>
      <c r="E57" s="17">
        <v>16</v>
      </c>
      <c r="F57" s="17" t="str">
        <f>IF('ENDC-n78'!P60="Y", "Y", IF('ENDC-n78'!P60="N", "N", 0))</f>
        <v>N</v>
      </c>
      <c r="G57" s="17" t="str">
        <f>IFERROR(AND(OR(G1:H56,$AA57)=TRUE,IF(SEARCH(G$1,$A57)&gt;0,TRUE,FALSE)),"")</f>
        <v/>
      </c>
      <c r="H57" s="17" t="b">
        <f>IFERROR(AND(OR(H1:H56,$AA57)=TRUE,IF(SEARCH(H$1,$A57)&gt;0,TRUE,FALSE)),"")</f>
        <v>0</v>
      </c>
      <c r="I57" s="17" t="str">
        <f>IFERROR(AND(OR(I1:L56,$AA57)=TRUE,IF(SEARCH(I$1,$A57)&gt;0,TRUE,FALSE)),"")</f>
        <v/>
      </c>
      <c r="J57" s="17" t="str">
        <f>IFERROR(AND(OR(J1:L56,$AA57)=TRUE,IF(SEARCH(J$1,$A57)&gt;0,TRUE,FALSE)),"")</f>
        <v/>
      </c>
      <c r="K57" s="17" t="str">
        <f>IFERROR(AND(OR(K1:L56,$AA57)=TRUE,IF(SEARCH(K$1,$A57)&gt;0,TRUE,FALSE)),"")</f>
        <v/>
      </c>
      <c r="L57" s="17" t="b">
        <f>IFERROR(AND(OR(L1:L56,$AA57)=TRUE,IF(SEARCH(L$1,$A57)&gt;0,TRUE,FALSE)),"")</f>
        <v>0</v>
      </c>
      <c r="M57" s="17" t="str">
        <f>IFERROR(AND(OR(M1:M56,$AA57)=TRUE,IF(SEARCH(M$1,$A57)&gt;0,TRUE,FALSE)),"")</f>
        <v/>
      </c>
      <c r="N57" s="17" t="str">
        <f>IFERROR(AND(OR(N1:Q56,$AA57)=TRUE,IF(SEARCH(N$1,$A57)&gt;0,TRUE,FALSE)),"")</f>
        <v/>
      </c>
      <c r="O57" s="17" t="b">
        <f>IFERROR(AND(OR(O1:Q56,$AA57)=TRUE,IF(SEARCH(O$1,$A57)&gt;0,TRUE,FALSE)),"")</f>
        <v>0</v>
      </c>
      <c r="P57" s="17" t="str">
        <f>IFERROR(AND(OR(P1:Q56,$AA57)=TRUE,IF(SEARCH(P$1,$A57)&gt;0,TRUE,FALSE)),"")</f>
        <v/>
      </c>
      <c r="Q57" s="17" t="str">
        <f>IFERROR(AND(OR(Q1:Q56,$AA57)=TRUE,IF(SEARCH(Q$1,$A57)&gt;0,TRUE,FALSE)),"")</f>
        <v/>
      </c>
      <c r="R57" s="17" t="str">
        <f>IFERROR(AND(OR(R1:S56,$AA57)=TRUE,IF(SEARCH(R$1,$A57)&gt;0,TRUE,FALSE)),"")</f>
        <v/>
      </c>
      <c r="S57" s="17" t="str">
        <f>IFERROR(AND(OR(S1:S56,$AA57)=TRUE,IF(SEARCH(S$1,$A57)&gt;0,TRUE,FALSE)),"")</f>
        <v/>
      </c>
      <c r="T57" s="17" t="str">
        <f>IFERROR(AND(OR(T1:T56,$AA57)=TRUE,IF(SEARCH(T$1,$A57)&gt;0,TRUE,FALSE)),"")</f>
        <v/>
      </c>
      <c r="U57" s="17" t="b">
        <f>IFERROR(AND(OR(U1:X56,$AA57)=TRUE,IF(SEARCH(U$1,$A57)&gt;0,TRUE,FALSE)),"")</f>
        <v>0</v>
      </c>
      <c r="V57" s="17" t="str">
        <f>IFERROR(AND(OR(V1:X56,$AA57)=TRUE,IF(SEARCH(V$1,$A57)&gt;0,TRUE,FALSE)),"")</f>
        <v/>
      </c>
      <c r="W57" s="17" t="str">
        <f>IFERROR(AND(OR(W1:X56,$AA57)=TRUE,IF(SEARCH(W$1,$A57)&gt;0,TRUE,FALSE)),"")</f>
        <v/>
      </c>
      <c r="X57" s="17" t="str">
        <f>IFERROR(AND(OR(X1:X56,$AA57)=TRUE,IF(SEARCH(X$1,$A57)&gt;0,TRUE,FALSE)),"")</f>
        <v/>
      </c>
      <c r="Y57" s="17">
        <f t="shared" si="0"/>
        <v>0</v>
      </c>
      <c r="Z57" s="17" t="b">
        <f t="shared" si="1"/>
        <v>0</v>
      </c>
      <c r="AA57" s="17" t="b">
        <f t="shared" si="2"/>
        <v>0</v>
      </c>
      <c r="AB57" s="17" t="b">
        <f t="shared" si="3"/>
        <v>0</v>
      </c>
      <c r="AC57" s="17" t="b">
        <f>IF(E57&gt;'Overview (RESPONSES REQUIRED)'!$F$52,FALSE,TRUE)</f>
        <v>0</v>
      </c>
      <c r="AD57" s="17" t="b">
        <f>IF('Overview (RESPONSES REQUIRED)'!$D$52="Y", TRUE, FALSE)</f>
        <v>0</v>
      </c>
      <c r="AE57" s="17" t="str">
        <f t="shared" si="4"/>
        <v>N</v>
      </c>
    </row>
    <row r="58" spans="1:31" ht="15" x14ac:dyDescent="0.15">
      <c r="A58" s="17" t="s">
        <v>1469</v>
      </c>
      <c r="B58" s="17">
        <v>3</v>
      </c>
      <c r="C58" s="17">
        <v>1</v>
      </c>
      <c r="D58" s="17" t="s">
        <v>1414</v>
      </c>
      <c r="E58" s="17">
        <v>16</v>
      </c>
      <c r="F58" s="17" t="str">
        <f>IF('ENDC-n78'!P61="Y", "Y", IF('ENDC-n78'!P61="N", "N", 0))</f>
        <v>N</v>
      </c>
      <c r="G58" s="17" t="str">
        <f>IFERROR(AND(OR(G1:H57,$AA58)=TRUE,IF(SEARCH(G$1,$A58)&gt;0,TRUE,FALSE)),"")</f>
        <v/>
      </c>
      <c r="H58" s="17" t="b">
        <f>IFERROR(AND(OR(H1:H57,$AA58)=TRUE,IF(SEARCH(H$1,$A58)&gt;0,TRUE,FALSE)),"")</f>
        <v>0</v>
      </c>
      <c r="I58" s="17" t="str">
        <f>IFERROR(AND(OR(I1:L57,$AA58)=TRUE,IF(SEARCH(I$1,$A58)&gt;0,TRUE,FALSE)),"")</f>
        <v/>
      </c>
      <c r="J58" s="17" t="b">
        <f>IFERROR(AND(OR(J1:L57,$AA58)=TRUE,IF(SEARCH(J$1,$A58)&gt;0,TRUE,FALSE)),"")</f>
        <v>0</v>
      </c>
      <c r="K58" s="17" t="str">
        <f>IFERROR(AND(OR(K1:L57,$AA58)=TRUE,IF(SEARCH(K$1,$A58)&gt;0,TRUE,FALSE)),"")</f>
        <v/>
      </c>
      <c r="L58" s="17" t="str">
        <f>IFERROR(AND(OR(L1:L57,$AA58)=TRUE,IF(SEARCH(L$1,$A58)&gt;0,TRUE,FALSE)),"")</f>
        <v/>
      </c>
      <c r="M58" s="17" t="str">
        <f>IFERROR(AND(OR(M1:M57,$AA58)=TRUE,IF(SEARCH(M$1,$A58)&gt;0,TRUE,FALSE)),"")</f>
        <v/>
      </c>
      <c r="N58" s="17" t="str">
        <f>IFERROR(AND(OR(N1:Q57,$AA58)=TRUE,IF(SEARCH(N$1,$A58)&gt;0,TRUE,FALSE)),"")</f>
        <v/>
      </c>
      <c r="O58" s="17" t="str">
        <f>IFERROR(AND(OR(O1:Q57,$AA58)=TRUE,IF(SEARCH(O$1,$A58)&gt;0,TRUE,FALSE)),"")</f>
        <v/>
      </c>
      <c r="P58" s="17" t="str">
        <f>IFERROR(AND(OR(P1:Q57,$AA58)=TRUE,IF(SEARCH(P$1,$A58)&gt;0,TRUE,FALSE)),"")</f>
        <v/>
      </c>
      <c r="Q58" s="17" t="b">
        <f>IFERROR(AND(OR(Q1:Q57,$AA58)=TRUE,IF(SEARCH(Q$1,$A58)&gt;0,TRUE,FALSE)),"")</f>
        <v>0</v>
      </c>
      <c r="R58" s="17" t="str">
        <f>IFERROR(AND(OR(R1:S57,$AA58)=TRUE,IF(SEARCH(R$1,$A58)&gt;0,TRUE,FALSE)),"")</f>
        <v/>
      </c>
      <c r="S58" s="17" t="str">
        <f>IFERROR(AND(OR(S1:S57,$AA58)=TRUE,IF(SEARCH(S$1,$A58)&gt;0,TRUE,FALSE)),"")</f>
        <v/>
      </c>
      <c r="T58" s="17" t="str">
        <f>IFERROR(AND(OR(T1:T57,$AA58)=TRUE,IF(SEARCH(T$1,$A58)&gt;0,TRUE,FALSE)),"")</f>
        <v/>
      </c>
      <c r="U58" s="17" t="b">
        <f>IFERROR(AND(OR(U1:X57,$AA58)=TRUE,IF(SEARCH(U$1,$A58)&gt;0,TRUE,FALSE)),"")</f>
        <v>0</v>
      </c>
      <c r="V58" s="17" t="str">
        <f>IFERROR(AND(OR(V1:X57,$AA58)=TRUE,IF(SEARCH(V$1,$A58)&gt;0,TRUE,FALSE)),"")</f>
        <v/>
      </c>
      <c r="W58" s="17" t="str">
        <f>IFERROR(AND(OR(W1:X57,$AA58)=TRUE,IF(SEARCH(W$1,$A58)&gt;0,TRUE,FALSE)),"")</f>
        <v/>
      </c>
      <c r="X58" s="17" t="str">
        <f>IFERROR(AND(OR(X1:X57,$AA58)=TRUE,IF(SEARCH(X$1,$A58)&gt;0,TRUE,FALSE)),"")</f>
        <v/>
      </c>
      <c r="Y58" s="17">
        <f t="shared" si="0"/>
        <v>0</v>
      </c>
      <c r="Z58" s="17" t="b">
        <f t="shared" si="1"/>
        <v>0</v>
      </c>
      <c r="AA58" s="17" t="b">
        <f t="shared" si="2"/>
        <v>0</v>
      </c>
      <c r="AB58" s="17" t="b">
        <f t="shared" si="3"/>
        <v>0</v>
      </c>
      <c r="AC58" s="17" t="b">
        <f>IF(E58&gt;'Overview (RESPONSES REQUIRED)'!$F$52,FALSE,TRUE)</f>
        <v>0</v>
      </c>
      <c r="AD58" s="17" t="b">
        <f>IF('Overview (RESPONSES REQUIRED)'!$D$52="Y", TRUE, FALSE)</f>
        <v>0</v>
      </c>
      <c r="AE58" s="17" t="str">
        <f t="shared" si="4"/>
        <v>N</v>
      </c>
    </row>
    <row r="59" spans="1:31" ht="15" x14ac:dyDescent="0.15">
      <c r="A59" s="17" t="s">
        <v>1470</v>
      </c>
      <c r="B59" s="17">
        <v>3</v>
      </c>
      <c r="C59" s="17">
        <v>1</v>
      </c>
      <c r="D59" s="17" t="s">
        <v>1414</v>
      </c>
      <c r="E59" s="17">
        <v>12</v>
      </c>
      <c r="F59" s="17" t="str">
        <f>IF('ENDC-n78'!P62="Y", "Y", IF('ENDC-n78'!P62="N", "N", 0))</f>
        <v>N</v>
      </c>
      <c r="G59" s="17" t="str">
        <f>IFERROR(AND(OR(G1:H58,$AA59)=TRUE,IF(SEARCH(G$1,$A59)&gt;0,TRUE,FALSE)),"")</f>
        <v/>
      </c>
      <c r="H59" s="17" t="b">
        <f>IFERROR(AND(OR(H1:H58,$AA59)=TRUE,IF(SEARCH(H$1,$A59)&gt;0,TRUE,FALSE)),"")</f>
        <v>0</v>
      </c>
      <c r="I59" s="17" t="str">
        <f>IFERROR(AND(OR(I1:L58,$AA59)=TRUE,IF(SEARCH(I$1,$A59)&gt;0,TRUE,FALSE)),"")</f>
        <v/>
      </c>
      <c r="J59" s="17" t="b">
        <f>IFERROR(AND(OR(J1:L58,$AA59)=TRUE,IF(SEARCH(J$1,$A59)&gt;0,TRUE,FALSE)),"")</f>
        <v>0</v>
      </c>
      <c r="K59" s="17" t="str">
        <f>IFERROR(AND(OR(K1:L58,$AA59)=TRUE,IF(SEARCH(K$1,$A59)&gt;0,TRUE,FALSE)),"")</f>
        <v/>
      </c>
      <c r="L59" s="17" t="str">
        <f>IFERROR(AND(OR(L1:L58,$AA59)=TRUE,IF(SEARCH(L$1,$A59)&gt;0,TRUE,FALSE)),"")</f>
        <v/>
      </c>
      <c r="M59" s="17" t="str">
        <f>IFERROR(AND(OR(M1:M58,$AA59)=TRUE,IF(SEARCH(M$1,$A59)&gt;0,TRUE,FALSE)),"")</f>
        <v/>
      </c>
      <c r="N59" s="17" t="str">
        <f>IFERROR(AND(OR(N1:Q58,$AA59)=TRUE,IF(SEARCH(N$1,$A59)&gt;0,TRUE,FALSE)),"")</f>
        <v/>
      </c>
      <c r="O59" s="17" t="b">
        <f>IFERROR(AND(OR(O1:Q58,$AA59)=TRUE,IF(SEARCH(O$1,$A59)&gt;0,TRUE,FALSE)),"")</f>
        <v>0</v>
      </c>
      <c r="P59" s="17" t="str">
        <f>IFERROR(AND(OR(P1:Q58,$AA59)=TRUE,IF(SEARCH(P$1,$A59)&gt;0,TRUE,FALSE)),"")</f>
        <v/>
      </c>
      <c r="Q59" s="17" t="str">
        <f>IFERROR(AND(OR(Q1:Q58,$AA59)=TRUE,IF(SEARCH(Q$1,$A59)&gt;0,TRUE,FALSE)),"")</f>
        <v/>
      </c>
      <c r="R59" s="17" t="str">
        <f>IFERROR(AND(OR(R1:S58,$AA59)=TRUE,IF(SEARCH(R$1,$A59)&gt;0,TRUE,FALSE)),"")</f>
        <v/>
      </c>
      <c r="S59" s="17" t="str">
        <f>IFERROR(AND(OR(S1:S58,$AA59)=TRUE,IF(SEARCH(S$1,$A59)&gt;0,TRUE,FALSE)),"")</f>
        <v/>
      </c>
      <c r="T59" s="17" t="str">
        <f>IFERROR(AND(OR(T1:T58,$AA59)=TRUE,IF(SEARCH(T$1,$A59)&gt;0,TRUE,FALSE)),"")</f>
        <v/>
      </c>
      <c r="U59" s="17" t="str">
        <f>IFERROR(AND(OR(U1:X58,$AA59)=TRUE,IF(SEARCH(U$1,$A59)&gt;0,TRUE,FALSE)),"")</f>
        <v/>
      </c>
      <c r="V59" s="17" t="str">
        <f>IFERROR(AND(OR(V1:X58,$AA59)=TRUE,IF(SEARCH(V$1,$A59)&gt;0,TRUE,FALSE)),"")</f>
        <v/>
      </c>
      <c r="W59" s="17" t="b">
        <f>IFERROR(AND(OR(W1:X58,$AA59)=TRUE,IF(SEARCH(W$1,$A59)&gt;0,TRUE,FALSE)),"")</f>
        <v>0</v>
      </c>
      <c r="X59" s="17" t="str">
        <f>IFERROR(AND(OR(X1:X58,$AA59)=TRUE,IF(SEARCH(X$1,$A59)&gt;0,TRUE,FALSE)),"")</f>
        <v/>
      </c>
      <c r="Y59" s="17">
        <f t="shared" si="0"/>
        <v>0</v>
      </c>
      <c r="Z59" s="17" t="b">
        <f t="shared" si="1"/>
        <v>0</v>
      </c>
      <c r="AA59" s="17" t="b">
        <f t="shared" si="2"/>
        <v>0</v>
      </c>
      <c r="AB59" s="17" t="b">
        <f t="shared" si="3"/>
        <v>0</v>
      </c>
      <c r="AC59" s="17" t="b">
        <f>IF(E59&gt;'Overview (RESPONSES REQUIRED)'!$F$52,FALSE,TRUE)</f>
        <v>0</v>
      </c>
      <c r="AD59" s="17" t="b">
        <f>IF('Overview (RESPONSES REQUIRED)'!$D$52="Y", TRUE, FALSE)</f>
        <v>0</v>
      </c>
      <c r="AE59" s="17" t="str">
        <f t="shared" si="4"/>
        <v>N</v>
      </c>
    </row>
    <row r="60" spans="1:31" ht="15" x14ac:dyDescent="0.15">
      <c r="A60" s="17" t="s">
        <v>1471</v>
      </c>
      <c r="B60" s="17">
        <v>3</v>
      </c>
      <c r="C60" s="17">
        <v>1</v>
      </c>
      <c r="D60" s="17" t="s">
        <v>1414</v>
      </c>
      <c r="E60" s="17">
        <v>10</v>
      </c>
      <c r="F60" s="17" t="str">
        <f>IF('ENDC-n78'!P63="Y", "Y", IF('ENDC-n78'!P63="N", "N", 0))</f>
        <v>N</v>
      </c>
      <c r="G60" s="17" t="b">
        <f>IFERROR(AND(OR(G1:H59,$AA60)=TRUE,IF(SEARCH(G$1,$A60)&gt;0,TRUE,FALSE)),"")</f>
        <v>0</v>
      </c>
      <c r="H60" s="17" t="str">
        <f>IFERROR(AND(OR(H1:H59,$AA60)=TRUE,IF(SEARCH(H$1,$A60)&gt;0,TRUE,FALSE)),"")</f>
        <v/>
      </c>
      <c r="I60" s="17" t="str">
        <f>IFERROR(AND(OR(I1:L59,$AA60)=TRUE,IF(SEARCH(I$1,$A60)&gt;0,TRUE,FALSE)),"")</f>
        <v/>
      </c>
      <c r="J60" s="17" t="str">
        <f>IFERROR(AND(OR(J1:L59,$AA60)=TRUE,IF(SEARCH(J$1,$A60)&gt;0,TRUE,FALSE)),"")</f>
        <v/>
      </c>
      <c r="K60" s="17" t="b">
        <f>IFERROR(AND(OR(K1:L59,$AA60)=TRUE,IF(SEARCH(K$1,$A60)&gt;0,TRUE,FALSE)),"")</f>
        <v>0</v>
      </c>
      <c r="L60" s="17" t="str">
        <f>IFERROR(AND(OR(L1:L59,$AA60)=TRUE,IF(SEARCH(L$1,$A60)&gt;0,TRUE,FALSE)),"")</f>
        <v/>
      </c>
      <c r="M60" s="17" t="str">
        <f>IFERROR(AND(OR(M1:M59,$AA60)=TRUE,IF(SEARCH(M$1,$A60)&gt;0,TRUE,FALSE)),"")</f>
        <v/>
      </c>
      <c r="N60" s="17" t="str">
        <f>IFERROR(AND(OR(N1:Q59,$AA60)=TRUE,IF(SEARCH(N$1,$A60)&gt;0,TRUE,FALSE)),"")</f>
        <v/>
      </c>
      <c r="O60" s="17" t="str">
        <f>IFERROR(AND(OR(O1:Q59,$AA60)=TRUE,IF(SEARCH(O$1,$A60)&gt;0,TRUE,FALSE)),"")</f>
        <v/>
      </c>
      <c r="P60" s="17" t="b">
        <f>IFERROR(AND(OR(P1:Q59,$AA60)=TRUE,IF(SEARCH(P$1,$A60)&gt;0,TRUE,FALSE)),"")</f>
        <v>0</v>
      </c>
      <c r="Q60" s="17" t="str">
        <f>IFERROR(AND(OR(Q1:Q59,$AA60)=TRUE,IF(SEARCH(Q$1,$A60)&gt;0,TRUE,FALSE)),"")</f>
        <v/>
      </c>
      <c r="R60" s="17" t="str">
        <f>IFERROR(AND(OR(R1:S59,$AA60)=TRUE,IF(SEARCH(R$1,$A60)&gt;0,TRUE,FALSE)),"")</f>
        <v/>
      </c>
      <c r="S60" s="17" t="str">
        <f>IFERROR(AND(OR(S1:S59,$AA60)=TRUE,IF(SEARCH(S$1,$A60)&gt;0,TRUE,FALSE)),"")</f>
        <v/>
      </c>
      <c r="T60" s="17" t="str">
        <f>IFERROR(AND(OR(T1:T59,$AA60)=TRUE,IF(SEARCH(T$1,$A60)&gt;0,TRUE,FALSE)),"")</f>
        <v/>
      </c>
      <c r="U60" s="17" t="str">
        <f>IFERROR(AND(OR(U1:X59,$AA60)=TRUE,IF(SEARCH(U$1,$A60)&gt;0,TRUE,FALSE)),"")</f>
        <v/>
      </c>
      <c r="V60" s="17" t="str">
        <f>IFERROR(AND(OR(V1:X59,$AA60)=TRUE,IF(SEARCH(V$1,$A60)&gt;0,TRUE,FALSE)),"")</f>
        <v/>
      </c>
      <c r="W60" s="17" t="b">
        <f>IFERROR(AND(OR(W1:X59,$AA60)=TRUE,IF(SEARCH(W$1,$A60)&gt;0,TRUE,FALSE)),"")</f>
        <v>0</v>
      </c>
      <c r="X60" s="17" t="str">
        <f>IFERROR(AND(OR(X1:X59,$AA60)=TRUE,IF(SEARCH(X$1,$A60)&gt;0,TRUE,FALSE)),"")</f>
        <v/>
      </c>
      <c r="Y60" s="17">
        <f t="shared" si="0"/>
        <v>0</v>
      </c>
      <c r="Z60" s="17" t="b">
        <f t="shared" si="1"/>
        <v>0</v>
      </c>
      <c r="AA60" s="17" t="b">
        <f t="shared" si="2"/>
        <v>0</v>
      </c>
      <c r="AB60" s="17" t="b">
        <f t="shared" si="3"/>
        <v>0</v>
      </c>
      <c r="AC60" s="17" t="b">
        <f>IF(E60&gt;'Overview (RESPONSES REQUIRED)'!$F$52,FALSE,TRUE)</f>
        <v>0</v>
      </c>
      <c r="AD60" s="17" t="b">
        <f>IF('Overview (RESPONSES REQUIRED)'!$D$52="Y", TRUE, FALSE)</f>
        <v>0</v>
      </c>
      <c r="AE60" s="17" t="str">
        <f t="shared" si="4"/>
        <v>N</v>
      </c>
    </row>
    <row r="61" spans="1:31" ht="15" x14ac:dyDescent="0.15">
      <c r="A61" s="17" t="s">
        <v>1472</v>
      </c>
      <c r="B61" s="17">
        <v>3</v>
      </c>
      <c r="C61" s="17">
        <v>1</v>
      </c>
      <c r="D61" s="17" t="s">
        <v>1414</v>
      </c>
      <c r="E61" s="17">
        <v>14</v>
      </c>
      <c r="F61" s="17" t="str">
        <f>IF('ENDC-n78'!P64="Y", "Y", IF('ENDC-n78'!P64="N", "N", 0))</f>
        <v>N</v>
      </c>
      <c r="G61" s="17" t="b">
        <f>IFERROR(AND(OR(G1:H60,$AA61)=TRUE,IF(SEARCH(G$1,$A61)&gt;0,TRUE,FALSE)),"")</f>
        <v>0</v>
      </c>
      <c r="H61" s="17" t="str">
        <f>IFERROR(AND(OR(H1:H60,$AA61)=TRUE,IF(SEARCH(H$1,$A61)&gt;0,TRUE,FALSE)),"")</f>
        <v/>
      </c>
      <c r="I61" s="17" t="str">
        <f>IFERROR(AND(OR(I1:L60,$AA61)=TRUE,IF(SEARCH(I$1,$A61)&gt;0,TRUE,FALSE)),"")</f>
        <v/>
      </c>
      <c r="J61" s="17" t="str">
        <f>IFERROR(AND(OR(J1:L60,$AA61)=TRUE,IF(SEARCH(J$1,$A61)&gt;0,TRUE,FALSE)),"")</f>
        <v/>
      </c>
      <c r="K61" s="17" t="str">
        <f>IFERROR(AND(OR(K1:L60,$AA61)=TRUE,IF(SEARCH(K$1,$A61)&gt;0,TRUE,FALSE)),"")</f>
        <v/>
      </c>
      <c r="L61" s="17" t="b">
        <f>IFERROR(AND(OR(L1:L60,$AA61)=TRUE,IF(SEARCH(L$1,$A61)&gt;0,TRUE,FALSE)),"")</f>
        <v>0</v>
      </c>
      <c r="M61" s="17" t="str">
        <f>IFERROR(AND(OR(M1:M60,$AA61)=TRUE,IF(SEARCH(M$1,$A61)&gt;0,TRUE,FALSE)),"")</f>
        <v/>
      </c>
      <c r="N61" s="17" t="str">
        <f>IFERROR(AND(OR(N1:Q60,$AA61)=TRUE,IF(SEARCH(N$1,$A61)&gt;0,TRUE,FALSE)),"")</f>
        <v/>
      </c>
      <c r="O61" s="17" t="str">
        <f>IFERROR(AND(OR(O1:Q60,$AA61)=TRUE,IF(SEARCH(O$1,$A61)&gt;0,TRUE,FALSE)),"")</f>
        <v/>
      </c>
      <c r="P61" s="17" t="b">
        <f>IFERROR(AND(OR(P1:Q60,$AA61)=TRUE,IF(SEARCH(P$1,$A61)&gt;0,TRUE,FALSE)),"")</f>
        <v>0</v>
      </c>
      <c r="Q61" s="17" t="str">
        <f>IFERROR(AND(OR(Q1:Q60,$AA61)=TRUE,IF(SEARCH(Q$1,$A61)&gt;0,TRUE,FALSE)),"")</f>
        <v/>
      </c>
      <c r="R61" s="17" t="str">
        <f>IFERROR(AND(OR(R1:S60,$AA61)=TRUE,IF(SEARCH(R$1,$A61)&gt;0,TRUE,FALSE)),"")</f>
        <v/>
      </c>
      <c r="S61" s="17" t="str">
        <f>IFERROR(AND(OR(S1:S60,$AA61)=TRUE,IF(SEARCH(S$1,$A61)&gt;0,TRUE,FALSE)),"")</f>
        <v/>
      </c>
      <c r="T61" s="17" t="str">
        <f>IFERROR(AND(OR(T1:T60,$AA61)=TRUE,IF(SEARCH(T$1,$A61)&gt;0,TRUE,FALSE)),"")</f>
        <v/>
      </c>
      <c r="U61" s="17" t="b">
        <f>IFERROR(AND(OR(U1:X60,$AA61)=TRUE,IF(SEARCH(U$1,$A61)&gt;0,TRUE,FALSE)),"")</f>
        <v>0</v>
      </c>
      <c r="V61" s="17" t="str">
        <f>IFERROR(AND(OR(V1:X60,$AA61)=TRUE,IF(SEARCH(V$1,$A61)&gt;0,TRUE,FALSE)),"")</f>
        <v/>
      </c>
      <c r="W61" s="17" t="str">
        <f>IFERROR(AND(OR(W1:X60,$AA61)=TRUE,IF(SEARCH(W$1,$A61)&gt;0,TRUE,FALSE)),"")</f>
        <v/>
      </c>
      <c r="X61" s="17" t="str">
        <f>IFERROR(AND(OR(X1:X60,$AA61)=TRUE,IF(SEARCH(X$1,$A61)&gt;0,TRUE,FALSE)),"")</f>
        <v/>
      </c>
      <c r="Y61" s="17">
        <f t="shared" si="0"/>
        <v>0</v>
      </c>
      <c r="Z61" s="17" t="b">
        <f t="shared" si="1"/>
        <v>0</v>
      </c>
      <c r="AA61" s="17" t="b">
        <f t="shared" si="2"/>
        <v>0</v>
      </c>
      <c r="AB61" s="17" t="b">
        <f t="shared" si="3"/>
        <v>0</v>
      </c>
      <c r="AC61" s="17" t="b">
        <f>IF(E61&gt;'Overview (RESPONSES REQUIRED)'!$F$52,FALSE,TRUE)</f>
        <v>0</v>
      </c>
      <c r="AD61" s="17" t="b">
        <f>IF('Overview (RESPONSES REQUIRED)'!$D$52="Y", TRUE, FALSE)</f>
        <v>0</v>
      </c>
      <c r="AE61" s="17" t="str">
        <f t="shared" si="4"/>
        <v>N</v>
      </c>
    </row>
    <row r="62" spans="1:31" ht="15" x14ac:dyDescent="0.15">
      <c r="A62" s="17" t="s">
        <v>1473</v>
      </c>
      <c r="B62" s="17">
        <v>3</v>
      </c>
      <c r="C62" s="17">
        <v>1</v>
      </c>
      <c r="D62" s="17" t="s">
        <v>1414</v>
      </c>
      <c r="E62" s="17">
        <v>14</v>
      </c>
      <c r="F62" s="17" t="str">
        <f>IF('ENDC-n78'!P65="Y", "Y", IF('ENDC-n78'!P65="N", "N", 0))</f>
        <v>N</v>
      </c>
      <c r="G62" s="17" t="b">
        <f>IFERROR(AND(OR(G1:H61,$AA62)=TRUE,IF(SEARCH(G$1,$A62)&gt;0,TRUE,FALSE)),"")</f>
        <v>0</v>
      </c>
      <c r="H62" s="17" t="str">
        <f>IFERROR(AND(OR(H1:H61,$AA62)=TRUE,IF(SEARCH(H$1,$A62)&gt;0,TRUE,FALSE)),"")</f>
        <v/>
      </c>
      <c r="I62" s="17" t="str">
        <f>IFERROR(AND(OR(I1:L61,$AA62)=TRUE,IF(SEARCH(I$1,$A62)&gt;0,TRUE,FALSE)),"")</f>
        <v/>
      </c>
      <c r="J62" s="17" t="str">
        <f>IFERROR(AND(OR(J1:L61,$AA62)=TRUE,IF(SEARCH(J$1,$A62)&gt;0,TRUE,FALSE)),"")</f>
        <v/>
      </c>
      <c r="K62" s="17" t="b">
        <f>IFERROR(AND(OR(K1:L61,$AA62)=TRUE,IF(SEARCH(K$1,$A62)&gt;0,TRUE,FALSE)),"")</f>
        <v>0</v>
      </c>
      <c r="L62" s="17" t="str">
        <f>IFERROR(AND(OR(L1:L61,$AA62)=TRUE,IF(SEARCH(L$1,$A62)&gt;0,TRUE,FALSE)),"")</f>
        <v/>
      </c>
      <c r="M62" s="17" t="str">
        <f>IFERROR(AND(OR(M1:M61,$AA62)=TRUE,IF(SEARCH(M$1,$A62)&gt;0,TRUE,FALSE)),"")</f>
        <v/>
      </c>
      <c r="N62" s="17" t="str">
        <f>IFERROR(AND(OR(N1:Q61,$AA62)=TRUE,IF(SEARCH(N$1,$A62)&gt;0,TRUE,FALSE)),"")</f>
        <v/>
      </c>
      <c r="O62" s="17" t="str">
        <f>IFERROR(AND(OR(O1:Q61,$AA62)=TRUE,IF(SEARCH(O$1,$A62)&gt;0,TRUE,FALSE)),"")</f>
        <v/>
      </c>
      <c r="P62" s="17" t="str">
        <f>IFERROR(AND(OR(P1:Q61,$AA62)=TRUE,IF(SEARCH(P$1,$A62)&gt;0,TRUE,FALSE)),"")</f>
        <v/>
      </c>
      <c r="Q62" s="17" t="b">
        <f>IFERROR(AND(OR(Q1:Q61,$AA62)=TRUE,IF(SEARCH(Q$1,$A62)&gt;0,TRUE,FALSE)),"")</f>
        <v>0</v>
      </c>
      <c r="R62" s="17" t="str">
        <f>IFERROR(AND(OR(R1:S61,$AA62)=TRUE,IF(SEARCH(R$1,$A62)&gt;0,TRUE,FALSE)),"")</f>
        <v/>
      </c>
      <c r="S62" s="17" t="str">
        <f>IFERROR(AND(OR(S1:S61,$AA62)=TRUE,IF(SEARCH(S$1,$A62)&gt;0,TRUE,FALSE)),"")</f>
        <v/>
      </c>
      <c r="T62" s="17" t="str">
        <f>IFERROR(AND(OR(T1:T61,$AA62)=TRUE,IF(SEARCH(T$1,$A62)&gt;0,TRUE,FALSE)),"")</f>
        <v/>
      </c>
      <c r="U62" s="17" t="b">
        <f>IFERROR(AND(OR(U1:X61,$AA62)=TRUE,IF(SEARCH(U$1,$A62)&gt;0,TRUE,FALSE)),"")</f>
        <v>0</v>
      </c>
      <c r="V62" s="17" t="str">
        <f>IFERROR(AND(OR(V1:X61,$AA62)=TRUE,IF(SEARCH(V$1,$A62)&gt;0,TRUE,FALSE)),"")</f>
        <v/>
      </c>
      <c r="W62" s="17" t="str">
        <f>IFERROR(AND(OR(W1:X61,$AA62)=TRUE,IF(SEARCH(W$1,$A62)&gt;0,TRUE,FALSE)),"")</f>
        <v/>
      </c>
      <c r="X62" s="17" t="str">
        <f>IFERROR(AND(OR(X1:X61,$AA62)=TRUE,IF(SEARCH(X$1,$A62)&gt;0,TRUE,FALSE)),"")</f>
        <v/>
      </c>
      <c r="Y62" s="17">
        <f t="shared" si="0"/>
        <v>0</v>
      </c>
      <c r="Z62" s="17" t="b">
        <f t="shared" si="1"/>
        <v>0</v>
      </c>
      <c r="AA62" s="17" t="b">
        <f t="shared" si="2"/>
        <v>0</v>
      </c>
      <c r="AB62" s="17" t="b">
        <f t="shared" si="3"/>
        <v>0</v>
      </c>
      <c r="AC62" s="17" t="b">
        <f>IF(E62&gt;'Overview (RESPONSES REQUIRED)'!$F$52,FALSE,TRUE)</f>
        <v>0</v>
      </c>
      <c r="AD62" s="17" t="b">
        <f>IF('Overview (RESPONSES REQUIRED)'!$D$52="Y", TRUE, FALSE)</f>
        <v>0</v>
      </c>
      <c r="AE62" s="17" t="str">
        <f t="shared" si="4"/>
        <v>N</v>
      </c>
    </row>
    <row r="63" spans="1:31" ht="15" x14ac:dyDescent="0.15">
      <c r="A63" s="17" t="s">
        <v>1474</v>
      </c>
      <c r="B63" s="17">
        <v>3</v>
      </c>
      <c r="C63" s="17">
        <v>1</v>
      </c>
      <c r="D63" s="17" t="s">
        <v>1414</v>
      </c>
      <c r="E63" s="17">
        <v>14</v>
      </c>
      <c r="F63" s="17" t="str">
        <f>IF('ENDC-n78'!P66="Y", "Y", IF('ENDC-n78'!P66="N", "N", 0))</f>
        <v>N</v>
      </c>
      <c r="G63" s="17" t="str">
        <f>IFERROR(AND(OR(G1:H62,$AA63)=TRUE,IF(SEARCH(G$1,$A63)&gt;0,TRUE,FALSE)),"")</f>
        <v/>
      </c>
      <c r="H63" s="17" t="str">
        <f>IFERROR(AND(OR(H1:H62,$AA63)=TRUE,IF(SEARCH(H$1,$A63)&gt;0,TRUE,FALSE)),"")</f>
        <v/>
      </c>
      <c r="I63" s="17" t="str">
        <f>IFERROR(AND(OR(I1:L62,$AA63)=TRUE,IF(SEARCH(I$1,$A63)&gt;0,TRUE,FALSE)),"")</f>
        <v/>
      </c>
      <c r="J63" s="17" t="str">
        <f>IFERROR(AND(OR(J1:L62,$AA63)=TRUE,IF(SEARCH(J$1,$A63)&gt;0,TRUE,FALSE)),"")</f>
        <v/>
      </c>
      <c r="K63" s="17" t="b">
        <f>IFERROR(AND(OR(K1:L62,$AA63)=TRUE,IF(SEARCH(K$1,$A63)&gt;0,TRUE,FALSE)),"")</f>
        <v>0</v>
      </c>
      <c r="L63" s="17" t="str">
        <f>IFERROR(AND(OR(L1:L62,$AA63)=TRUE,IF(SEARCH(L$1,$A63)&gt;0,TRUE,FALSE)),"")</f>
        <v/>
      </c>
      <c r="M63" s="17" t="str">
        <f>IFERROR(AND(OR(M1:M62,$AA63)=TRUE,IF(SEARCH(M$1,$A63)&gt;0,TRUE,FALSE)),"")</f>
        <v/>
      </c>
      <c r="N63" s="17" t="str">
        <f>IFERROR(AND(OR(N1:Q62,$AA63)=TRUE,IF(SEARCH(N$1,$A63)&gt;0,TRUE,FALSE)),"")</f>
        <v/>
      </c>
      <c r="O63" s="17" t="str">
        <f>IFERROR(AND(OR(O1:Q62,$AA63)=TRUE,IF(SEARCH(O$1,$A63)&gt;0,TRUE,FALSE)),"")</f>
        <v/>
      </c>
      <c r="P63" s="17" t="str">
        <f>IFERROR(AND(OR(P1:Q62,$AA63)=TRUE,IF(SEARCH(P$1,$A63)&gt;0,TRUE,FALSE)),"")</f>
        <v/>
      </c>
      <c r="Q63" s="17" t="b">
        <f>IFERROR(AND(OR(Q1:Q62,$AA63)=TRUE,IF(SEARCH(Q$1,$A63)&gt;0,TRUE,FALSE)),"")</f>
        <v>0</v>
      </c>
      <c r="R63" s="17" t="str">
        <f>IFERROR(AND(OR(R1:S62,$AA63)=TRUE,IF(SEARCH(R$1,$A63)&gt;0,TRUE,FALSE)),"")</f>
        <v/>
      </c>
      <c r="S63" s="17" t="str">
        <f>IFERROR(AND(OR(S1:S62,$AA63)=TRUE,IF(SEARCH(S$1,$A63)&gt;0,TRUE,FALSE)),"")</f>
        <v/>
      </c>
      <c r="T63" s="17" t="b">
        <f>IFERROR(AND(OR(T1:T62,$AA63)=TRUE,IF(SEARCH(T$1,$A63)&gt;0,TRUE,FALSE)),"")</f>
        <v>0</v>
      </c>
      <c r="U63" s="17" t="b">
        <f>IFERROR(AND(OR(U1:X62,$AA63)=TRUE,IF(SEARCH(U$1,$A63)&gt;0,TRUE,FALSE)),"")</f>
        <v>0</v>
      </c>
      <c r="V63" s="17" t="str">
        <f>IFERROR(AND(OR(V1:X62,$AA63)=TRUE,IF(SEARCH(V$1,$A63)&gt;0,TRUE,FALSE)),"")</f>
        <v/>
      </c>
      <c r="W63" s="17" t="str">
        <f>IFERROR(AND(OR(W1:X62,$AA63)=TRUE,IF(SEARCH(W$1,$A63)&gt;0,TRUE,FALSE)),"")</f>
        <v/>
      </c>
      <c r="X63" s="17" t="str">
        <f>IFERROR(AND(OR(X1:X62,$AA63)=TRUE,IF(SEARCH(X$1,$A63)&gt;0,TRUE,FALSE)),"")</f>
        <v/>
      </c>
      <c r="Y63" s="17">
        <f t="shared" si="0"/>
        <v>0</v>
      </c>
      <c r="Z63" s="17" t="b">
        <f t="shared" si="1"/>
        <v>0</v>
      </c>
      <c r="AA63" s="17" t="b">
        <f t="shared" si="2"/>
        <v>0</v>
      </c>
      <c r="AB63" s="17" t="b">
        <f t="shared" si="3"/>
        <v>0</v>
      </c>
      <c r="AC63" s="17" t="b">
        <f>IF(E63&gt;'Overview (RESPONSES REQUIRED)'!$F$52,FALSE,TRUE)</f>
        <v>0</v>
      </c>
      <c r="AD63" s="17" t="b">
        <f>IF('Overview (RESPONSES REQUIRED)'!$D$52="Y", TRUE, FALSE)</f>
        <v>0</v>
      </c>
      <c r="AE63" s="17" t="str">
        <f t="shared" si="4"/>
        <v>N</v>
      </c>
    </row>
    <row r="64" spans="1:31" ht="15" x14ac:dyDescent="0.15">
      <c r="A64" s="17" t="s">
        <v>1475</v>
      </c>
      <c r="B64" s="17">
        <v>3</v>
      </c>
      <c r="C64" s="17">
        <v>1</v>
      </c>
      <c r="D64" s="17" t="s">
        <v>1414</v>
      </c>
      <c r="E64" s="17">
        <v>10</v>
      </c>
      <c r="F64" s="17" t="str">
        <f>IF('ENDC-n78'!P67="Y", "Y", IF('ENDC-n78'!P67="N", "N", 0))</f>
        <v>N</v>
      </c>
      <c r="G64" s="17" t="b">
        <f>IFERROR(AND(OR(G1:H63,$AA64)=TRUE,IF(SEARCH(G$1,$A64)&gt;0,TRUE,FALSE)),"")</f>
        <v>0</v>
      </c>
      <c r="H64" s="17" t="str">
        <f>IFERROR(AND(OR(H1:H63,$AA64)=TRUE,IF(SEARCH(H$1,$A64)&gt;0,TRUE,FALSE)),"")</f>
        <v/>
      </c>
      <c r="I64" s="17" t="str">
        <f>IFERROR(AND(OR(I1:L63,$AA64)=TRUE,IF(SEARCH(I$1,$A64)&gt;0,TRUE,FALSE)),"")</f>
        <v/>
      </c>
      <c r="J64" s="17" t="b">
        <f>IFERROR(AND(OR(J1:L63,$AA64)=TRUE,IF(SEARCH(J$1,$A64)&gt;0,TRUE,FALSE)),"")</f>
        <v>0</v>
      </c>
      <c r="K64" s="17" t="str">
        <f>IFERROR(AND(OR(K1:L63,$AA64)=TRUE,IF(SEARCH(K$1,$A64)&gt;0,TRUE,FALSE)),"")</f>
        <v/>
      </c>
      <c r="L64" s="17" t="str">
        <f>IFERROR(AND(OR(L1:L63,$AA64)=TRUE,IF(SEARCH(L$1,$A64)&gt;0,TRUE,FALSE)),"")</f>
        <v/>
      </c>
      <c r="M64" s="17" t="str">
        <f>IFERROR(AND(OR(M1:M63,$AA64)=TRUE,IF(SEARCH(M$1,$A64)&gt;0,TRUE,FALSE)),"")</f>
        <v/>
      </c>
      <c r="N64" s="17" t="str">
        <f>IFERROR(AND(OR(N1:Q63,$AA64)=TRUE,IF(SEARCH(N$1,$A64)&gt;0,TRUE,FALSE)),"")</f>
        <v/>
      </c>
      <c r="O64" s="17" t="str">
        <f>IFERROR(AND(OR(O1:Q63,$AA64)=TRUE,IF(SEARCH(O$1,$A64)&gt;0,TRUE,FALSE)),"")</f>
        <v/>
      </c>
      <c r="P64" s="17" t="b">
        <f>IFERROR(AND(OR(P1:Q63,$AA64)=TRUE,IF(SEARCH(P$1,$A64)&gt;0,TRUE,FALSE)),"")</f>
        <v>0</v>
      </c>
      <c r="Q64" s="17" t="str">
        <f>IFERROR(AND(OR(Q1:Q63,$AA64)=TRUE,IF(SEARCH(Q$1,$A64)&gt;0,TRUE,FALSE)),"")</f>
        <v/>
      </c>
      <c r="R64" s="17" t="str">
        <f>IFERROR(AND(OR(R1:S63,$AA64)=TRUE,IF(SEARCH(R$1,$A64)&gt;0,TRUE,FALSE)),"")</f>
        <v/>
      </c>
      <c r="S64" s="17" t="str">
        <f>IFERROR(AND(OR(S1:S63,$AA64)=TRUE,IF(SEARCH(S$1,$A64)&gt;0,TRUE,FALSE)),"")</f>
        <v/>
      </c>
      <c r="T64" s="17" t="str">
        <f>IFERROR(AND(OR(T1:T63,$AA64)=TRUE,IF(SEARCH(T$1,$A64)&gt;0,TRUE,FALSE)),"")</f>
        <v/>
      </c>
      <c r="U64" s="17" t="str">
        <f>IFERROR(AND(OR(U1:X63,$AA64)=TRUE,IF(SEARCH(U$1,$A64)&gt;0,TRUE,FALSE)),"")</f>
        <v/>
      </c>
      <c r="V64" s="17" t="str">
        <f>IFERROR(AND(OR(V1:X63,$AA64)=TRUE,IF(SEARCH(V$1,$A64)&gt;0,TRUE,FALSE)),"")</f>
        <v/>
      </c>
      <c r="W64" s="17" t="b">
        <f>IFERROR(AND(OR(W1:X63,$AA64)=TRUE,IF(SEARCH(W$1,$A64)&gt;0,TRUE,FALSE)),"")</f>
        <v>0</v>
      </c>
      <c r="X64" s="17" t="str">
        <f>IFERROR(AND(OR(X1:X63,$AA64)=TRUE,IF(SEARCH(X$1,$A64)&gt;0,TRUE,FALSE)),"")</f>
        <v/>
      </c>
      <c r="Y64" s="17">
        <f t="shared" si="0"/>
        <v>0</v>
      </c>
      <c r="Z64" s="17" t="b">
        <f t="shared" si="1"/>
        <v>0</v>
      </c>
      <c r="AA64" s="17" t="b">
        <f t="shared" si="2"/>
        <v>0</v>
      </c>
      <c r="AB64" s="17" t="b">
        <f t="shared" si="3"/>
        <v>0</v>
      </c>
      <c r="AC64" s="17" t="b">
        <f>IF(E64&gt;'Overview (RESPONSES REQUIRED)'!$F$52,FALSE,TRUE)</f>
        <v>0</v>
      </c>
      <c r="AD64" s="17" t="b">
        <f>IF('Overview (RESPONSES REQUIRED)'!$D$52="Y", TRUE, FALSE)</f>
        <v>0</v>
      </c>
      <c r="AE64" s="17" t="str">
        <f t="shared" si="4"/>
        <v>N</v>
      </c>
    </row>
    <row r="65" spans="1:31" ht="15" x14ac:dyDescent="0.15">
      <c r="A65" s="17" t="s">
        <v>1476</v>
      </c>
      <c r="B65" s="17">
        <v>3</v>
      </c>
      <c r="C65" s="17">
        <v>1</v>
      </c>
      <c r="D65" s="17" t="s">
        <v>1414</v>
      </c>
      <c r="E65" s="17">
        <v>10</v>
      </c>
      <c r="F65" s="17" t="str">
        <f>IF('ENDC-n78'!P68="Y", "Y", IF('ENDC-n78'!P68="N", "N", 0))</f>
        <v>N</v>
      </c>
      <c r="G65" s="17" t="str">
        <f>IFERROR(AND(OR(G1:H64,$AA65)=TRUE,IF(SEARCH(G$1,$A65)&gt;0,TRUE,FALSE)),"")</f>
        <v/>
      </c>
      <c r="H65" s="17" t="b">
        <f>IFERROR(AND(OR(H1:H64,$AA65)=TRUE,IF(SEARCH(H$1,$A65)&gt;0,TRUE,FALSE)),"")</f>
        <v>0</v>
      </c>
      <c r="I65" s="17" t="b">
        <f>IFERROR(AND(OR(I1:L64,$AA65)=TRUE,IF(SEARCH(I$1,$A65)&gt;0,TRUE,FALSE)),"")</f>
        <v>0</v>
      </c>
      <c r="J65" s="17" t="str">
        <f>IFERROR(AND(OR(J1:L64,$AA65)=TRUE,IF(SEARCH(J$1,$A65)&gt;0,TRUE,FALSE)),"")</f>
        <v/>
      </c>
      <c r="K65" s="17" t="str">
        <f>IFERROR(AND(OR(K1:L64,$AA65)=TRUE,IF(SEARCH(K$1,$A65)&gt;0,TRUE,FALSE)),"")</f>
        <v/>
      </c>
      <c r="L65" s="17" t="str">
        <f>IFERROR(AND(OR(L1:L64,$AA65)=TRUE,IF(SEARCH(L$1,$A65)&gt;0,TRUE,FALSE)),"")</f>
        <v/>
      </c>
      <c r="M65" s="17" t="str">
        <f>IFERROR(AND(OR(M1:M64,$AA65)=TRUE,IF(SEARCH(M$1,$A65)&gt;0,TRUE,FALSE)),"")</f>
        <v/>
      </c>
      <c r="N65" s="17" t="str">
        <f>IFERROR(AND(OR(N1:Q64,$AA65)=TRUE,IF(SEARCH(N$1,$A65)&gt;0,TRUE,FALSE)),"")</f>
        <v/>
      </c>
      <c r="O65" s="17" t="str">
        <f>IFERROR(AND(OR(O1:Q64,$AA65)=TRUE,IF(SEARCH(O$1,$A65)&gt;0,TRUE,FALSE)),"")</f>
        <v/>
      </c>
      <c r="P65" s="17" t="b">
        <f>IFERROR(AND(OR(P1:Q64,$AA65)=TRUE,IF(SEARCH(P$1,$A65)&gt;0,TRUE,FALSE)),"")</f>
        <v>0</v>
      </c>
      <c r="Q65" s="17" t="str">
        <f>IFERROR(AND(OR(Q1:Q64,$AA65)=TRUE,IF(SEARCH(Q$1,$A65)&gt;0,TRUE,FALSE)),"")</f>
        <v/>
      </c>
      <c r="R65" s="17" t="str">
        <f>IFERROR(AND(OR(R1:S64,$AA65)=TRUE,IF(SEARCH(R$1,$A65)&gt;0,TRUE,FALSE)),"")</f>
        <v/>
      </c>
      <c r="S65" s="17" t="str">
        <f>IFERROR(AND(OR(S1:S64,$AA65)=TRUE,IF(SEARCH(S$1,$A65)&gt;0,TRUE,FALSE)),"")</f>
        <v/>
      </c>
      <c r="T65" s="17" t="str">
        <f>IFERROR(AND(OR(T1:T64,$AA65)=TRUE,IF(SEARCH(T$1,$A65)&gt;0,TRUE,FALSE)),"")</f>
        <v/>
      </c>
      <c r="U65" s="17" t="str">
        <f>IFERROR(AND(OR(U1:X64,$AA65)=TRUE,IF(SEARCH(U$1,$A65)&gt;0,TRUE,FALSE)),"")</f>
        <v/>
      </c>
      <c r="V65" s="17" t="str">
        <f>IFERROR(AND(OR(V1:X64,$AA65)=TRUE,IF(SEARCH(V$1,$A65)&gt;0,TRUE,FALSE)),"")</f>
        <v/>
      </c>
      <c r="W65" s="17" t="b">
        <f>IFERROR(AND(OR(W1:X64,$AA65)=TRUE,IF(SEARCH(W$1,$A65)&gt;0,TRUE,FALSE)),"")</f>
        <v>0</v>
      </c>
      <c r="X65" s="17" t="str">
        <f>IFERROR(AND(OR(X1:X64,$AA65)=TRUE,IF(SEARCH(X$1,$A65)&gt;0,TRUE,FALSE)),"")</f>
        <v/>
      </c>
      <c r="Y65" s="17">
        <f t="shared" si="0"/>
        <v>0</v>
      </c>
      <c r="Z65" s="17" t="b">
        <f t="shared" si="1"/>
        <v>0</v>
      </c>
      <c r="AA65" s="17" t="b">
        <f t="shared" si="2"/>
        <v>0</v>
      </c>
      <c r="AB65" s="17" t="b">
        <f t="shared" si="3"/>
        <v>0</v>
      </c>
      <c r="AC65" s="17" t="b">
        <f>IF(E65&gt;'Overview (RESPONSES REQUIRED)'!$F$52,FALSE,TRUE)</f>
        <v>0</v>
      </c>
      <c r="AD65" s="17" t="b">
        <f>IF('Overview (RESPONSES REQUIRED)'!$D$52="Y", TRUE, FALSE)</f>
        <v>0</v>
      </c>
      <c r="AE65" s="17" t="str">
        <f t="shared" si="4"/>
        <v>N</v>
      </c>
    </row>
    <row r="66" spans="1:31" ht="15" x14ac:dyDescent="0.15">
      <c r="A66" s="17" t="s">
        <v>1477</v>
      </c>
      <c r="B66" s="17">
        <v>3</v>
      </c>
      <c r="C66" s="17">
        <v>1</v>
      </c>
      <c r="D66" s="17" t="s">
        <v>1414</v>
      </c>
      <c r="E66" s="17">
        <v>10</v>
      </c>
      <c r="F66" s="17" t="str">
        <f>IF('ENDC-n78'!P69="Y", "Y", IF('ENDC-n78'!P69="N", "N", 0))</f>
        <v>N</v>
      </c>
      <c r="G66" s="17" t="b">
        <f>IFERROR(AND(OR(G1:H65,$AA66)=TRUE,IF(SEARCH(G$1,$A66)&gt;0,TRUE,FALSE)),"")</f>
        <v>0</v>
      </c>
      <c r="H66" s="17" t="str">
        <f>IFERROR(AND(OR(H1:H65,$AA66)=TRUE,IF(SEARCH(H$1,$A66)&gt;0,TRUE,FALSE)),"")</f>
        <v/>
      </c>
      <c r="I66" s="17" t="str">
        <f>IFERROR(AND(OR(I1:L65,$AA66)=TRUE,IF(SEARCH(I$1,$A66)&gt;0,TRUE,FALSE)),"")</f>
        <v/>
      </c>
      <c r="J66" s="17" t="str">
        <f>IFERROR(AND(OR(J1:L65,$AA66)=TRUE,IF(SEARCH(J$1,$A66)&gt;0,TRUE,FALSE)),"")</f>
        <v/>
      </c>
      <c r="K66" s="17" t="b">
        <f>IFERROR(AND(OR(K1:L65,$AA66)=TRUE,IF(SEARCH(K$1,$A66)&gt;0,TRUE,FALSE)),"")</f>
        <v>0</v>
      </c>
      <c r="L66" s="17" t="str">
        <f>IFERROR(AND(OR(L1:L65,$AA66)=TRUE,IF(SEARCH(L$1,$A66)&gt;0,TRUE,FALSE)),"")</f>
        <v/>
      </c>
      <c r="M66" s="17" t="str">
        <f>IFERROR(AND(OR(M1:M65,$AA66)=TRUE,IF(SEARCH(M$1,$A66)&gt;0,TRUE,FALSE)),"")</f>
        <v/>
      </c>
      <c r="N66" s="17" t="str">
        <f>IFERROR(AND(OR(N1:Q65,$AA66)=TRUE,IF(SEARCH(N$1,$A66)&gt;0,TRUE,FALSE)),"")</f>
        <v/>
      </c>
      <c r="O66" s="17" t="b">
        <f>IFERROR(AND(OR(O1:Q65,$AA66)=TRUE,IF(SEARCH(O$1,$A66)&gt;0,TRUE,FALSE)),"")</f>
        <v>0</v>
      </c>
      <c r="P66" s="17" t="str">
        <f>IFERROR(AND(OR(P1:Q65,$AA66)=TRUE,IF(SEARCH(P$1,$A66)&gt;0,TRUE,FALSE)),"")</f>
        <v/>
      </c>
      <c r="Q66" s="17" t="str">
        <f>IFERROR(AND(OR(Q1:Q65,$AA66)=TRUE,IF(SEARCH(Q$1,$A66)&gt;0,TRUE,FALSE)),"")</f>
        <v/>
      </c>
      <c r="R66" s="17" t="str">
        <f>IFERROR(AND(OR(R1:S65,$AA66)=TRUE,IF(SEARCH(R$1,$A66)&gt;0,TRUE,FALSE)),"")</f>
        <v/>
      </c>
      <c r="S66" s="17" t="str">
        <f>IFERROR(AND(OR(S1:S65,$AA66)=TRUE,IF(SEARCH(S$1,$A66)&gt;0,TRUE,FALSE)),"")</f>
        <v/>
      </c>
      <c r="T66" s="17" t="str">
        <f>IFERROR(AND(OR(T1:T65,$AA66)=TRUE,IF(SEARCH(T$1,$A66)&gt;0,TRUE,FALSE)),"")</f>
        <v/>
      </c>
      <c r="U66" s="17" t="str">
        <f>IFERROR(AND(OR(U1:X65,$AA66)=TRUE,IF(SEARCH(U$1,$A66)&gt;0,TRUE,FALSE)),"")</f>
        <v/>
      </c>
      <c r="V66" s="17" t="str">
        <f>IFERROR(AND(OR(V1:X65,$AA66)=TRUE,IF(SEARCH(V$1,$A66)&gt;0,TRUE,FALSE)),"")</f>
        <v/>
      </c>
      <c r="W66" s="17" t="b">
        <f>IFERROR(AND(OR(W1:X65,$AA66)=TRUE,IF(SEARCH(W$1,$A66)&gt;0,TRUE,FALSE)),"")</f>
        <v>0</v>
      </c>
      <c r="X66" s="17" t="str">
        <f>IFERROR(AND(OR(X1:X65,$AA66)=TRUE,IF(SEARCH(X$1,$A66)&gt;0,TRUE,FALSE)),"")</f>
        <v/>
      </c>
      <c r="Y66" s="17">
        <f t="shared" si="0"/>
        <v>0</v>
      </c>
      <c r="Z66" s="17" t="b">
        <f t="shared" si="1"/>
        <v>0</v>
      </c>
      <c r="AA66" s="17" t="b">
        <f t="shared" si="2"/>
        <v>0</v>
      </c>
      <c r="AB66" s="17" t="b">
        <f t="shared" si="3"/>
        <v>0</v>
      </c>
      <c r="AC66" s="17" t="b">
        <f>IF(E66&gt;'Overview (RESPONSES REQUIRED)'!$F$52,FALSE,TRUE)</f>
        <v>0</v>
      </c>
      <c r="AD66" s="17" t="b">
        <f>IF('Overview (RESPONSES REQUIRED)'!$D$52="Y", TRUE, FALSE)</f>
        <v>0</v>
      </c>
      <c r="AE66" s="17" t="str">
        <f t="shared" si="4"/>
        <v>N</v>
      </c>
    </row>
    <row r="67" spans="1:31" ht="15" x14ac:dyDescent="0.15">
      <c r="A67" s="17" t="s">
        <v>1478</v>
      </c>
      <c r="B67" s="17">
        <v>3</v>
      </c>
      <c r="C67" s="17">
        <v>1</v>
      </c>
      <c r="D67" s="17" t="s">
        <v>1414</v>
      </c>
      <c r="E67" s="17">
        <v>10</v>
      </c>
      <c r="F67" s="17" t="str">
        <f>IF('ENDC-n78'!P70="Y", "Y", IF('ENDC-n78'!P70="N", "N", 0))</f>
        <v>N</v>
      </c>
      <c r="G67" s="17" t="str">
        <f>IFERROR(AND(OR(G1:H66,$AA67)=TRUE,IF(SEARCH(G$1,$A67)&gt;0,TRUE,FALSE)),"")</f>
        <v/>
      </c>
      <c r="H67" s="17" t="b">
        <f>IFERROR(AND(OR(H1:H66,$AA67)=TRUE,IF(SEARCH(H$1,$A67)&gt;0,TRUE,FALSE)),"")</f>
        <v>0</v>
      </c>
      <c r="I67" s="17" t="str">
        <f>IFERROR(AND(OR(I1:L66,$AA67)=TRUE,IF(SEARCH(I$1,$A67)&gt;0,TRUE,FALSE)),"")</f>
        <v/>
      </c>
      <c r="J67" s="17" t="str">
        <f>IFERROR(AND(OR(J1:L66,$AA67)=TRUE,IF(SEARCH(J$1,$A67)&gt;0,TRUE,FALSE)),"")</f>
        <v/>
      </c>
      <c r="K67" s="17" t="b">
        <f>IFERROR(AND(OR(K1:L66,$AA67)=TRUE,IF(SEARCH(K$1,$A67)&gt;0,TRUE,FALSE)),"")</f>
        <v>0</v>
      </c>
      <c r="L67" s="17" t="str">
        <f>IFERROR(AND(OR(L1:L66,$AA67)=TRUE,IF(SEARCH(L$1,$A67)&gt;0,TRUE,FALSE)),"")</f>
        <v/>
      </c>
      <c r="M67" s="17" t="str">
        <f>IFERROR(AND(OR(M1:M66,$AA67)=TRUE,IF(SEARCH(M$1,$A67)&gt;0,TRUE,FALSE)),"")</f>
        <v/>
      </c>
      <c r="N67" s="17" t="b">
        <f>IFERROR(AND(OR(N1:Q66,$AA67)=TRUE,IF(SEARCH(N$1,$A67)&gt;0,TRUE,FALSE)),"")</f>
        <v>0</v>
      </c>
      <c r="O67" s="17" t="str">
        <f>IFERROR(AND(OR(O1:Q66,$AA67)=TRUE,IF(SEARCH(O$1,$A67)&gt;0,TRUE,FALSE)),"")</f>
        <v/>
      </c>
      <c r="P67" s="17" t="str">
        <f>IFERROR(AND(OR(P1:Q66,$AA67)=TRUE,IF(SEARCH(P$1,$A67)&gt;0,TRUE,FALSE)),"")</f>
        <v/>
      </c>
      <c r="Q67" s="17" t="str">
        <f>IFERROR(AND(OR(Q1:Q66,$AA67)=TRUE,IF(SEARCH(Q$1,$A67)&gt;0,TRUE,FALSE)),"")</f>
        <v/>
      </c>
      <c r="R67" s="17" t="str">
        <f>IFERROR(AND(OR(R1:S66,$AA67)=TRUE,IF(SEARCH(R$1,$A67)&gt;0,TRUE,FALSE)),"")</f>
        <v/>
      </c>
      <c r="S67" s="17" t="str">
        <f>IFERROR(AND(OR(S1:S66,$AA67)=TRUE,IF(SEARCH(S$1,$A67)&gt;0,TRUE,FALSE)),"")</f>
        <v/>
      </c>
      <c r="T67" s="17" t="str">
        <f>IFERROR(AND(OR(T1:T66,$AA67)=TRUE,IF(SEARCH(T$1,$A67)&gt;0,TRUE,FALSE)),"")</f>
        <v/>
      </c>
      <c r="U67" s="17" t="str">
        <f>IFERROR(AND(OR(U1:X66,$AA67)=TRUE,IF(SEARCH(U$1,$A67)&gt;0,TRUE,FALSE)),"")</f>
        <v/>
      </c>
      <c r="V67" s="17" t="str">
        <f>IFERROR(AND(OR(V1:X66,$AA67)=TRUE,IF(SEARCH(V$1,$A67)&gt;0,TRUE,FALSE)),"")</f>
        <v/>
      </c>
      <c r="W67" s="17" t="b">
        <f>IFERROR(AND(OR(W1:X66,$AA67)=TRUE,IF(SEARCH(W$1,$A67)&gt;0,TRUE,FALSE)),"")</f>
        <v>0</v>
      </c>
      <c r="X67" s="17" t="str">
        <f>IFERROR(AND(OR(X1:X66,$AA67)=TRUE,IF(SEARCH(X$1,$A67)&gt;0,TRUE,FALSE)),"")</f>
        <v/>
      </c>
      <c r="Y67" s="17">
        <f t="shared" ref="Y67:Y130" si="5">COUNTIF(G67:X67,TRUE)</f>
        <v>0</v>
      </c>
      <c r="Z67" s="17" t="b">
        <f t="shared" ref="Z67:Z130" si="6">IFERROR(AND(G67:X67), TRUE)</f>
        <v>0</v>
      </c>
      <c r="AA67" s="17" t="b">
        <f t="shared" ref="AA67:AA130" si="7">IF(F67="Y",TRUE,IF(F67="N",FALSE,0))</f>
        <v>0</v>
      </c>
      <c r="AB67" s="17" t="b">
        <f t="shared" ref="AB67:AB130" si="8">IF(AA67=FALSE, FALSE, Z67)</f>
        <v>0</v>
      </c>
      <c r="AC67" s="17" t="b">
        <f>IF(E67&gt;'Overview (RESPONSES REQUIRED)'!$F$52,FALSE,TRUE)</f>
        <v>0</v>
      </c>
      <c r="AD67" s="17" t="b">
        <f>IF('Overview (RESPONSES REQUIRED)'!$D$52="Y", TRUE, FALSE)</f>
        <v>0</v>
      </c>
      <c r="AE67" s="17" t="str">
        <f t="shared" ref="AE67:AE130" si="9">IF(AND(AC67,AD67)=FALSE,"N",IF(AB67=TRUE,"Y",IF(F67=0,"E","N")))</f>
        <v>N</v>
      </c>
    </row>
    <row r="68" spans="1:31" ht="15" x14ac:dyDescent="0.15">
      <c r="A68" s="17" t="s">
        <v>1479</v>
      </c>
      <c r="B68" s="17">
        <v>3</v>
      </c>
      <c r="C68" s="17">
        <v>1</v>
      </c>
      <c r="D68" s="17" t="s">
        <v>1414</v>
      </c>
      <c r="E68" s="17">
        <v>14</v>
      </c>
      <c r="F68" s="17" t="str">
        <f>IF('ENDC-n78'!P71="Y", "Y", IF('ENDC-n78'!P71="N", "N", 0))</f>
        <v>N</v>
      </c>
      <c r="G68" s="17" t="str">
        <f>IFERROR(AND(OR(G1:H67,$AA68)=TRUE,IF(SEARCH(G$1,$A68)&gt;0,TRUE,FALSE)),"")</f>
        <v/>
      </c>
      <c r="H68" s="17" t="str">
        <f>IFERROR(AND(OR(H1:H67,$AA68)=TRUE,IF(SEARCH(H$1,$A68)&gt;0,TRUE,FALSE)),"")</f>
        <v/>
      </c>
      <c r="I68" s="17" t="str">
        <f>IFERROR(AND(OR(I1:L67,$AA68)=TRUE,IF(SEARCH(I$1,$A68)&gt;0,TRUE,FALSE)),"")</f>
        <v/>
      </c>
      <c r="J68" s="17" t="b">
        <f>IFERROR(AND(OR(J1:L67,$AA68)=TRUE,IF(SEARCH(J$1,$A68)&gt;0,TRUE,FALSE)),"")</f>
        <v>0</v>
      </c>
      <c r="K68" s="17" t="str">
        <f>IFERROR(AND(OR(K1:L67,$AA68)=TRUE,IF(SEARCH(K$1,$A68)&gt;0,TRUE,FALSE)),"")</f>
        <v/>
      </c>
      <c r="L68" s="17" t="str">
        <f>IFERROR(AND(OR(L1:L67,$AA68)=TRUE,IF(SEARCH(L$1,$A68)&gt;0,TRUE,FALSE)),"")</f>
        <v/>
      </c>
      <c r="M68" s="17" t="str">
        <f>IFERROR(AND(OR(M1:M67,$AA68)=TRUE,IF(SEARCH(M$1,$A68)&gt;0,TRUE,FALSE)),"")</f>
        <v/>
      </c>
      <c r="N68" s="17" t="str">
        <f>IFERROR(AND(OR(N1:Q67,$AA68)=TRUE,IF(SEARCH(N$1,$A68)&gt;0,TRUE,FALSE)),"")</f>
        <v/>
      </c>
      <c r="O68" s="17" t="str">
        <f>IFERROR(AND(OR(O1:Q67,$AA68)=TRUE,IF(SEARCH(O$1,$A68)&gt;0,TRUE,FALSE)),"")</f>
        <v/>
      </c>
      <c r="P68" s="17" t="str">
        <f>IFERROR(AND(OR(P1:Q67,$AA68)=TRUE,IF(SEARCH(P$1,$A68)&gt;0,TRUE,FALSE)),"")</f>
        <v/>
      </c>
      <c r="Q68" s="17" t="b">
        <f>IFERROR(AND(OR(Q1:Q67,$AA68)=TRUE,IF(SEARCH(Q$1,$A68)&gt;0,TRUE,FALSE)),"")</f>
        <v>0</v>
      </c>
      <c r="R68" s="17" t="str">
        <f>IFERROR(AND(OR(R1:S67,$AA68)=TRUE,IF(SEARCH(R$1,$A68)&gt;0,TRUE,FALSE)),"")</f>
        <v/>
      </c>
      <c r="S68" s="17" t="str">
        <f>IFERROR(AND(OR(S1:S67,$AA68)=TRUE,IF(SEARCH(S$1,$A68)&gt;0,TRUE,FALSE)),"")</f>
        <v/>
      </c>
      <c r="T68" s="17" t="b">
        <f>IFERROR(AND(OR(T1:T67,$AA68)=TRUE,IF(SEARCH(T$1,$A68)&gt;0,TRUE,FALSE)),"")</f>
        <v>0</v>
      </c>
      <c r="U68" s="17" t="b">
        <f>IFERROR(AND(OR(U1:X67,$AA68)=TRUE,IF(SEARCH(U$1,$A68)&gt;0,TRUE,FALSE)),"")</f>
        <v>0</v>
      </c>
      <c r="V68" s="17" t="str">
        <f>IFERROR(AND(OR(V1:X67,$AA68)=TRUE,IF(SEARCH(V$1,$A68)&gt;0,TRUE,FALSE)),"")</f>
        <v/>
      </c>
      <c r="W68" s="17" t="str">
        <f>IFERROR(AND(OR(W1:X67,$AA68)=TRUE,IF(SEARCH(W$1,$A68)&gt;0,TRUE,FALSE)),"")</f>
        <v/>
      </c>
      <c r="X68" s="17" t="str">
        <f>IFERROR(AND(OR(X1:X67,$AA68)=TRUE,IF(SEARCH(X$1,$A68)&gt;0,TRUE,FALSE)),"")</f>
        <v/>
      </c>
      <c r="Y68" s="17">
        <f t="shared" si="5"/>
        <v>0</v>
      </c>
      <c r="Z68" s="17" t="b">
        <f t="shared" si="6"/>
        <v>0</v>
      </c>
      <c r="AA68" s="17" t="b">
        <f t="shared" si="7"/>
        <v>0</v>
      </c>
      <c r="AB68" s="17" t="b">
        <f t="shared" si="8"/>
        <v>0</v>
      </c>
      <c r="AC68" s="17" t="b">
        <f>IF(E68&gt;'Overview (RESPONSES REQUIRED)'!$F$52,FALSE,TRUE)</f>
        <v>0</v>
      </c>
      <c r="AD68" s="17" t="b">
        <f>IF('Overview (RESPONSES REQUIRED)'!$D$52="Y", TRUE, FALSE)</f>
        <v>0</v>
      </c>
      <c r="AE68" s="17" t="str">
        <f t="shared" si="9"/>
        <v>N</v>
      </c>
    </row>
    <row r="69" spans="1:31" ht="15" x14ac:dyDescent="0.15">
      <c r="A69" s="17" t="s">
        <v>1480</v>
      </c>
      <c r="B69" s="17">
        <v>3</v>
      </c>
      <c r="C69" s="17">
        <v>1</v>
      </c>
      <c r="D69" s="17" t="s">
        <v>1414</v>
      </c>
      <c r="E69" s="17">
        <v>14</v>
      </c>
      <c r="F69" s="17" t="str">
        <f>IF('ENDC-n78'!P72="Y", "Y", IF('ENDC-n78'!P72="N", "N", 0))</f>
        <v>N</v>
      </c>
      <c r="G69" s="17" t="str">
        <f>IFERROR(AND(OR(G1:H68,$AA69)=TRUE,IF(SEARCH(G$1,$A69)&gt;0,TRUE,FALSE)),"")</f>
        <v/>
      </c>
      <c r="H69" s="17" t="b">
        <f>IFERROR(AND(OR(H1:H68,$AA69)=TRUE,IF(SEARCH(H$1,$A69)&gt;0,TRUE,FALSE)),"")</f>
        <v>0</v>
      </c>
      <c r="I69" s="17" t="str">
        <f>IFERROR(AND(OR(I1:L68,$AA69)=TRUE,IF(SEARCH(I$1,$A69)&gt;0,TRUE,FALSE)),"")</f>
        <v/>
      </c>
      <c r="J69" s="17" t="str">
        <f>IFERROR(AND(OR(J1:L68,$AA69)=TRUE,IF(SEARCH(J$1,$A69)&gt;0,TRUE,FALSE)),"")</f>
        <v/>
      </c>
      <c r="K69" s="17" t="str">
        <f>IFERROR(AND(OR(K1:L68,$AA69)=TRUE,IF(SEARCH(K$1,$A69)&gt;0,TRUE,FALSE)),"")</f>
        <v/>
      </c>
      <c r="L69" s="17" t="b">
        <f>IFERROR(AND(OR(L1:L68,$AA69)=TRUE,IF(SEARCH(L$1,$A69)&gt;0,TRUE,FALSE)),"")</f>
        <v>0</v>
      </c>
      <c r="M69" s="17" t="str">
        <f>IFERROR(AND(OR(M1:M68,$AA69)=TRUE,IF(SEARCH(M$1,$A69)&gt;0,TRUE,FALSE)),"")</f>
        <v/>
      </c>
      <c r="N69" s="17" t="b">
        <f>IFERROR(AND(OR(N1:Q68,$AA69)=TRUE,IF(SEARCH(N$1,$A69)&gt;0,TRUE,FALSE)),"")</f>
        <v>0</v>
      </c>
      <c r="O69" s="17" t="str">
        <f>IFERROR(AND(OR(O1:Q68,$AA69)=TRUE,IF(SEARCH(O$1,$A69)&gt;0,TRUE,FALSE)),"")</f>
        <v/>
      </c>
      <c r="P69" s="17" t="str">
        <f>IFERROR(AND(OR(P1:Q68,$AA69)=TRUE,IF(SEARCH(P$1,$A69)&gt;0,TRUE,FALSE)),"")</f>
        <v/>
      </c>
      <c r="Q69" s="17" t="str">
        <f>IFERROR(AND(OR(Q1:Q68,$AA69)=TRUE,IF(SEARCH(Q$1,$A69)&gt;0,TRUE,FALSE)),"")</f>
        <v/>
      </c>
      <c r="R69" s="17" t="str">
        <f>IFERROR(AND(OR(R1:S68,$AA69)=TRUE,IF(SEARCH(R$1,$A69)&gt;0,TRUE,FALSE)),"")</f>
        <v/>
      </c>
      <c r="S69" s="17" t="str">
        <f>IFERROR(AND(OR(S1:S68,$AA69)=TRUE,IF(SEARCH(S$1,$A69)&gt;0,TRUE,FALSE)),"")</f>
        <v/>
      </c>
      <c r="T69" s="17" t="str">
        <f>IFERROR(AND(OR(T1:T68,$AA69)=TRUE,IF(SEARCH(T$1,$A69)&gt;0,TRUE,FALSE)),"")</f>
        <v/>
      </c>
      <c r="U69" s="17" t="b">
        <f>IFERROR(AND(OR(U1:X68,$AA69)=TRUE,IF(SEARCH(U$1,$A69)&gt;0,TRUE,FALSE)),"")</f>
        <v>0</v>
      </c>
      <c r="V69" s="17" t="str">
        <f>IFERROR(AND(OR(V1:X68,$AA69)=TRUE,IF(SEARCH(V$1,$A69)&gt;0,TRUE,FALSE)),"")</f>
        <v/>
      </c>
      <c r="W69" s="17" t="str">
        <f>IFERROR(AND(OR(W1:X68,$AA69)=TRUE,IF(SEARCH(W$1,$A69)&gt;0,TRUE,FALSE)),"")</f>
        <v/>
      </c>
      <c r="X69" s="17" t="str">
        <f>IFERROR(AND(OR(X1:X68,$AA69)=TRUE,IF(SEARCH(X$1,$A69)&gt;0,TRUE,FALSE)),"")</f>
        <v/>
      </c>
      <c r="Y69" s="17">
        <f t="shared" si="5"/>
        <v>0</v>
      </c>
      <c r="Z69" s="17" t="b">
        <f t="shared" si="6"/>
        <v>0</v>
      </c>
      <c r="AA69" s="17" t="b">
        <f t="shared" si="7"/>
        <v>0</v>
      </c>
      <c r="AB69" s="17" t="b">
        <f t="shared" si="8"/>
        <v>0</v>
      </c>
      <c r="AC69" s="17" t="b">
        <f>IF(E69&gt;'Overview (RESPONSES REQUIRED)'!$F$52,FALSE,TRUE)</f>
        <v>0</v>
      </c>
      <c r="AD69" s="17" t="b">
        <f>IF('Overview (RESPONSES REQUIRED)'!$D$52="Y", TRUE, FALSE)</f>
        <v>0</v>
      </c>
      <c r="AE69" s="17" t="str">
        <f t="shared" si="9"/>
        <v>N</v>
      </c>
    </row>
    <row r="70" spans="1:31" ht="15" x14ac:dyDescent="0.15">
      <c r="A70" s="17" t="s">
        <v>1481</v>
      </c>
      <c r="B70" s="17">
        <v>3</v>
      </c>
      <c r="C70" s="17">
        <v>1</v>
      </c>
      <c r="D70" s="17" t="s">
        <v>1414</v>
      </c>
      <c r="E70" s="17">
        <v>14</v>
      </c>
      <c r="F70" s="17" t="str">
        <f>IF('ENDC-n78'!P73="Y", "Y", IF('ENDC-n78'!P73="N", "N", 0))</f>
        <v>N</v>
      </c>
      <c r="G70" s="17" t="b">
        <f>IFERROR(AND(OR(G1:H69,$AA70)=TRUE,IF(SEARCH(G$1,$A70)&gt;0,TRUE,FALSE)),"")</f>
        <v>0</v>
      </c>
      <c r="H70" s="17" t="str">
        <f>IFERROR(AND(OR(H1:H69,$AA70)=TRUE,IF(SEARCH(H$1,$A70)&gt;0,TRUE,FALSE)),"")</f>
        <v/>
      </c>
      <c r="I70" s="17" t="str">
        <f>IFERROR(AND(OR(I1:L69,$AA70)=TRUE,IF(SEARCH(I$1,$A70)&gt;0,TRUE,FALSE)),"")</f>
        <v/>
      </c>
      <c r="J70" s="17" t="str">
        <f>IFERROR(AND(OR(J1:L69,$AA70)=TRUE,IF(SEARCH(J$1,$A70)&gt;0,TRUE,FALSE)),"")</f>
        <v/>
      </c>
      <c r="K70" s="17" t="str">
        <f>IFERROR(AND(OR(K1:L69,$AA70)=TRUE,IF(SEARCH(K$1,$A70)&gt;0,TRUE,FALSE)),"")</f>
        <v/>
      </c>
      <c r="L70" s="17" t="b">
        <f>IFERROR(AND(OR(L1:L69,$AA70)=TRUE,IF(SEARCH(L$1,$A70)&gt;0,TRUE,FALSE)),"")</f>
        <v>0</v>
      </c>
      <c r="M70" s="17" t="str">
        <f>IFERROR(AND(OR(M1:M69,$AA70)=TRUE,IF(SEARCH(M$1,$A70)&gt;0,TRUE,FALSE)),"")</f>
        <v/>
      </c>
      <c r="N70" s="17" t="str">
        <f>IFERROR(AND(OR(N1:Q69,$AA70)=TRUE,IF(SEARCH(N$1,$A70)&gt;0,TRUE,FALSE)),"")</f>
        <v/>
      </c>
      <c r="O70" s="17" t="b">
        <f>IFERROR(AND(OR(O1:Q69,$AA70)=TRUE,IF(SEARCH(O$1,$A70)&gt;0,TRUE,FALSE)),"")</f>
        <v>0</v>
      </c>
      <c r="P70" s="17" t="str">
        <f>IFERROR(AND(OR(P1:Q69,$AA70)=TRUE,IF(SEARCH(P$1,$A70)&gt;0,TRUE,FALSE)),"")</f>
        <v/>
      </c>
      <c r="Q70" s="17" t="str">
        <f>IFERROR(AND(OR(Q1:Q69,$AA70)=TRUE,IF(SEARCH(Q$1,$A70)&gt;0,TRUE,FALSE)),"")</f>
        <v/>
      </c>
      <c r="R70" s="17" t="str">
        <f>IFERROR(AND(OR(R1:S69,$AA70)=TRUE,IF(SEARCH(R$1,$A70)&gt;0,TRUE,FALSE)),"")</f>
        <v/>
      </c>
      <c r="S70" s="17" t="str">
        <f>IFERROR(AND(OR(S1:S69,$AA70)=TRUE,IF(SEARCH(S$1,$A70)&gt;0,TRUE,FALSE)),"")</f>
        <v/>
      </c>
      <c r="T70" s="17" t="str">
        <f>IFERROR(AND(OR(T1:T69,$AA70)=TRUE,IF(SEARCH(T$1,$A70)&gt;0,TRUE,FALSE)),"")</f>
        <v/>
      </c>
      <c r="U70" s="17" t="b">
        <f>IFERROR(AND(OR(U1:X69,$AA70)=TRUE,IF(SEARCH(U$1,$A70)&gt;0,TRUE,FALSE)),"")</f>
        <v>0</v>
      </c>
      <c r="V70" s="17" t="str">
        <f>IFERROR(AND(OR(V1:X69,$AA70)=TRUE,IF(SEARCH(V$1,$A70)&gt;0,TRUE,FALSE)),"")</f>
        <v/>
      </c>
      <c r="W70" s="17" t="str">
        <f>IFERROR(AND(OR(W1:X69,$AA70)=TRUE,IF(SEARCH(W$1,$A70)&gt;0,TRUE,FALSE)),"")</f>
        <v/>
      </c>
      <c r="X70" s="17" t="str">
        <f>IFERROR(AND(OR(X1:X69,$AA70)=TRUE,IF(SEARCH(X$1,$A70)&gt;0,TRUE,FALSE)),"")</f>
        <v/>
      </c>
      <c r="Y70" s="17">
        <f t="shared" si="5"/>
        <v>0</v>
      </c>
      <c r="Z70" s="17" t="b">
        <f t="shared" si="6"/>
        <v>0</v>
      </c>
      <c r="AA70" s="17" t="b">
        <f t="shared" si="7"/>
        <v>0</v>
      </c>
      <c r="AB70" s="17" t="b">
        <f t="shared" si="8"/>
        <v>0</v>
      </c>
      <c r="AC70" s="17" t="b">
        <f>IF(E70&gt;'Overview (RESPONSES REQUIRED)'!$F$52,FALSE,TRUE)</f>
        <v>0</v>
      </c>
      <c r="AD70" s="17" t="b">
        <f>IF('Overview (RESPONSES REQUIRED)'!$D$52="Y", TRUE, FALSE)</f>
        <v>0</v>
      </c>
      <c r="AE70" s="17" t="str">
        <f t="shared" si="9"/>
        <v>N</v>
      </c>
    </row>
    <row r="71" spans="1:31" ht="15" x14ac:dyDescent="0.15">
      <c r="A71" s="17" t="s">
        <v>1482</v>
      </c>
      <c r="B71" s="17">
        <v>3</v>
      </c>
      <c r="C71" s="17">
        <v>1</v>
      </c>
      <c r="D71" s="17" t="s">
        <v>1414</v>
      </c>
      <c r="E71" s="17">
        <v>14</v>
      </c>
      <c r="F71" s="17" t="str">
        <f>IF('ENDC-n78'!P74="Y", "Y", IF('ENDC-n78'!P74="N", "N", 0))</f>
        <v>N</v>
      </c>
      <c r="G71" s="17" t="str">
        <f>IFERROR(AND(OR(G1:H70,$AA71)=TRUE,IF(SEARCH(G$1,$A71)&gt;0,TRUE,FALSE)),"")</f>
        <v/>
      </c>
      <c r="H71" s="17" t="b">
        <f>IFERROR(AND(OR(H1:H70,$AA71)=TRUE,IF(SEARCH(H$1,$A71)&gt;0,TRUE,FALSE)),"")</f>
        <v>0</v>
      </c>
      <c r="I71" s="17" t="b">
        <f>IFERROR(AND(OR(I1:L70,$AA71)=TRUE,IF(SEARCH(I$1,$A71)&gt;0,TRUE,FALSE)),"")</f>
        <v>0</v>
      </c>
      <c r="J71" s="17" t="str">
        <f>IFERROR(AND(OR(J1:L70,$AA71)=TRUE,IF(SEARCH(J$1,$A71)&gt;0,TRUE,FALSE)),"")</f>
        <v/>
      </c>
      <c r="K71" s="17" t="str">
        <f>IFERROR(AND(OR(K1:L70,$AA71)=TRUE,IF(SEARCH(K$1,$A71)&gt;0,TRUE,FALSE)),"")</f>
        <v/>
      </c>
      <c r="L71" s="17" t="str">
        <f>IFERROR(AND(OR(L1:L70,$AA71)=TRUE,IF(SEARCH(L$1,$A71)&gt;0,TRUE,FALSE)),"")</f>
        <v/>
      </c>
      <c r="M71" s="17" t="str">
        <f>IFERROR(AND(OR(M1:M70,$AA71)=TRUE,IF(SEARCH(M$1,$A71)&gt;0,TRUE,FALSE)),"")</f>
        <v/>
      </c>
      <c r="N71" s="17" t="str">
        <f>IFERROR(AND(OR(N1:Q70,$AA71)=TRUE,IF(SEARCH(N$1,$A71)&gt;0,TRUE,FALSE)),"")</f>
        <v/>
      </c>
      <c r="O71" s="17" t="str">
        <f>IFERROR(AND(OR(O1:Q70,$AA71)=TRUE,IF(SEARCH(O$1,$A71)&gt;0,TRUE,FALSE)),"")</f>
        <v/>
      </c>
      <c r="P71" s="17" t="str">
        <f>IFERROR(AND(OR(P1:Q70,$AA71)=TRUE,IF(SEARCH(P$1,$A71)&gt;0,TRUE,FALSE)),"")</f>
        <v/>
      </c>
      <c r="Q71" s="17" t="b">
        <f>IFERROR(AND(OR(Q1:Q70,$AA71)=TRUE,IF(SEARCH(Q$1,$A71)&gt;0,TRUE,FALSE)),"")</f>
        <v>0</v>
      </c>
      <c r="R71" s="17" t="str">
        <f>IFERROR(AND(OR(R1:S70,$AA71)=TRUE,IF(SEARCH(R$1,$A71)&gt;0,TRUE,FALSE)),"")</f>
        <v/>
      </c>
      <c r="S71" s="17" t="str">
        <f>IFERROR(AND(OR(S1:S70,$AA71)=TRUE,IF(SEARCH(S$1,$A71)&gt;0,TRUE,FALSE)),"")</f>
        <v/>
      </c>
      <c r="T71" s="17" t="str">
        <f>IFERROR(AND(OR(T1:T70,$AA71)=TRUE,IF(SEARCH(T$1,$A71)&gt;0,TRUE,FALSE)),"")</f>
        <v/>
      </c>
      <c r="U71" s="17" t="b">
        <f>IFERROR(AND(OR(U1:X70,$AA71)=TRUE,IF(SEARCH(U$1,$A71)&gt;0,TRUE,FALSE)),"")</f>
        <v>0</v>
      </c>
      <c r="V71" s="17" t="str">
        <f>IFERROR(AND(OR(V1:X70,$AA71)=TRUE,IF(SEARCH(V$1,$A71)&gt;0,TRUE,FALSE)),"")</f>
        <v/>
      </c>
      <c r="W71" s="17" t="str">
        <f>IFERROR(AND(OR(W1:X70,$AA71)=TRUE,IF(SEARCH(W$1,$A71)&gt;0,TRUE,FALSE)),"")</f>
        <v/>
      </c>
      <c r="X71" s="17" t="str">
        <f>IFERROR(AND(OR(X1:X70,$AA71)=TRUE,IF(SEARCH(X$1,$A71)&gt;0,TRUE,FALSE)),"")</f>
        <v/>
      </c>
      <c r="Y71" s="17">
        <f t="shared" si="5"/>
        <v>0</v>
      </c>
      <c r="Z71" s="17" t="b">
        <f t="shared" si="6"/>
        <v>0</v>
      </c>
      <c r="AA71" s="17" t="b">
        <f t="shared" si="7"/>
        <v>0</v>
      </c>
      <c r="AB71" s="17" t="b">
        <f t="shared" si="8"/>
        <v>0</v>
      </c>
      <c r="AC71" s="17" t="b">
        <f>IF(E71&gt;'Overview (RESPONSES REQUIRED)'!$F$52,FALSE,TRUE)</f>
        <v>0</v>
      </c>
      <c r="AD71" s="17" t="b">
        <f>IF('Overview (RESPONSES REQUIRED)'!$D$52="Y", TRUE, FALSE)</f>
        <v>0</v>
      </c>
      <c r="AE71" s="17" t="str">
        <f t="shared" si="9"/>
        <v>N</v>
      </c>
    </row>
    <row r="72" spans="1:31" ht="15" x14ac:dyDescent="0.15">
      <c r="A72" s="17" t="s">
        <v>1483</v>
      </c>
      <c r="B72" s="17">
        <v>3</v>
      </c>
      <c r="C72" s="17">
        <v>1</v>
      </c>
      <c r="D72" s="17" t="s">
        <v>1414</v>
      </c>
      <c r="E72" s="17">
        <v>14</v>
      </c>
      <c r="F72" s="17" t="str">
        <f>IF('ENDC-n78'!P75="Y", "Y", IF('ENDC-n78'!P75="N", "N", 0))</f>
        <v>N</v>
      </c>
      <c r="G72" s="17" t="b">
        <f>IFERROR(AND(OR(G1:H71,$AA72)=TRUE,IF(SEARCH(G$1,$A72)&gt;0,TRUE,FALSE)),"")</f>
        <v>0</v>
      </c>
      <c r="H72" s="17" t="str">
        <f>IFERROR(AND(OR(H1:H71,$AA72)=TRUE,IF(SEARCH(H$1,$A72)&gt;0,TRUE,FALSE)),"")</f>
        <v/>
      </c>
      <c r="I72" s="17" t="str">
        <f>IFERROR(AND(OR(I1:L71,$AA72)=TRUE,IF(SEARCH(I$1,$A72)&gt;0,TRUE,FALSE)),"")</f>
        <v/>
      </c>
      <c r="J72" s="17" t="b">
        <f>IFERROR(AND(OR(J1:L71,$AA72)=TRUE,IF(SEARCH(J$1,$A72)&gt;0,TRUE,FALSE)),"")</f>
        <v>0</v>
      </c>
      <c r="K72" s="17" t="str">
        <f>IFERROR(AND(OR(K1:L71,$AA72)=TRUE,IF(SEARCH(K$1,$A72)&gt;0,TRUE,FALSE)),"")</f>
        <v/>
      </c>
      <c r="L72" s="17" t="str">
        <f>IFERROR(AND(OR(L1:L71,$AA72)=TRUE,IF(SEARCH(L$1,$A72)&gt;0,TRUE,FALSE)),"")</f>
        <v/>
      </c>
      <c r="M72" s="17" t="str">
        <f>IFERROR(AND(OR(M1:M71,$AA72)=TRUE,IF(SEARCH(M$1,$A72)&gt;0,TRUE,FALSE)),"")</f>
        <v/>
      </c>
      <c r="N72" s="17" t="str">
        <f>IFERROR(AND(OR(N1:Q71,$AA72)=TRUE,IF(SEARCH(N$1,$A72)&gt;0,TRUE,FALSE)),"")</f>
        <v/>
      </c>
      <c r="O72" s="17" t="str">
        <f>IFERROR(AND(OR(O1:Q71,$AA72)=TRUE,IF(SEARCH(O$1,$A72)&gt;0,TRUE,FALSE)),"")</f>
        <v/>
      </c>
      <c r="P72" s="17" t="str">
        <f>IFERROR(AND(OR(P1:Q71,$AA72)=TRUE,IF(SEARCH(P$1,$A72)&gt;0,TRUE,FALSE)),"")</f>
        <v/>
      </c>
      <c r="Q72" s="17" t="b">
        <f>IFERROR(AND(OR(Q1:Q71,$AA72)=TRUE,IF(SEARCH(Q$1,$A72)&gt;0,TRUE,FALSE)),"")</f>
        <v>0</v>
      </c>
      <c r="R72" s="17" t="str">
        <f>IFERROR(AND(OR(R1:S71,$AA72)=TRUE,IF(SEARCH(R$1,$A72)&gt;0,TRUE,FALSE)),"")</f>
        <v/>
      </c>
      <c r="S72" s="17" t="str">
        <f>IFERROR(AND(OR(S1:S71,$AA72)=TRUE,IF(SEARCH(S$1,$A72)&gt;0,TRUE,FALSE)),"")</f>
        <v/>
      </c>
      <c r="T72" s="17" t="str">
        <f>IFERROR(AND(OR(T1:T71,$AA72)=TRUE,IF(SEARCH(T$1,$A72)&gt;0,TRUE,FALSE)),"")</f>
        <v/>
      </c>
      <c r="U72" s="17" t="b">
        <f>IFERROR(AND(OR(U1:X71,$AA72)=TRUE,IF(SEARCH(U$1,$A72)&gt;0,TRUE,FALSE)),"")</f>
        <v>0</v>
      </c>
      <c r="V72" s="17" t="str">
        <f>IFERROR(AND(OR(V1:X71,$AA72)=TRUE,IF(SEARCH(V$1,$A72)&gt;0,TRUE,FALSE)),"")</f>
        <v/>
      </c>
      <c r="W72" s="17" t="str">
        <f>IFERROR(AND(OR(W1:X71,$AA72)=TRUE,IF(SEARCH(W$1,$A72)&gt;0,TRUE,FALSE)),"")</f>
        <v/>
      </c>
      <c r="X72" s="17" t="str">
        <f>IFERROR(AND(OR(X1:X71,$AA72)=TRUE,IF(SEARCH(X$1,$A72)&gt;0,TRUE,FALSE)),"")</f>
        <v/>
      </c>
      <c r="Y72" s="17">
        <f t="shared" si="5"/>
        <v>0</v>
      </c>
      <c r="Z72" s="17" t="b">
        <f t="shared" si="6"/>
        <v>0</v>
      </c>
      <c r="AA72" s="17" t="b">
        <f t="shared" si="7"/>
        <v>0</v>
      </c>
      <c r="AB72" s="17" t="b">
        <f t="shared" si="8"/>
        <v>0</v>
      </c>
      <c r="AC72" s="17" t="b">
        <f>IF(E72&gt;'Overview (RESPONSES REQUIRED)'!$F$52,FALSE,TRUE)</f>
        <v>0</v>
      </c>
      <c r="AD72" s="17" t="b">
        <f>IF('Overview (RESPONSES REQUIRED)'!$D$52="Y", TRUE, FALSE)</f>
        <v>0</v>
      </c>
      <c r="AE72" s="17" t="str">
        <f t="shared" si="9"/>
        <v>N</v>
      </c>
    </row>
    <row r="73" spans="1:31" ht="15" x14ac:dyDescent="0.15">
      <c r="A73" s="17" t="s">
        <v>1484</v>
      </c>
      <c r="B73" s="17">
        <v>3</v>
      </c>
      <c r="C73" s="17">
        <v>1</v>
      </c>
      <c r="D73" s="17" t="s">
        <v>1414</v>
      </c>
      <c r="E73" s="17">
        <v>14</v>
      </c>
      <c r="F73" s="17" t="str">
        <f>IF('ENDC-n78'!P76="Y", "Y", IF('ENDC-n78'!P76="N", "N", 0))</f>
        <v>N</v>
      </c>
      <c r="G73" s="17" t="str">
        <f>IFERROR(AND(OR(G1:H72,$AA73)=TRUE,IF(SEARCH(G$1,$A73)&gt;0,TRUE,FALSE)),"")</f>
        <v/>
      </c>
      <c r="H73" s="17" t="str">
        <f>IFERROR(AND(OR(H1:H72,$AA73)=TRUE,IF(SEARCH(H$1,$A73)&gt;0,TRUE,FALSE)),"")</f>
        <v/>
      </c>
      <c r="I73" s="17" t="str">
        <f>IFERROR(AND(OR(I1:L72,$AA73)=TRUE,IF(SEARCH(I$1,$A73)&gt;0,TRUE,FALSE)),"")</f>
        <v/>
      </c>
      <c r="J73" s="17" t="str">
        <f>IFERROR(AND(OR(J1:L72,$AA73)=TRUE,IF(SEARCH(J$1,$A73)&gt;0,TRUE,FALSE)),"")</f>
        <v/>
      </c>
      <c r="K73" s="17" t="str">
        <f>IFERROR(AND(OR(K1:L72,$AA73)=TRUE,IF(SEARCH(K$1,$A73)&gt;0,TRUE,FALSE)),"")</f>
        <v/>
      </c>
      <c r="L73" s="17" t="b">
        <f>IFERROR(AND(OR(L1:L72,$AA73)=TRUE,IF(SEARCH(L$1,$A73)&gt;0,TRUE,FALSE)),"")</f>
        <v>0</v>
      </c>
      <c r="M73" s="17" t="str">
        <f>IFERROR(AND(OR(M1:M72,$AA73)=TRUE,IF(SEARCH(M$1,$A73)&gt;0,TRUE,FALSE)),"")</f>
        <v/>
      </c>
      <c r="N73" s="17" t="str">
        <f>IFERROR(AND(OR(N1:Q72,$AA73)=TRUE,IF(SEARCH(N$1,$A73)&gt;0,TRUE,FALSE)),"")</f>
        <v/>
      </c>
      <c r="O73" s="17" t="b">
        <f>IFERROR(AND(OR(O1:Q72,$AA73)=TRUE,IF(SEARCH(O$1,$A73)&gt;0,TRUE,FALSE)),"")</f>
        <v>0</v>
      </c>
      <c r="P73" s="17" t="str">
        <f>IFERROR(AND(OR(P1:Q72,$AA73)=TRUE,IF(SEARCH(P$1,$A73)&gt;0,TRUE,FALSE)),"")</f>
        <v/>
      </c>
      <c r="Q73" s="17" t="str">
        <f>IFERROR(AND(OR(Q1:Q72,$AA73)=TRUE,IF(SEARCH(Q$1,$A73)&gt;0,TRUE,FALSE)),"")</f>
        <v/>
      </c>
      <c r="R73" s="17" t="str">
        <f>IFERROR(AND(OR(R1:S72,$AA73)=TRUE,IF(SEARCH(R$1,$A73)&gt;0,TRUE,FALSE)),"")</f>
        <v/>
      </c>
      <c r="S73" s="17" t="str">
        <f>IFERROR(AND(OR(S1:S72,$AA73)=TRUE,IF(SEARCH(S$1,$A73)&gt;0,TRUE,FALSE)),"")</f>
        <v/>
      </c>
      <c r="T73" s="17" t="b">
        <f>IFERROR(AND(OR(T1:T72,$AA73)=TRUE,IF(SEARCH(T$1,$A73)&gt;0,TRUE,FALSE)),"")</f>
        <v>0</v>
      </c>
      <c r="U73" s="17" t="str">
        <f>IFERROR(AND(OR(U1:X72,$AA73)=TRUE,IF(SEARCH(U$1,$A73)&gt;0,TRUE,FALSE)),"")</f>
        <v/>
      </c>
      <c r="V73" s="17" t="str">
        <f>IFERROR(AND(OR(V1:X72,$AA73)=TRUE,IF(SEARCH(V$1,$A73)&gt;0,TRUE,FALSE)),"")</f>
        <v/>
      </c>
      <c r="W73" s="17" t="str">
        <f>IFERROR(AND(OR(W1:X72,$AA73)=TRUE,IF(SEARCH(W$1,$A73)&gt;0,TRUE,FALSE)),"")</f>
        <v/>
      </c>
      <c r="X73" s="17" t="str">
        <f>IFERROR(AND(OR(X1:X72,$AA73)=TRUE,IF(SEARCH(X$1,$A73)&gt;0,TRUE,FALSE)),"")</f>
        <v/>
      </c>
      <c r="Y73" s="17">
        <f t="shared" si="5"/>
        <v>0</v>
      </c>
      <c r="Z73" s="17" t="b">
        <f t="shared" si="6"/>
        <v>0</v>
      </c>
      <c r="AA73" s="17" t="b">
        <f t="shared" si="7"/>
        <v>0</v>
      </c>
      <c r="AB73" s="17" t="b">
        <f t="shared" si="8"/>
        <v>0</v>
      </c>
      <c r="AC73" s="17" t="b">
        <f>IF(E73&gt;'Overview (RESPONSES REQUIRED)'!$F$52,FALSE,TRUE)</f>
        <v>0</v>
      </c>
      <c r="AD73" s="17" t="b">
        <f>IF('Overview (RESPONSES REQUIRED)'!$D$52="Y", TRUE, FALSE)</f>
        <v>0</v>
      </c>
      <c r="AE73" s="17" t="str">
        <f t="shared" si="9"/>
        <v>N</v>
      </c>
    </row>
    <row r="74" spans="1:31" ht="15" x14ac:dyDescent="0.15">
      <c r="A74" s="17" t="s">
        <v>1485</v>
      </c>
      <c r="B74" s="17">
        <v>3</v>
      </c>
      <c r="C74" s="17">
        <v>1</v>
      </c>
      <c r="D74" s="17" t="s">
        <v>1414</v>
      </c>
      <c r="E74" s="17">
        <v>14</v>
      </c>
      <c r="F74" s="17" t="str">
        <f>IF('ENDC-n78'!P77="Y", "Y", IF('ENDC-n78'!P77="N", "N", 0))</f>
        <v>N</v>
      </c>
      <c r="G74" s="17" t="str">
        <f>IFERROR(AND(OR(G1:H73,$AA74)=TRUE,IF(SEARCH(G$1,$A74)&gt;0,TRUE,FALSE)),"")</f>
        <v/>
      </c>
      <c r="H74" s="17" t="b">
        <f>IFERROR(AND(OR(H1:H73,$AA74)=TRUE,IF(SEARCH(H$1,$A74)&gt;0,TRUE,FALSE)),"")</f>
        <v>0</v>
      </c>
      <c r="I74" s="17" t="str">
        <f>IFERROR(AND(OR(I1:L73,$AA74)=TRUE,IF(SEARCH(I$1,$A74)&gt;0,TRUE,FALSE)),"")</f>
        <v/>
      </c>
      <c r="J74" s="17" t="str">
        <f>IFERROR(AND(OR(J1:L73,$AA74)=TRUE,IF(SEARCH(J$1,$A74)&gt;0,TRUE,FALSE)),"")</f>
        <v/>
      </c>
      <c r="K74" s="17" t="str">
        <f>IFERROR(AND(OR(K1:L73,$AA74)=TRUE,IF(SEARCH(K$1,$A74)&gt;0,TRUE,FALSE)),"")</f>
        <v/>
      </c>
      <c r="L74" s="17" t="b">
        <f>IFERROR(AND(OR(L1:L73,$AA74)=TRUE,IF(SEARCH(L$1,$A74)&gt;0,TRUE,FALSE)),"")</f>
        <v>0</v>
      </c>
      <c r="M74" s="17" t="str">
        <f>IFERROR(AND(OR(M1:M73,$AA74)=TRUE,IF(SEARCH(M$1,$A74)&gt;0,TRUE,FALSE)),"")</f>
        <v/>
      </c>
      <c r="N74" s="17" t="str">
        <f>IFERROR(AND(OR(N1:Q73,$AA74)=TRUE,IF(SEARCH(N$1,$A74)&gt;0,TRUE,FALSE)),"")</f>
        <v/>
      </c>
      <c r="O74" s="17" t="str">
        <f>IFERROR(AND(OR(O1:Q73,$AA74)=TRUE,IF(SEARCH(O$1,$A74)&gt;0,TRUE,FALSE)),"")</f>
        <v/>
      </c>
      <c r="P74" s="17" t="str">
        <f>IFERROR(AND(OR(P1:Q73,$AA74)=TRUE,IF(SEARCH(P$1,$A74)&gt;0,TRUE,FALSE)),"")</f>
        <v/>
      </c>
      <c r="Q74" s="17" t="str">
        <f>IFERROR(AND(OR(Q1:Q73,$AA74)=TRUE,IF(SEARCH(Q$1,$A74)&gt;0,TRUE,FALSE)),"")</f>
        <v/>
      </c>
      <c r="R74" s="17" t="str">
        <f>IFERROR(AND(OR(R1:S73,$AA74)=TRUE,IF(SEARCH(R$1,$A74)&gt;0,TRUE,FALSE)),"")</f>
        <v/>
      </c>
      <c r="S74" s="17" t="str">
        <f>IFERROR(AND(OR(S1:S73,$AA74)=TRUE,IF(SEARCH(S$1,$A74)&gt;0,TRUE,FALSE)),"")</f>
        <v/>
      </c>
      <c r="T74" s="17" t="b">
        <f>IFERROR(AND(OR(T1:T73,$AA74)=TRUE,IF(SEARCH(T$1,$A74)&gt;0,TRUE,FALSE)),"")</f>
        <v>0</v>
      </c>
      <c r="U74" s="17" t="b">
        <f>IFERROR(AND(OR(U1:X73,$AA74)=TRUE,IF(SEARCH(U$1,$A74)&gt;0,TRUE,FALSE)),"")</f>
        <v>0</v>
      </c>
      <c r="V74" s="17" t="str">
        <f>IFERROR(AND(OR(V1:X73,$AA74)=TRUE,IF(SEARCH(V$1,$A74)&gt;0,TRUE,FALSE)),"")</f>
        <v/>
      </c>
      <c r="W74" s="17" t="str">
        <f>IFERROR(AND(OR(W1:X73,$AA74)=TRUE,IF(SEARCH(W$1,$A74)&gt;0,TRUE,FALSE)),"")</f>
        <v/>
      </c>
      <c r="X74" s="17" t="str">
        <f>IFERROR(AND(OR(X1:X73,$AA74)=TRUE,IF(SEARCH(X$1,$A74)&gt;0,TRUE,FALSE)),"")</f>
        <v/>
      </c>
      <c r="Y74" s="17">
        <f t="shared" si="5"/>
        <v>0</v>
      </c>
      <c r="Z74" s="17" t="b">
        <f t="shared" si="6"/>
        <v>0</v>
      </c>
      <c r="AA74" s="17" t="b">
        <f t="shared" si="7"/>
        <v>0</v>
      </c>
      <c r="AB74" s="17" t="b">
        <f t="shared" si="8"/>
        <v>0</v>
      </c>
      <c r="AC74" s="17" t="b">
        <f>IF(E74&gt;'Overview (RESPONSES REQUIRED)'!$F$52,FALSE,TRUE)</f>
        <v>0</v>
      </c>
      <c r="AD74" s="17" t="b">
        <f>IF('Overview (RESPONSES REQUIRED)'!$D$52="Y", TRUE, FALSE)</f>
        <v>0</v>
      </c>
      <c r="AE74" s="17" t="str">
        <f t="shared" si="9"/>
        <v>N</v>
      </c>
    </row>
    <row r="75" spans="1:31" ht="15" x14ac:dyDescent="0.15">
      <c r="A75" s="17" t="s">
        <v>1486</v>
      </c>
      <c r="B75" s="17">
        <v>3</v>
      </c>
      <c r="C75" s="17">
        <v>1</v>
      </c>
      <c r="D75" s="17" t="s">
        <v>1414</v>
      </c>
      <c r="E75" s="17">
        <v>14</v>
      </c>
      <c r="F75" s="17" t="str">
        <f>IF('ENDC-n78'!P78="Y", "Y", IF('ENDC-n78'!P78="N", "N", 0))</f>
        <v>N</v>
      </c>
      <c r="G75" s="17" t="str">
        <f>IFERROR(AND(OR(G1:H74,$AA75)=TRUE,IF(SEARCH(G$1,$A75)&gt;0,TRUE,FALSE)),"")</f>
        <v/>
      </c>
      <c r="H75" s="17" t="b">
        <f>IFERROR(AND(OR(H1:H74,$AA75)=TRUE,IF(SEARCH(H$1,$A75)&gt;0,TRUE,FALSE)),"")</f>
        <v>0</v>
      </c>
      <c r="I75" s="17" t="str">
        <f>IFERROR(AND(OR(I1:L74,$AA75)=TRUE,IF(SEARCH(I$1,$A75)&gt;0,TRUE,FALSE)),"")</f>
        <v/>
      </c>
      <c r="J75" s="17" t="str">
        <f>IFERROR(AND(OR(J1:L74,$AA75)=TRUE,IF(SEARCH(J$1,$A75)&gt;0,TRUE,FALSE)),"")</f>
        <v/>
      </c>
      <c r="K75" s="17" t="str">
        <f>IFERROR(AND(OR(K1:L74,$AA75)=TRUE,IF(SEARCH(K$1,$A75)&gt;0,TRUE,FALSE)),"")</f>
        <v/>
      </c>
      <c r="L75" s="17" t="str">
        <f>IFERROR(AND(OR(L1:L74,$AA75)=TRUE,IF(SEARCH(L$1,$A75)&gt;0,TRUE,FALSE)),"")</f>
        <v/>
      </c>
      <c r="M75" s="17" t="str">
        <f>IFERROR(AND(OR(M1:M74,$AA75)=TRUE,IF(SEARCH(M$1,$A75)&gt;0,TRUE,FALSE)),"")</f>
        <v/>
      </c>
      <c r="N75" s="17" t="str">
        <f>IFERROR(AND(OR(N1:Q74,$AA75)=TRUE,IF(SEARCH(N$1,$A75)&gt;0,TRUE,FALSE)),"")</f>
        <v/>
      </c>
      <c r="O75" s="17" t="str">
        <f>IFERROR(AND(OR(O1:Q74,$AA75)=TRUE,IF(SEARCH(O$1,$A75)&gt;0,TRUE,FALSE)),"")</f>
        <v/>
      </c>
      <c r="P75" s="17" t="str">
        <f>IFERROR(AND(OR(P1:Q74,$AA75)=TRUE,IF(SEARCH(P$1,$A75)&gt;0,TRUE,FALSE)),"")</f>
        <v/>
      </c>
      <c r="Q75" s="17" t="b">
        <f>IFERROR(AND(OR(Q1:Q74,$AA75)=TRUE,IF(SEARCH(Q$1,$A75)&gt;0,TRUE,FALSE)),"")</f>
        <v>0</v>
      </c>
      <c r="R75" s="17" t="str">
        <f>IFERROR(AND(OR(R1:S74,$AA75)=TRUE,IF(SEARCH(R$1,$A75)&gt;0,TRUE,FALSE)),"")</f>
        <v/>
      </c>
      <c r="S75" s="17" t="str">
        <f>IFERROR(AND(OR(S1:S74,$AA75)=TRUE,IF(SEARCH(S$1,$A75)&gt;0,TRUE,FALSE)),"")</f>
        <v/>
      </c>
      <c r="T75" s="17" t="b">
        <f>IFERROR(AND(OR(T1:T74,$AA75)=TRUE,IF(SEARCH(T$1,$A75)&gt;0,TRUE,FALSE)),"")</f>
        <v>0</v>
      </c>
      <c r="U75" s="17" t="b">
        <f>IFERROR(AND(OR(U1:X74,$AA75)=TRUE,IF(SEARCH(U$1,$A75)&gt;0,TRUE,FALSE)),"")</f>
        <v>0</v>
      </c>
      <c r="V75" s="17" t="str">
        <f>IFERROR(AND(OR(V1:X74,$AA75)=TRUE,IF(SEARCH(V$1,$A75)&gt;0,TRUE,FALSE)),"")</f>
        <v/>
      </c>
      <c r="W75" s="17" t="str">
        <f>IFERROR(AND(OR(W1:X74,$AA75)=TRUE,IF(SEARCH(W$1,$A75)&gt;0,TRUE,FALSE)),"")</f>
        <v/>
      </c>
      <c r="X75" s="17" t="str">
        <f>IFERROR(AND(OR(X1:X74,$AA75)=TRUE,IF(SEARCH(X$1,$A75)&gt;0,TRUE,FALSE)),"")</f>
        <v/>
      </c>
      <c r="Y75" s="17">
        <f t="shared" si="5"/>
        <v>0</v>
      </c>
      <c r="Z75" s="17" t="b">
        <f t="shared" si="6"/>
        <v>0</v>
      </c>
      <c r="AA75" s="17" t="b">
        <f t="shared" si="7"/>
        <v>0</v>
      </c>
      <c r="AB75" s="17" t="b">
        <f t="shared" si="8"/>
        <v>0</v>
      </c>
      <c r="AC75" s="17" t="b">
        <f>IF(E75&gt;'Overview (RESPONSES REQUIRED)'!$F$52,FALSE,TRUE)</f>
        <v>0</v>
      </c>
      <c r="AD75" s="17" t="b">
        <f>IF('Overview (RESPONSES REQUIRED)'!$D$52="Y", TRUE, FALSE)</f>
        <v>0</v>
      </c>
      <c r="AE75" s="17" t="str">
        <f t="shared" si="9"/>
        <v>N</v>
      </c>
    </row>
    <row r="76" spans="1:31" ht="15" x14ac:dyDescent="0.15">
      <c r="A76" s="17" t="s">
        <v>1487</v>
      </c>
      <c r="B76" s="17">
        <v>3</v>
      </c>
      <c r="C76" s="17">
        <v>1</v>
      </c>
      <c r="D76" s="17" t="s">
        <v>1414</v>
      </c>
      <c r="E76" s="17">
        <v>10</v>
      </c>
      <c r="F76" s="17" t="str">
        <f>IF('ENDC-n78'!P79="Y", "Y", IF('ENDC-n78'!P79="N", "N", 0))</f>
        <v>N</v>
      </c>
      <c r="G76" s="17" t="b">
        <f>IFERROR(AND(OR(G1:H75,$AA76)=TRUE,IF(SEARCH(G$1,$A76)&gt;0,TRUE,FALSE)),"")</f>
        <v>0</v>
      </c>
      <c r="H76" s="17" t="str">
        <f>IFERROR(AND(OR(H1:H75,$AA76)=TRUE,IF(SEARCH(H$1,$A76)&gt;0,TRUE,FALSE)),"")</f>
        <v/>
      </c>
      <c r="I76" s="17" t="str">
        <f>IFERROR(AND(OR(I1:L75,$AA76)=TRUE,IF(SEARCH(I$1,$A76)&gt;0,TRUE,FALSE)),"")</f>
        <v/>
      </c>
      <c r="J76" s="17" t="b">
        <f>IFERROR(AND(OR(J1:L75,$AA76)=TRUE,IF(SEARCH(J$1,$A76)&gt;0,TRUE,FALSE)),"")</f>
        <v>0</v>
      </c>
      <c r="K76" s="17" t="str">
        <f>IFERROR(AND(OR(K1:L75,$AA76)=TRUE,IF(SEARCH(K$1,$A76)&gt;0,TRUE,FALSE)),"")</f>
        <v/>
      </c>
      <c r="L76" s="17" t="str">
        <f>IFERROR(AND(OR(L1:L75,$AA76)=TRUE,IF(SEARCH(L$1,$A76)&gt;0,TRUE,FALSE)),"")</f>
        <v/>
      </c>
      <c r="M76" s="17" t="str">
        <f>IFERROR(AND(OR(M1:M75,$AA76)=TRUE,IF(SEARCH(M$1,$A76)&gt;0,TRUE,FALSE)),"")</f>
        <v/>
      </c>
      <c r="N76" s="17" t="str">
        <f>IFERROR(AND(OR(N1:Q75,$AA76)=TRUE,IF(SEARCH(N$1,$A76)&gt;0,TRUE,FALSE)),"")</f>
        <v/>
      </c>
      <c r="O76" s="17" t="b">
        <f>IFERROR(AND(OR(O1:Q75,$AA76)=TRUE,IF(SEARCH(O$1,$A76)&gt;0,TRUE,FALSE)),"")</f>
        <v>0</v>
      </c>
      <c r="P76" s="17" t="str">
        <f>IFERROR(AND(OR(P1:Q75,$AA76)=TRUE,IF(SEARCH(P$1,$A76)&gt;0,TRUE,FALSE)),"")</f>
        <v/>
      </c>
      <c r="Q76" s="17" t="str">
        <f>IFERROR(AND(OR(Q1:Q75,$AA76)=TRUE,IF(SEARCH(Q$1,$A76)&gt;0,TRUE,FALSE)),"")</f>
        <v/>
      </c>
      <c r="R76" s="17" t="str">
        <f>IFERROR(AND(OR(R1:S75,$AA76)=TRUE,IF(SEARCH(R$1,$A76)&gt;0,TRUE,FALSE)),"")</f>
        <v/>
      </c>
      <c r="S76" s="17" t="str">
        <f>IFERROR(AND(OR(S1:S75,$AA76)=TRUE,IF(SEARCH(S$1,$A76)&gt;0,TRUE,FALSE)),"")</f>
        <v/>
      </c>
      <c r="T76" s="17" t="str">
        <f>IFERROR(AND(OR(T1:T75,$AA76)=TRUE,IF(SEARCH(T$1,$A76)&gt;0,TRUE,FALSE)),"")</f>
        <v/>
      </c>
      <c r="U76" s="17" t="str">
        <f>IFERROR(AND(OR(U1:X75,$AA76)=TRUE,IF(SEARCH(U$1,$A76)&gt;0,TRUE,FALSE)),"")</f>
        <v/>
      </c>
      <c r="V76" s="17" t="str">
        <f>IFERROR(AND(OR(V1:X75,$AA76)=TRUE,IF(SEARCH(V$1,$A76)&gt;0,TRUE,FALSE)),"")</f>
        <v/>
      </c>
      <c r="W76" s="17" t="b">
        <f>IFERROR(AND(OR(W1:X75,$AA76)=TRUE,IF(SEARCH(W$1,$A76)&gt;0,TRUE,FALSE)),"")</f>
        <v>0</v>
      </c>
      <c r="X76" s="17" t="str">
        <f>IFERROR(AND(OR(X1:X75,$AA76)=TRUE,IF(SEARCH(X$1,$A76)&gt;0,TRUE,FALSE)),"")</f>
        <v/>
      </c>
      <c r="Y76" s="17">
        <f t="shared" si="5"/>
        <v>0</v>
      </c>
      <c r="Z76" s="17" t="b">
        <f t="shared" si="6"/>
        <v>0</v>
      </c>
      <c r="AA76" s="17" t="b">
        <f t="shared" si="7"/>
        <v>0</v>
      </c>
      <c r="AB76" s="17" t="b">
        <f t="shared" si="8"/>
        <v>0</v>
      </c>
      <c r="AC76" s="17" t="b">
        <f>IF(E76&gt;'Overview (RESPONSES REQUIRED)'!$F$52,FALSE,TRUE)</f>
        <v>0</v>
      </c>
      <c r="AD76" s="17" t="b">
        <f>IF('Overview (RESPONSES REQUIRED)'!$D$52="Y", TRUE, FALSE)</f>
        <v>0</v>
      </c>
      <c r="AE76" s="17" t="str">
        <f t="shared" si="9"/>
        <v>N</v>
      </c>
    </row>
    <row r="77" spans="1:31" ht="15" x14ac:dyDescent="0.15">
      <c r="A77" s="17" t="s">
        <v>1488</v>
      </c>
      <c r="B77" s="17">
        <v>3</v>
      </c>
      <c r="C77" s="17">
        <v>1</v>
      </c>
      <c r="D77" s="17" t="s">
        <v>1414</v>
      </c>
      <c r="E77" s="17">
        <v>10</v>
      </c>
      <c r="F77" s="17" t="str">
        <f>IF('ENDC-n78'!P80="Y", "Y", IF('ENDC-n78'!P80="N", "N", 0))</f>
        <v>N</v>
      </c>
      <c r="G77" s="17" t="str">
        <f>IFERROR(AND(OR(G1:H76,$AA77)=TRUE,IF(SEARCH(G$1,$A77)&gt;0,TRUE,FALSE)),"")</f>
        <v/>
      </c>
      <c r="H77" s="17" t="b">
        <f>IFERROR(AND(OR(H1:H76,$AA77)=TRUE,IF(SEARCH(H$1,$A77)&gt;0,TRUE,FALSE)),"")</f>
        <v>0</v>
      </c>
      <c r="I77" s="17" t="b">
        <f>IFERROR(AND(OR(I1:L76,$AA77)=TRUE,IF(SEARCH(I$1,$A77)&gt;0,TRUE,FALSE)),"")</f>
        <v>0</v>
      </c>
      <c r="J77" s="17" t="str">
        <f>IFERROR(AND(OR(J1:L76,$AA77)=TRUE,IF(SEARCH(J$1,$A77)&gt;0,TRUE,FALSE)),"")</f>
        <v/>
      </c>
      <c r="K77" s="17" t="str">
        <f>IFERROR(AND(OR(K1:L76,$AA77)=TRUE,IF(SEARCH(K$1,$A77)&gt;0,TRUE,FALSE)),"")</f>
        <v/>
      </c>
      <c r="L77" s="17" t="str">
        <f>IFERROR(AND(OR(L1:L76,$AA77)=TRUE,IF(SEARCH(L$1,$A77)&gt;0,TRUE,FALSE)),"")</f>
        <v/>
      </c>
      <c r="M77" s="17" t="str">
        <f>IFERROR(AND(OR(M1:M76,$AA77)=TRUE,IF(SEARCH(M$1,$A77)&gt;0,TRUE,FALSE)),"")</f>
        <v/>
      </c>
      <c r="N77" s="17" t="str">
        <f>IFERROR(AND(OR(N1:Q76,$AA77)=TRUE,IF(SEARCH(N$1,$A77)&gt;0,TRUE,FALSE)),"")</f>
        <v/>
      </c>
      <c r="O77" s="17" t="b">
        <f>IFERROR(AND(OR(O1:Q76,$AA77)=TRUE,IF(SEARCH(O$1,$A77)&gt;0,TRUE,FALSE)),"")</f>
        <v>0</v>
      </c>
      <c r="P77" s="17" t="str">
        <f>IFERROR(AND(OR(P1:Q76,$AA77)=TRUE,IF(SEARCH(P$1,$A77)&gt;0,TRUE,FALSE)),"")</f>
        <v/>
      </c>
      <c r="Q77" s="17" t="str">
        <f>IFERROR(AND(OR(Q1:Q76,$AA77)=TRUE,IF(SEARCH(Q$1,$A77)&gt;0,TRUE,FALSE)),"")</f>
        <v/>
      </c>
      <c r="R77" s="17" t="str">
        <f>IFERROR(AND(OR(R1:S76,$AA77)=TRUE,IF(SEARCH(R$1,$A77)&gt;0,TRUE,FALSE)),"")</f>
        <v/>
      </c>
      <c r="S77" s="17" t="str">
        <f>IFERROR(AND(OR(S1:S76,$AA77)=TRUE,IF(SEARCH(S$1,$A77)&gt;0,TRUE,FALSE)),"")</f>
        <v/>
      </c>
      <c r="T77" s="17" t="str">
        <f>IFERROR(AND(OR(T1:T76,$AA77)=TRUE,IF(SEARCH(T$1,$A77)&gt;0,TRUE,FALSE)),"")</f>
        <v/>
      </c>
      <c r="U77" s="17" t="str">
        <f>IFERROR(AND(OR(U1:X76,$AA77)=TRUE,IF(SEARCH(U$1,$A77)&gt;0,TRUE,FALSE)),"")</f>
        <v/>
      </c>
      <c r="V77" s="17" t="str">
        <f>IFERROR(AND(OR(V1:X76,$AA77)=TRUE,IF(SEARCH(V$1,$A77)&gt;0,TRUE,FALSE)),"")</f>
        <v/>
      </c>
      <c r="W77" s="17" t="b">
        <f>IFERROR(AND(OR(W1:X76,$AA77)=TRUE,IF(SEARCH(W$1,$A77)&gt;0,TRUE,FALSE)),"")</f>
        <v>0</v>
      </c>
      <c r="X77" s="17" t="str">
        <f>IFERROR(AND(OR(X1:X76,$AA77)=TRUE,IF(SEARCH(X$1,$A77)&gt;0,TRUE,FALSE)),"")</f>
        <v/>
      </c>
      <c r="Y77" s="17">
        <f t="shared" si="5"/>
        <v>0</v>
      </c>
      <c r="Z77" s="17" t="b">
        <f t="shared" si="6"/>
        <v>0</v>
      </c>
      <c r="AA77" s="17" t="b">
        <f t="shared" si="7"/>
        <v>0</v>
      </c>
      <c r="AB77" s="17" t="b">
        <f t="shared" si="8"/>
        <v>0</v>
      </c>
      <c r="AC77" s="17" t="b">
        <f>IF(E77&gt;'Overview (RESPONSES REQUIRED)'!$F$52,FALSE,TRUE)</f>
        <v>0</v>
      </c>
      <c r="AD77" s="17" t="b">
        <f>IF('Overview (RESPONSES REQUIRED)'!$D$52="Y", TRUE, FALSE)</f>
        <v>0</v>
      </c>
      <c r="AE77" s="17" t="str">
        <f t="shared" si="9"/>
        <v>N</v>
      </c>
    </row>
    <row r="78" spans="1:31" ht="15" x14ac:dyDescent="0.15">
      <c r="A78" s="17" t="s">
        <v>1489</v>
      </c>
      <c r="B78" s="17">
        <v>3</v>
      </c>
      <c r="C78" s="17">
        <v>1</v>
      </c>
      <c r="D78" s="17" t="s">
        <v>1414</v>
      </c>
      <c r="E78" s="17">
        <v>10</v>
      </c>
      <c r="F78" s="17" t="str">
        <f>IF('ENDC-n78'!P81="Y", "Y", IF('ENDC-n78'!P81="N", "N", 0))</f>
        <v>N</v>
      </c>
      <c r="G78" s="17" t="str">
        <f>IFERROR(AND(OR(G1:H77,$AA78)=TRUE,IF(SEARCH(G$1,$A78)&gt;0,TRUE,FALSE)),"")</f>
        <v/>
      </c>
      <c r="H78" s="17" t="b">
        <f>IFERROR(AND(OR(H1:H77,$AA78)=TRUE,IF(SEARCH(H$1,$A78)&gt;0,TRUE,FALSE)),"")</f>
        <v>0</v>
      </c>
      <c r="I78" s="17" t="str">
        <f>IFERROR(AND(OR(I1:L77,$AA78)=TRUE,IF(SEARCH(I$1,$A78)&gt;0,TRUE,FALSE)),"")</f>
        <v/>
      </c>
      <c r="J78" s="17" t="b">
        <f>IFERROR(AND(OR(J1:L77,$AA78)=TRUE,IF(SEARCH(J$1,$A78)&gt;0,TRUE,FALSE)),"")</f>
        <v>0</v>
      </c>
      <c r="K78" s="17" t="str">
        <f>IFERROR(AND(OR(K1:L77,$AA78)=TRUE,IF(SEARCH(K$1,$A78)&gt;0,TRUE,FALSE)),"")</f>
        <v/>
      </c>
      <c r="L78" s="17" t="str">
        <f>IFERROR(AND(OR(L1:L77,$AA78)=TRUE,IF(SEARCH(L$1,$A78)&gt;0,TRUE,FALSE)),"")</f>
        <v/>
      </c>
      <c r="M78" s="17" t="str">
        <f>IFERROR(AND(OR(M1:M77,$AA78)=TRUE,IF(SEARCH(M$1,$A78)&gt;0,TRUE,FALSE)),"")</f>
        <v/>
      </c>
      <c r="N78" s="17" t="b">
        <f>IFERROR(AND(OR(N1:Q77,$AA78)=TRUE,IF(SEARCH(N$1,$A78)&gt;0,TRUE,FALSE)),"")</f>
        <v>0</v>
      </c>
      <c r="O78" s="17" t="str">
        <f>IFERROR(AND(OR(O1:Q77,$AA78)=TRUE,IF(SEARCH(O$1,$A78)&gt;0,TRUE,FALSE)),"")</f>
        <v/>
      </c>
      <c r="P78" s="17" t="str">
        <f>IFERROR(AND(OR(P1:Q77,$AA78)=TRUE,IF(SEARCH(P$1,$A78)&gt;0,TRUE,FALSE)),"")</f>
        <v/>
      </c>
      <c r="Q78" s="17" t="str">
        <f>IFERROR(AND(OR(Q1:Q77,$AA78)=TRUE,IF(SEARCH(Q$1,$A78)&gt;0,TRUE,FALSE)),"")</f>
        <v/>
      </c>
      <c r="R78" s="17" t="str">
        <f>IFERROR(AND(OR(R1:S77,$AA78)=TRUE,IF(SEARCH(R$1,$A78)&gt;0,TRUE,FALSE)),"")</f>
        <v/>
      </c>
      <c r="S78" s="17" t="str">
        <f>IFERROR(AND(OR(S1:S77,$AA78)=TRUE,IF(SEARCH(S$1,$A78)&gt;0,TRUE,FALSE)),"")</f>
        <v/>
      </c>
      <c r="T78" s="17" t="str">
        <f>IFERROR(AND(OR(T1:T77,$AA78)=TRUE,IF(SEARCH(T$1,$A78)&gt;0,TRUE,FALSE)),"")</f>
        <v/>
      </c>
      <c r="U78" s="17" t="str">
        <f>IFERROR(AND(OR(U1:X77,$AA78)=TRUE,IF(SEARCH(U$1,$A78)&gt;0,TRUE,FALSE)),"")</f>
        <v/>
      </c>
      <c r="V78" s="17" t="str">
        <f>IFERROR(AND(OR(V1:X77,$AA78)=TRUE,IF(SEARCH(V$1,$A78)&gt;0,TRUE,FALSE)),"")</f>
        <v/>
      </c>
      <c r="W78" s="17" t="b">
        <f>IFERROR(AND(OR(W1:X77,$AA78)=TRUE,IF(SEARCH(W$1,$A78)&gt;0,TRUE,FALSE)),"")</f>
        <v>0</v>
      </c>
      <c r="X78" s="17" t="str">
        <f>IFERROR(AND(OR(X1:X77,$AA78)=TRUE,IF(SEARCH(X$1,$A78)&gt;0,TRUE,FALSE)),"")</f>
        <v/>
      </c>
      <c r="Y78" s="17">
        <f t="shared" si="5"/>
        <v>0</v>
      </c>
      <c r="Z78" s="17" t="b">
        <f t="shared" si="6"/>
        <v>0</v>
      </c>
      <c r="AA78" s="17" t="b">
        <f t="shared" si="7"/>
        <v>0</v>
      </c>
      <c r="AB78" s="17" t="b">
        <f t="shared" si="8"/>
        <v>0</v>
      </c>
      <c r="AC78" s="17" t="b">
        <f>IF(E78&gt;'Overview (RESPONSES REQUIRED)'!$F$52,FALSE,TRUE)</f>
        <v>0</v>
      </c>
      <c r="AD78" s="17" t="b">
        <f>IF('Overview (RESPONSES REQUIRED)'!$D$52="Y", TRUE, FALSE)</f>
        <v>0</v>
      </c>
      <c r="AE78" s="17" t="str">
        <f t="shared" si="9"/>
        <v>N</v>
      </c>
    </row>
    <row r="79" spans="1:31" ht="15" x14ac:dyDescent="0.15">
      <c r="A79" s="17" t="s">
        <v>1490</v>
      </c>
      <c r="B79" s="17">
        <v>3</v>
      </c>
      <c r="C79" s="17">
        <v>1</v>
      </c>
      <c r="D79" s="17" t="s">
        <v>1414</v>
      </c>
      <c r="E79" s="17">
        <v>12</v>
      </c>
      <c r="F79" s="17" t="str">
        <f>IF('ENDC-n78'!P82="Y", "Y", IF('ENDC-n78'!P82="N", "N", 0))</f>
        <v>N</v>
      </c>
      <c r="G79" s="17" t="str">
        <f>IFERROR(AND(OR(G1:H78,$AA79)=TRUE,IF(SEARCH(G$1,$A79)&gt;0,TRUE,FALSE)),"")</f>
        <v/>
      </c>
      <c r="H79" s="17" t="b">
        <f>IFERROR(AND(OR(H1:H78,$AA79)=TRUE,IF(SEARCH(H$1,$A79)&gt;0,TRUE,FALSE)),"")</f>
        <v>0</v>
      </c>
      <c r="I79" s="17" t="str">
        <f>IFERROR(AND(OR(I1:L78,$AA79)=TRUE,IF(SEARCH(I$1,$A79)&gt;0,TRUE,FALSE)),"")</f>
        <v/>
      </c>
      <c r="J79" s="17" t="str">
        <f>IFERROR(AND(OR(J1:L78,$AA79)=TRUE,IF(SEARCH(J$1,$A79)&gt;0,TRUE,FALSE)),"")</f>
        <v/>
      </c>
      <c r="K79" s="17" t="b">
        <f>IFERROR(AND(OR(K1:L78,$AA79)=TRUE,IF(SEARCH(K$1,$A79)&gt;0,TRUE,FALSE)),"")</f>
        <v>0</v>
      </c>
      <c r="L79" s="17" t="str">
        <f>IFERROR(AND(OR(L1:L78,$AA79)=TRUE,IF(SEARCH(L$1,$A79)&gt;0,TRUE,FALSE)),"")</f>
        <v/>
      </c>
      <c r="M79" s="17" t="str">
        <f>IFERROR(AND(OR(M1:M78,$AA79)=TRUE,IF(SEARCH(M$1,$A79)&gt;0,TRUE,FALSE)),"")</f>
        <v/>
      </c>
      <c r="N79" s="17" t="str">
        <f>IFERROR(AND(OR(N1:Q78,$AA79)=TRUE,IF(SEARCH(N$1,$A79)&gt;0,TRUE,FALSE)),"")</f>
        <v/>
      </c>
      <c r="O79" s="17" t="str">
        <f>IFERROR(AND(OR(O1:Q78,$AA79)=TRUE,IF(SEARCH(O$1,$A79)&gt;0,TRUE,FALSE)),"")</f>
        <v/>
      </c>
      <c r="P79" s="17" t="b">
        <f>IFERROR(AND(OR(P1:Q78,$AA79)=TRUE,IF(SEARCH(P$1,$A79)&gt;0,TRUE,FALSE)),"")</f>
        <v>0</v>
      </c>
      <c r="Q79" s="17" t="str">
        <f>IFERROR(AND(OR(Q1:Q78,$AA79)=TRUE,IF(SEARCH(Q$1,$A79)&gt;0,TRUE,FALSE)),"")</f>
        <v/>
      </c>
      <c r="R79" s="17" t="str">
        <f>IFERROR(AND(OR(R1:S78,$AA79)=TRUE,IF(SEARCH(R$1,$A79)&gt;0,TRUE,FALSE)),"")</f>
        <v/>
      </c>
      <c r="S79" s="17" t="str">
        <f>IFERROR(AND(OR(S1:S78,$AA79)=TRUE,IF(SEARCH(S$1,$A79)&gt;0,TRUE,FALSE)),"")</f>
        <v/>
      </c>
      <c r="T79" s="17" t="str">
        <f>IFERROR(AND(OR(T1:T78,$AA79)=TRUE,IF(SEARCH(T$1,$A79)&gt;0,TRUE,FALSE)),"")</f>
        <v/>
      </c>
      <c r="U79" s="17" t="b">
        <f>IFERROR(AND(OR(U1:X78,$AA79)=TRUE,IF(SEARCH(U$1,$A79)&gt;0,TRUE,FALSE)),"")</f>
        <v>0</v>
      </c>
      <c r="V79" s="17" t="str">
        <f>IFERROR(AND(OR(V1:X78,$AA79)=TRUE,IF(SEARCH(V$1,$A79)&gt;0,TRUE,FALSE)),"")</f>
        <v/>
      </c>
      <c r="W79" s="17" t="str">
        <f>IFERROR(AND(OR(W1:X78,$AA79)=TRUE,IF(SEARCH(W$1,$A79)&gt;0,TRUE,FALSE)),"")</f>
        <v/>
      </c>
      <c r="X79" s="17" t="str">
        <f>IFERROR(AND(OR(X1:X78,$AA79)=TRUE,IF(SEARCH(X$1,$A79)&gt;0,TRUE,FALSE)),"")</f>
        <v/>
      </c>
      <c r="Y79" s="17">
        <f t="shared" si="5"/>
        <v>0</v>
      </c>
      <c r="Z79" s="17" t="b">
        <f t="shared" si="6"/>
        <v>0</v>
      </c>
      <c r="AA79" s="17" t="b">
        <f t="shared" si="7"/>
        <v>0</v>
      </c>
      <c r="AB79" s="17" t="b">
        <f t="shared" si="8"/>
        <v>0</v>
      </c>
      <c r="AC79" s="17" t="b">
        <f>IF(E79&gt;'Overview (RESPONSES REQUIRED)'!$F$52,FALSE,TRUE)</f>
        <v>0</v>
      </c>
      <c r="AD79" s="17" t="b">
        <f>IF('Overview (RESPONSES REQUIRED)'!$D$52="Y", TRUE, FALSE)</f>
        <v>0</v>
      </c>
      <c r="AE79" s="17" t="str">
        <f t="shared" si="9"/>
        <v>N</v>
      </c>
    </row>
    <row r="80" spans="1:31" ht="15" x14ac:dyDescent="0.15">
      <c r="A80" s="17" t="s">
        <v>1491</v>
      </c>
      <c r="B80" s="17">
        <v>3</v>
      </c>
      <c r="C80" s="17">
        <v>1</v>
      </c>
      <c r="D80" s="17" t="s">
        <v>1414</v>
      </c>
      <c r="E80" s="17">
        <v>8</v>
      </c>
      <c r="F80" s="17" t="str">
        <f>IF('ENDC-n78'!P83="Y", "Y", IF('ENDC-n78'!P83="N", "N", 0))</f>
        <v>N</v>
      </c>
      <c r="G80" s="17" t="b">
        <f>IFERROR(AND(OR(G1:H79,$AA80)=TRUE,IF(SEARCH(G$1,$A80)&gt;0,TRUE,FALSE)),"")</f>
        <v>0</v>
      </c>
      <c r="H80" s="17" t="str">
        <f>IFERROR(AND(OR(H1:H79,$AA80)=TRUE,IF(SEARCH(H$1,$A80)&gt;0,TRUE,FALSE)),"")</f>
        <v/>
      </c>
      <c r="I80" s="17" t="b">
        <f>IFERROR(AND(OR(I1:L79,$AA80)=TRUE,IF(SEARCH(I$1,$A80)&gt;0,TRUE,FALSE)),"")</f>
        <v>0</v>
      </c>
      <c r="J80" s="17" t="str">
        <f>IFERROR(AND(OR(J1:L79,$AA80)=TRUE,IF(SEARCH(J$1,$A80)&gt;0,TRUE,FALSE)),"")</f>
        <v/>
      </c>
      <c r="K80" s="17" t="str">
        <f>IFERROR(AND(OR(K1:L79,$AA80)=TRUE,IF(SEARCH(K$1,$A80)&gt;0,TRUE,FALSE)),"")</f>
        <v/>
      </c>
      <c r="L80" s="17" t="str">
        <f>IFERROR(AND(OR(L1:L79,$AA80)=TRUE,IF(SEARCH(L$1,$A80)&gt;0,TRUE,FALSE)),"")</f>
        <v/>
      </c>
      <c r="M80" s="17" t="str">
        <f>IFERROR(AND(OR(M1:M79,$AA80)=TRUE,IF(SEARCH(M$1,$A80)&gt;0,TRUE,FALSE)),"")</f>
        <v/>
      </c>
      <c r="N80" s="17" t="str">
        <f>IFERROR(AND(OR(N1:Q79,$AA80)=TRUE,IF(SEARCH(N$1,$A80)&gt;0,TRUE,FALSE)),"")</f>
        <v/>
      </c>
      <c r="O80" s="17" t="str">
        <f>IFERROR(AND(OR(O1:Q79,$AA80)=TRUE,IF(SEARCH(O$1,$A80)&gt;0,TRUE,FALSE)),"")</f>
        <v/>
      </c>
      <c r="P80" s="17" t="b">
        <f>IFERROR(AND(OR(P1:Q79,$AA80)=TRUE,IF(SEARCH(P$1,$A80)&gt;0,TRUE,FALSE)),"")</f>
        <v>0</v>
      </c>
      <c r="Q80" s="17" t="str">
        <f>IFERROR(AND(OR(Q1:Q79,$AA80)=TRUE,IF(SEARCH(Q$1,$A80)&gt;0,TRUE,FALSE)),"")</f>
        <v/>
      </c>
      <c r="R80" s="17" t="str">
        <f>IFERROR(AND(OR(R1:S79,$AA80)=TRUE,IF(SEARCH(R$1,$A80)&gt;0,TRUE,FALSE)),"")</f>
        <v/>
      </c>
      <c r="S80" s="17" t="str">
        <f>IFERROR(AND(OR(S1:S79,$AA80)=TRUE,IF(SEARCH(S$1,$A80)&gt;0,TRUE,FALSE)),"")</f>
        <v/>
      </c>
      <c r="T80" s="17" t="str">
        <f>IFERROR(AND(OR(T1:T79,$AA80)=TRUE,IF(SEARCH(T$1,$A80)&gt;0,TRUE,FALSE)),"")</f>
        <v/>
      </c>
      <c r="U80" s="17" t="str">
        <f>IFERROR(AND(OR(U1:X79,$AA80)=TRUE,IF(SEARCH(U$1,$A80)&gt;0,TRUE,FALSE)),"")</f>
        <v/>
      </c>
      <c r="V80" s="17" t="str">
        <f>IFERROR(AND(OR(V1:X79,$AA80)=TRUE,IF(SEARCH(V$1,$A80)&gt;0,TRUE,FALSE)),"")</f>
        <v/>
      </c>
      <c r="W80" s="17" t="b">
        <f>IFERROR(AND(OR(W1:X79,$AA80)=TRUE,IF(SEARCH(W$1,$A80)&gt;0,TRUE,FALSE)),"")</f>
        <v>0</v>
      </c>
      <c r="X80" s="17" t="str">
        <f>IFERROR(AND(OR(X1:X79,$AA80)=TRUE,IF(SEARCH(X$1,$A80)&gt;0,TRUE,FALSE)),"")</f>
        <v/>
      </c>
      <c r="Y80" s="17">
        <f t="shared" si="5"/>
        <v>0</v>
      </c>
      <c r="Z80" s="17" t="b">
        <f t="shared" si="6"/>
        <v>0</v>
      </c>
      <c r="AA80" s="17" t="b">
        <f t="shared" si="7"/>
        <v>0</v>
      </c>
      <c r="AB80" s="17" t="b">
        <f t="shared" si="8"/>
        <v>0</v>
      </c>
      <c r="AC80" s="17" t="b">
        <f>IF(E80&gt;'Overview (RESPONSES REQUIRED)'!$F$52,FALSE,TRUE)</f>
        <v>0</v>
      </c>
      <c r="AD80" s="17" t="b">
        <f>IF('Overview (RESPONSES REQUIRED)'!$D$52="Y", TRUE, FALSE)</f>
        <v>0</v>
      </c>
      <c r="AE80" s="17" t="str">
        <f t="shared" si="9"/>
        <v>N</v>
      </c>
    </row>
    <row r="81" spans="1:31" ht="15" x14ac:dyDescent="0.15">
      <c r="A81" s="17" t="s">
        <v>1492</v>
      </c>
      <c r="B81" s="17">
        <v>3</v>
      </c>
      <c r="C81" s="17">
        <v>1</v>
      </c>
      <c r="D81" s="17" t="s">
        <v>1414</v>
      </c>
      <c r="E81" s="17">
        <v>8</v>
      </c>
      <c r="F81" s="17" t="str">
        <f>IF('ENDC-n78'!P84="Y", "Y", IF('ENDC-n78'!P84="N", "N", 0))</f>
        <v>N</v>
      </c>
      <c r="G81" s="17" t="b">
        <f>IFERROR(AND(OR(G1:H80,$AA81)=TRUE,IF(SEARCH(G$1,$A81)&gt;0,TRUE,FALSE)),"")</f>
        <v>0</v>
      </c>
      <c r="H81" s="17" t="str">
        <f>IFERROR(AND(OR(H1:H80,$AA81)=TRUE,IF(SEARCH(H$1,$A81)&gt;0,TRUE,FALSE)),"")</f>
        <v/>
      </c>
      <c r="I81" s="17" t="str">
        <f>IFERROR(AND(OR(I1:L80,$AA81)=TRUE,IF(SEARCH(I$1,$A81)&gt;0,TRUE,FALSE)),"")</f>
        <v/>
      </c>
      <c r="J81" s="17" t="str">
        <f>IFERROR(AND(OR(J1:L80,$AA81)=TRUE,IF(SEARCH(J$1,$A81)&gt;0,TRUE,FALSE)),"")</f>
        <v/>
      </c>
      <c r="K81" s="17" t="b">
        <f>IFERROR(AND(OR(K1:L80,$AA81)=TRUE,IF(SEARCH(K$1,$A81)&gt;0,TRUE,FALSE)),"")</f>
        <v>0</v>
      </c>
      <c r="L81" s="17" t="str">
        <f>IFERROR(AND(OR(L1:L80,$AA81)=TRUE,IF(SEARCH(L$1,$A81)&gt;0,TRUE,FALSE)),"")</f>
        <v/>
      </c>
      <c r="M81" s="17" t="str">
        <f>IFERROR(AND(OR(M1:M80,$AA81)=TRUE,IF(SEARCH(M$1,$A81)&gt;0,TRUE,FALSE)),"")</f>
        <v/>
      </c>
      <c r="N81" s="17" t="b">
        <f>IFERROR(AND(OR(N1:Q80,$AA81)=TRUE,IF(SEARCH(N$1,$A81)&gt;0,TRUE,FALSE)),"")</f>
        <v>0</v>
      </c>
      <c r="O81" s="17" t="str">
        <f>IFERROR(AND(OR(O1:Q80,$AA81)=TRUE,IF(SEARCH(O$1,$A81)&gt;0,TRUE,FALSE)),"")</f>
        <v/>
      </c>
      <c r="P81" s="17" t="str">
        <f>IFERROR(AND(OR(P1:Q80,$AA81)=TRUE,IF(SEARCH(P$1,$A81)&gt;0,TRUE,FALSE)),"")</f>
        <v/>
      </c>
      <c r="Q81" s="17" t="str">
        <f>IFERROR(AND(OR(Q1:Q80,$AA81)=TRUE,IF(SEARCH(Q$1,$A81)&gt;0,TRUE,FALSE)),"")</f>
        <v/>
      </c>
      <c r="R81" s="17" t="str">
        <f>IFERROR(AND(OR(R1:S80,$AA81)=TRUE,IF(SEARCH(R$1,$A81)&gt;0,TRUE,FALSE)),"")</f>
        <v/>
      </c>
      <c r="S81" s="17" t="str">
        <f>IFERROR(AND(OR(S1:S80,$AA81)=TRUE,IF(SEARCH(S$1,$A81)&gt;0,TRUE,FALSE)),"")</f>
        <v/>
      </c>
      <c r="T81" s="17" t="str">
        <f>IFERROR(AND(OR(T1:T80,$AA81)=TRUE,IF(SEARCH(T$1,$A81)&gt;0,TRUE,FALSE)),"")</f>
        <v/>
      </c>
      <c r="U81" s="17" t="str">
        <f>IFERROR(AND(OR(U1:X80,$AA81)=TRUE,IF(SEARCH(U$1,$A81)&gt;0,TRUE,FALSE)),"")</f>
        <v/>
      </c>
      <c r="V81" s="17" t="str">
        <f>IFERROR(AND(OR(V1:X80,$AA81)=TRUE,IF(SEARCH(V$1,$A81)&gt;0,TRUE,FALSE)),"")</f>
        <v/>
      </c>
      <c r="W81" s="17" t="b">
        <f>IFERROR(AND(OR(W1:X80,$AA81)=TRUE,IF(SEARCH(W$1,$A81)&gt;0,TRUE,FALSE)),"")</f>
        <v>0</v>
      </c>
      <c r="X81" s="17" t="str">
        <f>IFERROR(AND(OR(X1:X80,$AA81)=TRUE,IF(SEARCH(X$1,$A81)&gt;0,TRUE,FALSE)),"")</f>
        <v/>
      </c>
      <c r="Y81" s="17">
        <f t="shared" si="5"/>
        <v>0</v>
      </c>
      <c r="Z81" s="17" t="b">
        <f t="shared" si="6"/>
        <v>0</v>
      </c>
      <c r="AA81" s="17" t="b">
        <f t="shared" si="7"/>
        <v>0</v>
      </c>
      <c r="AB81" s="17" t="b">
        <f t="shared" si="8"/>
        <v>0</v>
      </c>
      <c r="AC81" s="17" t="b">
        <f>IF(E81&gt;'Overview (RESPONSES REQUIRED)'!$F$52,FALSE,TRUE)</f>
        <v>0</v>
      </c>
      <c r="AD81" s="17" t="b">
        <f>IF('Overview (RESPONSES REQUIRED)'!$D$52="Y", TRUE, FALSE)</f>
        <v>0</v>
      </c>
      <c r="AE81" s="17" t="str">
        <f t="shared" si="9"/>
        <v>N</v>
      </c>
    </row>
    <row r="82" spans="1:31" ht="15" x14ac:dyDescent="0.15">
      <c r="A82" s="17" t="s">
        <v>1493</v>
      </c>
      <c r="B82" s="17">
        <v>3</v>
      </c>
      <c r="C82" s="17">
        <v>1</v>
      </c>
      <c r="D82" s="17" t="s">
        <v>1414</v>
      </c>
      <c r="E82" s="17">
        <v>12</v>
      </c>
      <c r="F82" s="17" t="str">
        <f>IF('ENDC-n78'!P85="Y", "Y", IF('ENDC-n78'!P85="N", "N", 0))</f>
        <v>N</v>
      </c>
      <c r="G82" s="17" t="str">
        <f>IFERROR(AND(OR(G1:H81,$AA82)=TRUE,IF(SEARCH(G$1,$A82)&gt;0,TRUE,FALSE)),"")</f>
        <v/>
      </c>
      <c r="H82" s="17" t="str">
        <f>IFERROR(AND(OR(H1:H81,$AA82)=TRUE,IF(SEARCH(H$1,$A82)&gt;0,TRUE,FALSE)),"")</f>
        <v/>
      </c>
      <c r="I82" s="17" t="b">
        <f>IFERROR(AND(OR(I1:L81,$AA82)=TRUE,IF(SEARCH(I$1,$A82)&gt;0,TRUE,FALSE)),"")</f>
        <v>0</v>
      </c>
      <c r="J82" s="17" t="str">
        <f>IFERROR(AND(OR(J1:L81,$AA82)=TRUE,IF(SEARCH(J$1,$A82)&gt;0,TRUE,FALSE)),"")</f>
        <v/>
      </c>
      <c r="K82" s="17" t="str">
        <f>IFERROR(AND(OR(K1:L81,$AA82)=TRUE,IF(SEARCH(K$1,$A82)&gt;0,TRUE,FALSE)),"")</f>
        <v/>
      </c>
      <c r="L82" s="17" t="str">
        <f>IFERROR(AND(OR(L1:L81,$AA82)=TRUE,IF(SEARCH(L$1,$A82)&gt;0,TRUE,FALSE)),"")</f>
        <v/>
      </c>
      <c r="M82" s="17" t="str">
        <f>IFERROR(AND(OR(M1:M81,$AA82)=TRUE,IF(SEARCH(M$1,$A82)&gt;0,TRUE,FALSE)),"")</f>
        <v/>
      </c>
      <c r="N82" s="17" t="str">
        <f>IFERROR(AND(OR(N1:Q81,$AA82)=TRUE,IF(SEARCH(N$1,$A82)&gt;0,TRUE,FALSE)),"")</f>
        <v/>
      </c>
      <c r="O82" s="17" t="str">
        <f>IFERROR(AND(OR(O1:Q81,$AA82)=TRUE,IF(SEARCH(O$1,$A82)&gt;0,TRUE,FALSE)),"")</f>
        <v/>
      </c>
      <c r="P82" s="17" t="str">
        <f>IFERROR(AND(OR(P1:Q81,$AA82)=TRUE,IF(SEARCH(P$1,$A82)&gt;0,TRUE,FALSE)),"")</f>
        <v/>
      </c>
      <c r="Q82" s="17" t="b">
        <f>IFERROR(AND(OR(Q1:Q81,$AA82)=TRUE,IF(SEARCH(Q$1,$A82)&gt;0,TRUE,FALSE)),"")</f>
        <v>0</v>
      </c>
      <c r="R82" s="17" t="str">
        <f>IFERROR(AND(OR(R1:S81,$AA82)=TRUE,IF(SEARCH(R$1,$A82)&gt;0,TRUE,FALSE)),"")</f>
        <v/>
      </c>
      <c r="S82" s="17" t="str">
        <f>IFERROR(AND(OR(S1:S81,$AA82)=TRUE,IF(SEARCH(S$1,$A82)&gt;0,TRUE,FALSE)),"")</f>
        <v/>
      </c>
      <c r="T82" s="17" t="b">
        <f>IFERROR(AND(OR(T1:T81,$AA82)=TRUE,IF(SEARCH(T$1,$A82)&gt;0,TRUE,FALSE)),"")</f>
        <v>0</v>
      </c>
      <c r="U82" s="17" t="b">
        <f>IFERROR(AND(OR(U1:X81,$AA82)=TRUE,IF(SEARCH(U$1,$A82)&gt;0,TRUE,FALSE)),"")</f>
        <v>0</v>
      </c>
      <c r="V82" s="17" t="str">
        <f>IFERROR(AND(OR(V1:X81,$AA82)=TRUE,IF(SEARCH(V$1,$A82)&gt;0,TRUE,FALSE)),"")</f>
        <v/>
      </c>
      <c r="W82" s="17" t="str">
        <f>IFERROR(AND(OR(W1:X81,$AA82)=TRUE,IF(SEARCH(W$1,$A82)&gt;0,TRUE,FALSE)),"")</f>
        <v/>
      </c>
      <c r="X82" s="17" t="str">
        <f>IFERROR(AND(OR(X1:X81,$AA82)=TRUE,IF(SEARCH(X$1,$A82)&gt;0,TRUE,FALSE)),"")</f>
        <v/>
      </c>
      <c r="Y82" s="17">
        <f t="shared" si="5"/>
        <v>0</v>
      </c>
      <c r="Z82" s="17" t="b">
        <f t="shared" si="6"/>
        <v>0</v>
      </c>
      <c r="AA82" s="17" t="b">
        <f t="shared" si="7"/>
        <v>0</v>
      </c>
      <c r="AB82" s="17" t="b">
        <f t="shared" si="8"/>
        <v>0</v>
      </c>
      <c r="AC82" s="17" t="b">
        <f>IF(E82&gt;'Overview (RESPONSES REQUIRED)'!$F$52,FALSE,TRUE)</f>
        <v>0</v>
      </c>
      <c r="AD82" s="17" t="b">
        <f>IF('Overview (RESPONSES REQUIRED)'!$D$52="Y", TRUE, FALSE)</f>
        <v>0</v>
      </c>
      <c r="AE82" s="17" t="str">
        <f t="shared" si="9"/>
        <v>N</v>
      </c>
    </row>
    <row r="83" spans="1:31" ht="15" x14ac:dyDescent="0.15">
      <c r="A83" s="17" t="s">
        <v>1494</v>
      </c>
      <c r="B83" s="17">
        <v>3</v>
      </c>
      <c r="C83" s="17">
        <v>1</v>
      </c>
      <c r="D83" s="17" t="s">
        <v>1414</v>
      </c>
      <c r="E83" s="17">
        <v>12</v>
      </c>
      <c r="F83" s="17" t="str">
        <f>IF('ENDC-n78'!P86="Y", "Y", IF('ENDC-n78'!P86="N", "N", 0))</f>
        <v>N</v>
      </c>
      <c r="G83" s="17" t="str">
        <f>IFERROR(AND(OR(G1:H82,$AA83)=TRUE,IF(SEARCH(G$1,$A83)&gt;0,TRUE,FALSE)),"")</f>
        <v/>
      </c>
      <c r="H83" s="17" t="b">
        <f>IFERROR(AND(OR(H1:H82,$AA83)=TRUE,IF(SEARCH(H$1,$A83)&gt;0,TRUE,FALSE)),"")</f>
        <v>0</v>
      </c>
      <c r="I83" s="17" t="str">
        <f>IFERROR(AND(OR(I1:L82,$AA83)=TRUE,IF(SEARCH(I$1,$A83)&gt;0,TRUE,FALSE)),"")</f>
        <v/>
      </c>
      <c r="J83" s="17" t="str">
        <f>IFERROR(AND(OR(J1:L82,$AA83)=TRUE,IF(SEARCH(J$1,$A83)&gt;0,TRUE,FALSE)),"")</f>
        <v/>
      </c>
      <c r="K83" s="17" t="b">
        <f>IFERROR(AND(OR(K1:L82,$AA83)=TRUE,IF(SEARCH(K$1,$A83)&gt;0,TRUE,FALSE)),"")</f>
        <v>0</v>
      </c>
      <c r="L83" s="17" t="str">
        <f>IFERROR(AND(OR(L1:L82,$AA83)=TRUE,IF(SEARCH(L$1,$A83)&gt;0,TRUE,FALSE)),"")</f>
        <v/>
      </c>
      <c r="M83" s="17" t="str">
        <f>IFERROR(AND(OR(M1:M82,$AA83)=TRUE,IF(SEARCH(M$1,$A83)&gt;0,TRUE,FALSE)),"")</f>
        <v/>
      </c>
      <c r="N83" s="17" t="str">
        <f>IFERROR(AND(OR(N1:Q82,$AA83)=TRUE,IF(SEARCH(N$1,$A83)&gt;0,TRUE,FALSE)),"")</f>
        <v/>
      </c>
      <c r="O83" s="17" t="b">
        <f>IFERROR(AND(OR(O1:Q82,$AA83)=TRUE,IF(SEARCH(O$1,$A83)&gt;0,TRUE,FALSE)),"")</f>
        <v>0</v>
      </c>
      <c r="P83" s="17" t="str">
        <f>IFERROR(AND(OR(P1:Q82,$AA83)=TRUE,IF(SEARCH(P$1,$A83)&gt;0,TRUE,FALSE)),"")</f>
        <v/>
      </c>
      <c r="Q83" s="17" t="str">
        <f>IFERROR(AND(OR(Q1:Q82,$AA83)=TRUE,IF(SEARCH(Q$1,$A83)&gt;0,TRUE,FALSE)),"")</f>
        <v/>
      </c>
      <c r="R83" s="17" t="str">
        <f>IFERROR(AND(OR(R1:S82,$AA83)=TRUE,IF(SEARCH(R$1,$A83)&gt;0,TRUE,FALSE)),"")</f>
        <v/>
      </c>
      <c r="S83" s="17" t="str">
        <f>IFERROR(AND(OR(S1:S82,$AA83)=TRUE,IF(SEARCH(S$1,$A83)&gt;0,TRUE,FALSE)),"")</f>
        <v/>
      </c>
      <c r="T83" s="17" t="str">
        <f>IFERROR(AND(OR(T1:T82,$AA83)=TRUE,IF(SEARCH(T$1,$A83)&gt;0,TRUE,FALSE)),"")</f>
        <v/>
      </c>
      <c r="U83" s="17" t="b">
        <f>IFERROR(AND(OR(U1:X82,$AA83)=TRUE,IF(SEARCH(U$1,$A83)&gt;0,TRUE,FALSE)),"")</f>
        <v>0</v>
      </c>
      <c r="V83" s="17" t="str">
        <f>IFERROR(AND(OR(V1:X82,$AA83)=TRUE,IF(SEARCH(V$1,$A83)&gt;0,TRUE,FALSE)),"")</f>
        <v/>
      </c>
      <c r="W83" s="17" t="str">
        <f>IFERROR(AND(OR(W1:X82,$AA83)=TRUE,IF(SEARCH(W$1,$A83)&gt;0,TRUE,FALSE)),"")</f>
        <v/>
      </c>
      <c r="X83" s="17" t="str">
        <f>IFERROR(AND(OR(X1:X82,$AA83)=TRUE,IF(SEARCH(X$1,$A83)&gt;0,TRUE,FALSE)),"")</f>
        <v/>
      </c>
      <c r="Y83" s="17">
        <f t="shared" si="5"/>
        <v>0</v>
      </c>
      <c r="Z83" s="17" t="b">
        <f t="shared" si="6"/>
        <v>0</v>
      </c>
      <c r="AA83" s="17" t="b">
        <f t="shared" si="7"/>
        <v>0</v>
      </c>
      <c r="AB83" s="17" t="b">
        <f t="shared" si="8"/>
        <v>0</v>
      </c>
      <c r="AC83" s="17" t="b">
        <f>IF(E83&gt;'Overview (RESPONSES REQUIRED)'!$F$52,FALSE,TRUE)</f>
        <v>0</v>
      </c>
      <c r="AD83" s="17" t="b">
        <f>IF('Overview (RESPONSES REQUIRED)'!$D$52="Y", TRUE, FALSE)</f>
        <v>0</v>
      </c>
      <c r="AE83" s="17" t="str">
        <f t="shared" si="9"/>
        <v>N</v>
      </c>
    </row>
    <row r="84" spans="1:31" ht="15" x14ac:dyDescent="0.15">
      <c r="A84" s="17" t="s">
        <v>1495</v>
      </c>
      <c r="B84" s="17">
        <v>3</v>
      </c>
      <c r="C84" s="17">
        <v>1</v>
      </c>
      <c r="D84" s="17" t="s">
        <v>1414</v>
      </c>
      <c r="E84" s="17">
        <v>12</v>
      </c>
      <c r="F84" s="17" t="str">
        <f>IF('ENDC-n78'!P87="Y", "Y", IF('ENDC-n78'!P87="N", "N", 0))</f>
        <v>N</v>
      </c>
      <c r="G84" s="17" t="b">
        <f>IFERROR(AND(OR(G1:H83,$AA84)=TRUE,IF(SEARCH(G$1,$A84)&gt;0,TRUE,FALSE)),"")</f>
        <v>0</v>
      </c>
      <c r="H84" s="17" t="str">
        <f>IFERROR(AND(OR(H1:H83,$AA84)=TRUE,IF(SEARCH(H$1,$A84)&gt;0,TRUE,FALSE)),"")</f>
        <v/>
      </c>
      <c r="I84" s="17" t="str">
        <f>IFERROR(AND(OR(I1:L83,$AA84)=TRUE,IF(SEARCH(I$1,$A84)&gt;0,TRUE,FALSE)),"")</f>
        <v/>
      </c>
      <c r="J84" s="17" t="str">
        <f>IFERROR(AND(OR(J1:L83,$AA84)=TRUE,IF(SEARCH(J$1,$A84)&gt;0,TRUE,FALSE)),"")</f>
        <v/>
      </c>
      <c r="K84" s="17" t="str">
        <f>IFERROR(AND(OR(K1:L83,$AA84)=TRUE,IF(SEARCH(K$1,$A84)&gt;0,TRUE,FALSE)),"")</f>
        <v/>
      </c>
      <c r="L84" s="17" t="b">
        <f>IFERROR(AND(OR(L1:L83,$AA84)=TRUE,IF(SEARCH(L$1,$A84)&gt;0,TRUE,FALSE)),"")</f>
        <v>0</v>
      </c>
      <c r="M84" s="17" t="str">
        <f>IFERROR(AND(OR(M1:M83,$AA84)=TRUE,IF(SEARCH(M$1,$A84)&gt;0,TRUE,FALSE)),"")</f>
        <v/>
      </c>
      <c r="N84" s="17" t="b">
        <f>IFERROR(AND(OR(N1:Q83,$AA84)=TRUE,IF(SEARCH(N$1,$A84)&gt;0,TRUE,FALSE)),"")</f>
        <v>0</v>
      </c>
      <c r="O84" s="17" t="str">
        <f>IFERROR(AND(OR(O1:Q83,$AA84)=TRUE,IF(SEARCH(O$1,$A84)&gt;0,TRUE,FALSE)),"")</f>
        <v/>
      </c>
      <c r="P84" s="17" t="str">
        <f>IFERROR(AND(OR(P1:Q83,$AA84)=TRUE,IF(SEARCH(P$1,$A84)&gt;0,TRUE,FALSE)),"")</f>
        <v/>
      </c>
      <c r="Q84" s="17" t="str">
        <f>IFERROR(AND(OR(Q1:Q83,$AA84)=TRUE,IF(SEARCH(Q$1,$A84)&gt;0,TRUE,FALSE)),"")</f>
        <v/>
      </c>
      <c r="R84" s="17" t="str">
        <f>IFERROR(AND(OR(R1:S83,$AA84)=TRUE,IF(SEARCH(R$1,$A84)&gt;0,TRUE,FALSE)),"")</f>
        <v/>
      </c>
      <c r="S84" s="17" t="str">
        <f>IFERROR(AND(OR(S1:S83,$AA84)=TRUE,IF(SEARCH(S$1,$A84)&gt;0,TRUE,FALSE)),"")</f>
        <v/>
      </c>
      <c r="T84" s="17" t="str">
        <f>IFERROR(AND(OR(T1:T83,$AA84)=TRUE,IF(SEARCH(T$1,$A84)&gt;0,TRUE,FALSE)),"")</f>
        <v/>
      </c>
      <c r="U84" s="17" t="b">
        <f>IFERROR(AND(OR(U1:X83,$AA84)=TRUE,IF(SEARCH(U$1,$A84)&gt;0,TRUE,FALSE)),"")</f>
        <v>0</v>
      </c>
      <c r="V84" s="17" t="str">
        <f>IFERROR(AND(OR(V1:X83,$AA84)=TRUE,IF(SEARCH(V$1,$A84)&gt;0,TRUE,FALSE)),"")</f>
        <v/>
      </c>
      <c r="W84" s="17" t="str">
        <f>IFERROR(AND(OR(W1:X83,$AA84)=TRUE,IF(SEARCH(W$1,$A84)&gt;0,TRUE,FALSE)),"")</f>
        <v/>
      </c>
      <c r="X84" s="17" t="str">
        <f>IFERROR(AND(OR(X1:X83,$AA84)=TRUE,IF(SEARCH(X$1,$A84)&gt;0,TRUE,FALSE)),"")</f>
        <v/>
      </c>
      <c r="Y84" s="17">
        <f t="shared" si="5"/>
        <v>0</v>
      </c>
      <c r="Z84" s="17" t="b">
        <f t="shared" si="6"/>
        <v>0</v>
      </c>
      <c r="AA84" s="17" t="b">
        <f t="shared" si="7"/>
        <v>0</v>
      </c>
      <c r="AB84" s="17" t="b">
        <f t="shared" si="8"/>
        <v>0</v>
      </c>
      <c r="AC84" s="17" t="b">
        <f>IF(E84&gt;'Overview (RESPONSES REQUIRED)'!$F$52,FALSE,TRUE)</f>
        <v>0</v>
      </c>
      <c r="AD84" s="17" t="b">
        <f>IF('Overview (RESPONSES REQUIRED)'!$D$52="Y", TRUE, FALSE)</f>
        <v>0</v>
      </c>
      <c r="AE84" s="17" t="str">
        <f t="shared" si="9"/>
        <v>N</v>
      </c>
    </row>
    <row r="85" spans="1:31" ht="15" x14ac:dyDescent="0.15">
      <c r="A85" s="17" t="s">
        <v>1496</v>
      </c>
      <c r="B85" s="17">
        <v>3</v>
      </c>
      <c r="C85" s="17">
        <v>1</v>
      </c>
      <c r="D85" s="17" t="s">
        <v>1414</v>
      </c>
      <c r="E85" s="17">
        <v>12</v>
      </c>
      <c r="F85" s="17" t="str">
        <f>IF('ENDC-n78'!P88="Y", "Y", IF('ENDC-n78'!P88="N", "N", 0))</f>
        <v>N</v>
      </c>
      <c r="G85" s="17" t="str">
        <f>IFERROR(AND(OR(G1:H84,$AA85)=TRUE,IF(SEARCH(G$1,$A85)&gt;0,TRUE,FALSE)),"")</f>
        <v/>
      </c>
      <c r="H85" s="17" t="b">
        <f>IFERROR(AND(OR(H1:H84,$AA85)=TRUE,IF(SEARCH(H$1,$A85)&gt;0,TRUE,FALSE)),"")</f>
        <v>0</v>
      </c>
      <c r="I85" s="17" t="str">
        <f>IFERROR(AND(OR(I1:L84,$AA85)=TRUE,IF(SEARCH(I$1,$A85)&gt;0,TRUE,FALSE)),"")</f>
        <v/>
      </c>
      <c r="J85" s="17" t="b">
        <f>IFERROR(AND(OR(J1:L84,$AA85)=TRUE,IF(SEARCH(J$1,$A85)&gt;0,TRUE,FALSE)),"")</f>
        <v>0</v>
      </c>
      <c r="K85" s="17" t="str">
        <f>IFERROR(AND(OR(K1:L84,$AA85)=TRUE,IF(SEARCH(K$1,$A85)&gt;0,TRUE,FALSE)),"")</f>
        <v/>
      </c>
      <c r="L85" s="17" t="str">
        <f>IFERROR(AND(OR(L1:L84,$AA85)=TRUE,IF(SEARCH(L$1,$A85)&gt;0,TRUE,FALSE)),"")</f>
        <v/>
      </c>
      <c r="M85" s="17" t="str">
        <f>IFERROR(AND(OR(M1:M84,$AA85)=TRUE,IF(SEARCH(M$1,$A85)&gt;0,TRUE,FALSE)),"")</f>
        <v/>
      </c>
      <c r="N85" s="17" t="str">
        <f>IFERROR(AND(OR(N1:Q84,$AA85)=TRUE,IF(SEARCH(N$1,$A85)&gt;0,TRUE,FALSE)),"")</f>
        <v/>
      </c>
      <c r="O85" s="17" t="str">
        <f>IFERROR(AND(OR(O1:Q84,$AA85)=TRUE,IF(SEARCH(O$1,$A85)&gt;0,TRUE,FALSE)),"")</f>
        <v/>
      </c>
      <c r="P85" s="17" t="b">
        <f>IFERROR(AND(OR(P1:Q84,$AA85)=TRUE,IF(SEARCH(P$1,$A85)&gt;0,TRUE,FALSE)),"")</f>
        <v>0</v>
      </c>
      <c r="Q85" s="17" t="str">
        <f>IFERROR(AND(OR(Q1:Q84,$AA85)=TRUE,IF(SEARCH(Q$1,$A85)&gt;0,TRUE,FALSE)),"")</f>
        <v/>
      </c>
      <c r="R85" s="17" t="str">
        <f>IFERROR(AND(OR(R1:S84,$AA85)=TRUE,IF(SEARCH(R$1,$A85)&gt;0,TRUE,FALSE)),"")</f>
        <v/>
      </c>
      <c r="S85" s="17" t="str">
        <f>IFERROR(AND(OR(S1:S84,$AA85)=TRUE,IF(SEARCH(S$1,$A85)&gt;0,TRUE,FALSE)),"")</f>
        <v/>
      </c>
      <c r="T85" s="17" t="str">
        <f>IFERROR(AND(OR(T1:T84,$AA85)=TRUE,IF(SEARCH(T$1,$A85)&gt;0,TRUE,FALSE)),"")</f>
        <v/>
      </c>
      <c r="U85" s="17" t="b">
        <f>IFERROR(AND(OR(U1:X84,$AA85)=TRUE,IF(SEARCH(U$1,$A85)&gt;0,TRUE,FALSE)),"")</f>
        <v>0</v>
      </c>
      <c r="V85" s="17" t="str">
        <f>IFERROR(AND(OR(V1:X84,$AA85)=TRUE,IF(SEARCH(V$1,$A85)&gt;0,TRUE,FALSE)),"")</f>
        <v/>
      </c>
      <c r="W85" s="17" t="str">
        <f>IFERROR(AND(OR(W1:X84,$AA85)=TRUE,IF(SEARCH(W$1,$A85)&gt;0,TRUE,FALSE)),"")</f>
        <v/>
      </c>
      <c r="X85" s="17" t="str">
        <f>IFERROR(AND(OR(X1:X84,$AA85)=TRUE,IF(SEARCH(X$1,$A85)&gt;0,TRUE,FALSE)),"")</f>
        <v/>
      </c>
      <c r="Y85" s="17">
        <f t="shared" si="5"/>
        <v>0</v>
      </c>
      <c r="Z85" s="17" t="b">
        <f t="shared" si="6"/>
        <v>0</v>
      </c>
      <c r="AA85" s="17" t="b">
        <f t="shared" si="7"/>
        <v>0</v>
      </c>
      <c r="AB85" s="17" t="b">
        <f t="shared" si="8"/>
        <v>0</v>
      </c>
      <c r="AC85" s="17" t="b">
        <f>IF(E85&gt;'Overview (RESPONSES REQUIRED)'!$F$52,FALSE,TRUE)</f>
        <v>0</v>
      </c>
      <c r="AD85" s="17" t="b">
        <f>IF('Overview (RESPONSES REQUIRED)'!$D$52="Y", TRUE, FALSE)</f>
        <v>0</v>
      </c>
      <c r="AE85" s="17" t="str">
        <f t="shared" si="9"/>
        <v>N</v>
      </c>
    </row>
    <row r="86" spans="1:31" ht="15" x14ac:dyDescent="0.15">
      <c r="A86" s="17" t="s">
        <v>1497</v>
      </c>
      <c r="B86" s="17">
        <v>3</v>
      </c>
      <c r="C86" s="17">
        <v>1</v>
      </c>
      <c r="D86" s="17" t="s">
        <v>1414</v>
      </c>
      <c r="E86" s="17">
        <v>12</v>
      </c>
      <c r="F86" s="17" t="str">
        <f>IF('ENDC-n78'!P89="Y", "Y", IF('ENDC-n78'!P89="N", "N", 0))</f>
        <v>N</v>
      </c>
      <c r="G86" s="17" t="b">
        <f>IFERROR(AND(OR(G1:H85,$AA86)=TRUE,IF(SEARCH(G$1,$A86)&gt;0,TRUE,FALSE)),"")</f>
        <v>0</v>
      </c>
      <c r="H86" s="17" t="str">
        <f>IFERROR(AND(OR(H1:H85,$AA86)=TRUE,IF(SEARCH(H$1,$A86)&gt;0,TRUE,FALSE)),"")</f>
        <v/>
      </c>
      <c r="I86" s="17" t="b">
        <f>IFERROR(AND(OR(I1:L85,$AA86)=TRUE,IF(SEARCH(I$1,$A86)&gt;0,TRUE,FALSE)),"")</f>
        <v>0</v>
      </c>
      <c r="J86" s="17" t="str">
        <f>IFERROR(AND(OR(J1:L85,$AA86)=TRUE,IF(SEARCH(J$1,$A86)&gt;0,TRUE,FALSE)),"")</f>
        <v/>
      </c>
      <c r="K86" s="17" t="str">
        <f>IFERROR(AND(OR(K1:L85,$AA86)=TRUE,IF(SEARCH(K$1,$A86)&gt;0,TRUE,FALSE)),"")</f>
        <v/>
      </c>
      <c r="L86" s="17" t="str">
        <f>IFERROR(AND(OR(L1:L85,$AA86)=TRUE,IF(SEARCH(L$1,$A86)&gt;0,TRUE,FALSE)),"")</f>
        <v/>
      </c>
      <c r="M86" s="17" t="str">
        <f>IFERROR(AND(OR(M1:M85,$AA86)=TRUE,IF(SEARCH(M$1,$A86)&gt;0,TRUE,FALSE)),"")</f>
        <v/>
      </c>
      <c r="N86" s="17" t="str">
        <f>IFERROR(AND(OR(N1:Q85,$AA86)=TRUE,IF(SEARCH(N$1,$A86)&gt;0,TRUE,FALSE)),"")</f>
        <v/>
      </c>
      <c r="O86" s="17" t="str">
        <f>IFERROR(AND(OR(O1:Q85,$AA86)=TRUE,IF(SEARCH(O$1,$A86)&gt;0,TRUE,FALSE)),"")</f>
        <v/>
      </c>
      <c r="P86" s="17" t="str">
        <f>IFERROR(AND(OR(P1:Q85,$AA86)=TRUE,IF(SEARCH(P$1,$A86)&gt;0,TRUE,FALSE)),"")</f>
        <v/>
      </c>
      <c r="Q86" s="17" t="b">
        <f>IFERROR(AND(OR(Q1:Q85,$AA86)=TRUE,IF(SEARCH(Q$1,$A86)&gt;0,TRUE,FALSE)),"")</f>
        <v>0</v>
      </c>
      <c r="R86" s="17" t="str">
        <f>IFERROR(AND(OR(R1:S85,$AA86)=TRUE,IF(SEARCH(R$1,$A86)&gt;0,TRUE,FALSE)),"")</f>
        <v/>
      </c>
      <c r="S86" s="17" t="str">
        <f>IFERROR(AND(OR(S1:S85,$AA86)=TRUE,IF(SEARCH(S$1,$A86)&gt;0,TRUE,FALSE)),"")</f>
        <v/>
      </c>
      <c r="T86" s="17" t="str">
        <f>IFERROR(AND(OR(T1:T85,$AA86)=TRUE,IF(SEARCH(T$1,$A86)&gt;0,TRUE,FALSE)),"")</f>
        <v/>
      </c>
      <c r="U86" s="17" t="b">
        <f>IFERROR(AND(OR(U1:X85,$AA86)=TRUE,IF(SEARCH(U$1,$A86)&gt;0,TRUE,FALSE)),"")</f>
        <v>0</v>
      </c>
      <c r="V86" s="17" t="str">
        <f>IFERROR(AND(OR(V1:X85,$AA86)=TRUE,IF(SEARCH(V$1,$A86)&gt;0,TRUE,FALSE)),"")</f>
        <v/>
      </c>
      <c r="W86" s="17" t="str">
        <f>IFERROR(AND(OR(W1:X85,$AA86)=TRUE,IF(SEARCH(W$1,$A86)&gt;0,TRUE,FALSE)),"")</f>
        <v/>
      </c>
      <c r="X86" s="17" t="str">
        <f>IFERROR(AND(OR(X1:X85,$AA86)=TRUE,IF(SEARCH(X$1,$A86)&gt;0,TRUE,FALSE)),"")</f>
        <v/>
      </c>
      <c r="Y86" s="17">
        <f t="shared" si="5"/>
        <v>0</v>
      </c>
      <c r="Z86" s="17" t="b">
        <f t="shared" si="6"/>
        <v>0</v>
      </c>
      <c r="AA86" s="17" t="b">
        <f t="shared" si="7"/>
        <v>0</v>
      </c>
      <c r="AB86" s="17" t="b">
        <f t="shared" si="8"/>
        <v>0</v>
      </c>
      <c r="AC86" s="17" t="b">
        <f>IF(E86&gt;'Overview (RESPONSES REQUIRED)'!$F$52,FALSE,TRUE)</f>
        <v>0</v>
      </c>
      <c r="AD86" s="17" t="b">
        <f>IF('Overview (RESPONSES REQUIRED)'!$D$52="Y", TRUE, FALSE)</f>
        <v>0</v>
      </c>
      <c r="AE86" s="17" t="str">
        <f t="shared" si="9"/>
        <v>N</v>
      </c>
    </row>
    <row r="87" spans="1:31" ht="15" x14ac:dyDescent="0.15">
      <c r="A87" s="17" t="s">
        <v>1498</v>
      </c>
      <c r="B87" s="17">
        <v>3</v>
      </c>
      <c r="C87" s="17">
        <v>1</v>
      </c>
      <c r="D87" s="17" t="s">
        <v>1414</v>
      </c>
      <c r="E87" s="17">
        <v>12</v>
      </c>
      <c r="F87" s="17" t="str">
        <f>IF('ENDC-n78'!P90="Y", "Y", IF('ENDC-n78'!P90="N", "N", 0))</f>
        <v>N</v>
      </c>
      <c r="G87" s="17" t="str">
        <f>IFERROR(AND(OR(G1:H86,$AA87)=TRUE,IF(SEARCH(G$1,$A87)&gt;0,TRUE,FALSE)),"")</f>
        <v/>
      </c>
      <c r="H87" s="17" t="str">
        <f>IFERROR(AND(OR(H1:H86,$AA87)=TRUE,IF(SEARCH(H$1,$A87)&gt;0,TRUE,FALSE)),"")</f>
        <v/>
      </c>
      <c r="I87" s="17" t="str">
        <f>IFERROR(AND(OR(I1:L86,$AA87)=TRUE,IF(SEARCH(I$1,$A87)&gt;0,TRUE,FALSE)),"")</f>
        <v/>
      </c>
      <c r="J87" s="17" t="str">
        <f>IFERROR(AND(OR(J1:L86,$AA87)=TRUE,IF(SEARCH(J$1,$A87)&gt;0,TRUE,FALSE)),"")</f>
        <v/>
      </c>
      <c r="K87" s="17" t="str">
        <f>IFERROR(AND(OR(K1:L86,$AA87)=TRUE,IF(SEARCH(K$1,$A87)&gt;0,TRUE,FALSE)),"")</f>
        <v/>
      </c>
      <c r="L87" s="17" t="b">
        <f>IFERROR(AND(OR(L1:L86,$AA87)=TRUE,IF(SEARCH(L$1,$A87)&gt;0,TRUE,FALSE)),"")</f>
        <v>0</v>
      </c>
      <c r="M87" s="17" t="str">
        <f>IFERROR(AND(OR(M1:M86,$AA87)=TRUE,IF(SEARCH(M$1,$A87)&gt;0,TRUE,FALSE)),"")</f>
        <v/>
      </c>
      <c r="N87" s="17" t="b">
        <f>IFERROR(AND(OR(N1:Q86,$AA87)=TRUE,IF(SEARCH(N$1,$A87)&gt;0,TRUE,FALSE)),"")</f>
        <v>0</v>
      </c>
      <c r="O87" s="17" t="str">
        <f>IFERROR(AND(OR(O1:Q86,$AA87)=TRUE,IF(SEARCH(O$1,$A87)&gt;0,TRUE,FALSE)),"")</f>
        <v/>
      </c>
      <c r="P87" s="17" t="str">
        <f>IFERROR(AND(OR(P1:Q86,$AA87)=TRUE,IF(SEARCH(P$1,$A87)&gt;0,TRUE,FALSE)),"")</f>
        <v/>
      </c>
      <c r="Q87" s="17" t="str">
        <f>IFERROR(AND(OR(Q1:Q86,$AA87)=TRUE,IF(SEARCH(Q$1,$A87)&gt;0,TRUE,FALSE)),"")</f>
        <v/>
      </c>
      <c r="R87" s="17" t="str">
        <f>IFERROR(AND(OR(R1:S86,$AA87)=TRUE,IF(SEARCH(R$1,$A87)&gt;0,TRUE,FALSE)),"")</f>
        <v/>
      </c>
      <c r="S87" s="17" t="str">
        <f>IFERROR(AND(OR(S1:S86,$AA87)=TRUE,IF(SEARCH(S$1,$A87)&gt;0,TRUE,FALSE)),"")</f>
        <v/>
      </c>
      <c r="T87" s="17" t="b">
        <f>IFERROR(AND(OR(T1:T86,$AA87)=TRUE,IF(SEARCH(T$1,$A87)&gt;0,TRUE,FALSE)),"")</f>
        <v>0</v>
      </c>
      <c r="U87" s="17" t="str">
        <f>IFERROR(AND(OR(U1:X86,$AA87)=TRUE,IF(SEARCH(U$1,$A87)&gt;0,TRUE,FALSE)),"")</f>
        <v/>
      </c>
      <c r="V87" s="17" t="str">
        <f>IFERROR(AND(OR(V1:X86,$AA87)=TRUE,IF(SEARCH(V$1,$A87)&gt;0,TRUE,FALSE)),"")</f>
        <v/>
      </c>
      <c r="W87" s="17" t="str">
        <f>IFERROR(AND(OR(W1:X86,$AA87)=TRUE,IF(SEARCH(W$1,$A87)&gt;0,TRUE,FALSE)),"")</f>
        <v/>
      </c>
      <c r="X87" s="17" t="str">
        <f>IFERROR(AND(OR(X1:X86,$AA87)=TRUE,IF(SEARCH(X$1,$A87)&gt;0,TRUE,FALSE)),"")</f>
        <v/>
      </c>
      <c r="Y87" s="17">
        <f t="shared" si="5"/>
        <v>0</v>
      </c>
      <c r="Z87" s="17" t="b">
        <f t="shared" si="6"/>
        <v>0</v>
      </c>
      <c r="AA87" s="17" t="b">
        <f t="shared" si="7"/>
        <v>0</v>
      </c>
      <c r="AB87" s="17" t="b">
        <f t="shared" si="8"/>
        <v>0</v>
      </c>
      <c r="AC87" s="17" t="b">
        <f>IF(E87&gt;'Overview (RESPONSES REQUIRED)'!$F$52,FALSE,TRUE)</f>
        <v>0</v>
      </c>
      <c r="AD87" s="17" t="b">
        <f>IF('Overview (RESPONSES REQUIRED)'!$D$52="Y", TRUE, FALSE)</f>
        <v>0</v>
      </c>
      <c r="AE87" s="17" t="str">
        <f t="shared" si="9"/>
        <v>N</v>
      </c>
    </row>
    <row r="88" spans="1:31" ht="15" x14ac:dyDescent="0.15">
      <c r="A88" s="17" t="s">
        <v>1499</v>
      </c>
      <c r="B88" s="17">
        <v>3</v>
      </c>
      <c r="C88" s="17">
        <v>1</v>
      </c>
      <c r="D88" s="17" t="s">
        <v>1414</v>
      </c>
      <c r="E88" s="17">
        <v>12</v>
      </c>
      <c r="F88" s="17" t="str">
        <f>IF('ENDC-n78'!P91="Y", "Y", IF('ENDC-n78'!P91="N", "N", 0))</f>
        <v>N</v>
      </c>
      <c r="G88" s="17" t="b">
        <f>IFERROR(AND(OR(G1:H87,$AA88)=TRUE,IF(SEARCH(G$1,$A88)&gt;0,TRUE,FALSE)),"")</f>
        <v>0</v>
      </c>
      <c r="H88" s="17" t="str">
        <f>IFERROR(AND(OR(H1:H87,$AA88)=TRUE,IF(SEARCH(H$1,$A88)&gt;0,TRUE,FALSE)),"")</f>
        <v/>
      </c>
      <c r="I88" s="17" t="str">
        <f>IFERROR(AND(OR(I1:L87,$AA88)=TRUE,IF(SEARCH(I$1,$A88)&gt;0,TRUE,FALSE)),"")</f>
        <v/>
      </c>
      <c r="J88" s="17" t="str">
        <f>IFERROR(AND(OR(J1:L87,$AA88)=TRUE,IF(SEARCH(J$1,$A88)&gt;0,TRUE,FALSE)),"")</f>
        <v/>
      </c>
      <c r="K88" s="17" t="str">
        <f>IFERROR(AND(OR(K1:L87,$AA88)=TRUE,IF(SEARCH(K$1,$A88)&gt;0,TRUE,FALSE)),"")</f>
        <v/>
      </c>
      <c r="L88" s="17" t="b">
        <f>IFERROR(AND(OR(L1:L87,$AA88)=TRUE,IF(SEARCH(L$1,$A88)&gt;0,TRUE,FALSE)),"")</f>
        <v>0</v>
      </c>
      <c r="M88" s="17" t="str">
        <f>IFERROR(AND(OR(M1:M87,$AA88)=TRUE,IF(SEARCH(M$1,$A88)&gt;0,TRUE,FALSE)),"")</f>
        <v/>
      </c>
      <c r="N88" s="17" t="str">
        <f>IFERROR(AND(OR(N1:Q87,$AA88)=TRUE,IF(SEARCH(N$1,$A88)&gt;0,TRUE,FALSE)),"")</f>
        <v/>
      </c>
      <c r="O88" s="17" t="str">
        <f>IFERROR(AND(OR(O1:Q87,$AA88)=TRUE,IF(SEARCH(O$1,$A88)&gt;0,TRUE,FALSE)),"")</f>
        <v/>
      </c>
      <c r="P88" s="17" t="str">
        <f>IFERROR(AND(OR(P1:Q87,$AA88)=TRUE,IF(SEARCH(P$1,$A88)&gt;0,TRUE,FALSE)),"")</f>
        <v/>
      </c>
      <c r="Q88" s="17" t="str">
        <f>IFERROR(AND(OR(Q1:Q87,$AA88)=TRUE,IF(SEARCH(Q$1,$A88)&gt;0,TRUE,FALSE)),"")</f>
        <v/>
      </c>
      <c r="R88" s="17" t="str">
        <f>IFERROR(AND(OR(R1:S87,$AA88)=TRUE,IF(SEARCH(R$1,$A88)&gt;0,TRUE,FALSE)),"")</f>
        <v/>
      </c>
      <c r="S88" s="17" t="str">
        <f>IFERROR(AND(OR(S1:S87,$AA88)=TRUE,IF(SEARCH(S$1,$A88)&gt;0,TRUE,FALSE)),"")</f>
        <v/>
      </c>
      <c r="T88" s="17" t="b">
        <f>IFERROR(AND(OR(T1:T87,$AA88)=TRUE,IF(SEARCH(T$1,$A88)&gt;0,TRUE,FALSE)),"")</f>
        <v>0</v>
      </c>
      <c r="U88" s="17" t="b">
        <f>IFERROR(AND(OR(U1:X87,$AA88)=TRUE,IF(SEARCH(U$1,$A88)&gt;0,TRUE,FALSE)),"")</f>
        <v>0</v>
      </c>
      <c r="V88" s="17" t="str">
        <f>IFERROR(AND(OR(V1:X87,$AA88)=TRUE,IF(SEARCH(V$1,$A88)&gt;0,TRUE,FALSE)),"")</f>
        <v/>
      </c>
      <c r="W88" s="17" t="str">
        <f>IFERROR(AND(OR(W1:X87,$AA88)=TRUE,IF(SEARCH(W$1,$A88)&gt;0,TRUE,FALSE)),"")</f>
        <v/>
      </c>
      <c r="X88" s="17" t="str">
        <f>IFERROR(AND(OR(X1:X87,$AA88)=TRUE,IF(SEARCH(X$1,$A88)&gt;0,TRUE,FALSE)),"")</f>
        <v/>
      </c>
      <c r="Y88" s="17">
        <f t="shared" si="5"/>
        <v>0</v>
      </c>
      <c r="Z88" s="17" t="b">
        <f t="shared" si="6"/>
        <v>0</v>
      </c>
      <c r="AA88" s="17" t="b">
        <f t="shared" si="7"/>
        <v>0</v>
      </c>
      <c r="AB88" s="17" t="b">
        <f t="shared" si="8"/>
        <v>0</v>
      </c>
      <c r="AC88" s="17" t="b">
        <f>IF(E88&gt;'Overview (RESPONSES REQUIRED)'!$F$52,FALSE,TRUE)</f>
        <v>0</v>
      </c>
      <c r="AD88" s="17" t="b">
        <f>IF('Overview (RESPONSES REQUIRED)'!$D$52="Y", TRUE, FALSE)</f>
        <v>0</v>
      </c>
      <c r="AE88" s="17" t="str">
        <f t="shared" si="9"/>
        <v>N</v>
      </c>
    </row>
    <row r="89" spans="1:31" ht="15" x14ac:dyDescent="0.15">
      <c r="A89" s="17" t="s">
        <v>1500</v>
      </c>
      <c r="B89" s="17">
        <v>3</v>
      </c>
      <c r="C89" s="17">
        <v>1</v>
      </c>
      <c r="D89" s="17" t="s">
        <v>1414</v>
      </c>
      <c r="E89" s="17">
        <v>12</v>
      </c>
      <c r="F89" s="17" t="str">
        <f>IF('ENDC-n78'!P92="Y", "Y", IF('ENDC-n78'!P92="N", "N", 0))</f>
        <v>N</v>
      </c>
      <c r="G89" s="17" t="b">
        <f>IFERROR(AND(OR(G1:H88,$AA89)=TRUE,IF(SEARCH(G$1,$A89)&gt;0,TRUE,FALSE)),"")</f>
        <v>0</v>
      </c>
      <c r="H89" s="17" t="str">
        <f>IFERROR(AND(OR(H1:H88,$AA89)=TRUE,IF(SEARCH(H$1,$A89)&gt;0,TRUE,FALSE)),"")</f>
        <v/>
      </c>
      <c r="I89" s="17" t="str">
        <f>IFERROR(AND(OR(I1:L88,$AA89)=TRUE,IF(SEARCH(I$1,$A89)&gt;0,TRUE,FALSE)),"")</f>
        <v/>
      </c>
      <c r="J89" s="17" t="str">
        <f>IFERROR(AND(OR(J1:L88,$AA89)=TRUE,IF(SEARCH(J$1,$A89)&gt;0,TRUE,FALSE)),"")</f>
        <v/>
      </c>
      <c r="K89" s="17" t="str">
        <f>IFERROR(AND(OR(K1:L88,$AA89)=TRUE,IF(SEARCH(K$1,$A89)&gt;0,TRUE,FALSE)),"")</f>
        <v/>
      </c>
      <c r="L89" s="17" t="str">
        <f>IFERROR(AND(OR(L1:L88,$AA89)=TRUE,IF(SEARCH(L$1,$A89)&gt;0,TRUE,FALSE)),"")</f>
        <v/>
      </c>
      <c r="M89" s="17" t="str">
        <f>IFERROR(AND(OR(M1:M88,$AA89)=TRUE,IF(SEARCH(M$1,$A89)&gt;0,TRUE,FALSE)),"")</f>
        <v/>
      </c>
      <c r="N89" s="17" t="str">
        <f>IFERROR(AND(OR(N1:Q88,$AA89)=TRUE,IF(SEARCH(N$1,$A89)&gt;0,TRUE,FALSE)),"")</f>
        <v/>
      </c>
      <c r="O89" s="17" t="str">
        <f>IFERROR(AND(OR(O1:Q88,$AA89)=TRUE,IF(SEARCH(O$1,$A89)&gt;0,TRUE,FALSE)),"")</f>
        <v/>
      </c>
      <c r="P89" s="17" t="str">
        <f>IFERROR(AND(OR(P1:Q88,$AA89)=TRUE,IF(SEARCH(P$1,$A89)&gt;0,TRUE,FALSE)),"")</f>
        <v/>
      </c>
      <c r="Q89" s="17" t="b">
        <f>IFERROR(AND(OR(Q1:Q88,$AA89)=TRUE,IF(SEARCH(Q$1,$A89)&gt;0,TRUE,FALSE)),"")</f>
        <v>0</v>
      </c>
      <c r="R89" s="17" t="str">
        <f>IFERROR(AND(OR(R1:S88,$AA89)=TRUE,IF(SEARCH(R$1,$A89)&gt;0,TRUE,FALSE)),"")</f>
        <v/>
      </c>
      <c r="S89" s="17" t="str">
        <f>IFERROR(AND(OR(S1:S88,$AA89)=TRUE,IF(SEARCH(S$1,$A89)&gt;0,TRUE,FALSE)),"")</f>
        <v/>
      </c>
      <c r="T89" s="17" t="b">
        <f>IFERROR(AND(OR(T1:T88,$AA89)=TRUE,IF(SEARCH(T$1,$A89)&gt;0,TRUE,FALSE)),"")</f>
        <v>0</v>
      </c>
      <c r="U89" s="17" t="b">
        <f>IFERROR(AND(OR(U1:X88,$AA89)=TRUE,IF(SEARCH(U$1,$A89)&gt;0,TRUE,FALSE)),"")</f>
        <v>0</v>
      </c>
      <c r="V89" s="17" t="str">
        <f>IFERROR(AND(OR(V1:X88,$AA89)=TRUE,IF(SEARCH(V$1,$A89)&gt;0,TRUE,FALSE)),"")</f>
        <v/>
      </c>
      <c r="W89" s="17" t="str">
        <f>IFERROR(AND(OR(W1:X88,$AA89)=TRUE,IF(SEARCH(W$1,$A89)&gt;0,TRUE,FALSE)),"")</f>
        <v/>
      </c>
      <c r="X89" s="17" t="str">
        <f>IFERROR(AND(OR(X1:X88,$AA89)=TRUE,IF(SEARCH(X$1,$A89)&gt;0,TRUE,FALSE)),"")</f>
        <v/>
      </c>
      <c r="Y89" s="17">
        <f t="shared" si="5"/>
        <v>0</v>
      </c>
      <c r="Z89" s="17" t="b">
        <f t="shared" si="6"/>
        <v>0</v>
      </c>
      <c r="AA89" s="17" t="b">
        <f t="shared" si="7"/>
        <v>0</v>
      </c>
      <c r="AB89" s="17" t="b">
        <f t="shared" si="8"/>
        <v>0</v>
      </c>
      <c r="AC89" s="17" t="b">
        <f>IF(E89&gt;'Overview (RESPONSES REQUIRED)'!$F$52,FALSE,TRUE)</f>
        <v>0</v>
      </c>
      <c r="AD89" s="17" t="b">
        <f>IF('Overview (RESPONSES REQUIRED)'!$D$52="Y", TRUE, FALSE)</f>
        <v>0</v>
      </c>
      <c r="AE89" s="17" t="str">
        <f t="shared" si="9"/>
        <v>N</v>
      </c>
    </row>
    <row r="90" spans="1:31" ht="15" x14ac:dyDescent="0.15">
      <c r="A90" s="17" t="s">
        <v>1501</v>
      </c>
      <c r="B90" s="17">
        <v>3</v>
      </c>
      <c r="C90" s="17">
        <v>1</v>
      </c>
      <c r="D90" s="17" t="s">
        <v>1414</v>
      </c>
      <c r="E90" s="17">
        <v>8</v>
      </c>
      <c r="F90" s="17" t="str">
        <f>IF('ENDC-n78'!P93="Y", "Y", IF('ENDC-n78'!P93="N", "N", 0))</f>
        <v>N</v>
      </c>
      <c r="G90" s="17" t="b">
        <f>IFERROR(AND(OR(G1:H89,$AA90)=TRUE,IF(SEARCH(G$1,$A90)&gt;0,TRUE,FALSE)),"")</f>
        <v>0</v>
      </c>
      <c r="H90" s="17" t="str">
        <f>IFERROR(AND(OR(H1:H89,$AA90)=TRUE,IF(SEARCH(H$1,$A90)&gt;0,TRUE,FALSE)),"")</f>
        <v/>
      </c>
      <c r="I90" s="17" t="b">
        <f>IFERROR(AND(OR(I1:L89,$AA90)=TRUE,IF(SEARCH(I$1,$A90)&gt;0,TRUE,FALSE)),"")</f>
        <v>0</v>
      </c>
      <c r="J90" s="17" t="str">
        <f>IFERROR(AND(OR(J1:L89,$AA90)=TRUE,IF(SEARCH(J$1,$A90)&gt;0,TRUE,FALSE)),"")</f>
        <v/>
      </c>
      <c r="K90" s="17" t="str">
        <f>IFERROR(AND(OR(K1:L89,$AA90)=TRUE,IF(SEARCH(K$1,$A90)&gt;0,TRUE,FALSE)),"")</f>
        <v/>
      </c>
      <c r="L90" s="17" t="str">
        <f>IFERROR(AND(OR(L1:L89,$AA90)=TRUE,IF(SEARCH(L$1,$A90)&gt;0,TRUE,FALSE)),"")</f>
        <v/>
      </c>
      <c r="M90" s="17" t="str">
        <f>IFERROR(AND(OR(M1:M89,$AA90)=TRUE,IF(SEARCH(M$1,$A90)&gt;0,TRUE,FALSE)),"")</f>
        <v/>
      </c>
      <c r="N90" s="17" t="str">
        <f>IFERROR(AND(OR(N1:Q89,$AA90)=TRUE,IF(SEARCH(N$1,$A90)&gt;0,TRUE,FALSE)),"")</f>
        <v/>
      </c>
      <c r="O90" s="17" t="b">
        <f>IFERROR(AND(OR(O1:Q89,$AA90)=TRUE,IF(SEARCH(O$1,$A90)&gt;0,TRUE,FALSE)),"")</f>
        <v>0</v>
      </c>
      <c r="P90" s="17" t="str">
        <f>IFERROR(AND(OR(P1:Q89,$AA90)=TRUE,IF(SEARCH(P$1,$A90)&gt;0,TRUE,FALSE)),"")</f>
        <v/>
      </c>
      <c r="Q90" s="17" t="str">
        <f>IFERROR(AND(OR(Q1:Q89,$AA90)=TRUE,IF(SEARCH(Q$1,$A90)&gt;0,TRUE,FALSE)),"")</f>
        <v/>
      </c>
      <c r="R90" s="17" t="str">
        <f>IFERROR(AND(OR(R1:S89,$AA90)=TRUE,IF(SEARCH(R$1,$A90)&gt;0,TRUE,FALSE)),"")</f>
        <v/>
      </c>
      <c r="S90" s="17" t="str">
        <f>IFERROR(AND(OR(S1:S89,$AA90)=TRUE,IF(SEARCH(S$1,$A90)&gt;0,TRUE,FALSE)),"")</f>
        <v/>
      </c>
      <c r="T90" s="17" t="str">
        <f>IFERROR(AND(OR(T1:T89,$AA90)=TRUE,IF(SEARCH(T$1,$A90)&gt;0,TRUE,FALSE)),"")</f>
        <v/>
      </c>
      <c r="U90" s="17" t="str">
        <f>IFERROR(AND(OR(U1:X89,$AA90)=TRUE,IF(SEARCH(U$1,$A90)&gt;0,TRUE,FALSE)),"")</f>
        <v/>
      </c>
      <c r="V90" s="17" t="str">
        <f>IFERROR(AND(OR(V1:X89,$AA90)=TRUE,IF(SEARCH(V$1,$A90)&gt;0,TRUE,FALSE)),"")</f>
        <v/>
      </c>
      <c r="W90" s="17" t="b">
        <f>IFERROR(AND(OR(W1:X89,$AA90)=TRUE,IF(SEARCH(W$1,$A90)&gt;0,TRUE,FALSE)),"")</f>
        <v>0</v>
      </c>
      <c r="X90" s="17" t="str">
        <f>IFERROR(AND(OR(X1:X89,$AA90)=TRUE,IF(SEARCH(X$1,$A90)&gt;0,TRUE,FALSE)),"")</f>
        <v/>
      </c>
      <c r="Y90" s="17">
        <f t="shared" si="5"/>
        <v>0</v>
      </c>
      <c r="Z90" s="17" t="b">
        <f t="shared" si="6"/>
        <v>0</v>
      </c>
      <c r="AA90" s="17" t="b">
        <f t="shared" si="7"/>
        <v>0</v>
      </c>
      <c r="AB90" s="17" t="b">
        <f t="shared" si="8"/>
        <v>0</v>
      </c>
      <c r="AC90" s="17" t="b">
        <f>IF(E90&gt;'Overview (RESPONSES REQUIRED)'!$F$52,FALSE,TRUE)</f>
        <v>0</v>
      </c>
      <c r="AD90" s="17" t="b">
        <f>IF('Overview (RESPONSES REQUIRED)'!$D$52="Y", TRUE, FALSE)</f>
        <v>0</v>
      </c>
      <c r="AE90" s="17" t="str">
        <f t="shared" si="9"/>
        <v>N</v>
      </c>
    </row>
    <row r="91" spans="1:31" ht="15" x14ac:dyDescent="0.15">
      <c r="A91" s="17" t="s">
        <v>1502</v>
      </c>
      <c r="B91" s="17">
        <v>3</v>
      </c>
      <c r="C91" s="17">
        <v>1</v>
      </c>
      <c r="D91" s="17" t="s">
        <v>1414</v>
      </c>
      <c r="E91" s="17">
        <v>8</v>
      </c>
      <c r="F91" s="17" t="str">
        <f>IF('ENDC-n78'!P94="Y", "Y", IF('ENDC-n78'!P94="N", "N", 0))</f>
        <v>N</v>
      </c>
      <c r="G91" s="17" t="b">
        <f>IFERROR(AND(OR(G1:H90,$AA91)=TRUE,IF(SEARCH(G$1,$A91)&gt;0,TRUE,FALSE)),"")</f>
        <v>0</v>
      </c>
      <c r="H91" s="17" t="str">
        <f>IFERROR(AND(OR(H1:H90,$AA91)=TRUE,IF(SEARCH(H$1,$A91)&gt;0,TRUE,FALSE)),"")</f>
        <v/>
      </c>
      <c r="I91" s="17" t="str">
        <f>IFERROR(AND(OR(I1:L90,$AA91)=TRUE,IF(SEARCH(I$1,$A91)&gt;0,TRUE,FALSE)),"")</f>
        <v/>
      </c>
      <c r="J91" s="17" t="b">
        <f>IFERROR(AND(OR(J1:L90,$AA91)=TRUE,IF(SEARCH(J$1,$A91)&gt;0,TRUE,FALSE)),"")</f>
        <v>0</v>
      </c>
      <c r="K91" s="17" t="str">
        <f>IFERROR(AND(OR(K1:L90,$AA91)=TRUE,IF(SEARCH(K$1,$A91)&gt;0,TRUE,FALSE)),"")</f>
        <v/>
      </c>
      <c r="L91" s="17" t="str">
        <f>IFERROR(AND(OR(L1:L90,$AA91)=TRUE,IF(SEARCH(L$1,$A91)&gt;0,TRUE,FALSE)),"")</f>
        <v/>
      </c>
      <c r="M91" s="17" t="str">
        <f>IFERROR(AND(OR(M1:M90,$AA91)=TRUE,IF(SEARCH(M$1,$A91)&gt;0,TRUE,FALSE)),"")</f>
        <v/>
      </c>
      <c r="N91" s="17" t="b">
        <f>IFERROR(AND(OR(N1:Q90,$AA91)=TRUE,IF(SEARCH(N$1,$A91)&gt;0,TRUE,FALSE)),"")</f>
        <v>0</v>
      </c>
      <c r="O91" s="17" t="str">
        <f>IFERROR(AND(OR(O1:Q90,$AA91)=TRUE,IF(SEARCH(O$1,$A91)&gt;0,TRUE,FALSE)),"")</f>
        <v/>
      </c>
      <c r="P91" s="17" t="str">
        <f>IFERROR(AND(OR(P1:Q90,$AA91)=TRUE,IF(SEARCH(P$1,$A91)&gt;0,TRUE,FALSE)),"")</f>
        <v/>
      </c>
      <c r="Q91" s="17" t="str">
        <f>IFERROR(AND(OR(Q1:Q90,$AA91)=TRUE,IF(SEARCH(Q$1,$A91)&gt;0,TRUE,FALSE)),"")</f>
        <v/>
      </c>
      <c r="R91" s="17" t="str">
        <f>IFERROR(AND(OR(R1:S90,$AA91)=TRUE,IF(SEARCH(R$1,$A91)&gt;0,TRUE,FALSE)),"")</f>
        <v/>
      </c>
      <c r="S91" s="17" t="str">
        <f>IFERROR(AND(OR(S1:S90,$AA91)=TRUE,IF(SEARCH(S$1,$A91)&gt;0,TRUE,FALSE)),"")</f>
        <v/>
      </c>
      <c r="T91" s="17" t="str">
        <f>IFERROR(AND(OR(T1:T90,$AA91)=TRUE,IF(SEARCH(T$1,$A91)&gt;0,TRUE,FALSE)),"")</f>
        <v/>
      </c>
      <c r="U91" s="17" t="str">
        <f>IFERROR(AND(OR(U1:X90,$AA91)=TRUE,IF(SEARCH(U$1,$A91)&gt;0,TRUE,FALSE)),"")</f>
        <v/>
      </c>
      <c r="V91" s="17" t="str">
        <f>IFERROR(AND(OR(V1:X90,$AA91)=TRUE,IF(SEARCH(V$1,$A91)&gt;0,TRUE,FALSE)),"")</f>
        <v/>
      </c>
      <c r="W91" s="17" t="b">
        <f>IFERROR(AND(OR(W1:X90,$AA91)=TRUE,IF(SEARCH(W$1,$A91)&gt;0,TRUE,FALSE)),"")</f>
        <v>0</v>
      </c>
      <c r="X91" s="17" t="str">
        <f>IFERROR(AND(OR(X1:X90,$AA91)=TRUE,IF(SEARCH(X$1,$A91)&gt;0,TRUE,FALSE)),"")</f>
        <v/>
      </c>
      <c r="Y91" s="17">
        <f t="shared" si="5"/>
        <v>0</v>
      </c>
      <c r="Z91" s="17" t="b">
        <f t="shared" si="6"/>
        <v>0</v>
      </c>
      <c r="AA91" s="17" t="b">
        <f t="shared" si="7"/>
        <v>0</v>
      </c>
      <c r="AB91" s="17" t="b">
        <f t="shared" si="8"/>
        <v>0</v>
      </c>
      <c r="AC91" s="17" t="b">
        <f>IF(E91&gt;'Overview (RESPONSES REQUIRED)'!$F$52,FALSE,TRUE)</f>
        <v>0</v>
      </c>
      <c r="AD91" s="17" t="b">
        <f>IF('Overview (RESPONSES REQUIRED)'!$D$52="Y", TRUE, FALSE)</f>
        <v>0</v>
      </c>
      <c r="AE91" s="17" t="str">
        <f t="shared" si="9"/>
        <v>N</v>
      </c>
    </row>
    <row r="92" spans="1:31" ht="15" x14ac:dyDescent="0.15">
      <c r="A92" s="17" t="s">
        <v>1503</v>
      </c>
      <c r="B92" s="17">
        <v>3</v>
      </c>
      <c r="C92" s="17">
        <v>1</v>
      </c>
      <c r="D92" s="17" t="s">
        <v>1414</v>
      </c>
      <c r="E92" s="17">
        <v>8</v>
      </c>
      <c r="F92" s="17" t="str">
        <f>IF('ENDC-n78'!P95="Y", "Y", IF('ENDC-n78'!P95="N", "N", 0))</f>
        <v>N</v>
      </c>
      <c r="G92" s="17" t="str">
        <f>IFERROR(AND(OR(G1:H91,$AA92)=TRUE,IF(SEARCH(G$1,$A92)&gt;0,TRUE,FALSE)),"")</f>
        <v/>
      </c>
      <c r="H92" s="17" t="b">
        <f>IFERROR(AND(OR(H1:H91,$AA92)=TRUE,IF(SEARCH(H$1,$A92)&gt;0,TRUE,FALSE)),"")</f>
        <v>0</v>
      </c>
      <c r="I92" s="17" t="b">
        <f>IFERROR(AND(OR(I1:L91,$AA92)=TRUE,IF(SEARCH(I$1,$A92)&gt;0,TRUE,FALSE)),"")</f>
        <v>0</v>
      </c>
      <c r="J92" s="17" t="str">
        <f>IFERROR(AND(OR(J1:L91,$AA92)=TRUE,IF(SEARCH(J$1,$A92)&gt;0,TRUE,FALSE)),"")</f>
        <v/>
      </c>
      <c r="K92" s="17" t="str">
        <f>IFERROR(AND(OR(K1:L91,$AA92)=TRUE,IF(SEARCH(K$1,$A92)&gt;0,TRUE,FALSE)),"")</f>
        <v/>
      </c>
      <c r="L92" s="17" t="str">
        <f>IFERROR(AND(OR(L1:L91,$AA92)=TRUE,IF(SEARCH(L$1,$A92)&gt;0,TRUE,FALSE)),"")</f>
        <v/>
      </c>
      <c r="M92" s="17" t="str">
        <f>IFERROR(AND(OR(M1:M91,$AA92)=TRUE,IF(SEARCH(M$1,$A92)&gt;0,TRUE,FALSE)),"")</f>
        <v/>
      </c>
      <c r="N92" s="17" t="b">
        <f>IFERROR(AND(OR(N1:Q91,$AA92)=TRUE,IF(SEARCH(N$1,$A92)&gt;0,TRUE,FALSE)),"")</f>
        <v>0</v>
      </c>
      <c r="O92" s="17" t="str">
        <f>IFERROR(AND(OR(O1:Q91,$AA92)=TRUE,IF(SEARCH(O$1,$A92)&gt;0,TRUE,FALSE)),"")</f>
        <v/>
      </c>
      <c r="P92" s="17" t="str">
        <f>IFERROR(AND(OR(P1:Q91,$AA92)=TRUE,IF(SEARCH(P$1,$A92)&gt;0,TRUE,FALSE)),"")</f>
        <v/>
      </c>
      <c r="Q92" s="17" t="str">
        <f>IFERROR(AND(OR(Q1:Q91,$AA92)=TRUE,IF(SEARCH(Q$1,$A92)&gt;0,TRUE,FALSE)),"")</f>
        <v/>
      </c>
      <c r="R92" s="17" t="str">
        <f>IFERROR(AND(OR(R1:S91,$AA92)=TRUE,IF(SEARCH(R$1,$A92)&gt;0,TRUE,FALSE)),"")</f>
        <v/>
      </c>
      <c r="S92" s="17" t="str">
        <f>IFERROR(AND(OR(S1:S91,$AA92)=TRUE,IF(SEARCH(S$1,$A92)&gt;0,TRUE,FALSE)),"")</f>
        <v/>
      </c>
      <c r="T92" s="17" t="str">
        <f>IFERROR(AND(OR(T1:T91,$AA92)=TRUE,IF(SEARCH(T$1,$A92)&gt;0,TRUE,FALSE)),"")</f>
        <v/>
      </c>
      <c r="U92" s="17" t="str">
        <f>IFERROR(AND(OR(U1:X91,$AA92)=TRUE,IF(SEARCH(U$1,$A92)&gt;0,TRUE,FALSE)),"")</f>
        <v/>
      </c>
      <c r="V92" s="17" t="str">
        <f>IFERROR(AND(OR(V1:X91,$AA92)=TRUE,IF(SEARCH(V$1,$A92)&gt;0,TRUE,FALSE)),"")</f>
        <v/>
      </c>
      <c r="W92" s="17" t="b">
        <f>IFERROR(AND(OR(W1:X91,$AA92)=TRUE,IF(SEARCH(W$1,$A92)&gt;0,TRUE,FALSE)),"")</f>
        <v>0</v>
      </c>
      <c r="X92" s="17" t="str">
        <f>IFERROR(AND(OR(X1:X91,$AA92)=TRUE,IF(SEARCH(X$1,$A92)&gt;0,TRUE,FALSE)),"")</f>
        <v/>
      </c>
      <c r="Y92" s="17">
        <f t="shared" si="5"/>
        <v>0</v>
      </c>
      <c r="Z92" s="17" t="b">
        <f t="shared" si="6"/>
        <v>0</v>
      </c>
      <c r="AA92" s="17" t="b">
        <f t="shared" si="7"/>
        <v>0</v>
      </c>
      <c r="AB92" s="17" t="b">
        <f t="shared" si="8"/>
        <v>0</v>
      </c>
      <c r="AC92" s="17" t="b">
        <f>IF(E92&gt;'Overview (RESPONSES REQUIRED)'!$F$52,FALSE,TRUE)</f>
        <v>0</v>
      </c>
      <c r="AD92" s="17" t="b">
        <f>IF('Overview (RESPONSES REQUIRED)'!$D$52="Y", TRUE, FALSE)</f>
        <v>0</v>
      </c>
      <c r="AE92" s="17" t="str">
        <f t="shared" si="9"/>
        <v>N</v>
      </c>
    </row>
    <row r="93" spans="1:31" ht="15" x14ac:dyDescent="0.15">
      <c r="A93" s="17" t="s">
        <v>1504</v>
      </c>
      <c r="B93" s="17">
        <v>3</v>
      </c>
      <c r="C93" s="17">
        <v>1</v>
      </c>
      <c r="D93" s="17" t="s">
        <v>1414</v>
      </c>
      <c r="E93" s="17">
        <v>12</v>
      </c>
      <c r="F93" s="17" t="str">
        <f>IF('ENDC-n78'!P96="Y", "Y", IF('ENDC-n78'!P96="N", "N", 0))</f>
        <v>N</v>
      </c>
      <c r="G93" s="17" t="str">
        <f>IFERROR(AND(OR(G1:H92,$AA93)=TRUE,IF(SEARCH(G$1,$A93)&gt;0,TRUE,FALSE)),"")</f>
        <v/>
      </c>
      <c r="H93" s="17" t="b">
        <f>IFERROR(AND(OR(H1:H92,$AA93)=TRUE,IF(SEARCH(H$1,$A93)&gt;0,TRUE,FALSE)),"")</f>
        <v>0</v>
      </c>
      <c r="I93" s="17" t="str">
        <f>IFERROR(AND(OR(I1:L92,$AA93)=TRUE,IF(SEARCH(I$1,$A93)&gt;0,TRUE,FALSE)),"")</f>
        <v/>
      </c>
      <c r="J93" s="17" t="b">
        <f>IFERROR(AND(OR(J1:L92,$AA93)=TRUE,IF(SEARCH(J$1,$A93)&gt;0,TRUE,FALSE)),"")</f>
        <v>0</v>
      </c>
      <c r="K93" s="17" t="str">
        <f>IFERROR(AND(OR(K1:L92,$AA93)=TRUE,IF(SEARCH(K$1,$A93)&gt;0,TRUE,FALSE)),"")</f>
        <v/>
      </c>
      <c r="L93" s="17" t="str">
        <f>IFERROR(AND(OR(L1:L92,$AA93)=TRUE,IF(SEARCH(L$1,$A93)&gt;0,TRUE,FALSE)),"")</f>
        <v/>
      </c>
      <c r="M93" s="17" t="str">
        <f>IFERROR(AND(OR(M1:M92,$AA93)=TRUE,IF(SEARCH(M$1,$A93)&gt;0,TRUE,FALSE)),"")</f>
        <v/>
      </c>
      <c r="N93" s="17" t="str">
        <f>IFERROR(AND(OR(N1:Q92,$AA93)=TRUE,IF(SEARCH(N$1,$A93)&gt;0,TRUE,FALSE)),"")</f>
        <v/>
      </c>
      <c r="O93" s="17" t="b">
        <f>IFERROR(AND(OR(O1:Q92,$AA93)=TRUE,IF(SEARCH(O$1,$A93)&gt;0,TRUE,FALSE)),"")</f>
        <v>0</v>
      </c>
      <c r="P93" s="17" t="str">
        <f>IFERROR(AND(OR(P1:Q92,$AA93)=TRUE,IF(SEARCH(P$1,$A93)&gt;0,TRUE,FALSE)),"")</f>
        <v/>
      </c>
      <c r="Q93" s="17" t="str">
        <f>IFERROR(AND(OR(Q1:Q92,$AA93)=TRUE,IF(SEARCH(Q$1,$A93)&gt;0,TRUE,FALSE)),"")</f>
        <v/>
      </c>
      <c r="R93" s="17" t="str">
        <f>IFERROR(AND(OR(R1:S92,$AA93)=TRUE,IF(SEARCH(R$1,$A93)&gt;0,TRUE,FALSE)),"")</f>
        <v/>
      </c>
      <c r="S93" s="17" t="str">
        <f>IFERROR(AND(OR(S1:S92,$AA93)=TRUE,IF(SEARCH(S$1,$A93)&gt;0,TRUE,FALSE)),"")</f>
        <v/>
      </c>
      <c r="T93" s="17" t="str">
        <f>IFERROR(AND(OR(T1:T92,$AA93)=TRUE,IF(SEARCH(T$1,$A93)&gt;0,TRUE,FALSE)),"")</f>
        <v/>
      </c>
      <c r="U93" s="17" t="b">
        <f>IFERROR(AND(OR(U1:X92,$AA93)=TRUE,IF(SEARCH(U$1,$A93)&gt;0,TRUE,FALSE)),"")</f>
        <v>0</v>
      </c>
      <c r="V93" s="17" t="str">
        <f>IFERROR(AND(OR(V1:X92,$AA93)=TRUE,IF(SEARCH(V$1,$A93)&gt;0,TRUE,FALSE)),"")</f>
        <v/>
      </c>
      <c r="W93" s="17" t="str">
        <f>IFERROR(AND(OR(W1:X92,$AA93)=TRUE,IF(SEARCH(W$1,$A93)&gt;0,TRUE,FALSE)),"")</f>
        <v/>
      </c>
      <c r="X93" s="17" t="str">
        <f>IFERROR(AND(OR(X1:X92,$AA93)=TRUE,IF(SEARCH(X$1,$A93)&gt;0,TRUE,FALSE)),"")</f>
        <v/>
      </c>
      <c r="Y93" s="17">
        <f t="shared" si="5"/>
        <v>0</v>
      </c>
      <c r="Z93" s="17" t="b">
        <f t="shared" si="6"/>
        <v>0</v>
      </c>
      <c r="AA93" s="17" t="b">
        <f t="shared" si="7"/>
        <v>0</v>
      </c>
      <c r="AB93" s="17" t="b">
        <f t="shared" si="8"/>
        <v>0</v>
      </c>
      <c r="AC93" s="17" t="b">
        <f>IF(E93&gt;'Overview (RESPONSES REQUIRED)'!$F$52,FALSE,TRUE)</f>
        <v>0</v>
      </c>
      <c r="AD93" s="17" t="b">
        <f>IF('Overview (RESPONSES REQUIRED)'!$D$52="Y", TRUE, FALSE)</f>
        <v>0</v>
      </c>
      <c r="AE93" s="17" t="str">
        <f t="shared" si="9"/>
        <v>N</v>
      </c>
    </row>
    <row r="94" spans="1:31" ht="15" x14ac:dyDescent="0.15">
      <c r="A94" s="17" t="s">
        <v>1505</v>
      </c>
      <c r="B94" s="17">
        <v>3</v>
      </c>
      <c r="C94" s="17">
        <v>1</v>
      </c>
      <c r="D94" s="17" t="s">
        <v>1414</v>
      </c>
      <c r="E94" s="17">
        <v>12</v>
      </c>
      <c r="F94" s="17" t="str">
        <f>IF('ENDC-n78'!P97="Y", "Y", IF('ENDC-n78'!P97="N", "N", 0))</f>
        <v>N</v>
      </c>
      <c r="G94" s="17" t="str">
        <f>IFERROR(AND(OR(G1:H93,$AA94)=TRUE,IF(SEARCH(G$1,$A94)&gt;0,TRUE,FALSE)),"")</f>
        <v/>
      </c>
      <c r="H94" s="17" t="str">
        <f>IFERROR(AND(OR(H1:H93,$AA94)=TRUE,IF(SEARCH(H$1,$A94)&gt;0,TRUE,FALSE)),"")</f>
        <v/>
      </c>
      <c r="I94" s="17" t="str">
        <f>IFERROR(AND(OR(I1:L93,$AA94)=TRUE,IF(SEARCH(I$1,$A94)&gt;0,TRUE,FALSE)),"")</f>
        <v/>
      </c>
      <c r="J94" s="17" t="b">
        <f>IFERROR(AND(OR(J1:L93,$AA94)=TRUE,IF(SEARCH(J$1,$A94)&gt;0,TRUE,FALSE)),"")</f>
        <v>0</v>
      </c>
      <c r="K94" s="17" t="str">
        <f>IFERROR(AND(OR(K1:L93,$AA94)=TRUE,IF(SEARCH(K$1,$A94)&gt;0,TRUE,FALSE)),"")</f>
        <v/>
      </c>
      <c r="L94" s="17" t="str">
        <f>IFERROR(AND(OR(L1:L93,$AA94)=TRUE,IF(SEARCH(L$1,$A94)&gt;0,TRUE,FALSE)),"")</f>
        <v/>
      </c>
      <c r="M94" s="17" t="str">
        <f>IFERROR(AND(OR(M1:M93,$AA94)=TRUE,IF(SEARCH(M$1,$A94)&gt;0,TRUE,FALSE)),"")</f>
        <v/>
      </c>
      <c r="N94" s="17" t="str">
        <f>IFERROR(AND(OR(N1:Q93,$AA94)=TRUE,IF(SEARCH(N$1,$A94)&gt;0,TRUE,FALSE)),"")</f>
        <v/>
      </c>
      <c r="O94" s="17" t="b">
        <f>IFERROR(AND(OR(O1:Q93,$AA94)=TRUE,IF(SEARCH(O$1,$A94)&gt;0,TRUE,FALSE)),"")</f>
        <v>0</v>
      </c>
      <c r="P94" s="17" t="str">
        <f>IFERROR(AND(OR(P1:Q93,$AA94)=TRUE,IF(SEARCH(P$1,$A94)&gt;0,TRUE,FALSE)),"")</f>
        <v/>
      </c>
      <c r="Q94" s="17" t="str">
        <f>IFERROR(AND(OR(Q1:Q93,$AA94)=TRUE,IF(SEARCH(Q$1,$A94)&gt;0,TRUE,FALSE)),"")</f>
        <v/>
      </c>
      <c r="R94" s="17" t="str">
        <f>IFERROR(AND(OR(R1:S93,$AA94)=TRUE,IF(SEARCH(R$1,$A94)&gt;0,TRUE,FALSE)),"")</f>
        <v/>
      </c>
      <c r="S94" s="17" t="str">
        <f>IFERROR(AND(OR(S1:S93,$AA94)=TRUE,IF(SEARCH(S$1,$A94)&gt;0,TRUE,FALSE)),"")</f>
        <v/>
      </c>
      <c r="T94" s="17" t="str">
        <f>IFERROR(AND(OR(T1:T93,$AA94)=TRUE,IF(SEARCH(T$1,$A94)&gt;0,TRUE,FALSE)),"")</f>
        <v/>
      </c>
      <c r="U94" s="17" t="b">
        <f>IFERROR(AND(OR(U1:X93,$AA94)=TRUE,IF(SEARCH(U$1,$A94)&gt;0,TRUE,FALSE)),"")</f>
        <v>0</v>
      </c>
      <c r="V94" s="17" t="str">
        <f>IFERROR(AND(OR(V1:X93,$AA94)=TRUE,IF(SEARCH(V$1,$A94)&gt;0,TRUE,FALSE)),"")</f>
        <v/>
      </c>
      <c r="W94" s="17" t="str">
        <f>IFERROR(AND(OR(W1:X93,$AA94)=TRUE,IF(SEARCH(W$1,$A94)&gt;0,TRUE,FALSE)),"")</f>
        <v/>
      </c>
      <c r="X94" s="17" t="str">
        <f>IFERROR(AND(OR(X1:X93,$AA94)=TRUE,IF(SEARCH(X$1,$A94)&gt;0,TRUE,FALSE)),"")</f>
        <v/>
      </c>
      <c r="Y94" s="17">
        <f t="shared" si="5"/>
        <v>0</v>
      </c>
      <c r="Z94" s="17" t="b">
        <f t="shared" si="6"/>
        <v>0</v>
      </c>
      <c r="AA94" s="17" t="b">
        <f t="shared" si="7"/>
        <v>0</v>
      </c>
      <c r="AB94" s="17" t="b">
        <f t="shared" si="8"/>
        <v>0</v>
      </c>
      <c r="AC94" s="17" t="b">
        <f>IF(E94&gt;'Overview (RESPONSES REQUIRED)'!$F$52,FALSE,TRUE)</f>
        <v>0</v>
      </c>
      <c r="AD94" s="17" t="b">
        <f>IF('Overview (RESPONSES REQUIRED)'!$D$52="Y", TRUE, FALSE)</f>
        <v>0</v>
      </c>
      <c r="AE94" s="17" t="str">
        <f t="shared" si="9"/>
        <v>N</v>
      </c>
    </row>
    <row r="95" spans="1:31" ht="15" x14ac:dyDescent="0.15">
      <c r="A95" s="17" t="s">
        <v>1506</v>
      </c>
      <c r="B95" s="17">
        <v>3</v>
      </c>
      <c r="C95" s="17">
        <v>1</v>
      </c>
      <c r="D95" s="17" t="s">
        <v>1414</v>
      </c>
      <c r="E95" s="17">
        <v>10</v>
      </c>
      <c r="F95" s="17" t="str">
        <f>IF('ENDC-n78'!P98="Y", "Y", IF('ENDC-n78'!P98="N", "N", 0))</f>
        <v>N</v>
      </c>
      <c r="G95" s="17" t="b">
        <f>IFERROR(AND(OR(G1:H94,$AA95)=TRUE,IF(SEARCH(G$1,$A95)&gt;0,TRUE,FALSE)),"")</f>
        <v>0</v>
      </c>
      <c r="H95" s="17" t="str">
        <f>IFERROR(AND(OR(H1:H94,$AA95)=TRUE,IF(SEARCH(H$1,$A95)&gt;0,TRUE,FALSE)),"")</f>
        <v/>
      </c>
      <c r="I95" s="17" t="str">
        <f>IFERROR(AND(OR(I1:L94,$AA95)=TRUE,IF(SEARCH(I$1,$A95)&gt;0,TRUE,FALSE)),"")</f>
        <v/>
      </c>
      <c r="J95" s="17" t="str">
        <f>IFERROR(AND(OR(J1:L94,$AA95)=TRUE,IF(SEARCH(J$1,$A95)&gt;0,TRUE,FALSE)),"")</f>
        <v/>
      </c>
      <c r="K95" s="17" t="b">
        <f>IFERROR(AND(OR(K1:L94,$AA95)=TRUE,IF(SEARCH(K$1,$A95)&gt;0,TRUE,FALSE)),"")</f>
        <v>0</v>
      </c>
      <c r="L95" s="17" t="str">
        <f>IFERROR(AND(OR(L1:L94,$AA95)=TRUE,IF(SEARCH(L$1,$A95)&gt;0,TRUE,FALSE)),"")</f>
        <v/>
      </c>
      <c r="M95" s="17" t="str">
        <f>IFERROR(AND(OR(M1:M94,$AA95)=TRUE,IF(SEARCH(M$1,$A95)&gt;0,TRUE,FALSE)),"")</f>
        <v/>
      </c>
      <c r="N95" s="17" t="str">
        <f>IFERROR(AND(OR(N1:Q94,$AA95)=TRUE,IF(SEARCH(N$1,$A95)&gt;0,TRUE,FALSE)),"")</f>
        <v/>
      </c>
      <c r="O95" s="17" t="str">
        <f>IFERROR(AND(OR(O1:Q94,$AA95)=TRUE,IF(SEARCH(O$1,$A95)&gt;0,TRUE,FALSE)),"")</f>
        <v/>
      </c>
      <c r="P95" s="17" t="b">
        <f>IFERROR(AND(OR(P1:Q94,$AA95)=TRUE,IF(SEARCH(P$1,$A95)&gt;0,TRUE,FALSE)),"")</f>
        <v>0</v>
      </c>
      <c r="Q95" s="17" t="str">
        <f>IFERROR(AND(OR(Q1:Q94,$AA95)=TRUE,IF(SEARCH(Q$1,$A95)&gt;0,TRUE,FALSE)),"")</f>
        <v/>
      </c>
      <c r="R95" s="17" t="str">
        <f>IFERROR(AND(OR(R1:S94,$AA95)=TRUE,IF(SEARCH(R$1,$A95)&gt;0,TRUE,FALSE)),"")</f>
        <v/>
      </c>
      <c r="S95" s="17" t="str">
        <f>IFERROR(AND(OR(S1:S94,$AA95)=TRUE,IF(SEARCH(S$1,$A95)&gt;0,TRUE,FALSE)),"")</f>
        <v/>
      </c>
      <c r="T95" s="17" t="str">
        <f>IFERROR(AND(OR(T1:T94,$AA95)=TRUE,IF(SEARCH(T$1,$A95)&gt;0,TRUE,FALSE)),"")</f>
        <v/>
      </c>
      <c r="U95" s="17" t="b">
        <f>IFERROR(AND(OR(U1:X94,$AA95)=TRUE,IF(SEARCH(U$1,$A95)&gt;0,TRUE,FALSE)),"")</f>
        <v>0</v>
      </c>
      <c r="V95" s="17" t="str">
        <f>IFERROR(AND(OR(V1:X94,$AA95)=TRUE,IF(SEARCH(V$1,$A95)&gt;0,TRUE,FALSE)),"")</f>
        <v/>
      </c>
      <c r="W95" s="17" t="str">
        <f>IFERROR(AND(OR(W1:X94,$AA95)=TRUE,IF(SEARCH(W$1,$A95)&gt;0,TRUE,FALSE)),"")</f>
        <v/>
      </c>
      <c r="X95" s="17" t="str">
        <f>IFERROR(AND(OR(X1:X94,$AA95)=TRUE,IF(SEARCH(X$1,$A95)&gt;0,TRUE,FALSE)),"")</f>
        <v/>
      </c>
      <c r="Y95" s="17">
        <f t="shared" si="5"/>
        <v>0</v>
      </c>
      <c r="Z95" s="17" t="b">
        <f t="shared" si="6"/>
        <v>0</v>
      </c>
      <c r="AA95" s="17" t="b">
        <f t="shared" si="7"/>
        <v>0</v>
      </c>
      <c r="AB95" s="17" t="b">
        <f t="shared" si="8"/>
        <v>0</v>
      </c>
      <c r="AC95" s="17" t="b">
        <f>IF(E95&gt;'Overview (RESPONSES REQUIRED)'!$F$52,FALSE,TRUE)</f>
        <v>0</v>
      </c>
      <c r="AD95" s="17" t="b">
        <f>IF('Overview (RESPONSES REQUIRED)'!$D$52="Y", TRUE, FALSE)</f>
        <v>0</v>
      </c>
      <c r="AE95" s="17" t="str">
        <f t="shared" si="9"/>
        <v>N</v>
      </c>
    </row>
    <row r="96" spans="1:31" ht="15" x14ac:dyDescent="0.15">
      <c r="A96" s="17" t="s">
        <v>1507</v>
      </c>
      <c r="B96" s="17">
        <v>3</v>
      </c>
      <c r="C96" s="17">
        <v>1</v>
      </c>
      <c r="D96" s="17" t="s">
        <v>1414</v>
      </c>
      <c r="E96" s="17">
        <v>10</v>
      </c>
      <c r="F96" s="17" t="str">
        <f>IF('ENDC-n78'!P99="Y", "Y", IF('ENDC-n78'!P99="N", "N", 0))</f>
        <v>N</v>
      </c>
      <c r="G96" s="17" t="str">
        <f>IFERROR(AND(OR(G1:H95,$AA96)=TRUE,IF(SEARCH(G$1,$A96)&gt;0,TRUE,FALSE)),"")</f>
        <v/>
      </c>
      <c r="H96" s="17" t="str">
        <f>IFERROR(AND(OR(H1:H95,$AA96)=TRUE,IF(SEARCH(H$1,$A96)&gt;0,TRUE,FALSE)),"")</f>
        <v/>
      </c>
      <c r="I96" s="17" t="str">
        <f>IFERROR(AND(OR(I1:L95,$AA96)=TRUE,IF(SEARCH(I$1,$A96)&gt;0,TRUE,FALSE)),"")</f>
        <v/>
      </c>
      <c r="J96" s="17" t="str">
        <f>IFERROR(AND(OR(J1:L95,$AA96)=TRUE,IF(SEARCH(J$1,$A96)&gt;0,TRUE,FALSE)),"")</f>
        <v/>
      </c>
      <c r="K96" s="17" t="str">
        <f>IFERROR(AND(OR(K1:L95,$AA96)=TRUE,IF(SEARCH(K$1,$A96)&gt;0,TRUE,FALSE)),"")</f>
        <v/>
      </c>
      <c r="L96" s="17" t="b">
        <f>IFERROR(AND(OR(L1:L95,$AA96)=TRUE,IF(SEARCH(L$1,$A96)&gt;0,TRUE,FALSE)),"")</f>
        <v>0</v>
      </c>
      <c r="M96" s="17" t="str">
        <f>IFERROR(AND(OR(M1:M95,$AA96)=TRUE,IF(SEARCH(M$1,$A96)&gt;0,TRUE,FALSE)),"")</f>
        <v/>
      </c>
      <c r="N96" s="17" t="str">
        <f>IFERROR(AND(OR(N1:Q95,$AA96)=TRUE,IF(SEARCH(N$1,$A96)&gt;0,TRUE,FALSE)),"")</f>
        <v/>
      </c>
      <c r="O96" s="17" t="str">
        <f>IFERROR(AND(OR(O1:Q95,$AA96)=TRUE,IF(SEARCH(O$1,$A96)&gt;0,TRUE,FALSE)),"")</f>
        <v/>
      </c>
      <c r="P96" s="17" t="b">
        <f>IFERROR(AND(OR(P1:Q95,$AA96)=TRUE,IF(SEARCH(P$1,$A96)&gt;0,TRUE,FALSE)),"")</f>
        <v>0</v>
      </c>
      <c r="Q96" s="17" t="str">
        <f>IFERROR(AND(OR(Q1:Q95,$AA96)=TRUE,IF(SEARCH(Q$1,$A96)&gt;0,TRUE,FALSE)),"")</f>
        <v/>
      </c>
      <c r="R96" s="17" t="str">
        <f>IFERROR(AND(OR(R1:S95,$AA96)=TRUE,IF(SEARCH(R$1,$A96)&gt;0,TRUE,FALSE)),"")</f>
        <v/>
      </c>
      <c r="S96" s="17" t="str">
        <f>IFERROR(AND(OR(S1:S95,$AA96)=TRUE,IF(SEARCH(S$1,$A96)&gt;0,TRUE,FALSE)),"")</f>
        <v/>
      </c>
      <c r="T96" s="17" t="b">
        <f>IFERROR(AND(OR(T1:T95,$AA96)=TRUE,IF(SEARCH(T$1,$A96)&gt;0,TRUE,FALSE)),"")</f>
        <v>0</v>
      </c>
      <c r="U96" s="17" t="b">
        <f>IFERROR(AND(OR(U1:X95,$AA96)=TRUE,IF(SEARCH(U$1,$A96)&gt;0,TRUE,FALSE)),"")</f>
        <v>0</v>
      </c>
      <c r="V96" s="17" t="str">
        <f>IFERROR(AND(OR(V1:X95,$AA96)=TRUE,IF(SEARCH(V$1,$A96)&gt;0,TRUE,FALSE)),"")</f>
        <v/>
      </c>
      <c r="W96" s="17" t="str">
        <f>IFERROR(AND(OR(W1:X95,$AA96)=TRUE,IF(SEARCH(W$1,$A96)&gt;0,TRUE,FALSE)),"")</f>
        <v/>
      </c>
      <c r="X96" s="17" t="str">
        <f>IFERROR(AND(OR(X1:X95,$AA96)=TRUE,IF(SEARCH(X$1,$A96)&gt;0,TRUE,FALSE)),"")</f>
        <v/>
      </c>
      <c r="Y96" s="17">
        <f t="shared" si="5"/>
        <v>0</v>
      </c>
      <c r="Z96" s="17" t="b">
        <f t="shared" si="6"/>
        <v>0</v>
      </c>
      <c r="AA96" s="17" t="b">
        <f t="shared" si="7"/>
        <v>0</v>
      </c>
      <c r="AB96" s="17" t="b">
        <f t="shared" si="8"/>
        <v>0</v>
      </c>
      <c r="AC96" s="17" t="b">
        <f>IF(E96&gt;'Overview (RESPONSES REQUIRED)'!$F$52,FALSE,TRUE)</f>
        <v>0</v>
      </c>
      <c r="AD96" s="17" t="b">
        <f>IF('Overview (RESPONSES REQUIRED)'!$D$52="Y", TRUE, FALSE)</f>
        <v>0</v>
      </c>
      <c r="AE96" s="17" t="str">
        <f t="shared" si="9"/>
        <v>N</v>
      </c>
    </row>
    <row r="97" spans="1:31" ht="15" x14ac:dyDescent="0.15">
      <c r="A97" s="17" t="s">
        <v>1508</v>
      </c>
      <c r="B97" s="17">
        <v>3</v>
      </c>
      <c r="C97" s="17">
        <v>1</v>
      </c>
      <c r="D97" s="17" t="s">
        <v>1414</v>
      </c>
      <c r="E97" s="17">
        <v>10</v>
      </c>
      <c r="F97" s="17" t="str">
        <f>IF('ENDC-n78'!P100="Y", "Y", IF('ENDC-n78'!P100="N", "N", 0))</f>
        <v>N</v>
      </c>
      <c r="G97" s="17" t="str">
        <f>IFERROR(AND(OR(G1:H96,$AA97)=TRUE,IF(SEARCH(G$1,$A97)&gt;0,TRUE,FALSE)),"")</f>
        <v/>
      </c>
      <c r="H97" s="17" t="str">
        <f>IFERROR(AND(OR(H1:H96,$AA97)=TRUE,IF(SEARCH(H$1,$A97)&gt;0,TRUE,FALSE)),"")</f>
        <v/>
      </c>
      <c r="I97" s="17" t="str">
        <f>IFERROR(AND(OR(I1:L96,$AA97)=TRUE,IF(SEARCH(I$1,$A97)&gt;0,TRUE,FALSE)),"")</f>
        <v/>
      </c>
      <c r="J97" s="17" t="b">
        <f>IFERROR(AND(OR(J1:L96,$AA97)=TRUE,IF(SEARCH(J$1,$A97)&gt;0,TRUE,FALSE)),"")</f>
        <v>0</v>
      </c>
      <c r="K97" s="17" t="str">
        <f>IFERROR(AND(OR(K1:L96,$AA97)=TRUE,IF(SEARCH(K$1,$A97)&gt;0,TRUE,FALSE)),"")</f>
        <v/>
      </c>
      <c r="L97" s="17" t="str">
        <f>IFERROR(AND(OR(L1:L96,$AA97)=TRUE,IF(SEARCH(L$1,$A97)&gt;0,TRUE,FALSE)),"")</f>
        <v/>
      </c>
      <c r="M97" s="17" t="str">
        <f>IFERROR(AND(OR(M1:M96,$AA97)=TRUE,IF(SEARCH(M$1,$A97)&gt;0,TRUE,FALSE)),"")</f>
        <v/>
      </c>
      <c r="N97" s="17" t="str">
        <f>IFERROR(AND(OR(N1:Q96,$AA97)=TRUE,IF(SEARCH(N$1,$A97)&gt;0,TRUE,FALSE)),"")</f>
        <v/>
      </c>
      <c r="O97" s="17" t="str">
        <f>IFERROR(AND(OR(O1:Q96,$AA97)=TRUE,IF(SEARCH(O$1,$A97)&gt;0,TRUE,FALSE)),"")</f>
        <v/>
      </c>
      <c r="P97" s="17" t="b">
        <f>IFERROR(AND(OR(P1:Q96,$AA97)=TRUE,IF(SEARCH(P$1,$A97)&gt;0,TRUE,FALSE)),"")</f>
        <v>0</v>
      </c>
      <c r="Q97" s="17" t="str">
        <f>IFERROR(AND(OR(Q1:Q96,$AA97)=TRUE,IF(SEARCH(Q$1,$A97)&gt;0,TRUE,FALSE)),"")</f>
        <v/>
      </c>
      <c r="R97" s="17" t="str">
        <f>IFERROR(AND(OR(R1:S96,$AA97)=TRUE,IF(SEARCH(R$1,$A97)&gt;0,TRUE,FALSE)),"")</f>
        <v/>
      </c>
      <c r="S97" s="17" t="str">
        <f>IFERROR(AND(OR(S1:S96,$AA97)=TRUE,IF(SEARCH(S$1,$A97)&gt;0,TRUE,FALSE)),"")</f>
        <v/>
      </c>
      <c r="T97" s="17" t="b">
        <f>IFERROR(AND(OR(T1:T96,$AA97)=TRUE,IF(SEARCH(T$1,$A97)&gt;0,TRUE,FALSE)),"")</f>
        <v>0</v>
      </c>
      <c r="U97" s="17" t="b">
        <f>IFERROR(AND(OR(U1:X96,$AA97)=TRUE,IF(SEARCH(U$1,$A97)&gt;0,TRUE,FALSE)),"")</f>
        <v>0</v>
      </c>
      <c r="V97" s="17" t="str">
        <f>IFERROR(AND(OR(V1:X96,$AA97)=TRUE,IF(SEARCH(V$1,$A97)&gt;0,TRUE,FALSE)),"")</f>
        <v/>
      </c>
      <c r="W97" s="17" t="str">
        <f>IFERROR(AND(OR(W1:X96,$AA97)=TRUE,IF(SEARCH(W$1,$A97)&gt;0,TRUE,FALSE)),"")</f>
        <v/>
      </c>
      <c r="X97" s="17" t="str">
        <f>IFERROR(AND(OR(X1:X96,$AA97)=TRUE,IF(SEARCH(X$1,$A97)&gt;0,TRUE,FALSE)),"")</f>
        <v/>
      </c>
      <c r="Y97" s="17">
        <f t="shared" si="5"/>
        <v>0</v>
      </c>
      <c r="Z97" s="17" t="b">
        <f t="shared" si="6"/>
        <v>0</v>
      </c>
      <c r="AA97" s="17" t="b">
        <f t="shared" si="7"/>
        <v>0</v>
      </c>
      <c r="AB97" s="17" t="b">
        <f t="shared" si="8"/>
        <v>0</v>
      </c>
      <c r="AC97" s="17" t="b">
        <f>IF(E97&gt;'Overview (RESPONSES REQUIRED)'!$F$52,FALSE,TRUE)</f>
        <v>0</v>
      </c>
      <c r="AD97" s="17" t="b">
        <f>IF('Overview (RESPONSES REQUIRED)'!$D$52="Y", TRUE, FALSE)</f>
        <v>0</v>
      </c>
      <c r="AE97" s="17" t="str">
        <f t="shared" si="9"/>
        <v>N</v>
      </c>
    </row>
    <row r="98" spans="1:31" ht="15" x14ac:dyDescent="0.15">
      <c r="A98" s="17" t="s">
        <v>1509</v>
      </c>
      <c r="B98" s="17">
        <v>3</v>
      </c>
      <c r="C98" s="17">
        <v>1</v>
      </c>
      <c r="D98" s="17" t="s">
        <v>1414</v>
      </c>
      <c r="E98" s="17">
        <v>10</v>
      </c>
      <c r="F98" s="17" t="str">
        <f>IF('ENDC-n78'!P101="Y", "Y", IF('ENDC-n78'!P101="N", "N", 0))</f>
        <v>N</v>
      </c>
      <c r="G98" s="17" t="str">
        <f>IFERROR(AND(OR(G1:H97,$AA98)=TRUE,IF(SEARCH(G$1,$A98)&gt;0,TRUE,FALSE)),"")</f>
        <v/>
      </c>
      <c r="H98" s="17" t="b">
        <f>IFERROR(AND(OR(H1:H97,$AA98)=TRUE,IF(SEARCH(H$1,$A98)&gt;0,TRUE,FALSE)),"")</f>
        <v>0</v>
      </c>
      <c r="I98" s="17" t="str">
        <f>IFERROR(AND(OR(I1:L97,$AA98)=TRUE,IF(SEARCH(I$1,$A98)&gt;0,TRUE,FALSE)),"")</f>
        <v/>
      </c>
      <c r="J98" s="17" t="str">
        <f>IFERROR(AND(OR(J1:L97,$AA98)=TRUE,IF(SEARCH(J$1,$A98)&gt;0,TRUE,FALSE)),"")</f>
        <v/>
      </c>
      <c r="K98" s="17" t="b">
        <f>IFERROR(AND(OR(K1:L97,$AA98)=TRUE,IF(SEARCH(K$1,$A98)&gt;0,TRUE,FALSE)),"")</f>
        <v>0</v>
      </c>
      <c r="L98" s="17" t="str">
        <f>IFERROR(AND(OR(L1:L97,$AA98)=TRUE,IF(SEARCH(L$1,$A98)&gt;0,TRUE,FALSE)),"")</f>
        <v/>
      </c>
      <c r="M98" s="17" t="str">
        <f>IFERROR(AND(OR(M1:M97,$AA98)=TRUE,IF(SEARCH(M$1,$A98)&gt;0,TRUE,FALSE)),"")</f>
        <v/>
      </c>
      <c r="N98" s="17" t="b">
        <f>IFERROR(AND(OR(N1:Q97,$AA98)=TRUE,IF(SEARCH(N$1,$A98)&gt;0,TRUE,FALSE)),"")</f>
        <v>0</v>
      </c>
      <c r="O98" s="17" t="str">
        <f>IFERROR(AND(OR(O1:Q97,$AA98)=TRUE,IF(SEARCH(O$1,$A98)&gt;0,TRUE,FALSE)),"")</f>
        <v/>
      </c>
      <c r="P98" s="17" t="str">
        <f>IFERROR(AND(OR(P1:Q97,$AA98)=TRUE,IF(SEARCH(P$1,$A98)&gt;0,TRUE,FALSE)),"")</f>
        <v/>
      </c>
      <c r="Q98" s="17" t="str">
        <f>IFERROR(AND(OR(Q1:Q97,$AA98)=TRUE,IF(SEARCH(Q$1,$A98)&gt;0,TRUE,FALSE)),"")</f>
        <v/>
      </c>
      <c r="R98" s="17" t="str">
        <f>IFERROR(AND(OR(R1:S97,$AA98)=TRUE,IF(SEARCH(R$1,$A98)&gt;0,TRUE,FALSE)),"")</f>
        <v/>
      </c>
      <c r="S98" s="17" t="str">
        <f>IFERROR(AND(OR(S1:S97,$AA98)=TRUE,IF(SEARCH(S$1,$A98)&gt;0,TRUE,FALSE)),"")</f>
        <v/>
      </c>
      <c r="T98" s="17" t="str">
        <f>IFERROR(AND(OR(T1:T97,$AA98)=TRUE,IF(SEARCH(T$1,$A98)&gt;0,TRUE,FALSE)),"")</f>
        <v/>
      </c>
      <c r="U98" s="17" t="b">
        <f>IFERROR(AND(OR(U1:X97,$AA98)=TRUE,IF(SEARCH(U$1,$A98)&gt;0,TRUE,FALSE)),"")</f>
        <v>0</v>
      </c>
      <c r="V98" s="17" t="str">
        <f>IFERROR(AND(OR(V1:X97,$AA98)=TRUE,IF(SEARCH(V$1,$A98)&gt;0,TRUE,FALSE)),"")</f>
        <v/>
      </c>
      <c r="W98" s="17" t="str">
        <f>IFERROR(AND(OR(W1:X97,$AA98)=TRUE,IF(SEARCH(W$1,$A98)&gt;0,TRUE,FALSE)),"")</f>
        <v/>
      </c>
      <c r="X98" s="17" t="str">
        <f>IFERROR(AND(OR(X1:X97,$AA98)=TRUE,IF(SEARCH(X$1,$A98)&gt;0,TRUE,FALSE)),"")</f>
        <v/>
      </c>
      <c r="Y98" s="17">
        <f t="shared" si="5"/>
        <v>0</v>
      </c>
      <c r="Z98" s="17" t="b">
        <f t="shared" si="6"/>
        <v>0</v>
      </c>
      <c r="AA98" s="17" t="b">
        <f t="shared" si="7"/>
        <v>0</v>
      </c>
      <c r="AB98" s="17" t="b">
        <f t="shared" si="8"/>
        <v>0</v>
      </c>
      <c r="AC98" s="17" t="b">
        <f>IF(E98&gt;'Overview (RESPONSES REQUIRED)'!$F$52,FALSE,TRUE)</f>
        <v>0</v>
      </c>
      <c r="AD98" s="17" t="b">
        <f>IF('Overview (RESPONSES REQUIRED)'!$D$52="Y", TRUE, FALSE)</f>
        <v>0</v>
      </c>
      <c r="AE98" s="17" t="str">
        <f t="shared" si="9"/>
        <v>N</v>
      </c>
    </row>
    <row r="99" spans="1:31" ht="15" x14ac:dyDescent="0.15">
      <c r="A99" s="17" t="s">
        <v>1510</v>
      </c>
      <c r="B99" s="17">
        <v>3</v>
      </c>
      <c r="C99" s="17">
        <v>1</v>
      </c>
      <c r="D99" s="17" t="s">
        <v>1414</v>
      </c>
      <c r="E99" s="17">
        <v>10</v>
      </c>
      <c r="F99" s="17" t="str">
        <f>IF('ENDC-n78'!P102="Y", "Y", IF('ENDC-n78'!P102="N", "N", 0))</f>
        <v>N</v>
      </c>
      <c r="G99" s="17" t="b">
        <f>IFERROR(AND(OR(G1:H98,$AA99)=TRUE,IF(SEARCH(G$1,$A99)&gt;0,TRUE,FALSE)),"")</f>
        <v>0</v>
      </c>
      <c r="H99" s="17" t="str">
        <f>IFERROR(AND(OR(H1:H98,$AA99)=TRUE,IF(SEARCH(H$1,$A99)&gt;0,TRUE,FALSE)),"")</f>
        <v/>
      </c>
      <c r="I99" s="17" t="str">
        <f>IFERROR(AND(OR(I1:L98,$AA99)=TRUE,IF(SEARCH(I$1,$A99)&gt;0,TRUE,FALSE)),"")</f>
        <v/>
      </c>
      <c r="J99" s="17" t="str">
        <f>IFERROR(AND(OR(J1:L98,$AA99)=TRUE,IF(SEARCH(J$1,$A99)&gt;0,TRUE,FALSE)),"")</f>
        <v/>
      </c>
      <c r="K99" s="17" t="b">
        <f>IFERROR(AND(OR(K1:L98,$AA99)=TRUE,IF(SEARCH(K$1,$A99)&gt;0,TRUE,FALSE)),"")</f>
        <v>0</v>
      </c>
      <c r="L99" s="17" t="str">
        <f>IFERROR(AND(OR(L1:L98,$AA99)=TRUE,IF(SEARCH(L$1,$A99)&gt;0,TRUE,FALSE)),"")</f>
        <v/>
      </c>
      <c r="M99" s="17" t="str">
        <f>IFERROR(AND(OR(M1:M98,$AA99)=TRUE,IF(SEARCH(M$1,$A99)&gt;0,TRUE,FALSE)),"")</f>
        <v/>
      </c>
      <c r="N99" s="17" t="str">
        <f>IFERROR(AND(OR(N1:Q98,$AA99)=TRUE,IF(SEARCH(N$1,$A99)&gt;0,TRUE,FALSE)),"")</f>
        <v/>
      </c>
      <c r="O99" s="17" t="b">
        <f>IFERROR(AND(OR(O1:Q98,$AA99)=TRUE,IF(SEARCH(O$1,$A99)&gt;0,TRUE,FALSE)),"")</f>
        <v>0</v>
      </c>
      <c r="P99" s="17" t="str">
        <f>IFERROR(AND(OR(P1:Q98,$AA99)=TRUE,IF(SEARCH(P$1,$A99)&gt;0,TRUE,FALSE)),"")</f>
        <v/>
      </c>
      <c r="Q99" s="17" t="str">
        <f>IFERROR(AND(OR(Q1:Q98,$AA99)=TRUE,IF(SEARCH(Q$1,$A99)&gt;0,TRUE,FALSE)),"")</f>
        <v/>
      </c>
      <c r="R99" s="17" t="str">
        <f>IFERROR(AND(OR(R1:S98,$AA99)=TRUE,IF(SEARCH(R$1,$A99)&gt;0,TRUE,FALSE)),"")</f>
        <v/>
      </c>
      <c r="S99" s="17" t="str">
        <f>IFERROR(AND(OR(S1:S98,$AA99)=TRUE,IF(SEARCH(S$1,$A99)&gt;0,TRUE,FALSE)),"")</f>
        <v/>
      </c>
      <c r="T99" s="17" t="str">
        <f>IFERROR(AND(OR(T1:T98,$AA99)=TRUE,IF(SEARCH(T$1,$A99)&gt;0,TRUE,FALSE)),"")</f>
        <v/>
      </c>
      <c r="U99" s="17" t="b">
        <f>IFERROR(AND(OR(U1:X98,$AA99)=TRUE,IF(SEARCH(U$1,$A99)&gt;0,TRUE,FALSE)),"")</f>
        <v>0</v>
      </c>
      <c r="V99" s="17" t="str">
        <f>IFERROR(AND(OR(V1:X98,$AA99)=TRUE,IF(SEARCH(V$1,$A99)&gt;0,TRUE,FALSE)),"")</f>
        <v/>
      </c>
      <c r="W99" s="17" t="str">
        <f>IFERROR(AND(OR(W1:X98,$AA99)=TRUE,IF(SEARCH(W$1,$A99)&gt;0,TRUE,FALSE)),"")</f>
        <v/>
      </c>
      <c r="X99" s="17" t="str">
        <f>IFERROR(AND(OR(X1:X98,$AA99)=TRUE,IF(SEARCH(X$1,$A99)&gt;0,TRUE,FALSE)),"")</f>
        <v/>
      </c>
      <c r="Y99" s="17">
        <f t="shared" si="5"/>
        <v>0</v>
      </c>
      <c r="Z99" s="17" t="b">
        <f t="shared" si="6"/>
        <v>0</v>
      </c>
      <c r="AA99" s="17" t="b">
        <f t="shared" si="7"/>
        <v>0</v>
      </c>
      <c r="AB99" s="17" t="b">
        <f t="shared" si="8"/>
        <v>0</v>
      </c>
      <c r="AC99" s="17" t="b">
        <f>IF(E99&gt;'Overview (RESPONSES REQUIRED)'!$F$52,FALSE,TRUE)</f>
        <v>0</v>
      </c>
      <c r="AD99" s="17" t="b">
        <f>IF('Overview (RESPONSES REQUIRED)'!$D$52="Y", TRUE, FALSE)</f>
        <v>0</v>
      </c>
      <c r="AE99" s="17" t="str">
        <f t="shared" si="9"/>
        <v>N</v>
      </c>
    </row>
    <row r="100" spans="1:31" ht="15" x14ac:dyDescent="0.15">
      <c r="A100" s="17" t="s">
        <v>1511</v>
      </c>
      <c r="B100" s="17">
        <v>3</v>
      </c>
      <c r="C100" s="17">
        <v>1</v>
      </c>
      <c r="D100" s="17" t="s">
        <v>1414</v>
      </c>
      <c r="E100" s="17">
        <v>10</v>
      </c>
      <c r="F100" s="17" t="str">
        <f>IF('ENDC-n78'!P103="Y", "Y", IF('ENDC-n78'!P103="N", "N", 0))</f>
        <v>N</v>
      </c>
      <c r="G100" s="17" t="str">
        <f>IFERROR(AND(OR(G1:H99,$AA100)=TRUE,IF(SEARCH(G$1,$A100)&gt;0,TRUE,FALSE)),"")</f>
        <v/>
      </c>
      <c r="H100" s="17" t="b">
        <f>IFERROR(AND(OR(H1:H99,$AA100)=TRUE,IF(SEARCH(H$1,$A100)&gt;0,TRUE,FALSE)),"")</f>
        <v>0</v>
      </c>
      <c r="I100" s="17" t="b">
        <f>IFERROR(AND(OR(I1:L99,$AA100)=TRUE,IF(SEARCH(I$1,$A100)&gt;0,TRUE,FALSE)),"")</f>
        <v>0</v>
      </c>
      <c r="J100" s="17" t="str">
        <f>IFERROR(AND(OR(J1:L99,$AA100)=TRUE,IF(SEARCH(J$1,$A100)&gt;0,TRUE,FALSE)),"")</f>
        <v/>
      </c>
      <c r="K100" s="17" t="str">
        <f>IFERROR(AND(OR(K1:L99,$AA100)=TRUE,IF(SEARCH(K$1,$A100)&gt;0,TRUE,FALSE)),"")</f>
        <v/>
      </c>
      <c r="L100" s="17" t="str">
        <f>IFERROR(AND(OR(L1:L99,$AA100)=TRUE,IF(SEARCH(L$1,$A100)&gt;0,TRUE,FALSE)),"")</f>
        <v/>
      </c>
      <c r="M100" s="17" t="str">
        <f>IFERROR(AND(OR(M1:M99,$AA100)=TRUE,IF(SEARCH(M$1,$A100)&gt;0,TRUE,FALSE)),"")</f>
        <v/>
      </c>
      <c r="N100" s="17" t="str">
        <f>IFERROR(AND(OR(N1:Q99,$AA100)=TRUE,IF(SEARCH(N$1,$A100)&gt;0,TRUE,FALSE)),"")</f>
        <v/>
      </c>
      <c r="O100" s="17" t="str">
        <f>IFERROR(AND(OR(O1:Q99,$AA100)=TRUE,IF(SEARCH(O$1,$A100)&gt;0,TRUE,FALSE)),"")</f>
        <v/>
      </c>
      <c r="P100" s="17" t="b">
        <f>IFERROR(AND(OR(P1:Q99,$AA100)=TRUE,IF(SEARCH(P$1,$A100)&gt;0,TRUE,FALSE)),"")</f>
        <v>0</v>
      </c>
      <c r="Q100" s="17" t="str">
        <f>IFERROR(AND(OR(Q1:Q99,$AA100)=TRUE,IF(SEARCH(Q$1,$A100)&gt;0,TRUE,FALSE)),"")</f>
        <v/>
      </c>
      <c r="R100" s="17" t="str">
        <f>IFERROR(AND(OR(R1:S99,$AA100)=TRUE,IF(SEARCH(R$1,$A100)&gt;0,TRUE,FALSE)),"")</f>
        <v/>
      </c>
      <c r="S100" s="17" t="str">
        <f>IFERROR(AND(OR(S1:S99,$AA100)=TRUE,IF(SEARCH(S$1,$A100)&gt;0,TRUE,FALSE)),"")</f>
        <v/>
      </c>
      <c r="T100" s="17" t="str">
        <f>IFERROR(AND(OR(T1:T99,$AA100)=TRUE,IF(SEARCH(T$1,$A100)&gt;0,TRUE,FALSE)),"")</f>
        <v/>
      </c>
      <c r="U100" s="17" t="b">
        <f>IFERROR(AND(OR(U1:X99,$AA100)=TRUE,IF(SEARCH(U$1,$A100)&gt;0,TRUE,FALSE)),"")</f>
        <v>0</v>
      </c>
      <c r="V100" s="17" t="str">
        <f>IFERROR(AND(OR(V1:X99,$AA100)=TRUE,IF(SEARCH(V$1,$A100)&gt;0,TRUE,FALSE)),"")</f>
        <v/>
      </c>
      <c r="W100" s="17" t="str">
        <f>IFERROR(AND(OR(W1:X99,$AA100)=TRUE,IF(SEARCH(W$1,$A100)&gt;0,TRUE,FALSE)),"")</f>
        <v/>
      </c>
      <c r="X100" s="17" t="str">
        <f>IFERROR(AND(OR(X1:X99,$AA100)=TRUE,IF(SEARCH(X$1,$A100)&gt;0,TRUE,FALSE)),"")</f>
        <v/>
      </c>
      <c r="Y100" s="17">
        <f t="shared" si="5"/>
        <v>0</v>
      </c>
      <c r="Z100" s="17" t="b">
        <f t="shared" si="6"/>
        <v>0</v>
      </c>
      <c r="AA100" s="17" t="b">
        <f t="shared" si="7"/>
        <v>0</v>
      </c>
      <c r="AB100" s="17" t="b">
        <f t="shared" si="8"/>
        <v>0</v>
      </c>
      <c r="AC100" s="17" t="b">
        <f>IF(E100&gt;'Overview (RESPONSES REQUIRED)'!$F$52,FALSE,TRUE)</f>
        <v>0</v>
      </c>
      <c r="AD100" s="17" t="b">
        <f>IF('Overview (RESPONSES REQUIRED)'!$D$52="Y", TRUE, FALSE)</f>
        <v>0</v>
      </c>
      <c r="AE100" s="17" t="str">
        <f t="shared" si="9"/>
        <v>N</v>
      </c>
    </row>
    <row r="101" spans="1:31" ht="15" x14ac:dyDescent="0.15">
      <c r="A101" s="17" t="s">
        <v>1512</v>
      </c>
      <c r="B101" s="17">
        <v>3</v>
      </c>
      <c r="C101" s="17">
        <v>1</v>
      </c>
      <c r="D101" s="17" t="s">
        <v>1414</v>
      </c>
      <c r="E101" s="17">
        <v>10</v>
      </c>
      <c r="F101" s="17" t="str">
        <f>IF('ENDC-n78'!P104="Y", "Y", IF('ENDC-n78'!P104="N", "N", 0))</f>
        <v>N</v>
      </c>
      <c r="G101" s="17" t="b">
        <f>IFERROR(AND(OR(G1:H100,$AA101)=TRUE,IF(SEARCH(G$1,$A101)&gt;0,TRUE,FALSE)),"")</f>
        <v>0</v>
      </c>
      <c r="H101" s="17" t="str">
        <f>IFERROR(AND(OR(H1:H100,$AA101)=TRUE,IF(SEARCH(H$1,$A101)&gt;0,TRUE,FALSE)),"")</f>
        <v/>
      </c>
      <c r="I101" s="17" t="str">
        <f>IFERROR(AND(OR(I1:L100,$AA101)=TRUE,IF(SEARCH(I$1,$A101)&gt;0,TRUE,FALSE)),"")</f>
        <v/>
      </c>
      <c r="J101" s="17" t="b">
        <f>IFERROR(AND(OR(J1:L100,$AA101)=TRUE,IF(SEARCH(J$1,$A101)&gt;0,TRUE,FALSE)),"")</f>
        <v>0</v>
      </c>
      <c r="K101" s="17" t="str">
        <f>IFERROR(AND(OR(K1:L100,$AA101)=TRUE,IF(SEARCH(K$1,$A101)&gt;0,TRUE,FALSE)),"")</f>
        <v/>
      </c>
      <c r="L101" s="17" t="str">
        <f>IFERROR(AND(OR(L1:L100,$AA101)=TRUE,IF(SEARCH(L$1,$A101)&gt;0,TRUE,FALSE)),"")</f>
        <v/>
      </c>
      <c r="M101" s="17" t="str">
        <f>IFERROR(AND(OR(M1:M100,$AA101)=TRUE,IF(SEARCH(M$1,$A101)&gt;0,TRUE,FALSE)),"")</f>
        <v/>
      </c>
      <c r="N101" s="17" t="str">
        <f>IFERROR(AND(OR(N1:Q100,$AA101)=TRUE,IF(SEARCH(N$1,$A101)&gt;0,TRUE,FALSE)),"")</f>
        <v/>
      </c>
      <c r="O101" s="17" t="str">
        <f>IFERROR(AND(OR(O1:Q100,$AA101)=TRUE,IF(SEARCH(O$1,$A101)&gt;0,TRUE,FALSE)),"")</f>
        <v/>
      </c>
      <c r="P101" s="17" t="b">
        <f>IFERROR(AND(OR(P1:Q100,$AA101)=TRUE,IF(SEARCH(P$1,$A101)&gt;0,TRUE,FALSE)),"")</f>
        <v>0</v>
      </c>
      <c r="Q101" s="17" t="str">
        <f>IFERROR(AND(OR(Q1:Q100,$AA101)=TRUE,IF(SEARCH(Q$1,$A101)&gt;0,TRUE,FALSE)),"")</f>
        <v/>
      </c>
      <c r="R101" s="17" t="str">
        <f>IFERROR(AND(OR(R1:S100,$AA101)=TRUE,IF(SEARCH(R$1,$A101)&gt;0,TRUE,FALSE)),"")</f>
        <v/>
      </c>
      <c r="S101" s="17" t="str">
        <f>IFERROR(AND(OR(S1:S100,$AA101)=TRUE,IF(SEARCH(S$1,$A101)&gt;0,TRUE,FALSE)),"")</f>
        <v/>
      </c>
      <c r="T101" s="17" t="str">
        <f>IFERROR(AND(OR(T1:T100,$AA101)=TRUE,IF(SEARCH(T$1,$A101)&gt;0,TRUE,FALSE)),"")</f>
        <v/>
      </c>
      <c r="U101" s="17" t="b">
        <f>IFERROR(AND(OR(U1:X100,$AA101)=TRUE,IF(SEARCH(U$1,$A101)&gt;0,TRUE,FALSE)),"")</f>
        <v>0</v>
      </c>
      <c r="V101" s="17" t="str">
        <f>IFERROR(AND(OR(V1:X100,$AA101)=TRUE,IF(SEARCH(V$1,$A101)&gt;0,TRUE,FALSE)),"")</f>
        <v/>
      </c>
      <c r="W101" s="17" t="str">
        <f>IFERROR(AND(OR(W1:X100,$AA101)=TRUE,IF(SEARCH(W$1,$A101)&gt;0,TRUE,FALSE)),"")</f>
        <v/>
      </c>
      <c r="X101" s="17" t="str">
        <f>IFERROR(AND(OR(X1:X100,$AA101)=TRUE,IF(SEARCH(X$1,$A101)&gt;0,TRUE,FALSE)),"")</f>
        <v/>
      </c>
      <c r="Y101" s="17">
        <f t="shared" si="5"/>
        <v>0</v>
      </c>
      <c r="Z101" s="17" t="b">
        <f t="shared" si="6"/>
        <v>0</v>
      </c>
      <c r="AA101" s="17" t="b">
        <f t="shared" si="7"/>
        <v>0</v>
      </c>
      <c r="AB101" s="17" t="b">
        <f t="shared" si="8"/>
        <v>0</v>
      </c>
      <c r="AC101" s="17" t="b">
        <f>IF(E101&gt;'Overview (RESPONSES REQUIRED)'!$F$52,FALSE,TRUE)</f>
        <v>0</v>
      </c>
      <c r="AD101" s="17" t="b">
        <f>IF('Overview (RESPONSES REQUIRED)'!$D$52="Y", TRUE, FALSE)</f>
        <v>0</v>
      </c>
      <c r="AE101" s="17" t="str">
        <f t="shared" si="9"/>
        <v>N</v>
      </c>
    </row>
    <row r="102" spans="1:31" ht="15" x14ac:dyDescent="0.15">
      <c r="A102" s="17" t="s">
        <v>1513</v>
      </c>
      <c r="B102" s="17">
        <v>3</v>
      </c>
      <c r="C102" s="17">
        <v>1</v>
      </c>
      <c r="D102" s="17" t="s">
        <v>1414</v>
      </c>
      <c r="E102" s="17">
        <v>10</v>
      </c>
      <c r="F102" s="17" t="str">
        <f>IF('ENDC-n78'!P105="Y", "Y", IF('ENDC-n78'!P105="N", "N", 0))</f>
        <v>N</v>
      </c>
      <c r="G102" s="17" t="str">
        <f>IFERROR(AND(OR(G1:H101,$AA102)=TRUE,IF(SEARCH(G$1,$A102)&gt;0,TRUE,FALSE)),"")</f>
        <v/>
      </c>
      <c r="H102" s="17" t="str">
        <f>IFERROR(AND(OR(H1:H101,$AA102)=TRUE,IF(SEARCH(H$1,$A102)&gt;0,TRUE,FALSE)),"")</f>
        <v/>
      </c>
      <c r="I102" s="17" t="str">
        <f>IFERROR(AND(OR(I1:L101,$AA102)=TRUE,IF(SEARCH(I$1,$A102)&gt;0,TRUE,FALSE)),"")</f>
        <v/>
      </c>
      <c r="J102" s="17" t="str">
        <f>IFERROR(AND(OR(J1:L101,$AA102)=TRUE,IF(SEARCH(J$1,$A102)&gt;0,TRUE,FALSE)),"")</f>
        <v/>
      </c>
      <c r="K102" s="17" t="b">
        <f>IFERROR(AND(OR(K1:L101,$AA102)=TRUE,IF(SEARCH(K$1,$A102)&gt;0,TRUE,FALSE)),"")</f>
        <v>0</v>
      </c>
      <c r="L102" s="17" t="str">
        <f>IFERROR(AND(OR(L1:L101,$AA102)=TRUE,IF(SEARCH(L$1,$A102)&gt;0,TRUE,FALSE)),"")</f>
        <v/>
      </c>
      <c r="M102" s="17" t="str">
        <f>IFERROR(AND(OR(M1:M101,$AA102)=TRUE,IF(SEARCH(M$1,$A102)&gt;0,TRUE,FALSE)),"")</f>
        <v/>
      </c>
      <c r="N102" s="17" t="str">
        <f>IFERROR(AND(OR(N1:Q101,$AA102)=TRUE,IF(SEARCH(N$1,$A102)&gt;0,TRUE,FALSE)),"")</f>
        <v/>
      </c>
      <c r="O102" s="17" t="b">
        <f>IFERROR(AND(OR(O1:Q101,$AA102)=TRUE,IF(SEARCH(O$1,$A102)&gt;0,TRUE,FALSE)),"")</f>
        <v>0</v>
      </c>
      <c r="P102" s="17" t="str">
        <f>IFERROR(AND(OR(P1:Q101,$AA102)=TRUE,IF(SEARCH(P$1,$A102)&gt;0,TRUE,FALSE)),"")</f>
        <v/>
      </c>
      <c r="Q102" s="17" t="str">
        <f>IFERROR(AND(OR(Q1:Q101,$AA102)=TRUE,IF(SEARCH(Q$1,$A102)&gt;0,TRUE,FALSE)),"")</f>
        <v/>
      </c>
      <c r="R102" s="17" t="str">
        <f>IFERROR(AND(OR(R1:S101,$AA102)=TRUE,IF(SEARCH(R$1,$A102)&gt;0,TRUE,FALSE)),"")</f>
        <v/>
      </c>
      <c r="S102" s="17" t="str">
        <f>IFERROR(AND(OR(S1:S101,$AA102)=TRUE,IF(SEARCH(S$1,$A102)&gt;0,TRUE,FALSE)),"")</f>
        <v/>
      </c>
      <c r="T102" s="17" t="b">
        <f>IFERROR(AND(OR(T1:T101,$AA102)=TRUE,IF(SEARCH(T$1,$A102)&gt;0,TRUE,FALSE)),"")</f>
        <v>0</v>
      </c>
      <c r="U102" s="17" t="str">
        <f>IFERROR(AND(OR(U1:X101,$AA102)=TRUE,IF(SEARCH(U$1,$A102)&gt;0,TRUE,FALSE)),"")</f>
        <v/>
      </c>
      <c r="V102" s="17" t="str">
        <f>IFERROR(AND(OR(V1:X101,$AA102)=TRUE,IF(SEARCH(V$1,$A102)&gt;0,TRUE,FALSE)),"")</f>
        <v/>
      </c>
      <c r="W102" s="17" t="str">
        <f>IFERROR(AND(OR(W1:X101,$AA102)=TRUE,IF(SEARCH(W$1,$A102)&gt;0,TRUE,FALSE)),"")</f>
        <v/>
      </c>
      <c r="X102" s="17" t="str">
        <f>IFERROR(AND(OR(X1:X101,$AA102)=TRUE,IF(SEARCH(X$1,$A102)&gt;0,TRUE,FALSE)),"")</f>
        <v/>
      </c>
      <c r="Y102" s="17">
        <f t="shared" si="5"/>
        <v>0</v>
      </c>
      <c r="Z102" s="17" t="b">
        <f t="shared" si="6"/>
        <v>0</v>
      </c>
      <c r="AA102" s="17" t="b">
        <f t="shared" si="7"/>
        <v>0</v>
      </c>
      <c r="AB102" s="17" t="b">
        <f t="shared" si="8"/>
        <v>0</v>
      </c>
      <c r="AC102" s="17" t="b">
        <f>IF(E102&gt;'Overview (RESPONSES REQUIRED)'!$F$52,FALSE,TRUE)</f>
        <v>0</v>
      </c>
      <c r="AD102" s="17" t="b">
        <f>IF('Overview (RESPONSES REQUIRED)'!$D$52="Y", TRUE, FALSE)</f>
        <v>0</v>
      </c>
      <c r="AE102" s="17" t="str">
        <f t="shared" si="9"/>
        <v>N</v>
      </c>
    </row>
    <row r="103" spans="1:31" ht="15" x14ac:dyDescent="0.15">
      <c r="A103" s="17" t="s">
        <v>1514</v>
      </c>
      <c r="B103" s="17">
        <v>3</v>
      </c>
      <c r="C103" s="17">
        <v>1</v>
      </c>
      <c r="D103" s="17" t="s">
        <v>1414</v>
      </c>
      <c r="E103" s="17">
        <v>10</v>
      </c>
      <c r="F103" s="17" t="str">
        <f>IF('ENDC-n78'!P106="Y", "Y", IF('ENDC-n78'!P106="N", "N", 0))</f>
        <v>N</v>
      </c>
      <c r="G103" s="17" t="str">
        <f>IFERROR(AND(OR(G1:H102,$AA103)=TRUE,IF(SEARCH(G$1,$A103)&gt;0,TRUE,FALSE)),"")</f>
        <v/>
      </c>
      <c r="H103" s="17" t="b">
        <f>IFERROR(AND(OR(H1:H102,$AA103)=TRUE,IF(SEARCH(H$1,$A103)&gt;0,TRUE,FALSE)),"")</f>
        <v>0</v>
      </c>
      <c r="I103" s="17" t="str">
        <f>IFERROR(AND(OR(I1:L102,$AA103)=TRUE,IF(SEARCH(I$1,$A103)&gt;0,TRUE,FALSE)),"")</f>
        <v/>
      </c>
      <c r="J103" s="17" t="str">
        <f>IFERROR(AND(OR(J1:L102,$AA103)=TRUE,IF(SEARCH(J$1,$A103)&gt;0,TRUE,FALSE)),"")</f>
        <v/>
      </c>
      <c r="K103" s="17" t="b">
        <f>IFERROR(AND(OR(K1:L102,$AA103)=TRUE,IF(SEARCH(K$1,$A103)&gt;0,TRUE,FALSE)),"")</f>
        <v>0</v>
      </c>
      <c r="L103" s="17" t="str">
        <f>IFERROR(AND(OR(L1:L102,$AA103)=TRUE,IF(SEARCH(L$1,$A103)&gt;0,TRUE,FALSE)),"")</f>
        <v/>
      </c>
      <c r="M103" s="17" t="str">
        <f>IFERROR(AND(OR(M1:M102,$AA103)=TRUE,IF(SEARCH(M$1,$A103)&gt;0,TRUE,FALSE)),"")</f>
        <v/>
      </c>
      <c r="N103" s="17" t="str">
        <f>IFERROR(AND(OR(N1:Q102,$AA103)=TRUE,IF(SEARCH(N$1,$A103)&gt;0,TRUE,FALSE)),"")</f>
        <v/>
      </c>
      <c r="O103" s="17" t="str">
        <f>IFERROR(AND(OR(O1:Q102,$AA103)=TRUE,IF(SEARCH(O$1,$A103)&gt;0,TRUE,FALSE)),"")</f>
        <v/>
      </c>
      <c r="P103" s="17" t="str">
        <f>IFERROR(AND(OR(P1:Q102,$AA103)=TRUE,IF(SEARCH(P$1,$A103)&gt;0,TRUE,FALSE)),"")</f>
        <v/>
      </c>
      <c r="Q103" s="17" t="str">
        <f>IFERROR(AND(OR(Q1:Q102,$AA103)=TRUE,IF(SEARCH(Q$1,$A103)&gt;0,TRUE,FALSE)),"")</f>
        <v/>
      </c>
      <c r="R103" s="17" t="str">
        <f>IFERROR(AND(OR(R1:S102,$AA103)=TRUE,IF(SEARCH(R$1,$A103)&gt;0,TRUE,FALSE)),"")</f>
        <v/>
      </c>
      <c r="S103" s="17" t="str">
        <f>IFERROR(AND(OR(S1:S102,$AA103)=TRUE,IF(SEARCH(S$1,$A103)&gt;0,TRUE,FALSE)),"")</f>
        <v/>
      </c>
      <c r="T103" s="17" t="b">
        <f>IFERROR(AND(OR(T1:T102,$AA103)=TRUE,IF(SEARCH(T$1,$A103)&gt;0,TRUE,FALSE)),"")</f>
        <v>0</v>
      </c>
      <c r="U103" s="17" t="b">
        <f>IFERROR(AND(OR(U1:X102,$AA103)=TRUE,IF(SEARCH(U$1,$A103)&gt;0,TRUE,FALSE)),"")</f>
        <v>0</v>
      </c>
      <c r="V103" s="17" t="str">
        <f>IFERROR(AND(OR(V1:X102,$AA103)=TRUE,IF(SEARCH(V$1,$A103)&gt;0,TRUE,FALSE)),"")</f>
        <v/>
      </c>
      <c r="W103" s="17" t="str">
        <f>IFERROR(AND(OR(W1:X102,$AA103)=TRUE,IF(SEARCH(W$1,$A103)&gt;0,TRUE,FALSE)),"")</f>
        <v/>
      </c>
      <c r="X103" s="17" t="str">
        <f>IFERROR(AND(OR(X1:X102,$AA103)=TRUE,IF(SEARCH(X$1,$A103)&gt;0,TRUE,FALSE)),"")</f>
        <v/>
      </c>
      <c r="Y103" s="17">
        <f t="shared" si="5"/>
        <v>0</v>
      </c>
      <c r="Z103" s="17" t="b">
        <f t="shared" si="6"/>
        <v>0</v>
      </c>
      <c r="AA103" s="17" t="b">
        <f t="shared" si="7"/>
        <v>0</v>
      </c>
      <c r="AB103" s="17" t="b">
        <f t="shared" si="8"/>
        <v>0</v>
      </c>
      <c r="AC103" s="17" t="b">
        <f>IF(E103&gt;'Overview (RESPONSES REQUIRED)'!$F$52,FALSE,TRUE)</f>
        <v>0</v>
      </c>
      <c r="AD103" s="17" t="b">
        <f>IF('Overview (RESPONSES REQUIRED)'!$D$52="Y", TRUE, FALSE)</f>
        <v>0</v>
      </c>
      <c r="AE103" s="17" t="str">
        <f t="shared" si="9"/>
        <v>N</v>
      </c>
    </row>
    <row r="104" spans="1:31" ht="15" x14ac:dyDescent="0.15">
      <c r="A104" s="17" t="s">
        <v>1515</v>
      </c>
      <c r="B104" s="17">
        <v>3</v>
      </c>
      <c r="C104" s="17">
        <v>1</v>
      </c>
      <c r="D104" s="17" t="s">
        <v>1414</v>
      </c>
      <c r="E104" s="17">
        <v>10</v>
      </c>
      <c r="F104" s="17" t="str">
        <f>IF('ENDC-n78'!P107="Y", "Y", IF('ENDC-n78'!P107="N", "N", 0))</f>
        <v>N</v>
      </c>
      <c r="G104" s="17" t="str">
        <f>IFERROR(AND(OR(G1:H103,$AA104)=TRUE,IF(SEARCH(G$1,$A104)&gt;0,TRUE,FALSE)),"")</f>
        <v/>
      </c>
      <c r="H104" s="17" t="b">
        <f>IFERROR(AND(OR(H1:H103,$AA104)=TRUE,IF(SEARCH(H$1,$A104)&gt;0,TRUE,FALSE)),"")</f>
        <v>0</v>
      </c>
      <c r="I104" s="17" t="str">
        <f>IFERROR(AND(OR(I1:L103,$AA104)=TRUE,IF(SEARCH(I$1,$A104)&gt;0,TRUE,FALSE)),"")</f>
        <v/>
      </c>
      <c r="J104" s="17" t="str">
        <f>IFERROR(AND(OR(J1:L103,$AA104)=TRUE,IF(SEARCH(J$1,$A104)&gt;0,TRUE,FALSE)),"")</f>
        <v/>
      </c>
      <c r="K104" s="17" t="str">
        <f>IFERROR(AND(OR(K1:L103,$AA104)=TRUE,IF(SEARCH(K$1,$A104)&gt;0,TRUE,FALSE)),"")</f>
        <v/>
      </c>
      <c r="L104" s="17" t="str">
        <f>IFERROR(AND(OR(L1:L103,$AA104)=TRUE,IF(SEARCH(L$1,$A104)&gt;0,TRUE,FALSE)),"")</f>
        <v/>
      </c>
      <c r="M104" s="17" t="str">
        <f>IFERROR(AND(OR(M1:M103,$AA104)=TRUE,IF(SEARCH(M$1,$A104)&gt;0,TRUE,FALSE)),"")</f>
        <v/>
      </c>
      <c r="N104" s="17" t="str">
        <f>IFERROR(AND(OR(N1:Q103,$AA104)=TRUE,IF(SEARCH(N$1,$A104)&gt;0,TRUE,FALSE)),"")</f>
        <v/>
      </c>
      <c r="O104" s="17" t="str">
        <f>IFERROR(AND(OR(O1:Q103,$AA104)=TRUE,IF(SEARCH(O$1,$A104)&gt;0,TRUE,FALSE)),"")</f>
        <v/>
      </c>
      <c r="P104" s="17" t="b">
        <f>IFERROR(AND(OR(P1:Q103,$AA104)=TRUE,IF(SEARCH(P$1,$A104)&gt;0,TRUE,FALSE)),"")</f>
        <v>0</v>
      </c>
      <c r="Q104" s="17" t="str">
        <f>IFERROR(AND(OR(Q1:Q103,$AA104)=TRUE,IF(SEARCH(Q$1,$A104)&gt;0,TRUE,FALSE)),"")</f>
        <v/>
      </c>
      <c r="R104" s="17" t="str">
        <f>IFERROR(AND(OR(R1:S103,$AA104)=TRUE,IF(SEARCH(R$1,$A104)&gt;0,TRUE,FALSE)),"")</f>
        <v/>
      </c>
      <c r="S104" s="17" t="str">
        <f>IFERROR(AND(OR(S1:S103,$AA104)=TRUE,IF(SEARCH(S$1,$A104)&gt;0,TRUE,FALSE)),"")</f>
        <v/>
      </c>
      <c r="T104" s="17" t="b">
        <f>IFERROR(AND(OR(T1:T103,$AA104)=TRUE,IF(SEARCH(T$1,$A104)&gt;0,TRUE,FALSE)),"")</f>
        <v>0</v>
      </c>
      <c r="U104" s="17" t="b">
        <f>IFERROR(AND(OR(U1:X103,$AA104)=TRUE,IF(SEARCH(U$1,$A104)&gt;0,TRUE,FALSE)),"")</f>
        <v>0</v>
      </c>
      <c r="V104" s="17" t="str">
        <f>IFERROR(AND(OR(V1:X103,$AA104)=TRUE,IF(SEARCH(V$1,$A104)&gt;0,TRUE,FALSE)),"")</f>
        <v/>
      </c>
      <c r="W104" s="17" t="str">
        <f>IFERROR(AND(OR(W1:X103,$AA104)=TRUE,IF(SEARCH(W$1,$A104)&gt;0,TRUE,FALSE)),"")</f>
        <v/>
      </c>
      <c r="X104" s="17" t="str">
        <f>IFERROR(AND(OR(X1:X103,$AA104)=TRUE,IF(SEARCH(X$1,$A104)&gt;0,TRUE,FALSE)),"")</f>
        <v/>
      </c>
      <c r="Y104" s="17">
        <f t="shared" si="5"/>
        <v>0</v>
      </c>
      <c r="Z104" s="17" t="b">
        <f t="shared" si="6"/>
        <v>0</v>
      </c>
      <c r="AA104" s="17" t="b">
        <f t="shared" si="7"/>
        <v>0</v>
      </c>
      <c r="AB104" s="17" t="b">
        <f t="shared" si="8"/>
        <v>0</v>
      </c>
      <c r="AC104" s="17" t="b">
        <f>IF(E104&gt;'Overview (RESPONSES REQUIRED)'!$F$52,FALSE,TRUE)</f>
        <v>0</v>
      </c>
      <c r="AD104" s="17" t="b">
        <f>IF('Overview (RESPONSES REQUIRED)'!$D$52="Y", TRUE, FALSE)</f>
        <v>0</v>
      </c>
      <c r="AE104" s="17" t="str">
        <f t="shared" si="9"/>
        <v>N</v>
      </c>
    </row>
    <row r="105" spans="1:31" ht="15" x14ac:dyDescent="0.15">
      <c r="A105" s="17" t="s">
        <v>1516</v>
      </c>
      <c r="B105" s="17">
        <v>3</v>
      </c>
      <c r="C105" s="17">
        <v>1</v>
      </c>
      <c r="D105" s="17" t="s">
        <v>1414</v>
      </c>
      <c r="E105" s="17">
        <v>6</v>
      </c>
      <c r="F105" s="17" t="str">
        <f>IF('ENDC-n78'!P108="Y", "Y", IF('ENDC-n78'!P108="N", "N", 0))</f>
        <v>N</v>
      </c>
      <c r="G105" s="17" t="b">
        <f>IFERROR(AND(OR(G1:H104,$AA105)=TRUE,IF(SEARCH(G$1,$A105)&gt;0,TRUE,FALSE)),"")</f>
        <v>0</v>
      </c>
      <c r="H105" s="17" t="str">
        <f>IFERROR(AND(OR(H1:H104,$AA105)=TRUE,IF(SEARCH(H$1,$A105)&gt;0,TRUE,FALSE)),"")</f>
        <v/>
      </c>
      <c r="I105" s="17" t="b">
        <f>IFERROR(AND(OR(I1:L104,$AA105)=TRUE,IF(SEARCH(I$1,$A105)&gt;0,TRUE,FALSE)),"")</f>
        <v>0</v>
      </c>
      <c r="J105" s="17" t="str">
        <f>IFERROR(AND(OR(J1:L104,$AA105)=TRUE,IF(SEARCH(J$1,$A105)&gt;0,TRUE,FALSE)),"")</f>
        <v/>
      </c>
      <c r="K105" s="17" t="str">
        <f>IFERROR(AND(OR(K1:L104,$AA105)=TRUE,IF(SEARCH(K$1,$A105)&gt;0,TRUE,FALSE)),"")</f>
        <v/>
      </c>
      <c r="L105" s="17" t="str">
        <f>IFERROR(AND(OR(L1:L104,$AA105)=TRUE,IF(SEARCH(L$1,$A105)&gt;0,TRUE,FALSE)),"")</f>
        <v/>
      </c>
      <c r="M105" s="17" t="str">
        <f>IFERROR(AND(OR(M1:M104,$AA105)=TRUE,IF(SEARCH(M$1,$A105)&gt;0,TRUE,FALSE)),"")</f>
        <v/>
      </c>
      <c r="N105" s="17" t="b">
        <f>IFERROR(AND(OR(N1:Q104,$AA105)=TRUE,IF(SEARCH(N$1,$A105)&gt;0,TRUE,FALSE)),"")</f>
        <v>0</v>
      </c>
      <c r="O105" s="17" t="str">
        <f>IFERROR(AND(OR(O1:Q104,$AA105)=TRUE,IF(SEARCH(O$1,$A105)&gt;0,TRUE,FALSE)),"")</f>
        <v/>
      </c>
      <c r="P105" s="17" t="str">
        <f>IFERROR(AND(OR(P1:Q104,$AA105)=TRUE,IF(SEARCH(P$1,$A105)&gt;0,TRUE,FALSE)),"")</f>
        <v/>
      </c>
      <c r="Q105" s="17" t="str">
        <f>IFERROR(AND(OR(Q1:Q104,$AA105)=TRUE,IF(SEARCH(Q$1,$A105)&gt;0,TRUE,FALSE)),"")</f>
        <v/>
      </c>
      <c r="R105" s="17" t="str">
        <f>IFERROR(AND(OR(R1:S104,$AA105)=TRUE,IF(SEARCH(R$1,$A105)&gt;0,TRUE,FALSE)),"")</f>
        <v/>
      </c>
      <c r="S105" s="17" t="str">
        <f>IFERROR(AND(OR(S1:S104,$AA105)=TRUE,IF(SEARCH(S$1,$A105)&gt;0,TRUE,FALSE)),"")</f>
        <v/>
      </c>
      <c r="T105" s="17" t="str">
        <f>IFERROR(AND(OR(T1:T104,$AA105)=TRUE,IF(SEARCH(T$1,$A105)&gt;0,TRUE,FALSE)),"")</f>
        <v/>
      </c>
      <c r="U105" s="17" t="str">
        <f>IFERROR(AND(OR(U1:X104,$AA105)=TRUE,IF(SEARCH(U$1,$A105)&gt;0,TRUE,FALSE)),"")</f>
        <v/>
      </c>
      <c r="V105" s="17" t="str">
        <f>IFERROR(AND(OR(V1:X104,$AA105)=TRUE,IF(SEARCH(V$1,$A105)&gt;0,TRUE,FALSE)),"")</f>
        <v/>
      </c>
      <c r="W105" s="17" t="b">
        <f>IFERROR(AND(OR(W1:X104,$AA105)=TRUE,IF(SEARCH(W$1,$A105)&gt;0,TRUE,FALSE)),"")</f>
        <v>0</v>
      </c>
      <c r="X105" s="17" t="str">
        <f>IFERROR(AND(OR(X1:X104,$AA105)=TRUE,IF(SEARCH(X$1,$A105)&gt;0,TRUE,FALSE)),"")</f>
        <v/>
      </c>
      <c r="Y105" s="17">
        <f t="shared" si="5"/>
        <v>0</v>
      </c>
      <c r="Z105" s="17" t="b">
        <f t="shared" si="6"/>
        <v>0</v>
      </c>
      <c r="AA105" s="17" t="b">
        <f t="shared" si="7"/>
        <v>0</v>
      </c>
      <c r="AB105" s="17" t="b">
        <f t="shared" si="8"/>
        <v>0</v>
      </c>
      <c r="AC105" s="17" t="b">
        <f>IF(E105&gt;'Overview (RESPONSES REQUIRED)'!$F$52,FALSE,TRUE)</f>
        <v>0</v>
      </c>
      <c r="AD105" s="17" t="b">
        <f>IF('Overview (RESPONSES REQUIRED)'!$D$52="Y", TRUE, FALSE)</f>
        <v>0</v>
      </c>
      <c r="AE105" s="17" t="str">
        <f t="shared" si="9"/>
        <v>N</v>
      </c>
    </row>
    <row r="106" spans="1:31" ht="15" x14ac:dyDescent="0.15">
      <c r="A106" s="17" t="s">
        <v>1517</v>
      </c>
      <c r="B106" s="17">
        <v>3</v>
      </c>
      <c r="C106" s="17">
        <v>1</v>
      </c>
      <c r="D106" s="17" t="s">
        <v>1414</v>
      </c>
      <c r="E106" s="17">
        <v>10</v>
      </c>
      <c r="F106" s="17" t="str">
        <f>IF('ENDC-n78'!P109="Y", "Y", IF('ENDC-n78'!P109="N", "N", 0))</f>
        <v>N</v>
      </c>
      <c r="G106" s="17" t="str">
        <f>IFERROR(AND(OR(G1:H105,$AA106)=TRUE,IF(SEARCH(G$1,$A106)&gt;0,TRUE,FALSE)),"")</f>
        <v/>
      </c>
      <c r="H106" s="17" t="str">
        <f>IFERROR(AND(OR(H1:H105,$AA106)=TRUE,IF(SEARCH(H$1,$A106)&gt;0,TRUE,FALSE)),"")</f>
        <v/>
      </c>
      <c r="I106" s="17" t="str">
        <f>IFERROR(AND(OR(I1:L105,$AA106)=TRUE,IF(SEARCH(I$1,$A106)&gt;0,TRUE,FALSE)),"")</f>
        <v/>
      </c>
      <c r="J106" s="17" t="b">
        <f>IFERROR(AND(OR(J1:L105,$AA106)=TRUE,IF(SEARCH(J$1,$A106)&gt;0,TRUE,FALSE)),"")</f>
        <v>0</v>
      </c>
      <c r="K106" s="17" t="str">
        <f>IFERROR(AND(OR(K1:L105,$AA106)=TRUE,IF(SEARCH(K$1,$A106)&gt;0,TRUE,FALSE)),"")</f>
        <v/>
      </c>
      <c r="L106" s="17" t="str">
        <f>IFERROR(AND(OR(L1:L105,$AA106)=TRUE,IF(SEARCH(L$1,$A106)&gt;0,TRUE,FALSE)),"")</f>
        <v/>
      </c>
      <c r="M106" s="17" t="str">
        <f>IFERROR(AND(OR(M1:M105,$AA106)=TRUE,IF(SEARCH(M$1,$A106)&gt;0,TRUE,FALSE)),"")</f>
        <v/>
      </c>
      <c r="N106" s="17" t="str">
        <f>IFERROR(AND(OR(N1:Q105,$AA106)=TRUE,IF(SEARCH(N$1,$A106)&gt;0,TRUE,FALSE)),"")</f>
        <v/>
      </c>
      <c r="O106" s="17" t="b">
        <f>IFERROR(AND(OR(O1:Q105,$AA106)=TRUE,IF(SEARCH(O$1,$A106)&gt;0,TRUE,FALSE)),"")</f>
        <v>0</v>
      </c>
      <c r="P106" s="17" t="str">
        <f>IFERROR(AND(OR(P1:Q105,$AA106)=TRUE,IF(SEARCH(P$1,$A106)&gt;0,TRUE,FALSE)),"")</f>
        <v/>
      </c>
      <c r="Q106" s="17" t="str">
        <f>IFERROR(AND(OR(Q1:Q105,$AA106)=TRUE,IF(SEARCH(Q$1,$A106)&gt;0,TRUE,FALSE)),"")</f>
        <v/>
      </c>
      <c r="R106" s="17" t="str">
        <f>IFERROR(AND(OR(R1:S105,$AA106)=TRUE,IF(SEARCH(R$1,$A106)&gt;0,TRUE,FALSE)),"")</f>
        <v/>
      </c>
      <c r="S106" s="17" t="str">
        <f>IFERROR(AND(OR(S1:S105,$AA106)=TRUE,IF(SEARCH(S$1,$A106)&gt;0,TRUE,FALSE)),"")</f>
        <v/>
      </c>
      <c r="T106" s="17" t="b">
        <f>IFERROR(AND(OR(T1:T105,$AA106)=TRUE,IF(SEARCH(T$1,$A106)&gt;0,TRUE,FALSE)),"")</f>
        <v>0</v>
      </c>
      <c r="U106" s="17" t="b">
        <f>IFERROR(AND(OR(U1:X105,$AA106)=TRUE,IF(SEARCH(U$1,$A106)&gt;0,TRUE,FALSE)),"")</f>
        <v>0</v>
      </c>
      <c r="V106" s="17" t="str">
        <f>IFERROR(AND(OR(V1:X105,$AA106)=TRUE,IF(SEARCH(V$1,$A106)&gt;0,TRUE,FALSE)),"")</f>
        <v/>
      </c>
      <c r="W106" s="17" t="str">
        <f>IFERROR(AND(OR(W1:X105,$AA106)=TRUE,IF(SEARCH(W$1,$A106)&gt;0,TRUE,FALSE)),"")</f>
        <v/>
      </c>
      <c r="X106" s="17" t="str">
        <f>IFERROR(AND(OR(X1:X105,$AA106)=TRUE,IF(SEARCH(X$1,$A106)&gt;0,TRUE,FALSE)),"")</f>
        <v/>
      </c>
      <c r="Y106" s="17">
        <f t="shared" si="5"/>
        <v>0</v>
      </c>
      <c r="Z106" s="17" t="b">
        <f t="shared" si="6"/>
        <v>0</v>
      </c>
      <c r="AA106" s="17" t="b">
        <f t="shared" si="7"/>
        <v>0</v>
      </c>
      <c r="AB106" s="17" t="b">
        <f t="shared" si="8"/>
        <v>0</v>
      </c>
      <c r="AC106" s="17" t="b">
        <f>IF(E106&gt;'Overview (RESPONSES REQUIRED)'!$F$52,FALSE,TRUE)</f>
        <v>0</v>
      </c>
      <c r="AD106" s="17" t="b">
        <f>IF('Overview (RESPONSES REQUIRED)'!$D$52="Y", TRUE, FALSE)</f>
        <v>0</v>
      </c>
      <c r="AE106" s="17" t="str">
        <f t="shared" si="9"/>
        <v>N</v>
      </c>
    </row>
    <row r="107" spans="1:31" ht="15" x14ac:dyDescent="0.15">
      <c r="A107" s="17" t="s">
        <v>1518</v>
      </c>
      <c r="B107" s="17">
        <v>3</v>
      </c>
      <c r="C107" s="17">
        <v>1</v>
      </c>
      <c r="D107" s="17" t="s">
        <v>1414</v>
      </c>
      <c r="E107" s="17">
        <v>10</v>
      </c>
      <c r="F107" s="17" t="str">
        <f>IF('ENDC-n78'!P110="Y", "Y", IF('ENDC-n78'!P110="N", "N", 0))</f>
        <v>N</v>
      </c>
      <c r="G107" s="17" t="str">
        <f>IFERROR(AND(OR(G1:H106,$AA107)=TRUE,IF(SEARCH(G$1,$A107)&gt;0,TRUE,FALSE)),"")</f>
        <v/>
      </c>
      <c r="H107" s="17" t="b">
        <f>IFERROR(AND(OR(H1:H106,$AA107)=TRUE,IF(SEARCH(H$1,$A107)&gt;0,TRUE,FALSE)),"")</f>
        <v>0</v>
      </c>
      <c r="I107" s="17" t="str">
        <f>IFERROR(AND(OR(I1:L106,$AA107)=TRUE,IF(SEARCH(I$1,$A107)&gt;0,TRUE,FALSE)),"")</f>
        <v/>
      </c>
      <c r="J107" s="17" t="b">
        <f>IFERROR(AND(OR(J1:L106,$AA107)=TRUE,IF(SEARCH(J$1,$A107)&gt;0,TRUE,FALSE)),"")</f>
        <v>0</v>
      </c>
      <c r="K107" s="17" t="str">
        <f>IFERROR(AND(OR(K1:L106,$AA107)=TRUE,IF(SEARCH(K$1,$A107)&gt;0,TRUE,FALSE)),"")</f>
        <v/>
      </c>
      <c r="L107" s="17" t="str">
        <f>IFERROR(AND(OR(L1:L106,$AA107)=TRUE,IF(SEARCH(L$1,$A107)&gt;0,TRUE,FALSE)),"")</f>
        <v/>
      </c>
      <c r="M107" s="17" t="str">
        <f>IFERROR(AND(OR(M1:M106,$AA107)=TRUE,IF(SEARCH(M$1,$A107)&gt;0,TRUE,FALSE)),"")</f>
        <v/>
      </c>
      <c r="N107" s="17" t="str">
        <f>IFERROR(AND(OR(N1:Q106,$AA107)=TRUE,IF(SEARCH(N$1,$A107)&gt;0,TRUE,FALSE)),"")</f>
        <v/>
      </c>
      <c r="O107" s="17" t="str">
        <f>IFERROR(AND(OR(O1:Q106,$AA107)=TRUE,IF(SEARCH(O$1,$A107)&gt;0,TRUE,FALSE)),"")</f>
        <v/>
      </c>
      <c r="P107" s="17" t="str">
        <f>IFERROR(AND(OR(P1:Q106,$AA107)=TRUE,IF(SEARCH(P$1,$A107)&gt;0,TRUE,FALSE)),"")</f>
        <v/>
      </c>
      <c r="Q107" s="17" t="str">
        <f>IFERROR(AND(OR(Q1:Q106,$AA107)=TRUE,IF(SEARCH(Q$1,$A107)&gt;0,TRUE,FALSE)),"")</f>
        <v/>
      </c>
      <c r="R107" s="17" t="str">
        <f>IFERROR(AND(OR(R1:S106,$AA107)=TRUE,IF(SEARCH(R$1,$A107)&gt;0,TRUE,FALSE)),"")</f>
        <v/>
      </c>
      <c r="S107" s="17" t="str">
        <f>IFERROR(AND(OR(S1:S106,$AA107)=TRUE,IF(SEARCH(S$1,$A107)&gt;0,TRUE,FALSE)),"")</f>
        <v/>
      </c>
      <c r="T107" s="17" t="b">
        <f>IFERROR(AND(OR(T1:T106,$AA107)=TRUE,IF(SEARCH(T$1,$A107)&gt;0,TRUE,FALSE)),"")</f>
        <v>0</v>
      </c>
      <c r="U107" s="17" t="b">
        <f>IFERROR(AND(OR(U1:X106,$AA107)=TRUE,IF(SEARCH(U$1,$A107)&gt;0,TRUE,FALSE)),"")</f>
        <v>0</v>
      </c>
      <c r="V107" s="17" t="str">
        <f>IFERROR(AND(OR(V1:X106,$AA107)=TRUE,IF(SEARCH(V$1,$A107)&gt;0,TRUE,FALSE)),"")</f>
        <v/>
      </c>
      <c r="W107" s="17" t="str">
        <f>IFERROR(AND(OR(W1:X106,$AA107)=TRUE,IF(SEARCH(W$1,$A107)&gt;0,TRUE,FALSE)),"")</f>
        <v/>
      </c>
      <c r="X107" s="17" t="str">
        <f>IFERROR(AND(OR(X1:X106,$AA107)=TRUE,IF(SEARCH(X$1,$A107)&gt;0,TRUE,FALSE)),"")</f>
        <v/>
      </c>
      <c r="Y107" s="17">
        <f t="shared" si="5"/>
        <v>0</v>
      </c>
      <c r="Z107" s="17" t="b">
        <f t="shared" si="6"/>
        <v>0</v>
      </c>
      <c r="AA107" s="17" t="b">
        <f t="shared" si="7"/>
        <v>0</v>
      </c>
      <c r="AB107" s="17" t="b">
        <f t="shared" si="8"/>
        <v>0</v>
      </c>
      <c r="AC107" s="17" t="b">
        <f>IF(E107&gt;'Overview (RESPONSES REQUIRED)'!$F$52,FALSE,TRUE)</f>
        <v>0</v>
      </c>
      <c r="AD107" s="17" t="b">
        <f>IF('Overview (RESPONSES REQUIRED)'!$D$52="Y", TRUE, FALSE)</f>
        <v>0</v>
      </c>
      <c r="AE107" s="17" t="str">
        <f t="shared" si="9"/>
        <v>N</v>
      </c>
    </row>
    <row r="108" spans="1:31" ht="15" x14ac:dyDescent="0.15">
      <c r="A108" s="17" t="s">
        <v>1519</v>
      </c>
      <c r="B108" s="17">
        <v>3</v>
      </c>
      <c r="C108" s="17">
        <v>1</v>
      </c>
      <c r="D108" s="17" t="s">
        <v>1414</v>
      </c>
      <c r="E108" s="17">
        <v>10</v>
      </c>
      <c r="F108" s="17" t="str">
        <f>IF('ENDC-n78'!P111="Y", "Y", IF('ENDC-n78'!P111="N", "N", 0))</f>
        <v>N</v>
      </c>
      <c r="G108" s="17" t="str">
        <f>IFERROR(AND(OR(G1:H107,$AA108)=TRUE,IF(SEARCH(G$1,$A108)&gt;0,TRUE,FALSE)),"")</f>
        <v/>
      </c>
      <c r="H108" s="17" t="b">
        <f>IFERROR(AND(OR(H1:H107,$AA108)=TRUE,IF(SEARCH(H$1,$A108)&gt;0,TRUE,FALSE)),"")</f>
        <v>0</v>
      </c>
      <c r="I108" s="17" t="str">
        <f>IFERROR(AND(OR(I1:L107,$AA108)=TRUE,IF(SEARCH(I$1,$A108)&gt;0,TRUE,FALSE)),"")</f>
        <v/>
      </c>
      <c r="J108" s="17" t="b">
        <f>IFERROR(AND(OR(J1:L107,$AA108)=TRUE,IF(SEARCH(J$1,$A108)&gt;0,TRUE,FALSE)),"")</f>
        <v>0</v>
      </c>
      <c r="K108" s="17" t="str">
        <f>IFERROR(AND(OR(K1:L107,$AA108)=TRUE,IF(SEARCH(K$1,$A108)&gt;0,TRUE,FALSE)),"")</f>
        <v/>
      </c>
      <c r="L108" s="17" t="str">
        <f>IFERROR(AND(OR(L1:L107,$AA108)=TRUE,IF(SEARCH(L$1,$A108)&gt;0,TRUE,FALSE)),"")</f>
        <v/>
      </c>
      <c r="M108" s="17" t="str">
        <f>IFERROR(AND(OR(M1:M107,$AA108)=TRUE,IF(SEARCH(M$1,$A108)&gt;0,TRUE,FALSE)),"")</f>
        <v/>
      </c>
      <c r="N108" s="17" t="b">
        <f>IFERROR(AND(OR(N1:Q107,$AA108)=TRUE,IF(SEARCH(N$1,$A108)&gt;0,TRUE,FALSE)),"")</f>
        <v>0</v>
      </c>
      <c r="O108" s="17" t="str">
        <f>IFERROR(AND(OR(O1:Q107,$AA108)=TRUE,IF(SEARCH(O$1,$A108)&gt;0,TRUE,FALSE)),"")</f>
        <v/>
      </c>
      <c r="P108" s="17" t="str">
        <f>IFERROR(AND(OR(P1:Q107,$AA108)=TRUE,IF(SEARCH(P$1,$A108)&gt;0,TRUE,FALSE)),"")</f>
        <v/>
      </c>
      <c r="Q108" s="17" t="str">
        <f>IFERROR(AND(OR(Q1:Q107,$AA108)=TRUE,IF(SEARCH(Q$1,$A108)&gt;0,TRUE,FALSE)),"")</f>
        <v/>
      </c>
      <c r="R108" s="17" t="str">
        <f>IFERROR(AND(OR(R1:S107,$AA108)=TRUE,IF(SEARCH(R$1,$A108)&gt;0,TRUE,FALSE)),"")</f>
        <v/>
      </c>
      <c r="S108" s="17" t="str">
        <f>IFERROR(AND(OR(S1:S107,$AA108)=TRUE,IF(SEARCH(S$1,$A108)&gt;0,TRUE,FALSE)),"")</f>
        <v/>
      </c>
      <c r="T108" s="17" t="str">
        <f>IFERROR(AND(OR(T1:T107,$AA108)=TRUE,IF(SEARCH(T$1,$A108)&gt;0,TRUE,FALSE)),"")</f>
        <v/>
      </c>
      <c r="U108" s="17" t="b">
        <f>IFERROR(AND(OR(U1:X107,$AA108)=TRUE,IF(SEARCH(U$1,$A108)&gt;0,TRUE,FALSE)),"")</f>
        <v>0</v>
      </c>
      <c r="V108" s="17" t="str">
        <f>IFERROR(AND(OR(V1:X107,$AA108)=TRUE,IF(SEARCH(V$1,$A108)&gt;0,TRUE,FALSE)),"")</f>
        <v/>
      </c>
      <c r="W108" s="17" t="str">
        <f>IFERROR(AND(OR(W1:X107,$AA108)=TRUE,IF(SEARCH(W$1,$A108)&gt;0,TRUE,FALSE)),"")</f>
        <v/>
      </c>
      <c r="X108" s="17" t="str">
        <f>IFERROR(AND(OR(X1:X107,$AA108)=TRUE,IF(SEARCH(X$1,$A108)&gt;0,TRUE,FALSE)),"")</f>
        <v/>
      </c>
      <c r="Y108" s="17">
        <f t="shared" si="5"/>
        <v>0</v>
      </c>
      <c r="Z108" s="17" t="b">
        <f t="shared" si="6"/>
        <v>0</v>
      </c>
      <c r="AA108" s="17" t="b">
        <f t="shared" si="7"/>
        <v>0</v>
      </c>
      <c r="AB108" s="17" t="b">
        <f t="shared" si="8"/>
        <v>0</v>
      </c>
      <c r="AC108" s="17" t="b">
        <f>IF(E108&gt;'Overview (RESPONSES REQUIRED)'!$F$52,FALSE,TRUE)</f>
        <v>0</v>
      </c>
      <c r="AD108" s="17" t="b">
        <f>IF('Overview (RESPONSES REQUIRED)'!$D$52="Y", TRUE, FALSE)</f>
        <v>0</v>
      </c>
      <c r="AE108" s="17" t="str">
        <f t="shared" si="9"/>
        <v>N</v>
      </c>
    </row>
    <row r="109" spans="1:31" ht="15" x14ac:dyDescent="0.15">
      <c r="A109" s="17" t="s">
        <v>1520</v>
      </c>
      <c r="B109" s="17">
        <v>3</v>
      </c>
      <c r="C109" s="17">
        <v>1</v>
      </c>
      <c r="D109" s="17" t="s">
        <v>1414</v>
      </c>
      <c r="E109" s="17">
        <v>10</v>
      </c>
      <c r="F109" s="17" t="str">
        <f>IF('ENDC-n78'!P112="Y", "Y", IF('ENDC-n78'!P112="N", "N", 0))</f>
        <v>N</v>
      </c>
      <c r="G109" s="17" t="str">
        <f>IFERROR(AND(OR(G1:H108,$AA109)=TRUE,IF(SEARCH(G$1,$A109)&gt;0,TRUE,FALSE)),"")</f>
        <v/>
      </c>
      <c r="H109" s="17" t="b">
        <f>IFERROR(AND(OR(H1:H108,$AA109)=TRUE,IF(SEARCH(H$1,$A109)&gt;0,TRUE,FALSE)),"")</f>
        <v>0</v>
      </c>
      <c r="I109" s="17" t="b">
        <f>IFERROR(AND(OR(I1:L108,$AA109)=TRUE,IF(SEARCH(I$1,$A109)&gt;0,TRUE,FALSE)),"")</f>
        <v>0</v>
      </c>
      <c r="J109" s="17" t="str">
        <f>IFERROR(AND(OR(J1:L108,$AA109)=TRUE,IF(SEARCH(J$1,$A109)&gt;0,TRUE,FALSE)),"")</f>
        <v/>
      </c>
      <c r="K109" s="17" t="str">
        <f>IFERROR(AND(OR(K1:L108,$AA109)=TRUE,IF(SEARCH(K$1,$A109)&gt;0,TRUE,FALSE)),"")</f>
        <v/>
      </c>
      <c r="L109" s="17" t="str">
        <f>IFERROR(AND(OR(L1:L108,$AA109)=TRUE,IF(SEARCH(L$1,$A109)&gt;0,TRUE,FALSE)),"")</f>
        <v/>
      </c>
      <c r="M109" s="17" t="str">
        <f>IFERROR(AND(OR(M1:M108,$AA109)=TRUE,IF(SEARCH(M$1,$A109)&gt;0,TRUE,FALSE)),"")</f>
        <v/>
      </c>
      <c r="N109" s="17" t="str">
        <f>IFERROR(AND(OR(N1:Q108,$AA109)=TRUE,IF(SEARCH(N$1,$A109)&gt;0,TRUE,FALSE)),"")</f>
        <v/>
      </c>
      <c r="O109" s="17" t="b">
        <f>IFERROR(AND(OR(O1:Q108,$AA109)=TRUE,IF(SEARCH(O$1,$A109)&gt;0,TRUE,FALSE)),"")</f>
        <v>0</v>
      </c>
      <c r="P109" s="17" t="str">
        <f>IFERROR(AND(OR(P1:Q108,$AA109)=TRUE,IF(SEARCH(P$1,$A109)&gt;0,TRUE,FALSE)),"")</f>
        <v/>
      </c>
      <c r="Q109" s="17" t="str">
        <f>IFERROR(AND(OR(Q1:Q108,$AA109)=TRUE,IF(SEARCH(Q$1,$A109)&gt;0,TRUE,FALSE)),"")</f>
        <v/>
      </c>
      <c r="R109" s="17" t="str">
        <f>IFERROR(AND(OR(R1:S108,$AA109)=TRUE,IF(SEARCH(R$1,$A109)&gt;0,TRUE,FALSE)),"")</f>
        <v/>
      </c>
      <c r="S109" s="17" t="str">
        <f>IFERROR(AND(OR(S1:S108,$AA109)=TRUE,IF(SEARCH(S$1,$A109)&gt;0,TRUE,FALSE)),"")</f>
        <v/>
      </c>
      <c r="T109" s="17" t="str">
        <f>IFERROR(AND(OR(T1:T108,$AA109)=TRUE,IF(SEARCH(T$1,$A109)&gt;0,TRUE,FALSE)),"")</f>
        <v/>
      </c>
      <c r="U109" s="17" t="b">
        <f>IFERROR(AND(OR(U1:X108,$AA109)=TRUE,IF(SEARCH(U$1,$A109)&gt;0,TRUE,FALSE)),"")</f>
        <v>0</v>
      </c>
      <c r="V109" s="17" t="str">
        <f>IFERROR(AND(OR(V1:X108,$AA109)=TRUE,IF(SEARCH(V$1,$A109)&gt;0,TRUE,FALSE)),"")</f>
        <v/>
      </c>
      <c r="W109" s="17" t="str">
        <f>IFERROR(AND(OR(W1:X108,$AA109)=TRUE,IF(SEARCH(W$1,$A109)&gt;0,TRUE,FALSE)),"")</f>
        <v/>
      </c>
      <c r="X109" s="17" t="str">
        <f>IFERROR(AND(OR(X1:X108,$AA109)=TRUE,IF(SEARCH(X$1,$A109)&gt;0,TRUE,FALSE)),"")</f>
        <v/>
      </c>
      <c r="Y109" s="17">
        <f t="shared" si="5"/>
        <v>0</v>
      </c>
      <c r="Z109" s="17" t="b">
        <f t="shared" si="6"/>
        <v>0</v>
      </c>
      <c r="AA109" s="17" t="b">
        <f t="shared" si="7"/>
        <v>0</v>
      </c>
      <c r="AB109" s="17" t="b">
        <f t="shared" si="8"/>
        <v>0</v>
      </c>
      <c r="AC109" s="17" t="b">
        <f>IF(E109&gt;'Overview (RESPONSES REQUIRED)'!$F$52,FALSE,TRUE)</f>
        <v>0</v>
      </c>
      <c r="AD109" s="17" t="b">
        <f>IF('Overview (RESPONSES REQUIRED)'!$D$52="Y", TRUE, FALSE)</f>
        <v>0</v>
      </c>
      <c r="AE109" s="17" t="str">
        <f t="shared" si="9"/>
        <v>N</v>
      </c>
    </row>
    <row r="110" spans="1:31" ht="15" x14ac:dyDescent="0.15">
      <c r="A110" s="17" t="s">
        <v>1521</v>
      </c>
      <c r="B110" s="17">
        <v>3</v>
      </c>
      <c r="C110" s="17">
        <v>1</v>
      </c>
      <c r="D110" s="17" t="s">
        <v>1414</v>
      </c>
      <c r="E110" s="17">
        <v>10</v>
      </c>
      <c r="F110" s="17" t="str">
        <f>IF('ENDC-n78'!P113="Y", "Y", IF('ENDC-n78'!P113="N", "N", 0))</f>
        <v>N</v>
      </c>
      <c r="G110" s="17" t="b">
        <f>IFERROR(AND(OR(G1:H109,$AA110)=TRUE,IF(SEARCH(G$1,$A110)&gt;0,TRUE,FALSE)),"")</f>
        <v>0</v>
      </c>
      <c r="H110" s="17" t="str">
        <f>IFERROR(AND(OR(H1:H109,$AA110)=TRUE,IF(SEARCH(H$1,$A110)&gt;0,TRUE,FALSE)),"")</f>
        <v/>
      </c>
      <c r="I110" s="17" t="str">
        <f>IFERROR(AND(OR(I1:L109,$AA110)=TRUE,IF(SEARCH(I$1,$A110)&gt;0,TRUE,FALSE)),"")</f>
        <v/>
      </c>
      <c r="J110" s="17" t="b">
        <f>IFERROR(AND(OR(J1:L109,$AA110)=TRUE,IF(SEARCH(J$1,$A110)&gt;0,TRUE,FALSE)),"")</f>
        <v>0</v>
      </c>
      <c r="K110" s="17" t="str">
        <f>IFERROR(AND(OR(K1:L109,$AA110)=TRUE,IF(SEARCH(K$1,$A110)&gt;0,TRUE,FALSE)),"")</f>
        <v/>
      </c>
      <c r="L110" s="17" t="str">
        <f>IFERROR(AND(OR(L1:L109,$AA110)=TRUE,IF(SEARCH(L$1,$A110)&gt;0,TRUE,FALSE)),"")</f>
        <v/>
      </c>
      <c r="M110" s="17" t="str">
        <f>IFERROR(AND(OR(M1:M109,$AA110)=TRUE,IF(SEARCH(M$1,$A110)&gt;0,TRUE,FALSE)),"")</f>
        <v/>
      </c>
      <c r="N110" s="17" t="str">
        <f>IFERROR(AND(OR(N1:Q109,$AA110)=TRUE,IF(SEARCH(N$1,$A110)&gt;0,TRUE,FALSE)),"")</f>
        <v/>
      </c>
      <c r="O110" s="17" t="b">
        <f>IFERROR(AND(OR(O1:Q109,$AA110)=TRUE,IF(SEARCH(O$1,$A110)&gt;0,TRUE,FALSE)),"")</f>
        <v>0</v>
      </c>
      <c r="P110" s="17" t="str">
        <f>IFERROR(AND(OR(P1:Q109,$AA110)=TRUE,IF(SEARCH(P$1,$A110)&gt;0,TRUE,FALSE)),"")</f>
        <v/>
      </c>
      <c r="Q110" s="17" t="str">
        <f>IFERROR(AND(OR(Q1:Q109,$AA110)=TRUE,IF(SEARCH(Q$1,$A110)&gt;0,TRUE,FALSE)),"")</f>
        <v/>
      </c>
      <c r="R110" s="17" t="str">
        <f>IFERROR(AND(OR(R1:S109,$AA110)=TRUE,IF(SEARCH(R$1,$A110)&gt;0,TRUE,FALSE)),"")</f>
        <v/>
      </c>
      <c r="S110" s="17" t="str">
        <f>IFERROR(AND(OR(S1:S109,$AA110)=TRUE,IF(SEARCH(S$1,$A110)&gt;0,TRUE,FALSE)),"")</f>
        <v/>
      </c>
      <c r="T110" s="17" t="str">
        <f>IFERROR(AND(OR(T1:T109,$AA110)=TRUE,IF(SEARCH(T$1,$A110)&gt;0,TRUE,FALSE)),"")</f>
        <v/>
      </c>
      <c r="U110" s="17" t="b">
        <f>IFERROR(AND(OR(U1:X109,$AA110)=TRUE,IF(SEARCH(U$1,$A110)&gt;0,TRUE,FALSE)),"")</f>
        <v>0</v>
      </c>
      <c r="V110" s="17" t="str">
        <f>IFERROR(AND(OR(V1:X109,$AA110)=TRUE,IF(SEARCH(V$1,$A110)&gt;0,TRUE,FALSE)),"")</f>
        <v/>
      </c>
      <c r="W110" s="17" t="str">
        <f>IFERROR(AND(OR(W1:X109,$AA110)=TRUE,IF(SEARCH(W$1,$A110)&gt;0,TRUE,FALSE)),"")</f>
        <v/>
      </c>
      <c r="X110" s="17" t="str">
        <f>IFERROR(AND(OR(X1:X109,$AA110)=TRUE,IF(SEARCH(X$1,$A110)&gt;0,TRUE,FALSE)),"")</f>
        <v/>
      </c>
      <c r="Y110" s="17">
        <f t="shared" si="5"/>
        <v>0</v>
      </c>
      <c r="Z110" s="17" t="b">
        <f t="shared" si="6"/>
        <v>0</v>
      </c>
      <c r="AA110" s="17" t="b">
        <f t="shared" si="7"/>
        <v>0</v>
      </c>
      <c r="AB110" s="17" t="b">
        <f t="shared" si="8"/>
        <v>0</v>
      </c>
      <c r="AC110" s="17" t="b">
        <f>IF(E110&gt;'Overview (RESPONSES REQUIRED)'!$F$52,FALSE,TRUE)</f>
        <v>0</v>
      </c>
      <c r="AD110" s="17" t="b">
        <f>IF('Overview (RESPONSES REQUIRED)'!$D$52="Y", TRUE, FALSE)</f>
        <v>0</v>
      </c>
      <c r="AE110" s="17" t="str">
        <f t="shared" si="9"/>
        <v>N</v>
      </c>
    </row>
    <row r="111" spans="1:31" ht="15" x14ac:dyDescent="0.15">
      <c r="A111" s="17" t="s">
        <v>1522</v>
      </c>
      <c r="B111" s="17">
        <v>3</v>
      </c>
      <c r="C111" s="17">
        <v>1</v>
      </c>
      <c r="D111" s="17" t="s">
        <v>1414</v>
      </c>
      <c r="E111" s="17">
        <v>10</v>
      </c>
      <c r="F111" s="17" t="str">
        <f>IF('ENDC-n78'!P114="Y", "Y", IF('ENDC-n78'!P114="N", "N", 0))</f>
        <v>N</v>
      </c>
      <c r="G111" s="17" t="str">
        <f>IFERROR(AND(OR(G1:H110,$AA111)=TRUE,IF(SEARCH(G$1,$A111)&gt;0,TRUE,FALSE)),"")</f>
        <v/>
      </c>
      <c r="H111" s="17" t="b">
        <f>IFERROR(AND(OR(H1:H110,$AA111)=TRUE,IF(SEARCH(H$1,$A111)&gt;0,TRUE,FALSE)),"")</f>
        <v>0</v>
      </c>
      <c r="I111" s="17" t="str">
        <f>IFERROR(AND(OR(I1:L110,$AA111)=TRUE,IF(SEARCH(I$1,$A111)&gt;0,TRUE,FALSE)),"")</f>
        <v/>
      </c>
      <c r="J111" s="17" t="str">
        <f>IFERROR(AND(OR(J1:L110,$AA111)=TRUE,IF(SEARCH(J$1,$A111)&gt;0,TRUE,FALSE)),"")</f>
        <v/>
      </c>
      <c r="K111" s="17" t="str">
        <f>IFERROR(AND(OR(K1:L110,$AA111)=TRUE,IF(SEARCH(K$1,$A111)&gt;0,TRUE,FALSE)),"")</f>
        <v/>
      </c>
      <c r="L111" s="17" t="str">
        <f>IFERROR(AND(OR(L1:L110,$AA111)=TRUE,IF(SEARCH(L$1,$A111)&gt;0,TRUE,FALSE)),"")</f>
        <v/>
      </c>
      <c r="M111" s="17" t="str">
        <f>IFERROR(AND(OR(M1:M110,$AA111)=TRUE,IF(SEARCH(M$1,$A111)&gt;0,TRUE,FALSE)),"")</f>
        <v/>
      </c>
      <c r="N111" s="17" t="str">
        <f>IFERROR(AND(OR(N1:Q110,$AA111)=TRUE,IF(SEARCH(N$1,$A111)&gt;0,TRUE,FALSE)),"")</f>
        <v/>
      </c>
      <c r="O111" s="17" t="b">
        <f>IFERROR(AND(OR(O1:Q110,$AA111)=TRUE,IF(SEARCH(O$1,$A111)&gt;0,TRUE,FALSE)),"")</f>
        <v>0</v>
      </c>
      <c r="P111" s="17" t="str">
        <f>IFERROR(AND(OR(P1:Q110,$AA111)=TRUE,IF(SEARCH(P$1,$A111)&gt;0,TRUE,FALSE)),"")</f>
        <v/>
      </c>
      <c r="Q111" s="17" t="str">
        <f>IFERROR(AND(OR(Q1:Q110,$AA111)=TRUE,IF(SEARCH(Q$1,$A111)&gt;0,TRUE,FALSE)),"")</f>
        <v/>
      </c>
      <c r="R111" s="17" t="str">
        <f>IFERROR(AND(OR(R1:S110,$AA111)=TRUE,IF(SEARCH(R$1,$A111)&gt;0,TRUE,FALSE)),"")</f>
        <v/>
      </c>
      <c r="S111" s="17" t="str">
        <f>IFERROR(AND(OR(S1:S110,$AA111)=TRUE,IF(SEARCH(S$1,$A111)&gt;0,TRUE,FALSE)),"")</f>
        <v/>
      </c>
      <c r="T111" s="17" t="b">
        <f>IFERROR(AND(OR(T1:T110,$AA111)=TRUE,IF(SEARCH(T$1,$A111)&gt;0,TRUE,FALSE)),"")</f>
        <v>0</v>
      </c>
      <c r="U111" s="17" t="b">
        <f>IFERROR(AND(OR(U1:X110,$AA111)=TRUE,IF(SEARCH(U$1,$A111)&gt;0,TRUE,FALSE)),"")</f>
        <v>0</v>
      </c>
      <c r="V111" s="17" t="str">
        <f>IFERROR(AND(OR(V1:X110,$AA111)=TRUE,IF(SEARCH(V$1,$A111)&gt;0,TRUE,FALSE)),"")</f>
        <v/>
      </c>
      <c r="W111" s="17" t="str">
        <f>IFERROR(AND(OR(W1:X110,$AA111)=TRUE,IF(SEARCH(W$1,$A111)&gt;0,TRUE,FALSE)),"")</f>
        <v/>
      </c>
      <c r="X111" s="17" t="str">
        <f>IFERROR(AND(OR(X1:X110,$AA111)=TRUE,IF(SEARCH(X$1,$A111)&gt;0,TRUE,FALSE)),"")</f>
        <v/>
      </c>
      <c r="Y111" s="17">
        <f t="shared" si="5"/>
        <v>0</v>
      </c>
      <c r="Z111" s="17" t="b">
        <f t="shared" si="6"/>
        <v>0</v>
      </c>
      <c r="AA111" s="17" t="b">
        <f t="shared" si="7"/>
        <v>0</v>
      </c>
      <c r="AB111" s="17" t="b">
        <f t="shared" si="8"/>
        <v>0</v>
      </c>
      <c r="AC111" s="17" t="b">
        <f>IF(E111&gt;'Overview (RESPONSES REQUIRED)'!$F$52,FALSE,TRUE)</f>
        <v>0</v>
      </c>
      <c r="AD111" s="17" t="b">
        <f>IF('Overview (RESPONSES REQUIRED)'!$D$52="Y", TRUE, FALSE)</f>
        <v>0</v>
      </c>
      <c r="AE111" s="17" t="str">
        <f t="shared" si="9"/>
        <v>N</v>
      </c>
    </row>
    <row r="112" spans="1:31" ht="15" x14ac:dyDescent="0.15">
      <c r="A112" s="17" t="s">
        <v>1523</v>
      </c>
      <c r="B112" s="17">
        <v>3</v>
      </c>
      <c r="C112" s="17">
        <v>1</v>
      </c>
      <c r="D112" s="17" t="s">
        <v>1414</v>
      </c>
      <c r="E112" s="17">
        <v>10</v>
      </c>
      <c r="F112" s="17" t="str">
        <f>IF('ENDC-n78'!P115="Y", "Y", IF('ENDC-n78'!P115="N", "N", 0))</f>
        <v>N</v>
      </c>
      <c r="G112" s="17" t="str">
        <f>IFERROR(AND(OR(G1:H111,$AA112)=TRUE,IF(SEARCH(G$1,$A112)&gt;0,TRUE,FALSE)),"")</f>
        <v/>
      </c>
      <c r="H112" s="17" t="str">
        <f>IFERROR(AND(OR(H1:H111,$AA112)=TRUE,IF(SEARCH(H$1,$A112)&gt;0,TRUE,FALSE)),"")</f>
        <v/>
      </c>
      <c r="I112" s="17" t="str">
        <f>IFERROR(AND(OR(I1:L111,$AA112)=TRUE,IF(SEARCH(I$1,$A112)&gt;0,TRUE,FALSE)),"")</f>
        <v/>
      </c>
      <c r="J112" s="17" t="b">
        <f>IFERROR(AND(OR(J1:L111,$AA112)=TRUE,IF(SEARCH(J$1,$A112)&gt;0,TRUE,FALSE)),"")</f>
        <v>0</v>
      </c>
      <c r="K112" s="17" t="str">
        <f>IFERROR(AND(OR(K1:L111,$AA112)=TRUE,IF(SEARCH(K$1,$A112)&gt;0,TRUE,FALSE)),"")</f>
        <v/>
      </c>
      <c r="L112" s="17" t="str">
        <f>IFERROR(AND(OR(L1:L111,$AA112)=TRUE,IF(SEARCH(L$1,$A112)&gt;0,TRUE,FALSE)),"")</f>
        <v/>
      </c>
      <c r="M112" s="17" t="str">
        <f>IFERROR(AND(OR(M1:M111,$AA112)=TRUE,IF(SEARCH(M$1,$A112)&gt;0,TRUE,FALSE)),"")</f>
        <v/>
      </c>
      <c r="N112" s="17" t="b">
        <f>IFERROR(AND(OR(N1:Q111,$AA112)=TRUE,IF(SEARCH(N$1,$A112)&gt;0,TRUE,FALSE)),"")</f>
        <v>0</v>
      </c>
      <c r="O112" s="17" t="str">
        <f>IFERROR(AND(OR(O1:Q111,$AA112)=TRUE,IF(SEARCH(O$1,$A112)&gt;0,TRUE,FALSE)),"")</f>
        <v/>
      </c>
      <c r="P112" s="17" t="str">
        <f>IFERROR(AND(OR(P1:Q111,$AA112)=TRUE,IF(SEARCH(P$1,$A112)&gt;0,TRUE,FALSE)),"")</f>
        <v/>
      </c>
      <c r="Q112" s="17" t="str">
        <f>IFERROR(AND(OR(Q1:Q111,$AA112)=TRUE,IF(SEARCH(Q$1,$A112)&gt;0,TRUE,FALSE)),"")</f>
        <v/>
      </c>
      <c r="R112" s="17" t="str">
        <f>IFERROR(AND(OR(R1:S111,$AA112)=TRUE,IF(SEARCH(R$1,$A112)&gt;0,TRUE,FALSE)),"")</f>
        <v/>
      </c>
      <c r="S112" s="17" t="str">
        <f>IFERROR(AND(OR(S1:S111,$AA112)=TRUE,IF(SEARCH(S$1,$A112)&gt;0,TRUE,FALSE)),"")</f>
        <v/>
      </c>
      <c r="T112" s="17" t="str">
        <f>IFERROR(AND(OR(T1:T111,$AA112)=TRUE,IF(SEARCH(T$1,$A112)&gt;0,TRUE,FALSE)),"")</f>
        <v/>
      </c>
      <c r="U112" s="17" t="b">
        <f>IFERROR(AND(OR(U1:X111,$AA112)=TRUE,IF(SEARCH(U$1,$A112)&gt;0,TRUE,FALSE)),"")</f>
        <v>0</v>
      </c>
      <c r="V112" s="17" t="str">
        <f>IFERROR(AND(OR(V1:X111,$AA112)=TRUE,IF(SEARCH(V$1,$A112)&gt;0,TRUE,FALSE)),"")</f>
        <v/>
      </c>
      <c r="W112" s="17" t="str">
        <f>IFERROR(AND(OR(W1:X111,$AA112)=TRUE,IF(SEARCH(W$1,$A112)&gt;0,TRUE,FALSE)),"")</f>
        <v/>
      </c>
      <c r="X112" s="17" t="str">
        <f>IFERROR(AND(OR(X1:X111,$AA112)=TRUE,IF(SEARCH(X$1,$A112)&gt;0,TRUE,FALSE)),"")</f>
        <v/>
      </c>
      <c r="Y112" s="17">
        <f t="shared" si="5"/>
        <v>0</v>
      </c>
      <c r="Z112" s="17" t="b">
        <f t="shared" si="6"/>
        <v>0</v>
      </c>
      <c r="AA112" s="17" t="b">
        <f t="shared" si="7"/>
        <v>0</v>
      </c>
      <c r="AB112" s="17" t="b">
        <f t="shared" si="8"/>
        <v>0</v>
      </c>
      <c r="AC112" s="17" t="b">
        <f>IF(E112&gt;'Overview (RESPONSES REQUIRED)'!$F$52,FALSE,TRUE)</f>
        <v>0</v>
      </c>
      <c r="AD112" s="17" t="b">
        <f>IF('Overview (RESPONSES REQUIRED)'!$D$52="Y", TRUE, FALSE)</f>
        <v>0</v>
      </c>
      <c r="AE112" s="17" t="str">
        <f t="shared" si="9"/>
        <v>N</v>
      </c>
    </row>
    <row r="113" spans="1:31" ht="15" x14ac:dyDescent="0.15">
      <c r="A113" s="17" t="s">
        <v>1524</v>
      </c>
      <c r="B113" s="17">
        <v>3</v>
      </c>
      <c r="C113" s="17">
        <v>1</v>
      </c>
      <c r="D113" s="17" t="s">
        <v>1414</v>
      </c>
      <c r="E113" s="17">
        <v>10</v>
      </c>
      <c r="F113" s="17" t="str">
        <f>IF('ENDC-n78'!P116="Y", "Y", IF('ENDC-n78'!P116="N", "N", 0))</f>
        <v>N</v>
      </c>
      <c r="G113" s="17" t="str">
        <f>IFERROR(AND(OR(G1:H112,$AA113)=TRUE,IF(SEARCH(G$1,$A113)&gt;0,TRUE,FALSE)),"")</f>
        <v/>
      </c>
      <c r="H113" s="17" t="str">
        <f>IFERROR(AND(OR(H1:H112,$AA113)=TRUE,IF(SEARCH(H$1,$A113)&gt;0,TRUE,FALSE)),"")</f>
        <v/>
      </c>
      <c r="I113" s="17" t="str">
        <f>IFERROR(AND(OR(I1:L112,$AA113)=TRUE,IF(SEARCH(I$1,$A113)&gt;0,TRUE,FALSE)),"")</f>
        <v/>
      </c>
      <c r="J113" s="17" t="b">
        <f>IFERROR(AND(OR(J1:L112,$AA113)=TRUE,IF(SEARCH(J$1,$A113)&gt;0,TRUE,FALSE)),"")</f>
        <v>0</v>
      </c>
      <c r="K113" s="17" t="str">
        <f>IFERROR(AND(OR(K1:L112,$AA113)=TRUE,IF(SEARCH(K$1,$A113)&gt;0,TRUE,FALSE)),"")</f>
        <v/>
      </c>
      <c r="L113" s="17" t="str">
        <f>IFERROR(AND(OR(L1:L112,$AA113)=TRUE,IF(SEARCH(L$1,$A113)&gt;0,TRUE,FALSE)),"")</f>
        <v/>
      </c>
      <c r="M113" s="17" t="str">
        <f>IFERROR(AND(OR(M1:M112,$AA113)=TRUE,IF(SEARCH(M$1,$A113)&gt;0,TRUE,FALSE)),"")</f>
        <v/>
      </c>
      <c r="N113" s="17" t="str">
        <f>IFERROR(AND(OR(N1:Q112,$AA113)=TRUE,IF(SEARCH(N$1,$A113)&gt;0,TRUE,FALSE)),"")</f>
        <v/>
      </c>
      <c r="O113" s="17" t="str">
        <f>IFERROR(AND(OR(O1:Q112,$AA113)=TRUE,IF(SEARCH(O$1,$A113)&gt;0,TRUE,FALSE)),"")</f>
        <v/>
      </c>
      <c r="P113" s="17" t="str">
        <f>IFERROR(AND(OR(P1:Q112,$AA113)=TRUE,IF(SEARCH(P$1,$A113)&gt;0,TRUE,FALSE)),"")</f>
        <v/>
      </c>
      <c r="Q113" s="17" t="str">
        <f>IFERROR(AND(OR(Q1:Q112,$AA113)=TRUE,IF(SEARCH(Q$1,$A113)&gt;0,TRUE,FALSE)),"")</f>
        <v/>
      </c>
      <c r="R113" s="17" t="str">
        <f>IFERROR(AND(OR(R1:S112,$AA113)=TRUE,IF(SEARCH(R$1,$A113)&gt;0,TRUE,FALSE)),"")</f>
        <v/>
      </c>
      <c r="S113" s="17" t="str">
        <f>IFERROR(AND(OR(S1:S112,$AA113)=TRUE,IF(SEARCH(S$1,$A113)&gt;0,TRUE,FALSE)),"")</f>
        <v/>
      </c>
      <c r="T113" s="17" t="b">
        <f>IFERROR(AND(OR(T1:T112,$AA113)=TRUE,IF(SEARCH(T$1,$A113)&gt;0,TRUE,FALSE)),"")</f>
        <v>0</v>
      </c>
      <c r="U113" s="17" t="b">
        <f>IFERROR(AND(OR(U1:X112,$AA113)=TRUE,IF(SEARCH(U$1,$A113)&gt;0,TRUE,FALSE)),"")</f>
        <v>0</v>
      </c>
      <c r="V113" s="17" t="str">
        <f>IFERROR(AND(OR(V1:X112,$AA113)=TRUE,IF(SEARCH(V$1,$A113)&gt;0,TRUE,FALSE)),"")</f>
        <v/>
      </c>
      <c r="W113" s="17" t="str">
        <f>IFERROR(AND(OR(W1:X112,$AA113)=TRUE,IF(SEARCH(W$1,$A113)&gt;0,TRUE,FALSE)),"")</f>
        <v/>
      </c>
      <c r="X113" s="17" t="str">
        <f>IFERROR(AND(OR(X1:X112,$AA113)=TRUE,IF(SEARCH(X$1,$A113)&gt;0,TRUE,FALSE)),"")</f>
        <v/>
      </c>
      <c r="Y113" s="17">
        <f t="shared" si="5"/>
        <v>0</v>
      </c>
      <c r="Z113" s="17" t="b">
        <f t="shared" si="6"/>
        <v>0</v>
      </c>
      <c r="AA113" s="17" t="b">
        <f t="shared" si="7"/>
        <v>0</v>
      </c>
      <c r="AB113" s="17" t="b">
        <f t="shared" si="8"/>
        <v>0</v>
      </c>
      <c r="AC113" s="17" t="b">
        <f>IF(E113&gt;'Overview (RESPONSES REQUIRED)'!$F$52,FALSE,TRUE)</f>
        <v>0</v>
      </c>
      <c r="AD113" s="17" t="b">
        <f>IF('Overview (RESPONSES REQUIRED)'!$D$52="Y", TRUE, FALSE)</f>
        <v>0</v>
      </c>
      <c r="AE113" s="17" t="str">
        <f t="shared" si="9"/>
        <v>N</v>
      </c>
    </row>
    <row r="114" spans="1:31" ht="15" x14ac:dyDescent="0.15">
      <c r="A114" s="17" t="s">
        <v>1525</v>
      </c>
      <c r="B114" s="17">
        <v>3</v>
      </c>
      <c r="C114" s="17">
        <v>1</v>
      </c>
      <c r="D114" s="17" t="s">
        <v>1414</v>
      </c>
      <c r="E114" s="17">
        <v>8</v>
      </c>
      <c r="F114" s="17" t="str">
        <f>IF('ENDC-n78'!P117="Y", "Y", IF('ENDC-n78'!P117="N", "N", 0))</f>
        <v>N</v>
      </c>
      <c r="G114" s="17" t="str">
        <f>IFERROR(AND(OR(G1:H113,$AA114)=TRUE,IF(SEARCH(G$1,$A114)&gt;0,TRUE,FALSE)),"")</f>
        <v/>
      </c>
      <c r="H114" s="17" t="str">
        <f>IFERROR(AND(OR(H1:H113,$AA114)=TRUE,IF(SEARCH(H$1,$A114)&gt;0,TRUE,FALSE)),"")</f>
        <v/>
      </c>
      <c r="I114" s="17" t="str">
        <f>IFERROR(AND(OR(I1:L113,$AA114)=TRUE,IF(SEARCH(I$1,$A114)&gt;0,TRUE,FALSE)),"")</f>
        <v/>
      </c>
      <c r="J114" s="17" t="str">
        <f>IFERROR(AND(OR(J1:L113,$AA114)=TRUE,IF(SEARCH(J$1,$A114)&gt;0,TRUE,FALSE)),"")</f>
        <v/>
      </c>
      <c r="K114" s="17" t="b">
        <f>IFERROR(AND(OR(K1:L113,$AA114)=TRUE,IF(SEARCH(K$1,$A114)&gt;0,TRUE,FALSE)),"")</f>
        <v>0</v>
      </c>
      <c r="L114" s="17" t="str">
        <f>IFERROR(AND(OR(L1:L113,$AA114)=TRUE,IF(SEARCH(L$1,$A114)&gt;0,TRUE,FALSE)),"")</f>
        <v/>
      </c>
      <c r="M114" s="17" t="str">
        <f>IFERROR(AND(OR(M1:M113,$AA114)=TRUE,IF(SEARCH(M$1,$A114)&gt;0,TRUE,FALSE)),"")</f>
        <v/>
      </c>
      <c r="N114" s="17" t="str">
        <f>IFERROR(AND(OR(N1:Q113,$AA114)=TRUE,IF(SEARCH(N$1,$A114)&gt;0,TRUE,FALSE)),"")</f>
        <v/>
      </c>
      <c r="O114" s="17" t="str">
        <f>IFERROR(AND(OR(O1:Q113,$AA114)=TRUE,IF(SEARCH(O$1,$A114)&gt;0,TRUE,FALSE)),"")</f>
        <v/>
      </c>
      <c r="P114" s="17" t="b">
        <f>IFERROR(AND(OR(P1:Q113,$AA114)=TRUE,IF(SEARCH(P$1,$A114)&gt;0,TRUE,FALSE)),"")</f>
        <v>0</v>
      </c>
      <c r="Q114" s="17" t="str">
        <f>IFERROR(AND(OR(Q1:Q113,$AA114)=TRUE,IF(SEARCH(Q$1,$A114)&gt;0,TRUE,FALSE)),"")</f>
        <v/>
      </c>
      <c r="R114" s="17" t="str">
        <f>IFERROR(AND(OR(R1:S113,$AA114)=TRUE,IF(SEARCH(R$1,$A114)&gt;0,TRUE,FALSE)),"")</f>
        <v/>
      </c>
      <c r="S114" s="17" t="str">
        <f>IFERROR(AND(OR(S1:S113,$AA114)=TRUE,IF(SEARCH(S$1,$A114)&gt;0,TRUE,FALSE)),"")</f>
        <v/>
      </c>
      <c r="T114" s="17" t="b">
        <f>IFERROR(AND(OR(T1:T113,$AA114)=TRUE,IF(SEARCH(T$1,$A114)&gt;0,TRUE,FALSE)),"")</f>
        <v>0</v>
      </c>
      <c r="U114" s="17" t="b">
        <f>IFERROR(AND(OR(U1:X113,$AA114)=TRUE,IF(SEARCH(U$1,$A114)&gt;0,TRUE,FALSE)),"")</f>
        <v>0</v>
      </c>
      <c r="V114" s="17" t="str">
        <f>IFERROR(AND(OR(V1:X113,$AA114)=TRUE,IF(SEARCH(V$1,$A114)&gt;0,TRUE,FALSE)),"")</f>
        <v/>
      </c>
      <c r="W114" s="17" t="str">
        <f>IFERROR(AND(OR(W1:X113,$AA114)=TRUE,IF(SEARCH(W$1,$A114)&gt;0,TRUE,FALSE)),"")</f>
        <v/>
      </c>
      <c r="X114" s="17" t="str">
        <f>IFERROR(AND(OR(X1:X113,$AA114)=TRUE,IF(SEARCH(X$1,$A114)&gt;0,TRUE,FALSE)),"")</f>
        <v/>
      </c>
      <c r="Y114" s="17">
        <f t="shared" si="5"/>
        <v>0</v>
      </c>
      <c r="Z114" s="17" t="b">
        <f t="shared" si="6"/>
        <v>0</v>
      </c>
      <c r="AA114" s="17" t="b">
        <f t="shared" si="7"/>
        <v>0</v>
      </c>
      <c r="AB114" s="17" t="b">
        <f t="shared" si="8"/>
        <v>0</v>
      </c>
      <c r="AC114" s="17" t="b">
        <f>IF(E114&gt;'Overview (RESPONSES REQUIRED)'!$F$52,FALSE,TRUE)</f>
        <v>0</v>
      </c>
      <c r="AD114" s="17" t="b">
        <f>IF('Overview (RESPONSES REQUIRED)'!$D$52="Y", TRUE, FALSE)</f>
        <v>0</v>
      </c>
      <c r="AE114" s="17" t="str">
        <f t="shared" si="9"/>
        <v>N</v>
      </c>
    </row>
    <row r="115" spans="1:31" ht="15" x14ac:dyDescent="0.15">
      <c r="A115" s="17" t="s">
        <v>1526</v>
      </c>
      <c r="B115" s="17">
        <v>3</v>
      </c>
      <c r="C115" s="17">
        <v>1</v>
      </c>
      <c r="D115" s="17" t="s">
        <v>1414</v>
      </c>
      <c r="E115" s="17">
        <v>8</v>
      </c>
      <c r="F115" s="17" t="str">
        <f>IF('ENDC-n78'!P118="Y", "Y", IF('ENDC-n78'!P118="N", "N", 0))</f>
        <v>N</v>
      </c>
      <c r="G115" s="17" t="str">
        <f>IFERROR(AND(OR(G1:H114,$AA115)=TRUE,IF(SEARCH(G$1,$A115)&gt;0,TRUE,FALSE)),"")</f>
        <v/>
      </c>
      <c r="H115" s="17" t="str">
        <f>IFERROR(AND(OR(H1:H114,$AA115)=TRUE,IF(SEARCH(H$1,$A115)&gt;0,TRUE,FALSE)),"")</f>
        <v/>
      </c>
      <c r="I115" s="17" t="b">
        <f>IFERROR(AND(OR(I1:L114,$AA115)=TRUE,IF(SEARCH(I$1,$A115)&gt;0,TRUE,FALSE)),"")</f>
        <v>0</v>
      </c>
      <c r="J115" s="17" t="str">
        <f>IFERROR(AND(OR(J1:L114,$AA115)=TRUE,IF(SEARCH(J$1,$A115)&gt;0,TRUE,FALSE)),"")</f>
        <v/>
      </c>
      <c r="K115" s="17" t="str">
        <f>IFERROR(AND(OR(K1:L114,$AA115)=TRUE,IF(SEARCH(K$1,$A115)&gt;0,TRUE,FALSE)),"")</f>
        <v/>
      </c>
      <c r="L115" s="17" t="str">
        <f>IFERROR(AND(OR(L1:L114,$AA115)=TRUE,IF(SEARCH(L$1,$A115)&gt;0,TRUE,FALSE)),"")</f>
        <v/>
      </c>
      <c r="M115" s="17" t="str">
        <f>IFERROR(AND(OR(M1:M114,$AA115)=TRUE,IF(SEARCH(M$1,$A115)&gt;0,TRUE,FALSE)),"")</f>
        <v/>
      </c>
      <c r="N115" s="17" t="str">
        <f>IFERROR(AND(OR(N1:Q114,$AA115)=TRUE,IF(SEARCH(N$1,$A115)&gt;0,TRUE,FALSE)),"")</f>
        <v/>
      </c>
      <c r="O115" s="17" t="str">
        <f>IFERROR(AND(OR(O1:Q114,$AA115)=TRUE,IF(SEARCH(O$1,$A115)&gt;0,TRUE,FALSE)),"")</f>
        <v/>
      </c>
      <c r="P115" s="17" t="b">
        <f>IFERROR(AND(OR(P1:Q114,$AA115)=TRUE,IF(SEARCH(P$1,$A115)&gt;0,TRUE,FALSE)),"")</f>
        <v>0</v>
      </c>
      <c r="Q115" s="17" t="str">
        <f>IFERROR(AND(OR(Q1:Q114,$AA115)=TRUE,IF(SEARCH(Q$1,$A115)&gt;0,TRUE,FALSE)),"")</f>
        <v/>
      </c>
      <c r="R115" s="17" t="str">
        <f>IFERROR(AND(OR(R1:S114,$AA115)=TRUE,IF(SEARCH(R$1,$A115)&gt;0,TRUE,FALSE)),"")</f>
        <v/>
      </c>
      <c r="S115" s="17" t="str">
        <f>IFERROR(AND(OR(S1:S114,$AA115)=TRUE,IF(SEARCH(S$1,$A115)&gt;0,TRUE,FALSE)),"")</f>
        <v/>
      </c>
      <c r="T115" s="17" t="b">
        <f>IFERROR(AND(OR(T1:T114,$AA115)=TRUE,IF(SEARCH(T$1,$A115)&gt;0,TRUE,FALSE)),"")</f>
        <v>0</v>
      </c>
      <c r="U115" s="17" t="b">
        <f>IFERROR(AND(OR(U1:X114,$AA115)=TRUE,IF(SEARCH(U$1,$A115)&gt;0,TRUE,FALSE)),"")</f>
        <v>0</v>
      </c>
      <c r="V115" s="17" t="str">
        <f>IFERROR(AND(OR(V1:X114,$AA115)=TRUE,IF(SEARCH(V$1,$A115)&gt;0,TRUE,FALSE)),"")</f>
        <v/>
      </c>
      <c r="W115" s="17" t="str">
        <f>IFERROR(AND(OR(W1:X114,$AA115)=TRUE,IF(SEARCH(W$1,$A115)&gt;0,TRUE,FALSE)),"")</f>
        <v/>
      </c>
      <c r="X115" s="17" t="str">
        <f>IFERROR(AND(OR(X1:X114,$AA115)=TRUE,IF(SEARCH(X$1,$A115)&gt;0,TRUE,FALSE)),"")</f>
        <v/>
      </c>
      <c r="Y115" s="17">
        <f t="shared" si="5"/>
        <v>0</v>
      </c>
      <c r="Z115" s="17" t="b">
        <f t="shared" si="6"/>
        <v>0</v>
      </c>
      <c r="AA115" s="17" t="b">
        <f t="shared" si="7"/>
        <v>0</v>
      </c>
      <c r="AB115" s="17" t="b">
        <f t="shared" si="8"/>
        <v>0</v>
      </c>
      <c r="AC115" s="17" t="b">
        <f>IF(E115&gt;'Overview (RESPONSES REQUIRED)'!$F$52,FALSE,TRUE)</f>
        <v>0</v>
      </c>
      <c r="AD115" s="17" t="b">
        <f>IF('Overview (RESPONSES REQUIRED)'!$D$52="Y", TRUE, FALSE)</f>
        <v>0</v>
      </c>
      <c r="AE115" s="17" t="str">
        <f t="shared" si="9"/>
        <v>N</v>
      </c>
    </row>
    <row r="116" spans="1:31" ht="15" x14ac:dyDescent="0.15">
      <c r="A116" s="17" t="s">
        <v>1527</v>
      </c>
      <c r="B116" s="17">
        <v>3</v>
      </c>
      <c r="C116" s="17">
        <v>1</v>
      </c>
      <c r="D116" s="17" t="s">
        <v>1414</v>
      </c>
      <c r="E116" s="17">
        <v>8</v>
      </c>
      <c r="F116" s="17" t="str">
        <f>IF('ENDC-n78'!P119="Y", "Y", IF('ENDC-n78'!P119="N", "N", 0))</f>
        <v>N</v>
      </c>
      <c r="G116" s="17" t="b">
        <f>IFERROR(AND(OR(G1:H115,$AA116)=TRUE,IF(SEARCH(G$1,$A116)&gt;0,TRUE,FALSE)),"")</f>
        <v>0</v>
      </c>
      <c r="H116" s="17" t="str">
        <f>IFERROR(AND(OR(H1:H115,$AA116)=TRUE,IF(SEARCH(H$1,$A116)&gt;0,TRUE,FALSE)),"")</f>
        <v/>
      </c>
      <c r="I116" s="17" t="str">
        <f>IFERROR(AND(OR(I1:L115,$AA116)=TRUE,IF(SEARCH(I$1,$A116)&gt;0,TRUE,FALSE)),"")</f>
        <v/>
      </c>
      <c r="J116" s="17" t="str">
        <f>IFERROR(AND(OR(J1:L115,$AA116)=TRUE,IF(SEARCH(J$1,$A116)&gt;0,TRUE,FALSE)),"")</f>
        <v/>
      </c>
      <c r="K116" s="17" t="b">
        <f>IFERROR(AND(OR(K1:L115,$AA116)=TRUE,IF(SEARCH(K$1,$A116)&gt;0,TRUE,FALSE)),"")</f>
        <v>0</v>
      </c>
      <c r="L116" s="17" t="str">
        <f>IFERROR(AND(OR(L1:L115,$AA116)=TRUE,IF(SEARCH(L$1,$A116)&gt;0,TRUE,FALSE)),"")</f>
        <v/>
      </c>
      <c r="M116" s="17" t="str">
        <f>IFERROR(AND(OR(M1:M115,$AA116)=TRUE,IF(SEARCH(M$1,$A116)&gt;0,TRUE,FALSE)),"")</f>
        <v/>
      </c>
      <c r="N116" s="17" t="b">
        <f>IFERROR(AND(OR(N1:Q115,$AA116)=TRUE,IF(SEARCH(N$1,$A116)&gt;0,TRUE,FALSE)),"")</f>
        <v>0</v>
      </c>
      <c r="O116" s="17" t="str">
        <f>IFERROR(AND(OR(O1:Q115,$AA116)=TRUE,IF(SEARCH(O$1,$A116)&gt;0,TRUE,FALSE)),"")</f>
        <v/>
      </c>
      <c r="P116" s="17" t="str">
        <f>IFERROR(AND(OR(P1:Q115,$AA116)=TRUE,IF(SEARCH(P$1,$A116)&gt;0,TRUE,FALSE)),"")</f>
        <v/>
      </c>
      <c r="Q116" s="17" t="str">
        <f>IFERROR(AND(OR(Q1:Q115,$AA116)=TRUE,IF(SEARCH(Q$1,$A116)&gt;0,TRUE,FALSE)),"")</f>
        <v/>
      </c>
      <c r="R116" s="17" t="str">
        <f>IFERROR(AND(OR(R1:S115,$AA116)=TRUE,IF(SEARCH(R$1,$A116)&gt;0,TRUE,FALSE)),"")</f>
        <v/>
      </c>
      <c r="S116" s="17" t="str">
        <f>IFERROR(AND(OR(S1:S115,$AA116)=TRUE,IF(SEARCH(S$1,$A116)&gt;0,TRUE,FALSE)),"")</f>
        <v/>
      </c>
      <c r="T116" s="17" t="str">
        <f>IFERROR(AND(OR(T1:T115,$AA116)=TRUE,IF(SEARCH(T$1,$A116)&gt;0,TRUE,FALSE)),"")</f>
        <v/>
      </c>
      <c r="U116" s="17" t="b">
        <f>IFERROR(AND(OR(U1:X115,$AA116)=TRUE,IF(SEARCH(U$1,$A116)&gt;0,TRUE,FALSE)),"")</f>
        <v>0</v>
      </c>
      <c r="V116" s="17" t="str">
        <f>IFERROR(AND(OR(V1:X115,$AA116)=TRUE,IF(SEARCH(V$1,$A116)&gt;0,TRUE,FALSE)),"")</f>
        <v/>
      </c>
      <c r="W116" s="17" t="str">
        <f>IFERROR(AND(OR(W1:X115,$AA116)=TRUE,IF(SEARCH(W$1,$A116)&gt;0,TRUE,FALSE)),"")</f>
        <v/>
      </c>
      <c r="X116" s="17" t="str">
        <f>IFERROR(AND(OR(X1:X115,$AA116)=TRUE,IF(SEARCH(X$1,$A116)&gt;0,TRUE,FALSE)),"")</f>
        <v/>
      </c>
      <c r="Y116" s="17">
        <f t="shared" si="5"/>
        <v>0</v>
      </c>
      <c r="Z116" s="17" t="b">
        <f t="shared" si="6"/>
        <v>0</v>
      </c>
      <c r="AA116" s="17" t="b">
        <f t="shared" si="7"/>
        <v>0</v>
      </c>
      <c r="AB116" s="17" t="b">
        <f t="shared" si="8"/>
        <v>0</v>
      </c>
      <c r="AC116" s="17" t="b">
        <f>IF(E116&gt;'Overview (RESPONSES REQUIRED)'!$F$52,FALSE,TRUE)</f>
        <v>0</v>
      </c>
      <c r="AD116" s="17" t="b">
        <f>IF('Overview (RESPONSES REQUIRED)'!$D$52="Y", TRUE, FALSE)</f>
        <v>0</v>
      </c>
      <c r="AE116" s="17" t="str">
        <f t="shared" si="9"/>
        <v>N</v>
      </c>
    </row>
    <row r="117" spans="1:31" ht="15" x14ac:dyDescent="0.15">
      <c r="A117" s="17" t="s">
        <v>1528</v>
      </c>
      <c r="B117" s="17">
        <v>3</v>
      </c>
      <c r="C117" s="17">
        <v>1</v>
      </c>
      <c r="D117" s="17" t="s">
        <v>1414</v>
      </c>
      <c r="E117" s="17">
        <v>8</v>
      </c>
      <c r="F117" s="17" t="str">
        <f>IF('ENDC-n78'!P120="Y", "Y", IF('ENDC-n78'!P120="N", "N", 0))</f>
        <v>N</v>
      </c>
      <c r="G117" s="17" t="b">
        <f>IFERROR(AND(OR(G1:H116,$AA117)=TRUE,IF(SEARCH(G$1,$A117)&gt;0,TRUE,FALSE)),"")</f>
        <v>0</v>
      </c>
      <c r="H117" s="17" t="str">
        <f>IFERROR(AND(OR(H1:H116,$AA117)=TRUE,IF(SEARCH(H$1,$A117)&gt;0,TRUE,FALSE)),"")</f>
        <v/>
      </c>
      <c r="I117" s="17" t="b">
        <f>IFERROR(AND(OR(I1:L116,$AA117)=TRUE,IF(SEARCH(I$1,$A117)&gt;0,TRUE,FALSE)),"")</f>
        <v>0</v>
      </c>
      <c r="J117" s="17" t="str">
        <f>IFERROR(AND(OR(J1:L116,$AA117)=TRUE,IF(SEARCH(J$1,$A117)&gt;0,TRUE,FALSE)),"")</f>
        <v/>
      </c>
      <c r="K117" s="17" t="str">
        <f>IFERROR(AND(OR(K1:L116,$AA117)=TRUE,IF(SEARCH(K$1,$A117)&gt;0,TRUE,FALSE)),"")</f>
        <v/>
      </c>
      <c r="L117" s="17" t="str">
        <f>IFERROR(AND(OR(L1:L116,$AA117)=TRUE,IF(SEARCH(L$1,$A117)&gt;0,TRUE,FALSE)),"")</f>
        <v/>
      </c>
      <c r="M117" s="17" t="str">
        <f>IFERROR(AND(OR(M1:M116,$AA117)=TRUE,IF(SEARCH(M$1,$A117)&gt;0,TRUE,FALSE)),"")</f>
        <v/>
      </c>
      <c r="N117" s="17" t="str">
        <f>IFERROR(AND(OR(N1:Q116,$AA117)=TRUE,IF(SEARCH(N$1,$A117)&gt;0,TRUE,FALSE)),"")</f>
        <v/>
      </c>
      <c r="O117" s="17" t="str">
        <f>IFERROR(AND(OR(O1:Q116,$AA117)=TRUE,IF(SEARCH(O$1,$A117)&gt;0,TRUE,FALSE)),"")</f>
        <v/>
      </c>
      <c r="P117" s="17" t="b">
        <f>IFERROR(AND(OR(P1:Q116,$AA117)=TRUE,IF(SEARCH(P$1,$A117)&gt;0,TRUE,FALSE)),"")</f>
        <v>0</v>
      </c>
      <c r="Q117" s="17" t="str">
        <f>IFERROR(AND(OR(Q1:Q116,$AA117)=TRUE,IF(SEARCH(Q$1,$A117)&gt;0,TRUE,FALSE)),"")</f>
        <v/>
      </c>
      <c r="R117" s="17" t="str">
        <f>IFERROR(AND(OR(R1:S116,$AA117)=TRUE,IF(SEARCH(R$1,$A117)&gt;0,TRUE,FALSE)),"")</f>
        <v/>
      </c>
      <c r="S117" s="17" t="str">
        <f>IFERROR(AND(OR(S1:S116,$AA117)=TRUE,IF(SEARCH(S$1,$A117)&gt;0,TRUE,FALSE)),"")</f>
        <v/>
      </c>
      <c r="T117" s="17" t="str">
        <f>IFERROR(AND(OR(T1:T116,$AA117)=TRUE,IF(SEARCH(T$1,$A117)&gt;0,TRUE,FALSE)),"")</f>
        <v/>
      </c>
      <c r="U117" s="17" t="b">
        <f>IFERROR(AND(OR(U1:X116,$AA117)=TRUE,IF(SEARCH(U$1,$A117)&gt;0,TRUE,FALSE)),"")</f>
        <v>0</v>
      </c>
      <c r="V117" s="17" t="str">
        <f>IFERROR(AND(OR(V1:X116,$AA117)=TRUE,IF(SEARCH(V$1,$A117)&gt;0,TRUE,FALSE)),"")</f>
        <v/>
      </c>
      <c r="W117" s="17" t="str">
        <f>IFERROR(AND(OR(W1:X116,$AA117)=TRUE,IF(SEARCH(W$1,$A117)&gt;0,TRUE,FALSE)),"")</f>
        <v/>
      </c>
      <c r="X117" s="17" t="str">
        <f>IFERROR(AND(OR(X1:X116,$AA117)=TRUE,IF(SEARCH(X$1,$A117)&gt;0,TRUE,FALSE)),"")</f>
        <v/>
      </c>
      <c r="Y117" s="17">
        <f t="shared" si="5"/>
        <v>0</v>
      </c>
      <c r="Z117" s="17" t="b">
        <f t="shared" si="6"/>
        <v>0</v>
      </c>
      <c r="AA117" s="17" t="b">
        <f t="shared" si="7"/>
        <v>0</v>
      </c>
      <c r="AB117" s="17" t="b">
        <f t="shared" si="8"/>
        <v>0</v>
      </c>
      <c r="AC117" s="17" t="b">
        <f>IF(E117&gt;'Overview (RESPONSES REQUIRED)'!$F$52,FALSE,TRUE)</f>
        <v>0</v>
      </c>
      <c r="AD117" s="17" t="b">
        <f>IF('Overview (RESPONSES REQUIRED)'!$D$52="Y", TRUE, FALSE)</f>
        <v>0</v>
      </c>
      <c r="AE117" s="17" t="str">
        <f t="shared" si="9"/>
        <v>N</v>
      </c>
    </row>
    <row r="118" spans="1:31" ht="15" x14ac:dyDescent="0.15">
      <c r="A118" s="17" t="s">
        <v>1529</v>
      </c>
      <c r="B118" s="17">
        <v>3</v>
      </c>
      <c r="C118" s="17">
        <v>1</v>
      </c>
      <c r="D118" s="17" t="s">
        <v>1414</v>
      </c>
      <c r="E118" s="17">
        <v>8</v>
      </c>
      <c r="F118" s="17" t="str">
        <f>IF('ENDC-n78'!P121="Y", "Y", IF('ENDC-n78'!P121="N", "N", 0))</f>
        <v>N</v>
      </c>
      <c r="G118" s="17" t="b">
        <f>IFERROR(AND(OR(G1:H117,$AA118)=TRUE,IF(SEARCH(G$1,$A118)&gt;0,TRUE,FALSE)),"")</f>
        <v>0</v>
      </c>
      <c r="H118" s="17" t="str">
        <f>IFERROR(AND(OR(H1:H117,$AA118)=TRUE,IF(SEARCH(H$1,$A118)&gt;0,TRUE,FALSE)),"")</f>
        <v/>
      </c>
      <c r="I118" s="17" t="str">
        <f>IFERROR(AND(OR(I1:L117,$AA118)=TRUE,IF(SEARCH(I$1,$A118)&gt;0,TRUE,FALSE)),"")</f>
        <v/>
      </c>
      <c r="J118" s="17" t="str">
        <f>IFERROR(AND(OR(J1:L117,$AA118)=TRUE,IF(SEARCH(J$1,$A118)&gt;0,TRUE,FALSE)),"")</f>
        <v/>
      </c>
      <c r="K118" s="17" t="b">
        <f>IFERROR(AND(OR(K1:L117,$AA118)=TRUE,IF(SEARCH(K$1,$A118)&gt;0,TRUE,FALSE)),"")</f>
        <v>0</v>
      </c>
      <c r="L118" s="17" t="str">
        <f>IFERROR(AND(OR(L1:L117,$AA118)=TRUE,IF(SEARCH(L$1,$A118)&gt;0,TRUE,FALSE)),"")</f>
        <v/>
      </c>
      <c r="M118" s="17" t="str">
        <f>IFERROR(AND(OR(M1:M117,$AA118)=TRUE,IF(SEARCH(M$1,$A118)&gt;0,TRUE,FALSE)),"")</f>
        <v/>
      </c>
      <c r="N118" s="17" t="str">
        <f>IFERROR(AND(OR(N1:Q117,$AA118)=TRUE,IF(SEARCH(N$1,$A118)&gt;0,TRUE,FALSE)),"")</f>
        <v/>
      </c>
      <c r="O118" s="17" t="str">
        <f>IFERROR(AND(OR(O1:Q117,$AA118)=TRUE,IF(SEARCH(O$1,$A118)&gt;0,TRUE,FALSE)),"")</f>
        <v/>
      </c>
      <c r="P118" s="17" t="str">
        <f>IFERROR(AND(OR(P1:Q117,$AA118)=TRUE,IF(SEARCH(P$1,$A118)&gt;0,TRUE,FALSE)),"")</f>
        <v/>
      </c>
      <c r="Q118" s="17" t="str">
        <f>IFERROR(AND(OR(Q1:Q117,$AA118)=TRUE,IF(SEARCH(Q$1,$A118)&gt;0,TRUE,FALSE)),"")</f>
        <v/>
      </c>
      <c r="R118" s="17" t="str">
        <f>IFERROR(AND(OR(R1:S117,$AA118)=TRUE,IF(SEARCH(R$1,$A118)&gt;0,TRUE,FALSE)),"")</f>
        <v/>
      </c>
      <c r="S118" s="17" t="str">
        <f>IFERROR(AND(OR(S1:S117,$AA118)=TRUE,IF(SEARCH(S$1,$A118)&gt;0,TRUE,FALSE)),"")</f>
        <v/>
      </c>
      <c r="T118" s="17" t="b">
        <f>IFERROR(AND(OR(T1:T117,$AA118)=TRUE,IF(SEARCH(T$1,$A118)&gt;0,TRUE,FALSE)),"")</f>
        <v>0</v>
      </c>
      <c r="U118" s="17" t="b">
        <f>IFERROR(AND(OR(U1:X117,$AA118)=TRUE,IF(SEARCH(U$1,$A118)&gt;0,TRUE,FALSE)),"")</f>
        <v>0</v>
      </c>
      <c r="V118" s="17" t="str">
        <f>IFERROR(AND(OR(V1:X117,$AA118)=TRUE,IF(SEARCH(V$1,$A118)&gt;0,TRUE,FALSE)),"")</f>
        <v/>
      </c>
      <c r="W118" s="17" t="str">
        <f>IFERROR(AND(OR(W1:X117,$AA118)=TRUE,IF(SEARCH(W$1,$A118)&gt;0,TRUE,FALSE)),"")</f>
        <v/>
      </c>
      <c r="X118" s="17" t="str">
        <f>IFERROR(AND(OR(X1:X117,$AA118)=TRUE,IF(SEARCH(X$1,$A118)&gt;0,TRUE,FALSE)),"")</f>
        <v/>
      </c>
      <c r="Y118" s="17">
        <f t="shared" si="5"/>
        <v>0</v>
      </c>
      <c r="Z118" s="17" t="b">
        <f t="shared" si="6"/>
        <v>0</v>
      </c>
      <c r="AA118" s="17" t="b">
        <f t="shared" si="7"/>
        <v>0</v>
      </c>
      <c r="AB118" s="17" t="b">
        <f t="shared" si="8"/>
        <v>0</v>
      </c>
      <c r="AC118" s="17" t="b">
        <f>IF(E118&gt;'Overview (RESPONSES REQUIRED)'!$F$52,FALSE,TRUE)</f>
        <v>0</v>
      </c>
      <c r="AD118" s="17" t="b">
        <f>IF('Overview (RESPONSES REQUIRED)'!$D$52="Y", TRUE, FALSE)</f>
        <v>0</v>
      </c>
      <c r="AE118" s="17" t="str">
        <f t="shared" si="9"/>
        <v>N</v>
      </c>
    </row>
    <row r="119" spans="1:31" ht="15" x14ac:dyDescent="0.15">
      <c r="A119" s="17" t="s">
        <v>1530</v>
      </c>
      <c r="B119" s="17">
        <v>3</v>
      </c>
      <c r="C119" s="17">
        <v>1</v>
      </c>
      <c r="D119" s="17" t="s">
        <v>1414</v>
      </c>
      <c r="E119" s="17">
        <v>8</v>
      </c>
      <c r="F119" s="17" t="str">
        <f>IF('ENDC-n78'!P122="Y", "Y", IF('ENDC-n78'!P122="N", "N", 0))</f>
        <v>N</v>
      </c>
      <c r="G119" s="17" t="b">
        <f>IFERROR(AND(OR(G1:H118,$AA119)=TRUE,IF(SEARCH(G$1,$A119)&gt;0,TRUE,FALSE)),"")</f>
        <v>0</v>
      </c>
      <c r="H119" s="17" t="str">
        <f>IFERROR(AND(OR(H1:H118,$AA119)=TRUE,IF(SEARCH(H$1,$A119)&gt;0,TRUE,FALSE)),"")</f>
        <v/>
      </c>
      <c r="I119" s="17" t="str">
        <f>IFERROR(AND(OR(I1:L118,$AA119)=TRUE,IF(SEARCH(I$1,$A119)&gt;0,TRUE,FALSE)),"")</f>
        <v/>
      </c>
      <c r="J119" s="17" t="str">
        <f>IFERROR(AND(OR(J1:L118,$AA119)=TRUE,IF(SEARCH(J$1,$A119)&gt;0,TRUE,FALSE)),"")</f>
        <v/>
      </c>
      <c r="K119" s="17" t="str">
        <f>IFERROR(AND(OR(K1:L118,$AA119)=TRUE,IF(SEARCH(K$1,$A119)&gt;0,TRUE,FALSE)),"")</f>
        <v/>
      </c>
      <c r="L119" s="17" t="str">
        <f>IFERROR(AND(OR(L1:L118,$AA119)=TRUE,IF(SEARCH(L$1,$A119)&gt;0,TRUE,FALSE)),"")</f>
        <v/>
      </c>
      <c r="M119" s="17" t="str">
        <f>IFERROR(AND(OR(M1:M118,$AA119)=TRUE,IF(SEARCH(M$1,$A119)&gt;0,TRUE,FALSE)),"")</f>
        <v/>
      </c>
      <c r="N119" s="17" t="str">
        <f>IFERROR(AND(OR(N1:Q118,$AA119)=TRUE,IF(SEARCH(N$1,$A119)&gt;0,TRUE,FALSE)),"")</f>
        <v/>
      </c>
      <c r="O119" s="17" t="str">
        <f>IFERROR(AND(OR(O1:Q118,$AA119)=TRUE,IF(SEARCH(O$1,$A119)&gt;0,TRUE,FALSE)),"")</f>
        <v/>
      </c>
      <c r="P119" s="17" t="b">
        <f>IFERROR(AND(OR(P1:Q118,$AA119)=TRUE,IF(SEARCH(P$1,$A119)&gt;0,TRUE,FALSE)),"")</f>
        <v>0</v>
      </c>
      <c r="Q119" s="17" t="str">
        <f>IFERROR(AND(OR(Q1:Q118,$AA119)=TRUE,IF(SEARCH(Q$1,$A119)&gt;0,TRUE,FALSE)),"")</f>
        <v/>
      </c>
      <c r="R119" s="17" t="str">
        <f>IFERROR(AND(OR(R1:S118,$AA119)=TRUE,IF(SEARCH(R$1,$A119)&gt;0,TRUE,FALSE)),"")</f>
        <v/>
      </c>
      <c r="S119" s="17" t="str">
        <f>IFERROR(AND(OR(S1:S118,$AA119)=TRUE,IF(SEARCH(S$1,$A119)&gt;0,TRUE,FALSE)),"")</f>
        <v/>
      </c>
      <c r="T119" s="17" t="b">
        <f>IFERROR(AND(OR(T1:T118,$AA119)=TRUE,IF(SEARCH(T$1,$A119)&gt;0,TRUE,FALSE)),"")</f>
        <v>0</v>
      </c>
      <c r="U119" s="17" t="b">
        <f>IFERROR(AND(OR(U1:X118,$AA119)=TRUE,IF(SEARCH(U$1,$A119)&gt;0,TRUE,FALSE)),"")</f>
        <v>0</v>
      </c>
      <c r="V119" s="17" t="str">
        <f>IFERROR(AND(OR(V1:X118,$AA119)=TRUE,IF(SEARCH(V$1,$A119)&gt;0,TRUE,FALSE)),"")</f>
        <v/>
      </c>
      <c r="W119" s="17" t="str">
        <f>IFERROR(AND(OR(W1:X118,$AA119)=TRUE,IF(SEARCH(W$1,$A119)&gt;0,TRUE,FALSE)),"")</f>
        <v/>
      </c>
      <c r="X119" s="17" t="str">
        <f>IFERROR(AND(OR(X1:X118,$AA119)=TRUE,IF(SEARCH(X$1,$A119)&gt;0,TRUE,FALSE)),"")</f>
        <v/>
      </c>
      <c r="Y119" s="17">
        <f t="shared" si="5"/>
        <v>0</v>
      </c>
      <c r="Z119" s="17" t="b">
        <f t="shared" si="6"/>
        <v>0</v>
      </c>
      <c r="AA119" s="17" t="b">
        <f t="shared" si="7"/>
        <v>0</v>
      </c>
      <c r="AB119" s="17" t="b">
        <f t="shared" si="8"/>
        <v>0</v>
      </c>
      <c r="AC119" s="17" t="b">
        <f>IF(E119&gt;'Overview (RESPONSES REQUIRED)'!$F$52,FALSE,TRUE)</f>
        <v>0</v>
      </c>
      <c r="AD119" s="17" t="b">
        <f>IF('Overview (RESPONSES REQUIRED)'!$D$52="Y", TRUE, FALSE)</f>
        <v>0</v>
      </c>
      <c r="AE119" s="17" t="str">
        <f t="shared" si="9"/>
        <v>N</v>
      </c>
    </row>
    <row r="120" spans="1:31" ht="15" x14ac:dyDescent="0.15">
      <c r="A120" s="17" t="s">
        <v>1531</v>
      </c>
      <c r="B120" s="17">
        <v>3</v>
      </c>
      <c r="C120" s="17">
        <v>1</v>
      </c>
      <c r="D120" s="17" t="s">
        <v>1414</v>
      </c>
      <c r="E120" s="17">
        <v>8</v>
      </c>
      <c r="F120" s="17" t="str">
        <f>IF('ENDC-n78'!P123="Y", "Y", IF('ENDC-n78'!P123="N", "N", 0))</f>
        <v>N</v>
      </c>
      <c r="G120" s="17" t="str">
        <f>IFERROR(AND(OR(G1:H119,$AA120)=TRUE,IF(SEARCH(G$1,$A120)&gt;0,TRUE,FALSE)),"")</f>
        <v/>
      </c>
      <c r="H120" s="17" t="str">
        <f>IFERROR(AND(OR(H1:H119,$AA120)=TRUE,IF(SEARCH(H$1,$A120)&gt;0,TRUE,FALSE)),"")</f>
        <v/>
      </c>
      <c r="I120" s="17" t="str">
        <f>IFERROR(AND(OR(I1:L119,$AA120)=TRUE,IF(SEARCH(I$1,$A120)&gt;0,TRUE,FALSE)),"")</f>
        <v/>
      </c>
      <c r="J120" s="17" t="b">
        <f>IFERROR(AND(OR(J1:L119,$AA120)=TRUE,IF(SEARCH(J$1,$A120)&gt;0,TRUE,FALSE)),"")</f>
        <v>0</v>
      </c>
      <c r="K120" s="17" t="str">
        <f>IFERROR(AND(OR(K1:L119,$AA120)=TRUE,IF(SEARCH(K$1,$A120)&gt;0,TRUE,FALSE)),"")</f>
        <v/>
      </c>
      <c r="L120" s="17" t="str">
        <f>IFERROR(AND(OR(L1:L119,$AA120)=TRUE,IF(SEARCH(L$1,$A120)&gt;0,TRUE,FALSE)),"")</f>
        <v/>
      </c>
      <c r="M120" s="17" t="str">
        <f>IFERROR(AND(OR(M1:M119,$AA120)=TRUE,IF(SEARCH(M$1,$A120)&gt;0,TRUE,FALSE)),"")</f>
        <v/>
      </c>
      <c r="N120" s="17" t="b">
        <f>IFERROR(AND(OR(N1:Q119,$AA120)=TRUE,IF(SEARCH(N$1,$A120)&gt;0,TRUE,FALSE)),"")</f>
        <v>0</v>
      </c>
      <c r="O120" s="17" t="str">
        <f>IFERROR(AND(OR(O1:Q119,$AA120)=TRUE,IF(SEARCH(O$1,$A120)&gt;0,TRUE,FALSE)),"")</f>
        <v/>
      </c>
      <c r="P120" s="17" t="str">
        <f>IFERROR(AND(OR(P1:Q119,$AA120)=TRUE,IF(SEARCH(P$1,$A120)&gt;0,TRUE,FALSE)),"")</f>
        <v/>
      </c>
      <c r="Q120" s="17" t="str">
        <f>IFERROR(AND(OR(Q1:Q119,$AA120)=TRUE,IF(SEARCH(Q$1,$A120)&gt;0,TRUE,FALSE)),"")</f>
        <v/>
      </c>
      <c r="R120" s="17" t="str">
        <f>IFERROR(AND(OR(R1:S119,$AA120)=TRUE,IF(SEARCH(R$1,$A120)&gt;0,TRUE,FALSE)),"")</f>
        <v/>
      </c>
      <c r="S120" s="17" t="str">
        <f>IFERROR(AND(OR(S1:S119,$AA120)=TRUE,IF(SEARCH(S$1,$A120)&gt;0,TRUE,FALSE)),"")</f>
        <v/>
      </c>
      <c r="T120" s="17" t="b">
        <f>IFERROR(AND(OR(T1:T119,$AA120)=TRUE,IF(SEARCH(T$1,$A120)&gt;0,TRUE,FALSE)),"")</f>
        <v>0</v>
      </c>
      <c r="U120" s="17" t="b">
        <f>IFERROR(AND(OR(U1:X119,$AA120)=TRUE,IF(SEARCH(U$1,$A120)&gt;0,TRUE,FALSE)),"")</f>
        <v>0</v>
      </c>
      <c r="V120" s="17" t="str">
        <f>IFERROR(AND(OR(V1:X119,$AA120)=TRUE,IF(SEARCH(V$1,$A120)&gt;0,TRUE,FALSE)),"")</f>
        <v/>
      </c>
      <c r="W120" s="17" t="str">
        <f>IFERROR(AND(OR(W1:X119,$AA120)=TRUE,IF(SEARCH(W$1,$A120)&gt;0,TRUE,FALSE)),"")</f>
        <v/>
      </c>
      <c r="X120" s="17" t="str">
        <f>IFERROR(AND(OR(X1:X119,$AA120)=TRUE,IF(SEARCH(X$1,$A120)&gt;0,TRUE,FALSE)),"")</f>
        <v/>
      </c>
      <c r="Y120" s="17">
        <f t="shared" si="5"/>
        <v>0</v>
      </c>
      <c r="Z120" s="17" t="b">
        <f t="shared" si="6"/>
        <v>0</v>
      </c>
      <c r="AA120" s="17" t="b">
        <f t="shared" si="7"/>
        <v>0</v>
      </c>
      <c r="AB120" s="17" t="b">
        <f t="shared" si="8"/>
        <v>0</v>
      </c>
      <c r="AC120" s="17" t="b">
        <f>IF(E120&gt;'Overview (RESPONSES REQUIRED)'!$F$52,FALSE,TRUE)</f>
        <v>0</v>
      </c>
      <c r="AD120" s="17" t="b">
        <f>IF('Overview (RESPONSES REQUIRED)'!$D$52="Y", TRUE, FALSE)</f>
        <v>0</v>
      </c>
      <c r="AE120" s="17" t="str">
        <f t="shared" si="9"/>
        <v>N</v>
      </c>
    </row>
    <row r="121" spans="1:31" ht="15" x14ac:dyDescent="0.15">
      <c r="A121" s="17" t="s">
        <v>1532</v>
      </c>
      <c r="B121" s="17">
        <v>3</v>
      </c>
      <c r="C121" s="17">
        <v>1</v>
      </c>
      <c r="D121" s="17" t="s">
        <v>1414</v>
      </c>
      <c r="E121" s="17">
        <v>8</v>
      </c>
      <c r="F121" s="17" t="str">
        <f>IF('ENDC-n78'!P124="Y", "Y", IF('ENDC-n78'!P124="N", "N", 0))</f>
        <v>N</v>
      </c>
      <c r="G121" s="17" t="str">
        <f>IFERROR(AND(OR(G1:H120,$AA121)=TRUE,IF(SEARCH(G$1,$A121)&gt;0,TRUE,FALSE)),"")</f>
        <v/>
      </c>
      <c r="H121" s="17" t="str">
        <f>IFERROR(AND(OR(H1:H120,$AA121)=TRUE,IF(SEARCH(H$1,$A121)&gt;0,TRUE,FALSE)),"")</f>
        <v/>
      </c>
      <c r="I121" s="17" t="b">
        <f>IFERROR(AND(OR(I1:L120,$AA121)=TRUE,IF(SEARCH(I$1,$A121)&gt;0,TRUE,FALSE)),"")</f>
        <v>0</v>
      </c>
      <c r="J121" s="17" t="str">
        <f>IFERROR(AND(OR(J1:L120,$AA121)=TRUE,IF(SEARCH(J$1,$A121)&gt;0,TRUE,FALSE)),"")</f>
        <v/>
      </c>
      <c r="K121" s="17" t="str">
        <f>IFERROR(AND(OR(K1:L120,$AA121)=TRUE,IF(SEARCH(K$1,$A121)&gt;0,TRUE,FALSE)),"")</f>
        <v/>
      </c>
      <c r="L121" s="17" t="str">
        <f>IFERROR(AND(OR(L1:L120,$AA121)=TRUE,IF(SEARCH(L$1,$A121)&gt;0,TRUE,FALSE)),"")</f>
        <v/>
      </c>
      <c r="M121" s="17" t="str">
        <f>IFERROR(AND(OR(M1:M120,$AA121)=TRUE,IF(SEARCH(M$1,$A121)&gt;0,TRUE,FALSE)),"")</f>
        <v/>
      </c>
      <c r="N121" s="17" t="str">
        <f>IFERROR(AND(OR(N1:Q120,$AA121)=TRUE,IF(SEARCH(N$1,$A121)&gt;0,TRUE,FALSE)),"")</f>
        <v/>
      </c>
      <c r="O121" s="17" t="b">
        <f>IFERROR(AND(OR(O1:Q120,$AA121)=TRUE,IF(SEARCH(O$1,$A121)&gt;0,TRUE,FALSE)),"")</f>
        <v>0</v>
      </c>
      <c r="P121" s="17" t="str">
        <f>IFERROR(AND(OR(P1:Q120,$AA121)=TRUE,IF(SEARCH(P$1,$A121)&gt;0,TRUE,FALSE)),"")</f>
        <v/>
      </c>
      <c r="Q121" s="17" t="str">
        <f>IFERROR(AND(OR(Q1:Q120,$AA121)=TRUE,IF(SEARCH(Q$1,$A121)&gt;0,TRUE,FALSE)),"")</f>
        <v/>
      </c>
      <c r="R121" s="17" t="str">
        <f>IFERROR(AND(OR(R1:S120,$AA121)=TRUE,IF(SEARCH(R$1,$A121)&gt;0,TRUE,FALSE)),"")</f>
        <v/>
      </c>
      <c r="S121" s="17" t="str">
        <f>IFERROR(AND(OR(S1:S120,$AA121)=TRUE,IF(SEARCH(S$1,$A121)&gt;0,TRUE,FALSE)),"")</f>
        <v/>
      </c>
      <c r="T121" s="17" t="b">
        <f>IFERROR(AND(OR(T1:T120,$AA121)=TRUE,IF(SEARCH(T$1,$A121)&gt;0,TRUE,FALSE)),"")</f>
        <v>0</v>
      </c>
      <c r="U121" s="17" t="b">
        <f>IFERROR(AND(OR(U1:X120,$AA121)=TRUE,IF(SEARCH(U$1,$A121)&gt;0,TRUE,FALSE)),"")</f>
        <v>0</v>
      </c>
      <c r="V121" s="17" t="str">
        <f>IFERROR(AND(OR(V1:X120,$AA121)=TRUE,IF(SEARCH(V$1,$A121)&gt;0,TRUE,FALSE)),"")</f>
        <v/>
      </c>
      <c r="W121" s="17" t="str">
        <f>IFERROR(AND(OR(W1:X120,$AA121)=TRUE,IF(SEARCH(W$1,$A121)&gt;0,TRUE,FALSE)),"")</f>
        <v/>
      </c>
      <c r="X121" s="17" t="str">
        <f>IFERROR(AND(OR(X1:X120,$AA121)=TRUE,IF(SEARCH(X$1,$A121)&gt;0,TRUE,FALSE)),"")</f>
        <v/>
      </c>
      <c r="Y121" s="17">
        <f t="shared" si="5"/>
        <v>0</v>
      </c>
      <c r="Z121" s="17" t="b">
        <f t="shared" si="6"/>
        <v>0</v>
      </c>
      <c r="AA121" s="17" t="b">
        <f t="shared" si="7"/>
        <v>0</v>
      </c>
      <c r="AB121" s="17" t="b">
        <f t="shared" si="8"/>
        <v>0</v>
      </c>
      <c r="AC121" s="17" t="b">
        <f>IF(E121&gt;'Overview (RESPONSES REQUIRED)'!$F$52,FALSE,TRUE)</f>
        <v>0</v>
      </c>
      <c r="AD121" s="17" t="b">
        <f>IF('Overview (RESPONSES REQUIRED)'!$D$52="Y", TRUE, FALSE)</f>
        <v>0</v>
      </c>
      <c r="AE121" s="17" t="str">
        <f t="shared" si="9"/>
        <v>N</v>
      </c>
    </row>
    <row r="122" spans="1:31" ht="15" x14ac:dyDescent="0.15">
      <c r="A122" s="17" t="s">
        <v>1533</v>
      </c>
      <c r="B122" s="17">
        <v>3</v>
      </c>
      <c r="C122" s="17">
        <v>1</v>
      </c>
      <c r="D122" s="17" t="s">
        <v>1414</v>
      </c>
      <c r="E122" s="17">
        <v>8</v>
      </c>
      <c r="F122" s="17" t="str">
        <f>IF('ENDC-n78'!P125="Y", "Y", IF('ENDC-n78'!P125="N", "N", 0))</f>
        <v>N</v>
      </c>
      <c r="G122" s="17" t="str">
        <f>IFERROR(AND(OR(G1:H121,$AA122)=TRUE,IF(SEARCH(G$1,$A122)&gt;0,TRUE,FALSE)),"")</f>
        <v/>
      </c>
      <c r="H122" s="17" t="b">
        <f>IFERROR(AND(OR(H1:H121,$AA122)=TRUE,IF(SEARCH(H$1,$A122)&gt;0,TRUE,FALSE)),"")</f>
        <v>0</v>
      </c>
      <c r="I122" s="17" t="b">
        <f>IFERROR(AND(OR(I1:L121,$AA122)=TRUE,IF(SEARCH(I$1,$A122)&gt;0,TRUE,FALSE)),"")</f>
        <v>0</v>
      </c>
      <c r="J122" s="17" t="str">
        <f>IFERROR(AND(OR(J1:L121,$AA122)=TRUE,IF(SEARCH(J$1,$A122)&gt;0,TRUE,FALSE)),"")</f>
        <v/>
      </c>
      <c r="K122" s="17" t="str">
        <f>IFERROR(AND(OR(K1:L121,$AA122)=TRUE,IF(SEARCH(K$1,$A122)&gt;0,TRUE,FALSE)),"")</f>
        <v/>
      </c>
      <c r="L122" s="17" t="str">
        <f>IFERROR(AND(OR(L1:L121,$AA122)=TRUE,IF(SEARCH(L$1,$A122)&gt;0,TRUE,FALSE)),"")</f>
        <v/>
      </c>
      <c r="M122" s="17" t="str">
        <f>IFERROR(AND(OR(M1:M121,$AA122)=TRUE,IF(SEARCH(M$1,$A122)&gt;0,TRUE,FALSE)),"")</f>
        <v/>
      </c>
      <c r="N122" s="17" t="str">
        <f>IFERROR(AND(OR(N1:Q121,$AA122)=TRUE,IF(SEARCH(N$1,$A122)&gt;0,TRUE,FALSE)),"")</f>
        <v/>
      </c>
      <c r="O122" s="17" t="str">
        <f>IFERROR(AND(OR(O1:Q121,$AA122)=TRUE,IF(SEARCH(O$1,$A122)&gt;0,TRUE,FALSE)),"")</f>
        <v/>
      </c>
      <c r="P122" s="17" t="str">
        <f>IFERROR(AND(OR(P1:Q121,$AA122)=TRUE,IF(SEARCH(P$1,$A122)&gt;0,TRUE,FALSE)),"")</f>
        <v/>
      </c>
      <c r="Q122" s="17" t="str">
        <f>IFERROR(AND(OR(Q1:Q121,$AA122)=TRUE,IF(SEARCH(Q$1,$A122)&gt;0,TRUE,FALSE)),"")</f>
        <v/>
      </c>
      <c r="R122" s="17" t="str">
        <f>IFERROR(AND(OR(R1:S121,$AA122)=TRUE,IF(SEARCH(R$1,$A122)&gt;0,TRUE,FALSE)),"")</f>
        <v/>
      </c>
      <c r="S122" s="17" t="str">
        <f>IFERROR(AND(OR(S1:S121,$AA122)=TRUE,IF(SEARCH(S$1,$A122)&gt;0,TRUE,FALSE)),"")</f>
        <v/>
      </c>
      <c r="T122" s="17" t="b">
        <f>IFERROR(AND(OR(T1:T121,$AA122)=TRUE,IF(SEARCH(T$1,$A122)&gt;0,TRUE,FALSE)),"")</f>
        <v>0</v>
      </c>
      <c r="U122" s="17" t="b">
        <f>IFERROR(AND(OR(U1:X121,$AA122)=TRUE,IF(SEARCH(U$1,$A122)&gt;0,TRUE,FALSE)),"")</f>
        <v>0</v>
      </c>
      <c r="V122" s="17" t="str">
        <f>IFERROR(AND(OR(V1:X121,$AA122)=TRUE,IF(SEARCH(V$1,$A122)&gt;0,TRUE,FALSE)),"")</f>
        <v/>
      </c>
      <c r="W122" s="17" t="str">
        <f>IFERROR(AND(OR(W1:X121,$AA122)=TRUE,IF(SEARCH(W$1,$A122)&gt;0,TRUE,FALSE)),"")</f>
        <v/>
      </c>
      <c r="X122" s="17" t="str">
        <f>IFERROR(AND(OR(X1:X121,$AA122)=TRUE,IF(SEARCH(X$1,$A122)&gt;0,TRUE,FALSE)),"")</f>
        <v/>
      </c>
      <c r="Y122" s="17">
        <f t="shared" si="5"/>
        <v>0</v>
      </c>
      <c r="Z122" s="17" t="b">
        <f t="shared" si="6"/>
        <v>0</v>
      </c>
      <c r="AA122" s="17" t="b">
        <f t="shared" si="7"/>
        <v>0</v>
      </c>
      <c r="AB122" s="17" t="b">
        <f t="shared" si="8"/>
        <v>0</v>
      </c>
      <c r="AC122" s="17" t="b">
        <f>IF(E122&gt;'Overview (RESPONSES REQUIRED)'!$F$52,FALSE,TRUE)</f>
        <v>0</v>
      </c>
      <c r="AD122" s="17" t="b">
        <f>IF('Overview (RESPONSES REQUIRED)'!$D$52="Y", TRUE, FALSE)</f>
        <v>0</v>
      </c>
      <c r="AE122" s="17" t="str">
        <f t="shared" si="9"/>
        <v>N</v>
      </c>
    </row>
    <row r="123" spans="1:31" ht="15" x14ac:dyDescent="0.15">
      <c r="A123" s="17" t="s">
        <v>1534</v>
      </c>
      <c r="B123" s="17">
        <v>3</v>
      </c>
      <c r="C123" s="17">
        <v>1</v>
      </c>
      <c r="D123" s="17" t="s">
        <v>1414</v>
      </c>
      <c r="E123" s="17">
        <v>8</v>
      </c>
      <c r="F123" s="17" t="str">
        <f>IF('ENDC-n78'!P126="Y", "Y", IF('ENDC-n78'!P126="N", "N", 0))</f>
        <v>N</v>
      </c>
      <c r="G123" s="17" t="b">
        <f>IFERROR(AND(OR(G1:H122,$AA123)=TRUE,IF(SEARCH(G$1,$A123)&gt;0,TRUE,FALSE)),"")</f>
        <v>0</v>
      </c>
      <c r="H123" s="17" t="str">
        <f>IFERROR(AND(OR(H1:H122,$AA123)=TRUE,IF(SEARCH(H$1,$A123)&gt;0,TRUE,FALSE)),"")</f>
        <v/>
      </c>
      <c r="I123" s="17" t="str">
        <f>IFERROR(AND(OR(I1:L122,$AA123)=TRUE,IF(SEARCH(I$1,$A123)&gt;0,TRUE,FALSE)),"")</f>
        <v/>
      </c>
      <c r="J123" s="17" t="b">
        <f>IFERROR(AND(OR(J1:L122,$AA123)=TRUE,IF(SEARCH(J$1,$A123)&gt;0,TRUE,FALSE)),"")</f>
        <v>0</v>
      </c>
      <c r="K123" s="17" t="str">
        <f>IFERROR(AND(OR(K1:L122,$AA123)=TRUE,IF(SEARCH(K$1,$A123)&gt;0,TRUE,FALSE)),"")</f>
        <v/>
      </c>
      <c r="L123" s="17" t="str">
        <f>IFERROR(AND(OR(L1:L122,$AA123)=TRUE,IF(SEARCH(L$1,$A123)&gt;0,TRUE,FALSE)),"")</f>
        <v/>
      </c>
      <c r="M123" s="17" t="str">
        <f>IFERROR(AND(OR(M1:M122,$AA123)=TRUE,IF(SEARCH(M$1,$A123)&gt;0,TRUE,FALSE)),"")</f>
        <v/>
      </c>
      <c r="N123" s="17" t="str">
        <f>IFERROR(AND(OR(N1:Q122,$AA123)=TRUE,IF(SEARCH(N$1,$A123)&gt;0,TRUE,FALSE)),"")</f>
        <v/>
      </c>
      <c r="O123" s="17" t="str">
        <f>IFERROR(AND(OR(O1:Q122,$AA123)=TRUE,IF(SEARCH(O$1,$A123)&gt;0,TRUE,FALSE)),"")</f>
        <v/>
      </c>
      <c r="P123" s="17" t="str">
        <f>IFERROR(AND(OR(P1:Q122,$AA123)=TRUE,IF(SEARCH(P$1,$A123)&gt;0,TRUE,FALSE)),"")</f>
        <v/>
      </c>
      <c r="Q123" s="17" t="str">
        <f>IFERROR(AND(OR(Q1:Q122,$AA123)=TRUE,IF(SEARCH(Q$1,$A123)&gt;0,TRUE,FALSE)),"")</f>
        <v/>
      </c>
      <c r="R123" s="17" t="str">
        <f>IFERROR(AND(OR(R1:S122,$AA123)=TRUE,IF(SEARCH(R$1,$A123)&gt;0,TRUE,FALSE)),"")</f>
        <v/>
      </c>
      <c r="S123" s="17" t="str">
        <f>IFERROR(AND(OR(S1:S122,$AA123)=TRUE,IF(SEARCH(S$1,$A123)&gt;0,TRUE,FALSE)),"")</f>
        <v/>
      </c>
      <c r="T123" s="17" t="b">
        <f>IFERROR(AND(OR(T1:T122,$AA123)=TRUE,IF(SEARCH(T$1,$A123)&gt;0,TRUE,FALSE)),"")</f>
        <v>0</v>
      </c>
      <c r="U123" s="17" t="b">
        <f>IFERROR(AND(OR(U1:X122,$AA123)=TRUE,IF(SEARCH(U$1,$A123)&gt;0,TRUE,FALSE)),"")</f>
        <v>0</v>
      </c>
      <c r="V123" s="17" t="str">
        <f>IFERROR(AND(OR(V1:X122,$AA123)=TRUE,IF(SEARCH(V$1,$A123)&gt;0,TRUE,FALSE)),"")</f>
        <v/>
      </c>
      <c r="W123" s="17" t="str">
        <f>IFERROR(AND(OR(W1:X122,$AA123)=TRUE,IF(SEARCH(W$1,$A123)&gt;0,TRUE,FALSE)),"")</f>
        <v/>
      </c>
      <c r="X123" s="17" t="str">
        <f>IFERROR(AND(OR(X1:X122,$AA123)=TRUE,IF(SEARCH(X$1,$A123)&gt;0,TRUE,FALSE)),"")</f>
        <v/>
      </c>
      <c r="Y123" s="17">
        <f t="shared" si="5"/>
        <v>0</v>
      </c>
      <c r="Z123" s="17" t="b">
        <f t="shared" si="6"/>
        <v>0</v>
      </c>
      <c r="AA123" s="17" t="b">
        <f t="shared" si="7"/>
        <v>0</v>
      </c>
      <c r="AB123" s="17" t="b">
        <f t="shared" si="8"/>
        <v>0</v>
      </c>
      <c r="AC123" s="17" t="b">
        <f>IF(E123&gt;'Overview (RESPONSES REQUIRED)'!$F$52,FALSE,TRUE)</f>
        <v>0</v>
      </c>
      <c r="AD123" s="17" t="b">
        <f>IF('Overview (RESPONSES REQUIRED)'!$D$52="Y", TRUE, FALSE)</f>
        <v>0</v>
      </c>
      <c r="AE123" s="17" t="str">
        <f t="shared" si="9"/>
        <v>N</v>
      </c>
    </row>
    <row r="124" spans="1:31" ht="15" x14ac:dyDescent="0.15">
      <c r="A124" s="17" t="s">
        <v>1535</v>
      </c>
      <c r="B124" s="17">
        <v>3</v>
      </c>
      <c r="C124" s="17">
        <v>1</v>
      </c>
      <c r="D124" s="17" t="s">
        <v>1414</v>
      </c>
      <c r="E124" s="17">
        <v>8</v>
      </c>
      <c r="F124" s="17" t="str">
        <f>IF('ENDC-n78'!P127="Y", "Y", IF('ENDC-n78'!P127="N", "N", 0))</f>
        <v>N</v>
      </c>
      <c r="G124" s="17" t="str">
        <f>IFERROR(AND(OR(G1:H123,$AA124)=TRUE,IF(SEARCH(G$1,$A124)&gt;0,TRUE,FALSE)),"")</f>
        <v/>
      </c>
      <c r="H124" s="17" t="b">
        <f>IFERROR(AND(OR(H1:H123,$AA124)=TRUE,IF(SEARCH(H$1,$A124)&gt;0,TRUE,FALSE)),"")</f>
        <v>0</v>
      </c>
      <c r="I124" s="17" t="b">
        <f>IFERROR(AND(OR(I1:L123,$AA124)=TRUE,IF(SEARCH(I$1,$A124)&gt;0,TRUE,FALSE)),"")</f>
        <v>0</v>
      </c>
      <c r="J124" s="17" t="str">
        <f>IFERROR(AND(OR(J1:L123,$AA124)=TRUE,IF(SEARCH(J$1,$A124)&gt;0,TRUE,FALSE)),"")</f>
        <v/>
      </c>
      <c r="K124" s="17" t="str">
        <f>IFERROR(AND(OR(K1:L123,$AA124)=TRUE,IF(SEARCH(K$1,$A124)&gt;0,TRUE,FALSE)),"")</f>
        <v/>
      </c>
      <c r="L124" s="17" t="str">
        <f>IFERROR(AND(OR(L1:L123,$AA124)=TRUE,IF(SEARCH(L$1,$A124)&gt;0,TRUE,FALSE)),"")</f>
        <v/>
      </c>
      <c r="M124" s="17" t="str">
        <f>IFERROR(AND(OR(M1:M123,$AA124)=TRUE,IF(SEARCH(M$1,$A124)&gt;0,TRUE,FALSE)),"")</f>
        <v/>
      </c>
      <c r="N124" s="17" t="b">
        <f>IFERROR(AND(OR(N1:Q123,$AA124)=TRUE,IF(SEARCH(N$1,$A124)&gt;0,TRUE,FALSE)),"")</f>
        <v>0</v>
      </c>
      <c r="O124" s="17" t="str">
        <f>IFERROR(AND(OR(O1:Q123,$AA124)=TRUE,IF(SEARCH(O$1,$A124)&gt;0,TRUE,FALSE)),"")</f>
        <v/>
      </c>
      <c r="P124" s="17" t="str">
        <f>IFERROR(AND(OR(P1:Q123,$AA124)=TRUE,IF(SEARCH(P$1,$A124)&gt;0,TRUE,FALSE)),"")</f>
        <v/>
      </c>
      <c r="Q124" s="17" t="str">
        <f>IFERROR(AND(OR(Q1:Q123,$AA124)=TRUE,IF(SEARCH(Q$1,$A124)&gt;0,TRUE,FALSE)),"")</f>
        <v/>
      </c>
      <c r="R124" s="17" t="str">
        <f>IFERROR(AND(OR(R1:S123,$AA124)=TRUE,IF(SEARCH(R$1,$A124)&gt;0,TRUE,FALSE)),"")</f>
        <v/>
      </c>
      <c r="S124" s="17" t="str">
        <f>IFERROR(AND(OR(S1:S123,$AA124)=TRUE,IF(SEARCH(S$1,$A124)&gt;0,TRUE,FALSE)),"")</f>
        <v/>
      </c>
      <c r="T124" s="17" t="str">
        <f>IFERROR(AND(OR(T1:T123,$AA124)=TRUE,IF(SEARCH(T$1,$A124)&gt;0,TRUE,FALSE)),"")</f>
        <v/>
      </c>
      <c r="U124" s="17" t="b">
        <f>IFERROR(AND(OR(U1:X123,$AA124)=TRUE,IF(SEARCH(U$1,$A124)&gt;0,TRUE,FALSE)),"")</f>
        <v>0</v>
      </c>
      <c r="V124" s="17" t="str">
        <f>IFERROR(AND(OR(V1:X123,$AA124)=TRUE,IF(SEARCH(V$1,$A124)&gt;0,TRUE,FALSE)),"")</f>
        <v/>
      </c>
      <c r="W124" s="17" t="str">
        <f>IFERROR(AND(OR(W1:X123,$AA124)=TRUE,IF(SEARCH(W$1,$A124)&gt;0,TRUE,FALSE)),"")</f>
        <v/>
      </c>
      <c r="X124" s="17" t="str">
        <f>IFERROR(AND(OR(X1:X123,$AA124)=TRUE,IF(SEARCH(X$1,$A124)&gt;0,TRUE,FALSE)),"")</f>
        <v/>
      </c>
      <c r="Y124" s="17">
        <f t="shared" si="5"/>
        <v>0</v>
      </c>
      <c r="Z124" s="17" t="b">
        <f t="shared" si="6"/>
        <v>0</v>
      </c>
      <c r="AA124" s="17" t="b">
        <f t="shared" si="7"/>
        <v>0</v>
      </c>
      <c r="AB124" s="17" t="b">
        <f t="shared" si="8"/>
        <v>0</v>
      </c>
      <c r="AC124" s="17" t="b">
        <f>IF(E124&gt;'Overview (RESPONSES REQUIRED)'!$F$52,FALSE,TRUE)</f>
        <v>0</v>
      </c>
      <c r="AD124" s="17" t="b">
        <f>IF('Overview (RESPONSES REQUIRED)'!$D$52="Y", TRUE, FALSE)</f>
        <v>0</v>
      </c>
      <c r="AE124" s="17" t="str">
        <f t="shared" si="9"/>
        <v>N</v>
      </c>
    </row>
    <row r="125" spans="1:31" ht="15" x14ac:dyDescent="0.15">
      <c r="A125" s="17" t="s">
        <v>1536</v>
      </c>
      <c r="B125" s="17">
        <v>3</v>
      </c>
      <c r="C125" s="17">
        <v>1</v>
      </c>
      <c r="D125" s="17" t="s">
        <v>1414</v>
      </c>
      <c r="E125" s="17">
        <v>8</v>
      </c>
      <c r="F125" s="17" t="str">
        <f>IF('ENDC-n78'!P128="Y", "Y", IF('ENDC-n78'!P128="N", "N", 0))</f>
        <v>N</v>
      </c>
      <c r="G125" s="17" t="b">
        <f>IFERROR(AND(OR(G1:H124,$AA125)=TRUE,IF(SEARCH(G$1,$A125)&gt;0,TRUE,FALSE)),"")</f>
        <v>0</v>
      </c>
      <c r="H125" s="17" t="str">
        <f>IFERROR(AND(OR(H1:H124,$AA125)=TRUE,IF(SEARCH(H$1,$A125)&gt;0,TRUE,FALSE)),"")</f>
        <v/>
      </c>
      <c r="I125" s="17" t="str">
        <f>IFERROR(AND(OR(I1:L124,$AA125)=TRUE,IF(SEARCH(I$1,$A125)&gt;0,TRUE,FALSE)),"")</f>
        <v/>
      </c>
      <c r="J125" s="17" t="b">
        <f>IFERROR(AND(OR(J1:L124,$AA125)=TRUE,IF(SEARCH(J$1,$A125)&gt;0,TRUE,FALSE)),"")</f>
        <v>0</v>
      </c>
      <c r="K125" s="17" t="str">
        <f>IFERROR(AND(OR(K1:L124,$AA125)=TRUE,IF(SEARCH(K$1,$A125)&gt;0,TRUE,FALSE)),"")</f>
        <v/>
      </c>
      <c r="L125" s="17" t="str">
        <f>IFERROR(AND(OR(L1:L124,$AA125)=TRUE,IF(SEARCH(L$1,$A125)&gt;0,TRUE,FALSE)),"")</f>
        <v/>
      </c>
      <c r="M125" s="17" t="str">
        <f>IFERROR(AND(OR(M1:M124,$AA125)=TRUE,IF(SEARCH(M$1,$A125)&gt;0,TRUE,FALSE)),"")</f>
        <v/>
      </c>
      <c r="N125" s="17" t="b">
        <f>IFERROR(AND(OR(N1:Q124,$AA125)=TRUE,IF(SEARCH(N$1,$A125)&gt;0,TRUE,FALSE)),"")</f>
        <v>0</v>
      </c>
      <c r="O125" s="17" t="str">
        <f>IFERROR(AND(OR(O1:Q124,$AA125)=TRUE,IF(SEARCH(O$1,$A125)&gt;0,TRUE,FALSE)),"")</f>
        <v/>
      </c>
      <c r="P125" s="17" t="str">
        <f>IFERROR(AND(OR(P1:Q124,$AA125)=TRUE,IF(SEARCH(P$1,$A125)&gt;0,TRUE,FALSE)),"")</f>
        <v/>
      </c>
      <c r="Q125" s="17" t="str">
        <f>IFERROR(AND(OR(Q1:Q124,$AA125)=TRUE,IF(SEARCH(Q$1,$A125)&gt;0,TRUE,FALSE)),"")</f>
        <v/>
      </c>
      <c r="R125" s="17" t="str">
        <f>IFERROR(AND(OR(R1:S124,$AA125)=TRUE,IF(SEARCH(R$1,$A125)&gt;0,TRUE,FALSE)),"")</f>
        <v/>
      </c>
      <c r="S125" s="17" t="str">
        <f>IFERROR(AND(OR(S1:S124,$AA125)=TRUE,IF(SEARCH(S$1,$A125)&gt;0,TRUE,FALSE)),"")</f>
        <v/>
      </c>
      <c r="T125" s="17" t="str">
        <f>IFERROR(AND(OR(T1:T124,$AA125)=TRUE,IF(SEARCH(T$1,$A125)&gt;0,TRUE,FALSE)),"")</f>
        <v/>
      </c>
      <c r="U125" s="17" t="b">
        <f>IFERROR(AND(OR(U1:X124,$AA125)=TRUE,IF(SEARCH(U$1,$A125)&gt;0,TRUE,FALSE)),"")</f>
        <v>0</v>
      </c>
      <c r="V125" s="17" t="str">
        <f>IFERROR(AND(OR(V1:X124,$AA125)=TRUE,IF(SEARCH(V$1,$A125)&gt;0,TRUE,FALSE)),"")</f>
        <v/>
      </c>
      <c r="W125" s="17" t="str">
        <f>IFERROR(AND(OR(W1:X124,$AA125)=TRUE,IF(SEARCH(W$1,$A125)&gt;0,TRUE,FALSE)),"")</f>
        <v/>
      </c>
      <c r="X125" s="17" t="str">
        <f>IFERROR(AND(OR(X1:X124,$AA125)=TRUE,IF(SEARCH(X$1,$A125)&gt;0,TRUE,FALSE)),"")</f>
        <v/>
      </c>
      <c r="Y125" s="17">
        <f t="shared" si="5"/>
        <v>0</v>
      </c>
      <c r="Z125" s="17" t="b">
        <f t="shared" si="6"/>
        <v>0</v>
      </c>
      <c r="AA125" s="17" t="b">
        <f t="shared" si="7"/>
        <v>0</v>
      </c>
      <c r="AB125" s="17" t="b">
        <f t="shared" si="8"/>
        <v>0</v>
      </c>
      <c r="AC125" s="17" t="b">
        <f>IF(E125&gt;'Overview (RESPONSES REQUIRED)'!$F$52,FALSE,TRUE)</f>
        <v>0</v>
      </c>
      <c r="AD125" s="17" t="b">
        <f>IF('Overview (RESPONSES REQUIRED)'!$D$52="Y", TRUE, FALSE)</f>
        <v>0</v>
      </c>
      <c r="AE125" s="17" t="str">
        <f t="shared" si="9"/>
        <v>N</v>
      </c>
    </row>
    <row r="126" spans="1:31" ht="15" x14ac:dyDescent="0.15">
      <c r="A126" s="17" t="s">
        <v>1537</v>
      </c>
      <c r="B126" s="17">
        <v>3</v>
      </c>
      <c r="C126" s="17">
        <v>1</v>
      </c>
      <c r="D126" s="17" t="s">
        <v>1414</v>
      </c>
      <c r="E126" s="17">
        <v>8</v>
      </c>
      <c r="F126" s="17" t="str">
        <f>IF('ENDC-n78'!P129="Y", "Y", IF('ENDC-n78'!P129="N", "N", 0))</f>
        <v>N</v>
      </c>
      <c r="G126" s="17" t="b">
        <f>IFERROR(AND(OR(G1:H125,$AA126)=TRUE,IF(SEARCH(G$1,$A126)&gt;0,TRUE,FALSE)),"")</f>
        <v>0</v>
      </c>
      <c r="H126" s="17" t="str">
        <f>IFERROR(AND(OR(H1:H125,$AA126)=TRUE,IF(SEARCH(H$1,$A126)&gt;0,TRUE,FALSE)),"")</f>
        <v/>
      </c>
      <c r="I126" s="17" t="b">
        <f>IFERROR(AND(OR(I1:L125,$AA126)=TRUE,IF(SEARCH(I$1,$A126)&gt;0,TRUE,FALSE)),"")</f>
        <v>0</v>
      </c>
      <c r="J126" s="17" t="str">
        <f>IFERROR(AND(OR(J1:L125,$AA126)=TRUE,IF(SEARCH(J$1,$A126)&gt;0,TRUE,FALSE)),"")</f>
        <v/>
      </c>
      <c r="K126" s="17" t="str">
        <f>IFERROR(AND(OR(K1:L125,$AA126)=TRUE,IF(SEARCH(K$1,$A126)&gt;0,TRUE,FALSE)),"")</f>
        <v/>
      </c>
      <c r="L126" s="17" t="str">
        <f>IFERROR(AND(OR(L1:L125,$AA126)=TRUE,IF(SEARCH(L$1,$A126)&gt;0,TRUE,FALSE)),"")</f>
        <v/>
      </c>
      <c r="M126" s="17" t="str">
        <f>IFERROR(AND(OR(M1:M125,$AA126)=TRUE,IF(SEARCH(M$1,$A126)&gt;0,TRUE,FALSE)),"")</f>
        <v/>
      </c>
      <c r="N126" s="17" t="str">
        <f>IFERROR(AND(OR(N1:Q125,$AA126)=TRUE,IF(SEARCH(N$1,$A126)&gt;0,TRUE,FALSE)),"")</f>
        <v/>
      </c>
      <c r="O126" s="17" t="b">
        <f>IFERROR(AND(OR(O1:Q125,$AA126)=TRUE,IF(SEARCH(O$1,$A126)&gt;0,TRUE,FALSE)),"")</f>
        <v>0</v>
      </c>
      <c r="P126" s="17" t="str">
        <f>IFERROR(AND(OR(P1:Q125,$AA126)=TRUE,IF(SEARCH(P$1,$A126)&gt;0,TRUE,FALSE)),"")</f>
        <v/>
      </c>
      <c r="Q126" s="17" t="str">
        <f>IFERROR(AND(OR(Q1:Q125,$AA126)=TRUE,IF(SEARCH(Q$1,$A126)&gt;0,TRUE,FALSE)),"")</f>
        <v/>
      </c>
      <c r="R126" s="17" t="str">
        <f>IFERROR(AND(OR(R1:S125,$AA126)=TRUE,IF(SEARCH(R$1,$A126)&gt;0,TRUE,FALSE)),"")</f>
        <v/>
      </c>
      <c r="S126" s="17" t="str">
        <f>IFERROR(AND(OR(S1:S125,$AA126)=TRUE,IF(SEARCH(S$1,$A126)&gt;0,TRUE,FALSE)),"")</f>
        <v/>
      </c>
      <c r="T126" s="17" t="str">
        <f>IFERROR(AND(OR(T1:T125,$AA126)=TRUE,IF(SEARCH(T$1,$A126)&gt;0,TRUE,FALSE)),"")</f>
        <v/>
      </c>
      <c r="U126" s="17" t="b">
        <f>IFERROR(AND(OR(U1:X125,$AA126)=TRUE,IF(SEARCH(U$1,$A126)&gt;0,TRUE,FALSE)),"")</f>
        <v>0</v>
      </c>
      <c r="V126" s="17" t="str">
        <f>IFERROR(AND(OR(V1:X125,$AA126)=TRUE,IF(SEARCH(V$1,$A126)&gt;0,TRUE,FALSE)),"")</f>
        <v/>
      </c>
      <c r="W126" s="17" t="str">
        <f>IFERROR(AND(OR(W1:X125,$AA126)=TRUE,IF(SEARCH(W$1,$A126)&gt;0,TRUE,FALSE)),"")</f>
        <v/>
      </c>
      <c r="X126" s="17" t="str">
        <f>IFERROR(AND(OR(X1:X125,$AA126)=TRUE,IF(SEARCH(X$1,$A126)&gt;0,TRUE,FALSE)),"")</f>
        <v/>
      </c>
      <c r="Y126" s="17">
        <f t="shared" si="5"/>
        <v>0</v>
      </c>
      <c r="Z126" s="17" t="b">
        <f t="shared" si="6"/>
        <v>0</v>
      </c>
      <c r="AA126" s="17" t="b">
        <f t="shared" si="7"/>
        <v>0</v>
      </c>
      <c r="AB126" s="17" t="b">
        <f t="shared" si="8"/>
        <v>0</v>
      </c>
      <c r="AC126" s="17" t="b">
        <f>IF(E126&gt;'Overview (RESPONSES REQUIRED)'!$F$52,FALSE,TRUE)</f>
        <v>0</v>
      </c>
      <c r="AD126" s="17" t="b">
        <f>IF('Overview (RESPONSES REQUIRED)'!$D$52="Y", TRUE, FALSE)</f>
        <v>0</v>
      </c>
      <c r="AE126" s="17" t="str">
        <f t="shared" si="9"/>
        <v>N</v>
      </c>
    </row>
    <row r="127" spans="1:31" ht="15" x14ac:dyDescent="0.15">
      <c r="A127" s="17" t="s">
        <v>1538</v>
      </c>
      <c r="B127" s="17">
        <v>3</v>
      </c>
      <c r="C127" s="17">
        <v>1</v>
      </c>
      <c r="D127" s="17" t="s">
        <v>1414</v>
      </c>
      <c r="E127" s="17">
        <v>8</v>
      </c>
      <c r="F127" s="17" t="str">
        <f>IF('ENDC-n78'!P130="Y", "Y", IF('ENDC-n78'!P130="N", "N", 0))</f>
        <v>N</v>
      </c>
      <c r="G127" s="17" t="str">
        <f>IFERROR(AND(OR(G1:H126,$AA127)=TRUE,IF(SEARCH(G$1,$A127)&gt;0,TRUE,FALSE)),"")</f>
        <v/>
      </c>
      <c r="H127" s="17" t="b">
        <f>IFERROR(AND(OR(H1:H126,$AA127)=TRUE,IF(SEARCH(H$1,$A127)&gt;0,TRUE,FALSE)),"")</f>
        <v>0</v>
      </c>
      <c r="I127" s="17" t="str">
        <f>IFERROR(AND(OR(I1:L126,$AA127)=TRUE,IF(SEARCH(I$1,$A127)&gt;0,TRUE,FALSE)),"")</f>
        <v/>
      </c>
      <c r="J127" s="17" t="str">
        <f>IFERROR(AND(OR(J1:L126,$AA127)=TRUE,IF(SEARCH(J$1,$A127)&gt;0,TRUE,FALSE)),"")</f>
        <v/>
      </c>
      <c r="K127" s="17" t="str">
        <f>IFERROR(AND(OR(K1:L126,$AA127)=TRUE,IF(SEARCH(K$1,$A127)&gt;0,TRUE,FALSE)),"")</f>
        <v/>
      </c>
      <c r="L127" s="17" t="str">
        <f>IFERROR(AND(OR(L1:L126,$AA127)=TRUE,IF(SEARCH(L$1,$A127)&gt;0,TRUE,FALSE)),"")</f>
        <v/>
      </c>
      <c r="M127" s="17" t="str">
        <f>IFERROR(AND(OR(M1:M126,$AA127)=TRUE,IF(SEARCH(M$1,$A127)&gt;0,TRUE,FALSE)),"")</f>
        <v/>
      </c>
      <c r="N127" s="17" t="b">
        <f>IFERROR(AND(OR(N1:Q126,$AA127)=TRUE,IF(SEARCH(N$1,$A127)&gt;0,TRUE,FALSE)),"")</f>
        <v>0</v>
      </c>
      <c r="O127" s="17" t="str">
        <f>IFERROR(AND(OR(O1:Q126,$AA127)=TRUE,IF(SEARCH(O$1,$A127)&gt;0,TRUE,FALSE)),"")</f>
        <v/>
      </c>
      <c r="P127" s="17" t="str">
        <f>IFERROR(AND(OR(P1:Q126,$AA127)=TRUE,IF(SEARCH(P$1,$A127)&gt;0,TRUE,FALSE)),"")</f>
        <v/>
      </c>
      <c r="Q127" s="17" t="str">
        <f>IFERROR(AND(OR(Q1:Q126,$AA127)=TRUE,IF(SEARCH(Q$1,$A127)&gt;0,TRUE,FALSE)),"")</f>
        <v/>
      </c>
      <c r="R127" s="17" t="str">
        <f>IFERROR(AND(OR(R1:S126,$AA127)=TRUE,IF(SEARCH(R$1,$A127)&gt;0,TRUE,FALSE)),"")</f>
        <v/>
      </c>
      <c r="S127" s="17" t="str">
        <f>IFERROR(AND(OR(S1:S126,$AA127)=TRUE,IF(SEARCH(S$1,$A127)&gt;0,TRUE,FALSE)),"")</f>
        <v/>
      </c>
      <c r="T127" s="17" t="b">
        <f>IFERROR(AND(OR(T1:T126,$AA127)=TRUE,IF(SEARCH(T$1,$A127)&gt;0,TRUE,FALSE)),"")</f>
        <v>0</v>
      </c>
      <c r="U127" s="17" t="b">
        <f>IFERROR(AND(OR(U1:X126,$AA127)=TRUE,IF(SEARCH(U$1,$A127)&gt;0,TRUE,FALSE)),"")</f>
        <v>0</v>
      </c>
      <c r="V127" s="17" t="str">
        <f>IFERROR(AND(OR(V1:X126,$AA127)=TRUE,IF(SEARCH(V$1,$A127)&gt;0,TRUE,FALSE)),"")</f>
        <v/>
      </c>
      <c r="W127" s="17" t="str">
        <f>IFERROR(AND(OR(W1:X126,$AA127)=TRUE,IF(SEARCH(W$1,$A127)&gt;0,TRUE,FALSE)),"")</f>
        <v/>
      </c>
      <c r="X127" s="17" t="str">
        <f>IFERROR(AND(OR(X1:X126,$AA127)=TRUE,IF(SEARCH(X$1,$A127)&gt;0,TRUE,FALSE)),"")</f>
        <v/>
      </c>
      <c r="Y127" s="17">
        <f t="shared" si="5"/>
        <v>0</v>
      </c>
      <c r="Z127" s="17" t="b">
        <f t="shared" si="6"/>
        <v>0</v>
      </c>
      <c r="AA127" s="17" t="b">
        <f t="shared" si="7"/>
        <v>0</v>
      </c>
      <c r="AB127" s="17" t="b">
        <f t="shared" si="8"/>
        <v>0</v>
      </c>
      <c r="AC127" s="17" t="b">
        <f>IF(E127&gt;'Overview (RESPONSES REQUIRED)'!$F$52,FALSE,TRUE)</f>
        <v>0</v>
      </c>
      <c r="AD127" s="17" t="b">
        <f>IF('Overview (RESPONSES REQUIRED)'!$D$52="Y", TRUE, FALSE)</f>
        <v>0</v>
      </c>
      <c r="AE127" s="17" t="str">
        <f t="shared" si="9"/>
        <v>N</v>
      </c>
    </row>
    <row r="128" spans="1:31" ht="15" x14ac:dyDescent="0.15">
      <c r="A128" s="17" t="s">
        <v>1539</v>
      </c>
      <c r="B128" s="17">
        <v>3</v>
      </c>
      <c r="C128" s="17">
        <v>1</v>
      </c>
      <c r="D128" s="17" t="s">
        <v>1414</v>
      </c>
      <c r="E128" s="17">
        <v>8</v>
      </c>
      <c r="F128" s="17" t="str">
        <f>IF('ENDC-n78'!P131="Y", "Y", IF('ENDC-n78'!P131="N", "N", 0))</f>
        <v>N</v>
      </c>
      <c r="G128" s="17" t="b">
        <f>IFERROR(AND(OR(G1:H127,$AA128)=TRUE,IF(SEARCH(G$1,$A128)&gt;0,TRUE,FALSE)),"")</f>
        <v>0</v>
      </c>
      <c r="H128" s="17" t="str">
        <f>IFERROR(AND(OR(H1:H127,$AA128)=TRUE,IF(SEARCH(H$1,$A128)&gt;0,TRUE,FALSE)),"")</f>
        <v/>
      </c>
      <c r="I128" s="17" t="str">
        <f>IFERROR(AND(OR(I1:L127,$AA128)=TRUE,IF(SEARCH(I$1,$A128)&gt;0,TRUE,FALSE)),"")</f>
        <v/>
      </c>
      <c r="J128" s="17" t="str">
        <f>IFERROR(AND(OR(J1:L127,$AA128)=TRUE,IF(SEARCH(J$1,$A128)&gt;0,TRUE,FALSE)),"")</f>
        <v/>
      </c>
      <c r="K128" s="17" t="str">
        <f>IFERROR(AND(OR(K1:L127,$AA128)=TRUE,IF(SEARCH(K$1,$A128)&gt;0,TRUE,FALSE)),"")</f>
        <v/>
      </c>
      <c r="L128" s="17" t="str">
        <f>IFERROR(AND(OR(L1:L127,$AA128)=TRUE,IF(SEARCH(L$1,$A128)&gt;0,TRUE,FALSE)),"")</f>
        <v/>
      </c>
      <c r="M128" s="17" t="str">
        <f>IFERROR(AND(OR(M1:M127,$AA128)=TRUE,IF(SEARCH(M$1,$A128)&gt;0,TRUE,FALSE)),"")</f>
        <v/>
      </c>
      <c r="N128" s="17" t="str">
        <f>IFERROR(AND(OR(N1:Q127,$AA128)=TRUE,IF(SEARCH(N$1,$A128)&gt;0,TRUE,FALSE)),"")</f>
        <v/>
      </c>
      <c r="O128" s="17" t="b">
        <f>IFERROR(AND(OR(O1:Q127,$AA128)=TRUE,IF(SEARCH(O$1,$A128)&gt;0,TRUE,FALSE)),"")</f>
        <v>0</v>
      </c>
      <c r="P128" s="17" t="str">
        <f>IFERROR(AND(OR(P1:Q127,$AA128)=TRUE,IF(SEARCH(P$1,$A128)&gt;0,TRUE,FALSE)),"")</f>
        <v/>
      </c>
      <c r="Q128" s="17" t="str">
        <f>IFERROR(AND(OR(Q1:Q127,$AA128)=TRUE,IF(SEARCH(Q$1,$A128)&gt;0,TRUE,FALSE)),"")</f>
        <v/>
      </c>
      <c r="R128" s="17" t="str">
        <f>IFERROR(AND(OR(R1:S127,$AA128)=TRUE,IF(SEARCH(R$1,$A128)&gt;0,TRUE,FALSE)),"")</f>
        <v/>
      </c>
      <c r="S128" s="17" t="str">
        <f>IFERROR(AND(OR(S1:S127,$AA128)=TRUE,IF(SEARCH(S$1,$A128)&gt;0,TRUE,FALSE)),"")</f>
        <v/>
      </c>
      <c r="T128" s="17" t="b">
        <f>IFERROR(AND(OR(T1:T127,$AA128)=TRUE,IF(SEARCH(T$1,$A128)&gt;0,TRUE,FALSE)),"")</f>
        <v>0</v>
      </c>
      <c r="U128" s="17" t="b">
        <f>IFERROR(AND(OR(U1:X127,$AA128)=TRUE,IF(SEARCH(U$1,$A128)&gt;0,TRUE,FALSE)),"")</f>
        <v>0</v>
      </c>
      <c r="V128" s="17" t="str">
        <f>IFERROR(AND(OR(V1:X127,$AA128)=TRUE,IF(SEARCH(V$1,$A128)&gt;0,TRUE,FALSE)),"")</f>
        <v/>
      </c>
      <c r="W128" s="17" t="str">
        <f>IFERROR(AND(OR(W1:X127,$AA128)=TRUE,IF(SEARCH(W$1,$A128)&gt;0,TRUE,FALSE)),"")</f>
        <v/>
      </c>
      <c r="X128" s="17" t="str">
        <f>IFERROR(AND(OR(X1:X127,$AA128)=TRUE,IF(SEARCH(X$1,$A128)&gt;0,TRUE,FALSE)),"")</f>
        <v/>
      </c>
      <c r="Y128" s="17">
        <f t="shared" si="5"/>
        <v>0</v>
      </c>
      <c r="Z128" s="17" t="b">
        <f t="shared" si="6"/>
        <v>0</v>
      </c>
      <c r="AA128" s="17" t="b">
        <f t="shared" si="7"/>
        <v>0</v>
      </c>
      <c r="AB128" s="17" t="b">
        <f t="shared" si="8"/>
        <v>0</v>
      </c>
      <c r="AC128" s="17" t="b">
        <f>IF(E128&gt;'Overview (RESPONSES REQUIRED)'!$F$52,FALSE,TRUE)</f>
        <v>0</v>
      </c>
      <c r="AD128" s="17" t="b">
        <f>IF('Overview (RESPONSES REQUIRED)'!$D$52="Y", TRUE, FALSE)</f>
        <v>0</v>
      </c>
      <c r="AE128" s="17" t="str">
        <f t="shared" si="9"/>
        <v>N</v>
      </c>
    </row>
    <row r="129" spans="1:31" ht="15" x14ac:dyDescent="0.15">
      <c r="A129" s="17" t="s">
        <v>1540</v>
      </c>
      <c r="B129" s="17">
        <v>3</v>
      </c>
      <c r="C129" s="17">
        <v>1</v>
      </c>
      <c r="D129" s="17" t="s">
        <v>1414</v>
      </c>
      <c r="E129" s="17">
        <v>8</v>
      </c>
      <c r="F129" s="17" t="str">
        <f>IF('ENDC-n78'!P132="Y", "Y", IF('ENDC-n78'!P132="N", "N", 0))</f>
        <v>N</v>
      </c>
      <c r="G129" s="17" t="str">
        <f>IFERROR(AND(OR(G1:H128,$AA129)=TRUE,IF(SEARCH(G$1,$A129)&gt;0,TRUE,FALSE)),"")</f>
        <v/>
      </c>
      <c r="H129" s="17" t="str">
        <f>IFERROR(AND(OR(H1:H128,$AA129)=TRUE,IF(SEARCH(H$1,$A129)&gt;0,TRUE,FALSE)),"")</f>
        <v/>
      </c>
      <c r="I129" s="17" t="b">
        <f>IFERROR(AND(OR(I1:L128,$AA129)=TRUE,IF(SEARCH(I$1,$A129)&gt;0,TRUE,FALSE)),"")</f>
        <v>0</v>
      </c>
      <c r="J129" s="17" t="str">
        <f>IFERROR(AND(OR(J1:L128,$AA129)=TRUE,IF(SEARCH(J$1,$A129)&gt;0,TRUE,FALSE)),"")</f>
        <v/>
      </c>
      <c r="K129" s="17" t="str">
        <f>IFERROR(AND(OR(K1:L128,$AA129)=TRUE,IF(SEARCH(K$1,$A129)&gt;0,TRUE,FALSE)),"")</f>
        <v/>
      </c>
      <c r="L129" s="17" t="str">
        <f>IFERROR(AND(OR(L1:L128,$AA129)=TRUE,IF(SEARCH(L$1,$A129)&gt;0,TRUE,FALSE)),"")</f>
        <v/>
      </c>
      <c r="M129" s="17" t="str">
        <f>IFERROR(AND(OR(M1:M128,$AA129)=TRUE,IF(SEARCH(M$1,$A129)&gt;0,TRUE,FALSE)),"")</f>
        <v/>
      </c>
      <c r="N129" s="17" t="str">
        <f>IFERROR(AND(OR(N1:Q128,$AA129)=TRUE,IF(SEARCH(N$1,$A129)&gt;0,TRUE,FALSE)),"")</f>
        <v/>
      </c>
      <c r="O129" s="17" t="b">
        <f>IFERROR(AND(OR(O1:Q128,$AA129)=TRUE,IF(SEARCH(O$1,$A129)&gt;0,TRUE,FALSE)),"")</f>
        <v>0</v>
      </c>
      <c r="P129" s="17" t="str">
        <f>IFERROR(AND(OR(P1:Q128,$AA129)=TRUE,IF(SEARCH(P$1,$A129)&gt;0,TRUE,FALSE)),"")</f>
        <v/>
      </c>
      <c r="Q129" s="17" t="str">
        <f>IFERROR(AND(OR(Q1:Q128,$AA129)=TRUE,IF(SEARCH(Q$1,$A129)&gt;0,TRUE,FALSE)),"")</f>
        <v/>
      </c>
      <c r="R129" s="17" t="str">
        <f>IFERROR(AND(OR(R1:S128,$AA129)=TRUE,IF(SEARCH(R$1,$A129)&gt;0,TRUE,FALSE)),"")</f>
        <v/>
      </c>
      <c r="S129" s="17" t="str">
        <f>IFERROR(AND(OR(S1:S128,$AA129)=TRUE,IF(SEARCH(S$1,$A129)&gt;0,TRUE,FALSE)),"")</f>
        <v/>
      </c>
      <c r="T129" s="17" t="str">
        <f>IFERROR(AND(OR(T1:T128,$AA129)=TRUE,IF(SEARCH(T$1,$A129)&gt;0,TRUE,FALSE)),"")</f>
        <v/>
      </c>
      <c r="U129" s="17" t="b">
        <f>IFERROR(AND(OR(U1:X128,$AA129)=TRUE,IF(SEARCH(U$1,$A129)&gt;0,TRUE,FALSE)),"")</f>
        <v>0</v>
      </c>
      <c r="V129" s="17" t="str">
        <f>IFERROR(AND(OR(V1:X128,$AA129)=TRUE,IF(SEARCH(V$1,$A129)&gt;0,TRUE,FALSE)),"")</f>
        <v/>
      </c>
      <c r="W129" s="17" t="str">
        <f>IFERROR(AND(OR(W1:X128,$AA129)=TRUE,IF(SEARCH(W$1,$A129)&gt;0,TRUE,FALSE)),"")</f>
        <v/>
      </c>
      <c r="X129" s="17" t="str">
        <f>IFERROR(AND(OR(X1:X128,$AA129)=TRUE,IF(SEARCH(X$1,$A129)&gt;0,TRUE,FALSE)),"")</f>
        <v/>
      </c>
      <c r="Y129" s="17">
        <f t="shared" si="5"/>
        <v>0</v>
      </c>
      <c r="Z129" s="17" t="b">
        <f t="shared" si="6"/>
        <v>0</v>
      </c>
      <c r="AA129" s="17" t="b">
        <f t="shared" si="7"/>
        <v>0</v>
      </c>
      <c r="AB129" s="17" t="b">
        <f t="shared" si="8"/>
        <v>0</v>
      </c>
      <c r="AC129" s="17" t="b">
        <f>IF(E129&gt;'Overview (RESPONSES REQUIRED)'!$F$52,FALSE,TRUE)</f>
        <v>0</v>
      </c>
      <c r="AD129" s="17" t="b">
        <f>IF('Overview (RESPONSES REQUIRED)'!$D$52="Y", TRUE, FALSE)</f>
        <v>0</v>
      </c>
      <c r="AE129" s="17" t="str">
        <f t="shared" si="9"/>
        <v>N</v>
      </c>
    </row>
    <row r="130" spans="1:31" ht="15" x14ac:dyDescent="0.15">
      <c r="A130" s="17" t="s">
        <v>1541</v>
      </c>
      <c r="B130" s="17">
        <v>3</v>
      </c>
      <c r="C130" s="17">
        <v>1</v>
      </c>
      <c r="D130" s="17" t="s">
        <v>1414</v>
      </c>
      <c r="E130" s="17">
        <v>8</v>
      </c>
      <c r="F130" s="17" t="str">
        <f>IF('ENDC-n78'!P133="Y", "Y", IF('ENDC-n78'!P133="N", "N", 0))</f>
        <v>N</v>
      </c>
      <c r="G130" s="17" t="str">
        <f>IFERROR(AND(OR(G1:H129,$AA130)=TRUE,IF(SEARCH(G$1,$A130)&gt;0,TRUE,FALSE)),"")</f>
        <v/>
      </c>
      <c r="H130" s="17" t="str">
        <f>IFERROR(AND(OR(H1:H129,$AA130)=TRUE,IF(SEARCH(H$1,$A130)&gt;0,TRUE,FALSE)),"")</f>
        <v/>
      </c>
      <c r="I130" s="17" t="b">
        <f>IFERROR(AND(OR(I1:L129,$AA130)=TRUE,IF(SEARCH(I$1,$A130)&gt;0,TRUE,FALSE)),"")</f>
        <v>0</v>
      </c>
      <c r="J130" s="17" t="b">
        <f>IFERROR(AND(OR(J1:L129,$AA130)=TRUE,IF(SEARCH(J$1,$A130)&gt;0,TRUE,FALSE)),"")</f>
        <v>0</v>
      </c>
      <c r="K130" s="17" t="str">
        <f>IFERROR(AND(OR(K1:L129,$AA130)=TRUE,IF(SEARCH(K$1,$A130)&gt;0,TRUE,FALSE)),"")</f>
        <v/>
      </c>
      <c r="L130" s="17" t="str">
        <f>IFERROR(AND(OR(L1:L129,$AA130)=TRUE,IF(SEARCH(L$1,$A130)&gt;0,TRUE,FALSE)),"")</f>
        <v/>
      </c>
      <c r="M130" s="17" t="str">
        <f>IFERROR(AND(OR(M1:M129,$AA130)=TRUE,IF(SEARCH(M$1,$A130)&gt;0,TRUE,FALSE)),"")</f>
        <v/>
      </c>
      <c r="N130" s="17" t="str">
        <f>IFERROR(AND(OR(N1:Q129,$AA130)=TRUE,IF(SEARCH(N$1,$A130)&gt;0,TRUE,FALSE)),"")</f>
        <v/>
      </c>
      <c r="O130" s="17" t="str">
        <f>IFERROR(AND(OR(O1:Q129,$AA130)=TRUE,IF(SEARCH(O$1,$A130)&gt;0,TRUE,FALSE)),"")</f>
        <v/>
      </c>
      <c r="P130" s="17" t="str">
        <f>IFERROR(AND(OR(P1:Q129,$AA130)=TRUE,IF(SEARCH(P$1,$A130)&gt;0,TRUE,FALSE)),"")</f>
        <v/>
      </c>
      <c r="Q130" s="17" t="str">
        <f>IFERROR(AND(OR(Q1:Q129,$AA130)=TRUE,IF(SEARCH(Q$1,$A130)&gt;0,TRUE,FALSE)),"")</f>
        <v/>
      </c>
      <c r="R130" s="17" t="str">
        <f>IFERROR(AND(OR(R1:S129,$AA130)=TRUE,IF(SEARCH(R$1,$A130)&gt;0,TRUE,FALSE)),"")</f>
        <v/>
      </c>
      <c r="S130" s="17" t="str">
        <f>IFERROR(AND(OR(S1:S129,$AA130)=TRUE,IF(SEARCH(S$1,$A130)&gt;0,TRUE,FALSE)),"")</f>
        <v/>
      </c>
      <c r="T130" s="17" t="b">
        <f>IFERROR(AND(OR(T1:T129,$AA130)=TRUE,IF(SEARCH(T$1,$A130)&gt;0,TRUE,FALSE)),"")</f>
        <v>0</v>
      </c>
      <c r="U130" s="17" t="b">
        <f>IFERROR(AND(OR(U1:X129,$AA130)=TRUE,IF(SEARCH(U$1,$A130)&gt;0,TRUE,FALSE)),"")</f>
        <v>0</v>
      </c>
      <c r="V130" s="17" t="str">
        <f>IFERROR(AND(OR(V1:X129,$AA130)=TRUE,IF(SEARCH(V$1,$A130)&gt;0,TRUE,FALSE)),"")</f>
        <v/>
      </c>
      <c r="W130" s="17" t="str">
        <f>IFERROR(AND(OR(W1:X129,$AA130)=TRUE,IF(SEARCH(W$1,$A130)&gt;0,TRUE,FALSE)),"")</f>
        <v/>
      </c>
      <c r="X130" s="17" t="str">
        <f>IFERROR(AND(OR(X1:X129,$AA130)=TRUE,IF(SEARCH(X$1,$A130)&gt;0,TRUE,FALSE)),"")</f>
        <v/>
      </c>
      <c r="Y130" s="17">
        <f t="shared" si="5"/>
        <v>0</v>
      </c>
      <c r="Z130" s="17" t="b">
        <f t="shared" si="6"/>
        <v>0</v>
      </c>
      <c r="AA130" s="17" t="b">
        <f t="shared" si="7"/>
        <v>0</v>
      </c>
      <c r="AB130" s="17" t="b">
        <f t="shared" si="8"/>
        <v>0</v>
      </c>
      <c r="AC130" s="17" t="b">
        <f>IF(E130&gt;'Overview (RESPONSES REQUIRED)'!$F$52,FALSE,TRUE)</f>
        <v>0</v>
      </c>
      <c r="AD130" s="17" t="b">
        <f>IF('Overview (RESPONSES REQUIRED)'!$D$52="Y", TRUE, FALSE)</f>
        <v>0</v>
      </c>
      <c r="AE130" s="17" t="str">
        <f t="shared" si="9"/>
        <v>N</v>
      </c>
    </row>
    <row r="131" spans="1:31" ht="15" x14ac:dyDescent="0.15">
      <c r="A131" s="17" t="s">
        <v>1542</v>
      </c>
      <c r="B131" s="17">
        <v>3</v>
      </c>
      <c r="C131" s="17">
        <v>1</v>
      </c>
      <c r="D131" s="17" t="s">
        <v>1414</v>
      </c>
      <c r="E131" s="17">
        <v>6</v>
      </c>
      <c r="F131" s="17" t="str">
        <f>IF('ENDC-n78'!P134="Y", "Y", IF('ENDC-n78'!P134="N", "N", 0))</f>
        <v>N</v>
      </c>
      <c r="G131" s="17" t="str">
        <f>IFERROR(AND(OR(G1:H130,$AA131)=TRUE,IF(SEARCH(G$1,$A131)&gt;0,TRUE,FALSE)),"")</f>
        <v/>
      </c>
      <c r="H131" s="17" t="str">
        <f>IFERROR(AND(OR(H1:H130,$AA131)=TRUE,IF(SEARCH(H$1,$A131)&gt;0,TRUE,FALSE)),"")</f>
        <v/>
      </c>
      <c r="I131" s="17" t="str">
        <f>IFERROR(AND(OR(I1:L130,$AA131)=TRUE,IF(SEARCH(I$1,$A131)&gt;0,TRUE,FALSE)),"")</f>
        <v/>
      </c>
      <c r="J131" s="17" t="str">
        <f>IFERROR(AND(OR(J1:L130,$AA131)=TRUE,IF(SEARCH(J$1,$A131)&gt;0,TRUE,FALSE)),"")</f>
        <v/>
      </c>
      <c r="K131" s="17" t="b">
        <f>IFERROR(AND(OR(K1:L130,$AA131)=TRUE,IF(SEARCH(K$1,$A131)&gt;0,TRUE,FALSE)),"")</f>
        <v>0</v>
      </c>
      <c r="L131" s="17" t="str">
        <f>IFERROR(AND(OR(L1:L130,$AA131)=TRUE,IF(SEARCH(L$1,$A131)&gt;0,TRUE,FALSE)),"")</f>
        <v/>
      </c>
      <c r="M131" s="17" t="str">
        <f>IFERROR(AND(OR(M1:M130,$AA131)=TRUE,IF(SEARCH(M$1,$A131)&gt;0,TRUE,FALSE)),"")</f>
        <v/>
      </c>
      <c r="N131" s="17" t="b">
        <f>IFERROR(AND(OR(N1:Q130,$AA131)=TRUE,IF(SEARCH(N$1,$A131)&gt;0,TRUE,FALSE)),"")</f>
        <v>0</v>
      </c>
      <c r="O131" s="17" t="str">
        <f>IFERROR(AND(OR(O1:Q130,$AA131)=TRUE,IF(SEARCH(O$1,$A131)&gt;0,TRUE,FALSE)),"")</f>
        <v/>
      </c>
      <c r="P131" s="17" t="str">
        <f>IFERROR(AND(OR(P1:Q130,$AA131)=TRUE,IF(SEARCH(P$1,$A131)&gt;0,TRUE,FALSE)),"")</f>
        <v/>
      </c>
      <c r="Q131" s="17" t="str">
        <f>IFERROR(AND(OR(Q1:Q130,$AA131)=TRUE,IF(SEARCH(Q$1,$A131)&gt;0,TRUE,FALSE)),"")</f>
        <v/>
      </c>
      <c r="R131" s="17" t="str">
        <f>IFERROR(AND(OR(R1:S130,$AA131)=TRUE,IF(SEARCH(R$1,$A131)&gt;0,TRUE,FALSE)),"")</f>
        <v/>
      </c>
      <c r="S131" s="17" t="str">
        <f>IFERROR(AND(OR(S1:S130,$AA131)=TRUE,IF(SEARCH(S$1,$A131)&gt;0,TRUE,FALSE)),"")</f>
        <v/>
      </c>
      <c r="T131" s="17" t="b">
        <f>IFERROR(AND(OR(T1:T130,$AA131)=TRUE,IF(SEARCH(T$1,$A131)&gt;0,TRUE,FALSE)),"")</f>
        <v>0</v>
      </c>
      <c r="U131" s="17" t="str">
        <f>IFERROR(AND(OR(U1:X130,$AA131)=TRUE,IF(SEARCH(U$1,$A131)&gt;0,TRUE,FALSE)),"")</f>
        <v/>
      </c>
      <c r="V131" s="17" t="str">
        <f>IFERROR(AND(OR(V1:X130,$AA131)=TRUE,IF(SEARCH(V$1,$A131)&gt;0,TRUE,FALSE)),"")</f>
        <v/>
      </c>
      <c r="W131" s="17" t="str">
        <f>IFERROR(AND(OR(W1:X130,$AA131)=TRUE,IF(SEARCH(W$1,$A131)&gt;0,TRUE,FALSE)),"")</f>
        <v/>
      </c>
      <c r="X131" s="17" t="str">
        <f>IFERROR(AND(OR(X1:X130,$AA131)=TRUE,IF(SEARCH(X$1,$A131)&gt;0,TRUE,FALSE)),"")</f>
        <v/>
      </c>
      <c r="Y131" s="17">
        <f t="shared" ref="Y131:Y194" si="10">COUNTIF(G131:X131,TRUE)</f>
        <v>0</v>
      </c>
      <c r="Z131" s="17" t="b">
        <f t="shared" ref="Z131:Z194" si="11">IFERROR(AND(G131:X131), TRUE)</f>
        <v>0</v>
      </c>
      <c r="AA131" s="17" t="b">
        <f t="shared" ref="AA131:AA194" si="12">IF(F131="Y",TRUE,IF(F131="N",FALSE,0))</f>
        <v>0</v>
      </c>
      <c r="AB131" s="17" t="b">
        <f t="shared" ref="AB131:AB194" si="13">IF(AA131=FALSE, FALSE, Z131)</f>
        <v>0</v>
      </c>
      <c r="AC131" s="17" t="b">
        <f>IF(E131&gt;'Overview (RESPONSES REQUIRED)'!$F$52,FALSE,TRUE)</f>
        <v>0</v>
      </c>
      <c r="AD131" s="17" t="b">
        <f>IF('Overview (RESPONSES REQUIRED)'!$D$52="Y", TRUE, FALSE)</f>
        <v>0</v>
      </c>
      <c r="AE131" s="17" t="str">
        <f t="shared" ref="AE131:AE194" si="14">IF(AND(AC131,AD131)=FALSE,"N",IF(AB131=TRUE,"Y",IF(F131=0,"E","N")))</f>
        <v>N</v>
      </c>
    </row>
    <row r="132" spans="1:31" ht="15" x14ac:dyDescent="0.15">
      <c r="A132" s="17" t="s">
        <v>1543</v>
      </c>
      <c r="B132" s="17">
        <v>3</v>
      </c>
      <c r="C132" s="17">
        <v>1</v>
      </c>
      <c r="D132" s="17" t="s">
        <v>1414</v>
      </c>
      <c r="E132" s="17">
        <v>6</v>
      </c>
      <c r="F132" s="17" t="str">
        <f>IF('ENDC-n78'!P135="Y", "Y", IF('ENDC-n78'!P135="N", "N", 0))</f>
        <v>N</v>
      </c>
      <c r="G132" s="17" t="str">
        <f>IFERROR(AND(OR(G1:H131,$AA132)=TRUE,IF(SEARCH(G$1,$A132)&gt;0,TRUE,FALSE)),"")</f>
        <v/>
      </c>
      <c r="H132" s="17" t="str">
        <f>IFERROR(AND(OR(H1:H131,$AA132)=TRUE,IF(SEARCH(H$1,$A132)&gt;0,TRUE,FALSE)),"")</f>
        <v/>
      </c>
      <c r="I132" s="17" t="b">
        <f>IFERROR(AND(OR(I1:L131,$AA132)=TRUE,IF(SEARCH(I$1,$A132)&gt;0,TRUE,FALSE)),"")</f>
        <v>0</v>
      </c>
      <c r="J132" s="17" t="str">
        <f>IFERROR(AND(OR(J1:L131,$AA132)=TRUE,IF(SEARCH(J$1,$A132)&gt;0,TRUE,FALSE)),"")</f>
        <v/>
      </c>
      <c r="K132" s="17" t="str">
        <f>IFERROR(AND(OR(K1:L131,$AA132)=TRUE,IF(SEARCH(K$1,$A132)&gt;0,TRUE,FALSE)),"")</f>
        <v/>
      </c>
      <c r="L132" s="17" t="str">
        <f>IFERROR(AND(OR(L1:L131,$AA132)=TRUE,IF(SEARCH(L$1,$A132)&gt;0,TRUE,FALSE)),"")</f>
        <v/>
      </c>
      <c r="M132" s="17" t="str">
        <f>IFERROR(AND(OR(M1:M131,$AA132)=TRUE,IF(SEARCH(M$1,$A132)&gt;0,TRUE,FALSE)),"")</f>
        <v/>
      </c>
      <c r="N132" s="17" t="str">
        <f>IFERROR(AND(OR(N1:Q131,$AA132)=TRUE,IF(SEARCH(N$1,$A132)&gt;0,TRUE,FALSE)),"")</f>
        <v/>
      </c>
      <c r="O132" s="17" t="str">
        <f>IFERROR(AND(OR(O1:Q131,$AA132)=TRUE,IF(SEARCH(O$1,$A132)&gt;0,TRUE,FALSE)),"")</f>
        <v/>
      </c>
      <c r="P132" s="17" t="str">
        <f>IFERROR(AND(OR(P1:Q131,$AA132)=TRUE,IF(SEARCH(P$1,$A132)&gt;0,TRUE,FALSE)),"")</f>
        <v/>
      </c>
      <c r="Q132" s="17" t="str">
        <f>IFERROR(AND(OR(Q1:Q131,$AA132)=TRUE,IF(SEARCH(Q$1,$A132)&gt;0,TRUE,FALSE)),"")</f>
        <v/>
      </c>
      <c r="R132" s="17" t="str">
        <f>IFERROR(AND(OR(R1:S131,$AA132)=TRUE,IF(SEARCH(R$1,$A132)&gt;0,TRUE,FALSE)),"")</f>
        <v/>
      </c>
      <c r="S132" s="17" t="str">
        <f>IFERROR(AND(OR(S1:S131,$AA132)=TRUE,IF(SEARCH(S$1,$A132)&gt;0,TRUE,FALSE)),"")</f>
        <v/>
      </c>
      <c r="T132" s="17" t="b">
        <f>IFERROR(AND(OR(T1:T131,$AA132)=TRUE,IF(SEARCH(T$1,$A132)&gt;0,TRUE,FALSE)),"")</f>
        <v>0</v>
      </c>
      <c r="U132" s="17" t="b">
        <f>IFERROR(AND(OR(U1:X131,$AA132)=TRUE,IF(SEARCH(U$1,$A132)&gt;0,TRUE,FALSE)),"")</f>
        <v>0</v>
      </c>
      <c r="V132" s="17" t="str">
        <f>IFERROR(AND(OR(V1:X131,$AA132)=TRUE,IF(SEARCH(V$1,$A132)&gt;0,TRUE,FALSE)),"")</f>
        <v/>
      </c>
      <c r="W132" s="17" t="str">
        <f>IFERROR(AND(OR(W1:X131,$AA132)=TRUE,IF(SEARCH(W$1,$A132)&gt;0,TRUE,FALSE)),"")</f>
        <v/>
      </c>
      <c r="X132" s="17" t="str">
        <f>IFERROR(AND(OR(X1:X131,$AA132)=TRUE,IF(SEARCH(X$1,$A132)&gt;0,TRUE,FALSE)),"")</f>
        <v/>
      </c>
      <c r="Y132" s="17">
        <f t="shared" si="10"/>
        <v>0</v>
      </c>
      <c r="Z132" s="17" t="b">
        <f t="shared" si="11"/>
        <v>0</v>
      </c>
      <c r="AA132" s="17" t="b">
        <f t="shared" si="12"/>
        <v>0</v>
      </c>
      <c r="AB132" s="17" t="b">
        <f t="shared" si="13"/>
        <v>0</v>
      </c>
      <c r="AC132" s="17" t="b">
        <f>IF(E132&gt;'Overview (RESPONSES REQUIRED)'!$F$52,FALSE,TRUE)</f>
        <v>0</v>
      </c>
      <c r="AD132" s="17" t="b">
        <f>IF('Overview (RESPONSES REQUIRED)'!$D$52="Y", TRUE, FALSE)</f>
        <v>0</v>
      </c>
      <c r="AE132" s="17" t="str">
        <f t="shared" si="14"/>
        <v>N</v>
      </c>
    </row>
    <row r="133" spans="1:31" ht="15" x14ac:dyDescent="0.15">
      <c r="A133" s="17" t="s">
        <v>1544</v>
      </c>
      <c r="B133" s="17">
        <v>3</v>
      </c>
      <c r="C133" s="17">
        <v>1</v>
      </c>
      <c r="D133" s="17" t="s">
        <v>1414</v>
      </c>
      <c r="E133" s="17">
        <v>6</v>
      </c>
      <c r="F133" s="17" t="str">
        <f>IF('ENDC-n78'!P136="Y", "Y", IF('ENDC-n78'!P136="N", "N", 0))</f>
        <v>N</v>
      </c>
      <c r="G133" s="17" t="str">
        <f>IFERROR(AND(OR(G1:H132,$AA133)=TRUE,IF(SEARCH(G$1,$A133)&gt;0,TRUE,FALSE)),"")</f>
        <v/>
      </c>
      <c r="H133" s="17" t="str">
        <f>IFERROR(AND(OR(H1:H132,$AA133)=TRUE,IF(SEARCH(H$1,$A133)&gt;0,TRUE,FALSE)),"")</f>
        <v/>
      </c>
      <c r="I133" s="17" t="b">
        <f>IFERROR(AND(OR(I1:L132,$AA133)=TRUE,IF(SEARCH(I$1,$A133)&gt;0,TRUE,FALSE)),"")</f>
        <v>0</v>
      </c>
      <c r="J133" s="17" t="str">
        <f>IFERROR(AND(OR(J1:L132,$AA133)=TRUE,IF(SEARCH(J$1,$A133)&gt;0,TRUE,FALSE)),"")</f>
        <v/>
      </c>
      <c r="K133" s="17" t="str">
        <f>IFERROR(AND(OR(K1:L132,$AA133)=TRUE,IF(SEARCH(K$1,$A133)&gt;0,TRUE,FALSE)),"")</f>
        <v/>
      </c>
      <c r="L133" s="17" t="str">
        <f>IFERROR(AND(OR(L1:L132,$AA133)=TRUE,IF(SEARCH(L$1,$A133)&gt;0,TRUE,FALSE)),"")</f>
        <v/>
      </c>
      <c r="M133" s="17" t="str">
        <f>IFERROR(AND(OR(M1:M132,$AA133)=TRUE,IF(SEARCH(M$1,$A133)&gt;0,TRUE,FALSE)),"")</f>
        <v/>
      </c>
      <c r="N133" s="17" t="b">
        <f>IFERROR(AND(OR(N1:Q132,$AA133)=TRUE,IF(SEARCH(N$1,$A133)&gt;0,TRUE,FALSE)),"")</f>
        <v>0</v>
      </c>
      <c r="O133" s="17" t="str">
        <f>IFERROR(AND(OR(O1:Q132,$AA133)=TRUE,IF(SEARCH(O$1,$A133)&gt;0,TRUE,FALSE)),"")</f>
        <v/>
      </c>
      <c r="P133" s="17" t="str">
        <f>IFERROR(AND(OR(P1:Q132,$AA133)=TRUE,IF(SEARCH(P$1,$A133)&gt;0,TRUE,FALSE)),"")</f>
        <v/>
      </c>
      <c r="Q133" s="17" t="str">
        <f>IFERROR(AND(OR(Q1:Q132,$AA133)=TRUE,IF(SEARCH(Q$1,$A133)&gt;0,TRUE,FALSE)),"")</f>
        <v/>
      </c>
      <c r="R133" s="17" t="str">
        <f>IFERROR(AND(OR(R1:S132,$AA133)=TRUE,IF(SEARCH(R$1,$A133)&gt;0,TRUE,FALSE)),"")</f>
        <v/>
      </c>
      <c r="S133" s="17" t="str">
        <f>IFERROR(AND(OR(S1:S132,$AA133)=TRUE,IF(SEARCH(S$1,$A133)&gt;0,TRUE,FALSE)),"")</f>
        <v/>
      </c>
      <c r="T133" s="17" t="b">
        <f>IFERROR(AND(OR(T1:T132,$AA133)=TRUE,IF(SEARCH(T$1,$A133)&gt;0,TRUE,FALSE)),"")</f>
        <v>0</v>
      </c>
      <c r="U133" s="17" t="b">
        <f>IFERROR(AND(OR(U1:X132,$AA133)=TRUE,IF(SEARCH(U$1,$A133)&gt;0,TRUE,FALSE)),"")</f>
        <v>0</v>
      </c>
      <c r="V133" s="17" t="str">
        <f>IFERROR(AND(OR(V1:X132,$AA133)=TRUE,IF(SEARCH(V$1,$A133)&gt;0,TRUE,FALSE)),"")</f>
        <v/>
      </c>
      <c r="W133" s="17" t="str">
        <f>IFERROR(AND(OR(W1:X132,$AA133)=TRUE,IF(SEARCH(W$1,$A133)&gt;0,TRUE,FALSE)),"")</f>
        <v/>
      </c>
      <c r="X133" s="17" t="str">
        <f>IFERROR(AND(OR(X1:X132,$AA133)=TRUE,IF(SEARCH(X$1,$A133)&gt;0,TRUE,FALSE)),"")</f>
        <v/>
      </c>
      <c r="Y133" s="17">
        <f t="shared" si="10"/>
        <v>0</v>
      </c>
      <c r="Z133" s="17" t="b">
        <f t="shared" si="11"/>
        <v>0</v>
      </c>
      <c r="AA133" s="17" t="b">
        <f t="shared" si="12"/>
        <v>0</v>
      </c>
      <c r="AB133" s="17" t="b">
        <f t="shared" si="13"/>
        <v>0</v>
      </c>
      <c r="AC133" s="17" t="b">
        <f>IF(E133&gt;'Overview (RESPONSES REQUIRED)'!$F$52,FALSE,TRUE)</f>
        <v>0</v>
      </c>
      <c r="AD133" s="17" t="b">
        <f>IF('Overview (RESPONSES REQUIRED)'!$D$52="Y", TRUE, FALSE)</f>
        <v>0</v>
      </c>
      <c r="AE133" s="17" t="str">
        <f t="shared" si="14"/>
        <v>N</v>
      </c>
    </row>
    <row r="134" spans="1:31" ht="15" x14ac:dyDescent="0.15">
      <c r="A134" s="17" t="s">
        <v>1545</v>
      </c>
      <c r="B134" s="17">
        <v>3</v>
      </c>
      <c r="C134" s="17">
        <v>1</v>
      </c>
      <c r="D134" s="17" t="s">
        <v>1414</v>
      </c>
      <c r="E134" s="17">
        <v>6</v>
      </c>
      <c r="F134" s="17" t="str">
        <f>IF('ENDC-n78'!P137="Y", "Y", IF('ENDC-n78'!P137="N", "N", 0))</f>
        <v>N</v>
      </c>
      <c r="G134" s="17" t="b">
        <f>IFERROR(AND(OR(G1:H133,$AA134)=TRUE,IF(SEARCH(G$1,$A134)&gt;0,TRUE,FALSE)),"")</f>
        <v>0</v>
      </c>
      <c r="H134" s="17" t="str">
        <f>IFERROR(AND(OR(H1:H133,$AA134)=TRUE,IF(SEARCH(H$1,$A134)&gt;0,TRUE,FALSE)),"")</f>
        <v/>
      </c>
      <c r="I134" s="17" t="b">
        <f>IFERROR(AND(OR(I1:L133,$AA134)=TRUE,IF(SEARCH(I$1,$A134)&gt;0,TRUE,FALSE)),"")</f>
        <v>0</v>
      </c>
      <c r="J134" s="17" t="str">
        <f>IFERROR(AND(OR(J1:L133,$AA134)=TRUE,IF(SEARCH(J$1,$A134)&gt;0,TRUE,FALSE)),"")</f>
        <v/>
      </c>
      <c r="K134" s="17" t="str">
        <f>IFERROR(AND(OR(K1:L133,$AA134)=TRUE,IF(SEARCH(K$1,$A134)&gt;0,TRUE,FALSE)),"")</f>
        <v/>
      </c>
      <c r="L134" s="17" t="str">
        <f>IFERROR(AND(OR(L1:L133,$AA134)=TRUE,IF(SEARCH(L$1,$A134)&gt;0,TRUE,FALSE)),"")</f>
        <v/>
      </c>
      <c r="M134" s="17" t="str">
        <f>IFERROR(AND(OR(M1:M133,$AA134)=TRUE,IF(SEARCH(M$1,$A134)&gt;0,TRUE,FALSE)),"")</f>
        <v/>
      </c>
      <c r="N134" s="17" t="str">
        <f>IFERROR(AND(OR(N1:Q133,$AA134)=TRUE,IF(SEARCH(N$1,$A134)&gt;0,TRUE,FALSE)),"")</f>
        <v/>
      </c>
      <c r="O134" s="17" t="str">
        <f>IFERROR(AND(OR(O1:Q133,$AA134)=TRUE,IF(SEARCH(O$1,$A134)&gt;0,TRUE,FALSE)),"")</f>
        <v/>
      </c>
      <c r="P134" s="17" t="str">
        <f>IFERROR(AND(OR(P1:Q133,$AA134)=TRUE,IF(SEARCH(P$1,$A134)&gt;0,TRUE,FALSE)),"")</f>
        <v/>
      </c>
      <c r="Q134" s="17" t="str">
        <f>IFERROR(AND(OR(Q1:Q133,$AA134)=TRUE,IF(SEARCH(Q$1,$A134)&gt;0,TRUE,FALSE)),"")</f>
        <v/>
      </c>
      <c r="R134" s="17" t="str">
        <f>IFERROR(AND(OR(R1:S133,$AA134)=TRUE,IF(SEARCH(R$1,$A134)&gt;0,TRUE,FALSE)),"")</f>
        <v/>
      </c>
      <c r="S134" s="17" t="str">
        <f>IFERROR(AND(OR(S1:S133,$AA134)=TRUE,IF(SEARCH(S$1,$A134)&gt;0,TRUE,FALSE)),"")</f>
        <v/>
      </c>
      <c r="T134" s="17" t="b">
        <f>IFERROR(AND(OR(T1:T133,$AA134)=TRUE,IF(SEARCH(T$1,$A134)&gt;0,TRUE,FALSE)),"")</f>
        <v>0</v>
      </c>
      <c r="U134" s="17" t="b">
        <f>IFERROR(AND(OR(U1:X133,$AA134)=TRUE,IF(SEARCH(U$1,$A134)&gt;0,TRUE,FALSE)),"")</f>
        <v>0</v>
      </c>
      <c r="V134" s="17" t="str">
        <f>IFERROR(AND(OR(V1:X133,$AA134)=TRUE,IF(SEARCH(V$1,$A134)&gt;0,TRUE,FALSE)),"")</f>
        <v/>
      </c>
      <c r="W134" s="17" t="str">
        <f>IFERROR(AND(OR(W1:X133,$AA134)=TRUE,IF(SEARCH(W$1,$A134)&gt;0,TRUE,FALSE)),"")</f>
        <v/>
      </c>
      <c r="X134" s="17" t="str">
        <f>IFERROR(AND(OR(X1:X133,$AA134)=TRUE,IF(SEARCH(X$1,$A134)&gt;0,TRUE,FALSE)),"")</f>
        <v/>
      </c>
      <c r="Y134" s="17">
        <f t="shared" si="10"/>
        <v>0</v>
      </c>
      <c r="Z134" s="17" t="b">
        <f t="shared" si="11"/>
        <v>0</v>
      </c>
      <c r="AA134" s="17" t="b">
        <f t="shared" si="12"/>
        <v>0</v>
      </c>
      <c r="AB134" s="17" t="b">
        <f t="shared" si="13"/>
        <v>0</v>
      </c>
      <c r="AC134" s="17" t="b">
        <f>IF(E134&gt;'Overview (RESPONSES REQUIRED)'!$F$52,FALSE,TRUE)</f>
        <v>0</v>
      </c>
      <c r="AD134" s="17" t="b">
        <f>IF('Overview (RESPONSES REQUIRED)'!$D$52="Y", TRUE, FALSE)</f>
        <v>0</v>
      </c>
      <c r="AE134" s="17" t="str">
        <f t="shared" si="14"/>
        <v>N</v>
      </c>
    </row>
    <row r="135" spans="1:31" ht="15" x14ac:dyDescent="0.15">
      <c r="A135" s="17" t="s">
        <v>1546</v>
      </c>
      <c r="B135" s="17">
        <v>3</v>
      </c>
      <c r="C135" s="17">
        <v>1</v>
      </c>
      <c r="D135" s="17" t="s">
        <v>1414</v>
      </c>
      <c r="E135" s="17">
        <v>6</v>
      </c>
      <c r="F135" s="17" t="str">
        <f>IF('ENDC-n78'!P138="Y", "Y", IF('ENDC-n78'!P138="N", "N", 0))</f>
        <v>N</v>
      </c>
      <c r="G135" s="17" t="b">
        <f>IFERROR(AND(OR(G1:H134,$AA135)=TRUE,IF(SEARCH(G$1,$A135)&gt;0,TRUE,FALSE)),"")</f>
        <v>0</v>
      </c>
      <c r="H135" s="17" t="str">
        <f>IFERROR(AND(OR(H1:H134,$AA135)=TRUE,IF(SEARCH(H$1,$A135)&gt;0,TRUE,FALSE)),"")</f>
        <v/>
      </c>
      <c r="I135" s="17" t="b">
        <f>IFERROR(AND(OR(I1:L134,$AA135)=TRUE,IF(SEARCH(I$1,$A135)&gt;0,TRUE,FALSE)),"")</f>
        <v>0</v>
      </c>
      <c r="J135" s="17" t="str">
        <f>IFERROR(AND(OR(J1:L134,$AA135)=TRUE,IF(SEARCH(J$1,$A135)&gt;0,TRUE,FALSE)),"")</f>
        <v/>
      </c>
      <c r="K135" s="17" t="str">
        <f>IFERROR(AND(OR(K1:L134,$AA135)=TRUE,IF(SEARCH(K$1,$A135)&gt;0,TRUE,FALSE)),"")</f>
        <v/>
      </c>
      <c r="L135" s="17" t="str">
        <f>IFERROR(AND(OR(L1:L134,$AA135)=TRUE,IF(SEARCH(L$1,$A135)&gt;0,TRUE,FALSE)),"")</f>
        <v/>
      </c>
      <c r="M135" s="17" t="str">
        <f>IFERROR(AND(OR(M1:M134,$AA135)=TRUE,IF(SEARCH(M$1,$A135)&gt;0,TRUE,FALSE)),"")</f>
        <v/>
      </c>
      <c r="N135" s="17" t="b">
        <f>IFERROR(AND(OR(N1:Q134,$AA135)=TRUE,IF(SEARCH(N$1,$A135)&gt;0,TRUE,FALSE)),"")</f>
        <v>0</v>
      </c>
      <c r="O135" s="17" t="str">
        <f>IFERROR(AND(OR(O1:Q134,$AA135)=TRUE,IF(SEARCH(O$1,$A135)&gt;0,TRUE,FALSE)),"")</f>
        <v/>
      </c>
      <c r="P135" s="17" t="str">
        <f>IFERROR(AND(OR(P1:Q134,$AA135)=TRUE,IF(SEARCH(P$1,$A135)&gt;0,TRUE,FALSE)),"")</f>
        <v/>
      </c>
      <c r="Q135" s="17" t="str">
        <f>IFERROR(AND(OR(Q1:Q134,$AA135)=TRUE,IF(SEARCH(Q$1,$A135)&gt;0,TRUE,FALSE)),"")</f>
        <v/>
      </c>
      <c r="R135" s="17" t="str">
        <f>IFERROR(AND(OR(R1:S134,$AA135)=TRUE,IF(SEARCH(R$1,$A135)&gt;0,TRUE,FALSE)),"")</f>
        <v/>
      </c>
      <c r="S135" s="17" t="str">
        <f>IFERROR(AND(OR(S1:S134,$AA135)=TRUE,IF(SEARCH(S$1,$A135)&gt;0,TRUE,FALSE)),"")</f>
        <v/>
      </c>
      <c r="T135" s="17" t="str">
        <f>IFERROR(AND(OR(T1:T134,$AA135)=TRUE,IF(SEARCH(T$1,$A135)&gt;0,TRUE,FALSE)),"")</f>
        <v/>
      </c>
      <c r="U135" s="17" t="b">
        <f>IFERROR(AND(OR(U1:X134,$AA135)=TRUE,IF(SEARCH(U$1,$A135)&gt;0,TRUE,FALSE)),"")</f>
        <v>0</v>
      </c>
      <c r="V135" s="17" t="str">
        <f>IFERROR(AND(OR(V1:X134,$AA135)=TRUE,IF(SEARCH(V$1,$A135)&gt;0,TRUE,FALSE)),"")</f>
        <v/>
      </c>
      <c r="W135" s="17" t="str">
        <f>IFERROR(AND(OR(W1:X134,$AA135)=TRUE,IF(SEARCH(W$1,$A135)&gt;0,TRUE,FALSE)),"")</f>
        <v/>
      </c>
      <c r="X135" s="17" t="str">
        <f>IFERROR(AND(OR(X1:X134,$AA135)=TRUE,IF(SEARCH(X$1,$A135)&gt;0,TRUE,FALSE)),"")</f>
        <v/>
      </c>
      <c r="Y135" s="17">
        <f t="shared" si="10"/>
        <v>0</v>
      </c>
      <c r="Z135" s="17" t="b">
        <f t="shared" si="11"/>
        <v>0</v>
      </c>
      <c r="AA135" s="17" t="b">
        <f t="shared" si="12"/>
        <v>0</v>
      </c>
      <c r="AB135" s="17" t="b">
        <f t="shared" si="13"/>
        <v>0</v>
      </c>
      <c r="AC135" s="17" t="b">
        <f>IF(E135&gt;'Overview (RESPONSES REQUIRED)'!$F$52,FALSE,TRUE)</f>
        <v>0</v>
      </c>
      <c r="AD135" s="17" t="b">
        <f>IF('Overview (RESPONSES REQUIRED)'!$D$52="Y", TRUE, FALSE)</f>
        <v>0</v>
      </c>
      <c r="AE135" s="17" t="str">
        <f t="shared" si="14"/>
        <v>N</v>
      </c>
    </row>
    <row r="136" spans="1:31" ht="15" x14ac:dyDescent="0.15">
      <c r="A136" s="17" t="s">
        <v>1547</v>
      </c>
      <c r="B136" s="17">
        <v>3</v>
      </c>
      <c r="C136" s="17">
        <v>1</v>
      </c>
      <c r="D136" s="17" t="s">
        <v>1414</v>
      </c>
      <c r="E136" s="17">
        <v>6</v>
      </c>
      <c r="F136" s="17" t="str">
        <f>IF('ENDC-n78'!P139="Y", "Y", IF('ENDC-n78'!P139="N", "N", 0))</f>
        <v>N</v>
      </c>
      <c r="G136" s="17" t="b">
        <f>IFERROR(AND(OR(G1:H135,$AA136)=TRUE,IF(SEARCH(G$1,$A136)&gt;0,TRUE,FALSE)),"")</f>
        <v>0</v>
      </c>
      <c r="H136" s="17" t="str">
        <f>IFERROR(AND(OR(H1:H135,$AA136)=TRUE,IF(SEARCH(H$1,$A136)&gt;0,TRUE,FALSE)),"")</f>
        <v/>
      </c>
      <c r="I136" s="17" t="str">
        <f>IFERROR(AND(OR(I1:L135,$AA136)=TRUE,IF(SEARCH(I$1,$A136)&gt;0,TRUE,FALSE)),"")</f>
        <v/>
      </c>
      <c r="J136" s="17" t="str">
        <f>IFERROR(AND(OR(J1:L135,$AA136)=TRUE,IF(SEARCH(J$1,$A136)&gt;0,TRUE,FALSE)),"")</f>
        <v/>
      </c>
      <c r="K136" s="17" t="str">
        <f>IFERROR(AND(OR(K1:L135,$AA136)=TRUE,IF(SEARCH(K$1,$A136)&gt;0,TRUE,FALSE)),"")</f>
        <v/>
      </c>
      <c r="L136" s="17" t="str">
        <f>IFERROR(AND(OR(L1:L135,$AA136)=TRUE,IF(SEARCH(L$1,$A136)&gt;0,TRUE,FALSE)),"")</f>
        <v/>
      </c>
      <c r="M136" s="17" t="str">
        <f>IFERROR(AND(OR(M1:M135,$AA136)=TRUE,IF(SEARCH(M$1,$A136)&gt;0,TRUE,FALSE)),"")</f>
        <v/>
      </c>
      <c r="N136" s="17" t="b">
        <f>IFERROR(AND(OR(N1:Q135,$AA136)=TRUE,IF(SEARCH(N$1,$A136)&gt;0,TRUE,FALSE)),"")</f>
        <v>0</v>
      </c>
      <c r="O136" s="17" t="str">
        <f>IFERROR(AND(OR(O1:Q135,$AA136)=TRUE,IF(SEARCH(O$1,$A136)&gt;0,TRUE,FALSE)),"")</f>
        <v/>
      </c>
      <c r="P136" s="17" t="str">
        <f>IFERROR(AND(OR(P1:Q135,$AA136)=TRUE,IF(SEARCH(P$1,$A136)&gt;0,TRUE,FALSE)),"")</f>
        <v/>
      </c>
      <c r="Q136" s="17" t="str">
        <f>IFERROR(AND(OR(Q1:Q135,$AA136)=TRUE,IF(SEARCH(Q$1,$A136)&gt;0,TRUE,FALSE)),"")</f>
        <v/>
      </c>
      <c r="R136" s="17" t="str">
        <f>IFERROR(AND(OR(R1:S135,$AA136)=TRUE,IF(SEARCH(R$1,$A136)&gt;0,TRUE,FALSE)),"")</f>
        <v/>
      </c>
      <c r="S136" s="17" t="str">
        <f>IFERROR(AND(OR(S1:S135,$AA136)=TRUE,IF(SEARCH(S$1,$A136)&gt;0,TRUE,FALSE)),"")</f>
        <v/>
      </c>
      <c r="T136" s="17" t="b">
        <f>IFERROR(AND(OR(T1:T135,$AA136)=TRUE,IF(SEARCH(T$1,$A136)&gt;0,TRUE,FALSE)),"")</f>
        <v>0</v>
      </c>
      <c r="U136" s="17" t="b">
        <f>IFERROR(AND(OR(U1:X135,$AA136)=TRUE,IF(SEARCH(U$1,$A136)&gt;0,TRUE,FALSE)),"")</f>
        <v>0</v>
      </c>
      <c r="V136" s="17" t="str">
        <f>IFERROR(AND(OR(V1:X135,$AA136)=TRUE,IF(SEARCH(V$1,$A136)&gt;0,TRUE,FALSE)),"")</f>
        <v/>
      </c>
      <c r="W136" s="17" t="str">
        <f>IFERROR(AND(OR(W1:X135,$AA136)=TRUE,IF(SEARCH(W$1,$A136)&gt;0,TRUE,FALSE)),"")</f>
        <v/>
      </c>
      <c r="X136" s="17" t="str">
        <f>IFERROR(AND(OR(X1:X135,$AA136)=TRUE,IF(SEARCH(X$1,$A136)&gt;0,TRUE,FALSE)),"")</f>
        <v/>
      </c>
      <c r="Y136" s="17">
        <f t="shared" si="10"/>
        <v>0</v>
      </c>
      <c r="Z136" s="17" t="b">
        <f t="shared" si="11"/>
        <v>0</v>
      </c>
      <c r="AA136" s="17" t="b">
        <f t="shared" si="12"/>
        <v>0</v>
      </c>
      <c r="AB136" s="17" t="b">
        <f t="shared" si="13"/>
        <v>0</v>
      </c>
      <c r="AC136" s="17" t="b">
        <f>IF(E136&gt;'Overview (RESPONSES REQUIRED)'!$F$52,FALSE,TRUE)</f>
        <v>0</v>
      </c>
      <c r="AD136" s="17" t="b">
        <f>IF('Overview (RESPONSES REQUIRED)'!$D$52="Y", TRUE, FALSE)</f>
        <v>0</v>
      </c>
      <c r="AE136" s="17" t="str">
        <f t="shared" si="14"/>
        <v>N</v>
      </c>
    </row>
    <row r="137" spans="1:31" ht="15" x14ac:dyDescent="0.15">
      <c r="A137" s="17" t="s">
        <v>1548</v>
      </c>
      <c r="B137" s="17">
        <v>3</v>
      </c>
      <c r="C137" s="17">
        <v>1</v>
      </c>
      <c r="D137" s="17" t="s">
        <v>1414</v>
      </c>
      <c r="E137" s="17">
        <v>6</v>
      </c>
      <c r="F137" s="17" t="str">
        <f>IF('ENDC-n78'!P140="Y", "Y", IF('ENDC-n78'!P140="N", "N", 0))</f>
        <v>N</v>
      </c>
      <c r="G137" s="17" t="str">
        <f>IFERROR(AND(OR(G1:H136,$AA137)=TRUE,IF(SEARCH(G$1,$A137)&gt;0,TRUE,FALSE)),"")</f>
        <v/>
      </c>
      <c r="H137" s="17" t="str">
        <f>IFERROR(AND(OR(H1:H136,$AA137)=TRUE,IF(SEARCH(H$1,$A137)&gt;0,TRUE,FALSE)),"")</f>
        <v/>
      </c>
      <c r="I137" s="17" t="b">
        <f>IFERROR(AND(OR(I1:L136,$AA137)=TRUE,IF(SEARCH(I$1,$A137)&gt;0,TRUE,FALSE)),"")</f>
        <v>0</v>
      </c>
      <c r="J137" s="17" t="str">
        <f>IFERROR(AND(OR(J1:L136,$AA137)=TRUE,IF(SEARCH(J$1,$A137)&gt;0,TRUE,FALSE)),"")</f>
        <v/>
      </c>
      <c r="K137" s="17" t="str">
        <f>IFERROR(AND(OR(K1:L136,$AA137)=TRUE,IF(SEARCH(K$1,$A137)&gt;0,TRUE,FALSE)),"")</f>
        <v/>
      </c>
      <c r="L137" s="17" t="str">
        <f>IFERROR(AND(OR(L1:L136,$AA137)=TRUE,IF(SEARCH(L$1,$A137)&gt;0,TRUE,FALSE)),"")</f>
        <v/>
      </c>
      <c r="M137" s="17" t="str">
        <f>IFERROR(AND(OR(M1:M136,$AA137)=TRUE,IF(SEARCH(M$1,$A137)&gt;0,TRUE,FALSE)),"")</f>
        <v/>
      </c>
      <c r="N137" s="17" t="b">
        <f>IFERROR(AND(OR(N1:Q136,$AA137)=TRUE,IF(SEARCH(N$1,$A137)&gt;0,TRUE,FALSE)),"")</f>
        <v>0</v>
      </c>
      <c r="O137" s="17" t="str">
        <f>IFERROR(AND(OR(O1:Q136,$AA137)=TRUE,IF(SEARCH(O$1,$A137)&gt;0,TRUE,FALSE)),"")</f>
        <v/>
      </c>
      <c r="P137" s="17" t="str">
        <f>IFERROR(AND(OR(P1:Q136,$AA137)=TRUE,IF(SEARCH(P$1,$A137)&gt;0,TRUE,FALSE)),"")</f>
        <v/>
      </c>
      <c r="Q137" s="17" t="str">
        <f>IFERROR(AND(OR(Q1:Q136,$AA137)=TRUE,IF(SEARCH(Q$1,$A137)&gt;0,TRUE,FALSE)),"")</f>
        <v/>
      </c>
      <c r="R137" s="17" t="str">
        <f>IFERROR(AND(OR(R1:S136,$AA137)=TRUE,IF(SEARCH(R$1,$A137)&gt;0,TRUE,FALSE)),"")</f>
        <v/>
      </c>
      <c r="S137" s="17" t="str">
        <f>IFERROR(AND(OR(S1:S136,$AA137)=TRUE,IF(SEARCH(S$1,$A137)&gt;0,TRUE,FALSE)),"")</f>
        <v/>
      </c>
      <c r="T137" s="17" t="str">
        <f>IFERROR(AND(OR(T1:T136,$AA137)=TRUE,IF(SEARCH(T$1,$A137)&gt;0,TRUE,FALSE)),"")</f>
        <v/>
      </c>
      <c r="U137" s="17" t="b">
        <f>IFERROR(AND(OR(U1:X136,$AA137)=TRUE,IF(SEARCH(U$1,$A137)&gt;0,TRUE,FALSE)),"")</f>
        <v>0</v>
      </c>
      <c r="V137" s="17" t="str">
        <f>IFERROR(AND(OR(V1:X136,$AA137)=TRUE,IF(SEARCH(V$1,$A137)&gt;0,TRUE,FALSE)),"")</f>
        <v/>
      </c>
      <c r="W137" s="17" t="str">
        <f>IFERROR(AND(OR(W1:X136,$AA137)=TRUE,IF(SEARCH(W$1,$A137)&gt;0,TRUE,FALSE)),"")</f>
        <v/>
      </c>
      <c r="X137" s="17" t="str">
        <f>IFERROR(AND(OR(X1:X136,$AA137)=TRUE,IF(SEARCH(X$1,$A137)&gt;0,TRUE,FALSE)),"")</f>
        <v/>
      </c>
      <c r="Y137" s="17">
        <f t="shared" si="10"/>
        <v>0</v>
      </c>
      <c r="Z137" s="17" t="b">
        <f t="shared" si="11"/>
        <v>0</v>
      </c>
      <c r="AA137" s="17" t="b">
        <f t="shared" si="12"/>
        <v>0</v>
      </c>
      <c r="AB137" s="17" t="b">
        <f t="shared" si="13"/>
        <v>0</v>
      </c>
      <c r="AC137" s="17" t="b">
        <f>IF(E137&gt;'Overview (RESPONSES REQUIRED)'!$F$52,FALSE,TRUE)</f>
        <v>0</v>
      </c>
      <c r="AD137" s="17" t="b">
        <f>IF('Overview (RESPONSES REQUIRED)'!$D$52="Y", TRUE, FALSE)</f>
        <v>0</v>
      </c>
      <c r="AE137" s="17" t="str">
        <f t="shared" si="14"/>
        <v>N</v>
      </c>
    </row>
    <row r="138" spans="1:31" ht="15" x14ac:dyDescent="0.15">
      <c r="A138" s="17" t="s">
        <v>1549</v>
      </c>
      <c r="B138" s="17">
        <v>2</v>
      </c>
      <c r="C138" s="17">
        <v>1</v>
      </c>
      <c r="D138" s="17" t="s">
        <v>1414</v>
      </c>
      <c r="E138" s="17">
        <v>16</v>
      </c>
      <c r="F138" s="17" t="str">
        <f>IF('ENDC-n78'!P141="Y", "Y", IF('ENDC-n78'!P141="N", "N", 0))</f>
        <v>N</v>
      </c>
      <c r="G138" s="17" t="str">
        <f>IFERROR(AND(OR(G1:H137,$AA138)=TRUE,IF(SEARCH(G$1,$A138)&gt;0,TRUE,FALSE)),"")</f>
        <v/>
      </c>
      <c r="H138" s="17" t="str">
        <f>IFERROR(AND(OR(H1:H137,$AA138)=TRUE,IF(SEARCH(H$1,$A138)&gt;0,TRUE,FALSE)),"")</f>
        <v/>
      </c>
      <c r="I138" s="17" t="str">
        <f>IFERROR(AND(OR(I1:L137,$AA138)=TRUE,IF(SEARCH(I$1,$A138)&gt;0,TRUE,FALSE)),"")</f>
        <v/>
      </c>
      <c r="J138" s="17" t="str">
        <f>IFERROR(AND(OR(J1:L137,$AA138)=TRUE,IF(SEARCH(J$1,$A138)&gt;0,TRUE,FALSE)),"")</f>
        <v/>
      </c>
      <c r="K138" s="17" t="str">
        <f>IFERROR(AND(OR(K1:L137,$AA138)=TRUE,IF(SEARCH(K$1,$A138)&gt;0,TRUE,FALSE)),"")</f>
        <v/>
      </c>
      <c r="L138" s="17" t="b">
        <f>IFERROR(AND(OR(L1:L137,$AA138)=TRUE,IF(SEARCH(L$1,$A138)&gt;0,TRUE,FALSE)),"")</f>
        <v>0</v>
      </c>
      <c r="M138" s="17" t="str">
        <f>IFERROR(AND(OR(M1:M137,$AA138)=TRUE,IF(SEARCH(M$1,$A138)&gt;0,TRUE,FALSE)),"")</f>
        <v/>
      </c>
      <c r="N138" s="17" t="str">
        <f>IFERROR(AND(OR(N1:Q137,$AA138)=TRUE,IF(SEARCH(N$1,$A138)&gt;0,TRUE,FALSE)),"")</f>
        <v/>
      </c>
      <c r="O138" s="17" t="str">
        <f>IFERROR(AND(OR(O1:Q137,$AA138)=TRUE,IF(SEARCH(O$1,$A138)&gt;0,TRUE,FALSE)),"")</f>
        <v/>
      </c>
      <c r="P138" s="17" t="str">
        <f>IFERROR(AND(OR(P1:Q137,$AA138)=TRUE,IF(SEARCH(P$1,$A138)&gt;0,TRUE,FALSE)),"")</f>
        <v/>
      </c>
      <c r="Q138" s="17" t="b">
        <f>IFERROR(AND(OR(Q1:Q137,$AA138)=TRUE,IF(SEARCH(Q$1,$A138)&gt;0,TRUE,FALSE)),"")</f>
        <v>0</v>
      </c>
      <c r="R138" s="17" t="str">
        <f>IFERROR(AND(OR(R1:S137,$AA138)=TRUE,IF(SEARCH(R$1,$A138)&gt;0,TRUE,FALSE)),"")</f>
        <v/>
      </c>
      <c r="S138" s="17" t="str">
        <f>IFERROR(AND(OR(S1:S137,$AA138)=TRUE,IF(SEARCH(S$1,$A138)&gt;0,TRUE,FALSE)),"")</f>
        <v/>
      </c>
      <c r="T138" s="17" t="str">
        <f>IFERROR(AND(OR(T1:T137,$AA138)=TRUE,IF(SEARCH(T$1,$A138)&gt;0,TRUE,FALSE)),"")</f>
        <v/>
      </c>
      <c r="U138" s="17" t="str">
        <f>IFERROR(AND(OR(U1:X137,$AA138)=TRUE,IF(SEARCH(U$1,$A138)&gt;0,TRUE,FALSE)),"")</f>
        <v/>
      </c>
      <c r="V138" s="17" t="str">
        <f>IFERROR(AND(OR(V1:X137,$AA138)=TRUE,IF(SEARCH(V$1,$A138)&gt;0,TRUE,FALSE)),"")</f>
        <v/>
      </c>
      <c r="W138" s="17" t="b">
        <f>IFERROR(AND(OR(W1:X137,$AA138)=TRUE,IF(SEARCH(W$1,$A138)&gt;0,TRUE,FALSE)),"")</f>
        <v>0</v>
      </c>
      <c r="X138" s="17" t="str">
        <f>IFERROR(AND(OR(X1:X137,$AA138)=TRUE,IF(SEARCH(X$1,$A138)&gt;0,TRUE,FALSE)),"")</f>
        <v/>
      </c>
      <c r="Y138" s="17">
        <f t="shared" si="10"/>
        <v>0</v>
      </c>
      <c r="Z138" s="17" t="b">
        <f t="shared" si="11"/>
        <v>0</v>
      </c>
      <c r="AA138" s="17" t="b">
        <f t="shared" si="12"/>
        <v>0</v>
      </c>
      <c r="AB138" s="17" t="b">
        <f t="shared" si="13"/>
        <v>0</v>
      </c>
      <c r="AC138" s="17" t="b">
        <f>IF(E138&gt;'Overview (RESPONSES REQUIRED)'!$F$52,FALSE,TRUE)</f>
        <v>0</v>
      </c>
      <c r="AD138" s="17" t="b">
        <f>IF('Overview (RESPONSES REQUIRED)'!$D$52="Y", TRUE, FALSE)</f>
        <v>0</v>
      </c>
      <c r="AE138" s="17" t="str">
        <f t="shared" si="14"/>
        <v>N</v>
      </c>
    </row>
    <row r="139" spans="1:31" ht="15" x14ac:dyDescent="0.15">
      <c r="A139" s="17" t="s">
        <v>1550</v>
      </c>
      <c r="B139" s="17">
        <v>2</v>
      </c>
      <c r="C139" s="17">
        <v>1</v>
      </c>
      <c r="D139" s="17" t="s">
        <v>1414</v>
      </c>
      <c r="E139" s="17">
        <v>12</v>
      </c>
      <c r="F139" s="17" t="str">
        <f>IF('ENDC-n78'!P142="Y", "Y", IF('ENDC-n78'!P142="N", "N", 0))</f>
        <v>N</v>
      </c>
      <c r="G139" s="17" t="str">
        <f>IFERROR(AND(OR(G1:H138,$AA139)=TRUE,IF(SEARCH(G$1,$A139)&gt;0,TRUE,FALSE)),"")</f>
        <v/>
      </c>
      <c r="H139" s="17" t="str">
        <f>IFERROR(AND(OR(H1:H138,$AA139)=TRUE,IF(SEARCH(H$1,$A139)&gt;0,TRUE,FALSE)),"")</f>
        <v/>
      </c>
      <c r="I139" s="17" t="str">
        <f>IFERROR(AND(OR(I1:L138,$AA139)=TRUE,IF(SEARCH(I$1,$A139)&gt;0,TRUE,FALSE)),"")</f>
        <v/>
      </c>
      <c r="J139" s="17" t="str">
        <f>IFERROR(AND(OR(J1:L138,$AA139)=TRUE,IF(SEARCH(J$1,$A139)&gt;0,TRUE,FALSE)),"")</f>
        <v/>
      </c>
      <c r="K139" s="17" t="b">
        <f>IFERROR(AND(OR(K1:L138,$AA139)=TRUE,IF(SEARCH(K$1,$A139)&gt;0,TRUE,FALSE)),"")</f>
        <v>0</v>
      </c>
      <c r="L139" s="17" t="str">
        <f>IFERROR(AND(OR(L1:L138,$AA139)=TRUE,IF(SEARCH(L$1,$A139)&gt;0,TRUE,FALSE)),"")</f>
        <v/>
      </c>
      <c r="M139" s="17" t="str">
        <f>IFERROR(AND(OR(M1:M138,$AA139)=TRUE,IF(SEARCH(M$1,$A139)&gt;0,TRUE,FALSE)),"")</f>
        <v/>
      </c>
      <c r="N139" s="17" t="str">
        <f>IFERROR(AND(OR(N1:Q138,$AA139)=TRUE,IF(SEARCH(N$1,$A139)&gt;0,TRUE,FALSE)),"")</f>
        <v/>
      </c>
      <c r="O139" s="17" t="str">
        <f>IFERROR(AND(OR(O1:Q138,$AA139)=TRUE,IF(SEARCH(O$1,$A139)&gt;0,TRUE,FALSE)),"")</f>
        <v/>
      </c>
      <c r="P139" s="17" t="str">
        <f>IFERROR(AND(OR(P1:Q138,$AA139)=TRUE,IF(SEARCH(P$1,$A139)&gt;0,TRUE,FALSE)),"")</f>
        <v/>
      </c>
      <c r="Q139" s="17" t="b">
        <f>IFERROR(AND(OR(Q1:Q138,$AA139)=TRUE,IF(SEARCH(Q$1,$A139)&gt;0,TRUE,FALSE)),"")</f>
        <v>0</v>
      </c>
      <c r="R139" s="17" t="str">
        <f>IFERROR(AND(OR(R1:S138,$AA139)=TRUE,IF(SEARCH(R$1,$A139)&gt;0,TRUE,FALSE)),"")</f>
        <v/>
      </c>
      <c r="S139" s="17" t="str">
        <f>IFERROR(AND(OR(S1:S138,$AA139)=TRUE,IF(SEARCH(S$1,$A139)&gt;0,TRUE,FALSE)),"")</f>
        <v/>
      </c>
      <c r="T139" s="17" t="str">
        <f>IFERROR(AND(OR(T1:T138,$AA139)=TRUE,IF(SEARCH(T$1,$A139)&gt;0,TRUE,FALSE)),"")</f>
        <v/>
      </c>
      <c r="U139" s="17" t="str">
        <f>IFERROR(AND(OR(U1:X138,$AA139)=TRUE,IF(SEARCH(U$1,$A139)&gt;0,TRUE,FALSE)),"")</f>
        <v/>
      </c>
      <c r="V139" s="17" t="str">
        <f>IFERROR(AND(OR(V1:X138,$AA139)=TRUE,IF(SEARCH(V$1,$A139)&gt;0,TRUE,FALSE)),"")</f>
        <v/>
      </c>
      <c r="W139" s="17" t="b">
        <f>IFERROR(AND(OR(W1:X138,$AA139)=TRUE,IF(SEARCH(W$1,$A139)&gt;0,TRUE,FALSE)),"")</f>
        <v>0</v>
      </c>
      <c r="X139" s="17" t="str">
        <f>IFERROR(AND(OR(X1:X138,$AA139)=TRUE,IF(SEARCH(X$1,$A139)&gt;0,TRUE,FALSE)),"")</f>
        <v/>
      </c>
      <c r="Y139" s="17">
        <f t="shared" si="10"/>
        <v>0</v>
      </c>
      <c r="Z139" s="17" t="b">
        <f t="shared" si="11"/>
        <v>0</v>
      </c>
      <c r="AA139" s="17" t="b">
        <f t="shared" si="12"/>
        <v>0</v>
      </c>
      <c r="AB139" s="17" t="b">
        <f t="shared" si="13"/>
        <v>0</v>
      </c>
      <c r="AC139" s="17" t="b">
        <f>IF(E139&gt;'Overview (RESPONSES REQUIRED)'!$F$52,FALSE,TRUE)</f>
        <v>0</v>
      </c>
      <c r="AD139" s="17" t="b">
        <f>IF('Overview (RESPONSES REQUIRED)'!$D$52="Y", TRUE, FALSE)</f>
        <v>0</v>
      </c>
      <c r="AE139" s="17" t="str">
        <f t="shared" si="14"/>
        <v>N</v>
      </c>
    </row>
    <row r="140" spans="1:31" ht="15" x14ac:dyDescent="0.15">
      <c r="A140" s="17" t="s">
        <v>1551</v>
      </c>
      <c r="B140" s="17">
        <v>2</v>
      </c>
      <c r="C140" s="17">
        <v>1</v>
      </c>
      <c r="D140" s="17" t="s">
        <v>1414</v>
      </c>
      <c r="E140" s="17">
        <v>12</v>
      </c>
      <c r="F140" s="17" t="str">
        <f>IF('ENDC-n78'!P143="Y", "Y", IF('ENDC-n78'!P143="N", "N", 0))</f>
        <v>N</v>
      </c>
      <c r="G140" s="17" t="str">
        <f>IFERROR(AND(OR(G1:H139,$AA140)=TRUE,IF(SEARCH(G$1,$A140)&gt;0,TRUE,FALSE)),"")</f>
        <v/>
      </c>
      <c r="H140" s="17" t="str">
        <f>IFERROR(AND(OR(H1:H139,$AA140)=TRUE,IF(SEARCH(H$1,$A140)&gt;0,TRUE,FALSE)),"")</f>
        <v/>
      </c>
      <c r="I140" s="17" t="str">
        <f>IFERROR(AND(OR(I1:L139,$AA140)=TRUE,IF(SEARCH(I$1,$A140)&gt;0,TRUE,FALSE)),"")</f>
        <v/>
      </c>
      <c r="J140" s="17" t="str">
        <f>IFERROR(AND(OR(J1:L139,$AA140)=TRUE,IF(SEARCH(J$1,$A140)&gt;0,TRUE,FALSE)),"")</f>
        <v/>
      </c>
      <c r="K140" s="17" t="str">
        <f>IFERROR(AND(OR(K1:L139,$AA140)=TRUE,IF(SEARCH(K$1,$A140)&gt;0,TRUE,FALSE)),"")</f>
        <v/>
      </c>
      <c r="L140" s="17" t="b">
        <f>IFERROR(AND(OR(L1:L139,$AA140)=TRUE,IF(SEARCH(L$1,$A140)&gt;0,TRUE,FALSE)),"")</f>
        <v>0</v>
      </c>
      <c r="M140" s="17" t="str">
        <f>IFERROR(AND(OR(M1:M139,$AA140)=TRUE,IF(SEARCH(M$1,$A140)&gt;0,TRUE,FALSE)),"")</f>
        <v/>
      </c>
      <c r="N140" s="17" t="str">
        <f>IFERROR(AND(OR(N1:Q139,$AA140)=TRUE,IF(SEARCH(N$1,$A140)&gt;0,TRUE,FALSE)),"")</f>
        <v/>
      </c>
      <c r="O140" s="17" t="str">
        <f>IFERROR(AND(OR(O1:Q139,$AA140)=TRUE,IF(SEARCH(O$1,$A140)&gt;0,TRUE,FALSE)),"")</f>
        <v/>
      </c>
      <c r="P140" s="17" t="b">
        <f>IFERROR(AND(OR(P1:Q139,$AA140)=TRUE,IF(SEARCH(P$1,$A140)&gt;0,TRUE,FALSE)),"")</f>
        <v>0</v>
      </c>
      <c r="Q140" s="17" t="str">
        <f>IFERROR(AND(OR(Q1:Q139,$AA140)=TRUE,IF(SEARCH(Q$1,$A140)&gt;0,TRUE,FALSE)),"")</f>
        <v/>
      </c>
      <c r="R140" s="17" t="str">
        <f>IFERROR(AND(OR(R1:S139,$AA140)=TRUE,IF(SEARCH(R$1,$A140)&gt;0,TRUE,FALSE)),"")</f>
        <v/>
      </c>
      <c r="S140" s="17" t="str">
        <f>IFERROR(AND(OR(S1:S139,$AA140)=TRUE,IF(SEARCH(S$1,$A140)&gt;0,TRUE,FALSE)),"")</f>
        <v/>
      </c>
      <c r="T140" s="17" t="str">
        <f>IFERROR(AND(OR(T1:T139,$AA140)=TRUE,IF(SEARCH(T$1,$A140)&gt;0,TRUE,FALSE)),"")</f>
        <v/>
      </c>
      <c r="U140" s="17" t="str">
        <f>IFERROR(AND(OR(U1:X139,$AA140)=TRUE,IF(SEARCH(U$1,$A140)&gt;0,TRUE,FALSE)),"")</f>
        <v/>
      </c>
      <c r="V140" s="17" t="str">
        <f>IFERROR(AND(OR(V1:X139,$AA140)=TRUE,IF(SEARCH(V$1,$A140)&gt;0,TRUE,FALSE)),"")</f>
        <v/>
      </c>
      <c r="W140" s="17" t="b">
        <f>IFERROR(AND(OR(W1:X139,$AA140)=TRUE,IF(SEARCH(W$1,$A140)&gt;0,TRUE,FALSE)),"")</f>
        <v>0</v>
      </c>
      <c r="X140" s="17" t="str">
        <f>IFERROR(AND(OR(X1:X139,$AA140)=TRUE,IF(SEARCH(X$1,$A140)&gt;0,TRUE,FALSE)),"")</f>
        <v/>
      </c>
      <c r="Y140" s="17">
        <f t="shared" si="10"/>
        <v>0</v>
      </c>
      <c r="Z140" s="17" t="b">
        <f t="shared" si="11"/>
        <v>0</v>
      </c>
      <c r="AA140" s="17" t="b">
        <f t="shared" si="12"/>
        <v>0</v>
      </c>
      <c r="AB140" s="17" t="b">
        <f t="shared" si="13"/>
        <v>0</v>
      </c>
      <c r="AC140" s="17" t="b">
        <f>IF(E140&gt;'Overview (RESPONSES REQUIRED)'!$F$52,FALSE,TRUE)</f>
        <v>0</v>
      </c>
      <c r="AD140" s="17" t="b">
        <f>IF('Overview (RESPONSES REQUIRED)'!$D$52="Y", TRUE, FALSE)</f>
        <v>0</v>
      </c>
      <c r="AE140" s="17" t="str">
        <f t="shared" si="14"/>
        <v>N</v>
      </c>
    </row>
    <row r="141" spans="1:31" ht="15" x14ac:dyDescent="0.15">
      <c r="A141" s="17" t="s">
        <v>1552</v>
      </c>
      <c r="B141" s="17">
        <v>2</v>
      </c>
      <c r="C141" s="17">
        <v>1</v>
      </c>
      <c r="D141" s="17" t="s">
        <v>1414</v>
      </c>
      <c r="E141" s="17">
        <v>16</v>
      </c>
      <c r="F141" s="17" t="str">
        <f>IF('ENDC-n78'!P144="Y", "Y", IF('ENDC-n78'!P144="N", "N", 0))</f>
        <v>N</v>
      </c>
      <c r="G141" s="17" t="str">
        <f>IFERROR(AND(OR(G1:H140,$AA141)=TRUE,IF(SEARCH(G$1,$A141)&gt;0,TRUE,FALSE)),"")</f>
        <v/>
      </c>
      <c r="H141" s="17" t="str">
        <f>IFERROR(AND(OR(H1:H140,$AA141)=TRUE,IF(SEARCH(H$1,$A141)&gt;0,TRUE,FALSE)),"")</f>
        <v/>
      </c>
      <c r="I141" s="17" t="str">
        <f>IFERROR(AND(OR(I1:L140,$AA141)=TRUE,IF(SEARCH(I$1,$A141)&gt;0,TRUE,FALSE)),"")</f>
        <v/>
      </c>
      <c r="J141" s="17" t="str">
        <f>IFERROR(AND(OR(J1:L140,$AA141)=TRUE,IF(SEARCH(J$1,$A141)&gt;0,TRUE,FALSE)),"")</f>
        <v/>
      </c>
      <c r="K141" s="17" t="str">
        <f>IFERROR(AND(OR(K1:L140,$AA141)=TRUE,IF(SEARCH(K$1,$A141)&gt;0,TRUE,FALSE)),"")</f>
        <v/>
      </c>
      <c r="L141" s="17" t="b">
        <f>IFERROR(AND(OR(L1:L140,$AA141)=TRUE,IF(SEARCH(L$1,$A141)&gt;0,TRUE,FALSE)),"")</f>
        <v>0</v>
      </c>
      <c r="M141" s="17" t="str">
        <f>IFERROR(AND(OR(M1:M140,$AA141)=TRUE,IF(SEARCH(M$1,$A141)&gt;0,TRUE,FALSE)),"")</f>
        <v/>
      </c>
      <c r="N141" s="17" t="str">
        <f>IFERROR(AND(OR(N1:Q140,$AA141)=TRUE,IF(SEARCH(N$1,$A141)&gt;0,TRUE,FALSE)),"")</f>
        <v/>
      </c>
      <c r="O141" s="17" t="str">
        <f>IFERROR(AND(OR(O1:Q140,$AA141)=TRUE,IF(SEARCH(O$1,$A141)&gt;0,TRUE,FALSE)),"")</f>
        <v/>
      </c>
      <c r="P141" s="17" t="str">
        <f>IFERROR(AND(OR(P1:Q140,$AA141)=TRUE,IF(SEARCH(P$1,$A141)&gt;0,TRUE,FALSE)),"")</f>
        <v/>
      </c>
      <c r="Q141" s="17" t="b">
        <f>IFERROR(AND(OR(Q1:Q140,$AA141)=TRUE,IF(SEARCH(Q$1,$A141)&gt;0,TRUE,FALSE)),"")</f>
        <v>0</v>
      </c>
      <c r="R141" s="17" t="str">
        <f>IFERROR(AND(OR(R1:S140,$AA141)=TRUE,IF(SEARCH(R$1,$A141)&gt;0,TRUE,FALSE)),"")</f>
        <v/>
      </c>
      <c r="S141" s="17" t="str">
        <f>IFERROR(AND(OR(S1:S140,$AA141)=TRUE,IF(SEARCH(S$1,$A141)&gt;0,TRUE,FALSE)),"")</f>
        <v/>
      </c>
      <c r="T141" s="17" t="str">
        <f>IFERROR(AND(OR(T1:T140,$AA141)=TRUE,IF(SEARCH(T$1,$A141)&gt;0,TRUE,FALSE)),"")</f>
        <v/>
      </c>
      <c r="U141" s="17" t="b">
        <f>IFERROR(AND(OR(U1:X140,$AA141)=TRUE,IF(SEARCH(U$1,$A141)&gt;0,TRUE,FALSE)),"")</f>
        <v>0</v>
      </c>
      <c r="V141" s="17" t="str">
        <f>IFERROR(AND(OR(V1:X140,$AA141)=TRUE,IF(SEARCH(V$1,$A141)&gt;0,TRUE,FALSE)),"")</f>
        <v/>
      </c>
      <c r="W141" s="17" t="str">
        <f>IFERROR(AND(OR(W1:X140,$AA141)=TRUE,IF(SEARCH(W$1,$A141)&gt;0,TRUE,FALSE)),"")</f>
        <v/>
      </c>
      <c r="X141" s="17" t="str">
        <f>IFERROR(AND(OR(X1:X140,$AA141)=TRUE,IF(SEARCH(X$1,$A141)&gt;0,TRUE,FALSE)),"")</f>
        <v/>
      </c>
      <c r="Y141" s="17">
        <f t="shared" si="10"/>
        <v>0</v>
      </c>
      <c r="Z141" s="17" t="b">
        <f t="shared" si="11"/>
        <v>0</v>
      </c>
      <c r="AA141" s="17" t="b">
        <f t="shared" si="12"/>
        <v>0</v>
      </c>
      <c r="AB141" s="17" t="b">
        <f t="shared" si="13"/>
        <v>0</v>
      </c>
      <c r="AC141" s="17" t="b">
        <f>IF(E141&gt;'Overview (RESPONSES REQUIRED)'!$F$52,FALSE,TRUE)</f>
        <v>0</v>
      </c>
      <c r="AD141" s="17" t="b">
        <f>IF('Overview (RESPONSES REQUIRED)'!$D$52="Y", TRUE, FALSE)</f>
        <v>0</v>
      </c>
      <c r="AE141" s="17" t="str">
        <f t="shared" si="14"/>
        <v>N</v>
      </c>
    </row>
    <row r="142" spans="1:31" ht="15" x14ac:dyDescent="0.15">
      <c r="A142" s="17" t="s">
        <v>1553</v>
      </c>
      <c r="B142" s="17">
        <v>2</v>
      </c>
      <c r="C142" s="17">
        <v>1</v>
      </c>
      <c r="D142" s="17" t="s">
        <v>1414</v>
      </c>
      <c r="E142" s="17">
        <v>12</v>
      </c>
      <c r="F142" s="17" t="str">
        <f>IF('ENDC-n78'!P145="Y", "Y", IF('ENDC-n78'!P145="N", "N", 0))</f>
        <v>N</v>
      </c>
      <c r="G142" s="17" t="str">
        <f>IFERROR(AND(OR(G1:H141,$AA142)=TRUE,IF(SEARCH(G$1,$A142)&gt;0,TRUE,FALSE)),"")</f>
        <v/>
      </c>
      <c r="H142" s="17" t="b">
        <f>IFERROR(AND(OR(H1:H141,$AA142)=TRUE,IF(SEARCH(H$1,$A142)&gt;0,TRUE,FALSE)),"")</f>
        <v>0</v>
      </c>
      <c r="I142" s="17" t="str">
        <f>IFERROR(AND(OR(I1:L141,$AA142)=TRUE,IF(SEARCH(I$1,$A142)&gt;0,TRUE,FALSE)),"")</f>
        <v/>
      </c>
      <c r="J142" s="17" t="str">
        <f>IFERROR(AND(OR(J1:L141,$AA142)=TRUE,IF(SEARCH(J$1,$A142)&gt;0,TRUE,FALSE)),"")</f>
        <v/>
      </c>
      <c r="K142" s="17" t="str">
        <f>IFERROR(AND(OR(K1:L141,$AA142)=TRUE,IF(SEARCH(K$1,$A142)&gt;0,TRUE,FALSE)),"")</f>
        <v/>
      </c>
      <c r="L142" s="17" t="b">
        <f>IFERROR(AND(OR(L1:L141,$AA142)=TRUE,IF(SEARCH(L$1,$A142)&gt;0,TRUE,FALSE)),"")</f>
        <v>0</v>
      </c>
      <c r="M142" s="17" t="str">
        <f>IFERROR(AND(OR(M1:M141,$AA142)=TRUE,IF(SEARCH(M$1,$A142)&gt;0,TRUE,FALSE)),"")</f>
        <v/>
      </c>
      <c r="N142" s="17" t="str">
        <f>IFERROR(AND(OR(N1:Q141,$AA142)=TRUE,IF(SEARCH(N$1,$A142)&gt;0,TRUE,FALSE)),"")</f>
        <v/>
      </c>
      <c r="O142" s="17" t="str">
        <f>IFERROR(AND(OR(O1:Q141,$AA142)=TRUE,IF(SEARCH(O$1,$A142)&gt;0,TRUE,FALSE)),"")</f>
        <v/>
      </c>
      <c r="P142" s="17" t="str">
        <f>IFERROR(AND(OR(P1:Q141,$AA142)=TRUE,IF(SEARCH(P$1,$A142)&gt;0,TRUE,FALSE)),"")</f>
        <v/>
      </c>
      <c r="Q142" s="17" t="str">
        <f>IFERROR(AND(OR(Q1:Q141,$AA142)=TRUE,IF(SEARCH(Q$1,$A142)&gt;0,TRUE,FALSE)),"")</f>
        <v/>
      </c>
      <c r="R142" s="17" t="str">
        <f>IFERROR(AND(OR(R1:S141,$AA142)=TRUE,IF(SEARCH(R$1,$A142)&gt;0,TRUE,FALSE)),"")</f>
        <v/>
      </c>
      <c r="S142" s="17" t="str">
        <f>IFERROR(AND(OR(S1:S141,$AA142)=TRUE,IF(SEARCH(S$1,$A142)&gt;0,TRUE,FALSE)),"")</f>
        <v/>
      </c>
      <c r="T142" s="17" t="str">
        <f>IFERROR(AND(OR(T1:T141,$AA142)=TRUE,IF(SEARCH(T$1,$A142)&gt;0,TRUE,FALSE)),"")</f>
        <v/>
      </c>
      <c r="U142" s="17" t="str">
        <f>IFERROR(AND(OR(U1:X141,$AA142)=TRUE,IF(SEARCH(U$1,$A142)&gt;0,TRUE,FALSE)),"")</f>
        <v/>
      </c>
      <c r="V142" s="17" t="str">
        <f>IFERROR(AND(OR(V1:X141,$AA142)=TRUE,IF(SEARCH(V$1,$A142)&gt;0,TRUE,FALSE)),"")</f>
        <v/>
      </c>
      <c r="W142" s="17" t="b">
        <f>IFERROR(AND(OR(W1:X141,$AA142)=TRUE,IF(SEARCH(W$1,$A142)&gt;0,TRUE,FALSE)),"")</f>
        <v>0</v>
      </c>
      <c r="X142" s="17" t="str">
        <f>IFERROR(AND(OR(X1:X141,$AA142)=TRUE,IF(SEARCH(X$1,$A142)&gt;0,TRUE,FALSE)),"")</f>
        <v/>
      </c>
      <c r="Y142" s="17">
        <f t="shared" si="10"/>
        <v>0</v>
      </c>
      <c r="Z142" s="17" t="b">
        <f t="shared" si="11"/>
        <v>0</v>
      </c>
      <c r="AA142" s="17" t="b">
        <f t="shared" si="12"/>
        <v>0</v>
      </c>
      <c r="AB142" s="17" t="b">
        <f t="shared" si="13"/>
        <v>0</v>
      </c>
      <c r="AC142" s="17" t="b">
        <f>IF(E142&gt;'Overview (RESPONSES REQUIRED)'!$F$52,FALSE,TRUE)</f>
        <v>0</v>
      </c>
      <c r="AD142" s="17" t="b">
        <f>IF('Overview (RESPONSES REQUIRED)'!$D$52="Y", TRUE, FALSE)</f>
        <v>0</v>
      </c>
      <c r="AE142" s="17" t="str">
        <f t="shared" si="14"/>
        <v>N</v>
      </c>
    </row>
    <row r="143" spans="1:31" ht="15" x14ac:dyDescent="0.15">
      <c r="A143" s="17" t="s">
        <v>1554</v>
      </c>
      <c r="B143" s="17">
        <v>2</v>
      </c>
      <c r="C143" s="17">
        <v>1</v>
      </c>
      <c r="D143" s="17" t="s">
        <v>1414</v>
      </c>
      <c r="E143" s="17">
        <v>12</v>
      </c>
      <c r="F143" s="17" t="str">
        <f>IF('ENDC-n78'!P146="Y", "Y", IF('ENDC-n78'!P146="N", "N", 0))</f>
        <v>N</v>
      </c>
      <c r="G143" s="17" t="str">
        <f>IFERROR(AND(OR(G1:H142,$AA143)=TRUE,IF(SEARCH(G$1,$A143)&gt;0,TRUE,FALSE)),"")</f>
        <v/>
      </c>
      <c r="H143" s="17" t="b">
        <f>IFERROR(AND(OR(H1:H142,$AA143)=TRUE,IF(SEARCH(H$1,$A143)&gt;0,TRUE,FALSE)),"")</f>
        <v>0</v>
      </c>
      <c r="I143" s="17" t="str">
        <f>IFERROR(AND(OR(I1:L142,$AA143)=TRUE,IF(SEARCH(I$1,$A143)&gt;0,TRUE,FALSE)),"")</f>
        <v/>
      </c>
      <c r="J143" s="17" t="str">
        <f>IFERROR(AND(OR(J1:L142,$AA143)=TRUE,IF(SEARCH(J$1,$A143)&gt;0,TRUE,FALSE)),"")</f>
        <v/>
      </c>
      <c r="K143" s="17" t="str">
        <f>IFERROR(AND(OR(K1:L142,$AA143)=TRUE,IF(SEARCH(K$1,$A143)&gt;0,TRUE,FALSE)),"")</f>
        <v/>
      </c>
      <c r="L143" s="17" t="str">
        <f>IFERROR(AND(OR(L1:L142,$AA143)=TRUE,IF(SEARCH(L$1,$A143)&gt;0,TRUE,FALSE)),"")</f>
        <v/>
      </c>
      <c r="M143" s="17" t="str">
        <f>IFERROR(AND(OR(M1:M142,$AA143)=TRUE,IF(SEARCH(M$1,$A143)&gt;0,TRUE,FALSE)),"")</f>
        <v/>
      </c>
      <c r="N143" s="17" t="str">
        <f>IFERROR(AND(OR(N1:Q142,$AA143)=TRUE,IF(SEARCH(N$1,$A143)&gt;0,TRUE,FALSE)),"")</f>
        <v/>
      </c>
      <c r="O143" s="17" t="str">
        <f>IFERROR(AND(OR(O1:Q142,$AA143)=TRUE,IF(SEARCH(O$1,$A143)&gt;0,TRUE,FALSE)),"")</f>
        <v/>
      </c>
      <c r="P143" s="17" t="str">
        <f>IFERROR(AND(OR(P1:Q142,$AA143)=TRUE,IF(SEARCH(P$1,$A143)&gt;0,TRUE,FALSE)),"")</f>
        <v/>
      </c>
      <c r="Q143" s="17" t="b">
        <f>IFERROR(AND(OR(Q1:Q142,$AA143)=TRUE,IF(SEARCH(Q$1,$A143)&gt;0,TRUE,FALSE)),"")</f>
        <v>0</v>
      </c>
      <c r="R143" s="17" t="str">
        <f>IFERROR(AND(OR(R1:S142,$AA143)=TRUE,IF(SEARCH(R$1,$A143)&gt;0,TRUE,FALSE)),"")</f>
        <v/>
      </c>
      <c r="S143" s="17" t="str">
        <f>IFERROR(AND(OR(S1:S142,$AA143)=TRUE,IF(SEARCH(S$1,$A143)&gt;0,TRUE,FALSE)),"")</f>
        <v/>
      </c>
      <c r="T143" s="17" t="str">
        <f>IFERROR(AND(OR(T1:T142,$AA143)=TRUE,IF(SEARCH(T$1,$A143)&gt;0,TRUE,FALSE)),"")</f>
        <v/>
      </c>
      <c r="U143" s="17" t="str">
        <f>IFERROR(AND(OR(U1:X142,$AA143)=TRUE,IF(SEARCH(U$1,$A143)&gt;0,TRUE,FALSE)),"")</f>
        <v/>
      </c>
      <c r="V143" s="17" t="str">
        <f>IFERROR(AND(OR(V1:X142,$AA143)=TRUE,IF(SEARCH(V$1,$A143)&gt;0,TRUE,FALSE)),"")</f>
        <v/>
      </c>
      <c r="W143" s="17" t="b">
        <f>IFERROR(AND(OR(W1:X142,$AA143)=TRUE,IF(SEARCH(W$1,$A143)&gt;0,TRUE,FALSE)),"")</f>
        <v>0</v>
      </c>
      <c r="X143" s="17" t="str">
        <f>IFERROR(AND(OR(X1:X142,$AA143)=TRUE,IF(SEARCH(X$1,$A143)&gt;0,TRUE,FALSE)),"")</f>
        <v/>
      </c>
      <c r="Y143" s="17">
        <f t="shared" si="10"/>
        <v>0</v>
      </c>
      <c r="Z143" s="17" t="b">
        <f t="shared" si="11"/>
        <v>0</v>
      </c>
      <c r="AA143" s="17" t="b">
        <f t="shared" si="12"/>
        <v>0</v>
      </c>
      <c r="AB143" s="17" t="b">
        <f t="shared" si="13"/>
        <v>0</v>
      </c>
      <c r="AC143" s="17" t="b">
        <f>IF(E143&gt;'Overview (RESPONSES REQUIRED)'!$F$52,FALSE,TRUE)</f>
        <v>0</v>
      </c>
      <c r="AD143" s="17" t="b">
        <f>IF('Overview (RESPONSES REQUIRED)'!$D$52="Y", TRUE, FALSE)</f>
        <v>0</v>
      </c>
      <c r="AE143" s="17" t="str">
        <f t="shared" si="14"/>
        <v>N</v>
      </c>
    </row>
    <row r="144" spans="1:31" ht="15" x14ac:dyDescent="0.15">
      <c r="A144" s="17" t="s">
        <v>1555</v>
      </c>
      <c r="B144" s="17">
        <v>2</v>
      </c>
      <c r="C144" s="17">
        <v>1</v>
      </c>
      <c r="D144" s="17" t="s">
        <v>1414</v>
      </c>
      <c r="E144" s="17">
        <v>12</v>
      </c>
      <c r="F144" s="17" t="str">
        <f>IF('ENDC-n78'!P147="Y", "Y", IF('ENDC-n78'!P147="N", "N", 0))</f>
        <v>N</v>
      </c>
      <c r="G144" s="17" t="str">
        <f>IFERROR(AND(OR(G1:H143,$AA144)=TRUE,IF(SEARCH(G$1,$A144)&gt;0,TRUE,FALSE)),"")</f>
        <v/>
      </c>
      <c r="H144" s="17" t="str">
        <f>IFERROR(AND(OR(H1:H143,$AA144)=TRUE,IF(SEARCH(H$1,$A144)&gt;0,TRUE,FALSE)),"")</f>
        <v/>
      </c>
      <c r="I144" s="17" t="str">
        <f>IFERROR(AND(OR(I1:L143,$AA144)=TRUE,IF(SEARCH(I$1,$A144)&gt;0,TRUE,FALSE)),"")</f>
        <v/>
      </c>
      <c r="J144" s="17" t="b">
        <f>IFERROR(AND(OR(J1:L143,$AA144)=TRUE,IF(SEARCH(J$1,$A144)&gt;0,TRUE,FALSE)),"")</f>
        <v>0</v>
      </c>
      <c r="K144" s="17" t="str">
        <f>IFERROR(AND(OR(K1:L143,$AA144)=TRUE,IF(SEARCH(K$1,$A144)&gt;0,TRUE,FALSE)),"")</f>
        <v/>
      </c>
      <c r="L144" s="17" t="str">
        <f>IFERROR(AND(OR(L1:L143,$AA144)=TRUE,IF(SEARCH(L$1,$A144)&gt;0,TRUE,FALSE)),"")</f>
        <v/>
      </c>
      <c r="M144" s="17" t="str">
        <f>IFERROR(AND(OR(M1:M143,$AA144)=TRUE,IF(SEARCH(M$1,$A144)&gt;0,TRUE,FALSE)),"")</f>
        <v/>
      </c>
      <c r="N144" s="17" t="str">
        <f>IFERROR(AND(OR(N1:Q143,$AA144)=TRUE,IF(SEARCH(N$1,$A144)&gt;0,TRUE,FALSE)),"")</f>
        <v/>
      </c>
      <c r="O144" s="17" t="str">
        <f>IFERROR(AND(OR(O1:Q143,$AA144)=TRUE,IF(SEARCH(O$1,$A144)&gt;0,TRUE,FALSE)),"")</f>
        <v/>
      </c>
      <c r="P144" s="17" t="str">
        <f>IFERROR(AND(OR(P1:Q143,$AA144)=TRUE,IF(SEARCH(P$1,$A144)&gt;0,TRUE,FALSE)),"")</f>
        <v/>
      </c>
      <c r="Q144" s="17" t="b">
        <f>IFERROR(AND(OR(Q1:Q143,$AA144)=TRUE,IF(SEARCH(Q$1,$A144)&gt;0,TRUE,FALSE)),"")</f>
        <v>0</v>
      </c>
      <c r="R144" s="17" t="str">
        <f>IFERROR(AND(OR(R1:S143,$AA144)=TRUE,IF(SEARCH(R$1,$A144)&gt;0,TRUE,FALSE)),"")</f>
        <v/>
      </c>
      <c r="S144" s="17" t="str">
        <f>IFERROR(AND(OR(S1:S143,$AA144)=TRUE,IF(SEARCH(S$1,$A144)&gt;0,TRUE,FALSE)),"")</f>
        <v/>
      </c>
      <c r="T144" s="17" t="str">
        <f>IFERROR(AND(OR(T1:T143,$AA144)=TRUE,IF(SEARCH(T$1,$A144)&gt;0,TRUE,FALSE)),"")</f>
        <v/>
      </c>
      <c r="U144" s="17" t="str">
        <f>IFERROR(AND(OR(U1:X143,$AA144)=TRUE,IF(SEARCH(U$1,$A144)&gt;0,TRUE,FALSE)),"")</f>
        <v/>
      </c>
      <c r="V144" s="17" t="str">
        <f>IFERROR(AND(OR(V1:X143,$AA144)=TRUE,IF(SEARCH(V$1,$A144)&gt;0,TRUE,FALSE)),"")</f>
        <v/>
      </c>
      <c r="W144" s="17" t="b">
        <f>IFERROR(AND(OR(W1:X143,$AA144)=TRUE,IF(SEARCH(W$1,$A144)&gt;0,TRUE,FALSE)),"")</f>
        <v>0</v>
      </c>
      <c r="X144" s="17" t="str">
        <f>IFERROR(AND(OR(X1:X143,$AA144)=TRUE,IF(SEARCH(X$1,$A144)&gt;0,TRUE,FALSE)),"")</f>
        <v/>
      </c>
      <c r="Y144" s="17">
        <f t="shared" si="10"/>
        <v>0</v>
      </c>
      <c r="Z144" s="17" t="b">
        <f t="shared" si="11"/>
        <v>0</v>
      </c>
      <c r="AA144" s="17" t="b">
        <f t="shared" si="12"/>
        <v>0</v>
      </c>
      <c r="AB144" s="17" t="b">
        <f t="shared" si="13"/>
        <v>0</v>
      </c>
      <c r="AC144" s="17" t="b">
        <f>IF(E144&gt;'Overview (RESPONSES REQUIRED)'!$F$52,FALSE,TRUE)</f>
        <v>0</v>
      </c>
      <c r="AD144" s="17" t="b">
        <f>IF('Overview (RESPONSES REQUIRED)'!$D$52="Y", TRUE, FALSE)</f>
        <v>0</v>
      </c>
      <c r="AE144" s="17" t="str">
        <f t="shared" si="14"/>
        <v>N</v>
      </c>
    </row>
    <row r="145" spans="1:31" ht="15" x14ac:dyDescent="0.15">
      <c r="A145" s="17" t="s">
        <v>1556</v>
      </c>
      <c r="B145" s="17">
        <v>2</v>
      </c>
      <c r="C145" s="17">
        <v>1</v>
      </c>
      <c r="D145" s="17" t="s">
        <v>1414</v>
      </c>
      <c r="E145" s="17">
        <v>12</v>
      </c>
      <c r="F145" s="17" t="str">
        <f>IF('ENDC-n78'!P148="Y", "Y", IF('ENDC-n78'!P148="N", "N", 0))</f>
        <v>N</v>
      </c>
      <c r="G145" s="17" t="str">
        <f>IFERROR(AND(OR(G1:H144,$AA145)=TRUE,IF(SEARCH(G$1,$A145)&gt;0,TRUE,FALSE)),"")</f>
        <v/>
      </c>
      <c r="H145" s="17" t="str">
        <f>IFERROR(AND(OR(H1:H144,$AA145)=TRUE,IF(SEARCH(H$1,$A145)&gt;0,TRUE,FALSE)),"")</f>
        <v/>
      </c>
      <c r="I145" s="17" t="str">
        <f>IFERROR(AND(OR(I1:L144,$AA145)=TRUE,IF(SEARCH(I$1,$A145)&gt;0,TRUE,FALSE)),"")</f>
        <v/>
      </c>
      <c r="J145" s="17" t="str">
        <f>IFERROR(AND(OR(J1:L144,$AA145)=TRUE,IF(SEARCH(J$1,$A145)&gt;0,TRUE,FALSE)),"")</f>
        <v/>
      </c>
      <c r="K145" s="17" t="str">
        <f>IFERROR(AND(OR(K1:L144,$AA145)=TRUE,IF(SEARCH(K$1,$A145)&gt;0,TRUE,FALSE)),"")</f>
        <v/>
      </c>
      <c r="L145" s="17" t="b">
        <f>IFERROR(AND(OR(L1:L144,$AA145)=TRUE,IF(SEARCH(L$1,$A145)&gt;0,TRUE,FALSE)),"")</f>
        <v>0</v>
      </c>
      <c r="M145" s="17" t="str">
        <f>IFERROR(AND(OR(M1:M144,$AA145)=TRUE,IF(SEARCH(M$1,$A145)&gt;0,TRUE,FALSE)),"")</f>
        <v/>
      </c>
      <c r="N145" s="17" t="str">
        <f>IFERROR(AND(OR(N1:Q144,$AA145)=TRUE,IF(SEARCH(N$1,$A145)&gt;0,TRUE,FALSE)),"")</f>
        <v/>
      </c>
      <c r="O145" s="17" t="b">
        <f>IFERROR(AND(OR(O1:Q144,$AA145)=TRUE,IF(SEARCH(O$1,$A145)&gt;0,TRUE,FALSE)),"")</f>
        <v>0</v>
      </c>
      <c r="P145" s="17" t="str">
        <f>IFERROR(AND(OR(P1:Q144,$AA145)=TRUE,IF(SEARCH(P$1,$A145)&gt;0,TRUE,FALSE)),"")</f>
        <v/>
      </c>
      <c r="Q145" s="17" t="str">
        <f>IFERROR(AND(OR(Q1:Q144,$AA145)=TRUE,IF(SEARCH(Q$1,$A145)&gt;0,TRUE,FALSE)),"")</f>
        <v/>
      </c>
      <c r="R145" s="17" t="str">
        <f>IFERROR(AND(OR(R1:S144,$AA145)=TRUE,IF(SEARCH(R$1,$A145)&gt;0,TRUE,FALSE)),"")</f>
        <v/>
      </c>
      <c r="S145" s="17" t="str">
        <f>IFERROR(AND(OR(S1:S144,$AA145)=TRUE,IF(SEARCH(S$1,$A145)&gt;0,TRUE,FALSE)),"")</f>
        <v/>
      </c>
      <c r="T145" s="17" t="str">
        <f>IFERROR(AND(OR(T1:T144,$AA145)=TRUE,IF(SEARCH(T$1,$A145)&gt;0,TRUE,FALSE)),"")</f>
        <v/>
      </c>
      <c r="U145" s="17" t="str">
        <f>IFERROR(AND(OR(U1:X144,$AA145)=TRUE,IF(SEARCH(U$1,$A145)&gt;0,TRUE,FALSE)),"")</f>
        <v/>
      </c>
      <c r="V145" s="17" t="str">
        <f>IFERROR(AND(OR(V1:X144,$AA145)=TRUE,IF(SEARCH(V$1,$A145)&gt;0,TRUE,FALSE)),"")</f>
        <v/>
      </c>
      <c r="W145" s="17" t="b">
        <f>IFERROR(AND(OR(W1:X144,$AA145)=TRUE,IF(SEARCH(W$1,$A145)&gt;0,TRUE,FALSE)),"")</f>
        <v>0</v>
      </c>
      <c r="X145" s="17" t="str">
        <f>IFERROR(AND(OR(X1:X144,$AA145)=TRUE,IF(SEARCH(X$1,$A145)&gt;0,TRUE,FALSE)),"")</f>
        <v/>
      </c>
      <c r="Y145" s="17">
        <f t="shared" si="10"/>
        <v>0</v>
      </c>
      <c r="Z145" s="17" t="b">
        <f t="shared" si="11"/>
        <v>0</v>
      </c>
      <c r="AA145" s="17" t="b">
        <f t="shared" si="12"/>
        <v>0</v>
      </c>
      <c r="AB145" s="17" t="b">
        <f t="shared" si="13"/>
        <v>0</v>
      </c>
      <c r="AC145" s="17" t="b">
        <f>IF(E145&gt;'Overview (RESPONSES REQUIRED)'!$F$52,FALSE,TRUE)</f>
        <v>0</v>
      </c>
      <c r="AD145" s="17" t="b">
        <f>IF('Overview (RESPONSES REQUIRED)'!$D$52="Y", TRUE, FALSE)</f>
        <v>0</v>
      </c>
      <c r="AE145" s="17" t="str">
        <f t="shared" si="14"/>
        <v>N</v>
      </c>
    </row>
    <row r="146" spans="1:31" ht="15" x14ac:dyDescent="0.15">
      <c r="A146" s="17" t="s">
        <v>1557</v>
      </c>
      <c r="B146" s="17">
        <v>2</v>
      </c>
      <c r="C146" s="17">
        <v>1</v>
      </c>
      <c r="D146" s="17" t="s">
        <v>1414</v>
      </c>
      <c r="E146" s="17">
        <v>10</v>
      </c>
      <c r="F146" s="17" t="str">
        <f>IF('ENDC-n78'!P149="Y", "Y", IF('ENDC-n78'!P149="N", "N", 0))</f>
        <v>N</v>
      </c>
      <c r="G146" s="17" t="b">
        <f>IFERROR(AND(OR(G1:H145,$AA146)=TRUE,IF(SEARCH(G$1,$A146)&gt;0,TRUE,FALSE)),"")</f>
        <v>0</v>
      </c>
      <c r="H146" s="17" t="str">
        <f>IFERROR(AND(OR(H1:H145,$AA146)=TRUE,IF(SEARCH(H$1,$A146)&gt;0,TRUE,FALSE)),"")</f>
        <v/>
      </c>
      <c r="I146" s="17" t="str">
        <f>IFERROR(AND(OR(I1:L145,$AA146)=TRUE,IF(SEARCH(I$1,$A146)&gt;0,TRUE,FALSE)),"")</f>
        <v/>
      </c>
      <c r="J146" s="17" t="str">
        <f>IFERROR(AND(OR(J1:L145,$AA146)=TRUE,IF(SEARCH(J$1,$A146)&gt;0,TRUE,FALSE)),"")</f>
        <v/>
      </c>
      <c r="K146" s="17" t="str">
        <f>IFERROR(AND(OR(K1:L145,$AA146)=TRUE,IF(SEARCH(K$1,$A146)&gt;0,TRUE,FALSE)),"")</f>
        <v/>
      </c>
      <c r="L146" s="17" t="b">
        <f>IFERROR(AND(OR(L1:L145,$AA146)=TRUE,IF(SEARCH(L$1,$A146)&gt;0,TRUE,FALSE)),"")</f>
        <v>0</v>
      </c>
      <c r="M146" s="17" t="str">
        <f>IFERROR(AND(OR(M1:M145,$AA146)=TRUE,IF(SEARCH(M$1,$A146)&gt;0,TRUE,FALSE)),"")</f>
        <v/>
      </c>
      <c r="N146" s="17" t="str">
        <f>IFERROR(AND(OR(N1:Q145,$AA146)=TRUE,IF(SEARCH(N$1,$A146)&gt;0,TRUE,FALSE)),"")</f>
        <v/>
      </c>
      <c r="O146" s="17" t="str">
        <f>IFERROR(AND(OR(O1:Q145,$AA146)=TRUE,IF(SEARCH(O$1,$A146)&gt;0,TRUE,FALSE)),"")</f>
        <v/>
      </c>
      <c r="P146" s="17" t="str">
        <f>IFERROR(AND(OR(P1:Q145,$AA146)=TRUE,IF(SEARCH(P$1,$A146)&gt;0,TRUE,FALSE)),"")</f>
        <v/>
      </c>
      <c r="Q146" s="17" t="str">
        <f>IFERROR(AND(OR(Q1:Q145,$AA146)=TRUE,IF(SEARCH(Q$1,$A146)&gt;0,TRUE,FALSE)),"")</f>
        <v/>
      </c>
      <c r="R146" s="17" t="str">
        <f>IFERROR(AND(OR(R1:S145,$AA146)=TRUE,IF(SEARCH(R$1,$A146)&gt;0,TRUE,FALSE)),"")</f>
        <v/>
      </c>
      <c r="S146" s="17" t="str">
        <f>IFERROR(AND(OR(S1:S145,$AA146)=TRUE,IF(SEARCH(S$1,$A146)&gt;0,TRUE,FALSE)),"")</f>
        <v/>
      </c>
      <c r="T146" s="17" t="str">
        <f>IFERROR(AND(OR(T1:T145,$AA146)=TRUE,IF(SEARCH(T$1,$A146)&gt;0,TRUE,FALSE)),"")</f>
        <v/>
      </c>
      <c r="U146" s="17" t="str">
        <f>IFERROR(AND(OR(U1:X145,$AA146)=TRUE,IF(SEARCH(U$1,$A146)&gt;0,TRUE,FALSE)),"")</f>
        <v/>
      </c>
      <c r="V146" s="17" t="str">
        <f>IFERROR(AND(OR(V1:X145,$AA146)=TRUE,IF(SEARCH(V$1,$A146)&gt;0,TRUE,FALSE)),"")</f>
        <v/>
      </c>
      <c r="W146" s="17" t="b">
        <f>IFERROR(AND(OR(W1:X145,$AA146)=TRUE,IF(SEARCH(W$1,$A146)&gt;0,TRUE,FALSE)),"")</f>
        <v>0</v>
      </c>
      <c r="X146" s="17" t="str">
        <f>IFERROR(AND(OR(X1:X145,$AA146)=TRUE,IF(SEARCH(X$1,$A146)&gt;0,TRUE,FALSE)),"")</f>
        <v/>
      </c>
      <c r="Y146" s="17">
        <f t="shared" si="10"/>
        <v>0</v>
      </c>
      <c r="Z146" s="17" t="b">
        <f t="shared" si="11"/>
        <v>0</v>
      </c>
      <c r="AA146" s="17" t="b">
        <f t="shared" si="12"/>
        <v>0</v>
      </c>
      <c r="AB146" s="17" t="b">
        <f t="shared" si="13"/>
        <v>0</v>
      </c>
      <c r="AC146" s="17" t="b">
        <f>IF(E146&gt;'Overview (RESPONSES REQUIRED)'!$F$52,FALSE,TRUE)</f>
        <v>0</v>
      </c>
      <c r="AD146" s="17" t="b">
        <f>IF('Overview (RESPONSES REQUIRED)'!$D$52="Y", TRUE, FALSE)</f>
        <v>0</v>
      </c>
      <c r="AE146" s="17" t="str">
        <f t="shared" si="14"/>
        <v>N</v>
      </c>
    </row>
    <row r="147" spans="1:31" ht="15" x14ac:dyDescent="0.15">
      <c r="A147" s="17" t="s">
        <v>1558</v>
      </c>
      <c r="B147" s="17">
        <v>2</v>
      </c>
      <c r="C147" s="17">
        <v>1</v>
      </c>
      <c r="D147" s="17" t="s">
        <v>1414</v>
      </c>
      <c r="E147" s="17">
        <v>10</v>
      </c>
      <c r="F147" s="17" t="str">
        <f>IF('ENDC-n78'!P150="Y", "Y", IF('ENDC-n78'!P150="N", "N", 0))</f>
        <v>N</v>
      </c>
      <c r="G147" s="17" t="b">
        <f>IFERROR(AND(OR(G1:H146,$AA147)=TRUE,IF(SEARCH(G$1,$A147)&gt;0,TRUE,FALSE)),"")</f>
        <v>0</v>
      </c>
      <c r="H147" s="17" t="str">
        <f>IFERROR(AND(OR(H1:H146,$AA147)=TRUE,IF(SEARCH(H$1,$A147)&gt;0,TRUE,FALSE)),"")</f>
        <v/>
      </c>
      <c r="I147" s="17" t="str">
        <f>IFERROR(AND(OR(I1:L146,$AA147)=TRUE,IF(SEARCH(I$1,$A147)&gt;0,TRUE,FALSE)),"")</f>
        <v/>
      </c>
      <c r="J147" s="17" t="str">
        <f>IFERROR(AND(OR(J1:L146,$AA147)=TRUE,IF(SEARCH(J$1,$A147)&gt;0,TRUE,FALSE)),"")</f>
        <v/>
      </c>
      <c r="K147" s="17" t="str">
        <f>IFERROR(AND(OR(K1:L146,$AA147)=TRUE,IF(SEARCH(K$1,$A147)&gt;0,TRUE,FALSE)),"")</f>
        <v/>
      </c>
      <c r="L147" s="17" t="str">
        <f>IFERROR(AND(OR(L1:L146,$AA147)=TRUE,IF(SEARCH(L$1,$A147)&gt;0,TRUE,FALSE)),"")</f>
        <v/>
      </c>
      <c r="M147" s="17" t="str">
        <f>IFERROR(AND(OR(M1:M146,$AA147)=TRUE,IF(SEARCH(M$1,$A147)&gt;0,TRUE,FALSE)),"")</f>
        <v/>
      </c>
      <c r="N147" s="17" t="str">
        <f>IFERROR(AND(OR(N1:Q146,$AA147)=TRUE,IF(SEARCH(N$1,$A147)&gt;0,TRUE,FALSE)),"")</f>
        <v/>
      </c>
      <c r="O147" s="17" t="str">
        <f>IFERROR(AND(OR(O1:Q146,$AA147)=TRUE,IF(SEARCH(O$1,$A147)&gt;0,TRUE,FALSE)),"")</f>
        <v/>
      </c>
      <c r="P147" s="17" t="str">
        <f>IFERROR(AND(OR(P1:Q146,$AA147)=TRUE,IF(SEARCH(P$1,$A147)&gt;0,TRUE,FALSE)),"")</f>
        <v/>
      </c>
      <c r="Q147" s="17" t="b">
        <f>IFERROR(AND(OR(Q1:Q146,$AA147)=TRUE,IF(SEARCH(Q$1,$A147)&gt;0,TRUE,FALSE)),"")</f>
        <v>0</v>
      </c>
      <c r="R147" s="17" t="str">
        <f>IFERROR(AND(OR(R1:S146,$AA147)=TRUE,IF(SEARCH(R$1,$A147)&gt;0,TRUE,FALSE)),"")</f>
        <v/>
      </c>
      <c r="S147" s="17" t="str">
        <f>IFERROR(AND(OR(S1:S146,$AA147)=TRUE,IF(SEARCH(S$1,$A147)&gt;0,TRUE,FALSE)),"")</f>
        <v/>
      </c>
      <c r="T147" s="17" t="str">
        <f>IFERROR(AND(OR(T1:T146,$AA147)=TRUE,IF(SEARCH(T$1,$A147)&gt;0,TRUE,FALSE)),"")</f>
        <v/>
      </c>
      <c r="U147" s="17" t="str">
        <f>IFERROR(AND(OR(U1:X146,$AA147)=TRUE,IF(SEARCH(U$1,$A147)&gt;0,TRUE,FALSE)),"")</f>
        <v/>
      </c>
      <c r="V147" s="17" t="str">
        <f>IFERROR(AND(OR(V1:X146,$AA147)=TRUE,IF(SEARCH(V$1,$A147)&gt;0,TRUE,FALSE)),"")</f>
        <v/>
      </c>
      <c r="W147" s="17" t="b">
        <f>IFERROR(AND(OR(W1:X146,$AA147)=TRUE,IF(SEARCH(W$1,$A147)&gt;0,TRUE,FALSE)),"")</f>
        <v>0</v>
      </c>
      <c r="X147" s="17" t="str">
        <f>IFERROR(AND(OR(X1:X146,$AA147)=TRUE,IF(SEARCH(X$1,$A147)&gt;0,TRUE,FALSE)),"")</f>
        <v/>
      </c>
      <c r="Y147" s="17">
        <f t="shared" si="10"/>
        <v>0</v>
      </c>
      <c r="Z147" s="17" t="b">
        <f t="shared" si="11"/>
        <v>0</v>
      </c>
      <c r="AA147" s="17" t="b">
        <f t="shared" si="12"/>
        <v>0</v>
      </c>
      <c r="AB147" s="17" t="b">
        <f t="shared" si="13"/>
        <v>0</v>
      </c>
      <c r="AC147" s="17" t="b">
        <f>IF(E147&gt;'Overview (RESPONSES REQUIRED)'!$F$52,FALSE,TRUE)</f>
        <v>0</v>
      </c>
      <c r="AD147" s="17" t="b">
        <f>IF('Overview (RESPONSES REQUIRED)'!$D$52="Y", TRUE, FALSE)</f>
        <v>0</v>
      </c>
      <c r="AE147" s="17" t="str">
        <f t="shared" si="14"/>
        <v>N</v>
      </c>
    </row>
    <row r="148" spans="1:31" ht="15" x14ac:dyDescent="0.15">
      <c r="A148" s="17" t="s">
        <v>1559</v>
      </c>
      <c r="B148" s="17">
        <v>2</v>
      </c>
      <c r="C148" s="17">
        <v>1</v>
      </c>
      <c r="D148" s="17" t="s">
        <v>1414</v>
      </c>
      <c r="E148" s="17">
        <v>10</v>
      </c>
      <c r="F148" s="17" t="str">
        <f>IF('ENDC-n78'!P151="Y", "Y", IF('ENDC-n78'!P151="N", "N", 0))</f>
        <v>N</v>
      </c>
      <c r="G148" s="17" t="str">
        <f>IFERROR(AND(OR(G1:H147,$AA148)=TRUE,IF(SEARCH(G$1,$A148)&gt;0,TRUE,FALSE)),"")</f>
        <v/>
      </c>
      <c r="H148" s="17" t="str">
        <f>IFERROR(AND(OR(H1:H147,$AA148)=TRUE,IF(SEARCH(H$1,$A148)&gt;0,TRUE,FALSE)),"")</f>
        <v/>
      </c>
      <c r="I148" s="17" t="b">
        <f>IFERROR(AND(OR(I1:L147,$AA148)=TRUE,IF(SEARCH(I$1,$A148)&gt;0,TRUE,FALSE)),"")</f>
        <v>0</v>
      </c>
      <c r="J148" s="17" t="str">
        <f>IFERROR(AND(OR(J1:L147,$AA148)=TRUE,IF(SEARCH(J$1,$A148)&gt;0,TRUE,FALSE)),"")</f>
        <v/>
      </c>
      <c r="K148" s="17" t="str">
        <f>IFERROR(AND(OR(K1:L147,$AA148)=TRUE,IF(SEARCH(K$1,$A148)&gt;0,TRUE,FALSE)),"")</f>
        <v/>
      </c>
      <c r="L148" s="17" t="str">
        <f>IFERROR(AND(OR(L1:L147,$AA148)=TRUE,IF(SEARCH(L$1,$A148)&gt;0,TRUE,FALSE)),"")</f>
        <v/>
      </c>
      <c r="M148" s="17" t="str">
        <f>IFERROR(AND(OR(M1:M147,$AA148)=TRUE,IF(SEARCH(M$1,$A148)&gt;0,TRUE,FALSE)),"")</f>
        <v/>
      </c>
      <c r="N148" s="17" t="str">
        <f>IFERROR(AND(OR(N1:Q147,$AA148)=TRUE,IF(SEARCH(N$1,$A148)&gt;0,TRUE,FALSE)),"")</f>
        <v/>
      </c>
      <c r="O148" s="17" t="str">
        <f>IFERROR(AND(OR(O1:Q147,$AA148)=TRUE,IF(SEARCH(O$1,$A148)&gt;0,TRUE,FALSE)),"")</f>
        <v/>
      </c>
      <c r="P148" s="17" t="str">
        <f>IFERROR(AND(OR(P1:Q147,$AA148)=TRUE,IF(SEARCH(P$1,$A148)&gt;0,TRUE,FALSE)),"")</f>
        <v/>
      </c>
      <c r="Q148" s="17" t="b">
        <f>IFERROR(AND(OR(Q1:Q147,$AA148)=TRUE,IF(SEARCH(Q$1,$A148)&gt;0,TRUE,FALSE)),"")</f>
        <v>0</v>
      </c>
      <c r="R148" s="17" t="str">
        <f>IFERROR(AND(OR(R1:S147,$AA148)=TRUE,IF(SEARCH(R$1,$A148)&gt;0,TRUE,FALSE)),"")</f>
        <v/>
      </c>
      <c r="S148" s="17" t="str">
        <f>IFERROR(AND(OR(S1:S147,$AA148)=TRUE,IF(SEARCH(S$1,$A148)&gt;0,TRUE,FALSE)),"")</f>
        <v/>
      </c>
      <c r="T148" s="17" t="str">
        <f>IFERROR(AND(OR(T1:T147,$AA148)=TRUE,IF(SEARCH(T$1,$A148)&gt;0,TRUE,FALSE)),"")</f>
        <v/>
      </c>
      <c r="U148" s="17" t="str">
        <f>IFERROR(AND(OR(U1:X147,$AA148)=TRUE,IF(SEARCH(U$1,$A148)&gt;0,TRUE,FALSE)),"")</f>
        <v/>
      </c>
      <c r="V148" s="17" t="str">
        <f>IFERROR(AND(OR(V1:X147,$AA148)=TRUE,IF(SEARCH(V$1,$A148)&gt;0,TRUE,FALSE)),"")</f>
        <v/>
      </c>
      <c r="W148" s="17" t="b">
        <f>IFERROR(AND(OR(W1:X147,$AA148)=TRUE,IF(SEARCH(W$1,$A148)&gt;0,TRUE,FALSE)),"")</f>
        <v>0</v>
      </c>
      <c r="X148" s="17" t="str">
        <f>IFERROR(AND(OR(X1:X147,$AA148)=TRUE,IF(SEARCH(X$1,$A148)&gt;0,TRUE,FALSE)),"")</f>
        <v/>
      </c>
      <c r="Y148" s="17">
        <f t="shared" si="10"/>
        <v>0</v>
      </c>
      <c r="Z148" s="17" t="b">
        <f t="shared" si="11"/>
        <v>0</v>
      </c>
      <c r="AA148" s="17" t="b">
        <f t="shared" si="12"/>
        <v>0</v>
      </c>
      <c r="AB148" s="17" t="b">
        <f t="shared" si="13"/>
        <v>0</v>
      </c>
      <c r="AC148" s="17" t="b">
        <f>IF(E148&gt;'Overview (RESPONSES REQUIRED)'!$F$52,FALSE,TRUE)</f>
        <v>0</v>
      </c>
      <c r="AD148" s="17" t="b">
        <f>IF('Overview (RESPONSES REQUIRED)'!$D$52="Y", TRUE, FALSE)</f>
        <v>0</v>
      </c>
      <c r="AE148" s="17" t="str">
        <f t="shared" si="14"/>
        <v>N</v>
      </c>
    </row>
    <row r="149" spans="1:31" ht="15" x14ac:dyDescent="0.15">
      <c r="A149" s="17" t="s">
        <v>1560</v>
      </c>
      <c r="B149" s="17">
        <v>2</v>
      </c>
      <c r="C149" s="17">
        <v>1</v>
      </c>
      <c r="D149" s="17" t="s">
        <v>1414</v>
      </c>
      <c r="E149" s="17">
        <v>10</v>
      </c>
      <c r="F149" s="17" t="str">
        <f>IF('ENDC-n78'!P152="Y", "Y", IF('ENDC-n78'!P152="N", "N", 0))</f>
        <v>N</v>
      </c>
      <c r="G149" s="17" t="str">
        <f>IFERROR(AND(OR(G1:H148,$AA149)=TRUE,IF(SEARCH(G$1,$A149)&gt;0,TRUE,FALSE)),"")</f>
        <v/>
      </c>
      <c r="H149" s="17" t="str">
        <f>IFERROR(AND(OR(H1:H148,$AA149)=TRUE,IF(SEARCH(H$1,$A149)&gt;0,TRUE,FALSE)),"")</f>
        <v/>
      </c>
      <c r="I149" s="17" t="str">
        <f>IFERROR(AND(OR(I1:L148,$AA149)=TRUE,IF(SEARCH(I$1,$A149)&gt;0,TRUE,FALSE)),"")</f>
        <v/>
      </c>
      <c r="J149" s="17" t="str">
        <f>IFERROR(AND(OR(J1:L148,$AA149)=TRUE,IF(SEARCH(J$1,$A149)&gt;0,TRUE,FALSE)),"")</f>
        <v/>
      </c>
      <c r="K149" s="17" t="str">
        <f>IFERROR(AND(OR(K1:L148,$AA149)=TRUE,IF(SEARCH(K$1,$A149)&gt;0,TRUE,FALSE)),"")</f>
        <v/>
      </c>
      <c r="L149" s="17" t="b">
        <f>IFERROR(AND(OR(L1:L148,$AA149)=TRUE,IF(SEARCH(L$1,$A149)&gt;0,TRUE,FALSE)),"")</f>
        <v>0</v>
      </c>
      <c r="M149" s="17" t="str">
        <f>IFERROR(AND(OR(M1:M148,$AA149)=TRUE,IF(SEARCH(M$1,$A149)&gt;0,TRUE,FALSE)),"")</f>
        <v/>
      </c>
      <c r="N149" s="17" t="b">
        <f>IFERROR(AND(OR(N1:Q148,$AA149)=TRUE,IF(SEARCH(N$1,$A149)&gt;0,TRUE,FALSE)),"")</f>
        <v>0</v>
      </c>
      <c r="O149" s="17" t="str">
        <f>IFERROR(AND(OR(O1:Q148,$AA149)=TRUE,IF(SEARCH(O$1,$A149)&gt;0,TRUE,FALSE)),"")</f>
        <v/>
      </c>
      <c r="P149" s="17" t="str">
        <f>IFERROR(AND(OR(P1:Q148,$AA149)=TRUE,IF(SEARCH(P$1,$A149)&gt;0,TRUE,FALSE)),"")</f>
        <v/>
      </c>
      <c r="Q149" s="17" t="str">
        <f>IFERROR(AND(OR(Q1:Q148,$AA149)=TRUE,IF(SEARCH(Q$1,$A149)&gt;0,TRUE,FALSE)),"")</f>
        <v/>
      </c>
      <c r="R149" s="17" t="str">
        <f>IFERROR(AND(OR(R1:S148,$AA149)=TRUE,IF(SEARCH(R$1,$A149)&gt;0,TRUE,FALSE)),"")</f>
        <v/>
      </c>
      <c r="S149" s="17" t="str">
        <f>IFERROR(AND(OR(S1:S148,$AA149)=TRUE,IF(SEARCH(S$1,$A149)&gt;0,TRUE,FALSE)),"")</f>
        <v/>
      </c>
      <c r="T149" s="17" t="str">
        <f>IFERROR(AND(OR(T1:T148,$AA149)=TRUE,IF(SEARCH(T$1,$A149)&gt;0,TRUE,FALSE)),"")</f>
        <v/>
      </c>
      <c r="U149" s="17" t="str">
        <f>IFERROR(AND(OR(U1:X148,$AA149)=TRUE,IF(SEARCH(U$1,$A149)&gt;0,TRUE,FALSE)),"")</f>
        <v/>
      </c>
      <c r="V149" s="17" t="str">
        <f>IFERROR(AND(OR(V1:X148,$AA149)=TRUE,IF(SEARCH(V$1,$A149)&gt;0,TRUE,FALSE)),"")</f>
        <v/>
      </c>
      <c r="W149" s="17" t="b">
        <f>IFERROR(AND(OR(W1:X148,$AA149)=TRUE,IF(SEARCH(W$1,$A149)&gt;0,TRUE,FALSE)),"")</f>
        <v>0</v>
      </c>
      <c r="X149" s="17" t="str">
        <f>IFERROR(AND(OR(X1:X148,$AA149)=TRUE,IF(SEARCH(X$1,$A149)&gt;0,TRUE,FALSE)),"")</f>
        <v/>
      </c>
      <c r="Y149" s="17">
        <f t="shared" si="10"/>
        <v>0</v>
      </c>
      <c r="Z149" s="17" t="b">
        <f t="shared" si="11"/>
        <v>0</v>
      </c>
      <c r="AA149" s="17" t="b">
        <f t="shared" si="12"/>
        <v>0</v>
      </c>
      <c r="AB149" s="17" t="b">
        <f t="shared" si="13"/>
        <v>0</v>
      </c>
      <c r="AC149" s="17" t="b">
        <f>IF(E149&gt;'Overview (RESPONSES REQUIRED)'!$F$52,FALSE,TRUE)</f>
        <v>0</v>
      </c>
      <c r="AD149" s="17" t="b">
        <f>IF('Overview (RESPONSES REQUIRED)'!$D$52="Y", TRUE, FALSE)</f>
        <v>0</v>
      </c>
      <c r="AE149" s="17" t="str">
        <f t="shared" si="14"/>
        <v>N</v>
      </c>
    </row>
    <row r="150" spans="1:31" ht="15" x14ac:dyDescent="0.15">
      <c r="A150" s="17" t="s">
        <v>1561</v>
      </c>
      <c r="B150" s="17">
        <v>2</v>
      </c>
      <c r="C150" s="17">
        <v>1</v>
      </c>
      <c r="D150" s="17" t="s">
        <v>1414</v>
      </c>
      <c r="E150" s="17">
        <v>8</v>
      </c>
      <c r="F150" s="17" t="str">
        <f>IF('ENDC-n78'!P153="Y", "Y", IF('ENDC-n78'!P153="N", "N", 0))</f>
        <v>N</v>
      </c>
      <c r="G150" s="17" t="str">
        <f>IFERROR(AND(OR(G1:H149,$AA150)=TRUE,IF(SEARCH(G$1,$A150)&gt;0,TRUE,FALSE)),"")</f>
        <v/>
      </c>
      <c r="H150" s="17" t="str">
        <f>IFERROR(AND(OR(H1:H149,$AA150)=TRUE,IF(SEARCH(H$1,$A150)&gt;0,TRUE,FALSE)),"")</f>
        <v/>
      </c>
      <c r="I150" s="17" t="str">
        <f>IFERROR(AND(OR(I1:L149,$AA150)=TRUE,IF(SEARCH(I$1,$A150)&gt;0,TRUE,FALSE)),"")</f>
        <v/>
      </c>
      <c r="J150" s="17" t="str">
        <f>IFERROR(AND(OR(J1:L149,$AA150)=TRUE,IF(SEARCH(J$1,$A150)&gt;0,TRUE,FALSE)),"")</f>
        <v/>
      </c>
      <c r="K150" s="17" t="b">
        <f>IFERROR(AND(OR(K1:L149,$AA150)=TRUE,IF(SEARCH(K$1,$A150)&gt;0,TRUE,FALSE)),"")</f>
        <v>0</v>
      </c>
      <c r="L150" s="17" t="str">
        <f>IFERROR(AND(OR(L1:L149,$AA150)=TRUE,IF(SEARCH(L$1,$A150)&gt;0,TRUE,FALSE)),"")</f>
        <v/>
      </c>
      <c r="M150" s="17" t="str">
        <f>IFERROR(AND(OR(M1:M149,$AA150)=TRUE,IF(SEARCH(M$1,$A150)&gt;0,TRUE,FALSE)),"")</f>
        <v/>
      </c>
      <c r="N150" s="17" t="str">
        <f>IFERROR(AND(OR(N1:Q149,$AA150)=TRUE,IF(SEARCH(N$1,$A150)&gt;0,TRUE,FALSE)),"")</f>
        <v/>
      </c>
      <c r="O150" s="17" t="str">
        <f>IFERROR(AND(OR(O1:Q149,$AA150)=TRUE,IF(SEARCH(O$1,$A150)&gt;0,TRUE,FALSE)),"")</f>
        <v/>
      </c>
      <c r="P150" s="17" t="b">
        <f>IFERROR(AND(OR(P1:Q149,$AA150)=TRUE,IF(SEARCH(P$1,$A150)&gt;0,TRUE,FALSE)),"")</f>
        <v>0</v>
      </c>
      <c r="Q150" s="17" t="str">
        <f>IFERROR(AND(OR(Q1:Q149,$AA150)=TRUE,IF(SEARCH(Q$1,$A150)&gt;0,TRUE,FALSE)),"")</f>
        <v/>
      </c>
      <c r="R150" s="17" t="str">
        <f>IFERROR(AND(OR(R1:S149,$AA150)=TRUE,IF(SEARCH(R$1,$A150)&gt;0,TRUE,FALSE)),"")</f>
        <v/>
      </c>
      <c r="S150" s="17" t="str">
        <f>IFERROR(AND(OR(S1:S149,$AA150)=TRUE,IF(SEARCH(S$1,$A150)&gt;0,TRUE,FALSE)),"")</f>
        <v/>
      </c>
      <c r="T150" s="17" t="str">
        <f>IFERROR(AND(OR(T1:T149,$AA150)=TRUE,IF(SEARCH(T$1,$A150)&gt;0,TRUE,FALSE)),"")</f>
        <v/>
      </c>
      <c r="U150" s="17" t="str">
        <f>IFERROR(AND(OR(U1:X149,$AA150)=TRUE,IF(SEARCH(U$1,$A150)&gt;0,TRUE,FALSE)),"")</f>
        <v/>
      </c>
      <c r="V150" s="17" t="str">
        <f>IFERROR(AND(OR(V1:X149,$AA150)=TRUE,IF(SEARCH(V$1,$A150)&gt;0,TRUE,FALSE)),"")</f>
        <v/>
      </c>
      <c r="W150" s="17" t="b">
        <f>IFERROR(AND(OR(W1:X149,$AA150)=TRUE,IF(SEARCH(W$1,$A150)&gt;0,TRUE,FALSE)),"")</f>
        <v>0</v>
      </c>
      <c r="X150" s="17" t="str">
        <f>IFERROR(AND(OR(X1:X149,$AA150)=TRUE,IF(SEARCH(X$1,$A150)&gt;0,TRUE,FALSE)),"")</f>
        <v/>
      </c>
      <c r="Y150" s="17">
        <f t="shared" si="10"/>
        <v>0</v>
      </c>
      <c r="Z150" s="17" t="b">
        <f t="shared" si="11"/>
        <v>0</v>
      </c>
      <c r="AA150" s="17" t="b">
        <f t="shared" si="12"/>
        <v>0</v>
      </c>
      <c r="AB150" s="17" t="b">
        <f t="shared" si="13"/>
        <v>0</v>
      </c>
      <c r="AC150" s="17" t="b">
        <f>IF(E150&gt;'Overview (RESPONSES REQUIRED)'!$F$52,FALSE,TRUE)</f>
        <v>0</v>
      </c>
      <c r="AD150" s="17" t="b">
        <f>IF('Overview (RESPONSES REQUIRED)'!$D$52="Y", TRUE, FALSE)</f>
        <v>0</v>
      </c>
      <c r="AE150" s="17" t="str">
        <f t="shared" si="14"/>
        <v>N</v>
      </c>
    </row>
    <row r="151" spans="1:31" ht="15" x14ac:dyDescent="0.15">
      <c r="A151" s="17" t="s">
        <v>1562</v>
      </c>
      <c r="B151" s="17">
        <v>2</v>
      </c>
      <c r="C151" s="17">
        <v>1</v>
      </c>
      <c r="D151" s="17" t="s">
        <v>1414</v>
      </c>
      <c r="E151" s="17">
        <v>12</v>
      </c>
      <c r="F151" s="17" t="str">
        <f>IF('ENDC-n78'!P154="Y", "Y", IF('ENDC-n78'!P154="N", "N", 0))</f>
        <v>N</v>
      </c>
      <c r="G151" s="17" t="str">
        <f>IFERROR(AND(OR(G1:H150,$AA151)=TRUE,IF(SEARCH(G$1,$A151)&gt;0,TRUE,FALSE)),"")</f>
        <v/>
      </c>
      <c r="H151" s="17" t="str">
        <f>IFERROR(AND(OR(H1:H150,$AA151)=TRUE,IF(SEARCH(H$1,$A151)&gt;0,TRUE,FALSE)),"")</f>
        <v/>
      </c>
      <c r="I151" s="17" t="str">
        <f>IFERROR(AND(OR(I1:L150,$AA151)=TRUE,IF(SEARCH(I$1,$A151)&gt;0,TRUE,FALSE)),"")</f>
        <v/>
      </c>
      <c r="J151" s="17" t="str">
        <f>IFERROR(AND(OR(J1:L150,$AA151)=TRUE,IF(SEARCH(J$1,$A151)&gt;0,TRUE,FALSE)),"")</f>
        <v/>
      </c>
      <c r="K151" s="17" t="str">
        <f>IFERROR(AND(OR(K1:L150,$AA151)=TRUE,IF(SEARCH(K$1,$A151)&gt;0,TRUE,FALSE)),"")</f>
        <v/>
      </c>
      <c r="L151" s="17" t="b">
        <f>IFERROR(AND(OR(L1:L150,$AA151)=TRUE,IF(SEARCH(L$1,$A151)&gt;0,TRUE,FALSE)),"")</f>
        <v>0</v>
      </c>
      <c r="M151" s="17" t="str">
        <f>IFERROR(AND(OR(M1:M150,$AA151)=TRUE,IF(SEARCH(M$1,$A151)&gt;0,TRUE,FALSE)),"")</f>
        <v/>
      </c>
      <c r="N151" s="17" t="str">
        <f>IFERROR(AND(OR(N1:Q150,$AA151)=TRUE,IF(SEARCH(N$1,$A151)&gt;0,TRUE,FALSE)),"")</f>
        <v/>
      </c>
      <c r="O151" s="17" t="str">
        <f>IFERROR(AND(OR(O1:Q150,$AA151)=TRUE,IF(SEARCH(O$1,$A151)&gt;0,TRUE,FALSE)),"")</f>
        <v/>
      </c>
      <c r="P151" s="17" t="b">
        <f>IFERROR(AND(OR(P1:Q150,$AA151)=TRUE,IF(SEARCH(P$1,$A151)&gt;0,TRUE,FALSE)),"")</f>
        <v>0</v>
      </c>
      <c r="Q151" s="17" t="str">
        <f>IFERROR(AND(OR(Q1:Q150,$AA151)=TRUE,IF(SEARCH(Q$1,$A151)&gt;0,TRUE,FALSE)),"")</f>
        <v/>
      </c>
      <c r="R151" s="17" t="str">
        <f>IFERROR(AND(OR(R1:S150,$AA151)=TRUE,IF(SEARCH(R$1,$A151)&gt;0,TRUE,FALSE)),"")</f>
        <v/>
      </c>
      <c r="S151" s="17" t="str">
        <f>IFERROR(AND(OR(S1:S150,$AA151)=TRUE,IF(SEARCH(S$1,$A151)&gt;0,TRUE,FALSE)),"")</f>
        <v/>
      </c>
      <c r="T151" s="17" t="str">
        <f>IFERROR(AND(OR(T1:T150,$AA151)=TRUE,IF(SEARCH(T$1,$A151)&gt;0,TRUE,FALSE)),"")</f>
        <v/>
      </c>
      <c r="U151" s="17" t="b">
        <f>IFERROR(AND(OR(U1:X150,$AA151)=TRUE,IF(SEARCH(U$1,$A151)&gt;0,TRUE,FALSE)),"")</f>
        <v>0</v>
      </c>
      <c r="V151" s="17" t="str">
        <f>IFERROR(AND(OR(V1:X150,$AA151)=TRUE,IF(SEARCH(V$1,$A151)&gt;0,TRUE,FALSE)),"")</f>
        <v/>
      </c>
      <c r="W151" s="17" t="str">
        <f>IFERROR(AND(OR(W1:X150,$AA151)=TRUE,IF(SEARCH(W$1,$A151)&gt;0,TRUE,FALSE)),"")</f>
        <v/>
      </c>
      <c r="X151" s="17" t="str">
        <f>IFERROR(AND(OR(X1:X150,$AA151)=TRUE,IF(SEARCH(X$1,$A151)&gt;0,TRUE,FALSE)),"")</f>
        <v/>
      </c>
      <c r="Y151" s="17">
        <f t="shared" si="10"/>
        <v>0</v>
      </c>
      <c r="Z151" s="17" t="b">
        <f t="shared" si="11"/>
        <v>0</v>
      </c>
      <c r="AA151" s="17" t="b">
        <f t="shared" si="12"/>
        <v>0</v>
      </c>
      <c r="AB151" s="17" t="b">
        <f t="shared" si="13"/>
        <v>0</v>
      </c>
      <c r="AC151" s="17" t="b">
        <f>IF(E151&gt;'Overview (RESPONSES REQUIRED)'!$F$52,FALSE,TRUE)</f>
        <v>0</v>
      </c>
      <c r="AD151" s="17" t="b">
        <f>IF('Overview (RESPONSES REQUIRED)'!$D$52="Y", TRUE, FALSE)</f>
        <v>0</v>
      </c>
      <c r="AE151" s="17" t="str">
        <f t="shared" si="14"/>
        <v>N</v>
      </c>
    </row>
    <row r="152" spans="1:31" ht="15" x14ac:dyDescent="0.15">
      <c r="A152" s="17" t="s">
        <v>1563</v>
      </c>
      <c r="B152" s="17">
        <v>2</v>
      </c>
      <c r="C152" s="17">
        <v>1</v>
      </c>
      <c r="D152" s="17" t="s">
        <v>1414</v>
      </c>
      <c r="E152" s="17">
        <v>12</v>
      </c>
      <c r="F152" s="17" t="str">
        <f>IF('ENDC-n78'!P155="Y", "Y", IF('ENDC-n78'!P155="N", "N", 0))</f>
        <v>N</v>
      </c>
      <c r="G152" s="17" t="str">
        <f>IFERROR(AND(OR(G1:H151,$AA152)=TRUE,IF(SEARCH(G$1,$A152)&gt;0,TRUE,FALSE)),"")</f>
        <v/>
      </c>
      <c r="H152" s="17" t="str">
        <f>IFERROR(AND(OR(H1:H151,$AA152)=TRUE,IF(SEARCH(H$1,$A152)&gt;0,TRUE,FALSE)),"")</f>
        <v/>
      </c>
      <c r="I152" s="17" t="str">
        <f>IFERROR(AND(OR(I1:L151,$AA152)=TRUE,IF(SEARCH(I$1,$A152)&gt;0,TRUE,FALSE)),"")</f>
        <v/>
      </c>
      <c r="J152" s="17" t="str">
        <f>IFERROR(AND(OR(J1:L151,$AA152)=TRUE,IF(SEARCH(J$1,$A152)&gt;0,TRUE,FALSE)),"")</f>
        <v/>
      </c>
      <c r="K152" s="17" t="b">
        <f>IFERROR(AND(OR(K1:L151,$AA152)=TRUE,IF(SEARCH(K$1,$A152)&gt;0,TRUE,FALSE)),"")</f>
        <v>0</v>
      </c>
      <c r="L152" s="17" t="str">
        <f>IFERROR(AND(OR(L1:L151,$AA152)=TRUE,IF(SEARCH(L$1,$A152)&gt;0,TRUE,FALSE)),"")</f>
        <v/>
      </c>
      <c r="M152" s="17" t="str">
        <f>IFERROR(AND(OR(M1:M151,$AA152)=TRUE,IF(SEARCH(M$1,$A152)&gt;0,TRUE,FALSE)),"")</f>
        <v/>
      </c>
      <c r="N152" s="17" t="str">
        <f>IFERROR(AND(OR(N1:Q151,$AA152)=TRUE,IF(SEARCH(N$1,$A152)&gt;0,TRUE,FALSE)),"")</f>
        <v/>
      </c>
      <c r="O152" s="17" t="str">
        <f>IFERROR(AND(OR(O1:Q151,$AA152)=TRUE,IF(SEARCH(O$1,$A152)&gt;0,TRUE,FALSE)),"")</f>
        <v/>
      </c>
      <c r="P152" s="17" t="str">
        <f>IFERROR(AND(OR(P1:Q151,$AA152)=TRUE,IF(SEARCH(P$1,$A152)&gt;0,TRUE,FALSE)),"")</f>
        <v/>
      </c>
      <c r="Q152" s="17" t="b">
        <f>IFERROR(AND(OR(Q1:Q151,$AA152)=TRUE,IF(SEARCH(Q$1,$A152)&gt;0,TRUE,FALSE)),"")</f>
        <v>0</v>
      </c>
      <c r="R152" s="17" t="str">
        <f>IFERROR(AND(OR(R1:S151,$AA152)=TRUE,IF(SEARCH(R$1,$A152)&gt;0,TRUE,FALSE)),"")</f>
        <v/>
      </c>
      <c r="S152" s="17" t="str">
        <f>IFERROR(AND(OR(S1:S151,$AA152)=TRUE,IF(SEARCH(S$1,$A152)&gt;0,TRUE,FALSE)),"")</f>
        <v/>
      </c>
      <c r="T152" s="17" t="str">
        <f>IFERROR(AND(OR(T1:T151,$AA152)=TRUE,IF(SEARCH(T$1,$A152)&gt;0,TRUE,FALSE)),"")</f>
        <v/>
      </c>
      <c r="U152" s="17" t="b">
        <f>IFERROR(AND(OR(U1:X151,$AA152)=TRUE,IF(SEARCH(U$1,$A152)&gt;0,TRUE,FALSE)),"")</f>
        <v>0</v>
      </c>
      <c r="V152" s="17" t="str">
        <f>IFERROR(AND(OR(V1:X151,$AA152)=TRUE,IF(SEARCH(V$1,$A152)&gt;0,TRUE,FALSE)),"")</f>
        <v/>
      </c>
      <c r="W152" s="17" t="str">
        <f>IFERROR(AND(OR(W1:X151,$AA152)=TRUE,IF(SEARCH(W$1,$A152)&gt;0,TRUE,FALSE)),"")</f>
        <v/>
      </c>
      <c r="X152" s="17" t="str">
        <f>IFERROR(AND(OR(X1:X151,$AA152)=TRUE,IF(SEARCH(X$1,$A152)&gt;0,TRUE,FALSE)),"")</f>
        <v/>
      </c>
      <c r="Y152" s="17">
        <f t="shared" si="10"/>
        <v>0</v>
      </c>
      <c r="Z152" s="17" t="b">
        <f t="shared" si="11"/>
        <v>0</v>
      </c>
      <c r="AA152" s="17" t="b">
        <f t="shared" si="12"/>
        <v>0</v>
      </c>
      <c r="AB152" s="17" t="b">
        <f t="shared" si="13"/>
        <v>0</v>
      </c>
      <c r="AC152" s="17" t="b">
        <f>IF(E152&gt;'Overview (RESPONSES REQUIRED)'!$F$52,FALSE,TRUE)</f>
        <v>0</v>
      </c>
      <c r="AD152" s="17" t="b">
        <f>IF('Overview (RESPONSES REQUIRED)'!$D$52="Y", TRUE, FALSE)</f>
        <v>0</v>
      </c>
      <c r="AE152" s="17" t="str">
        <f t="shared" si="14"/>
        <v>N</v>
      </c>
    </row>
    <row r="153" spans="1:31" ht="15" x14ac:dyDescent="0.15">
      <c r="A153" s="17" t="s">
        <v>1564</v>
      </c>
      <c r="B153" s="17">
        <v>2</v>
      </c>
      <c r="C153" s="17">
        <v>1</v>
      </c>
      <c r="D153" s="17" t="s">
        <v>1414</v>
      </c>
      <c r="E153" s="17">
        <v>8</v>
      </c>
      <c r="F153" s="17" t="str">
        <f>IF('ENDC-n78'!P156="Y", "Y", IF('ENDC-n78'!P156="N", "N", 0))</f>
        <v>N</v>
      </c>
      <c r="G153" s="17" t="str">
        <f>IFERROR(AND(OR(G1:H152,$AA153)=TRUE,IF(SEARCH(G$1,$A153)&gt;0,TRUE,FALSE)),"")</f>
        <v/>
      </c>
      <c r="H153" s="17" t="b">
        <f>IFERROR(AND(OR(H1:H152,$AA153)=TRUE,IF(SEARCH(H$1,$A153)&gt;0,TRUE,FALSE)),"")</f>
        <v>0</v>
      </c>
      <c r="I153" s="17" t="str">
        <f>IFERROR(AND(OR(I1:L152,$AA153)=TRUE,IF(SEARCH(I$1,$A153)&gt;0,TRUE,FALSE)),"")</f>
        <v/>
      </c>
      <c r="J153" s="17" t="str">
        <f>IFERROR(AND(OR(J1:L152,$AA153)=TRUE,IF(SEARCH(J$1,$A153)&gt;0,TRUE,FALSE)),"")</f>
        <v/>
      </c>
      <c r="K153" s="17" t="b">
        <f>IFERROR(AND(OR(K1:L152,$AA153)=TRUE,IF(SEARCH(K$1,$A153)&gt;0,TRUE,FALSE)),"")</f>
        <v>0</v>
      </c>
      <c r="L153" s="17" t="str">
        <f>IFERROR(AND(OR(L1:L152,$AA153)=TRUE,IF(SEARCH(L$1,$A153)&gt;0,TRUE,FALSE)),"")</f>
        <v/>
      </c>
      <c r="M153" s="17" t="str">
        <f>IFERROR(AND(OR(M1:M152,$AA153)=TRUE,IF(SEARCH(M$1,$A153)&gt;0,TRUE,FALSE)),"")</f>
        <v/>
      </c>
      <c r="N153" s="17" t="str">
        <f>IFERROR(AND(OR(N1:Q152,$AA153)=TRUE,IF(SEARCH(N$1,$A153)&gt;0,TRUE,FALSE)),"")</f>
        <v/>
      </c>
      <c r="O153" s="17" t="str">
        <f>IFERROR(AND(OR(O1:Q152,$AA153)=TRUE,IF(SEARCH(O$1,$A153)&gt;0,TRUE,FALSE)),"")</f>
        <v/>
      </c>
      <c r="P153" s="17" t="str">
        <f>IFERROR(AND(OR(P1:Q152,$AA153)=TRUE,IF(SEARCH(P$1,$A153)&gt;0,TRUE,FALSE)),"")</f>
        <v/>
      </c>
      <c r="Q153" s="17" t="str">
        <f>IFERROR(AND(OR(Q1:Q152,$AA153)=TRUE,IF(SEARCH(Q$1,$A153)&gt;0,TRUE,FALSE)),"")</f>
        <v/>
      </c>
      <c r="R153" s="17" t="str">
        <f>IFERROR(AND(OR(R1:S152,$AA153)=TRUE,IF(SEARCH(R$1,$A153)&gt;0,TRUE,FALSE)),"")</f>
        <v/>
      </c>
      <c r="S153" s="17" t="str">
        <f>IFERROR(AND(OR(S1:S152,$AA153)=TRUE,IF(SEARCH(S$1,$A153)&gt;0,TRUE,FALSE)),"")</f>
        <v/>
      </c>
      <c r="T153" s="17" t="str">
        <f>IFERROR(AND(OR(T1:T152,$AA153)=TRUE,IF(SEARCH(T$1,$A153)&gt;0,TRUE,FALSE)),"")</f>
        <v/>
      </c>
      <c r="U153" s="17" t="str">
        <f>IFERROR(AND(OR(U1:X152,$AA153)=TRUE,IF(SEARCH(U$1,$A153)&gt;0,TRUE,FALSE)),"")</f>
        <v/>
      </c>
      <c r="V153" s="17" t="str">
        <f>IFERROR(AND(OR(V1:X152,$AA153)=TRUE,IF(SEARCH(V$1,$A153)&gt;0,TRUE,FALSE)),"")</f>
        <v/>
      </c>
      <c r="W153" s="17" t="b">
        <f>IFERROR(AND(OR(W1:X152,$AA153)=TRUE,IF(SEARCH(W$1,$A153)&gt;0,TRUE,FALSE)),"")</f>
        <v>0</v>
      </c>
      <c r="X153" s="17" t="str">
        <f>IFERROR(AND(OR(X1:X152,$AA153)=TRUE,IF(SEARCH(X$1,$A153)&gt;0,TRUE,FALSE)),"")</f>
        <v/>
      </c>
      <c r="Y153" s="17">
        <f t="shared" si="10"/>
        <v>0</v>
      </c>
      <c r="Z153" s="17" t="b">
        <f t="shared" si="11"/>
        <v>0</v>
      </c>
      <c r="AA153" s="17" t="b">
        <f t="shared" si="12"/>
        <v>0</v>
      </c>
      <c r="AB153" s="17" t="b">
        <f t="shared" si="13"/>
        <v>0</v>
      </c>
      <c r="AC153" s="17" t="b">
        <f>IF(E153&gt;'Overview (RESPONSES REQUIRED)'!$F$52,FALSE,TRUE)</f>
        <v>0</v>
      </c>
      <c r="AD153" s="17" t="b">
        <f>IF('Overview (RESPONSES REQUIRED)'!$D$52="Y", TRUE, FALSE)</f>
        <v>0</v>
      </c>
      <c r="AE153" s="17" t="str">
        <f t="shared" si="14"/>
        <v>N</v>
      </c>
    </row>
    <row r="154" spans="1:31" ht="15" x14ac:dyDescent="0.15">
      <c r="A154" s="17" t="s">
        <v>1565</v>
      </c>
      <c r="B154" s="17">
        <v>2</v>
      </c>
      <c r="C154" s="17">
        <v>1</v>
      </c>
      <c r="D154" s="17" t="s">
        <v>1414</v>
      </c>
      <c r="E154" s="17">
        <v>8</v>
      </c>
      <c r="F154" s="17" t="str">
        <f>IF('ENDC-n78'!P157="Y", "Y", IF('ENDC-n78'!P157="N", "N", 0))</f>
        <v>N</v>
      </c>
      <c r="G154" s="17" t="str">
        <f>IFERROR(AND(OR(G1:H153,$AA154)=TRUE,IF(SEARCH(G$1,$A154)&gt;0,TRUE,FALSE)),"")</f>
        <v/>
      </c>
      <c r="H154" s="17" t="b">
        <f>IFERROR(AND(OR(H1:H153,$AA154)=TRUE,IF(SEARCH(H$1,$A154)&gt;0,TRUE,FALSE)),"")</f>
        <v>0</v>
      </c>
      <c r="I154" s="17" t="str">
        <f>IFERROR(AND(OR(I1:L153,$AA154)=TRUE,IF(SEARCH(I$1,$A154)&gt;0,TRUE,FALSE)),"")</f>
        <v/>
      </c>
      <c r="J154" s="17" t="str">
        <f>IFERROR(AND(OR(J1:L153,$AA154)=TRUE,IF(SEARCH(J$1,$A154)&gt;0,TRUE,FALSE)),"")</f>
        <v/>
      </c>
      <c r="K154" s="17" t="str">
        <f>IFERROR(AND(OR(K1:L153,$AA154)=TRUE,IF(SEARCH(K$1,$A154)&gt;0,TRUE,FALSE)),"")</f>
        <v/>
      </c>
      <c r="L154" s="17" t="str">
        <f>IFERROR(AND(OR(L1:L153,$AA154)=TRUE,IF(SEARCH(L$1,$A154)&gt;0,TRUE,FALSE)),"")</f>
        <v/>
      </c>
      <c r="M154" s="17" t="str">
        <f>IFERROR(AND(OR(M1:M153,$AA154)=TRUE,IF(SEARCH(M$1,$A154)&gt;0,TRUE,FALSE)),"")</f>
        <v/>
      </c>
      <c r="N154" s="17" t="str">
        <f>IFERROR(AND(OR(N1:Q153,$AA154)=TRUE,IF(SEARCH(N$1,$A154)&gt;0,TRUE,FALSE)),"")</f>
        <v/>
      </c>
      <c r="O154" s="17" t="str">
        <f>IFERROR(AND(OR(O1:Q153,$AA154)=TRUE,IF(SEARCH(O$1,$A154)&gt;0,TRUE,FALSE)),"")</f>
        <v/>
      </c>
      <c r="P154" s="17" t="b">
        <f>IFERROR(AND(OR(P1:Q153,$AA154)=TRUE,IF(SEARCH(P$1,$A154)&gt;0,TRUE,FALSE)),"")</f>
        <v>0</v>
      </c>
      <c r="Q154" s="17" t="str">
        <f>IFERROR(AND(OR(Q1:Q153,$AA154)=TRUE,IF(SEARCH(Q$1,$A154)&gt;0,TRUE,FALSE)),"")</f>
        <v/>
      </c>
      <c r="R154" s="17" t="str">
        <f>IFERROR(AND(OR(R1:S153,$AA154)=TRUE,IF(SEARCH(R$1,$A154)&gt;0,TRUE,FALSE)),"")</f>
        <v/>
      </c>
      <c r="S154" s="17" t="str">
        <f>IFERROR(AND(OR(S1:S153,$AA154)=TRUE,IF(SEARCH(S$1,$A154)&gt;0,TRUE,FALSE)),"")</f>
        <v/>
      </c>
      <c r="T154" s="17" t="str">
        <f>IFERROR(AND(OR(T1:T153,$AA154)=TRUE,IF(SEARCH(T$1,$A154)&gt;0,TRUE,FALSE)),"")</f>
        <v/>
      </c>
      <c r="U154" s="17" t="str">
        <f>IFERROR(AND(OR(U1:X153,$AA154)=TRUE,IF(SEARCH(U$1,$A154)&gt;0,TRUE,FALSE)),"")</f>
        <v/>
      </c>
      <c r="V154" s="17" t="str">
        <f>IFERROR(AND(OR(V1:X153,$AA154)=TRUE,IF(SEARCH(V$1,$A154)&gt;0,TRUE,FALSE)),"")</f>
        <v/>
      </c>
      <c r="W154" s="17" t="b">
        <f>IFERROR(AND(OR(W1:X153,$AA154)=TRUE,IF(SEARCH(W$1,$A154)&gt;0,TRUE,FALSE)),"")</f>
        <v>0</v>
      </c>
      <c r="X154" s="17" t="str">
        <f>IFERROR(AND(OR(X1:X153,$AA154)=TRUE,IF(SEARCH(X$1,$A154)&gt;0,TRUE,FALSE)),"")</f>
        <v/>
      </c>
      <c r="Y154" s="17">
        <f t="shared" si="10"/>
        <v>0</v>
      </c>
      <c r="Z154" s="17" t="b">
        <f t="shared" si="11"/>
        <v>0</v>
      </c>
      <c r="AA154" s="17" t="b">
        <f t="shared" si="12"/>
        <v>0</v>
      </c>
      <c r="AB154" s="17" t="b">
        <f t="shared" si="13"/>
        <v>0</v>
      </c>
      <c r="AC154" s="17" t="b">
        <f>IF(E154&gt;'Overview (RESPONSES REQUIRED)'!$F$52,FALSE,TRUE)</f>
        <v>0</v>
      </c>
      <c r="AD154" s="17" t="b">
        <f>IF('Overview (RESPONSES REQUIRED)'!$D$52="Y", TRUE, FALSE)</f>
        <v>0</v>
      </c>
      <c r="AE154" s="17" t="str">
        <f t="shared" si="14"/>
        <v>N</v>
      </c>
    </row>
    <row r="155" spans="1:31" ht="15" x14ac:dyDescent="0.15">
      <c r="A155" s="17" t="s">
        <v>1566</v>
      </c>
      <c r="B155" s="17">
        <v>2</v>
      </c>
      <c r="C155" s="17">
        <v>1</v>
      </c>
      <c r="D155" s="17" t="s">
        <v>1414</v>
      </c>
      <c r="E155" s="17">
        <v>8</v>
      </c>
      <c r="F155" s="17" t="str">
        <f>IF('ENDC-n78'!P158="Y", "Y", IF('ENDC-n78'!P158="N", "N", 0))</f>
        <v>N</v>
      </c>
      <c r="G155" s="17" t="str">
        <f>IFERROR(AND(OR(G1:H154,$AA155)=TRUE,IF(SEARCH(G$1,$A155)&gt;0,TRUE,FALSE)),"")</f>
        <v/>
      </c>
      <c r="H155" s="17" t="str">
        <f>IFERROR(AND(OR(H1:H154,$AA155)=TRUE,IF(SEARCH(H$1,$A155)&gt;0,TRUE,FALSE)),"")</f>
        <v/>
      </c>
      <c r="I155" s="17" t="str">
        <f>IFERROR(AND(OR(I1:L154,$AA155)=TRUE,IF(SEARCH(I$1,$A155)&gt;0,TRUE,FALSE)),"")</f>
        <v/>
      </c>
      <c r="J155" s="17" t="b">
        <f>IFERROR(AND(OR(J1:L154,$AA155)=TRUE,IF(SEARCH(J$1,$A155)&gt;0,TRUE,FALSE)),"")</f>
        <v>0</v>
      </c>
      <c r="K155" s="17" t="str">
        <f>IFERROR(AND(OR(K1:L154,$AA155)=TRUE,IF(SEARCH(K$1,$A155)&gt;0,TRUE,FALSE)),"")</f>
        <v/>
      </c>
      <c r="L155" s="17" t="str">
        <f>IFERROR(AND(OR(L1:L154,$AA155)=TRUE,IF(SEARCH(L$1,$A155)&gt;0,TRUE,FALSE)),"")</f>
        <v/>
      </c>
      <c r="M155" s="17" t="str">
        <f>IFERROR(AND(OR(M1:M154,$AA155)=TRUE,IF(SEARCH(M$1,$A155)&gt;0,TRUE,FALSE)),"")</f>
        <v/>
      </c>
      <c r="N155" s="17" t="str">
        <f>IFERROR(AND(OR(N1:Q154,$AA155)=TRUE,IF(SEARCH(N$1,$A155)&gt;0,TRUE,FALSE)),"")</f>
        <v/>
      </c>
      <c r="O155" s="17" t="str">
        <f>IFERROR(AND(OR(O1:Q154,$AA155)=TRUE,IF(SEARCH(O$1,$A155)&gt;0,TRUE,FALSE)),"")</f>
        <v/>
      </c>
      <c r="P155" s="17" t="b">
        <f>IFERROR(AND(OR(P1:Q154,$AA155)=TRUE,IF(SEARCH(P$1,$A155)&gt;0,TRUE,FALSE)),"")</f>
        <v>0</v>
      </c>
      <c r="Q155" s="17" t="str">
        <f>IFERROR(AND(OR(Q1:Q154,$AA155)=TRUE,IF(SEARCH(Q$1,$A155)&gt;0,TRUE,FALSE)),"")</f>
        <v/>
      </c>
      <c r="R155" s="17" t="str">
        <f>IFERROR(AND(OR(R1:S154,$AA155)=TRUE,IF(SEARCH(R$1,$A155)&gt;0,TRUE,FALSE)),"")</f>
        <v/>
      </c>
      <c r="S155" s="17" t="str">
        <f>IFERROR(AND(OR(S1:S154,$AA155)=TRUE,IF(SEARCH(S$1,$A155)&gt;0,TRUE,FALSE)),"")</f>
        <v/>
      </c>
      <c r="T155" s="17" t="str">
        <f>IFERROR(AND(OR(T1:T154,$AA155)=TRUE,IF(SEARCH(T$1,$A155)&gt;0,TRUE,FALSE)),"")</f>
        <v/>
      </c>
      <c r="U155" s="17" t="str">
        <f>IFERROR(AND(OR(U1:X154,$AA155)=TRUE,IF(SEARCH(U$1,$A155)&gt;0,TRUE,FALSE)),"")</f>
        <v/>
      </c>
      <c r="V155" s="17" t="str">
        <f>IFERROR(AND(OR(V1:X154,$AA155)=TRUE,IF(SEARCH(V$1,$A155)&gt;0,TRUE,FALSE)),"")</f>
        <v/>
      </c>
      <c r="W155" s="17" t="b">
        <f>IFERROR(AND(OR(W1:X154,$AA155)=TRUE,IF(SEARCH(W$1,$A155)&gt;0,TRUE,FALSE)),"")</f>
        <v>0</v>
      </c>
      <c r="X155" s="17" t="str">
        <f>IFERROR(AND(OR(X1:X154,$AA155)=TRUE,IF(SEARCH(X$1,$A155)&gt;0,TRUE,FALSE)),"")</f>
        <v/>
      </c>
      <c r="Y155" s="17">
        <f t="shared" si="10"/>
        <v>0</v>
      </c>
      <c r="Z155" s="17" t="b">
        <f t="shared" si="11"/>
        <v>0</v>
      </c>
      <c r="AA155" s="17" t="b">
        <f t="shared" si="12"/>
        <v>0</v>
      </c>
      <c r="AB155" s="17" t="b">
        <f t="shared" si="13"/>
        <v>0</v>
      </c>
      <c r="AC155" s="17" t="b">
        <f>IF(E155&gt;'Overview (RESPONSES REQUIRED)'!$F$52,FALSE,TRUE)</f>
        <v>0</v>
      </c>
      <c r="AD155" s="17" t="b">
        <f>IF('Overview (RESPONSES REQUIRED)'!$D$52="Y", TRUE, FALSE)</f>
        <v>0</v>
      </c>
      <c r="AE155" s="17" t="str">
        <f t="shared" si="14"/>
        <v>N</v>
      </c>
    </row>
    <row r="156" spans="1:31" ht="15" x14ac:dyDescent="0.15">
      <c r="A156" s="17" t="s">
        <v>1567</v>
      </c>
      <c r="B156" s="17">
        <v>2</v>
      </c>
      <c r="C156" s="17">
        <v>1</v>
      </c>
      <c r="D156" s="17" t="s">
        <v>1414</v>
      </c>
      <c r="E156" s="17">
        <v>8</v>
      </c>
      <c r="F156" s="17" t="str">
        <f>IF('ENDC-n78'!P159="Y", "Y", IF('ENDC-n78'!P159="N", "N", 0))</f>
        <v>N</v>
      </c>
      <c r="G156" s="17" t="str">
        <f>IFERROR(AND(OR(G1:H155,$AA156)=TRUE,IF(SEARCH(G$1,$A156)&gt;0,TRUE,FALSE)),"")</f>
        <v/>
      </c>
      <c r="H156" s="17" t="str">
        <f>IFERROR(AND(OR(H1:H155,$AA156)=TRUE,IF(SEARCH(H$1,$A156)&gt;0,TRUE,FALSE)),"")</f>
        <v/>
      </c>
      <c r="I156" s="17" t="str">
        <f>IFERROR(AND(OR(I1:L155,$AA156)=TRUE,IF(SEARCH(I$1,$A156)&gt;0,TRUE,FALSE)),"")</f>
        <v/>
      </c>
      <c r="J156" s="17" t="str">
        <f>IFERROR(AND(OR(J1:L155,$AA156)=TRUE,IF(SEARCH(J$1,$A156)&gt;0,TRUE,FALSE)),"")</f>
        <v/>
      </c>
      <c r="K156" s="17" t="b">
        <f>IFERROR(AND(OR(K1:L155,$AA156)=TRUE,IF(SEARCH(K$1,$A156)&gt;0,TRUE,FALSE)),"")</f>
        <v>0</v>
      </c>
      <c r="L156" s="17" t="str">
        <f>IFERROR(AND(OR(L1:L155,$AA156)=TRUE,IF(SEARCH(L$1,$A156)&gt;0,TRUE,FALSE)),"")</f>
        <v/>
      </c>
      <c r="M156" s="17" t="str">
        <f>IFERROR(AND(OR(M1:M155,$AA156)=TRUE,IF(SEARCH(M$1,$A156)&gt;0,TRUE,FALSE)),"")</f>
        <v/>
      </c>
      <c r="N156" s="17" t="str">
        <f>IFERROR(AND(OR(N1:Q155,$AA156)=TRUE,IF(SEARCH(N$1,$A156)&gt;0,TRUE,FALSE)),"")</f>
        <v/>
      </c>
      <c r="O156" s="17" t="b">
        <f>IFERROR(AND(OR(O1:Q155,$AA156)=TRUE,IF(SEARCH(O$1,$A156)&gt;0,TRUE,FALSE)),"")</f>
        <v>0</v>
      </c>
      <c r="P156" s="17" t="str">
        <f>IFERROR(AND(OR(P1:Q155,$AA156)=TRUE,IF(SEARCH(P$1,$A156)&gt;0,TRUE,FALSE)),"")</f>
        <v/>
      </c>
      <c r="Q156" s="17" t="str">
        <f>IFERROR(AND(OR(Q1:Q155,$AA156)=TRUE,IF(SEARCH(Q$1,$A156)&gt;0,TRUE,FALSE)),"")</f>
        <v/>
      </c>
      <c r="R156" s="17" t="str">
        <f>IFERROR(AND(OR(R1:S155,$AA156)=TRUE,IF(SEARCH(R$1,$A156)&gt;0,TRUE,FALSE)),"")</f>
        <v/>
      </c>
      <c r="S156" s="17" t="str">
        <f>IFERROR(AND(OR(S1:S155,$AA156)=TRUE,IF(SEARCH(S$1,$A156)&gt;0,TRUE,FALSE)),"")</f>
        <v/>
      </c>
      <c r="T156" s="17" t="str">
        <f>IFERROR(AND(OR(T1:T155,$AA156)=TRUE,IF(SEARCH(T$1,$A156)&gt;0,TRUE,FALSE)),"")</f>
        <v/>
      </c>
      <c r="U156" s="17" t="str">
        <f>IFERROR(AND(OR(U1:X155,$AA156)=TRUE,IF(SEARCH(U$1,$A156)&gt;0,TRUE,FALSE)),"")</f>
        <v/>
      </c>
      <c r="V156" s="17" t="str">
        <f>IFERROR(AND(OR(V1:X155,$AA156)=TRUE,IF(SEARCH(V$1,$A156)&gt;0,TRUE,FALSE)),"")</f>
        <v/>
      </c>
      <c r="W156" s="17" t="b">
        <f>IFERROR(AND(OR(W1:X155,$AA156)=TRUE,IF(SEARCH(W$1,$A156)&gt;0,TRUE,FALSE)),"")</f>
        <v>0</v>
      </c>
      <c r="X156" s="17" t="str">
        <f>IFERROR(AND(OR(X1:X155,$AA156)=TRUE,IF(SEARCH(X$1,$A156)&gt;0,TRUE,FALSE)),"")</f>
        <v/>
      </c>
      <c r="Y156" s="17">
        <f t="shared" si="10"/>
        <v>0</v>
      </c>
      <c r="Z156" s="17" t="b">
        <f t="shared" si="11"/>
        <v>0</v>
      </c>
      <c r="AA156" s="17" t="b">
        <f t="shared" si="12"/>
        <v>0</v>
      </c>
      <c r="AB156" s="17" t="b">
        <f t="shared" si="13"/>
        <v>0</v>
      </c>
      <c r="AC156" s="17" t="b">
        <f>IF(E156&gt;'Overview (RESPONSES REQUIRED)'!$F$52,FALSE,TRUE)</f>
        <v>0</v>
      </c>
      <c r="AD156" s="17" t="b">
        <f>IF('Overview (RESPONSES REQUIRED)'!$D$52="Y", TRUE, FALSE)</f>
        <v>0</v>
      </c>
      <c r="AE156" s="17" t="str">
        <f t="shared" si="14"/>
        <v>N</v>
      </c>
    </row>
    <row r="157" spans="1:31" ht="15" x14ac:dyDescent="0.15">
      <c r="A157" s="17" t="s">
        <v>1568</v>
      </c>
      <c r="B157" s="17">
        <v>2</v>
      </c>
      <c r="C157" s="17">
        <v>1</v>
      </c>
      <c r="D157" s="17" t="s">
        <v>1414</v>
      </c>
      <c r="E157" s="17">
        <v>12</v>
      </c>
      <c r="F157" s="17" t="str">
        <f>IF('ENDC-n78'!P160="Y", "Y", IF('ENDC-n78'!P160="N", "N", 0))</f>
        <v>N</v>
      </c>
      <c r="G157" s="17" t="str">
        <f>IFERROR(AND(OR(G1:H156,$AA157)=TRUE,IF(SEARCH(G$1,$A157)&gt;0,TRUE,FALSE)),"")</f>
        <v/>
      </c>
      <c r="H157" s="17" t="str">
        <f>IFERROR(AND(OR(H1:H156,$AA157)=TRUE,IF(SEARCH(H$1,$A157)&gt;0,TRUE,FALSE)),"")</f>
        <v/>
      </c>
      <c r="I157" s="17" t="str">
        <f>IFERROR(AND(OR(I1:L156,$AA157)=TRUE,IF(SEARCH(I$1,$A157)&gt;0,TRUE,FALSE)),"")</f>
        <v/>
      </c>
      <c r="J157" s="17" t="b">
        <f>IFERROR(AND(OR(J1:L156,$AA157)=TRUE,IF(SEARCH(J$1,$A157)&gt;0,TRUE,FALSE)),"")</f>
        <v>0</v>
      </c>
      <c r="K157" s="17" t="str">
        <f>IFERROR(AND(OR(K1:L156,$AA157)=TRUE,IF(SEARCH(K$1,$A157)&gt;0,TRUE,FALSE)),"")</f>
        <v/>
      </c>
      <c r="L157" s="17" t="str">
        <f>IFERROR(AND(OR(L1:L156,$AA157)=TRUE,IF(SEARCH(L$1,$A157)&gt;0,TRUE,FALSE)),"")</f>
        <v/>
      </c>
      <c r="M157" s="17" t="str">
        <f>IFERROR(AND(OR(M1:M156,$AA157)=TRUE,IF(SEARCH(M$1,$A157)&gt;0,TRUE,FALSE)),"")</f>
        <v/>
      </c>
      <c r="N157" s="17" t="str">
        <f>IFERROR(AND(OR(N1:Q156,$AA157)=TRUE,IF(SEARCH(N$1,$A157)&gt;0,TRUE,FALSE)),"")</f>
        <v/>
      </c>
      <c r="O157" s="17" t="str">
        <f>IFERROR(AND(OR(O1:Q156,$AA157)=TRUE,IF(SEARCH(O$1,$A157)&gt;0,TRUE,FALSE)),"")</f>
        <v/>
      </c>
      <c r="P157" s="17" t="str">
        <f>IFERROR(AND(OR(P1:Q156,$AA157)=TRUE,IF(SEARCH(P$1,$A157)&gt;0,TRUE,FALSE)),"")</f>
        <v/>
      </c>
      <c r="Q157" s="17" t="b">
        <f>IFERROR(AND(OR(Q1:Q156,$AA157)=TRUE,IF(SEARCH(Q$1,$A157)&gt;0,TRUE,FALSE)),"")</f>
        <v>0</v>
      </c>
      <c r="R157" s="17" t="str">
        <f>IFERROR(AND(OR(R1:S156,$AA157)=TRUE,IF(SEARCH(R$1,$A157)&gt;0,TRUE,FALSE)),"")</f>
        <v/>
      </c>
      <c r="S157" s="17" t="str">
        <f>IFERROR(AND(OR(S1:S156,$AA157)=TRUE,IF(SEARCH(S$1,$A157)&gt;0,TRUE,FALSE)),"")</f>
        <v/>
      </c>
      <c r="T157" s="17" t="str">
        <f>IFERROR(AND(OR(T1:T156,$AA157)=TRUE,IF(SEARCH(T$1,$A157)&gt;0,TRUE,FALSE)),"")</f>
        <v/>
      </c>
      <c r="U157" s="17" t="b">
        <f>IFERROR(AND(OR(U1:X156,$AA157)=TRUE,IF(SEARCH(U$1,$A157)&gt;0,TRUE,FALSE)),"")</f>
        <v>0</v>
      </c>
      <c r="V157" s="17" t="str">
        <f>IFERROR(AND(OR(V1:X156,$AA157)=TRUE,IF(SEARCH(V$1,$A157)&gt;0,TRUE,FALSE)),"")</f>
        <v/>
      </c>
      <c r="W157" s="17" t="str">
        <f>IFERROR(AND(OR(W1:X156,$AA157)=TRUE,IF(SEARCH(W$1,$A157)&gt;0,TRUE,FALSE)),"")</f>
        <v/>
      </c>
      <c r="X157" s="17" t="str">
        <f>IFERROR(AND(OR(X1:X156,$AA157)=TRUE,IF(SEARCH(X$1,$A157)&gt;0,TRUE,FALSE)),"")</f>
        <v/>
      </c>
      <c r="Y157" s="17">
        <f t="shared" si="10"/>
        <v>0</v>
      </c>
      <c r="Z157" s="17" t="b">
        <f t="shared" si="11"/>
        <v>0</v>
      </c>
      <c r="AA157" s="17" t="b">
        <f t="shared" si="12"/>
        <v>0</v>
      </c>
      <c r="AB157" s="17" t="b">
        <f t="shared" si="13"/>
        <v>0</v>
      </c>
      <c r="AC157" s="17" t="b">
        <f>IF(E157&gt;'Overview (RESPONSES REQUIRED)'!$F$52,FALSE,TRUE)</f>
        <v>0</v>
      </c>
      <c r="AD157" s="17" t="b">
        <f>IF('Overview (RESPONSES REQUIRED)'!$D$52="Y", TRUE, FALSE)</f>
        <v>0</v>
      </c>
      <c r="AE157" s="17" t="str">
        <f t="shared" si="14"/>
        <v>N</v>
      </c>
    </row>
    <row r="158" spans="1:31" ht="15" x14ac:dyDescent="0.15">
      <c r="A158" s="17" t="s">
        <v>1569</v>
      </c>
      <c r="B158" s="17">
        <v>2</v>
      </c>
      <c r="C158" s="17">
        <v>1</v>
      </c>
      <c r="D158" s="17" t="s">
        <v>1414</v>
      </c>
      <c r="E158" s="17">
        <v>12</v>
      </c>
      <c r="F158" s="17" t="str">
        <f>IF('ENDC-n78'!P161="Y", "Y", IF('ENDC-n78'!P161="N", "N", 0))</f>
        <v>N</v>
      </c>
      <c r="G158" s="17" t="str">
        <f>IFERROR(AND(OR(G1:H157,$AA158)=TRUE,IF(SEARCH(G$1,$A158)&gt;0,TRUE,FALSE)),"")</f>
        <v/>
      </c>
      <c r="H158" s="17" t="b">
        <f>IFERROR(AND(OR(H1:H157,$AA158)=TRUE,IF(SEARCH(H$1,$A158)&gt;0,TRUE,FALSE)),"")</f>
        <v>0</v>
      </c>
      <c r="I158" s="17" t="str">
        <f>IFERROR(AND(OR(I1:L157,$AA158)=TRUE,IF(SEARCH(I$1,$A158)&gt;0,TRUE,FALSE)),"")</f>
        <v/>
      </c>
      <c r="J158" s="17" t="str">
        <f>IFERROR(AND(OR(J1:L157,$AA158)=TRUE,IF(SEARCH(J$1,$A158)&gt;0,TRUE,FALSE)),"")</f>
        <v/>
      </c>
      <c r="K158" s="17" t="str">
        <f>IFERROR(AND(OR(K1:L157,$AA158)=TRUE,IF(SEARCH(K$1,$A158)&gt;0,TRUE,FALSE)),"")</f>
        <v/>
      </c>
      <c r="L158" s="17" t="b">
        <f>IFERROR(AND(OR(L1:L157,$AA158)=TRUE,IF(SEARCH(L$1,$A158)&gt;0,TRUE,FALSE)),"")</f>
        <v>0</v>
      </c>
      <c r="M158" s="17" t="str">
        <f>IFERROR(AND(OR(M1:M157,$AA158)=TRUE,IF(SEARCH(M$1,$A158)&gt;0,TRUE,FALSE)),"")</f>
        <v/>
      </c>
      <c r="N158" s="17" t="str">
        <f>IFERROR(AND(OR(N1:Q157,$AA158)=TRUE,IF(SEARCH(N$1,$A158)&gt;0,TRUE,FALSE)),"")</f>
        <v/>
      </c>
      <c r="O158" s="17" t="str">
        <f>IFERROR(AND(OR(O1:Q157,$AA158)=TRUE,IF(SEARCH(O$1,$A158)&gt;0,TRUE,FALSE)),"")</f>
        <v/>
      </c>
      <c r="P158" s="17" t="str">
        <f>IFERROR(AND(OR(P1:Q157,$AA158)=TRUE,IF(SEARCH(P$1,$A158)&gt;0,TRUE,FALSE)),"")</f>
        <v/>
      </c>
      <c r="Q158" s="17" t="str">
        <f>IFERROR(AND(OR(Q1:Q157,$AA158)=TRUE,IF(SEARCH(Q$1,$A158)&gt;0,TRUE,FALSE)),"")</f>
        <v/>
      </c>
      <c r="R158" s="17" t="str">
        <f>IFERROR(AND(OR(R1:S157,$AA158)=TRUE,IF(SEARCH(R$1,$A158)&gt;0,TRUE,FALSE)),"")</f>
        <v/>
      </c>
      <c r="S158" s="17" t="str">
        <f>IFERROR(AND(OR(S1:S157,$AA158)=TRUE,IF(SEARCH(S$1,$A158)&gt;0,TRUE,FALSE)),"")</f>
        <v/>
      </c>
      <c r="T158" s="17" t="str">
        <f>IFERROR(AND(OR(T1:T157,$AA158)=TRUE,IF(SEARCH(T$1,$A158)&gt;0,TRUE,FALSE)),"")</f>
        <v/>
      </c>
      <c r="U158" s="17" t="b">
        <f>IFERROR(AND(OR(U1:X157,$AA158)=TRUE,IF(SEARCH(U$1,$A158)&gt;0,TRUE,FALSE)),"")</f>
        <v>0</v>
      </c>
      <c r="V158" s="17" t="str">
        <f>IFERROR(AND(OR(V1:X157,$AA158)=TRUE,IF(SEARCH(V$1,$A158)&gt;0,TRUE,FALSE)),"")</f>
        <v/>
      </c>
      <c r="W158" s="17" t="str">
        <f>IFERROR(AND(OR(W1:X157,$AA158)=TRUE,IF(SEARCH(W$1,$A158)&gt;0,TRUE,FALSE)),"")</f>
        <v/>
      </c>
      <c r="X158" s="17" t="str">
        <f>IFERROR(AND(OR(X1:X157,$AA158)=TRUE,IF(SEARCH(X$1,$A158)&gt;0,TRUE,FALSE)),"")</f>
        <v/>
      </c>
      <c r="Y158" s="17">
        <f t="shared" si="10"/>
        <v>0</v>
      </c>
      <c r="Z158" s="17" t="b">
        <f t="shared" si="11"/>
        <v>0</v>
      </c>
      <c r="AA158" s="17" t="b">
        <f t="shared" si="12"/>
        <v>0</v>
      </c>
      <c r="AB158" s="17" t="b">
        <f t="shared" si="13"/>
        <v>0</v>
      </c>
      <c r="AC158" s="17" t="b">
        <f>IF(E158&gt;'Overview (RESPONSES REQUIRED)'!$F$52,FALSE,TRUE)</f>
        <v>0</v>
      </c>
      <c r="AD158" s="17" t="b">
        <f>IF('Overview (RESPONSES REQUIRED)'!$D$52="Y", TRUE, FALSE)</f>
        <v>0</v>
      </c>
      <c r="AE158" s="17" t="str">
        <f t="shared" si="14"/>
        <v>N</v>
      </c>
    </row>
    <row r="159" spans="1:31" ht="15" x14ac:dyDescent="0.15">
      <c r="A159" s="17" t="s">
        <v>1570</v>
      </c>
      <c r="B159" s="17">
        <v>2</v>
      </c>
      <c r="C159" s="17">
        <v>1</v>
      </c>
      <c r="D159" s="17" t="s">
        <v>1414</v>
      </c>
      <c r="E159" s="17">
        <v>12</v>
      </c>
      <c r="F159" s="17" t="str">
        <f>IF('ENDC-n78'!P162="Y", "Y", IF('ENDC-n78'!P162="N", "N", 0))</f>
        <v>N</v>
      </c>
      <c r="G159" s="17" t="str">
        <f>IFERROR(AND(OR(G1:H158,$AA159)=TRUE,IF(SEARCH(G$1,$A159)&gt;0,TRUE,FALSE)),"")</f>
        <v/>
      </c>
      <c r="H159" s="17" t="str">
        <f>IFERROR(AND(OR(H1:H158,$AA159)=TRUE,IF(SEARCH(H$1,$A159)&gt;0,TRUE,FALSE)),"")</f>
        <v/>
      </c>
      <c r="I159" s="17" t="str">
        <f>IFERROR(AND(OR(I1:L158,$AA159)=TRUE,IF(SEARCH(I$1,$A159)&gt;0,TRUE,FALSE)),"")</f>
        <v/>
      </c>
      <c r="J159" s="17" t="str">
        <f>IFERROR(AND(OR(J1:L158,$AA159)=TRUE,IF(SEARCH(J$1,$A159)&gt;0,TRUE,FALSE)),"")</f>
        <v/>
      </c>
      <c r="K159" s="17" t="str">
        <f>IFERROR(AND(OR(K1:L158,$AA159)=TRUE,IF(SEARCH(K$1,$A159)&gt;0,TRUE,FALSE)),"")</f>
        <v/>
      </c>
      <c r="L159" s="17" t="b">
        <f>IFERROR(AND(OR(L1:L158,$AA159)=TRUE,IF(SEARCH(L$1,$A159)&gt;0,TRUE,FALSE)),"")</f>
        <v>0</v>
      </c>
      <c r="M159" s="17" t="str">
        <f>IFERROR(AND(OR(M1:M158,$AA159)=TRUE,IF(SEARCH(M$1,$A159)&gt;0,TRUE,FALSE)),"")</f>
        <v/>
      </c>
      <c r="N159" s="17" t="str">
        <f>IFERROR(AND(OR(N1:Q158,$AA159)=TRUE,IF(SEARCH(N$1,$A159)&gt;0,TRUE,FALSE)),"")</f>
        <v/>
      </c>
      <c r="O159" s="17" t="b">
        <f>IFERROR(AND(OR(O1:Q158,$AA159)=TRUE,IF(SEARCH(O$1,$A159)&gt;0,TRUE,FALSE)),"")</f>
        <v>0</v>
      </c>
      <c r="P159" s="17" t="str">
        <f>IFERROR(AND(OR(P1:Q158,$AA159)=TRUE,IF(SEARCH(P$1,$A159)&gt;0,TRUE,FALSE)),"")</f>
        <v/>
      </c>
      <c r="Q159" s="17" t="str">
        <f>IFERROR(AND(OR(Q1:Q158,$AA159)=TRUE,IF(SEARCH(Q$1,$A159)&gt;0,TRUE,FALSE)),"")</f>
        <v/>
      </c>
      <c r="R159" s="17" t="str">
        <f>IFERROR(AND(OR(R1:S158,$AA159)=TRUE,IF(SEARCH(R$1,$A159)&gt;0,TRUE,FALSE)),"")</f>
        <v/>
      </c>
      <c r="S159" s="17" t="str">
        <f>IFERROR(AND(OR(S1:S158,$AA159)=TRUE,IF(SEARCH(S$1,$A159)&gt;0,TRUE,FALSE)),"")</f>
        <v/>
      </c>
      <c r="T159" s="17" t="str">
        <f>IFERROR(AND(OR(T1:T158,$AA159)=TRUE,IF(SEARCH(T$1,$A159)&gt;0,TRUE,FALSE)),"")</f>
        <v/>
      </c>
      <c r="U159" s="17" t="b">
        <f>IFERROR(AND(OR(U1:X158,$AA159)=TRUE,IF(SEARCH(U$1,$A159)&gt;0,TRUE,FALSE)),"")</f>
        <v>0</v>
      </c>
      <c r="V159" s="17" t="str">
        <f>IFERROR(AND(OR(V1:X158,$AA159)=TRUE,IF(SEARCH(V$1,$A159)&gt;0,TRUE,FALSE)),"")</f>
        <v/>
      </c>
      <c r="W159" s="17" t="str">
        <f>IFERROR(AND(OR(W1:X158,$AA159)=TRUE,IF(SEARCH(W$1,$A159)&gt;0,TRUE,FALSE)),"")</f>
        <v/>
      </c>
      <c r="X159" s="17" t="str">
        <f>IFERROR(AND(OR(X1:X158,$AA159)=TRUE,IF(SEARCH(X$1,$A159)&gt;0,TRUE,FALSE)),"")</f>
        <v/>
      </c>
      <c r="Y159" s="17">
        <f t="shared" si="10"/>
        <v>0</v>
      </c>
      <c r="Z159" s="17" t="b">
        <f t="shared" si="11"/>
        <v>0</v>
      </c>
      <c r="AA159" s="17" t="b">
        <f t="shared" si="12"/>
        <v>0</v>
      </c>
      <c r="AB159" s="17" t="b">
        <f t="shared" si="13"/>
        <v>0</v>
      </c>
      <c r="AC159" s="17" t="b">
        <f>IF(E159&gt;'Overview (RESPONSES REQUIRED)'!$F$52,FALSE,TRUE)</f>
        <v>0</v>
      </c>
      <c r="AD159" s="17" t="b">
        <f>IF('Overview (RESPONSES REQUIRED)'!$D$52="Y", TRUE, FALSE)</f>
        <v>0</v>
      </c>
      <c r="AE159" s="17" t="str">
        <f t="shared" si="14"/>
        <v>N</v>
      </c>
    </row>
    <row r="160" spans="1:31" ht="15" x14ac:dyDescent="0.15">
      <c r="A160" s="17" t="s">
        <v>1571</v>
      </c>
      <c r="B160" s="17">
        <v>2</v>
      </c>
      <c r="C160" s="17">
        <v>1</v>
      </c>
      <c r="D160" s="17" t="s">
        <v>1414</v>
      </c>
      <c r="E160" s="17">
        <v>12</v>
      </c>
      <c r="F160" s="17" t="str">
        <f>IF('ENDC-n78'!P163="Y", "Y", IF('ENDC-n78'!P163="N", "N", 0))</f>
        <v>N</v>
      </c>
      <c r="G160" s="17" t="str">
        <f>IFERROR(AND(OR(G1:H159,$AA160)=TRUE,IF(SEARCH(G$1,$A160)&gt;0,TRUE,FALSE)),"")</f>
        <v/>
      </c>
      <c r="H160" s="17" t="b">
        <f>IFERROR(AND(OR(H1:H159,$AA160)=TRUE,IF(SEARCH(H$1,$A160)&gt;0,TRUE,FALSE)),"")</f>
        <v>0</v>
      </c>
      <c r="I160" s="17" t="str">
        <f>IFERROR(AND(OR(I1:L159,$AA160)=TRUE,IF(SEARCH(I$1,$A160)&gt;0,TRUE,FALSE)),"")</f>
        <v/>
      </c>
      <c r="J160" s="17" t="str">
        <f>IFERROR(AND(OR(J1:L159,$AA160)=TRUE,IF(SEARCH(J$1,$A160)&gt;0,TRUE,FALSE)),"")</f>
        <v/>
      </c>
      <c r="K160" s="17" t="str">
        <f>IFERROR(AND(OR(K1:L159,$AA160)=TRUE,IF(SEARCH(K$1,$A160)&gt;0,TRUE,FALSE)),"")</f>
        <v/>
      </c>
      <c r="L160" s="17" t="str">
        <f>IFERROR(AND(OR(L1:L159,$AA160)=TRUE,IF(SEARCH(L$1,$A160)&gt;0,TRUE,FALSE)),"")</f>
        <v/>
      </c>
      <c r="M160" s="17" t="str">
        <f>IFERROR(AND(OR(M1:M159,$AA160)=TRUE,IF(SEARCH(M$1,$A160)&gt;0,TRUE,FALSE)),"")</f>
        <v/>
      </c>
      <c r="N160" s="17" t="str">
        <f>IFERROR(AND(OR(N1:Q159,$AA160)=TRUE,IF(SEARCH(N$1,$A160)&gt;0,TRUE,FALSE)),"")</f>
        <v/>
      </c>
      <c r="O160" s="17" t="str">
        <f>IFERROR(AND(OR(O1:Q159,$AA160)=TRUE,IF(SEARCH(O$1,$A160)&gt;0,TRUE,FALSE)),"")</f>
        <v/>
      </c>
      <c r="P160" s="17" t="str">
        <f>IFERROR(AND(OR(P1:Q159,$AA160)=TRUE,IF(SEARCH(P$1,$A160)&gt;0,TRUE,FALSE)),"")</f>
        <v/>
      </c>
      <c r="Q160" s="17" t="b">
        <f>IFERROR(AND(OR(Q1:Q159,$AA160)=TRUE,IF(SEARCH(Q$1,$A160)&gt;0,TRUE,FALSE)),"")</f>
        <v>0</v>
      </c>
      <c r="R160" s="17" t="str">
        <f>IFERROR(AND(OR(R1:S159,$AA160)=TRUE,IF(SEARCH(R$1,$A160)&gt;0,TRUE,FALSE)),"")</f>
        <v/>
      </c>
      <c r="S160" s="17" t="str">
        <f>IFERROR(AND(OR(S1:S159,$AA160)=TRUE,IF(SEARCH(S$1,$A160)&gt;0,TRUE,FALSE)),"")</f>
        <v/>
      </c>
      <c r="T160" s="17" t="str">
        <f>IFERROR(AND(OR(T1:T159,$AA160)=TRUE,IF(SEARCH(T$1,$A160)&gt;0,TRUE,FALSE)),"")</f>
        <v/>
      </c>
      <c r="U160" s="17" t="b">
        <f>IFERROR(AND(OR(U1:X159,$AA160)=TRUE,IF(SEARCH(U$1,$A160)&gt;0,TRUE,FALSE)),"")</f>
        <v>0</v>
      </c>
      <c r="V160" s="17" t="str">
        <f>IFERROR(AND(OR(V1:X159,$AA160)=TRUE,IF(SEARCH(V$1,$A160)&gt;0,TRUE,FALSE)),"")</f>
        <v/>
      </c>
      <c r="W160" s="17" t="str">
        <f>IFERROR(AND(OR(W1:X159,$AA160)=TRUE,IF(SEARCH(W$1,$A160)&gt;0,TRUE,FALSE)),"")</f>
        <v/>
      </c>
      <c r="X160" s="17" t="str">
        <f>IFERROR(AND(OR(X1:X159,$AA160)=TRUE,IF(SEARCH(X$1,$A160)&gt;0,TRUE,FALSE)),"")</f>
        <v/>
      </c>
      <c r="Y160" s="17">
        <f t="shared" si="10"/>
        <v>0</v>
      </c>
      <c r="Z160" s="17" t="b">
        <f t="shared" si="11"/>
        <v>0</v>
      </c>
      <c r="AA160" s="17" t="b">
        <f t="shared" si="12"/>
        <v>0</v>
      </c>
      <c r="AB160" s="17" t="b">
        <f t="shared" si="13"/>
        <v>0</v>
      </c>
      <c r="AC160" s="17" t="b">
        <f>IF(E160&gt;'Overview (RESPONSES REQUIRED)'!$F$52,FALSE,TRUE)</f>
        <v>0</v>
      </c>
      <c r="AD160" s="17" t="b">
        <f>IF('Overview (RESPONSES REQUIRED)'!$D$52="Y", TRUE, FALSE)</f>
        <v>0</v>
      </c>
      <c r="AE160" s="17" t="str">
        <f t="shared" si="14"/>
        <v>N</v>
      </c>
    </row>
    <row r="161" spans="1:31" ht="15" x14ac:dyDescent="0.15">
      <c r="A161" s="17" t="s">
        <v>1572</v>
      </c>
      <c r="B161" s="17">
        <v>2</v>
      </c>
      <c r="C161" s="17">
        <v>1</v>
      </c>
      <c r="D161" s="17" t="s">
        <v>1414</v>
      </c>
      <c r="E161" s="17">
        <v>8</v>
      </c>
      <c r="F161" s="17" t="str">
        <f>IF('ENDC-n78'!P164="Y", "Y", IF('ENDC-n78'!P164="N", "N", 0))</f>
        <v>N</v>
      </c>
      <c r="G161" s="17" t="str">
        <f>IFERROR(AND(OR(G1:H160,$AA161)=TRUE,IF(SEARCH(G$1,$A161)&gt;0,TRUE,FALSE)),"")</f>
        <v/>
      </c>
      <c r="H161" s="17" t="b">
        <f>IFERROR(AND(OR(H1:H160,$AA161)=TRUE,IF(SEARCH(H$1,$A161)&gt;0,TRUE,FALSE)),"")</f>
        <v>0</v>
      </c>
      <c r="I161" s="17" t="str">
        <f>IFERROR(AND(OR(I1:L160,$AA161)=TRUE,IF(SEARCH(I$1,$A161)&gt;0,TRUE,FALSE)),"")</f>
        <v/>
      </c>
      <c r="J161" s="17" t="b">
        <f>IFERROR(AND(OR(J1:L160,$AA161)=TRUE,IF(SEARCH(J$1,$A161)&gt;0,TRUE,FALSE)),"")</f>
        <v>0</v>
      </c>
      <c r="K161" s="17" t="str">
        <f>IFERROR(AND(OR(K1:L160,$AA161)=TRUE,IF(SEARCH(K$1,$A161)&gt;0,TRUE,FALSE)),"")</f>
        <v/>
      </c>
      <c r="L161" s="17" t="str">
        <f>IFERROR(AND(OR(L1:L160,$AA161)=TRUE,IF(SEARCH(L$1,$A161)&gt;0,TRUE,FALSE)),"")</f>
        <v/>
      </c>
      <c r="M161" s="17" t="str">
        <f>IFERROR(AND(OR(M1:M160,$AA161)=TRUE,IF(SEARCH(M$1,$A161)&gt;0,TRUE,FALSE)),"")</f>
        <v/>
      </c>
      <c r="N161" s="17" t="str">
        <f>IFERROR(AND(OR(N1:Q160,$AA161)=TRUE,IF(SEARCH(N$1,$A161)&gt;0,TRUE,FALSE)),"")</f>
        <v/>
      </c>
      <c r="O161" s="17" t="str">
        <f>IFERROR(AND(OR(O1:Q160,$AA161)=TRUE,IF(SEARCH(O$1,$A161)&gt;0,TRUE,FALSE)),"")</f>
        <v/>
      </c>
      <c r="P161" s="17" t="str">
        <f>IFERROR(AND(OR(P1:Q160,$AA161)=TRUE,IF(SEARCH(P$1,$A161)&gt;0,TRUE,FALSE)),"")</f>
        <v/>
      </c>
      <c r="Q161" s="17" t="str">
        <f>IFERROR(AND(OR(Q1:Q160,$AA161)=TRUE,IF(SEARCH(Q$1,$A161)&gt;0,TRUE,FALSE)),"")</f>
        <v/>
      </c>
      <c r="R161" s="17" t="str">
        <f>IFERROR(AND(OR(R1:S160,$AA161)=TRUE,IF(SEARCH(R$1,$A161)&gt;0,TRUE,FALSE)),"")</f>
        <v/>
      </c>
      <c r="S161" s="17" t="str">
        <f>IFERROR(AND(OR(S1:S160,$AA161)=TRUE,IF(SEARCH(S$1,$A161)&gt;0,TRUE,FALSE)),"")</f>
        <v/>
      </c>
      <c r="T161" s="17" t="str">
        <f>IFERROR(AND(OR(T1:T160,$AA161)=TRUE,IF(SEARCH(T$1,$A161)&gt;0,TRUE,FALSE)),"")</f>
        <v/>
      </c>
      <c r="U161" s="17" t="str">
        <f>IFERROR(AND(OR(U1:X160,$AA161)=TRUE,IF(SEARCH(U$1,$A161)&gt;0,TRUE,FALSE)),"")</f>
        <v/>
      </c>
      <c r="V161" s="17" t="str">
        <f>IFERROR(AND(OR(V1:X160,$AA161)=TRUE,IF(SEARCH(V$1,$A161)&gt;0,TRUE,FALSE)),"")</f>
        <v/>
      </c>
      <c r="W161" s="17" t="b">
        <f>IFERROR(AND(OR(W1:X160,$AA161)=TRUE,IF(SEARCH(W$1,$A161)&gt;0,TRUE,FALSE)),"")</f>
        <v>0</v>
      </c>
      <c r="X161" s="17" t="str">
        <f>IFERROR(AND(OR(X1:X160,$AA161)=TRUE,IF(SEARCH(X$1,$A161)&gt;0,TRUE,FALSE)),"")</f>
        <v/>
      </c>
      <c r="Y161" s="17">
        <f t="shared" si="10"/>
        <v>0</v>
      </c>
      <c r="Z161" s="17" t="b">
        <f t="shared" si="11"/>
        <v>0</v>
      </c>
      <c r="AA161" s="17" t="b">
        <f t="shared" si="12"/>
        <v>0</v>
      </c>
      <c r="AB161" s="17" t="b">
        <f t="shared" si="13"/>
        <v>0</v>
      </c>
      <c r="AC161" s="17" t="b">
        <f>IF(E161&gt;'Overview (RESPONSES REQUIRED)'!$F$52,FALSE,TRUE)</f>
        <v>0</v>
      </c>
      <c r="AD161" s="17" t="b">
        <f>IF('Overview (RESPONSES REQUIRED)'!$D$52="Y", TRUE, FALSE)</f>
        <v>0</v>
      </c>
      <c r="AE161" s="17" t="str">
        <f t="shared" si="14"/>
        <v>N</v>
      </c>
    </row>
    <row r="162" spans="1:31" ht="15" x14ac:dyDescent="0.15">
      <c r="A162" s="17" t="s">
        <v>1573</v>
      </c>
      <c r="B162" s="17">
        <v>2</v>
      </c>
      <c r="C162" s="17">
        <v>1</v>
      </c>
      <c r="D162" s="17" t="s">
        <v>1414</v>
      </c>
      <c r="E162" s="17">
        <v>8</v>
      </c>
      <c r="F162" s="17" t="str">
        <f>IF('ENDC-n78'!P165="Y", "Y", IF('ENDC-n78'!P165="N", "N", 0))</f>
        <v>N</v>
      </c>
      <c r="G162" s="17" t="str">
        <f>IFERROR(AND(OR(G1:H161,$AA162)=TRUE,IF(SEARCH(G$1,$A162)&gt;0,TRUE,FALSE)),"")</f>
        <v/>
      </c>
      <c r="H162" s="17" t="b">
        <f>IFERROR(AND(OR(H1:H161,$AA162)=TRUE,IF(SEARCH(H$1,$A162)&gt;0,TRUE,FALSE)),"")</f>
        <v>0</v>
      </c>
      <c r="I162" s="17" t="str">
        <f>IFERROR(AND(OR(I1:L161,$AA162)=TRUE,IF(SEARCH(I$1,$A162)&gt;0,TRUE,FALSE)),"")</f>
        <v/>
      </c>
      <c r="J162" s="17" t="str">
        <f>IFERROR(AND(OR(J1:L161,$AA162)=TRUE,IF(SEARCH(J$1,$A162)&gt;0,TRUE,FALSE)),"")</f>
        <v/>
      </c>
      <c r="K162" s="17" t="str">
        <f>IFERROR(AND(OR(K1:L161,$AA162)=TRUE,IF(SEARCH(K$1,$A162)&gt;0,TRUE,FALSE)),"")</f>
        <v/>
      </c>
      <c r="L162" s="17" t="str">
        <f>IFERROR(AND(OR(L1:L161,$AA162)=TRUE,IF(SEARCH(L$1,$A162)&gt;0,TRUE,FALSE)),"")</f>
        <v/>
      </c>
      <c r="M162" s="17" t="str">
        <f>IFERROR(AND(OR(M1:M161,$AA162)=TRUE,IF(SEARCH(M$1,$A162)&gt;0,TRUE,FALSE)),"")</f>
        <v/>
      </c>
      <c r="N162" s="17" t="str">
        <f>IFERROR(AND(OR(N1:Q161,$AA162)=TRUE,IF(SEARCH(N$1,$A162)&gt;0,TRUE,FALSE)),"")</f>
        <v/>
      </c>
      <c r="O162" s="17" t="b">
        <f>IFERROR(AND(OR(O1:Q161,$AA162)=TRUE,IF(SEARCH(O$1,$A162)&gt;0,TRUE,FALSE)),"")</f>
        <v>0</v>
      </c>
      <c r="P162" s="17" t="str">
        <f>IFERROR(AND(OR(P1:Q161,$AA162)=TRUE,IF(SEARCH(P$1,$A162)&gt;0,TRUE,FALSE)),"")</f>
        <v/>
      </c>
      <c r="Q162" s="17" t="str">
        <f>IFERROR(AND(OR(Q1:Q161,$AA162)=TRUE,IF(SEARCH(Q$1,$A162)&gt;0,TRUE,FALSE)),"")</f>
        <v/>
      </c>
      <c r="R162" s="17" t="str">
        <f>IFERROR(AND(OR(R1:S161,$AA162)=TRUE,IF(SEARCH(R$1,$A162)&gt;0,TRUE,FALSE)),"")</f>
        <v/>
      </c>
      <c r="S162" s="17" t="str">
        <f>IFERROR(AND(OR(S1:S161,$AA162)=TRUE,IF(SEARCH(S$1,$A162)&gt;0,TRUE,FALSE)),"")</f>
        <v/>
      </c>
      <c r="T162" s="17" t="str">
        <f>IFERROR(AND(OR(T1:T161,$AA162)=TRUE,IF(SEARCH(T$1,$A162)&gt;0,TRUE,FALSE)),"")</f>
        <v/>
      </c>
      <c r="U162" s="17" t="str">
        <f>IFERROR(AND(OR(U1:X161,$AA162)=TRUE,IF(SEARCH(U$1,$A162)&gt;0,TRUE,FALSE)),"")</f>
        <v/>
      </c>
      <c r="V162" s="17" t="str">
        <f>IFERROR(AND(OR(V1:X161,$AA162)=TRUE,IF(SEARCH(V$1,$A162)&gt;0,TRUE,FALSE)),"")</f>
        <v/>
      </c>
      <c r="W162" s="17" t="b">
        <f>IFERROR(AND(OR(W1:X161,$AA162)=TRUE,IF(SEARCH(W$1,$A162)&gt;0,TRUE,FALSE)),"")</f>
        <v>0</v>
      </c>
      <c r="X162" s="17" t="str">
        <f>IFERROR(AND(OR(X1:X161,$AA162)=TRUE,IF(SEARCH(X$1,$A162)&gt;0,TRUE,FALSE)),"")</f>
        <v/>
      </c>
      <c r="Y162" s="17">
        <f t="shared" si="10"/>
        <v>0</v>
      </c>
      <c r="Z162" s="17" t="b">
        <f t="shared" si="11"/>
        <v>0</v>
      </c>
      <c r="AA162" s="17" t="b">
        <f t="shared" si="12"/>
        <v>0</v>
      </c>
      <c r="AB162" s="17" t="b">
        <f t="shared" si="13"/>
        <v>0</v>
      </c>
      <c r="AC162" s="17" t="b">
        <f>IF(E162&gt;'Overview (RESPONSES REQUIRED)'!$F$52,FALSE,TRUE)</f>
        <v>0</v>
      </c>
      <c r="AD162" s="17" t="b">
        <f>IF('Overview (RESPONSES REQUIRED)'!$D$52="Y", TRUE, FALSE)</f>
        <v>0</v>
      </c>
      <c r="AE162" s="17" t="str">
        <f t="shared" si="14"/>
        <v>N</v>
      </c>
    </row>
    <row r="163" spans="1:31" ht="15" x14ac:dyDescent="0.15">
      <c r="A163" s="17" t="s">
        <v>1574</v>
      </c>
      <c r="B163" s="17">
        <v>2</v>
      </c>
      <c r="C163" s="17">
        <v>1</v>
      </c>
      <c r="D163" s="17" t="s">
        <v>1414</v>
      </c>
      <c r="E163" s="17">
        <v>8</v>
      </c>
      <c r="F163" s="17" t="str">
        <f>IF('ENDC-n78'!P166="Y", "Y", IF('ENDC-n78'!P166="N", "N", 0))</f>
        <v>N</v>
      </c>
      <c r="G163" s="17" t="str">
        <f>IFERROR(AND(OR(G1:H162,$AA163)=TRUE,IF(SEARCH(G$1,$A163)&gt;0,TRUE,FALSE)),"")</f>
        <v/>
      </c>
      <c r="H163" s="17" t="str">
        <f>IFERROR(AND(OR(H1:H162,$AA163)=TRUE,IF(SEARCH(H$1,$A163)&gt;0,TRUE,FALSE)),"")</f>
        <v/>
      </c>
      <c r="I163" s="17" t="str">
        <f>IFERROR(AND(OR(I1:L162,$AA163)=TRUE,IF(SEARCH(I$1,$A163)&gt;0,TRUE,FALSE)),"")</f>
        <v/>
      </c>
      <c r="J163" s="17" t="b">
        <f>IFERROR(AND(OR(J1:L162,$AA163)=TRUE,IF(SEARCH(J$1,$A163)&gt;0,TRUE,FALSE)),"")</f>
        <v>0</v>
      </c>
      <c r="K163" s="17" t="str">
        <f>IFERROR(AND(OR(K1:L162,$AA163)=TRUE,IF(SEARCH(K$1,$A163)&gt;0,TRUE,FALSE)),"")</f>
        <v/>
      </c>
      <c r="L163" s="17" t="str">
        <f>IFERROR(AND(OR(L1:L162,$AA163)=TRUE,IF(SEARCH(L$1,$A163)&gt;0,TRUE,FALSE)),"")</f>
        <v/>
      </c>
      <c r="M163" s="17" t="str">
        <f>IFERROR(AND(OR(M1:M162,$AA163)=TRUE,IF(SEARCH(M$1,$A163)&gt;0,TRUE,FALSE)),"")</f>
        <v/>
      </c>
      <c r="N163" s="17" t="str">
        <f>IFERROR(AND(OR(N1:Q162,$AA163)=TRUE,IF(SEARCH(N$1,$A163)&gt;0,TRUE,FALSE)),"")</f>
        <v/>
      </c>
      <c r="O163" s="17" t="b">
        <f>IFERROR(AND(OR(O1:Q162,$AA163)=TRUE,IF(SEARCH(O$1,$A163)&gt;0,TRUE,FALSE)),"")</f>
        <v>0</v>
      </c>
      <c r="P163" s="17" t="str">
        <f>IFERROR(AND(OR(P1:Q162,$AA163)=TRUE,IF(SEARCH(P$1,$A163)&gt;0,TRUE,FALSE)),"")</f>
        <v/>
      </c>
      <c r="Q163" s="17" t="str">
        <f>IFERROR(AND(OR(Q1:Q162,$AA163)=TRUE,IF(SEARCH(Q$1,$A163)&gt;0,TRUE,FALSE)),"")</f>
        <v/>
      </c>
      <c r="R163" s="17" t="str">
        <f>IFERROR(AND(OR(R1:S162,$AA163)=TRUE,IF(SEARCH(R$1,$A163)&gt;0,TRUE,FALSE)),"")</f>
        <v/>
      </c>
      <c r="S163" s="17" t="str">
        <f>IFERROR(AND(OR(S1:S162,$AA163)=TRUE,IF(SEARCH(S$1,$A163)&gt;0,TRUE,FALSE)),"")</f>
        <v/>
      </c>
      <c r="T163" s="17" t="str">
        <f>IFERROR(AND(OR(T1:T162,$AA163)=TRUE,IF(SEARCH(T$1,$A163)&gt;0,TRUE,FALSE)),"")</f>
        <v/>
      </c>
      <c r="U163" s="17" t="str">
        <f>IFERROR(AND(OR(U1:X162,$AA163)=TRUE,IF(SEARCH(U$1,$A163)&gt;0,TRUE,FALSE)),"")</f>
        <v/>
      </c>
      <c r="V163" s="17" t="str">
        <f>IFERROR(AND(OR(V1:X162,$AA163)=TRUE,IF(SEARCH(V$1,$A163)&gt;0,TRUE,FALSE)),"")</f>
        <v/>
      </c>
      <c r="W163" s="17" t="b">
        <f>IFERROR(AND(OR(W1:X162,$AA163)=TRUE,IF(SEARCH(W$1,$A163)&gt;0,TRUE,FALSE)),"")</f>
        <v>0</v>
      </c>
      <c r="X163" s="17" t="str">
        <f>IFERROR(AND(OR(X1:X162,$AA163)=TRUE,IF(SEARCH(X$1,$A163)&gt;0,TRUE,FALSE)),"")</f>
        <v/>
      </c>
      <c r="Y163" s="17">
        <f t="shared" si="10"/>
        <v>0</v>
      </c>
      <c r="Z163" s="17" t="b">
        <f t="shared" si="11"/>
        <v>0</v>
      </c>
      <c r="AA163" s="17" t="b">
        <f t="shared" si="12"/>
        <v>0</v>
      </c>
      <c r="AB163" s="17" t="b">
        <f t="shared" si="13"/>
        <v>0</v>
      </c>
      <c r="AC163" s="17" t="b">
        <f>IF(E163&gt;'Overview (RESPONSES REQUIRED)'!$F$52,FALSE,TRUE)</f>
        <v>0</v>
      </c>
      <c r="AD163" s="17" t="b">
        <f>IF('Overview (RESPONSES REQUIRED)'!$D$52="Y", TRUE, FALSE)</f>
        <v>0</v>
      </c>
      <c r="AE163" s="17" t="str">
        <f t="shared" si="14"/>
        <v>N</v>
      </c>
    </row>
    <row r="164" spans="1:31" ht="15" x14ac:dyDescent="0.15">
      <c r="A164" s="17" t="s">
        <v>1575</v>
      </c>
      <c r="B164" s="17">
        <v>2</v>
      </c>
      <c r="C164" s="17">
        <v>1</v>
      </c>
      <c r="D164" s="17" t="s">
        <v>1414</v>
      </c>
      <c r="E164" s="17">
        <v>6</v>
      </c>
      <c r="F164" s="17" t="str">
        <f>IF('ENDC-n78'!P167="Y", "Y", IF('ENDC-n78'!P167="N", "N", 0))</f>
        <v>N</v>
      </c>
      <c r="G164" s="17" t="b">
        <f>IFERROR(AND(OR(G1:H163,$AA164)=TRUE,IF(SEARCH(G$1,$A164)&gt;0,TRUE,FALSE)),"")</f>
        <v>0</v>
      </c>
      <c r="H164" s="17" t="str">
        <f>IFERROR(AND(OR(H1:H163,$AA164)=TRUE,IF(SEARCH(H$1,$A164)&gt;0,TRUE,FALSE)),"")</f>
        <v/>
      </c>
      <c r="I164" s="17" t="str">
        <f>IFERROR(AND(OR(I1:L163,$AA164)=TRUE,IF(SEARCH(I$1,$A164)&gt;0,TRUE,FALSE)),"")</f>
        <v/>
      </c>
      <c r="J164" s="17" t="str">
        <f>IFERROR(AND(OR(J1:L163,$AA164)=TRUE,IF(SEARCH(J$1,$A164)&gt;0,TRUE,FALSE)),"")</f>
        <v/>
      </c>
      <c r="K164" s="17" t="b">
        <f>IFERROR(AND(OR(K1:L163,$AA164)=TRUE,IF(SEARCH(K$1,$A164)&gt;0,TRUE,FALSE)),"")</f>
        <v>0</v>
      </c>
      <c r="L164" s="17" t="str">
        <f>IFERROR(AND(OR(L1:L163,$AA164)=TRUE,IF(SEARCH(L$1,$A164)&gt;0,TRUE,FALSE)),"")</f>
        <v/>
      </c>
      <c r="M164" s="17" t="str">
        <f>IFERROR(AND(OR(M1:M163,$AA164)=TRUE,IF(SEARCH(M$1,$A164)&gt;0,TRUE,FALSE)),"")</f>
        <v/>
      </c>
      <c r="N164" s="17" t="str">
        <f>IFERROR(AND(OR(N1:Q163,$AA164)=TRUE,IF(SEARCH(N$1,$A164)&gt;0,TRUE,FALSE)),"")</f>
        <v/>
      </c>
      <c r="O164" s="17" t="str">
        <f>IFERROR(AND(OR(O1:Q163,$AA164)=TRUE,IF(SEARCH(O$1,$A164)&gt;0,TRUE,FALSE)),"")</f>
        <v/>
      </c>
      <c r="P164" s="17" t="str">
        <f>IFERROR(AND(OR(P1:Q163,$AA164)=TRUE,IF(SEARCH(P$1,$A164)&gt;0,TRUE,FALSE)),"")</f>
        <v/>
      </c>
      <c r="Q164" s="17" t="str">
        <f>IFERROR(AND(OR(Q1:Q163,$AA164)=TRUE,IF(SEARCH(Q$1,$A164)&gt;0,TRUE,FALSE)),"")</f>
        <v/>
      </c>
      <c r="R164" s="17" t="str">
        <f>IFERROR(AND(OR(R1:S163,$AA164)=TRUE,IF(SEARCH(R$1,$A164)&gt;0,TRUE,FALSE)),"")</f>
        <v/>
      </c>
      <c r="S164" s="17" t="str">
        <f>IFERROR(AND(OR(S1:S163,$AA164)=TRUE,IF(SEARCH(S$1,$A164)&gt;0,TRUE,FALSE)),"")</f>
        <v/>
      </c>
      <c r="T164" s="17" t="str">
        <f>IFERROR(AND(OR(T1:T163,$AA164)=TRUE,IF(SEARCH(T$1,$A164)&gt;0,TRUE,FALSE)),"")</f>
        <v/>
      </c>
      <c r="U164" s="17" t="str">
        <f>IFERROR(AND(OR(U1:X163,$AA164)=TRUE,IF(SEARCH(U$1,$A164)&gt;0,TRUE,FALSE)),"")</f>
        <v/>
      </c>
      <c r="V164" s="17" t="str">
        <f>IFERROR(AND(OR(V1:X163,$AA164)=TRUE,IF(SEARCH(V$1,$A164)&gt;0,TRUE,FALSE)),"")</f>
        <v/>
      </c>
      <c r="W164" s="17" t="b">
        <f>IFERROR(AND(OR(W1:X163,$AA164)=TRUE,IF(SEARCH(W$1,$A164)&gt;0,TRUE,FALSE)),"")</f>
        <v>0</v>
      </c>
      <c r="X164" s="17" t="str">
        <f>IFERROR(AND(OR(X1:X163,$AA164)=TRUE,IF(SEARCH(X$1,$A164)&gt;0,TRUE,FALSE)),"")</f>
        <v/>
      </c>
      <c r="Y164" s="17">
        <f t="shared" si="10"/>
        <v>0</v>
      </c>
      <c r="Z164" s="17" t="b">
        <f t="shared" si="11"/>
        <v>0</v>
      </c>
      <c r="AA164" s="17" t="b">
        <f t="shared" si="12"/>
        <v>0</v>
      </c>
      <c r="AB164" s="17" t="b">
        <f t="shared" si="13"/>
        <v>0</v>
      </c>
      <c r="AC164" s="17" t="b">
        <f>IF(E164&gt;'Overview (RESPONSES REQUIRED)'!$F$52,FALSE,TRUE)</f>
        <v>0</v>
      </c>
      <c r="AD164" s="17" t="b">
        <f>IF('Overview (RESPONSES REQUIRED)'!$D$52="Y", TRUE, FALSE)</f>
        <v>0</v>
      </c>
      <c r="AE164" s="17" t="str">
        <f t="shared" si="14"/>
        <v>N</v>
      </c>
    </row>
    <row r="165" spans="1:31" ht="15" x14ac:dyDescent="0.15">
      <c r="A165" s="17" t="s">
        <v>1576</v>
      </c>
      <c r="B165" s="17">
        <v>2</v>
      </c>
      <c r="C165" s="17">
        <v>1</v>
      </c>
      <c r="D165" s="17" t="s">
        <v>1414</v>
      </c>
      <c r="E165" s="17">
        <v>6</v>
      </c>
      <c r="F165" s="17" t="str">
        <f>IF('ENDC-n78'!P168="Y", "Y", IF('ENDC-n78'!P168="N", "N", 0))</f>
        <v>N</v>
      </c>
      <c r="G165" s="17" t="b">
        <f>IFERROR(AND(OR(G1:H164,$AA165)=TRUE,IF(SEARCH(G$1,$A165)&gt;0,TRUE,FALSE)),"")</f>
        <v>0</v>
      </c>
      <c r="H165" s="17" t="str">
        <f>IFERROR(AND(OR(H1:H164,$AA165)=TRUE,IF(SEARCH(H$1,$A165)&gt;0,TRUE,FALSE)),"")</f>
        <v/>
      </c>
      <c r="I165" s="17" t="str">
        <f>IFERROR(AND(OR(I1:L164,$AA165)=TRUE,IF(SEARCH(I$1,$A165)&gt;0,TRUE,FALSE)),"")</f>
        <v/>
      </c>
      <c r="J165" s="17" t="str">
        <f>IFERROR(AND(OR(J1:L164,$AA165)=TRUE,IF(SEARCH(J$1,$A165)&gt;0,TRUE,FALSE)),"")</f>
        <v/>
      </c>
      <c r="K165" s="17" t="str">
        <f>IFERROR(AND(OR(K1:L164,$AA165)=TRUE,IF(SEARCH(K$1,$A165)&gt;0,TRUE,FALSE)),"")</f>
        <v/>
      </c>
      <c r="L165" s="17" t="str">
        <f>IFERROR(AND(OR(L1:L164,$AA165)=TRUE,IF(SEARCH(L$1,$A165)&gt;0,TRUE,FALSE)),"")</f>
        <v/>
      </c>
      <c r="M165" s="17" t="str">
        <f>IFERROR(AND(OR(M1:M164,$AA165)=TRUE,IF(SEARCH(M$1,$A165)&gt;0,TRUE,FALSE)),"")</f>
        <v/>
      </c>
      <c r="N165" s="17" t="str">
        <f>IFERROR(AND(OR(N1:Q164,$AA165)=TRUE,IF(SEARCH(N$1,$A165)&gt;0,TRUE,FALSE)),"")</f>
        <v/>
      </c>
      <c r="O165" s="17" t="str">
        <f>IFERROR(AND(OR(O1:Q164,$AA165)=TRUE,IF(SEARCH(O$1,$A165)&gt;0,TRUE,FALSE)),"")</f>
        <v/>
      </c>
      <c r="P165" s="17" t="b">
        <f>IFERROR(AND(OR(P1:Q164,$AA165)=TRUE,IF(SEARCH(P$1,$A165)&gt;0,TRUE,FALSE)),"")</f>
        <v>0</v>
      </c>
      <c r="Q165" s="17" t="str">
        <f>IFERROR(AND(OR(Q1:Q164,$AA165)=TRUE,IF(SEARCH(Q$1,$A165)&gt;0,TRUE,FALSE)),"")</f>
        <v/>
      </c>
      <c r="R165" s="17" t="str">
        <f>IFERROR(AND(OR(R1:S164,$AA165)=TRUE,IF(SEARCH(R$1,$A165)&gt;0,TRUE,FALSE)),"")</f>
        <v/>
      </c>
      <c r="S165" s="17" t="str">
        <f>IFERROR(AND(OR(S1:S164,$AA165)=TRUE,IF(SEARCH(S$1,$A165)&gt;0,TRUE,FALSE)),"")</f>
        <v/>
      </c>
      <c r="T165" s="17" t="str">
        <f>IFERROR(AND(OR(T1:T164,$AA165)=TRUE,IF(SEARCH(T$1,$A165)&gt;0,TRUE,FALSE)),"")</f>
        <v/>
      </c>
      <c r="U165" s="17" t="str">
        <f>IFERROR(AND(OR(U1:X164,$AA165)=TRUE,IF(SEARCH(U$1,$A165)&gt;0,TRUE,FALSE)),"")</f>
        <v/>
      </c>
      <c r="V165" s="17" t="str">
        <f>IFERROR(AND(OR(V1:X164,$AA165)=TRUE,IF(SEARCH(V$1,$A165)&gt;0,TRUE,FALSE)),"")</f>
        <v/>
      </c>
      <c r="W165" s="17" t="b">
        <f>IFERROR(AND(OR(W1:X164,$AA165)=TRUE,IF(SEARCH(W$1,$A165)&gt;0,TRUE,FALSE)),"")</f>
        <v>0</v>
      </c>
      <c r="X165" s="17" t="str">
        <f>IFERROR(AND(OR(X1:X164,$AA165)=TRUE,IF(SEARCH(X$1,$A165)&gt;0,TRUE,FALSE)),"")</f>
        <v/>
      </c>
      <c r="Y165" s="17">
        <f t="shared" si="10"/>
        <v>0</v>
      </c>
      <c r="Z165" s="17" t="b">
        <f t="shared" si="11"/>
        <v>0</v>
      </c>
      <c r="AA165" s="17" t="b">
        <f t="shared" si="12"/>
        <v>0</v>
      </c>
      <c r="AB165" s="17" t="b">
        <f t="shared" si="13"/>
        <v>0</v>
      </c>
      <c r="AC165" s="17" t="b">
        <f>IF(E165&gt;'Overview (RESPONSES REQUIRED)'!$F$52,FALSE,TRUE)</f>
        <v>0</v>
      </c>
      <c r="AD165" s="17" t="b">
        <f>IF('Overview (RESPONSES REQUIRED)'!$D$52="Y", TRUE, FALSE)</f>
        <v>0</v>
      </c>
      <c r="AE165" s="17" t="str">
        <f t="shared" si="14"/>
        <v>N</v>
      </c>
    </row>
    <row r="166" spans="1:31" ht="15" x14ac:dyDescent="0.15">
      <c r="A166" s="17" t="s">
        <v>1577</v>
      </c>
      <c r="B166" s="17">
        <v>2</v>
      </c>
      <c r="C166" s="17">
        <v>1</v>
      </c>
      <c r="D166" s="17" t="s">
        <v>1414</v>
      </c>
      <c r="E166" s="17">
        <v>6</v>
      </c>
      <c r="F166" s="17" t="str">
        <f>IF('ENDC-n78'!P169="Y", "Y", IF('ENDC-n78'!P169="N", "N", 0))</f>
        <v>N</v>
      </c>
      <c r="G166" s="17" t="str">
        <f>IFERROR(AND(OR(G1:H165,$AA166)=TRUE,IF(SEARCH(G$1,$A166)&gt;0,TRUE,FALSE)),"")</f>
        <v/>
      </c>
      <c r="H166" s="17" t="str">
        <f>IFERROR(AND(OR(H1:H165,$AA166)=TRUE,IF(SEARCH(H$1,$A166)&gt;0,TRUE,FALSE)),"")</f>
        <v/>
      </c>
      <c r="I166" s="17" t="b">
        <f>IFERROR(AND(OR(I1:L165,$AA166)=TRUE,IF(SEARCH(I$1,$A166)&gt;0,TRUE,FALSE)),"")</f>
        <v>0</v>
      </c>
      <c r="J166" s="17" t="str">
        <f>IFERROR(AND(OR(J1:L165,$AA166)=TRUE,IF(SEARCH(J$1,$A166)&gt;0,TRUE,FALSE)),"")</f>
        <v/>
      </c>
      <c r="K166" s="17" t="str">
        <f>IFERROR(AND(OR(K1:L165,$AA166)=TRUE,IF(SEARCH(K$1,$A166)&gt;0,TRUE,FALSE)),"")</f>
        <v/>
      </c>
      <c r="L166" s="17" t="str">
        <f>IFERROR(AND(OR(L1:L165,$AA166)=TRUE,IF(SEARCH(L$1,$A166)&gt;0,TRUE,FALSE)),"")</f>
        <v/>
      </c>
      <c r="M166" s="17" t="str">
        <f>IFERROR(AND(OR(M1:M165,$AA166)=TRUE,IF(SEARCH(M$1,$A166)&gt;0,TRUE,FALSE)),"")</f>
        <v/>
      </c>
      <c r="N166" s="17" t="str">
        <f>IFERROR(AND(OR(N1:Q165,$AA166)=TRUE,IF(SEARCH(N$1,$A166)&gt;0,TRUE,FALSE)),"")</f>
        <v/>
      </c>
      <c r="O166" s="17" t="str">
        <f>IFERROR(AND(OR(O1:Q165,$AA166)=TRUE,IF(SEARCH(O$1,$A166)&gt;0,TRUE,FALSE)),"")</f>
        <v/>
      </c>
      <c r="P166" s="17" t="b">
        <f>IFERROR(AND(OR(P1:Q165,$AA166)=TRUE,IF(SEARCH(P$1,$A166)&gt;0,TRUE,FALSE)),"")</f>
        <v>0</v>
      </c>
      <c r="Q166" s="17" t="str">
        <f>IFERROR(AND(OR(Q1:Q165,$AA166)=TRUE,IF(SEARCH(Q$1,$A166)&gt;0,TRUE,FALSE)),"")</f>
        <v/>
      </c>
      <c r="R166" s="17" t="str">
        <f>IFERROR(AND(OR(R1:S165,$AA166)=TRUE,IF(SEARCH(R$1,$A166)&gt;0,TRUE,FALSE)),"")</f>
        <v/>
      </c>
      <c r="S166" s="17" t="str">
        <f>IFERROR(AND(OR(S1:S165,$AA166)=TRUE,IF(SEARCH(S$1,$A166)&gt;0,TRUE,FALSE)),"")</f>
        <v/>
      </c>
      <c r="T166" s="17" t="str">
        <f>IFERROR(AND(OR(T1:T165,$AA166)=TRUE,IF(SEARCH(T$1,$A166)&gt;0,TRUE,FALSE)),"")</f>
        <v/>
      </c>
      <c r="U166" s="17" t="str">
        <f>IFERROR(AND(OR(U1:X165,$AA166)=TRUE,IF(SEARCH(U$1,$A166)&gt;0,TRUE,FALSE)),"")</f>
        <v/>
      </c>
      <c r="V166" s="17" t="str">
        <f>IFERROR(AND(OR(V1:X165,$AA166)=TRUE,IF(SEARCH(V$1,$A166)&gt;0,TRUE,FALSE)),"")</f>
        <v/>
      </c>
      <c r="W166" s="17" t="b">
        <f>IFERROR(AND(OR(W1:X165,$AA166)=TRUE,IF(SEARCH(W$1,$A166)&gt;0,TRUE,FALSE)),"")</f>
        <v>0</v>
      </c>
      <c r="X166" s="17" t="str">
        <f>IFERROR(AND(OR(X1:X165,$AA166)=TRUE,IF(SEARCH(X$1,$A166)&gt;0,TRUE,FALSE)),"")</f>
        <v/>
      </c>
      <c r="Y166" s="17">
        <f t="shared" si="10"/>
        <v>0</v>
      </c>
      <c r="Z166" s="17" t="b">
        <f t="shared" si="11"/>
        <v>0</v>
      </c>
      <c r="AA166" s="17" t="b">
        <f t="shared" si="12"/>
        <v>0</v>
      </c>
      <c r="AB166" s="17" t="b">
        <f t="shared" si="13"/>
        <v>0</v>
      </c>
      <c r="AC166" s="17" t="b">
        <f>IF(E166&gt;'Overview (RESPONSES REQUIRED)'!$F$52,FALSE,TRUE)</f>
        <v>0</v>
      </c>
      <c r="AD166" s="17" t="b">
        <f>IF('Overview (RESPONSES REQUIRED)'!$D$52="Y", TRUE, FALSE)</f>
        <v>0</v>
      </c>
      <c r="AE166" s="17" t="str">
        <f t="shared" si="14"/>
        <v>N</v>
      </c>
    </row>
    <row r="167" spans="1:31" ht="15" x14ac:dyDescent="0.15">
      <c r="A167" s="17" t="s">
        <v>1578</v>
      </c>
      <c r="B167" s="17">
        <v>2</v>
      </c>
      <c r="C167" s="17">
        <v>1</v>
      </c>
      <c r="D167" s="17" t="s">
        <v>1414</v>
      </c>
      <c r="E167" s="17">
        <v>6</v>
      </c>
      <c r="F167" s="17" t="str">
        <f>IF('ENDC-n78'!P170="Y", "Y", IF('ENDC-n78'!P170="N", "N", 0))</f>
        <v>N</v>
      </c>
      <c r="G167" s="17" t="str">
        <f>IFERROR(AND(OR(G1:H166,$AA167)=TRUE,IF(SEARCH(G$1,$A167)&gt;0,TRUE,FALSE)),"")</f>
        <v/>
      </c>
      <c r="H167" s="17" t="str">
        <f>IFERROR(AND(OR(H1:H166,$AA167)=TRUE,IF(SEARCH(H$1,$A167)&gt;0,TRUE,FALSE)),"")</f>
        <v/>
      </c>
      <c r="I167" s="17" t="str">
        <f>IFERROR(AND(OR(I1:L166,$AA167)=TRUE,IF(SEARCH(I$1,$A167)&gt;0,TRUE,FALSE)),"")</f>
        <v/>
      </c>
      <c r="J167" s="17" t="str">
        <f>IFERROR(AND(OR(J1:L166,$AA167)=TRUE,IF(SEARCH(J$1,$A167)&gt;0,TRUE,FALSE)),"")</f>
        <v/>
      </c>
      <c r="K167" s="17" t="b">
        <f>IFERROR(AND(OR(K1:L166,$AA167)=TRUE,IF(SEARCH(K$1,$A167)&gt;0,TRUE,FALSE)),"")</f>
        <v>0</v>
      </c>
      <c r="L167" s="17" t="str">
        <f>IFERROR(AND(OR(L1:L166,$AA167)=TRUE,IF(SEARCH(L$1,$A167)&gt;0,TRUE,FALSE)),"")</f>
        <v/>
      </c>
      <c r="M167" s="17" t="str">
        <f>IFERROR(AND(OR(M1:M166,$AA167)=TRUE,IF(SEARCH(M$1,$A167)&gt;0,TRUE,FALSE)),"")</f>
        <v/>
      </c>
      <c r="N167" s="17" t="b">
        <f>IFERROR(AND(OR(N1:Q166,$AA167)=TRUE,IF(SEARCH(N$1,$A167)&gt;0,TRUE,FALSE)),"")</f>
        <v>0</v>
      </c>
      <c r="O167" s="17" t="str">
        <f>IFERROR(AND(OR(O1:Q166,$AA167)=TRUE,IF(SEARCH(O$1,$A167)&gt;0,TRUE,FALSE)),"")</f>
        <v/>
      </c>
      <c r="P167" s="17" t="str">
        <f>IFERROR(AND(OR(P1:Q166,$AA167)=TRUE,IF(SEARCH(P$1,$A167)&gt;0,TRUE,FALSE)),"")</f>
        <v/>
      </c>
      <c r="Q167" s="17" t="str">
        <f>IFERROR(AND(OR(Q1:Q166,$AA167)=TRUE,IF(SEARCH(Q$1,$A167)&gt;0,TRUE,FALSE)),"")</f>
        <v/>
      </c>
      <c r="R167" s="17" t="str">
        <f>IFERROR(AND(OR(R1:S166,$AA167)=TRUE,IF(SEARCH(R$1,$A167)&gt;0,TRUE,FALSE)),"")</f>
        <v/>
      </c>
      <c r="S167" s="17" t="str">
        <f>IFERROR(AND(OR(S1:S166,$AA167)=TRUE,IF(SEARCH(S$1,$A167)&gt;0,TRUE,FALSE)),"")</f>
        <v/>
      </c>
      <c r="T167" s="17" t="str">
        <f>IFERROR(AND(OR(T1:T166,$AA167)=TRUE,IF(SEARCH(T$1,$A167)&gt;0,TRUE,FALSE)),"")</f>
        <v/>
      </c>
      <c r="U167" s="17" t="str">
        <f>IFERROR(AND(OR(U1:X166,$AA167)=TRUE,IF(SEARCH(U$1,$A167)&gt;0,TRUE,FALSE)),"")</f>
        <v/>
      </c>
      <c r="V167" s="17" t="str">
        <f>IFERROR(AND(OR(V1:X166,$AA167)=TRUE,IF(SEARCH(V$1,$A167)&gt;0,TRUE,FALSE)),"")</f>
        <v/>
      </c>
      <c r="W167" s="17" t="b">
        <f>IFERROR(AND(OR(W1:X166,$AA167)=TRUE,IF(SEARCH(W$1,$A167)&gt;0,TRUE,FALSE)),"")</f>
        <v>0</v>
      </c>
      <c r="X167" s="17" t="str">
        <f>IFERROR(AND(OR(X1:X166,$AA167)=TRUE,IF(SEARCH(X$1,$A167)&gt;0,TRUE,FALSE)),"")</f>
        <v/>
      </c>
      <c r="Y167" s="17">
        <f t="shared" si="10"/>
        <v>0</v>
      </c>
      <c r="Z167" s="17" t="b">
        <f t="shared" si="11"/>
        <v>0</v>
      </c>
      <c r="AA167" s="17" t="b">
        <f t="shared" si="12"/>
        <v>0</v>
      </c>
      <c r="AB167" s="17" t="b">
        <f t="shared" si="13"/>
        <v>0</v>
      </c>
      <c r="AC167" s="17" t="b">
        <f>IF(E167&gt;'Overview (RESPONSES REQUIRED)'!$F$52,FALSE,TRUE)</f>
        <v>0</v>
      </c>
      <c r="AD167" s="17" t="b">
        <f>IF('Overview (RESPONSES REQUIRED)'!$D$52="Y", TRUE, FALSE)</f>
        <v>0</v>
      </c>
      <c r="AE167" s="17" t="str">
        <f t="shared" si="14"/>
        <v>N</v>
      </c>
    </row>
    <row r="168" spans="1:31" ht="15" x14ac:dyDescent="0.15">
      <c r="A168" s="17" t="s">
        <v>1579</v>
      </c>
      <c r="B168" s="17">
        <v>2</v>
      </c>
      <c r="C168" s="17">
        <v>1</v>
      </c>
      <c r="D168" s="17" t="s">
        <v>1414</v>
      </c>
      <c r="E168" s="17">
        <v>10</v>
      </c>
      <c r="F168" s="17" t="str">
        <f>IF('ENDC-n78'!P171="Y", "Y", IF('ENDC-n78'!P171="N", "N", 0))</f>
        <v>N</v>
      </c>
      <c r="G168" s="17" t="str">
        <f>IFERROR(AND(OR(G1:H167,$AA168)=TRUE,IF(SEARCH(G$1,$A168)&gt;0,TRUE,FALSE)),"")</f>
        <v/>
      </c>
      <c r="H168" s="17" t="str">
        <f>IFERROR(AND(OR(H1:H167,$AA168)=TRUE,IF(SEARCH(H$1,$A168)&gt;0,TRUE,FALSE)),"")</f>
        <v/>
      </c>
      <c r="I168" s="17" t="str">
        <f>IFERROR(AND(OR(I1:L167,$AA168)=TRUE,IF(SEARCH(I$1,$A168)&gt;0,TRUE,FALSE)),"")</f>
        <v/>
      </c>
      <c r="J168" s="17" t="str">
        <f>IFERROR(AND(OR(J1:L167,$AA168)=TRUE,IF(SEARCH(J$1,$A168)&gt;0,TRUE,FALSE)),"")</f>
        <v/>
      </c>
      <c r="K168" s="17" t="str">
        <f>IFERROR(AND(OR(K1:L167,$AA168)=TRUE,IF(SEARCH(K$1,$A168)&gt;0,TRUE,FALSE)),"")</f>
        <v/>
      </c>
      <c r="L168" s="17" t="str">
        <f>IFERROR(AND(OR(L1:L167,$AA168)=TRUE,IF(SEARCH(L$1,$A168)&gt;0,TRUE,FALSE)),"")</f>
        <v/>
      </c>
      <c r="M168" s="17" t="str">
        <f>IFERROR(AND(OR(M1:M167,$AA168)=TRUE,IF(SEARCH(M$1,$A168)&gt;0,TRUE,FALSE)),"")</f>
        <v/>
      </c>
      <c r="N168" s="17" t="str">
        <f>IFERROR(AND(OR(N1:Q167,$AA168)=TRUE,IF(SEARCH(N$1,$A168)&gt;0,TRUE,FALSE)),"")</f>
        <v/>
      </c>
      <c r="O168" s="17" t="str">
        <f>IFERROR(AND(OR(O1:Q167,$AA168)=TRUE,IF(SEARCH(O$1,$A168)&gt;0,TRUE,FALSE)),"")</f>
        <v/>
      </c>
      <c r="P168" s="17" t="str">
        <f>IFERROR(AND(OR(P1:Q167,$AA168)=TRUE,IF(SEARCH(P$1,$A168)&gt;0,TRUE,FALSE)),"")</f>
        <v/>
      </c>
      <c r="Q168" s="17" t="b">
        <f>IFERROR(AND(OR(Q1:Q167,$AA168)=TRUE,IF(SEARCH(Q$1,$A168)&gt;0,TRUE,FALSE)),"")</f>
        <v>0</v>
      </c>
      <c r="R168" s="17" t="str">
        <f>IFERROR(AND(OR(R1:S167,$AA168)=TRUE,IF(SEARCH(R$1,$A168)&gt;0,TRUE,FALSE)),"")</f>
        <v/>
      </c>
      <c r="S168" s="17" t="str">
        <f>IFERROR(AND(OR(S1:S167,$AA168)=TRUE,IF(SEARCH(S$1,$A168)&gt;0,TRUE,FALSE)),"")</f>
        <v/>
      </c>
      <c r="T168" s="17" t="b">
        <f>IFERROR(AND(OR(T1:T167,$AA168)=TRUE,IF(SEARCH(T$1,$A168)&gt;0,TRUE,FALSE)),"")</f>
        <v>0</v>
      </c>
      <c r="U168" s="17" t="b">
        <f>IFERROR(AND(OR(U1:X167,$AA168)=TRUE,IF(SEARCH(U$1,$A168)&gt;0,TRUE,FALSE)),"")</f>
        <v>0</v>
      </c>
      <c r="V168" s="17" t="str">
        <f>IFERROR(AND(OR(V1:X167,$AA168)=TRUE,IF(SEARCH(V$1,$A168)&gt;0,TRUE,FALSE)),"")</f>
        <v/>
      </c>
      <c r="W168" s="17" t="str">
        <f>IFERROR(AND(OR(W1:X167,$AA168)=TRUE,IF(SEARCH(W$1,$A168)&gt;0,TRUE,FALSE)),"")</f>
        <v/>
      </c>
      <c r="X168" s="17" t="str">
        <f>IFERROR(AND(OR(X1:X167,$AA168)=TRUE,IF(SEARCH(X$1,$A168)&gt;0,TRUE,FALSE)),"")</f>
        <v/>
      </c>
      <c r="Y168" s="17">
        <f t="shared" si="10"/>
        <v>0</v>
      </c>
      <c r="Z168" s="17" t="b">
        <f t="shared" si="11"/>
        <v>0</v>
      </c>
      <c r="AA168" s="17" t="b">
        <f t="shared" si="12"/>
        <v>0</v>
      </c>
      <c r="AB168" s="17" t="b">
        <f t="shared" si="13"/>
        <v>0</v>
      </c>
      <c r="AC168" s="17" t="b">
        <f>IF(E168&gt;'Overview (RESPONSES REQUIRED)'!$F$52,FALSE,TRUE)</f>
        <v>0</v>
      </c>
      <c r="AD168" s="17" t="b">
        <f>IF('Overview (RESPONSES REQUIRED)'!$D$52="Y", TRUE, FALSE)</f>
        <v>0</v>
      </c>
      <c r="AE168" s="17" t="str">
        <f t="shared" si="14"/>
        <v>N</v>
      </c>
    </row>
    <row r="169" spans="1:31" ht="15" x14ac:dyDescent="0.15">
      <c r="A169" s="17" t="s">
        <v>1580</v>
      </c>
      <c r="B169" s="17">
        <v>2</v>
      </c>
      <c r="C169" s="17">
        <v>1</v>
      </c>
      <c r="D169" s="17" t="s">
        <v>1414</v>
      </c>
      <c r="E169" s="17">
        <v>10</v>
      </c>
      <c r="F169" s="17" t="str">
        <f>IF('ENDC-n78'!P172="Y", "Y", IF('ENDC-n78'!P172="N", "N", 0))</f>
        <v>N</v>
      </c>
      <c r="G169" s="17" t="str">
        <f>IFERROR(AND(OR(G1:H168,$AA169)=TRUE,IF(SEARCH(G$1,$A169)&gt;0,TRUE,FALSE)),"")</f>
        <v/>
      </c>
      <c r="H169" s="17" t="str">
        <f>IFERROR(AND(OR(H1:H168,$AA169)=TRUE,IF(SEARCH(H$1,$A169)&gt;0,TRUE,FALSE)),"")</f>
        <v/>
      </c>
      <c r="I169" s="17" t="b">
        <f>IFERROR(AND(OR(I1:L168,$AA169)=TRUE,IF(SEARCH(I$1,$A169)&gt;0,TRUE,FALSE)),"")</f>
        <v>0</v>
      </c>
      <c r="J169" s="17" t="str">
        <f>IFERROR(AND(OR(J1:L168,$AA169)=TRUE,IF(SEARCH(J$1,$A169)&gt;0,TRUE,FALSE)),"")</f>
        <v/>
      </c>
      <c r="K169" s="17" t="str">
        <f>IFERROR(AND(OR(K1:L168,$AA169)=TRUE,IF(SEARCH(K$1,$A169)&gt;0,TRUE,FALSE)),"")</f>
        <v/>
      </c>
      <c r="L169" s="17" t="str">
        <f>IFERROR(AND(OR(L1:L168,$AA169)=TRUE,IF(SEARCH(L$1,$A169)&gt;0,TRUE,FALSE)),"")</f>
        <v/>
      </c>
      <c r="M169" s="17" t="str">
        <f>IFERROR(AND(OR(M1:M168,$AA169)=TRUE,IF(SEARCH(M$1,$A169)&gt;0,TRUE,FALSE)),"")</f>
        <v/>
      </c>
      <c r="N169" s="17" t="str">
        <f>IFERROR(AND(OR(N1:Q168,$AA169)=TRUE,IF(SEARCH(N$1,$A169)&gt;0,TRUE,FALSE)),"")</f>
        <v/>
      </c>
      <c r="O169" s="17" t="str">
        <f>IFERROR(AND(OR(O1:Q168,$AA169)=TRUE,IF(SEARCH(O$1,$A169)&gt;0,TRUE,FALSE)),"")</f>
        <v/>
      </c>
      <c r="P169" s="17" t="str">
        <f>IFERROR(AND(OR(P1:Q168,$AA169)=TRUE,IF(SEARCH(P$1,$A169)&gt;0,TRUE,FALSE)),"")</f>
        <v/>
      </c>
      <c r="Q169" s="17" t="b">
        <f>IFERROR(AND(OR(Q1:Q168,$AA169)=TRUE,IF(SEARCH(Q$1,$A169)&gt;0,TRUE,FALSE)),"")</f>
        <v>0</v>
      </c>
      <c r="R169" s="17" t="str">
        <f>IFERROR(AND(OR(R1:S168,$AA169)=TRUE,IF(SEARCH(R$1,$A169)&gt;0,TRUE,FALSE)),"")</f>
        <v/>
      </c>
      <c r="S169" s="17" t="str">
        <f>IFERROR(AND(OR(S1:S168,$AA169)=TRUE,IF(SEARCH(S$1,$A169)&gt;0,TRUE,FALSE)),"")</f>
        <v/>
      </c>
      <c r="T169" s="17" t="str">
        <f>IFERROR(AND(OR(T1:T168,$AA169)=TRUE,IF(SEARCH(T$1,$A169)&gt;0,TRUE,FALSE)),"")</f>
        <v/>
      </c>
      <c r="U169" s="17" t="b">
        <f>IFERROR(AND(OR(U1:X168,$AA169)=TRUE,IF(SEARCH(U$1,$A169)&gt;0,TRUE,FALSE)),"")</f>
        <v>0</v>
      </c>
      <c r="V169" s="17" t="str">
        <f>IFERROR(AND(OR(V1:X168,$AA169)=TRUE,IF(SEARCH(V$1,$A169)&gt;0,TRUE,FALSE)),"")</f>
        <v/>
      </c>
      <c r="W169" s="17" t="str">
        <f>IFERROR(AND(OR(W1:X168,$AA169)=TRUE,IF(SEARCH(W$1,$A169)&gt;0,TRUE,FALSE)),"")</f>
        <v/>
      </c>
      <c r="X169" s="17" t="str">
        <f>IFERROR(AND(OR(X1:X168,$AA169)=TRUE,IF(SEARCH(X$1,$A169)&gt;0,TRUE,FALSE)),"")</f>
        <v/>
      </c>
      <c r="Y169" s="17">
        <f t="shared" si="10"/>
        <v>0</v>
      </c>
      <c r="Z169" s="17" t="b">
        <f t="shared" si="11"/>
        <v>0</v>
      </c>
      <c r="AA169" s="17" t="b">
        <f t="shared" si="12"/>
        <v>0</v>
      </c>
      <c r="AB169" s="17" t="b">
        <f t="shared" si="13"/>
        <v>0</v>
      </c>
      <c r="AC169" s="17" t="b">
        <f>IF(E169&gt;'Overview (RESPONSES REQUIRED)'!$F$52,FALSE,TRUE)</f>
        <v>0</v>
      </c>
      <c r="AD169" s="17" t="b">
        <f>IF('Overview (RESPONSES REQUIRED)'!$D$52="Y", TRUE, FALSE)</f>
        <v>0</v>
      </c>
      <c r="AE169" s="17" t="str">
        <f t="shared" si="14"/>
        <v>N</v>
      </c>
    </row>
    <row r="170" spans="1:31" ht="15" x14ac:dyDescent="0.15">
      <c r="A170" s="17" t="s">
        <v>1581</v>
      </c>
      <c r="B170" s="17">
        <v>2</v>
      </c>
      <c r="C170" s="17">
        <v>1</v>
      </c>
      <c r="D170" s="17" t="s">
        <v>1414</v>
      </c>
      <c r="E170" s="17">
        <v>10</v>
      </c>
      <c r="F170" s="17" t="str">
        <f>IF('ENDC-n78'!P173="Y", "Y", IF('ENDC-n78'!P173="N", "N", 0))</f>
        <v>N</v>
      </c>
      <c r="G170" s="17" t="b">
        <f>IFERROR(AND(OR(G1:H169,$AA170)=TRUE,IF(SEARCH(G$1,$A170)&gt;0,TRUE,FALSE)),"")</f>
        <v>0</v>
      </c>
      <c r="H170" s="17" t="str">
        <f>IFERROR(AND(OR(H1:H169,$AA170)=TRUE,IF(SEARCH(H$1,$A170)&gt;0,TRUE,FALSE)),"")</f>
        <v/>
      </c>
      <c r="I170" s="17" t="str">
        <f>IFERROR(AND(OR(I1:L169,$AA170)=TRUE,IF(SEARCH(I$1,$A170)&gt;0,TRUE,FALSE)),"")</f>
        <v/>
      </c>
      <c r="J170" s="17" t="str">
        <f>IFERROR(AND(OR(J1:L169,$AA170)=TRUE,IF(SEARCH(J$1,$A170)&gt;0,TRUE,FALSE)),"")</f>
        <v/>
      </c>
      <c r="K170" s="17" t="str">
        <f>IFERROR(AND(OR(K1:L169,$AA170)=TRUE,IF(SEARCH(K$1,$A170)&gt;0,TRUE,FALSE)),"")</f>
        <v/>
      </c>
      <c r="L170" s="17" t="b">
        <f>IFERROR(AND(OR(L1:L169,$AA170)=TRUE,IF(SEARCH(L$1,$A170)&gt;0,TRUE,FALSE)),"")</f>
        <v>0</v>
      </c>
      <c r="M170" s="17" t="str">
        <f>IFERROR(AND(OR(M1:M169,$AA170)=TRUE,IF(SEARCH(M$1,$A170)&gt;0,TRUE,FALSE)),"")</f>
        <v/>
      </c>
      <c r="N170" s="17" t="str">
        <f>IFERROR(AND(OR(N1:Q169,$AA170)=TRUE,IF(SEARCH(N$1,$A170)&gt;0,TRUE,FALSE)),"")</f>
        <v/>
      </c>
      <c r="O170" s="17" t="str">
        <f>IFERROR(AND(OR(O1:Q169,$AA170)=TRUE,IF(SEARCH(O$1,$A170)&gt;0,TRUE,FALSE)),"")</f>
        <v/>
      </c>
      <c r="P170" s="17" t="str">
        <f>IFERROR(AND(OR(P1:Q169,$AA170)=TRUE,IF(SEARCH(P$1,$A170)&gt;0,TRUE,FALSE)),"")</f>
        <v/>
      </c>
      <c r="Q170" s="17" t="str">
        <f>IFERROR(AND(OR(Q1:Q169,$AA170)=TRUE,IF(SEARCH(Q$1,$A170)&gt;0,TRUE,FALSE)),"")</f>
        <v/>
      </c>
      <c r="R170" s="17" t="str">
        <f>IFERROR(AND(OR(R1:S169,$AA170)=TRUE,IF(SEARCH(R$1,$A170)&gt;0,TRUE,FALSE)),"")</f>
        <v/>
      </c>
      <c r="S170" s="17" t="str">
        <f>IFERROR(AND(OR(S1:S169,$AA170)=TRUE,IF(SEARCH(S$1,$A170)&gt;0,TRUE,FALSE)),"")</f>
        <v/>
      </c>
      <c r="T170" s="17" t="str">
        <f>IFERROR(AND(OR(T1:T169,$AA170)=TRUE,IF(SEARCH(T$1,$A170)&gt;0,TRUE,FALSE)),"")</f>
        <v/>
      </c>
      <c r="U170" s="17" t="b">
        <f>IFERROR(AND(OR(U1:X169,$AA170)=TRUE,IF(SEARCH(U$1,$A170)&gt;0,TRUE,FALSE)),"")</f>
        <v>0</v>
      </c>
      <c r="V170" s="17" t="str">
        <f>IFERROR(AND(OR(V1:X169,$AA170)=TRUE,IF(SEARCH(V$1,$A170)&gt;0,TRUE,FALSE)),"")</f>
        <v/>
      </c>
      <c r="W170" s="17" t="str">
        <f>IFERROR(AND(OR(W1:X169,$AA170)=TRUE,IF(SEARCH(W$1,$A170)&gt;0,TRUE,FALSE)),"")</f>
        <v/>
      </c>
      <c r="X170" s="17" t="str">
        <f>IFERROR(AND(OR(X1:X169,$AA170)=TRUE,IF(SEARCH(X$1,$A170)&gt;0,TRUE,FALSE)),"")</f>
        <v/>
      </c>
      <c r="Y170" s="17">
        <f t="shared" si="10"/>
        <v>0</v>
      </c>
      <c r="Z170" s="17" t="b">
        <f t="shared" si="11"/>
        <v>0</v>
      </c>
      <c r="AA170" s="17" t="b">
        <f t="shared" si="12"/>
        <v>0</v>
      </c>
      <c r="AB170" s="17" t="b">
        <f t="shared" si="13"/>
        <v>0</v>
      </c>
      <c r="AC170" s="17" t="b">
        <f>IF(E170&gt;'Overview (RESPONSES REQUIRED)'!$F$52,FALSE,TRUE)</f>
        <v>0</v>
      </c>
      <c r="AD170" s="17" t="b">
        <f>IF('Overview (RESPONSES REQUIRED)'!$D$52="Y", TRUE, FALSE)</f>
        <v>0</v>
      </c>
      <c r="AE170" s="17" t="str">
        <f t="shared" si="14"/>
        <v>N</v>
      </c>
    </row>
    <row r="171" spans="1:31" ht="15" x14ac:dyDescent="0.15">
      <c r="A171" s="17" t="s">
        <v>1582</v>
      </c>
      <c r="B171" s="17">
        <v>2</v>
      </c>
      <c r="C171" s="17">
        <v>1</v>
      </c>
      <c r="D171" s="17" t="s">
        <v>1414</v>
      </c>
      <c r="E171" s="17">
        <v>10</v>
      </c>
      <c r="F171" s="17" t="str">
        <f>IF('ENDC-n78'!P174="Y", "Y", IF('ENDC-n78'!P174="N", "N", 0))</f>
        <v>N</v>
      </c>
      <c r="G171" s="17" t="str">
        <f>IFERROR(AND(OR(G1:H170,$AA171)=TRUE,IF(SEARCH(G$1,$A171)&gt;0,TRUE,FALSE)),"")</f>
        <v/>
      </c>
      <c r="H171" s="17" t="str">
        <f>IFERROR(AND(OR(H1:H170,$AA171)=TRUE,IF(SEARCH(H$1,$A171)&gt;0,TRUE,FALSE)),"")</f>
        <v/>
      </c>
      <c r="I171" s="17" t="str">
        <f>IFERROR(AND(OR(I1:L170,$AA171)=TRUE,IF(SEARCH(I$1,$A171)&gt;0,TRUE,FALSE)),"")</f>
        <v/>
      </c>
      <c r="J171" s="17" t="str">
        <f>IFERROR(AND(OR(J1:L170,$AA171)=TRUE,IF(SEARCH(J$1,$A171)&gt;0,TRUE,FALSE)),"")</f>
        <v/>
      </c>
      <c r="K171" s="17" t="str">
        <f>IFERROR(AND(OR(K1:L170,$AA171)=TRUE,IF(SEARCH(K$1,$A171)&gt;0,TRUE,FALSE)),"")</f>
        <v/>
      </c>
      <c r="L171" s="17" t="b">
        <f>IFERROR(AND(OR(L1:L170,$AA171)=TRUE,IF(SEARCH(L$1,$A171)&gt;0,TRUE,FALSE)),"")</f>
        <v>0</v>
      </c>
      <c r="M171" s="17" t="str">
        <f>IFERROR(AND(OR(M1:M170,$AA171)=TRUE,IF(SEARCH(M$1,$A171)&gt;0,TRUE,FALSE)),"")</f>
        <v/>
      </c>
      <c r="N171" s="17" t="b">
        <f>IFERROR(AND(OR(N1:Q170,$AA171)=TRUE,IF(SEARCH(N$1,$A171)&gt;0,TRUE,FALSE)),"")</f>
        <v>0</v>
      </c>
      <c r="O171" s="17" t="str">
        <f>IFERROR(AND(OR(O1:Q170,$AA171)=TRUE,IF(SEARCH(O$1,$A171)&gt;0,TRUE,FALSE)),"")</f>
        <v/>
      </c>
      <c r="P171" s="17" t="str">
        <f>IFERROR(AND(OR(P1:Q170,$AA171)=TRUE,IF(SEARCH(P$1,$A171)&gt;0,TRUE,FALSE)),"")</f>
        <v/>
      </c>
      <c r="Q171" s="17" t="str">
        <f>IFERROR(AND(OR(Q1:Q170,$AA171)=TRUE,IF(SEARCH(Q$1,$A171)&gt;0,TRUE,FALSE)),"")</f>
        <v/>
      </c>
      <c r="R171" s="17" t="str">
        <f>IFERROR(AND(OR(R1:S170,$AA171)=TRUE,IF(SEARCH(R$1,$A171)&gt;0,TRUE,FALSE)),"")</f>
        <v/>
      </c>
      <c r="S171" s="17" t="str">
        <f>IFERROR(AND(OR(S1:S170,$AA171)=TRUE,IF(SEARCH(S$1,$A171)&gt;0,TRUE,FALSE)),"")</f>
        <v/>
      </c>
      <c r="T171" s="17" t="str">
        <f>IFERROR(AND(OR(T1:T170,$AA171)=TRUE,IF(SEARCH(T$1,$A171)&gt;0,TRUE,FALSE)),"")</f>
        <v/>
      </c>
      <c r="U171" s="17" t="b">
        <f>IFERROR(AND(OR(U1:X170,$AA171)=TRUE,IF(SEARCH(U$1,$A171)&gt;0,TRUE,FALSE)),"")</f>
        <v>0</v>
      </c>
      <c r="V171" s="17" t="str">
        <f>IFERROR(AND(OR(V1:X170,$AA171)=TRUE,IF(SEARCH(V$1,$A171)&gt;0,TRUE,FALSE)),"")</f>
        <v/>
      </c>
      <c r="W171" s="17" t="str">
        <f>IFERROR(AND(OR(W1:X170,$AA171)=TRUE,IF(SEARCH(W$1,$A171)&gt;0,TRUE,FALSE)),"")</f>
        <v/>
      </c>
      <c r="X171" s="17" t="str">
        <f>IFERROR(AND(OR(X1:X170,$AA171)=TRUE,IF(SEARCH(X$1,$A171)&gt;0,TRUE,FALSE)),"")</f>
        <v/>
      </c>
      <c r="Y171" s="17">
        <f t="shared" si="10"/>
        <v>0</v>
      </c>
      <c r="Z171" s="17" t="b">
        <f t="shared" si="11"/>
        <v>0</v>
      </c>
      <c r="AA171" s="17" t="b">
        <f t="shared" si="12"/>
        <v>0</v>
      </c>
      <c r="AB171" s="17" t="b">
        <f t="shared" si="13"/>
        <v>0</v>
      </c>
      <c r="AC171" s="17" t="b">
        <f>IF(E171&gt;'Overview (RESPONSES REQUIRED)'!$F$52,FALSE,TRUE)</f>
        <v>0</v>
      </c>
      <c r="AD171" s="17" t="b">
        <f>IF('Overview (RESPONSES REQUIRED)'!$D$52="Y", TRUE, FALSE)</f>
        <v>0</v>
      </c>
      <c r="AE171" s="17" t="str">
        <f t="shared" si="14"/>
        <v>N</v>
      </c>
    </row>
    <row r="172" spans="1:31" ht="15" x14ac:dyDescent="0.15">
      <c r="A172" s="17" t="s">
        <v>1583</v>
      </c>
      <c r="B172" s="17">
        <v>2</v>
      </c>
      <c r="C172" s="17">
        <v>1</v>
      </c>
      <c r="D172" s="17" t="s">
        <v>1414</v>
      </c>
      <c r="E172" s="17">
        <v>10</v>
      </c>
      <c r="F172" s="17" t="str">
        <f>IF('ENDC-n78'!P175="Y", "Y", IF('ENDC-n78'!P175="N", "N", 0))</f>
        <v>N</v>
      </c>
      <c r="G172" s="17" t="str">
        <f>IFERROR(AND(OR(G1:H171,$AA172)=TRUE,IF(SEARCH(G$1,$A172)&gt;0,TRUE,FALSE)),"")</f>
        <v/>
      </c>
      <c r="H172" s="17" t="str">
        <f>IFERROR(AND(OR(H1:H171,$AA172)=TRUE,IF(SEARCH(H$1,$A172)&gt;0,TRUE,FALSE)),"")</f>
        <v/>
      </c>
      <c r="I172" s="17" t="str">
        <f>IFERROR(AND(OR(I1:L171,$AA172)=TRUE,IF(SEARCH(I$1,$A172)&gt;0,TRUE,FALSE)),"")</f>
        <v/>
      </c>
      <c r="J172" s="17" t="str">
        <f>IFERROR(AND(OR(J1:L171,$AA172)=TRUE,IF(SEARCH(J$1,$A172)&gt;0,TRUE,FALSE)),"")</f>
        <v/>
      </c>
      <c r="K172" s="17" t="str">
        <f>IFERROR(AND(OR(K1:L171,$AA172)=TRUE,IF(SEARCH(K$1,$A172)&gt;0,TRUE,FALSE)),"")</f>
        <v/>
      </c>
      <c r="L172" s="17" t="b">
        <f>IFERROR(AND(OR(L1:L171,$AA172)=TRUE,IF(SEARCH(L$1,$A172)&gt;0,TRUE,FALSE)),"")</f>
        <v>0</v>
      </c>
      <c r="M172" s="17" t="str">
        <f>IFERROR(AND(OR(M1:M171,$AA172)=TRUE,IF(SEARCH(M$1,$A172)&gt;0,TRUE,FALSE)),"")</f>
        <v/>
      </c>
      <c r="N172" s="17" t="str">
        <f>IFERROR(AND(OR(N1:Q171,$AA172)=TRUE,IF(SEARCH(N$1,$A172)&gt;0,TRUE,FALSE)),"")</f>
        <v/>
      </c>
      <c r="O172" s="17" t="str">
        <f>IFERROR(AND(OR(O1:Q171,$AA172)=TRUE,IF(SEARCH(O$1,$A172)&gt;0,TRUE,FALSE)),"")</f>
        <v/>
      </c>
      <c r="P172" s="17" t="str">
        <f>IFERROR(AND(OR(P1:Q171,$AA172)=TRUE,IF(SEARCH(P$1,$A172)&gt;0,TRUE,FALSE)),"")</f>
        <v/>
      </c>
      <c r="Q172" s="17" t="str">
        <f>IFERROR(AND(OR(Q1:Q171,$AA172)=TRUE,IF(SEARCH(Q$1,$A172)&gt;0,TRUE,FALSE)),"")</f>
        <v/>
      </c>
      <c r="R172" s="17" t="str">
        <f>IFERROR(AND(OR(R1:S171,$AA172)=TRUE,IF(SEARCH(R$1,$A172)&gt;0,TRUE,FALSE)),"")</f>
        <v/>
      </c>
      <c r="S172" s="17" t="str">
        <f>IFERROR(AND(OR(S1:S171,$AA172)=TRUE,IF(SEARCH(S$1,$A172)&gt;0,TRUE,FALSE)),"")</f>
        <v/>
      </c>
      <c r="T172" s="17" t="b">
        <f>IFERROR(AND(OR(T1:T171,$AA172)=TRUE,IF(SEARCH(T$1,$A172)&gt;0,TRUE,FALSE)),"")</f>
        <v>0</v>
      </c>
      <c r="U172" s="17" t="b">
        <f>IFERROR(AND(OR(U1:X171,$AA172)=TRUE,IF(SEARCH(U$1,$A172)&gt;0,TRUE,FALSE)),"")</f>
        <v>0</v>
      </c>
      <c r="V172" s="17" t="str">
        <f>IFERROR(AND(OR(V1:X171,$AA172)=TRUE,IF(SEARCH(V$1,$A172)&gt;0,TRUE,FALSE)),"")</f>
        <v/>
      </c>
      <c r="W172" s="17" t="str">
        <f>IFERROR(AND(OR(W1:X171,$AA172)=TRUE,IF(SEARCH(W$1,$A172)&gt;0,TRUE,FALSE)),"")</f>
        <v/>
      </c>
      <c r="X172" s="17" t="str">
        <f>IFERROR(AND(OR(X1:X171,$AA172)=TRUE,IF(SEARCH(X$1,$A172)&gt;0,TRUE,FALSE)),"")</f>
        <v/>
      </c>
      <c r="Y172" s="17">
        <f t="shared" si="10"/>
        <v>0</v>
      </c>
      <c r="Z172" s="17" t="b">
        <f t="shared" si="11"/>
        <v>0</v>
      </c>
      <c r="AA172" s="17" t="b">
        <f t="shared" si="12"/>
        <v>0</v>
      </c>
      <c r="AB172" s="17" t="b">
        <f t="shared" si="13"/>
        <v>0</v>
      </c>
      <c r="AC172" s="17" t="b">
        <f>IF(E172&gt;'Overview (RESPONSES REQUIRED)'!$F$52,FALSE,TRUE)</f>
        <v>0</v>
      </c>
      <c r="AD172" s="17" t="b">
        <f>IF('Overview (RESPONSES REQUIRED)'!$D$52="Y", TRUE, FALSE)</f>
        <v>0</v>
      </c>
      <c r="AE172" s="17" t="str">
        <f t="shared" si="14"/>
        <v>N</v>
      </c>
    </row>
    <row r="173" spans="1:31" ht="15" x14ac:dyDescent="0.15">
      <c r="A173" s="17" t="s">
        <v>1584</v>
      </c>
      <c r="B173" s="17">
        <v>2</v>
      </c>
      <c r="C173" s="17">
        <v>1</v>
      </c>
      <c r="D173" s="17" t="s">
        <v>1414</v>
      </c>
      <c r="E173" s="17">
        <v>10</v>
      </c>
      <c r="F173" s="17" t="str">
        <f>IF('ENDC-n78'!P176="Y", "Y", IF('ENDC-n78'!P176="N", "N", 0))</f>
        <v>N</v>
      </c>
      <c r="G173" s="17" t="b">
        <f>IFERROR(AND(OR(G1:H172,$AA173)=TRUE,IF(SEARCH(G$1,$A173)&gt;0,TRUE,FALSE)),"")</f>
        <v>0</v>
      </c>
      <c r="H173" s="17" t="str">
        <f>IFERROR(AND(OR(H1:H172,$AA173)=TRUE,IF(SEARCH(H$1,$A173)&gt;0,TRUE,FALSE)),"")</f>
        <v/>
      </c>
      <c r="I173" s="17" t="str">
        <f>IFERROR(AND(OR(I1:L172,$AA173)=TRUE,IF(SEARCH(I$1,$A173)&gt;0,TRUE,FALSE)),"")</f>
        <v/>
      </c>
      <c r="J173" s="17" t="str">
        <f>IFERROR(AND(OR(J1:L172,$AA173)=TRUE,IF(SEARCH(J$1,$A173)&gt;0,TRUE,FALSE)),"")</f>
        <v/>
      </c>
      <c r="K173" s="17" t="str">
        <f>IFERROR(AND(OR(K1:L172,$AA173)=TRUE,IF(SEARCH(K$1,$A173)&gt;0,TRUE,FALSE)),"")</f>
        <v/>
      </c>
      <c r="L173" s="17" t="str">
        <f>IFERROR(AND(OR(L1:L172,$AA173)=TRUE,IF(SEARCH(L$1,$A173)&gt;0,TRUE,FALSE)),"")</f>
        <v/>
      </c>
      <c r="M173" s="17" t="str">
        <f>IFERROR(AND(OR(M1:M172,$AA173)=TRUE,IF(SEARCH(M$1,$A173)&gt;0,TRUE,FALSE)),"")</f>
        <v/>
      </c>
      <c r="N173" s="17" t="str">
        <f>IFERROR(AND(OR(N1:Q172,$AA173)=TRUE,IF(SEARCH(N$1,$A173)&gt;0,TRUE,FALSE)),"")</f>
        <v/>
      </c>
      <c r="O173" s="17" t="str">
        <f>IFERROR(AND(OR(O1:Q172,$AA173)=TRUE,IF(SEARCH(O$1,$A173)&gt;0,TRUE,FALSE)),"")</f>
        <v/>
      </c>
      <c r="P173" s="17" t="str">
        <f>IFERROR(AND(OR(P1:Q172,$AA173)=TRUE,IF(SEARCH(P$1,$A173)&gt;0,TRUE,FALSE)),"")</f>
        <v/>
      </c>
      <c r="Q173" s="17" t="b">
        <f>IFERROR(AND(OR(Q1:Q172,$AA173)=TRUE,IF(SEARCH(Q$1,$A173)&gt;0,TRUE,FALSE)),"")</f>
        <v>0</v>
      </c>
      <c r="R173" s="17" t="str">
        <f>IFERROR(AND(OR(R1:S172,$AA173)=TRUE,IF(SEARCH(R$1,$A173)&gt;0,TRUE,FALSE)),"")</f>
        <v/>
      </c>
      <c r="S173" s="17" t="str">
        <f>IFERROR(AND(OR(S1:S172,$AA173)=TRUE,IF(SEARCH(S$1,$A173)&gt;0,TRUE,FALSE)),"")</f>
        <v/>
      </c>
      <c r="T173" s="17" t="str">
        <f>IFERROR(AND(OR(T1:T172,$AA173)=TRUE,IF(SEARCH(T$1,$A173)&gt;0,TRUE,FALSE)),"")</f>
        <v/>
      </c>
      <c r="U173" s="17" t="b">
        <f>IFERROR(AND(OR(U1:X172,$AA173)=TRUE,IF(SEARCH(U$1,$A173)&gt;0,TRUE,FALSE)),"")</f>
        <v>0</v>
      </c>
      <c r="V173" s="17" t="str">
        <f>IFERROR(AND(OR(V1:X172,$AA173)=TRUE,IF(SEARCH(V$1,$A173)&gt;0,TRUE,FALSE)),"")</f>
        <v/>
      </c>
      <c r="W173" s="17" t="str">
        <f>IFERROR(AND(OR(W1:X172,$AA173)=TRUE,IF(SEARCH(W$1,$A173)&gt;0,TRUE,FALSE)),"")</f>
        <v/>
      </c>
      <c r="X173" s="17" t="str">
        <f>IFERROR(AND(OR(X1:X172,$AA173)=TRUE,IF(SEARCH(X$1,$A173)&gt;0,TRUE,FALSE)),"")</f>
        <v/>
      </c>
      <c r="Y173" s="17">
        <f t="shared" si="10"/>
        <v>0</v>
      </c>
      <c r="Z173" s="17" t="b">
        <f t="shared" si="11"/>
        <v>0</v>
      </c>
      <c r="AA173" s="17" t="b">
        <f t="shared" si="12"/>
        <v>0</v>
      </c>
      <c r="AB173" s="17" t="b">
        <f t="shared" si="13"/>
        <v>0</v>
      </c>
      <c r="AC173" s="17" t="b">
        <f>IF(E173&gt;'Overview (RESPONSES REQUIRED)'!$F$52,FALSE,TRUE)</f>
        <v>0</v>
      </c>
      <c r="AD173" s="17" t="b">
        <f>IF('Overview (RESPONSES REQUIRED)'!$D$52="Y", TRUE, FALSE)</f>
        <v>0</v>
      </c>
      <c r="AE173" s="17" t="str">
        <f t="shared" si="14"/>
        <v>N</v>
      </c>
    </row>
    <row r="174" spans="1:31" ht="15" x14ac:dyDescent="0.15">
      <c r="A174" s="17" t="s">
        <v>1585</v>
      </c>
      <c r="B174" s="17">
        <v>2</v>
      </c>
      <c r="C174" s="17">
        <v>1</v>
      </c>
      <c r="D174" s="17" t="s">
        <v>1414</v>
      </c>
      <c r="E174" s="17">
        <v>6</v>
      </c>
      <c r="F174" s="17" t="str">
        <f>IF('ENDC-n78'!P177="Y", "Y", IF('ENDC-n78'!P177="N", "N", 0))</f>
        <v>N</v>
      </c>
      <c r="G174" s="17" t="b">
        <f>IFERROR(AND(OR(G1:H173,$AA174)=TRUE,IF(SEARCH(G$1,$A174)&gt;0,TRUE,FALSE)),"")</f>
        <v>0</v>
      </c>
      <c r="H174" s="17" t="str">
        <f>IFERROR(AND(OR(H1:H173,$AA174)=TRUE,IF(SEARCH(H$1,$A174)&gt;0,TRUE,FALSE)),"")</f>
        <v/>
      </c>
      <c r="I174" s="17" t="str">
        <f>IFERROR(AND(OR(I1:L173,$AA174)=TRUE,IF(SEARCH(I$1,$A174)&gt;0,TRUE,FALSE)),"")</f>
        <v/>
      </c>
      <c r="J174" s="17" t="b">
        <f>IFERROR(AND(OR(J1:L173,$AA174)=TRUE,IF(SEARCH(J$1,$A174)&gt;0,TRUE,FALSE)),"")</f>
        <v>0</v>
      </c>
      <c r="K174" s="17" t="str">
        <f>IFERROR(AND(OR(K1:L173,$AA174)=TRUE,IF(SEARCH(K$1,$A174)&gt;0,TRUE,FALSE)),"")</f>
        <v/>
      </c>
      <c r="L174" s="17" t="str">
        <f>IFERROR(AND(OR(L1:L173,$AA174)=TRUE,IF(SEARCH(L$1,$A174)&gt;0,TRUE,FALSE)),"")</f>
        <v/>
      </c>
      <c r="M174" s="17" t="str">
        <f>IFERROR(AND(OR(M1:M173,$AA174)=TRUE,IF(SEARCH(M$1,$A174)&gt;0,TRUE,FALSE)),"")</f>
        <v/>
      </c>
      <c r="N174" s="17" t="str">
        <f>IFERROR(AND(OR(N1:Q173,$AA174)=TRUE,IF(SEARCH(N$1,$A174)&gt;0,TRUE,FALSE)),"")</f>
        <v/>
      </c>
      <c r="O174" s="17" t="str">
        <f>IFERROR(AND(OR(O1:Q173,$AA174)=TRUE,IF(SEARCH(O$1,$A174)&gt;0,TRUE,FALSE)),"")</f>
        <v/>
      </c>
      <c r="P174" s="17" t="str">
        <f>IFERROR(AND(OR(P1:Q173,$AA174)=TRUE,IF(SEARCH(P$1,$A174)&gt;0,TRUE,FALSE)),"")</f>
        <v/>
      </c>
      <c r="Q174" s="17" t="str">
        <f>IFERROR(AND(OR(Q1:Q173,$AA174)=TRUE,IF(SEARCH(Q$1,$A174)&gt;0,TRUE,FALSE)),"")</f>
        <v/>
      </c>
      <c r="R174" s="17" t="str">
        <f>IFERROR(AND(OR(R1:S173,$AA174)=TRUE,IF(SEARCH(R$1,$A174)&gt;0,TRUE,FALSE)),"")</f>
        <v/>
      </c>
      <c r="S174" s="17" t="str">
        <f>IFERROR(AND(OR(S1:S173,$AA174)=TRUE,IF(SEARCH(S$1,$A174)&gt;0,TRUE,FALSE)),"")</f>
        <v/>
      </c>
      <c r="T174" s="17" t="str">
        <f>IFERROR(AND(OR(T1:T173,$AA174)=TRUE,IF(SEARCH(T$1,$A174)&gt;0,TRUE,FALSE)),"")</f>
        <v/>
      </c>
      <c r="U174" s="17" t="str">
        <f>IFERROR(AND(OR(U1:X173,$AA174)=TRUE,IF(SEARCH(U$1,$A174)&gt;0,TRUE,FALSE)),"")</f>
        <v/>
      </c>
      <c r="V174" s="17" t="str">
        <f>IFERROR(AND(OR(V1:X173,$AA174)=TRUE,IF(SEARCH(V$1,$A174)&gt;0,TRUE,FALSE)),"")</f>
        <v/>
      </c>
      <c r="W174" s="17" t="b">
        <f>IFERROR(AND(OR(W1:X173,$AA174)=TRUE,IF(SEARCH(W$1,$A174)&gt;0,TRUE,FALSE)),"")</f>
        <v>0</v>
      </c>
      <c r="X174" s="17" t="str">
        <f>IFERROR(AND(OR(X1:X173,$AA174)=TRUE,IF(SEARCH(X$1,$A174)&gt;0,TRUE,FALSE)),"")</f>
        <v/>
      </c>
      <c r="Y174" s="17">
        <f t="shared" si="10"/>
        <v>0</v>
      </c>
      <c r="Z174" s="17" t="b">
        <f t="shared" si="11"/>
        <v>0</v>
      </c>
      <c r="AA174" s="17" t="b">
        <f t="shared" si="12"/>
        <v>0</v>
      </c>
      <c r="AB174" s="17" t="b">
        <f t="shared" si="13"/>
        <v>0</v>
      </c>
      <c r="AC174" s="17" t="b">
        <f>IF(E174&gt;'Overview (RESPONSES REQUIRED)'!$F$52,FALSE,TRUE)</f>
        <v>0</v>
      </c>
      <c r="AD174" s="17" t="b">
        <f>IF('Overview (RESPONSES REQUIRED)'!$D$52="Y", TRUE, FALSE)</f>
        <v>0</v>
      </c>
      <c r="AE174" s="17" t="str">
        <f t="shared" si="14"/>
        <v>N</v>
      </c>
    </row>
    <row r="175" spans="1:31" ht="15" x14ac:dyDescent="0.15">
      <c r="A175" s="17" t="s">
        <v>1586</v>
      </c>
      <c r="B175" s="17">
        <v>2</v>
      </c>
      <c r="C175" s="17">
        <v>1</v>
      </c>
      <c r="D175" s="17" t="s">
        <v>1414</v>
      </c>
      <c r="E175" s="17">
        <v>6</v>
      </c>
      <c r="F175" s="17" t="str">
        <f>IF('ENDC-n78'!P178="Y", "Y", IF('ENDC-n78'!P178="N", "N", 0))</f>
        <v>N</v>
      </c>
      <c r="G175" s="17" t="str">
        <f>IFERROR(AND(OR(G1:H174,$AA175)=TRUE,IF(SEARCH(G$1,$A175)&gt;0,TRUE,FALSE)),"")</f>
        <v/>
      </c>
      <c r="H175" s="17" t="b">
        <f>IFERROR(AND(OR(H1:H174,$AA175)=TRUE,IF(SEARCH(H$1,$A175)&gt;0,TRUE,FALSE)),"")</f>
        <v>0</v>
      </c>
      <c r="I175" s="17" t="b">
        <f>IFERROR(AND(OR(I1:L174,$AA175)=TRUE,IF(SEARCH(I$1,$A175)&gt;0,TRUE,FALSE)),"")</f>
        <v>0</v>
      </c>
      <c r="J175" s="17" t="str">
        <f>IFERROR(AND(OR(J1:L174,$AA175)=TRUE,IF(SEARCH(J$1,$A175)&gt;0,TRUE,FALSE)),"")</f>
        <v/>
      </c>
      <c r="K175" s="17" t="str">
        <f>IFERROR(AND(OR(K1:L174,$AA175)=TRUE,IF(SEARCH(K$1,$A175)&gt;0,TRUE,FALSE)),"")</f>
        <v/>
      </c>
      <c r="L175" s="17" t="str">
        <f>IFERROR(AND(OR(L1:L174,$AA175)=TRUE,IF(SEARCH(L$1,$A175)&gt;0,TRUE,FALSE)),"")</f>
        <v/>
      </c>
      <c r="M175" s="17" t="str">
        <f>IFERROR(AND(OR(M1:M174,$AA175)=TRUE,IF(SEARCH(M$1,$A175)&gt;0,TRUE,FALSE)),"")</f>
        <v/>
      </c>
      <c r="N175" s="17" t="str">
        <f>IFERROR(AND(OR(N1:Q174,$AA175)=TRUE,IF(SEARCH(N$1,$A175)&gt;0,TRUE,FALSE)),"")</f>
        <v/>
      </c>
      <c r="O175" s="17" t="str">
        <f>IFERROR(AND(OR(O1:Q174,$AA175)=TRUE,IF(SEARCH(O$1,$A175)&gt;0,TRUE,FALSE)),"")</f>
        <v/>
      </c>
      <c r="P175" s="17" t="str">
        <f>IFERROR(AND(OR(P1:Q174,$AA175)=TRUE,IF(SEARCH(P$1,$A175)&gt;0,TRUE,FALSE)),"")</f>
        <v/>
      </c>
      <c r="Q175" s="17" t="str">
        <f>IFERROR(AND(OR(Q1:Q174,$AA175)=TRUE,IF(SEARCH(Q$1,$A175)&gt;0,TRUE,FALSE)),"")</f>
        <v/>
      </c>
      <c r="R175" s="17" t="str">
        <f>IFERROR(AND(OR(R1:S174,$AA175)=TRUE,IF(SEARCH(R$1,$A175)&gt;0,TRUE,FALSE)),"")</f>
        <v/>
      </c>
      <c r="S175" s="17" t="str">
        <f>IFERROR(AND(OR(S1:S174,$AA175)=TRUE,IF(SEARCH(S$1,$A175)&gt;0,TRUE,FALSE)),"")</f>
        <v/>
      </c>
      <c r="T175" s="17" t="str">
        <f>IFERROR(AND(OR(T1:T174,$AA175)=TRUE,IF(SEARCH(T$1,$A175)&gt;0,TRUE,FALSE)),"")</f>
        <v/>
      </c>
      <c r="U175" s="17" t="str">
        <f>IFERROR(AND(OR(U1:X174,$AA175)=TRUE,IF(SEARCH(U$1,$A175)&gt;0,TRUE,FALSE)),"")</f>
        <v/>
      </c>
      <c r="V175" s="17" t="str">
        <f>IFERROR(AND(OR(V1:X174,$AA175)=TRUE,IF(SEARCH(V$1,$A175)&gt;0,TRUE,FALSE)),"")</f>
        <v/>
      </c>
      <c r="W175" s="17" t="b">
        <f>IFERROR(AND(OR(W1:X174,$AA175)=TRUE,IF(SEARCH(W$1,$A175)&gt;0,TRUE,FALSE)),"")</f>
        <v>0</v>
      </c>
      <c r="X175" s="17" t="str">
        <f>IFERROR(AND(OR(X1:X174,$AA175)=TRUE,IF(SEARCH(X$1,$A175)&gt;0,TRUE,FALSE)),"")</f>
        <v/>
      </c>
      <c r="Y175" s="17">
        <f t="shared" si="10"/>
        <v>0</v>
      </c>
      <c r="Z175" s="17" t="b">
        <f t="shared" si="11"/>
        <v>0</v>
      </c>
      <c r="AA175" s="17" t="b">
        <f t="shared" si="12"/>
        <v>0</v>
      </c>
      <c r="AB175" s="17" t="b">
        <f t="shared" si="13"/>
        <v>0</v>
      </c>
      <c r="AC175" s="17" t="b">
        <f>IF(E175&gt;'Overview (RESPONSES REQUIRED)'!$F$52,FALSE,TRUE)</f>
        <v>0</v>
      </c>
      <c r="AD175" s="17" t="b">
        <f>IF('Overview (RESPONSES REQUIRED)'!$D$52="Y", TRUE, FALSE)</f>
        <v>0</v>
      </c>
      <c r="AE175" s="17" t="str">
        <f t="shared" si="14"/>
        <v>N</v>
      </c>
    </row>
    <row r="176" spans="1:31" ht="15" x14ac:dyDescent="0.15">
      <c r="A176" s="17" t="s">
        <v>1587</v>
      </c>
      <c r="B176" s="17">
        <v>2</v>
      </c>
      <c r="C176" s="17">
        <v>1</v>
      </c>
      <c r="D176" s="17" t="s">
        <v>1414</v>
      </c>
      <c r="E176" s="17">
        <v>6</v>
      </c>
      <c r="F176" s="17" t="str">
        <f>IF('ENDC-n78'!P179="Y", "Y", IF('ENDC-n78'!P179="N", "N", 0))</f>
        <v>N</v>
      </c>
      <c r="G176" s="17" t="b">
        <f>IFERROR(AND(OR(G1:H175,$AA176)=TRUE,IF(SEARCH(G$1,$A176)&gt;0,TRUE,FALSE)),"")</f>
        <v>0</v>
      </c>
      <c r="H176" s="17" t="str">
        <f>IFERROR(AND(OR(H1:H175,$AA176)=TRUE,IF(SEARCH(H$1,$A176)&gt;0,TRUE,FALSE)),"")</f>
        <v/>
      </c>
      <c r="I176" s="17" t="str">
        <f>IFERROR(AND(OR(I1:L175,$AA176)=TRUE,IF(SEARCH(I$1,$A176)&gt;0,TRUE,FALSE)),"")</f>
        <v/>
      </c>
      <c r="J176" s="17" t="str">
        <f>IFERROR(AND(OR(J1:L175,$AA176)=TRUE,IF(SEARCH(J$1,$A176)&gt;0,TRUE,FALSE)),"")</f>
        <v/>
      </c>
      <c r="K176" s="17" t="str">
        <f>IFERROR(AND(OR(K1:L175,$AA176)=TRUE,IF(SEARCH(K$1,$A176)&gt;0,TRUE,FALSE)),"")</f>
        <v/>
      </c>
      <c r="L176" s="17" t="str">
        <f>IFERROR(AND(OR(L1:L175,$AA176)=TRUE,IF(SEARCH(L$1,$A176)&gt;0,TRUE,FALSE)),"")</f>
        <v/>
      </c>
      <c r="M176" s="17" t="str">
        <f>IFERROR(AND(OR(M1:M175,$AA176)=TRUE,IF(SEARCH(M$1,$A176)&gt;0,TRUE,FALSE)),"")</f>
        <v/>
      </c>
      <c r="N176" s="17" t="str">
        <f>IFERROR(AND(OR(N1:Q175,$AA176)=TRUE,IF(SEARCH(N$1,$A176)&gt;0,TRUE,FALSE)),"")</f>
        <v/>
      </c>
      <c r="O176" s="17" t="b">
        <f>IFERROR(AND(OR(O1:Q175,$AA176)=TRUE,IF(SEARCH(O$1,$A176)&gt;0,TRUE,FALSE)),"")</f>
        <v>0</v>
      </c>
      <c r="P176" s="17" t="str">
        <f>IFERROR(AND(OR(P1:Q175,$AA176)=TRUE,IF(SEARCH(P$1,$A176)&gt;0,TRUE,FALSE)),"")</f>
        <v/>
      </c>
      <c r="Q176" s="17" t="str">
        <f>IFERROR(AND(OR(Q1:Q175,$AA176)=TRUE,IF(SEARCH(Q$1,$A176)&gt;0,TRUE,FALSE)),"")</f>
        <v/>
      </c>
      <c r="R176" s="17" t="str">
        <f>IFERROR(AND(OR(R1:S175,$AA176)=TRUE,IF(SEARCH(R$1,$A176)&gt;0,TRUE,FALSE)),"")</f>
        <v/>
      </c>
      <c r="S176" s="17" t="str">
        <f>IFERROR(AND(OR(S1:S175,$AA176)=TRUE,IF(SEARCH(S$1,$A176)&gt;0,TRUE,FALSE)),"")</f>
        <v/>
      </c>
      <c r="T176" s="17" t="str">
        <f>IFERROR(AND(OR(T1:T175,$AA176)=TRUE,IF(SEARCH(T$1,$A176)&gt;0,TRUE,FALSE)),"")</f>
        <v/>
      </c>
      <c r="U176" s="17" t="str">
        <f>IFERROR(AND(OR(U1:X175,$AA176)=TRUE,IF(SEARCH(U$1,$A176)&gt;0,TRUE,FALSE)),"")</f>
        <v/>
      </c>
      <c r="V176" s="17" t="str">
        <f>IFERROR(AND(OR(V1:X175,$AA176)=TRUE,IF(SEARCH(V$1,$A176)&gt;0,TRUE,FALSE)),"")</f>
        <v/>
      </c>
      <c r="W176" s="17" t="b">
        <f>IFERROR(AND(OR(W1:X175,$AA176)=TRUE,IF(SEARCH(W$1,$A176)&gt;0,TRUE,FALSE)),"")</f>
        <v>0</v>
      </c>
      <c r="X176" s="17" t="str">
        <f>IFERROR(AND(OR(X1:X175,$AA176)=TRUE,IF(SEARCH(X$1,$A176)&gt;0,TRUE,FALSE)),"")</f>
        <v/>
      </c>
      <c r="Y176" s="17">
        <f t="shared" si="10"/>
        <v>0</v>
      </c>
      <c r="Z176" s="17" t="b">
        <f t="shared" si="11"/>
        <v>0</v>
      </c>
      <c r="AA176" s="17" t="b">
        <f t="shared" si="12"/>
        <v>0</v>
      </c>
      <c r="AB176" s="17" t="b">
        <f t="shared" si="13"/>
        <v>0</v>
      </c>
      <c r="AC176" s="17" t="b">
        <f>IF(E176&gt;'Overview (RESPONSES REQUIRED)'!$F$52,FALSE,TRUE)</f>
        <v>0</v>
      </c>
      <c r="AD176" s="17" t="b">
        <f>IF('Overview (RESPONSES REQUIRED)'!$D$52="Y", TRUE, FALSE)</f>
        <v>0</v>
      </c>
      <c r="AE176" s="17" t="str">
        <f t="shared" si="14"/>
        <v>N</v>
      </c>
    </row>
    <row r="177" spans="1:31" ht="15" x14ac:dyDescent="0.15">
      <c r="A177" s="17" t="s">
        <v>1588</v>
      </c>
      <c r="B177" s="17">
        <v>2</v>
      </c>
      <c r="C177" s="17">
        <v>1</v>
      </c>
      <c r="D177" s="17" t="s">
        <v>1414</v>
      </c>
      <c r="E177" s="17">
        <v>6</v>
      </c>
      <c r="F177" s="17" t="str">
        <f>IF('ENDC-n78'!P180="Y", "Y", IF('ENDC-n78'!P180="N", "N", 0))</f>
        <v>N</v>
      </c>
      <c r="G177" s="17" t="str">
        <f>IFERROR(AND(OR(G1:H176,$AA177)=TRUE,IF(SEARCH(G$1,$A177)&gt;0,TRUE,FALSE)),"")</f>
        <v/>
      </c>
      <c r="H177" s="17" t="b">
        <f>IFERROR(AND(OR(H1:H176,$AA177)=TRUE,IF(SEARCH(H$1,$A177)&gt;0,TRUE,FALSE)),"")</f>
        <v>0</v>
      </c>
      <c r="I177" s="17" t="str">
        <f>IFERROR(AND(OR(I1:L176,$AA177)=TRUE,IF(SEARCH(I$1,$A177)&gt;0,TRUE,FALSE)),"")</f>
        <v/>
      </c>
      <c r="J177" s="17" t="str">
        <f>IFERROR(AND(OR(J1:L176,$AA177)=TRUE,IF(SEARCH(J$1,$A177)&gt;0,TRUE,FALSE)),"")</f>
        <v/>
      </c>
      <c r="K177" s="17" t="str">
        <f>IFERROR(AND(OR(K1:L176,$AA177)=TRUE,IF(SEARCH(K$1,$A177)&gt;0,TRUE,FALSE)),"")</f>
        <v/>
      </c>
      <c r="L177" s="17" t="str">
        <f>IFERROR(AND(OR(L1:L176,$AA177)=TRUE,IF(SEARCH(L$1,$A177)&gt;0,TRUE,FALSE)),"")</f>
        <v/>
      </c>
      <c r="M177" s="17" t="str">
        <f>IFERROR(AND(OR(M1:M176,$AA177)=TRUE,IF(SEARCH(M$1,$A177)&gt;0,TRUE,FALSE)),"")</f>
        <v/>
      </c>
      <c r="N177" s="17" t="b">
        <f>IFERROR(AND(OR(N1:Q176,$AA177)=TRUE,IF(SEARCH(N$1,$A177)&gt;0,TRUE,FALSE)),"")</f>
        <v>0</v>
      </c>
      <c r="O177" s="17" t="str">
        <f>IFERROR(AND(OR(O1:Q176,$AA177)=TRUE,IF(SEARCH(O$1,$A177)&gt;0,TRUE,FALSE)),"")</f>
        <v/>
      </c>
      <c r="P177" s="17" t="str">
        <f>IFERROR(AND(OR(P1:Q176,$AA177)=TRUE,IF(SEARCH(P$1,$A177)&gt;0,TRUE,FALSE)),"")</f>
        <v/>
      </c>
      <c r="Q177" s="17" t="str">
        <f>IFERROR(AND(OR(Q1:Q176,$AA177)=TRUE,IF(SEARCH(Q$1,$A177)&gt;0,TRUE,FALSE)),"")</f>
        <v/>
      </c>
      <c r="R177" s="17" t="str">
        <f>IFERROR(AND(OR(R1:S176,$AA177)=TRUE,IF(SEARCH(R$1,$A177)&gt;0,TRUE,FALSE)),"")</f>
        <v/>
      </c>
      <c r="S177" s="17" t="str">
        <f>IFERROR(AND(OR(S1:S176,$AA177)=TRUE,IF(SEARCH(S$1,$A177)&gt;0,TRUE,FALSE)),"")</f>
        <v/>
      </c>
      <c r="T177" s="17" t="str">
        <f>IFERROR(AND(OR(T1:T176,$AA177)=TRUE,IF(SEARCH(T$1,$A177)&gt;0,TRUE,FALSE)),"")</f>
        <v/>
      </c>
      <c r="U177" s="17" t="str">
        <f>IFERROR(AND(OR(U1:X176,$AA177)=TRUE,IF(SEARCH(U$1,$A177)&gt;0,TRUE,FALSE)),"")</f>
        <v/>
      </c>
      <c r="V177" s="17" t="str">
        <f>IFERROR(AND(OR(V1:X176,$AA177)=TRUE,IF(SEARCH(V$1,$A177)&gt;0,TRUE,FALSE)),"")</f>
        <v/>
      </c>
      <c r="W177" s="17" t="b">
        <f>IFERROR(AND(OR(W1:X176,$AA177)=TRUE,IF(SEARCH(W$1,$A177)&gt;0,TRUE,FALSE)),"")</f>
        <v>0</v>
      </c>
      <c r="X177" s="17" t="str">
        <f>IFERROR(AND(OR(X1:X176,$AA177)=TRUE,IF(SEARCH(X$1,$A177)&gt;0,TRUE,FALSE)),"")</f>
        <v/>
      </c>
      <c r="Y177" s="17">
        <f t="shared" si="10"/>
        <v>0</v>
      </c>
      <c r="Z177" s="17" t="b">
        <f t="shared" si="11"/>
        <v>0</v>
      </c>
      <c r="AA177" s="17" t="b">
        <f t="shared" si="12"/>
        <v>0</v>
      </c>
      <c r="AB177" s="17" t="b">
        <f t="shared" si="13"/>
        <v>0</v>
      </c>
      <c r="AC177" s="17" t="b">
        <f>IF(E177&gt;'Overview (RESPONSES REQUIRED)'!$F$52,FALSE,TRUE)</f>
        <v>0</v>
      </c>
      <c r="AD177" s="17" t="b">
        <f>IF('Overview (RESPONSES REQUIRED)'!$D$52="Y", TRUE, FALSE)</f>
        <v>0</v>
      </c>
      <c r="AE177" s="17" t="str">
        <f t="shared" si="14"/>
        <v>N</v>
      </c>
    </row>
    <row r="178" spans="1:31" ht="15" x14ac:dyDescent="0.15">
      <c r="A178" s="17" t="s">
        <v>1589</v>
      </c>
      <c r="B178" s="17">
        <v>2</v>
      </c>
      <c r="C178" s="17">
        <v>1</v>
      </c>
      <c r="D178" s="17" t="s">
        <v>1414</v>
      </c>
      <c r="E178" s="17">
        <v>6</v>
      </c>
      <c r="F178" s="17" t="str">
        <f>IF('ENDC-n78'!P181="Y", "Y", IF('ENDC-n78'!P181="N", "N", 0))</f>
        <v>N</v>
      </c>
      <c r="G178" s="17" t="str">
        <f>IFERROR(AND(OR(G1:H177,$AA178)=TRUE,IF(SEARCH(G$1,$A178)&gt;0,TRUE,FALSE)),"")</f>
        <v/>
      </c>
      <c r="H178" s="17" t="str">
        <f>IFERROR(AND(OR(H1:H177,$AA178)=TRUE,IF(SEARCH(H$1,$A178)&gt;0,TRUE,FALSE)),"")</f>
        <v/>
      </c>
      <c r="I178" s="17" t="b">
        <f>IFERROR(AND(OR(I1:L177,$AA178)=TRUE,IF(SEARCH(I$1,$A178)&gt;0,TRUE,FALSE)),"")</f>
        <v>0</v>
      </c>
      <c r="J178" s="17" t="str">
        <f>IFERROR(AND(OR(J1:L177,$AA178)=TRUE,IF(SEARCH(J$1,$A178)&gt;0,TRUE,FALSE)),"")</f>
        <v/>
      </c>
      <c r="K178" s="17" t="str">
        <f>IFERROR(AND(OR(K1:L177,$AA178)=TRUE,IF(SEARCH(K$1,$A178)&gt;0,TRUE,FALSE)),"")</f>
        <v/>
      </c>
      <c r="L178" s="17" t="str">
        <f>IFERROR(AND(OR(L1:L177,$AA178)=TRUE,IF(SEARCH(L$1,$A178)&gt;0,TRUE,FALSE)),"")</f>
        <v/>
      </c>
      <c r="M178" s="17" t="str">
        <f>IFERROR(AND(OR(M1:M177,$AA178)=TRUE,IF(SEARCH(M$1,$A178)&gt;0,TRUE,FALSE)),"")</f>
        <v/>
      </c>
      <c r="N178" s="17" t="str">
        <f>IFERROR(AND(OR(N1:Q177,$AA178)=TRUE,IF(SEARCH(N$1,$A178)&gt;0,TRUE,FALSE)),"")</f>
        <v/>
      </c>
      <c r="O178" s="17" t="b">
        <f>IFERROR(AND(OR(O1:Q177,$AA178)=TRUE,IF(SEARCH(O$1,$A178)&gt;0,TRUE,FALSE)),"")</f>
        <v>0</v>
      </c>
      <c r="P178" s="17" t="str">
        <f>IFERROR(AND(OR(P1:Q177,$AA178)=TRUE,IF(SEARCH(P$1,$A178)&gt;0,TRUE,FALSE)),"")</f>
        <v/>
      </c>
      <c r="Q178" s="17" t="str">
        <f>IFERROR(AND(OR(Q1:Q177,$AA178)=TRUE,IF(SEARCH(Q$1,$A178)&gt;0,TRUE,FALSE)),"")</f>
        <v/>
      </c>
      <c r="R178" s="17" t="str">
        <f>IFERROR(AND(OR(R1:S177,$AA178)=TRUE,IF(SEARCH(R$1,$A178)&gt;0,TRUE,FALSE)),"")</f>
        <v/>
      </c>
      <c r="S178" s="17" t="str">
        <f>IFERROR(AND(OR(S1:S177,$AA178)=TRUE,IF(SEARCH(S$1,$A178)&gt;0,TRUE,FALSE)),"")</f>
        <v/>
      </c>
      <c r="T178" s="17" t="str">
        <f>IFERROR(AND(OR(T1:T177,$AA178)=TRUE,IF(SEARCH(T$1,$A178)&gt;0,TRUE,FALSE)),"")</f>
        <v/>
      </c>
      <c r="U178" s="17" t="str">
        <f>IFERROR(AND(OR(U1:X177,$AA178)=TRUE,IF(SEARCH(U$1,$A178)&gt;0,TRUE,FALSE)),"")</f>
        <v/>
      </c>
      <c r="V178" s="17" t="str">
        <f>IFERROR(AND(OR(V1:X177,$AA178)=TRUE,IF(SEARCH(V$1,$A178)&gt;0,TRUE,FALSE)),"")</f>
        <v/>
      </c>
      <c r="W178" s="17" t="b">
        <f>IFERROR(AND(OR(W1:X177,$AA178)=TRUE,IF(SEARCH(W$1,$A178)&gt;0,TRUE,FALSE)),"")</f>
        <v>0</v>
      </c>
      <c r="X178" s="17" t="str">
        <f>IFERROR(AND(OR(X1:X177,$AA178)=TRUE,IF(SEARCH(X$1,$A178)&gt;0,TRUE,FALSE)),"")</f>
        <v/>
      </c>
      <c r="Y178" s="17">
        <f t="shared" si="10"/>
        <v>0</v>
      </c>
      <c r="Z178" s="17" t="b">
        <f t="shared" si="11"/>
        <v>0</v>
      </c>
      <c r="AA178" s="17" t="b">
        <f t="shared" si="12"/>
        <v>0</v>
      </c>
      <c r="AB178" s="17" t="b">
        <f t="shared" si="13"/>
        <v>0</v>
      </c>
      <c r="AC178" s="17" t="b">
        <f>IF(E178&gt;'Overview (RESPONSES REQUIRED)'!$F$52,FALSE,TRUE)</f>
        <v>0</v>
      </c>
      <c r="AD178" s="17" t="b">
        <f>IF('Overview (RESPONSES REQUIRED)'!$D$52="Y", TRUE, FALSE)</f>
        <v>0</v>
      </c>
      <c r="AE178" s="17" t="str">
        <f t="shared" si="14"/>
        <v>N</v>
      </c>
    </row>
    <row r="179" spans="1:31" ht="15" x14ac:dyDescent="0.15">
      <c r="A179" s="17" t="s">
        <v>1590</v>
      </c>
      <c r="B179" s="17">
        <v>2</v>
      </c>
      <c r="C179" s="17">
        <v>1</v>
      </c>
      <c r="D179" s="17" t="s">
        <v>1414</v>
      </c>
      <c r="E179" s="17">
        <v>6</v>
      </c>
      <c r="F179" s="17" t="str">
        <f>IF('ENDC-n78'!P182="Y", "Y", IF('ENDC-n78'!P182="N", "N", 0))</f>
        <v>N</v>
      </c>
      <c r="G179" s="17" t="str">
        <f>IFERROR(AND(OR(G1:H178,$AA179)=TRUE,IF(SEARCH(G$1,$A179)&gt;0,TRUE,FALSE)),"")</f>
        <v/>
      </c>
      <c r="H179" s="17" t="str">
        <f>IFERROR(AND(OR(H1:H178,$AA179)=TRUE,IF(SEARCH(H$1,$A179)&gt;0,TRUE,FALSE)),"")</f>
        <v/>
      </c>
      <c r="I179" s="17" t="str">
        <f>IFERROR(AND(OR(I1:L178,$AA179)=TRUE,IF(SEARCH(I$1,$A179)&gt;0,TRUE,FALSE)),"")</f>
        <v/>
      </c>
      <c r="J179" s="17" t="b">
        <f>IFERROR(AND(OR(J1:L178,$AA179)=TRUE,IF(SEARCH(J$1,$A179)&gt;0,TRUE,FALSE)),"")</f>
        <v>0</v>
      </c>
      <c r="K179" s="17" t="str">
        <f>IFERROR(AND(OR(K1:L178,$AA179)=TRUE,IF(SEARCH(K$1,$A179)&gt;0,TRUE,FALSE)),"")</f>
        <v/>
      </c>
      <c r="L179" s="17" t="str">
        <f>IFERROR(AND(OR(L1:L178,$AA179)=TRUE,IF(SEARCH(L$1,$A179)&gt;0,TRUE,FALSE)),"")</f>
        <v/>
      </c>
      <c r="M179" s="17" t="str">
        <f>IFERROR(AND(OR(M1:M178,$AA179)=TRUE,IF(SEARCH(M$1,$A179)&gt;0,TRUE,FALSE)),"")</f>
        <v/>
      </c>
      <c r="N179" s="17" t="b">
        <f>IFERROR(AND(OR(N1:Q178,$AA179)=TRUE,IF(SEARCH(N$1,$A179)&gt;0,TRUE,FALSE)),"")</f>
        <v>0</v>
      </c>
      <c r="O179" s="17" t="str">
        <f>IFERROR(AND(OR(O1:Q178,$AA179)=TRUE,IF(SEARCH(O$1,$A179)&gt;0,TRUE,FALSE)),"")</f>
        <v/>
      </c>
      <c r="P179" s="17" t="str">
        <f>IFERROR(AND(OR(P1:Q178,$AA179)=TRUE,IF(SEARCH(P$1,$A179)&gt;0,TRUE,FALSE)),"")</f>
        <v/>
      </c>
      <c r="Q179" s="17" t="str">
        <f>IFERROR(AND(OR(Q1:Q178,$AA179)=TRUE,IF(SEARCH(Q$1,$A179)&gt;0,TRUE,FALSE)),"")</f>
        <v/>
      </c>
      <c r="R179" s="17" t="str">
        <f>IFERROR(AND(OR(R1:S178,$AA179)=TRUE,IF(SEARCH(R$1,$A179)&gt;0,TRUE,FALSE)),"")</f>
        <v/>
      </c>
      <c r="S179" s="17" t="str">
        <f>IFERROR(AND(OR(S1:S178,$AA179)=TRUE,IF(SEARCH(S$1,$A179)&gt;0,TRUE,FALSE)),"")</f>
        <v/>
      </c>
      <c r="T179" s="17" t="str">
        <f>IFERROR(AND(OR(T1:T178,$AA179)=TRUE,IF(SEARCH(T$1,$A179)&gt;0,TRUE,FALSE)),"")</f>
        <v/>
      </c>
      <c r="U179" s="17" t="str">
        <f>IFERROR(AND(OR(U1:X178,$AA179)=TRUE,IF(SEARCH(U$1,$A179)&gt;0,TRUE,FALSE)),"")</f>
        <v/>
      </c>
      <c r="V179" s="17" t="str">
        <f>IFERROR(AND(OR(V1:X178,$AA179)=TRUE,IF(SEARCH(V$1,$A179)&gt;0,TRUE,FALSE)),"")</f>
        <v/>
      </c>
      <c r="W179" s="17" t="b">
        <f>IFERROR(AND(OR(W1:X178,$AA179)=TRUE,IF(SEARCH(W$1,$A179)&gt;0,TRUE,FALSE)),"")</f>
        <v>0</v>
      </c>
      <c r="X179" s="17" t="str">
        <f>IFERROR(AND(OR(X1:X178,$AA179)=TRUE,IF(SEARCH(X$1,$A179)&gt;0,TRUE,FALSE)),"")</f>
        <v/>
      </c>
      <c r="Y179" s="17">
        <f t="shared" si="10"/>
        <v>0</v>
      </c>
      <c r="Z179" s="17" t="b">
        <f t="shared" si="11"/>
        <v>0</v>
      </c>
      <c r="AA179" s="17" t="b">
        <f t="shared" si="12"/>
        <v>0</v>
      </c>
      <c r="AB179" s="17" t="b">
        <f t="shared" si="13"/>
        <v>0</v>
      </c>
      <c r="AC179" s="17" t="b">
        <f>IF(E179&gt;'Overview (RESPONSES REQUIRED)'!$F$52,FALSE,TRUE)</f>
        <v>0</v>
      </c>
      <c r="AD179" s="17" t="b">
        <f>IF('Overview (RESPONSES REQUIRED)'!$D$52="Y", TRUE, FALSE)</f>
        <v>0</v>
      </c>
      <c r="AE179" s="17" t="str">
        <f t="shared" si="14"/>
        <v>N</v>
      </c>
    </row>
    <row r="180" spans="1:31" ht="15" x14ac:dyDescent="0.15">
      <c r="A180" s="17" t="s">
        <v>1591</v>
      </c>
      <c r="B180" s="17">
        <v>2</v>
      </c>
      <c r="C180" s="17">
        <v>1</v>
      </c>
      <c r="D180" s="17" t="s">
        <v>1414</v>
      </c>
      <c r="E180" s="17">
        <v>8</v>
      </c>
      <c r="F180" s="17" t="str">
        <f>IF('ENDC-n78'!P183="Y", "Y", IF('ENDC-n78'!P183="N", "N", 0))</f>
        <v>N</v>
      </c>
      <c r="G180" s="17" t="str">
        <f>IFERROR(AND(OR(G1:H179,$AA180)=TRUE,IF(SEARCH(G$1,$A180)&gt;0,TRUE,FALSE)),"")</f>
        <v/>
      </c>
      <c r="H180" s="17" t="str">
        <f>IFERROR(AND(OR(H1:H179,$AA180)=TRUE,IF(SEARCH(H$1,$A180)&gt;0,TRUE,FALSE)),"")</f>
        <v/>
      </c>
      <c r="I180" s="17" t="str">
        <f>IFERROR(AND(OR(I1:L179,$AA180)=TRUE,IF(SEARCH(I$1,$A180)&gt;0,TRUE,FALSE)),"")</f>
        <v/>
      </c>
      <c r="J180" s="17" t="str">
        <f>IFERROR(AND(OR(J1:L179,$AA180)=TRUE,IF(SEARCH(J$1,$A180)&gt;0,TRUE,FALSE)),"")</f>
        <v/>
      </c>
      <c r="K180" s="17" t="b">
        <f>IFERROR(AND(OR(K1:L179,$AA180)=TRUE,IF(SEARCH(K$1,$A180)&gt;0,TRUE,FALSE)),"")</f>
        <v>0</v>
      </c>
      <c r="L180" s="17" t="str">
        <f>IFERROR(AND(OR(L1:L179,$AA180)=TRUE,IF(SEARCH(L$1,$A180)&gt;0,TRUE,FALSE)),"")</f>
        <v/>
      </c>
      <c r="M180" s="17" t="str">
        <f>IFERROR(AND(OR(M1:M179,$AA180)=TRUE,IF(SEARCH(M$1,$A180)&gt;0,TRUE,FALSE)),"")</f>
        <v/>
      </c>
      <c r="N180" s="17" t="str">
        <f>IFERROR(AND(OR(N1:Q179,$AA180)=TRUE,IF(SEARCH(N$1,$A180)&gt;0,TRUE,FALSE)),"")</f>
        <v/>
      </c>
      <c r="O180" s="17" t="str">
        <f>IFERROR(AND(OR(O1:Q179,$AA180)=TRUE,IF(SEARCH(O$1,$A180)&gt;0,TRUE,FALSE)),"")</f>
        <v/>
      </c>
      <c r="P180" s="17" t="b">
        <f>IFERROR(AND(OR(P1:Q179,$AA180)=TRUE,IF(SEARCH(P$1,$A180)&gt;0,TRUE,FALSE)),"")</f>
        <v>0</v>
      </c>
      <c r="Q180" s="17" t="str">
        <f>IFERROR(AND(OR(Q1:Q179,$AA180)=TRUE,IF(SEARCH(Q$1,$A180)&gt;0,TRUE,FALSE)),"")</f>
        <v/>
      </c>
      <c r="R180" s="17" t="str">
        <f>IFERROR(AND(OR(R1:S179,$AA180)=TRUE,IF(SEARCH(R$1,$A180)&gt;0,TRUE,FALSE)),"")</f>
        <v/>
      </c>
      <c r="S180" s="17" t="str">
        <f>IFERROR(AND(OR(S1:S179,$AA180)=TRUE,IF(SEARCH(S$1,$A180)&gt;0,TRUE,FALSE)),"")</f>
        <v/>
      </c>
      <c r="T180" s="17" t="str">
        <f>IFERROR(AND(OR(T1:T179,$AA180)=TRUE,IF(SEARCH(T$1,$A180)&gt;0,TRUE,FALSE)),"")</f>
        <v/>
      </c>
      <c r="U180" s="17" t="b">
        <f>IFERROR(AND(OR(U1:X179,$AA180)=TRUE,IF(SEARCH(U$1,$A180)&gt;0,TRUE,FALSE)),"")</f>
        <v>0</v>
      </c>
      <c r="V180" s="17" t="str">
        <f>IFERROR(AND(OR(V1:X179,$AA180)=TRUE,IF(SEARCH(V$1,$A180)&gt;0,TRUE,FALSE)),"")</f>
        <v/>
      </c>
      <c r="W180" s="17" t="str">
        <f>IFERROR(AND(OR(W1:X179,$AA180)=TRUE,IF(SEARCH(W$1,$A180)&gt;0,TRUE,FALSE)),"")</f>
        <v/>
      </c>
      <c r="X180" s="17" t="str">
        <f>IFERROR(AND(OR(X1:X179,$AA180)=TRUE,IF(SEARCH(X$1,$A180)&gt;0,TRUE,FALSE)),"")</f>
        <v/>
      </c>
      <c r="Y180" s="17">
        <f t="shared" si="10"/>
        <v>0</v>
      </c>
      <c r="Z180" s="17" t="b">
        <f t="shared" si="11"/>
        <v>0</v>
      </c>
      <c r="AA180" s="17" t="b">
        <f t="shared" si="12"/>
        <v>0</v>
      </c>
      <c r="AB180" s="17" t="b">
        <f t="shared" si="13"/>
        <v>0</v>
      </c>
      <c r="AC180" s="17" t="b">
        <f>IF(E180&gt;'Overview (RESPONSES REQUIRED)'!$F$52,FALSE,TRUE)</f>
        <v>0</v>
      </c>
      <c r="AD180" s="17" t="b">
        <f>IF('Overview (RESPONSES REQUIRED)'!$D$52="Y", TRUE, FALSE)</f>
        <v>0</v>
      </c>
      <c r="AE180" s="17" t="str">
        <f t="shared" si="14"/>
        <v>N</v>
      </c>
    </row>
    <row r="181" spans="1:31" ht="15" x14ac:dyDescent="0.15">
      <c r="A181" s="17" t="s">
        <v>1592</v>
      </c>
      <c r="B181" s="17">
        <v>2</v>
      </c>
      <c r="C181" s="17">
        <v>1</v>
      </c>
      <c r="D181" s="17" t="s">
        <v>1414</v>
      </c>
      <c r="E181" s="17">
        <v>8</v>
      </c>
      <c r="F181" s="17" t="str">
        <f>IF('ENDC-n78'!P184="Y", "Y", IF('ENDC-n78'!P184="N", "N", 0))</f>
        <v>N</v>
      </c>
      <c r="G181" s="17" t="str">
        <f>IFERROR(AND(OR(G1:H180,$AA181)=TRUE,IF(SEARCH(G$1,$A181)&gt;0,TRUE,FALSE)),"")</f>
        <v/>
      </c>
      <c r="H181" s="17" t="str">
        <f>IFERROR(AND(OR(H1:H180,$AA181)=TRUE,IF(SEARCH(H$1,$A181)&gt;0,TRUE,FALSE)),"")</f>
        <v/>
      </c>
      <c r="I181" s="17" t="str">
        <f>IFERROR(AND(OR(I1:L180,$AA181)=TRUE,IF(SEARCH(I$1,$A181)&gt;0,TRUE,FALSE)),"")</f>
        <v/>
      </c>
      <c r="J181" s="17" t="b">
        <f>IFERROR(AND(OR(J1:L180,$AA181)=TRUE,IF(SEARCH(J$1,$A181)&gt;0,TRUE,FALSE)),"")</f>
        <v>0</v>
      </c>
      <c r="K181" s="17" t="str">
        <f>IFERROR(AND(OR(K1:L180,$AA181)=TRUE,IF(SEARCH(K$1,$A181)&gt;0,TRUE,FALSE)),"")</f>
        <v/>
      </c>
      <c r="L181" s="17" t="str">
        <f>IFERROR(AND(OR(L1:L180,$AA181)=TRUE,IF(SEARCH(L$1,$A181)&gt;0,TRUE,FALSE)),"")</f>
        <v/>
      </c>
      <c r="M181" s="17" t="str">
        <f>IFERROR(AND(OR(M1:M180,$AA181)=TRUE,IF(SEARCH(M$1,$A181)&gt;0,TRUE,FALSE)),"")</f>
        <v/>
      </c>
      <c r="N181" s="17" t="str">
        <f>IFERROR(AND(OR(N1:Q180,$AA181)=TRUE,IF(SEARCH(N$1,$A181)&gt;0,TRUE,FALSE)),"")</f>
        <v/>
      </c>
      <c r="O181" s="17" t="str">
        <f>IFERROR(AND(OR(O1:Q180,$AA181)=TRUE,IF(SEARCH(O$1,$A181)&gt;0,TRUE,FALSE)),"")</f>
        <v/>
      </c>
      <c r="P181" s="17" t="b">
        <f>IFERROR(AND(OR(P1:Q180,$AA181)=TRUE,IF(SEARCH(P$1,$A181)&gt;0,TRUE,FALSE)),"")</f>
        <v>0</v>
      </c>
      <c r="Q181" s="17" t="str">
        <f>IFERROR(AND(OR(Q1:Q180,$AA181)=TRUE,IF(SEARCH(Q$1,$A181)&gt;0,TRUE,FALSE)),"")</f>
        <v/>
      </c>
      <c r="R181" s="17" t="str">
        <f>IFERROR(AND(OR(R1:S180,$AA181)=TRUE,IF(SEARCH(R$1,$A181)&gt;0,TRUE,FALSE)),"")</f>
        <v/>
      </c>
      <c r="S181" s="17" t="str">
        <f>IFERROR(AND(OR(S1:S180,$AA181)=TRUE,IF(SEARCH(S$1,$A181)&gt;0,TRUE,FALSE)),"")</f>
        <v/>
      </c>
      <c r="T181" s="17" t="str">
        <f>IFERROR(AND(OR(T1:T180,$AA181)=TRUE,IF(SEARCH(T$1,$A181)&gt;0,TRUE,FALSE)),"")</f>
        <v/>
      </c>
      <c r="U181" s="17" t="b">
        <f>IFERROR(AND(OR(U1:X180,$AA181)=TRUE,IF(SEARCH(U$1,$A181)&gt;0,TRUE,FALSE)),"")</f>
        <v>0</v>
      </c>
      <c r="V181" s="17" t="str">
        <f>IFERROR(AND(OR(V1:X180,$AA181)=TRUE,IF(SEARCH(V$1,$A181)&gt;0,TRUE,FALSE)),"")</f>
        <v/>
      </c>
      <c r="W181" s="17" t="str">
        <f>IFERROR(AND(OR(W1:X180,$AA181)=TRUE,IF(SEARCH(W$1,$A181)&gt;0,TRUE,FALSE)),"")</f>
        <v/>
      </c>
      <c r="X181" s="17" t="str">
        <f>IFERROR(AND(OR(X1:X180,$AA181)=TRUE,IF(SEARCH(X$1,$A181)&gt;0,TRUE,FALSE)),"")</f>
        <v/>
      </c>
      <c r="Y181" s="17">
        <f t="shared" si="10"/>
        <v>0</v>
      </c>
      <c r="Z181" s="17" t="b">
        <f t="shared" si="11"/>
        <v>0</v>
      </c>
      <c r="AA181" s="17" t="b">
        <f t="shared" si="12"/>
        <v>0</v>
      </c>
      <c r="AB181" s="17" t="b">
        <f t="shared" si="13"/>
        <v>0</v>
      </c>
      <c r="AC181" s="17" t="b">
        <f>IF(E181&gt;'Overview (RESPONSES REQUIRED)'!$F$52,FALSE,TRUE)</f>
        <v>0</v>
      </c>
      <c r="AD181" s="17" t="b">
        <f>IF('Overview (RESPONSES REQUIRED)'!$D$52="Y", TRUE, FALSE)</f>
        <v>0</v>
      </c>
      <c r="AE181" s="17" t="str">
        <f t="shared" si="14"/>
        <v>N</v>
      </c>
    </row>
    <row r="182" spans="1:31" ht="15" x14ac:dyDescent="0.15">
      <c r="A182" s="17" t="s">
        <v>1593</v>
      </c>
      <c r="B182" s="17">
        <v>2</v>
      </c>
      <c r="C182" s="17">
        <v>1</v>
      </c>
      <c r="D182" s="17" t="s">
        <v>1414</v>
      </c>
      <c r="E182" s="17">
        <v>8</v>
      </c>
      <c r="F182" s="17" t="str">
        <f>IF('ENDC-n78'!P185="Y", "Y", IF('ENDC-n78'!P185="N", "N", 0))</f>
        <v>N</v>
      </c>
      <c r="G182" s="17" t="str">
        <f>IFERROR(AND(OR(G1:H181,$AA182)=TRUE,IF(SEARCH(G$1,$A182)&gt;0,TRUE,FALSE)),"")</f>
        <v/>
      </c>
      <c r="H182" s="17" t="b">
        <f>IFERROR(AND(OR(H1:H181,$AA182)=TRUE,IF(SEARCH(H$1,$A182)&gt;0,TRUE,FALSE)),"")</f>
        <v>0</v>
      </c>
      <c r="I182" s="17" t="str">
        <f>IFERROR(AND(OR(I1:L181,$AA182)=TRUE,IF(SEARCH(I$1,$A182)&gt;0,TRUE,FALSE)),"")</f>
        <v/>
      </c>
      <c r="J182" s="17" t="str">
        <f>IFERROR(AND(OR(J1:L181,$AA182)=TRUE,IF(SEARCH(J$1,$A182)&gt;0,TRUE,FALSE)),"")</f>
        <v/>
      </c>
      <c r="K182" s="17" t="b">
        <f>IFERROR(AND(OR(K1:L181,$AA182)=TRUE,IF(SEARCH(K$1,$A182)&gt;0,TRUE,FALSE)),"")</f>
        <v>0</v>
      </c>
      <c r="L182" s="17" t="str">
        <f>IFERROR(AND(OR(L1:L181,$AA182)=TRUE,IF(SEARCH(L$1,$A182)&gt;0,TRUE,FALSE)),"")</f>
        <v/>
      </c>
      <c r="M182" s="17" t="str">
        <f>IFERROR(AND(OR(M1:M181,$AA182)=TRUE,IF(SEARCH(M$1,$A182)&gt;0,TRUE,FALSE)),"")</f>
        <v/>
      </c>
      <c r="N182" s="17" t="str">
        <f>IFERROR(AND(OR(N1:Q181,$AA182)=TRUE,IF(SEARCH(N$1,$A182)&gt;0,TRUE,FALSE)),"")</f>
        <v/>
      </c>
      <c r="O182" s="17" t="str">
        <f>IFERROR(AND(OR(O1:Q181,$AA182)=TRUE,IF(SEARCH(O$1,$A182)&gt;0,TRUE,FALSE)),"")</f>
        <v/>
      </c>
      <c r="P182" s="17" t="str">
        <f>IFERROR(AND(OR(P1:Q181,$AA182)=TRUE,IF(SEARCH(P$1,$A182)&gt;0,TRUE,FALSE)),"")</f>
        <v/>
      </c>
      <c r="Q182" s="17" t="str">
        <f>IFERROR(AND(OR(Q1:Q181,$AA182)=TRUE,IF(SEARCH(Q$1,$A182)&gt;0,TRUE,FALSE)),"")</f>
        <v/>
      </c>
      <c r="R182" s="17" t="str">
        <f>IFERROR(AND(OR(R1:S181,$AA182)=TRUE,IF(SEARCH(R$1,$A182)&gt;0,TRUE,FALSE)),"")</f>
        <v/>
      </c>
      <c r="S182" s="17" t="str">
        <f>IFERROR(AND(OR(S1:S181,$AA182)=TRUE,IF(SEARCH(S$1,$A182)&gt;0,TRUE,FALSE)),"")</f>
        <v/>
      </c>
      <c r="T182" s="17" t="str">
        <f>IFERROR(AND(OR(T1:T181,$AA182)=TRUE,IF(SEARCH(T$1,$A182)&gt;0,TRUE,FALSE)),"")</f>
        <v/>
      </c>
      <c r="U182" s="17" t="b">
        <f>IFERROR(AND(OR(U1:X181,$AA182)=TRUE,IF(SEARCH(U$1,$A182)&gt;0,TRUE,FALSE)),"")</f>
        <v>0</v>
      </c>
      <c r="V182" s="17" t="str">
        <f>IFERROR(AND(OR(V1:X181,$AA182)=TRUE,IF(SEARCH(V$1,$A182)&gt;0,TRUE,FALSE)),"")</f>
        <v/>
      </c>
      <c r="W182" s="17" t="str">
        <f>IFERROR(AND(OR(W1:X181,$AA182)=TRUE,IF(SEARCH(W$1,$A182)&gt;0,TRUE,FALSE)),"")</f>
        <v/>
      </c>
      <c r="X182" s="17" t="str">
        <f>IFERROR(AND(OR(X1:X181,$AA182)=TRUE,IF(SEARCH(X$1,$A182)&gt;0,TRUE,FALSE)),"")</f>
        <v/>
      </c>
      <c r="Y182" s="17">
        <f t="shared" si="10"/>
        <v>0</v>
      </c>
      <c r="Z182" s="17" t="b">
        <f t="shared" si="11"/>
        <v>0</v>
      </c>
      <c r="AA182" s="17" t="b">
        <f t="shared" si="12"/>
        <v>0</v>
      </c>
      <c r="AB182" s="17" t="b">
        <f t="shared" si="13"/>
        <v>0</v>
      </c>
      <c r="AC182" s="17" t="b">
        <f>IF(E182&gt;'Overview (RESPONSES REQUIRED)'!$F$52,FALSE,TRUE)</f>
        <v>0</v>
      </c>
      <c r="AD182" s="17" t="b">
        <f>IF('Overview (RESPONSES REQUIRED)'!$D$52="Y", TRUE, FALSE)</f>
        <v>0</v>
      </c>
      <c r="AE182" s="17" t="str">
        <f t="shared" si="14"/>
        <v>N</v>
      </c>
    </row>
    <row r="183" spans="1:31" ht="15" x14ac:dyDescent="0.15">
      <c r="A183" s="17" t="s">
        <v>1594</v>
      </c>
      <c r="B183" s="17">
        <v>2</v>
      </c>
      <c r="C183" s="17">
        <v>1</v>
      </c>
      <c r="D183" s="17" t="s">
        <v>1414</v>
      </c>
      <c r="E183" s="17">
        <v>8</v>
      </c>
      <c r="F183" s="17" t="str">
        <f>IF('ENDC-n78'!P186="Y", "Y", IF('ENDC-n78'!P186="N", "N", 0))</f>
        <v>N</v>
      </c>
      <c r="G183" s="17" t="str">
        <f>IFERROR(AND(OR(G1:H182,$AA183)=TRUE,IF(SEARCH(G$1,$A183)&gt;0,TRUE,FALSE)),"")</f>
        <v/>
      </c>
      <c r="H183" s="17" t="str">
        <f>IFERROR(AND(OR(H1:H182,$AA183)=TRUE,IF(SEARCH(H$1,$A183)&gt;0,TRUE,FALSE)),"")</f>
        <v/>
      </c>
      <c r="I183" s="17" t="str">
        <f>IFERROR(AND(OR(I1:L182,$AA183)=TRUE,IF(SEARCH(I$1,$A183)&gt;0,TRUE,FALSE)),"")</f>
        <v/>
      </c>
      <c r="J183" s="17" t="str">
        <f>IFERROR(AND(OR(J1:L182,$AA183)=TRUE,IF(SEARCH(J$1,$A183)&gt;0,TRUE,FALSE)),"")</f>
        <v/>
      </c>
      <c r="K183" s="17" t="b">
        <f>IFERROR(AND(OR(K1:L182,$AA183)=TRUE,IF(SEARCH(K$1,$A183)&gt;0,TRUE,FALSE)),"")</f>
        <v>0</v>
      </c>
      <c r="L183" s="17" t="str">
        <f>IFERROR(AND(OR(L1:L182,$AA183)=TRUE,IF(SEARCH(L$1,$A183)&gt;0,TRUE,FALSE)),"")</f>
        <v/>
      </c>
      <c r="M183" s="17" t="str">
        <f>IFERROR(AND(OR(M1:M182,$AA183)=TRUE,IF(SEARCH(M$1,$A183)&gt;0,TRUE,FALSE)),"")</f>
        <v/>
      </c>
      <c r="N183" s="17" t="str">
        <f>IFERROR(AND(OR(N1:Q182,$AA183)=TRUE,IF(SEARCH(N$1,$A183)&gt;0,TRUE,FALSE)),"")</f>
        <v/>
      </c>
      <c r="O183" s="17" t="b">
        <f>IFERROR(AND(OR(O1:Q182,$AA183)=TRUE,IF(SEARCH(O$1,$A183)&gt;0,TRUE,FALSE)),"")</f>
        <v>0</v>
      </c>
      <c r="P183" s="17" t="str">
        <f>IFERROR(AND(OR(P1:Q182,$AA183)=TRUE,IF(SEARCH(P$1,$A183)&gt;0,TRUE,FALSE)),"")</f>
        <v/>
      </c>
      <c r="Q183" s="17" t="str">
        <f>IFERROR(AND(OR(Q1:Q182,$AA183)=TRUE,IF(SEARCH(Q$1,$A183)&gt;0,TRUE,FALSE)),"")</f>
        <v/>
      </c>
      <c r="R183" s="17" t="str">
        <f>IFERROR(AND(OR(R1:S182,$AA183)=TRUE,IF(SEARCH(R$1,$A183)&gt;0,TRUE,FALSE)),"")</f>
        <v/>
      </c>
      <c r="S183" s="17" t="str">
        <f>IFERROR(AND(OR(S1:S182,$AA183)=TRUE,IF(SEARCH(S$1,$A183)&gt;0,TRUE,FALSE)),"")</f>
        <v/>
      </c>
      <c r="T183" s="17" t="str">
        <f>IFERROR(AND(OR(T1:T182,$AA183)=TRUE,IF(SEARCH(T$1,$A183)&gt;0,TRUE,FALSE)),"")</f>
        <v/>
      </c>
      <c r="U183" s="17" t="b">
        <f>IFERROR(AND(OR(U1:X182,$AA183)=TRUE,IF(SEARCH(U$1,$A183)&gt;0,TRUE,FALSE)),"")</f>
        <v>0</v>
      </c>
      <c r="V183" s="17" t="str">
        <f>IFERROR(AND(OR(V1:X182,$AA183)=TRUE,IF(SEARCH(V$1,$A183)&gt;0,TRUE,FALSE)),"")</f>
        <v/>
      </c>
      <c r="W183" s="17" t="str">
        <f>IFERROR(AND(OR(W1:X182,$AA183)=TRUE,IF(SEARCH(W$1,$A183)&gt;0,TRUE,FALSE)),"")</f>
        <v/>
      </c>
      <c r="X183" s="17" t="str">
        <f>IFERROR(AND(OR(X1:X182,$AA183)=TRUE,IF(SEARCH(X$1,$A183)&gt;0,TRUE,FALSE)),"")</f>
        <v/>
      </c>
      <c r="Y183" s="17">
        <f t="shared" si="10"/>
        <v>0</v>
      </c>
      <c r="Z183" s="17" t="b">
        <f t="shared" si="11"/>
        <v>0</v>
      </c>
      <c r="AA183" s="17" t="b">
        <f t="shared" si="12"/>
        <v>0</v>
      </c>
      <c r="AB183" s="17" t="b">
        <f t="shared" si="13"/>
        <v>0</v>
      </c>
      <c r="AC183" s="17" t="b">
        <f>IF(E183&gt;'Overview (RESPONSES REQUIRED)'!$F$52,FALSE,TRUE)</f>
        <v>0</v>
      </c>
      <c r="AD183" s="17" t="b">
        <f>IF('Overview (RESPONSES REQUIRED)'!$D$52="Y", TRUE, FALSE)</f>
        <v>0</v>
      </c>
      <c r="AE183" s="17" t="str">
        <f t="shared" si="14"/>
        <v>N</v>
      </c>
    </row>
    <row r="184" spans="1:31" ht="15" x14ac:dyDescent="0.15">
      <c r="A184" s="17" t="s">
        <v>1595</v>
      </c>
      <c r="B184" s="17">
        <v>2</v>
      </c>
      <c r="C184" s="17">
        <v>1</v>
      </c>
      <c r="D184" s="17" t="s">
        <v>1414</v>
      </c>
      <c r="E184" s="17">
        <v>8</v>
      </c>
      <c r="F184" s="17" t="str">
        <f>IF('ENDC-n78'!P187="Y", "Y", IF('ENDC-n78'!P187="N", "N", 0))</f>
        <v>N</v>
      </c>
      <c r="G184" s="17" t="str">
        <f>IFERROR(AND(OR(G1:H183,$AA184)=TRUE,IF(SEARCH(G$1,$A184)&gt;0,TRUE,FALSE)),"")</f>
        <v/>
      </c>
      <c r="H184" s="17" t="b">
        <f>IFERROR(AND(OR(H1:H183,$AA184)=TRUE,IF(SEARCH(H$1,$A184)&gt;0,TRUE,FALSE)),"")</f>
        <v>0</v>
      </c>
      <c r="I184" s="17" t="str">
        <f>IFERROR(AND(OR(I1:L183,$AA184)=TRUE,IF(SEARCH(I$1,$A184)&gt;0,TRUE,FALSE)),"")</f>
        <v/>
      </c>
      <c r="J184" s="17" t="str">
        <f>IFERROR(AND(OR(J1:L183,$AA184)=TRUE,IF(SEARCH(J$1,$A184)&gt;0,TRUE,FALSE)),"")</f>
        <v/>
      </c>
      <c r="K184" s="17" t="str">
        <f>IFERROR(AND(OR(K1:L183,$AA184)=TRUE,IF(SEARCH(K$1,$A184)&gt;0,TRUE,FALSE)),"")</f>
        <v/>
      </c>
      <c r="L184" s="17" t="str">
        <f>IFERROR(AND(OR(L1:L183,$AA184)=TRUE,IF(SEARCH(L$1,$A184)&gt;0,TRUE,FALSE)),"")</f>
        <v/>
      </c>
      <c r="M184" s="17" t="str">
        <f>IFERROR(AND(OR(M1:M183,$AA184)=TRUE,IF(SEARCH(M$1,$A184)&gt;0,TRUE,FALSE)),"")</f>
        <v/>
      </c>
      <c r="N184" s="17" t="str">
        <f>IFERROR(AND(OR(N1:Q183,$AA184)=TRUE,IF(SEARCH(N$1,$A184)&gt;0,TRUE,FALSE)),"")</f>
        <v/>
      </c>
      <c r="O184" s="17" t="str">
        <f>IFERROR(AND(OR(O1:Q183,$AA184)=TRUE,IF(SEARCH(O$1,$A184)&gt;0,TRUE,FALSE)),"")</f>
        <v/>
      </c>
      <c r="P184" s="17" t="b">
        <f>IFERROR(AND(OR(P1:Q183,$AA184)=TRUE,IF(SEARCH(P$1,$A184)&gt;0,TRUE,FALSE)),"")</f>
        <v>0</v>
      </c>
      <c r="Q184" s="17" t="str">
        <f>IFERROR(AND(OR(Q1:Q183,$AA184)=TRUE,IF(SEARCH(Q$1,$A184)&gt;0,TRUE,FALSE)),"")</f>
        <v/>
      </c>
      <c r="R184" s="17" t="str">
        <f>IFERROR(AND(OR(R1:S183,$AA184)=TRUE,IF(SEARCH(R$1,$A184)&gt;0,TRUE,FALSE)),"")</f>
        <v/>
      </c>
      <c r="S184" s="17" t="str">
        <f>IFERROR(AND(OR(S1:S183,$AA184)=TRUE,IF(SEARCH(S$1,$A184)&gt;0,TRUE,FALSE)),"")</f>
        <v/>
      </c>
      <c r="T184" s="17" t="str">
        <f>IFERROR(AND(OR(T1:T183,$AA184)=TRUE,IF(SEARCH(T$1,$A184)&gt;0,TRUE,FALSE)),"")</f>
        <v/>
      </c>
      <c r="U184" s="17" t="b">
        <f>IFERROR(AND(OR(U1:X183,$AA184)=TRUE,IF(SEARCH(U$1,$A184)&gt;0,TRUE,FALSE)),"")</f>
        <v>0</v>
      </c>
      <c r="V184" s="17" t="str">
        <f>IFERROR(AND(OR(V1:X183,$AA184)=TRUE,IF(SEARCH(V$1,$A184)&gt;0,TRUE,FALSE)),"")</f>
        <v/>
      </c>
      <c r="W184" s="17" t="str">
        <f>IFERROR(AND(OR(W1:X183,$AA184)=TRUE,IF(SEARCH(W$1,$A184)&gt;0,TRUE,FALSE)),"")</f>
        <v/>
      </c>
      <c r="X184" s="17" t="str">
        <f>IFERROR(AND(OR(X1:X183,$AA184)=TRUE,IF(SEARCH(X$1,$A184)&gt;0,TRUE,FALSE)),"")</f>
        <v/>
      </c>
      <c r="Y184" s="17">
        <f t="shared" si="10"/>
        <v>0</v>
      </c>
      <c r="Z184" s="17" t="b">
        <f t="shared" si="11"/>
        <v>0</v>
      </c>
      <c r="AA184" s="17" t="b">
        <f t="shared" si="12"/>
        <v>0</v>
      </c>
      <c r="AB184" s="17" t="b">
        <f t="shared" si="13"/>
        <v>0</v>
      </c>
      <c r="AC184" s="17" t="b">
        <f>IF(E184&gt;'Overview (RESPONSES REQUIRED)'!$F$52,FALSE,TRUE)</f>
        <v>0</v>
      </c>
      <c r="AD184" s="17" t="b">
        <f>IF('Overview (RESPONSES REQUIRED)'!$D$52="Y", TRUE, FALSE)</f>
        <v>0</v>
      </c>
      <c r="AE184" s="17" t="str">
        <f t="shared" si="14"/>
        <v>N</v>
      </c>
    </row>
    <row r="185" spans="1:31" ht="15" x14ac:dyDescent="0.15">
      <c r="A185" s="17" t="s">
        <v>1596</v>
      </c>
      <c r="B185" s="17">
        <v>2</v>
      </c>
      <c r="C185" s="17">
        <v>1</v>
      </c>
      <c r="D185" s="17" t="s">
        <v>1414</v>
      </c>
      <c r="E185" s="17">
        <v>4</v>
      </c>
      <c r="F185" s="17" t="str">
        <f>IF('ENDC-n78'!P188="Y", "Y", IF('ENDC-n78'!P188="N", "N", 0))</f>
        <v>N</v>
      </c>
      <c r="G185" s="17" t="b">
        <f>IFERROR(AND(OR(G1:H184,$AA185)=TRUE,IF(SEARCH(G$1,$A185)&gt;0,TRUE,FALSE)),"")</f>
        <v>0</v>
      </c>
      <c r="H185" s="17" t="str">
        <f>IFERROR(AND(OR(H1:H184,$AA185)=TRUE,IF(SEARCH(H$1,$A185)&gt;0,TRUE,FALSE)),"")</f>
        <v/>
      </c>
      <c r="I185" s="17" t="b">
        <f>IFERROR(AND(OR(I1:L184,$AA185)=TRUE,IF(SEARCH(I$1,$A185)&gt;0,TRUE,FALSE)),"")</f>
        <v>0</v>
      </c>
      <c r="J185" s="17" t="str">
        <f>IFERROR(AND(OR(J1:L184,$AA185)=TRUE,IF(SEARCH(J$1,$A185)&gt;0,TRUE,FALSE)),"")</f>
        <v/>
      </c>
      <c r="K185" s="17" t="str">
        <f>IFERROR(AND(OR(K1:L184,$AA185)=TRUE,IF(SEARCH(K$1,$A185)&gt;0,TRUE,FALSE)),"")</f>
        <v/>
      </c>
      <c r="L185" s="17" t="str">
        <f>IFERROR(AND(OR(L1:L184,$AA185)=TRUE,IF(SEARCH(L$1,$A185)&gt;0,TRUE,FALSE)),"")</f>
        <v/>
      </c>
      <c r="M185" s="17" t="str">
        <f>IFERROR(AND(OR(M1:M184,$AA185)=TRUE,IF(SEARCH(M$1,$A185)&gt;0,TRUE,FALSE)),"")</f>
        <v/>
      </c>
      <c r="N185" s="17" t="str">
        <f>IFERROR(AND(OR(N1:Q184,$AA185)=TRUE,IF(SEARCH(N$1,$A185)&gt;0,TRUE,FALSE)),"")</f>
        <v/>
      </c>
      <c r="O185" s="17" t="str">
        <f>IFERROR(AND(OR(O1:Q184,$AA185)=TRUE,IF(SEARCH(O$1,$A185)&gt;0,TRUE,FALSE)),"")</f>
        <v/>
      </c>
      <c r="P185" s="17" t="str">
        <f>IFERROR(AND(OR(P1:Q184,$AA185)=TRUE,IF(SEARCH(P$1,$A185)&gt;0,TRUE,FALSE)),"")</f>
        <v/>
      </c>
      <c r="Q185" s="17" t="str">
        <f>IFERROR(AND(OR(Q1:Q184,$AA185)=TRUE,IF(SEARCH(Q$1,$A185)&gt;0,TRUE,FALSE)),"")</f>
        <v/>
      </c>
      <c r="R185" s="17" t="str">
        <f>IFERROR(AND(OR(R1:S184,$AA185)=TRUE,IF(SEARCH(R$1,$A185)&gt;0,TRUE,FALSE)),"")</f>
        <v/>
      </c>
      <c r="S185" s="17" t="str">
        <f>IFERROR(AND(OR(S1:S184,$AA185)=TRUE,IF(SEARCH(S$1,$A185)&gt;0,TRUE,FALSE)),"")</f>
        <v/>
      </c>
      <c r="T185" s="17" t="str">
        <f>IFERROR(AND(OR(T1:T184,$AA185)=TRUE,IF(SEARCH(T$1,$A185)&gt;0,TRUE,FALSE)),"")</f>
        <v/>
      </c>
      <c r="U185" s="17" t="str">
        <f>IFERROR(AND(OR(U1:X184,$AA185)=TRUE,IF(SEARCH(U$1,$A185)&gt;0,TRUE,FALSE)),"")</f>
        <v/>
      </c>
      <c r="V185" s="17" t="str">
        <f>IFERROR(AND(OR(V1:X184,$AA185)=TRUE,IF(SEARCH(V$1,$A185)&gt;0,TRUE,FALSE)),"")</f>
        <v/>
      </c>
      <c r="W185" s="17" t="b">
        <f>IFERROR(AND(OR(W1:X184,$AA185)=TRUE,IF(SEARCH(W$1,$A185)&gt;0,TRUE,FALSE)),"")</f>
        <v>0</v>
      </c>
      <c r="X185" s="17" t="str">
        <f>IFERROR(AND(OR(X1:X184,$AA185)=TRUE,IF(SEARCH(X$1,$A185)&gt;0,TRUE,FALSE)),"")</f>
        <v/>
      </c>
      <c r="Y185" s="17">
        <f t="shared" si="10"/>
        <v>0</v>
      </c>
      <c r="Z185" s="17" t="b">
        <f t="shared" si="11"/>
        <v>0</v>
      </c>
      <c r="AA185" s="17" t="b">
        <f t="shared" si="12"/>
        <v>0</v>
      </c>
      <c r="AB185" s="17" t="b">
        <f t="shared" si="13"/>
        <v>0</v>
      </c>
      <c r="AC185" s="17" t="b">
        <f>IF(E185&gt;'Overview (RESPONSES REQUIRED)'!$F$52,FALSE,TRUE)</f>
        <v>0</v>
      </c>
      <c r="AD185" s="17" t="b">
        <f>IF('Overview (RESPONSES REQUIRED)'!$D$52="Y", TRUE, FALSE)</f>
        <v>0</v>
      </c>
      <c r="AE185" s="17" t="str">
        <f t="shared" si="14"/>
        <v>N</v>
      </c>
    </row>
    <row r="186" spans="1:31" ht="15" x14ac:dyDescent="0.15">
      <c r="A186" s="17" t="s">
        <v>1597</v>
      </c>
      <c r="B186" s="17">
        <v>2</v>
      </c>
      <c r="C186" s="17">
        <v>1</v>
      </c>
      <c r="D186" s="17" t="s">
        <v>1414</v>
      </c>
      <c r="E186" s="17">
        <v>4</v>
      </c>
      <c r="F186" s="17" t="str">
        <f>IF('ENDC-n78'!P189="Y", "Y", IF('ENDC-n78'!P189="N", "N", 0))</f>
        <v>N</v>
      </c>
      <c r="G186" s="17" t="b">
        <f>IFERROR(AND(OR(G1:H185,$AA186)=TRUE,IF(SEARCH(G$1,$A186)&gt;0,TRUE,FALSE)),"")</f>
        <v>0</v>
      </c>
      <c r="H186" s="17" t="str">
        <f>IFERROR(AND(OR(H1:H185,$AA186)=TRUE,IF(SEARCH(H$1,$A186)&gt;0,TRUE,FALSE)),"")</f>
        <v/>
      </c>
      <c r="I186" s="17" t="str">
        <f>IFERROR(AND(OR(I1:L185,$AA186)=TRUE,IF(SEARCH(I$1,$A186)&gt;0,TRUE,FALSE)),"")</f>
        <v/>
      </c>
      <c r="J186" s="17" t="str">
        <f>IFERROR(AND(OR(J1:L185,$AA186)=TRUE,IF(SEARCH(J$1,$A186)&gt;0,TRUE,FALSE)),"")</f>
        <v/>
      </c>
      <c r="K186" s="17" t="str">
        <f>IFERROR(AND(OR(K1:L185,$AA186)=TRUE,IF(SEARCH(K$1,$A186)&gt;0,TRUE,FALSE)),"")</f>
        <v/>
      </c>
      <c r="L186" s="17" t="str">
        <f>IFERROR(AND(OR(L1:L185,$AA186)=TRUE,IF(SEARCH(L$1,$A186)&gt;0,TRUE,FALSE)),"")</f>
        <v/>
      </c>
      <c r="M186" s="17" t="str">
        <f>IFERROR(AND(OR(M1:M185,$AA186)=TRUE,IF(SEARCH(M$1,$A186)&gt;0,TRUE,FALSE)),"")</f>
        <v/>
      </c>
      <c r="N186" s="17" t="b">
        <f>IFERROR(AND(OR(N1:Q185,$AA186)=TRUE,IF(SEARCH(N$1,$A186)&gt;0,TRUE,FALSE)),"")</f>
        <v>0</v>
      </c>
      <c r="O186" s="17" t="str">
        <f>IFERROR(AND(OR(O1:Q185,$AA186)=TRUE,IF(SEARCH(O$1,$A186)&gt;0,TRUE,FALSE)),"")</f>
        <v/>
      </c>
      <c r="P186" s="17" t="str">
        <f>IFERROR(AND(OR(P1:Q185,$AA186)=TRUE,IF(SEARCH(P$1,$A186)&gt;0,TRUE,FALSE)),"")</f>
        <v/>
      </c>
      <c r="Q186" s="17" t="str">
        <f>IFERROR(AND(OR(Q1:Q185,$AA186)=TRUE,IF(SEARCH(Q$1,$A186)&gt;0,TRUE,FALSE)),"")</f>
        <v/>
      </c>
      <c r="R186" s="17" t="str">
        <f>IFERROR(AND(OR(R1:S185,$AA186)=TRUE,IF(SEARCH(R$1,$A186)&gt;0,TRUE,FALSE)),"")</f>
        <v/>
      </c>
      <c r="S186" s="17" t="str">
        <f>IFERROR(AND(OR(S1:S185,$AA186)=TRUE,IF(SEARCH(S$1,$A186)&gt;0,TRUE,FALSE)),"")</f>
        <v/>
      </c>
      <c r="T186" s="17" t="str">
        <f>IFERROR(AND(OR(T1:T185,$AA186)=TRUE,IF(SEARCH(T$1,$A186)&gt;0,TRUE,FALSE)),"")</f>
        <v/>
      </c>
      <c r="U186" s="17" t="str">
        <f>IFERROR(AND(OR(U1:X185,$AA186)=TRUE,IF(SEARCH(U$1,$A186)&gt;0,TRUE,FALSE)),"")</f>
        <v/>
      </c>
      <c r="V186" s="17" t="str">
        <f>IFERROR(AND(OR(V1:X185,$AA186)=TRUE,IF(SEARCH(V$1,$A186)&gt;0,TRUE,FALSE)),"")</f>
        <v/>
      </c>
      <c r="W186" s="17" t="b">
        <f>IFERROR(AND(OR(W1:X185,$AA186)=TRUE,IF(SEARCH(W$1,$A186)&gt;0,TRUE,FALSE)),"")</f>
        <v>0</v>
      </c>
      <c r="X186" s="17" t="str">
        <f>IFERROR(AND(OR(X1:X185,$AA186)=TRUE,IF(SEARCH(X$1,$A186)&gt;0,TRUE,FALSE)),"")</f>
        <v/>
      </c>
      <c r="Y186" s="17">
        <f t="shared" si="10"/>
        <v>0</v>
      </c>
      <c r="Z186" s="17" t="b">
        <f t="shared" si="11"/>
        <v>0</v>
      </c>
      <c r="AA186" s="17" t="b">
        <f t="shared" si="12"/>
        <v>0</v>
      </c>
      <c r="AB186" s="17" t="b">
        <f t="shared" si="13"/>
        <v>0</v>
      </c>
      <c r="AC186" s="17" t="b">
        <f>IF(E186&gt;'Overview (RESPONSES REQUIRED)'!$F$52,FALSE,TRUE)</f>
        <v>0</v>
      </c>
      <c r="AD186" s="17" t="b">
        <f>IF('Overview (RESPONSES REQUIRED)'!$D$52="Y", TRUE, FALSE)</f>
        <v>0</v>
      </c>
      <c r="AE186" s="17" t="str">
        <f t="shared" si="14"/>
        <v>N</v>
      </c>
    </row>
    <row r="187" spans="1:31" ht="15" x14ac:dyDescent="0.15">
      <c r="A187" s="17" t="s">
        <v>1598</v>
      </c>
      <c r="B187" s="17">
        <v>2</v>
      </c>
      <c r="C187" s="17">
        <v>1</v>
      </c>
      <c r="D187" s="17" t="s">
        <v>1414</v>
      </c>
      <c r="E187" s="17">
        <v>4</v>
      </c>
      <c r="F187" s="17" t="str">
        <f>IF('ENDC-n78'!P190="Y", "Y", IF('ENDC-n78'!P190="N", "N", 0))</f>
        <v>N</v>
      </c>
      <c r="G187" s="17" t="str">
        <f>IFERROR(AND(OR(G1:H186,$AA187)=TRUE,IF(SEARCH(G$1,$A187)&gt;0,TRUE,FALSE)),"")</f>
        <v/>
      </c>
      <c r="H187" s="17" t="str">
        <f>IFERROR(AND(OR(H1:H186,$AA187)=TRUE,IF(SEARCH(H$1,$A187)&gt;0,TRUE,FALSE)),"")</f>
        <v/>
      </c>
      <c r="I187" s="17" t="b">
        <f>IFERROR(AND(OR(I1:L186,$AA187)=TRUE,IF(SEARCH(I$1,$A187)&gt;0,TRUE,FALSE)),"")</f>
        <v>0</v>
      </c>
      <c r="J187" s="17" t="str">
        <f>IFERROR(AND(OR(J1:L186,$AA187)=TRUE,IF(SEARCH(J$1,$A187)&gt;0,TRUE,FALSE)),"")</f>
        <v/>
      </c>
      <c r="K187" s="17" t="str">
        <f>IFERROR(AND(OR(K1:L186,$AA187)=TRUE,IF(SEARCH(K$1,$A187)&gt;0,TRUE,FALSE)),"")</f>
        <v/>
      </c>
      <c r="L187" s="17" t="str">
        <f>IFERROR(AND(OR(L1:L186,$AA187)=TRUE,IF(SEARCH(L$1,$A187)&gt;0,TRUE,FALSE)),"")</f>
        <v/>
      </c>
      <c r="M187" s="17" t="str">
        <f>IFERROR(AND(OR(M1:M186,$AA187)=TRUE,IF(SEARCH(M$1,$A187)&gt;0,TRUE,FALSE)),"")</f>
        <v/>
      </c>
      <c r="N187" s="17" t="b">
        <f>IFERROR(AND(OR(N1:Q186,$AA187)=TRUE,IF(SEARCH(N$1,$A187)&gt;0,TRUE,FALSE)),"")</f>
        <v>0</v>
      </c>
      <c r="O187" s="17" t="str">
        <f>IFERROR(AND(OR(O1:Q186,$AA187)=TRUE,IF(SEARCH(O$1,$A187)&gt;0,TRUE,FALSE)),"")</f>
        <v/>
      </c>
      <c r="P187" s="17" t="str">
        <f>IFERROR(AND(OR(P1:Q186,$AA187)=TRUE,IF(SEARCH(P$1,$A187)&gt;0,TRUE,FALSE)),"")</f>
        <v/>
      </c>
      <c r="Q187" s="17" t="str">
        <f>IFERROR(AND(OR(Q1:Q186,$AA187)=TRUE,IF(SEARCH(Q$1,$A187)&gt;0,TRUE,FALSE)),"")</f>
        <v/>
      </c>
      <c r="R187" s="17" t="str">
        <f>IFERROR(AND(OR(R1:S186,$AA187)=TRUE,IF(SEARCH(R$1,$A187)&gt;0,TRUE,FALSE)),"")</f>
        <v/>
      </c>
      <c r="S187" s="17" t="str">
        <f>IFERROR(AND(OR(S1:S186,$AA187)=TRUE,IF(SEARCH(S$1,$A187)&gt;0,TRUE,FALSE)),"")</f>
        <v/>
      </c>
      <c r="T187" s="17" t="str">
        <f>IFERROR(AND(OR(T1:T186,$AA187)=TRUE,IF(SEARCH(T$1,$A187)&gt;0,TRUE,FALSE)),"")</f>
        <v/>
      </c>
      <c r="U187" s="17" t="str">
        <f>IFERROR(AND(OR(U1:X186,$AA187)=TRUE,IF(SEARCH(U$1,$A187)&gt;0,TRUE,FALSE)),"")</f>
        <v/>
      </c>
      <c r="V187" s="17" t="str">
        <f>IFERROR(AND(OR(V1:X186,$AA187)=TRUE,IF(SEARCH(V$1,$A187)&gt;0,TRUE,FALSE)),"")</f>
        <v/>
      </c>
      <c r="W187" s="17" t="b">
        <f>IFERROR(AND(OR(W1:X186,$AA187)=TRUE,IF(SEARCH(W$1,$A187)&gt;0,TRUE,FALSE)),"")</f>
        <v>0</v>
      </c>
      <c r="X187" s="17" t="str">
        <f>IFERROR(AND(OR(X1:X186,$AA187)=TRUE,IF(SEARCH(X$1,$A187)&gt;0,TRUE,FALSE)),"")</f>
        <v/>
      </c>
      <c r="Y187" s="17">
        <f t="shared" si="10"/>
        <v>0</v>
      </c>
      <c r="Z187" s="17" t="b">
        <f t="shared" si="11"/>
        <v>0</v>
      </c>
      <c r="AA187" s="17" t="b">
        <f t="shared" si="12"/>
        <v>0</v>
      </c>
      <c r="AB187" s="17" t="b">
        <f t="shared" si="13"/>
        <v>0</v>
      </c>
      <c r="AC187" s="17" t="b">
        <f>IF(E187&gt;'Overview (RESPONSES REQUIRED)'!$F$52,FALSE,TRUE)</f>
        <v>0</v>
      </c>
      <c r="AD187" s="17" t="b">
        <f>IF('Overview (RESPONSES REQUIRED)'!$D$52="Y", TRUE, FALSE)</f>
        <v>0</v>
      </c>
      <c r="AE187" s="17" t="str">
        <f t="shared" si="14"/>
        <v>N</v>
      </c>
    </row>
    <row r="188" spans="1:31" ht="15" x14ac:dyDescent="0.15">
      <c r="A188" s="17" t="s">
        <v>1599</v>
      </c>
      <c r="B188" s="17">
        <v>2</v>
      </c>
      <c r="C188" s="17">
        <v>1</v>
      </c>
      <c r="D188" s="17" t="s">
        <v>1414</v>
      </c>
      <c r="E188" s="17">
        <v>8</v>
      </c>
      <c r="F188" s="17" t="str">
        <f>IF('ENDC-n78'!P191="Y", "Y", IF('ENDC-n78'!P191="N", "N", 0))</f>
        <v>N</v>
      </c>
      <c r="G188" s="17" t="str">
        <f>IFERROR(AND(OR(G1:H187,$AA188)=TRUE,IF(SEARCH(G$1,$A188)&gt;0,TRUE,FALSE)),"")</f>
        <v/>
      </c>
      <c r="H188" s="17" t="str">
        <f>IFERROR(AND(OR(H1:H187,$AA188)=TRUE,IF(SEARCH(H$1,$A188)&gt;0,TRUE,FALSE)),"")</f>
        <v/>
      </c>
      <c r="I188" s="17" t="str">
        <f>IFERROR(AND(OR(I1:L187,$AA188)=TRUE,IF(SEARCH(I$1,$A188)&gt;0,TRUE,FALSE)),"")</f>
        <v/>
      </c>
      <c r="J188" s="17" t="b">
        <f>IFERROR(AND(OR(J1:L187,$AA188)=TRUE,IF(SEARCH(J$1,$A188)&gt;0,TRUE,FALSE)),"")</f>
        <v>0</v>
      </c>
      <c r="K188" s="17" t="str">
        <f>IFERROR(AND(OR(K1:L187,$AA188)=TRUE,IF(SEARCH(K$1,$A188)&gt;0,TRUE,FALSE)),"")</f>
        <v/>
      </c>
      <c r="L188" s="17" t="str">
        <f>IFERROR(AND(OR(L1:L187,$AA188)=TRUE,IF(SEARCH(L$1,$A188)&gt;0,TRUE,FALSE)),"")</f>
        <v/>
      </c>
      <c r="M188" s="17" t="str">
        <f>IFERROR(AND(OR(M1:M187,$AA188)=TRUE,IF(SEARCH(M$1,$A188)&gt;0,TRUE,FALSE)),"")</f>
        <v/>
      </c>
      <c r="N188" s="17" t="str">
        <f>IFERROR(AND(OR(N1:Q187,$AA188)=TRUE,IF(SEARCH(N$1,$A188)&gt;0,TRUE,FALSE)),"")</f>
        <v/>
      </c>
      <c r="O188" s="17" t="str">
        <f>IFERROR(AND(OR(O1:Q187,$AA188)=TRUE,IF(SEARCH(O$1,$A188)&gt;0,TRUE,FALSE)),"")</f>
        <v/>
      </c>
      <c r="P188" s="17" t="str">
        <f>IFERROR(AND(OR(P1:Q187,$AA188)=TRUE,IF(SEARCH(P$1,$A188)&gt;0,TRUE,FALSE)),"")</f>
        <v/>
      </c>
      <c r="Q188" s="17" t="str">
        <f>IFERROR(AND(OR(Q1:Q187,$AA188)=TRUE,IF(SEARCH(Q$1,$A188)&gt;0,TRUE,FALSE)),"")</f>
        <v/>
      </c>
      <c r="R188" s="17" t="str">
        <f>IFERROR(AND(OR(R1:S187,$AA188)=TRUE,IF(SEARCH(R$1,$A188)&gt;0,TRUE,FALSE)),"")</f>
        <v/>
      </c>
      <c r="S188" s="17" t="str">
        <f>IFERROR(AND(OR(S1:S187,$AA188)=TRUE,IF(SEARCH(S$1,$A188)&gt;0,TRUE,FALSE)),"")</f>
        <v/>
      </c>
      <c r="T188" s="17" t="str">
        <f>IFERROR(AND(OR(T1:T187,$AA188)=TRUE,IF(SEARCH(T$1,$A188)&gt;0,TRUE,FALSE)),"")</f>
        <v/>
      </c>
      <c r="U188" s="17" t="b">
        <f>IFERROR(AND(OR(U1:X187,$AA188)=TRUE,IF(SEARCH(U$1,$A188)&gt;0,TRUE,FALSE)),"")</f>
        <v>0</v>
      </c>
      <c r="V188" s="17" t="str">
        <f>IFERROR(AND(OR(V1:X187,$AA188)=TRUE,IF(SEARCH(V$1,$A188)&gt;0,TRUE,FALSE)),"")</f>
        <v/>
      </c>
      <c r="W188" s="17" t="str">
        <f>IFERROR(AND(OR(W1:X187,$AA188)=TRUE,IF(SEARCH(W$1,$A188)&gt;0,TRUE,FALSE)),"")</f>
        <v/>
      </c>
      <c r="X188" s="17" t="str">
        <f>IFERROR(AND(OR(X1:X187,$AA188)=TRUE,IF(SEARCH(X$1,$A188)&gt;0,TRUE,FALSE)),"")</f>
        <v/>
      </c>
      <c r="Y188" s="17">
        <f t="shared" si="10"/>
        <v>0</v>
      </c>
      <c r="Z188" s="17" t="b">
        <f t="shared" si="11"/>
        <v>0</v>
      </c>
      <c r="AA188" s="17" t="b">
        <f t="shared" si="12"/>
        <v>0</v>
      </c>
      <c r="AB188" s="17" t="b">
        <f t="shared" si="13"/>
        <v>0</v>
      </c>
      <c r="AC188" s="17" t="b">
        <f>IF(E188&gt;'Overview (RESPONSES REQUIRED)'!$F$52,FALSE,TRUE)</f>
        <v>0</v>
      </c>
      <c r="AD188" s="17" t="b">
        <f>IF('Overview (RESPONSES REQUIRED)'!$D$52="Y", TRUE, FALSE)</f>
        <v>0</v>
      </c>
      <c r="AE188" s="17" t="str">
        <f t="shared" si="14"/>
        <v>N</v>
      </c>
    </row>
    <row r="189" spans="1:31" ht="15" x14ac:dyDescent="0.15">
      <c r="A189" s="17" t="s">
        <v>1600</v>
      </c>
      <c r="B189" s="17">
        <v>2</v>
      </c>
      <c r="C189" s="17">
        <v>1</v>
      </c>
      <c r="D189" s="17" t="s">
        <v>1414</v>
      </c>
      <c r="E189" s="17">
        <v>8</v>
      </c>
      <c r="F189" s="17" t="str">
        <f>IF('ENDC-n78'!P192="Y", "Y", IF('ENDC-n78'!P192="N", "N", 0))</f>
        <v>N</v>
      </c>
      <c r="G189" s="17" t="str">
        <f>IFERROR(AND(OR(G1:H188,$AA189)=TRUE,IF(SEARCH(G$1,$A189)&gt;0,TRUE,FALSE)),"")</f>
        <v/>
      </c>
      <c r="H189" s="17" t="str">
        <f>IFERROR(AND(OR(H1:H188,$AA189)=TRUE,IF(SEARCH(H$1,$A189)&gt;0,TRUE,FALSE)),"")</f>
        <v/>
      </c>
      <c r="I189" s="17" t="str">
        <f>IFERROR(AND(OR(I1:L188,$AA189)=TRUE,IF(SEARCH(I$1,$A189)&gt;0,TRUE,FALSE)),"")</f>
        <v/>
      </c>
      <c r="J189" s="17" t="b">
        <f>IFERROR(AND(OR(J1:L188,$AA189)=TRUE,IF(SEARCH(J$1,$A189)&gt;0,TRUE,FALSE)),"")</f>
        <v>0</v>
      </c>
      <c r="K189" s="17" t="str">
        <f>IFERROR(AND(OR(K1:L188,$AA189)=TRUE,IF(SEARCH(K$1,$A189)&gt;0,TRUE,FALSE)),"")</f>
        <v/>
      </c>
      <c r="L189" s="17" t="str">
        <f>IFERROR(AND(OR(L1:L188,$AA189)=TRUE,IF(SEARCH(L$1,$A189)&gt;0,TRUE,FALSE)),"")</f>
        <v/>
      </c>
      <c r="M189" s="17" t="str">
        <f>IFERROR(AND(OR(M1:M188,$AA189)=TRUE,IF(SEARCH(M$1,$A189)&gt;0,TRUE,FALSE)),"")</f>
        <v/>
      </c>
      <c r="N189" s="17" t="str">
        <f>IFERROR(AND(OR(N1:Q188,$AA189)=TRUE,IF(SEARCH(N$1,$A189)&gt;0,TRUE,FALSE)),"")</f>
        <v/>
      </c>
      <c r="O189" s="17" t="b">
        <f>IFERROR(AND(OR(O1:Q188,$AA189)=TRUE,IF(SEARCH(O$1,$A189)&gt;0,TRUE,FALSE)),"")</f>
        <v>0</v>
      </c>
      <c r="P189" s="17" t="str">
        <f>IFERROR(AND(OR(P1:Q188,$AA189)=TRUE,IF(SEARCH(P$1,$A189)&gt;0,TRUE,FALSE)),"")</f>
        <v/>
      </c>
      <c r="Q189" s="17" t="str">
        <f>IFERROR(AND(OR(Q1:Q188,$AA189)=TRUE,IF(SEARCH(Q$1,$A189)&gt;0,TRUE,FALSE)),"")</f>
        <v/>
      </c>
      <c r="R189" s="17" t="str">
        <f>IFERROR(AND(OR(R1:S188,$AA189)=TRUE,IF(SEARCH(R$1,$A189)&gt;0,TRUE,FALSE)),"")</f>
        <v/>
      </c>
      <c r="S189" s="17" t="str">
        <f>IFERROR(AND(OR(S1:S188,$AA189)=TRUE,IF(SEARCH(S$1,$A189)&gt;0,TRUE,FALSE)),"")</f>
        <v/>
      </c>
      <c r="T189" s="17" t="str">
        <f>IFERROR(AND(OR(T1:T188,$AA189)=TRUE,IF(SEARCH(T$1,$A189)&gt;0,TRUE,FALSE)),"")</f>
        <v/>
      </c>
      <c r="U189" s="17" t="b">
        <f>IFERROR(AND(OR(U1:X188,$AA189)=TRUE,IF(SEARCH(U$1,$A189)&gt;0,TRUE,FALSE)),"")</f>
        <v>0</v>
      </c>
      <c r="V189" s="17" t="str">
        <f>IFERROR(AND(OR(V1:X188,$AA189)=TRUE,IF(SEARCH(V$1,$A189)&gt;0,TRUE,FALSE)),"")</f>
        <v/>
      </c>
      <c r="W189" s="17" t="str">
        <f>IFERROR(AND(OR(W1:X188,$AA189)=TRUE,IF(SEARCH(W$1,$A189)&gt;0,TRUE,FALSE)),"")</f>
        <v/>
      </c>
      <c r="X189" s="17" t="str">
        <f>IFERROR(AND(OR(X1:X188,$AA189)=TRUE,IF(SEARCH(X$1,$A189)&gt;0,TRUE,FALSE)),"")</f>
        <v/>
      </c>
      <c r="Y189" s="17">
        <f t="shared" si="10"/>
        <v>0</v>
      </c>
      <c r="Z189" s="17" t="b">
        <f t="shared" si="11"/>
        <v>0</v>
      </c>
      <c r="AA189" s="17" t="b">
        <f t="shared" si="12"/>
        <v>0</v>
      </c>
      <c r="AB189" s="17" t="b">
        <f t="shared" si="13"/>
        <v>0</v>
      </c>
      <c r="AC189" s="17" t="b">
        <f>IF(E189&gt;'Overview (RESPONSES REQUIRED)'!$F$52,FALSE,TRUE)</f>
        <v>0</v>
      </c>
      <c r="AD189" s="17" t="b">
        <f>IF('Overview (RESPONSES REQUIRED)'!$D$52="Y", TRUE, FALSE)</f>
        <v>0</v>
      </c>
      <c r="AE189" s="17" t="str">
        <f t="shared" si="14"/>
        <v>N</v>
      </c>
    </row>
    <row r="190" spans="1:31" ht="15" x14ac:dyDescent="0.15">
      <c r="A190" s="17" t="s">
        <v>1601</v>
      </c>
      <c r="B190" s="17">
        <v>2</v>
      </c>
      <c r="C190" s="17">
        <v>1</v>
      </c>
      <c r="D190" s="17" t="s">
        <v>1414</v>
      </c>
      <c r="E190" s="17">
        <v>8</v>
      </c>
      <c r="F190" s="17" t="str">
        <f>IF('ENDC-n78'!P193="Y", "Y", IF('ENDC-n78'!P193="N", "N", 0))</f>
        <v>N</v>
      </c>
      <c r="G190" s="17" t="str">
        <f>IFERROR(AND(OR(G1:H189,$AA190)=TRUE,IF(SEARCH(G$1,$A190)&gt;0,TRUE,FALSE)),"")</f>
        <v/>
      </c>
      <c r="H190" s="17" t="b">
        <f>IFERROR(AND(OR(H1:H189,$AA190)=TRUE,IF(SEARCH(H$1,$A190)&gt;0,TRUE,FALSE)),"")</f>
        <v>0</v>
      </c>
      <c r="I190" s="17" t="str">
        <f>IFERROR(AND(OR(I1:L189,$AA190)=TRUE,IF(SEARCH(I$1,$A190)&gt;0,TRUE,FALSE)),"")</f>
        <v/>
      </c>
      <c r="J190" s="17" t="str">
        <f>IFERROR(AND(OR(J1:L189,$AA190)=TRUE,IF(SEARCH(J$1,$A190)&gt;0,TRUE,FALSE)),"")</f>
        <v/>
      </c>
      <c r="K190" s="17" t="str">
        <f>IFERROR(AND(OR(K1:L189,$AA190)=TRUE,IF(SEARCH(K$1,$A190)&gt;0,TRUE,FALSE)),"")</f>
        <v/>
      </c>
      <c r="L190" s="17" t="str">
        <f>IFERROR(AND(OR(L1:L189,$AA190)=TRUE,IF(SEARCH(L$1,$A190)&gt;0,TRUE,FALSE)),"")</f>
        <v/>
      </c>
      <c r="M190" s="17" t="str">
        <f>IFERROR(AND(OR(M1:M189,$AA190)=TRUE,IF(SEARCH(M$1,$A190)&gt;0,TRUE,FALSE)),"")</f>
        <v/>
      </c>
      <c r="N190" s="17" t="str">
        <f>IFERROR(AND(OR(N1:Q189,$AA190)=TRUE,IF(SEARCH(N$1,$A190)&gt;0,TRUE,FALSE)),"")</f>
        <v/>
      </c>
      <c r="O190" s="17" t="b">
        <f>IFERROR(AND(OR(O1:Q189,$AA190)=TRUE,IF(SEARCH(O$1,$A190)&gt;0,TRUE,FALSE)),"")</f>
        <v>0</v>
      </c>
      <c r="P190" s="17" t="str">
        <f>IFERROR(AND(OR(P1:Q189,$AA190)=TRUE,IF(SEARCH(P$1,$A190)&gt;0,TRUE,FALSE)),"")</f>
        <v/>
      </c>
      <c r="Q190" s="17" t="str">
        <f>IFERROR(AND(OR(Q1:Q189,$AA190)=TRUE,IF(SEARCH(Q$1,$A190)&gt;0,TRUE,FALSE)),"")</f>
        <v/>
      </c>
      <c r="R190" s="17" t="str">
        <f>IFERROR(AND(OR(R1:S189,$AA190)=TRUE,IF(SEARCH(R$1,$A190)&gt;0,TRUE,FALSE)),"")</f>
        <v/>
      </c>
      <c r="S190" s="17" t="str">
        <f>IFERROR(AND(OR(S1:S189,$AA190)=TRUE,IF(SEARCH(S$1,$A190)&gt;0,TRUE,FALSE)),"")</f>
        <v/>
      </c>
      <c r="T190" s="17" t="str">
        <f>IFERROR(AND(OR(T1:T189,$AA190)=TRUE,IF(SEARCH(T$1,$A190)&gt;0,TRUE,FALSE)),"")</f>
        <v/>
      </c>
      <c r="U190" s="17" t="b">
        <f>IFERROR(AND(OR(U1:X189,$AA190)=TRUE,IF(SEARCH(U$1,$A190)&gt;0,TRUE,FALSE)),"")</f>
        <v>0</v>
      </c>
      <c r="V190" s="17" t="str">
        <f>IFERROR(AND(OR(V1:X189,$AA190)=TRUE,IF(SEARCH(V$1,$A190)&gt;0,TRUE,FALSE)),"")</f>
        <v/>
      </c>
      <c r="W190" s="17" t="str">
        <f>IFERROR(AND(OR(W1:X189,$AA190)=TRUE,IF(SEARCH(W$1,$A190)&gt;0,TRUE,FALSE)),"")</f>
        <v/>
      </c>
      <c r="X190" s="17" t="str">
        <f>IFERROR(AND(OR(X1:X189,$AA190)=TRUE,IF(SEARCH(X$1,$A190)&gt;0,TRUE,FALSE)),"")</f>
        <v/>
      </c>
      <c r="Y190" s="17">
        <f t="shared" si="10"/>
        <v>0</v>
      </c>
      <c r="Z190" s="17" t="b">
        <f t="shared" si="11"/>
        <v>0</v>
      </c>
      <c r="AA190" s="17" t="b">
        <f t="shared" si="12"/>
        <v>0</v>
      </c>
      <c r="AB190" s="17" t="b">
        <f t="shared" si="13"/>
        <v>0</v>
      </c>
      <c r="AC190" s="17" t="b">
        <f>IF(E190&gt;'Overview (RESPONSES REQUIRED)'!$F$52,FALSE,TRUE)</f>
        <v>0</v>
      </c>
      <c r="AD190" s="17" t="b">
        <f>IF('Overview (RESPONSES REQUIRED)'!$D$52="Y", TRUE, FALSE)</f>
        <v>0</v>
      </c>
      <c r="AE190" s="17" t="str">
        <f t="shared" si="14"/>
        <v>N</v>
      </c>
    </row>
    <row r="191" spans="1:31" ht="15" x14ac:dyDescent="0.15">
      <c r="A191" s="17" t="s">
        <v>1602</v>
      </c>
      <c r="B191" s="17">
        <v>2</v>
      </c>
      <c r="C191" s="17">
        <v>1</v>
      </c>
      <c r="D191" s="17" t="s">
        <v>1414</v>
      </c>
      <c r="E191" s="17">
        <v>8</v>
      </c>
      <c r="F191" s="17" t="str">
        <f>IF('ENDC-n78'!P194="Y", "Y", IF('ENDC-n78'!P194="N", "N", 0))</f>
        <v>N</v>
      </c>
      <c r="G191" s="17" t="str">
        <f>IFERROR(AND(OR(G1:H190,$AA191)=TRUE,IF(SEARCH(G$1,$A191)&gt;0,TRUE,FALSE)),"")</f>
        <v/>
      </c>
      <c r="H191" s="17" t="b">
        <f>IFERROR(AND(OR(H1:H190,$AA191)=TRUE,IF(SEARCH(H$1,$A191)&gt;0,TRUE,FALSE)),"")</f>
        <v>0</v>
      </c>
      <c r="I191" s="17" t="str">
        <f>IFERROR(AND(OR(I1:L190,$AA191)=TRUE,IF(SEARCH(I$1,$A191)&gt;0,TRUE,FALSE)),"")</f>
        <v/>
      </c>
      <c r="J191" s="17" t="b">
        <f>IFERROR(AND(OR(J1:L190,$AA191)=TRUE,IF(SEARCH(J$1,$A191)&gt;0,TRUE,FALSE)),"")</f>
        <v>0</v>
      </c>
      <c r="K191" s="17" t="str">
        <f>IFERROR(AND(OR(K1:L190,$AA191)=TRUE,IF(SEARCH(K$1,$A191)&gt;0,TRUE,FALSE)),"")</f>
        <v/>
      </c>
      <c r="L191" s="17" t="str">
        <f>IFERROR(AND(OR(L1:L190,$AA191)=TRUE,IF(SEARCH(L$1,$A191)&gt;0,TRUE,FALSE)),"")</f>
        <v/>
      </c>
      <c r="M191" s="17" t="str">
        <f>IFERROR(AND(OR(M1:M190,$AA191)=TRUE,IF(SEARCH(M$1,$A191)&gt;0,TRUE,FALSE)),"")</f>
        <v/>
      </c>
      <c r="N191" s="17" t="str">
        <f>IFERROR(AND(OR(N1:Q190,$AA191)=TRUE,IF(SEARCH(N$1,$A191)&gt;0,TRUE,FALSE)),"")</f>
        <v/>
      </c>
      <c r="O191" s="17" t="str">
        <f>IFERROR(AND(OR(O1:Q190,$AA191)=TRUE,IF(SEARCH(O$1,$A191)&gt;0,TRUE,FALSE)),"")</f>
        <v/>
      </c>
      <c r="P191" s="17" t="str">
        <f>IFERROR(AND(OR(P1:Q190,$AA191)=TRUE,IF(SEARCH(P$1,$A191)&gt;0,TRUE,FALSE)),"")</f>
        <v/>
      </c>
      <c r="Q191" s="17" t="str">
        <f>IFERROR(AND(OR(Q1:Q190,$AA191)=TRUE,IF(SEARCH(Q$1,$A191)&gt;0,TRUE,FALSE)),"")</f>
        <v/>
      </c>
      <c r="R191" s="17" t="str">
        <f>IFERROR(AND(OR(R1:S190,$AA191)=TRUE,IF(SEARCH(R$1,$A191)&gt;0,TRUE,FALSE)),"")</f>
        <v/>
      </c>
      <c r="S191" s="17" t="str">
        <f>IFERROR(AND(OR(S1:S190,$AA191)=TRUE,IF(SEARCH(S$1,$A191)&gt;0,TRUE,FALSE)),"")</f>
        <v/>
      </c>
      <c r="T191" s="17" t="str">
        <f>IFERROR(AND(OR(T1:T190,$AA191)=TRUE,IF(SEARCH(T$1,$A191)&gt;0,TRUE,FALSE)),"")</f>
        <v/>
      </c>
      <c r="U191" s="17" t="b">
        <f>IFERROR(AND(OR(U1:X190,$AA191)=TRUE,IF(SEARCH(U$1,$A191)&gt;0,TRUE,FALSE)),"")</f>
        <v>0</v>
      </c>
      <c r="V191" s="17" t="str">
        <f>IFERROR(AND(OR(V1:X190,$AA191)=TRUE,IF(SEARCH(V$1,$A191)&gt;0,TRUE,FALSE)),"")</f>
        <v/>
      </c>
      <c r="W191" s="17" t="str">
        <f>IFERROR(AND(OR(W1:X190,$AA191)=TRUE,IF(SEARCH(W$1,$A191)&gt;0,TRUE,FALSE)),"")</f>
        <v/>
      </c>
      <c r="X191" s="17" t="str">
        <f>IFERROR(AND(OR(X1:X190,$AA191)=TRUE,IF(SEARCH(X$1,$A191)&gt;0,TRUE,FALSE)),"")</f>
        <v/>
      </c>
      <c r="Y191" s="17">
        <f t="shared" si="10"/>
        <v>0</v>
      </c>
      <c r="Z191" s="17" t="b">
        <f t="shared" si="11"/>
        <v>0</v>
      </c>
      <c r="AA191" s="17" t="b">
        <f t="shared" si="12"/>
        <v>0</v>
      </c>
      <c r="AB191" s="17" t="b">
        <f t="shared" si="13"/>
        <v>0</v>
      </c>
      <c r="AC191" s="17" t="b">
        <f>IF(E191&gt;'Overview (RESPONSES REQUIRED)'!$F$52,FALSE,TRUE)</f>
        <v>0</v>
      </c>
      <c r="AD191" s="17" t="b">
        <f>IF('Overview (RESPONSES REQUIRED)'!$D$52="Y", TRUE, FALSE)</f>
        <v>0</v>
      </c>
      <c r="AE191" s="17" t="str">
        <f t="shared" si="14"/>
        <v>N</v>
      </c>
    </row>
    <row r="192" spans="1:31" ht="15" x14ac:dyDescent="0.15">
      <c r="A192" s="17" t="s">
        <v>1603</v>
      </c>
      <c r="B192" s="17">
        <v>2</v>
      </c>
      <c r="C192" s="17">
        <v>1</v>
      </c>
      <c r="D192" s="17" t="s">
        <v>1414</v>
      </c>
      <c r="E192" s="17">
        <v>6</v>
      </c>
      <c r="F192" s="17" t="str">
        <f>IF('ENDC-n78'!P195="Y", "Y", IF('ENDC-n78'!P195="N", "N", 0))</f>
        <v>N</v>
      </c>
      <c r="G192" s="17" t="str">
        <f>IFERROR(AND(OR(G1:H191,$AA192)=TRUE,IF(SEARCH(G$1,$A192)&gt;0,TRUE,FALSE)),"")</f>
        <v/>
      </c>
      <c r="H192" s="17" t="str">
        <f>IFERROR(AND(OR(H1:H191,$AA192)=TRUE,IF(SEARCH(H$1,$A192)&gt;0,TRUE,FALSE)),"")</f>
        <v/>
      </c>
      <c r="I192" s="17" t="str">
        <f>IFERROR(AND(OR(I1:L191,$AA192)=TRUE,IF(SEARCH(I$1,$A192)&gt;0,TRUE,FALSE)),"")</f>
        <v/>
      </c>
      <c r="J192" s="17" t="str">
        <f>IFERROR(AND(OR(J1:L191,$AA192)=TRUE,IF(SEARCH(J$1,$A192)&gt;0,TRUE,FALSE)),"")</f>
        <v/>
      </c>
      <c r="K192" s="17" t="str">
        <f>IFERROR(AND(OR(K1:L191,$AA192)=TRUE,IF(SEARCH(K$1,$A192)&gt;0,TRUE,FALSE)),"")</f>
        <v/>
      </c>
      <c r="L192" s="17" t="str">
        <f>IFERROR(AND(OR(L1:L191,$AA192)=TRUE,IF(SEARCH(L$1,$A192)&gt;0,TRUE,FALSE)),"")</f>
        <v/>
      </c>
      <c r="M192" s="17" t="str">
        <f>IFERROR(AND(OR(M1:M191,$AA192)=TRUE,IF(SEARCH(M$1,$A192)&gt;0,TRUE,FALSE)),"")</f>
        <v/>
      </c>
      <c r="N192" s="17" t="str">
        <f>IFERROR(AND(OR(N1:Q191,$AA192)=TRUE,IF(SEARCH(N$1,$A192)&gt;0,TRUE,FALSE)),"")</f>
        <v/>
      </c>
      <c r="O192" s="17" t="str">
        <f>IFERROR(AND(OR(O1:Q191,$AA192)=TRUE,IF(SEARCH(O$1,$A192)&gt;0,TRUE,FALSE)),"")</f>
        <v/>
      </c>
      <c r="P192" s="17" t="b">
        <f>IFERROR(AND(OR(P1:Q191,$AA192)=TRUE,IF(SEARCH(P$1,$A192)&gt;0,TRUE,FALSE)),"")</f>
        <v>0</v>
      </c>
      <c r="Q192" s="17" t="str">
        <f>IFERROR(AND(OR(Q1:Q191,$AA192)=TRUE,IF(SEARCH(Q$1,$A192)&gt;0,TRUE,FALSE)),"")</f>
        <v/>
      </c>
      <c r="R192" s="17" t="str">
        <f>IFERROR(AND(OR(R1:S191,$AA192)=TRUE,IF(SEARCH(R$1,$A192)&gt;0,TRUE,FALSE)),"")</f>
        <v/>
      </c>
      <c r="S192" s="17" t="str">
        <f>IFERROR(AND(OR(S1:S191,$AA192)=TRUE,IF(SEARCH(S$1,$A192)&gt;0,TRUE,FALSE)),"")</f>
        <v/>
      </c>
      <c r="T192" s="17" t="b">
        <f>IFERROR(AND(OR(T1:T191,$AA192)=TRUE,IF(SEARCH(T$1,$A192)&gt;0,TRUE,FALSE)),"")</f>
        <v>0</v>
      </c>
      <c r="U192" s="17" t="b">
        <f>IFERROR(AND(OR(U1:X191,$AA192)=TRUE,IF(SEARCH(U$1,$A192)&gt;0,TRUE,FALSE)),"")</f>
        <v>0</v>
      </c>
      <c r="V192" s="17" t="str">
        <f>IFERROR(AND(OR(V1:X191,$AA192)=TRUE,IF(SEARCH(V$1,$A192)&gt;0,TRUE,FALSE)),"")</f>
        <v/>
      </c>
      <c r="W192" s="17" t="str">
        <f>IFERROR(AND(OR(W1:X191,$AA192)=TRUE,IF(SEARCH(W$1,$A192)&gt;0,TRUE,FALSE)),"")</f>
        <v/>
      </c>
      <c r="X192" s="17" t="str">
        <f>IFERROR(AND(OR(X1:X191,$AA192)=TRUE,IF(SEARCH(X$1,$A192)&gt;0,TRUE,FALSE)),"")</f>
        <v/>
      </c>
      <c r="Y192" s="17">
        <f t="shared" si="10"/>
        <v>0</v>
      </c>
      <c r="Z192" s="17" t="b">
        <f t="shared" si="11"/>
        <v>0</v>
      </c>
      <c r="AA192" s="17" t="b">
        <f t="shared" si="12"/>
        <v>0</v>
      </c>
      <c r="AB192" s="17" t="b">
        <f t="shared" si="13"/>
        <v>0</v>
      </c>
      <c r="AC192" s="17" t="b">
        <f>IF(E192&gt;'Overview (RESPONSES REQUIRED)'!$F$52,FALSE,TRUE)</f>
        <v>0</v>
      </c>
      <c r="AD192" s="17" t="b">
        <f>IF('Overview (RESPONSES REQUIRED)'!$D$52="Y", TRUE, FALSE)</f>
        <v>0</v>
      </c>
      <c r="AE192" s="17" t="str">
        <f t="shared" si="14"/>
        <v>N</v>
      </c>
    </row>
    <row r="193" spans="1:31" ht="15" x14ac:dyDescent="0.15">
      <c r="A193" s="17" t="s">
        <v>1604</v>
      </c>
      <c r="B193" s="17">
        <v>2</v>
      </c>
      <c r="C193" s="17">
        <v>1</v>
      </c>
      <c r="D193" s="17" t="s">
        <v>1414</v>
      </c>
      <c r="E193" s="17">
        <v>6</v>
      </c>
      <c r="F193" s="17" t="str">
        <f>IF('ENDC-n78'!P196="Y", "Y", IF('ENDC-n78'!P196="N", "N", 0))</f>
        <v>N</v>
      </c>
      <c r="G193" s="17" t="str">
        <f>IFERROR(AND(OR(G1:H192,$AA193)=TRUE,IF(SEARCH(G$1,$A193)&gt;0,TRUE,FALSE)),"")</f>
        <v/>
      </c>
      <c r="H193" s="17" t="str">
        <f>IFERROR(AND(OR(H1:H192,$AA193)=TRUE,IF(SEARCH(H$1,$A193)&gt;0,TRUE,FALSE)),"")</f>
        <v/>
      </c>
      <c r="I193" s="17" t="b">
        <f>IFERROR(AND(OR(I1:L192,$AA193)=TRUE,IF(SEARCH(I$1,$A193)&gt;0,TRUE,FALSE)),"")</f>
        <v>0</v>
      </c>
      <c r="J193" s="17" t="str">
        <f>IFERROR(AND(OR(J1:L192,$AA193)=TRUE,IF(SEARCH(J$1,$A193)&gt;0,TRUE,FALSE)),"")</f>
        <v/>
      </c>
      <c r="K193" s="17" t="str">
        <f>IFERROR(AND(OR(K1:L192,$AA193)=TRUE,IF(SEARCH(K$1,$A193)&gt;0,TRUE,FALSE)),"")</f>
        <v/>
      </c>
      <c r="L193" s="17" t="str">
        <f>IFERROR(AND(OR(L1:L192,$AA193)=TRUE,IF(SEARCH(L$1,$A193)&gt;0,TRUE,FALSE)),"")</f>
        <v/>
      </c>
      <c r="M193" s="17" t="str">
        <f>IFERROR(AND(OR(M1:M192,$AA193)=TRUE,IF(SEARCH(M$1,$A193)&gt;0,TRUE,FALSE)),"")</f>
        <v/>
      </c>
      <c r="N193" s="17" t="str">
        <f>IFERROR(AND(OR(N1:Q192,$AA193)=TRUE,IF(SEARCH(N$1,$A193)&gt;0,TRUE,FALSE)),"")</f>
        <v/>
      </c>
      <c r="O193" s="17" t="str">
        <f>IFERROR(AND(OR(O1:Q192,$AA193)=TRUE,IF(SEARCH(O$1,$A193)&gt;0,TRUE,FALSE)),"")</f>
        <v/>
      </c>
      <c r="P193" s="17" t="b">
        <f>IFERROR(AND(OR(P1:Q192,$AA193)=TRUE,IF(SEARCH(P$1,$A193)&gt;0,TRUE,FALSE)),"")</f>
        <v>0</v>
      </c>
      <c r="Q193" s="17" t="str">
        <f>IFERROR(AND(OR(Q1:Q192,$AA193)=TRUE,IF(SEARCH(Q$1,$A193)&gt;0,TRUE,FALSE)),"")</f>
        <v/>
      </c>
      <c r="R193" s="17" t="str">
        <f>IFERROR(AND(OR(R1:S192,$AA193)=TRUE,IF(SEARCH(R$1,$A193)&gt;0,TRUE,FALSE)),"")</f>
        <v/>
      </c>
      <c r="S193" s="17" t="str">
        <f>IFERROR(AND(OR(S1:S192,$AA193)=TRUE,IF(SEARCH(S$1,$A193)&gt;0,TRUE,FALSE)),"")</f>
        <v/>
      </c>
      <c r="T193" s="17" t="str">
        <f>IFERROR(AND(OR(T1:T192,$AA193)=TRUE,IF(SEARCH(T$1,$A193)&gt;0,TRUE,FALSE)),"")</f>
        <v/>
      </c>
      <c r="U193" s="17" t="b">
        <f>IFERROR(AND(OR(U1:X192,$AA193)=TRUE,IF(SEARCH(U$1,$A193)&gt;0,TRUE,FALSE)),"")</f>
        <v>0</v>
      </c>
      <c r="V193" s="17" t="str">
        <f>IFERROR(AND(OR(V1:X192,$AA193)=TRUE,IF(SEARCH(V$1,$A193)&gt;0,TRUE,FALSE)),"")</f>
        <v/>
      </c>
      <c r="W193" s="17" t="str">
        <f>IFERROR(AND(OR(W1:X192,$AA193)=TRUE,IF(SEARCH(W$1,$A193)&gt;0,TRUE,FALSE)),"")</f>
        <v/>
      </c>
      <c r="X193" s="17" t="str">
        <f>IFERROR(AND(OR(X1:X192,$AA193)=TRUE,IF(SEARCH(X$1,$A193)&gt;0,TRUE,FALSE)),"")</f>
        <v/>
      </c>
      <c r="Y193" s="17">
        <f t="shared" si="10"/>
        <v>0</v>
      </c>
      <c r="Z193" s="17" t="b">
        <f t="shared" si="11"/>
        <v>0</v>
      </c>
      <c r="AA193" s="17" t="b">
        <f t="shared" si="12"/>
        <v>0</v>
      </c>
      <c r="AB193" s="17" t="b">
        <f t="shared" si="13"/>
        <v>0</v>
      </c>
      <c r="AC193" s="17" t="b">
        <f>IF(E193&gt;'Overview (RESPONSES REQUIRED)'!$F$52,FALSE,TRUE)</f>
        <v>0</v>
      </c>
      <c r="AD193" s="17" t="b">
        <f>IF('Overview (RESPONSES REQUIRED)'!$D$52="Y", TRUE, FALSE)</f>
        <v>0</v>
      </c>
      <c r="AE193" s="17" t="str">
        <f t="shared" si="14"/>
        <v>N</v>
      </c>
    </row>
    <row r="194" spans="1:31" ht="15" x14ac:dyDescent="0.15">
      <c r="A194" s="17" t="s">
        <v>1605</v>
      </c>
      <c r="B194" s="17">
        <v>2</v>
      </c>
      <c r="C194" s="17">
        <v>1</v>
      </c>
      <c r="D194" s="17" t="s">
        <v>1414</v>
      </c>
      <c r="E194" s="17">
        <v>6</v>
      </c>
      <c r="F194" s="17" t="str">
        <f>IF('ENDC-n78'!P197="Y", "Y", IF('ENDC-n78'!P197="N", "N", 0))</f>
        <v>N</v>
      </c>
      <c r="G194" s="17" t="b">
        <f>IFERROR(AND(OR(G1:H193,$AA194)=TRUE,IF(SEARCH(G$1,$A194)&gt;0,TRUE,FALSE)),"")</f>
        <v>0</v>
      </c>
      <c r="H194" s="17" t="str">
        <f>IFERROR(AND(OR(H1:H193,$AA194)=TRUE,IF(SEARCH(H$1,$A194)&gt;0,TRUE,FALSE)),"")</f>
        <v/>
      </c>
      <c r="I194" s="17" t="str">
        <f>IFERROR(AND(OR(I1:L193,$AA194)=TRUE,IF(SEARCH(I$1,$A194)&gt;0,TRUE,FALSE)),"")</f>
        <v/>
      </c>
      <c r="J194" s="17" t="str">
        <f>IFERROR(AND(OR(J1:L193,$AA194)=TRUE,IF(SEARCH(J$1,$A194)&gt;0,TRUE,FALSE)),"")</f>
        <v/>
      </c>
      <c r="K194" s="17" t="b">
        <f>IFERROR(AND(OR(K1:L193,$AA194)=TRUE,IF(SEARCH(K$1,$A194)&gt;0,TRUE,FALSE)),"")</f>
        <v>0</v>
      </c>
      <c r="L194" s="17" t="str">
        <f>IFERROR(AND(OR(L1:L193,$AA194)=TRUE,IF(SEARCH(L$1,$A194)&gt;0,TRUE,FALSE)),"")</f>
        <v/>
      </c>
      <c r="M194" s="17" t="str">
        <f>IFERROR(AND(OR(M1:M193,$AA194)=TRUE,IF(SEARCH(M$1,$A194)&gt;0,TRUE,FALSE)),"")</f>
        <v/>
      </c>
      <c r="N194" s="17" t="str">
        <f>IFERROR(AND(OR(N1:Q193,$AA194)=TRUE,IF(SEARCH(N$1,$A194)&gt;0,TRUE,FALSE)),"")</f>
        <v/>
      </c>
      <c r="O194" s="17" t="str">
        <f>IFERROR(AND(OR(O1:Q193,$AA194)=TRUE,IF(SEARCH(O$1,$A194)&gt;0,TRUE,FALSE)),"")</f>
        <v/>
      </c>
      <c r="P194" s="17" t="str">
        <f>IFERROR(AND(OR(P1:Q193,$AA194)=TRUE,IF(SEARCH(P$1,$A194)&gt;0,TRUE,FALSE)),"")</f>
        <v/>
      </c>
      <c r="Q194" s="17" t="str">
        <f>IFERROR(AND(OR(Q1:Q193,$AA194)=TRUE,IF(SEARCH(Q$1,$A194)&gt;0,TRUE,FALSE)),"")</f>
        <v/>
      </c>
      <c r="R194" s="17" t="str">
        <f>IFERROR(AND(OR(R1:S193,$AA194)=TRUE,IF(SEARCH(R$1,$A194)&gt;0,TRUE,FALSE)),"")</f>
        <v/>
      </c>
      <c r="S194" s="17" t="str">
        <f>IFERROR(AND(OR(S1:S193,$AA194)=TRUE,IF(SEARCH(S$1,$A194)&gt;0,TRUE,FALSE)),"")</f>
        <v/>
      </c>
      <c r="T194" s="17" t="str">
        <f>IFERROR(AND(OR(T1:T193,$AA194)=TRUE,IF(SEARCH(T$1,$A194)&gt;0,TRUE,FALSE)),"")</f>
        <v/>
      </c>
      <c r="U194" s="17" t="b">
        <f>IFERROR(AND(OR(U1:X193,$AA194)=TRUE,IF(SEARCH(U$1,$A194)&gt;0,TRUE,FALSE)),"")</f>
        <v>0</v>
      </c>
      <c r="V194" s="17" t="str">
        <f>IFERROR(AND(OR(V1:X193,$AA194)=TRUE,IF(SEARCH(V$1,$A194)&gt;0,TRUE,FALSE)),"")</f>
        <v/>
      </c>
      <c r="W194" s="17" t="str">
        <f>IFERROR(AND(OR(W1:X193,$AA194)=TRUE,IF(SEARCH(W$1,$A194)&gt;0,TRUE,FALSE)),"")</f>
        <v/>
      </c>
      <c r="X194" s="17" t="str">
        <f>IFERROR(AND(OR(X1:X193,$AA194)=TRUE,IF(SEARCH(X$1,$A194)&gt;0,TRUE,FALSE)),"")</f>
        <v/>
      </c>
      <c r="Y194" s="17">
        <f t="shared" si="10"/>
        <v>0</v>
      </c>
      <c r="Z194" s="17" t="b">
        <f t="shared" si="11"/>
        <v>0</v>
      </c>
      <c r="AA194" s="17" t="b">
        <f t="shared" si="12"/>
        <v>0</v>
      </c>
      <c r="AB194" s="17" t="b">
        <f t="shared" si="13"/>
        <v>0</v>
      </c>
      <c r="AC194" s="17" t="b">
        <f>IF(E194&gt;'Overview (RESPONSES REQUIRED)'!$F$52,FALSE,TRUE)</f>
        <v>0</v>
      </c>
      <c r="AD194" s="17" t="b">
        <f>IF('Overview (RESPONSES REQUIRED)'!$D$52="Y", TRUE, FALSE)</f>
        <v>0</v>
      </c>
      <c r="AE194" s="17" t="str">
        <f t="shared" si="14"/>
        <v>N</v>
      </c>
    </row>
    <row r="195" spans="1:31" ht="15" x14ac:dyDescent="0.15">
      <c r="A195" s="17" t="s">
        <v>1606</v>
      </c>
      <c r="B195" s="17">
        <v>2</v>
      </c>
      <c r="C195" s="17">
        <v>1</v>
      </c>
      <c r="D195" s="17" t="s">
        <v>1414</v>
      </c>
      <c r="E195" s="17">
        <v>6</v>
      </c>
      <c r="F195" s="17" t="str">
        <f>IF('ENDC-n78'!P198="Y", "Y", IF('ENDC-n78'!P198="N", "N", 0))</f>
        <v>N</v>
      </c>
      <c r="G195" s="17" t="str">
        <f>IFERROR(AND(OR(G1:H194,$AA195)=TRUE,IF(SEARCH(G$1,$A195)&gt;0,TRUE,FALSE)),"")</f>
        <v/>
      </c>
      <c r="H195" s="17" t="str">
        <f>IFERROR(AND(OR(H1:H194,$AA195)=TRUE,IF(SEARCH(H$1,$A195)&gt;0,TRUE,FALSE)),"")</f>
        <v/>
      </c>
      <c r="I195" s="17" t="str">
        <f>IFERROR(AND(OR(I1:L194,$AA195)=TRUE,IF(SEARCH(I$1,$A195)&gt;0,TRUE,FALSE)),"")</f>
        <v/>
      </c>
      <c r="J195" s="17" t="str">
        <f>IFERROR(AND(OR(J1:L194,$AA195)=TRUE,IF(SEARCH(J$1,$A195)&gt;0,TRUE,FALSE)),"")</f>
        <v/>
      </c>
      <c r="K195" s="17" t="b">
        <f>IFERROR(AND(OR(K1:L194,$AA195)=TRUE,IF(SEARCH(K$1,$A195)&gt;0,TRUE,FALSE)),"")</f>
        <v>0</v>
      </c>
      <c r="L195" s="17" t="str">
        <f>IFERROR(AND(OR(L1:L194,$AA195)=TRUE,IF(SEARCH(L$1,$A195)&gt;0,TRUE,FALSE)),"")</f>
        <v/>
      </c>
      <c r="M195" s="17" t="str">
        <f>IFERROR(AND(OR(M1:M194,$AA195)=TRUE,IF(SEARCH(M$1,$A195)&gt;0,TRUE,FALSE)),"")</f>
        <v/>
      </c>
      <c r="N195" s="17" t="b">
        <f>IFERROR(AND(OR(N1:Q194,$AA195)=TRUE,IF(SEARCH(N$1,$A195)&gt;0,TRUE,FALSE)),"")</f>
        <v>0</v>
      </c>
      <c r="O195" s="17" t="str">
        <f>IFERROR(AND(OR(O1:Q194,$AA195)=TRUE,IF(SEARCH(O$1,$A195)&gt;0,TRUE,FALSE)),"")</f>
        <v/>
      </c>
      <c r="P195" s="17" t="str">
        <f>IFERROR(AND(OR(P1:Q194,$AA195)=TRUE,IF(SEARCH(P$1,$A195)&gt;0,TRUE,FALSE)),"")</f>
        <v/>
      </c>
      <c r="Q195" s="17" t="str">
        <f>IFERROR(AND(OR(Q1:Q194,$AA195)=TRUE,IF(SEARCH(Q$1,$A195)&gt;0,TRUE,FALSE)),"")</f>
        <v/>
      </c>
      <c r="R195" s="17" t="str">
        <f>IFERROR(AND(OR(R1:S194,$AA195)=TRUE,IF(SEARCH(R$1,$A195)&gt;0,TRUE,FALSE)),"")</f>
        <v/>
      </c>
      <c r="S195" s="17" t="str">
        <f>IFERROR(AND(OR(S1:S194,$AA195)=TRUE,IF(SEARCH(S$1,$A195)&gt;0,TRUE,FALSE)),"")</f>
        <v/>
      </c>
      <c r="T195" s="17" t="str">
        <f>IFERROR(AND(OR(T1:T194,$AA195)=TRUE,IF(SEARCH(T$1,$A195)&gt;0,TRUE,FALSE)),"")</f>
        <v/>
      </c>
      <c r="U195" s="17" t="b">
        <f>IFERROR(AND(OR(U1:X194,$AA195)=TRUE,IF(SEARCH(U$1,$A195)&gt;0,TRUE,FALSE)),"")</f>
        <v>0</v>
      </c>
      <c r="V195" s="17" t="str">
        <f>IFERROR(AND(OR(V1:X194,$AA195)=TRUE,IF(SEARCH(V$1,$A195)&gt;0,TRUE,FALSE)),"")</f>
        <v/>
      </c>
      <c r="W195" s="17" t="str">
        <f>IFERROR(AND(OR(W1:X194,$AA195)=TRUE,IF(SEARCH(W$1,$A195)&gt;0,TRUE,FALSE)),"")</f>
        <v/>
      </c>
      <c r="X195" s="17" t="str">
        <f>IFERROR(AND(OR(X1:X194,$AA195)=TRUE,IF(SEARCH(X$1,$A195)&gt;0,TRUE,FALSE)),"")</f>
        <v/>
      </c>
      <c r="Y195" s="17">
        <f t="shared" ref="Y195:Y235" si="15">COUNTIF(G195:X195,TRUE)</f>
        <v>0</v>
      </c>
      <c r="Z195" s="17" t="b">
        <f t="shared" ref="Z195:Z235" si="16">IFERROR(AND(G195:X195), TRUE)</f>
        <v>0</v>
      </c>
      <c r="AA195" s="17" t="b">
        <f t="shared" ref="AA195:AA235" si="17">IF(F195="Y",TRUE,IF(F195="N",FALSE,0))</f>
        <v>0</v>
      </c>
      <c r="AB195" s="17" t="b">
        <f t="shared" ref="AB195:AB235" si="18">IF(AA195=FALSE, FALSE, Z195)</f>
        <v>0</v>
      </c>
      <c r="AC195" s="17" t="b">
        <f>IF(E195&gt;'Overview (RESPONSES REQUIRED)'!$F$52,FALSE,TRUE)</f>
        <v>0</v>
      </c>
      <c r="AD195" s="17" t="b">
        <f>IF('Overview (RESPONSES REQUIRED)'!$D$52="Y", TRUE, FALSE)</f>
        <v>0</v>
      </c>
      <c r="AE195" s="17" t="str">
        <f t="shared" ref="AE195:AE235" si="19">IF(AND(AC195,AD195)=FALSE,"N",IF(AB195=TRUE,"Y",IF(F195=0,"E","N")))</f>
        <v>N</v>
      </c>
    </row>
    <row r="196" spans="1:31" ht="15" x14ac:dyDescent="0.15">
      <c r="A196" s="17" t="s">
        <v>1607</v>
      </c>
      <c r="B196" s="17">
        <v>2</v>
      </c>
      <c r="C196" s="17">
        <v>1</v>
      </c>
      <c r="D196" s="17" t="s">
        <v>1414</v>
      </c>
      <c r="E196" s="17">
        <v>6</v>
      </c>
      <c r="F196" s="17" t="str">
        <f>IF('ENDC-n78'!P199="Y", "Y", IF('ENDC-n78'!P199="N", "N", 0))</f>
        <v>N</v>
      </c>
      <c r="G196" s="17" t="str">
        <f>IFERROR(AND(OR(G1:H195,$AA196)=TRUE,IF(SEARCH(G$1,$A196)&gt;0,TRUE,FALSE)),"")</f>
        <v/>
      </c>
      <c r="H196" s="17" t="str">
        <f>IFERROR(AND(OR(H1:H195,$AA196)=TRUE,IF(SEARCH(H$1,$A196)&gt;0,TRUE,FALSE)),"")</f>
        <v/>
      </c>
      <c r="I196" s="17" t="str">
        <f>IFERROR(AND(OR(I1:L195,$AA196)=TRUE,IF(SEARCH(I$1,$A196)&gt;0,TRUE,FALSE)),"")</f>
        <v/>
      </c>
      <c r="J196" s="17" t="str">
        <f>IFERROR(AND(OR(J1:L195,$AA196)=TRUE,IF(SEARCH(J$1,$A196)&gt;0,TRUE,FALSE)),"")</f>
        <v/>
      </c>
      <c r="K196" s="17" t="b">
        <f>IFERROR(AND(OR(K1:L195,$AA196)=TRUE,IF(SEARCH(K$1,$A196)&gt;0,TRUE,FALSE)),"")</f>
        <v>0</v>
      </c>
      <c r="L196" s="17" t="str">
        <f>IFERROR(AND(OR(L1:L195,$AA196)=TRUE,IF(SEARCH(L$1,$A196)&gt;0,TRUE,FALSE)),"")</f>
        <v/>
      </c>
      <c r="M196" s="17" t="str">
        <f>IFERROR(AND(OR(M1:M195,$AA196)=TRUE,IF(SEARCH(M$1,$A196)&gt;0,TRUE,FALSE)),"")</f>
        <v/>
      </c>
      <c r="N196" s="17" t="str">
        <f>IFERROR(AND(OR(N1:Q195,$AA196)=TRUE,IF(SEARCH(N$1,$A196)&gt;0,TRUE,FALSE)),"")</f>
        <v/>
      </c>
      <c r="O196" s="17" t="str">
        <f>IFERROR(AND(OR(O1:Q195,$AA196)=TRUE,IF(SEARCH(O$1,$A196)&gt;0,TRUE,FALSE)),"")</f>
        <v/>
      </c>
      <c r="P196" s="17" t="str">
        <f>IFERROR(AND(OR(P1:Q195,$AA196)=TRUE,IF(SEARCH(P$1,$A196)&gt;0,TRUE,FALSE)),"")</f>
        <v/>
      </c>
      <c r="Q196" s="17" t="str">
        <f>IFERROR(AND(OR(Q1:Q195,$AA196)=TRUE,IF(SEARCH(Q$1,$A196)&gt;0,TRUE,FALSE)),"")</f>
        <v/>
      </c>
      <c r="R196" s="17" t="str">
        <f>IFERROR(AND(OR(R1:S195,$AA196)=TRUE,IF(SEARCH(R$1,$A196)&gt;0,TRUE,FALSE)),"")</f>
        <v/>
      </c>
      <c r="S196" s="17" t="str">
        <f>IFERROR(AND(OR(S1:S195,$AA196)=TRUE,IF(SEARCH(S$1,$A196)&gt;0,TRUE,FALSE)),"")</f>
        <v/>
      </c>
      <c r="T196" s="17" t="b">
        <f>IFERROR(AND(OR(T1:T195,$AA196)=TRUE,IF(SEARCH(T$1,$A196)&gt;0,TRUE,FALSE)),"")</f>
        <v>0</v>
      </c>
      <c r="U196" s="17" t="b">
        <f>IFERROR(AND(OR(U1:X195,$AA196)=TRUE,IF(SEARCH(U$1,$A196)&gt;0,TRUE,FALSE)),"")</f>
        <v>0</v>
      </c>
      <c r="V196" s="17" t="str">
        <f>IFERROR(AND(OR(V1:X195,$AA196)=TRUE,IF(SEARCH(V$1,$A196)&gt;0,TRUE,FALSE)),"")</f>
        <v/>
      </c>
      <c r="W196" s="17" t="str">
        <f>IFERROR(AND(OR(W1:X195,$AA196)=TRUE,IF(SEARCH(W$1,$A196)&gt;0,TRUE,FALSE)),"")</f>
        <v/>
      </c>
      <c r="X196" s="17" t="str">
        <f>IFERROR(AND(OR(X1:X195,$AA196)=TRUE,IF(SEARCH(X$1,$A196)&gt;0,TRUE,FALSE)),"")</f>
        <v/>
      </c>
      <c r="Y196" s="17">
        <f t="shared" si="15"/>
        <v>0</v>
      </c>
      <c r="Z196" s="17" t="b">
        <f t="shared" si="16"/>
        <v>0</v>
      </c>
      <c r="AA196" s="17" t="b">
        <f t="shared" si="17"/>
        <v>0</v>
      </c>
      <c r="AB196" s="17" t="b">
        <f t="shared" si="18"/>
        <v>0</v>
      </c>
      <c r="AC196" s="17" t="b">
        <f>IF(E196&gt;'Overview (RESPONSES REQUIRED)'!$F$52,FALSE,TRUE)</f>
        <v>0</v>
      </c>
      <c r="AD196" s="17" t="b">
        <f>IF('Overview (RESPONSES REQUIRED)'!$D$52="Y", TRUE, FALSE)</f>
        <v>0</v>
      </c>
      <c r="AE196" s="17" t="str">
        <f t="shared" si="19"/>
        <v>N</v>
      </c>
    </row>
    <row r="197" spans="1:31" ht="15" x14ac:dyDescent="0.15">
      <c r="A197" s="17" t="s">
        <v>1608</v>
      </c>
      <c r="B197" s="17">
        <v>2</v>
      </c>
      <c r="C197" s="17">
        <v>1</v>
      </c>
      <c r="D197" s="17" t="s">
        <v>1414</v>
      </c>
      <c r="E197" s="17">
        <v>6</v>
      </c>
      <c r="F197" s="17" t="str">
        <f>IF('ENDC-n78'!P200="Y", "Y", IF('ENDC-n78'!P200="N", "N", 0))</f>
        <v>N</v>
      </c>
      <c r="G197" s="17" t="b">
        <f>IFERROR(AND(OR(G1:H196,$AA197)=TRUE,IF(SEARCH(G$1,$A197)&gt;0,TRUE,FALSE)),"")</f>
        <v>0</v>
      </c>
      <c r="H197" s="17" t="str">
        <f>IFERROR(AND(OR(H1:H196,$AA197)=TRUE,IF(SEARCH(H$1,$A197)&gt;0,TRUE,FALSE)),"")</f>
        <v/>
      </c>
      <c r="I197" s="17" t="str">
        <f>IFERROR(AND(OR(I1:L196,$AA197)=TRUE,IF(SEARCH(I$1,$A197)&gt;0,TRUE,FALSE)),"")</f>
        <v/>
      </c>
      <c r="J197" s="17" t="str">
        <f>IFERROR(AND(OR(J1:L196,$AA197)=TRUE,IF(SEARCH(J$1,$A197)&gt;0,TRUE,FALSE)),"")</f>
        <v/>
      </c>
      <c r="K197" s="17" t="str">
        <f>IFERROR(AND(OR(K1:L196,$AA197)=TRUE,IF(SEARCH(K$1,$A197)&gt;0,TRUE,FALSE)),"")</f>
        <v/>
      </c>
      <c r="L197" s="17" t="str">
        <f>IFERROR(AND(OR(L1:L196,$AA197)=TRUE,IF(SEARCH(L$1,$A197)&gt;0,TRUE,FALSE)),"")</f>
        <v/>
      </c>
      <c r="M197" s="17" t="str">
        <f>IFERROR(AND(OR(M1:M196,$AA197)=TRUE,IF(SEARCH(M$1,$A197)&gt;0,TRUE,FALSE)),"")</f>
        <v/>
      </c>
      <c r="N197" s="17" t="str">
        <f>IFERROR(AND(OR(N1:Q196,$AA197)=TRUE,IF(SEARCH(N$1,$A197)&gt;0,TRUE,FALSE)),"")</f>
        <v/>
      </c>
      <c r="O197" s="17" t="str">
        <f>IFERROR(AND(OR(O1:Q196,$AA197)=TRUE,IF(SEARCH(O$1,$A197)&gt;0,TRUE,FALSE)),"")</f>
        <v/>
      </c>
      <c r="P197" s="17" t="b">
        <f>IFERROR(AND(OR(P1:Q196,$AA197)=TRUE,IF(SEARCH(P$1,$A197)&gt;0,TRUE,FALSE)),"")</f>
        <v>0</v>
      </c>
      <c r="Q197" s="17" t="str">
        <f>IFERROR(AND(OR(Q1:Q196,$AA197)=TRUE,IF(SEARCH(Q$1,$A197)&gt;0,TRUE,FALSE)),"")</f>
        <v/>
      </c>
      <c r="R197" s="17" t="str">
        <f>IFERROR(AND(OR(R1:S196,$AA197)=TRUE,IF(SEARCH(R$1,$A197)&gt;0,TRUE,FALSE)),"")</f>
        <v/>
      </c>
      <c r="S197" s="17" t="str">
        <f>IFERROR(AND(OR(S1:S196,$AA197)=TRUE,IF(SEARCH(S$1,$A197)&gt;0,TRUE,FALSE)),"")</f>
        <v/>
      </c>
      <c r="T197" s="17" t="str">
        <f>IFERROR(AND(OR(T1:T196,$AA197)=TRUE,IF(SEARCH(T$1,$A197)&gt;0,TRUE,FALSE)),"")</f>
        <v/>
      </c>
      <c r="U197" s="17" t="b">
        <f>IFERROR(AND(OR(U1:X196,$AA197)=TRUE,IF(SEARCH(U$1,$A197)&gt;0,TRUE,FALSE)),"")</f>
        <v>0</v>
      </c>
      <c r="V197" s="17" t="str">
        <f>IFERROR(AND(OR(V1:X196,$AA197)=TRUE,IF(SEARCH(V$1,$A197)&gt;0,TRUE,FALSE)),"")</f>
        <v/>
      </c>
      <c r="W197" s="17" t="str">
        <f>IFERROR(AND(OR(W1:X196,$AA197)=TRUE,IF(SEARCH(W$1,$A197)&gt;0,TRUE,FALSE)),"")</f>
        <v/>
      </c>
      <c r="X197" s="17" t="str">
        <f>IFERROR(AND(OR(X1:X196,$AA197)=TRUE,IF(SEARCH(X$1,$A197)&gt;0,TRUE,FALSE)),"")</f>
        <v/>
      </c>
      <c r="Y197" s="17">
        <f t="shared" si="15"/>
        <v>0</v>
      </c>
      <c r="Z197" s="17" t="b">
        <f t="shared" si="16"/>
        <v>0</v>
      </c>
      <c r="AA197" s="17" t="b">
        <f t="shared" si="17"/>
        <v>0</v>
      </c>
      <c r="AB197" s="17" t="b">
        <f t="shared" si="18"/>
        <v>0</v>
      </c>
      <c r="AC197" s="17" t="b">
        <f>IF(E197&gt;'Overview (RESPONSES REQUIRED)'!$F$52,FALSE,TRUE)</f>
        <v>0</v>
      </c>
      <c r="AD197" s="17" t="b">
        <f>IF('Overview (RESPONSES REQUIRED)'!$D$52="Y", TRUE, FALSE)</f>
        <v>0</v>
      </c>
      <c r="AE197" s="17" t="str">
        <f t="shared" si="19"/>
        <v>N</v>
      </c>
    </row>
    <row r="198" spans="1:31" ht="15" x14ac:dyDescent="0.15">
      <c r="A198" s="17" t="s">
        <v>1609</v>
      </c>
      <c r="B198" s="17">
        <v>2</v>
      </c>
      <c r="C198" s="17">
        <v>1</v>
      </c>
      <c r="D198" s="17" t="s">
        <v>1414</v>
      </c>
      <c r="E198" s="17">
        <v>6</v>
      </c>
      <c r="F198" s="17" t="str">
        <f>IF('ENDC-n78'!P201="Y", "Y", IF('ENDC-n78'!P201="N", "N", 0))</f>
        <v>N</v>
      </c>
      <c r="G198" s="17" t="str">
        <f>IFERROR(AND(OR(G1:H197,$AA198)=TRUE,IF(SEARCH(G$1,$A198)&gt;0,TRUE,FALSE)),"")</f>
        <v/>
      </c>
      <c r="H198" s="17" t="str">
        <f>IFERROR(AND(OR(H1:H197,$AA198)=TRUE,IF(SEARCH(H$1,$A198)&gt;0,TRUE,FALSE)),"")</f>
        <v/>
      </c>
      <c r="I198" s="17" t="b">
        <f>IFERROR(AND(OR(I1:L197,$AA198)=TRUE,IF(SEARCH(I$1,$A198)&gt;0,TRUE,FALSE)),"")</f>
        <v>0</v>
      </c>
      <c r="J198" s="17" t="b">
        <f>IFERROR(AND(OR(J1:L197,$AA198)=TRUE,IF(SEARCH(J$1,$A198)&gt;0,TRUE,FALSE)),"")</f>
        <v>0</v>
      </c>
      <c r="K198" s="17" t="str">
        <f>IFERROR(AND(OR(K1:L197,$AA198)=TRUE,IF(SEARCH(K$1,$A198)&gt;0,TRUE,FALSE)),"")</f>
        <v/>
      </c>
      <c r="L198" s="17" t="str">
        <f>IFERROR(AND(OR(L1:L197,$AA198)=TRUE,IF(SEARCH(L$1,$A198)&gt;0,TRUE,FALSE)),"")</f>
        <v/>
      </c>
      <c r="M198" s="17" t="str">
        <f>IFERROR(AND(OR(M1:M197,$AA198)=TRUE,IF(SEARCH(M$1,$A198)&gt;0,TRUE,FALSE)),"")</f>
        <v/>
      </c>
      <c r="N198" s="17" t="str">
        <f>IFERROR(AND(OR(N1:Q197,$AA198)=TRUE,IF(SEARCH(N$1,$A198)&gt;0,TRUE,FALSE)),"")</f>
        <v/>
      </c>
      <c r="O198" s="17" t="str">
        <f>IFERROR(AND(OR(O1:Q197,$AA198)=TRUE,IF(SEARCH(O$1,$A198)&gt;0,TRUE,FALSE)),"")</f>
        <v/>
      </c>
      <c r="P198" s="17" t="str">
        <f>IFERROR(AND(OR(P1:Q197,$AA198)=TRUE,IF(SEARCH(P$1,$A198)&gt;0,TRUE,FALSE)),"")</f>
        <v/>
      </c>
      <c r="Q198" s="17" t="str">
        <f>IFERROR(AND(OR(Q1:Q197,$AA198)=TRUE,IF(SEARCH(Q$1,$A198)&gt;0,TRUE,FALSE)),"")</f>
        <v/>
      </c>
      <c r="R198" s="17" t="str">
        <f>IFERROR(AND(OR(R1:S197,$AA198)=TRUE,IF(SEARCH(R$1,$A198)&gt;0,TRUE,FALSE)),"")</f>
        <v/>
      </c>
      <c r="S198" s="17" t="str">
        <f>IFERROR(AND(OR(S1:S197,$AA198)=TRUE,IF(SEARCH(S$1,$A198)&gt;0,TRUE,FALSE)),"")</f>
        <v/>
      </c>
      <c r="T198" s="17" t="str">
        <f>IFERROR(AND(OR(T1:T197,$AA198)=TRUE,IF(SEARCH(T$1,$A198)&gt;0,TRUE,FALSE)),"")</f>
        <v/>
      </c>
      <c r="U198" s="17" t="b">
        <f>IFERROR(AND(OR(U1:X197,$AA198)=TRUE,IF(SEARCH(U$1,$A198)&gt;0,TRUE,FALSE)),"")</f>
        <v>0</v>
      </c>
      <c r="V198" s="17" t="str">
        <f>IFERROR(AND(OR(V1:X197,$AA198)=TRUE,IF(SEARCH(V$1,$A198)&gt;0,TRUE,FALSE)),"")</f>
        <v/>
      </c>
      <c r="W198" s="17" t="str">
        <f>IFERROR(AND(OR(W1:X197,$AA198)=TRUE,IF(SEARCH(W$1,$A198)&gt;0,TRUE,FALSE)),"")</f>
        <v/>
      </c>
      <c r="X198" s="17" t="str">
        <f>IFERROR(AND(OR(X1:X197,$AA198)=TRUE,IF(SEARCH(X$1,$A198)&gt;0,TRUE,FALSE)),"")</f>
        <v/>
      </c>
      <c r="Y198" s="17">
        <f t="shared" si="15"/>
        <v>0</v>
      </c>
      <c r="Z198" s="17" t="b">
        <f t="shared" si="16"/>
        <v>0</v>
      </c>
      <c r="AA198" s="17" t="b">
        <f t="shared" si="17"/>
        <v>0</v>
      </c>
      <c r="AB198" s="17" t="b">
        <f t="shared" si="18"/>
        <v>0</v>
      </c>
      <c r="AC198" s="17" t="b">
        <f>IF(E198&gt;'Overview (RESPONSES REQUIRED)'!$F$52,FALSE,TRUE)</f>
        <v>0</v>
      </c>
      <c r="AD198" s="17" t="b">
        <f>IF('Overview (RESPONSES REQUIRED)'!$D$52="Y", TRUE, FALSE)</f>
        <v>0</v>
      </c>
      <c r="AE198" s="17" t="str">
        <f t="shared" si="19"/>
        <v>N</v>
      </c>
    </row>
    <row r="199" spans="1:31" ht="15" x14ac:dyDescent="0.15">
      <c r="A199" s="17" t="s">
        <v>1610</v>
      </c>
      <c r="B199" s="17">
        <v>2</v>
      </c>
      <c r="C199" s="17">
        <v>1</v>
      </c>
      <c r="D199" s="17" t="s">
        <v>1414</v>
      </c>
      <c r="E199" s="17">
        <v>6</v>
      </c>
      <c r="F199" s="17" t="str">
        <f>IF('ENDC-n78'!P202="Y", "Y", IF('ENDC-n78'!P202="N", "N", 0))</f>
        <v>N</v>
      </c>
      <c r="G199" s="17" t="str">
        <f>IFERROR(AND(OR(G1:H198,$AA199)=TRUE,IF(SEARCH(G$1,$A199)&gt;0,TRUE,FALSE)),"")</f>
        <v/>
      </c>
      <c r="H199" s="17" t="str">
        <f>IFERROR(AND(OR(H1:H198,$AA199)=TRUE,IF(SEARCH(H$1,$A199)&gt;0,TRUE,FALSE)),"")</f>
        <v/>
      </c>
      <c r="I199" s="17" t="str">
        <f>IFERROR(AND(OR(I1:L198,$AA199)=TRUE,IF(SEARCH(I$1,$A199)&gt;0,TRUE,FALSE)),"")</f>
        <v/>
      </c>
      <c r="J199" s="17" t="b">
        <f>IFERROR(AND(OR(J1:L198,$AA199)=TRUE,IF(SEARCH(J$1,$A199)&gt;0,TRUE,FALSE)),"")</f>
        <v>0</v>
      </c>
      <c r="K199" s="17" t="str">
        <f>IFERROR(AND(OR(K1:L198,$AA199)=TRUE,IF(SEARCH(K$1,$A199)&gt;0,TRUE,FALSE)),"")</f>
        <v/>
      </c>
      <c r="L199" s="17" t="str">
        <f>IFERROR(AND(OR(L1:L198,$AA199)=TRUE,IF(SEARCH(L$1,$A199)&gt;0,TRUE,FALSE)),"")</f>
        <v/>
      </c>
      <c r="M199" s="17" t="str">
        <f>IFERROR(AND(OR(M1:M198,$AA199)=TRUE,IF(SEARCH(M$1,$A199)&gt;0,TRUE,FALSE)),"")</f>
        <v/>
      </c>
      <c r="N199" s="17" t="b">
        <f>IFERROR(AND(OR(N1:Q198,$AA199)=TRUE,IF(SEARCH(N$1,$A199)&gt;0,TRUE,FALSE)),"")</f>
        <v>0</v>
      </c>
      <c r="O199" s="17" t="str">
        <f>IFERROR(AND(OR(O1:Q198,$AA199)=TRUE,IF(SEARCH(O$1,$A199)&gt;0,TRUE,FALSE)),"")</f>
        <v/>
      </c>
      <c r="P199" s="17" t="str">
        <f>IFERROR(AND(OR(P1:Q198,$AA199)=TRUE,IF(SEARCH(P$1,$A199)&gt;0,TRUE,FALSE)),"")</f>
        <v/>
      </c>
      <c r="Q199" s="17" t="str">
        <f>IFERROR(AND(OR(Q1:Q198,$AA199)=TRUE,IF(SEARCH(Q$1,$A199)&gt;0,TRUE,FALSE)),"")</f>
        <v/>
      </c>
      <c r="R199" s="17" t="str">
        <f>IFERROR(AND(OR(R1:S198,$AA199)=TRUE,IF(SEARCH(R$1,$A199)&gt;0,TRUE,FALSE)),"")</f>
        <v/>
      </c>
      <c r="S199" s="17" t="str">
        <f>IFERROR(AND(OR(S1:S198,$AA199)=TRUE,IF(SEARCH(S$1,$A199)&gt;0,TRUE,FALSE)),"")</f>
        <v/>
      </c>
      <c r="T199" s="17" t="str">
        <f>IFERROR(AND(OR(T1:T198,$AA199)=TRUE,IF(SEARCH(T$1,$A199)&gt;0,TRUE,FALSE)),"")</f>
        <v/>
      </c>
      <c r="U199" s="17" t="b">
        <f>IFERROR(AND(OR(U1:X198,$AA199)=TRUE,IF(SEARCH(U$1,$A199)&gt;0,TRUE,FALSE)),"")</f>
        <v>0</v>
      </c>
      <c r="V199" s="17" t="str">
        <f>IFERROR(AND(OR(V1:X198,$AA199)=TRUE,IF(SEARCH(V$1,$A199)&gt;0,TRUE,FALSE)),"")</f>
        <v/>
      </c>
      <c r="W199" s="17" t="str">
        <f>IFERROR(AND(OR(W1:X198,$AA199)=TRUE,IF(SEARCH(W$1,$A199)&gt;0,TRUE,FALSE)),"")</f>
        <v/>
      </c>
      <c r="X199" s="17" t="str">
        <f>IFERROR(AND(OR(X1:X198,$AA199)=TRUE,IF(SEARCH(X$1,$A199)&gt;0,TRUE,FALSE)),"")</f>
        <v/>
      </c>
      <c r="Y199" s="17">
        <f t="shared" si="15"/>
        <v>0</v>
      </c>
      <c r="Z199" s="17" t="b">
        <f t="shared" si="16"/>
        <v>0</v>
      </c>
      <c r="AA199" s="17" t="b">
        <f t="shared" si="17"/>
        <v>0</v>
      </c>
      <c r="AB199" s="17" t="b">
        <f t="shared" si="18"/>
        <v>0</v>
      </c>
      <c r="AC199" s="17" t="b">
        <f>IF(E199&gt;'Overview (RESPONSES REQUIRED)'!$F$52,FALSE,TRUE)</f>
        <v>0</v>
      </c>
      <c r="AD199" s="17" t="b">
        <f>IF('Overview (RESPONSES REQUIRED)'!$D$52="Y", TRUE, FALSE)</f>
        <v>0</v>
      </c>
      <c r="AE199" s="17" t="str">
        <f t="shared" si="19"/>
        <v>N</v>
      </c>
    </row>
    <row r="200" spans="1:31" ht="15" x14ac:dyDescent="0.15">
      <c r="A200" s="17" t="s">
        <v>1611</v>
      </c>
      <c r="B200" s="17">
        <v>2</v>
      </c>
      <c r="C200" s="17">
        <v>1</v>
      </c>
      <c r="D200" s="17" t="s">
        <v>1414</v>
      </c>
      <c r="E200" s="17">
        <v>6</v>
      </c>
      <c r="F200" s="17" t="str">
        <f>IF('ENDC-n78'!P203="Y", "Y", IF('ENDC-n78'!P203="N", "N", 0))</f>
        <v>N</v>
      </c>
      <c r="G200" s="17" t="str">
        <f>IFERROR(AND(OR(G1:H199,$AA200)=TRUE,IF(SEARCH(G$1,$A200)&gt;0,TRUE,FALSE)),"")</f>
        <v/>
      </c>
      <c r="H200" s="17" t="str">
        <f>IFERROR(AND(OR(H1:H199,$AA200)=TRUE,IF(SEARCH(H$1,$A200)&gt;0,TRUE,FALSE)),"")</f>
        <v/>
      </c>
      <c r="I200" s="17" t="b">
        <f>IFERROR(AND(OR(I1:L199,$AA200)=TRUE,IF(SEARCH(I$1,$A200)&gt;0,TRUE,FALSE)),"")</f>
        <v>0</v>
      </c>
      <c r="J200" s="17" t="str">
        <f>IFERROR(AND(OR(J1:L199,$AA200)=TRUE,IF(SEARCH(J$1,$A200)&gt;0,TRUE,FALSE)),"")</f>
        <v/>
      </c>
      <c r="K200" s="17" t="str">
        <f>IFERROR(AND(OR(K1:L199,$AA200)=TRUE,IF(SEARCH(K$1,$A200)&gt;0,TRUE,FALSE)),"")</f>
        <v/>
      </c>
      <c r="L200" s="17" t="str">
        <f>IFERROR(AND(OR(L1:L199,$AA200)=TRUE,IF(SEARCH(L$1,$A200)&gt;0,TRUE,FALSE)),"")</f>
        <v/>
      </c>
      <c r="M200" s="17" t="str">
        <f>IFERROR(AND(OR(M1:M199,$AA200)=TRUE,IF(SEARCH(M$1,$A200)&gt;0,TRUE,FALSE)),"")</f>
        <v/>
      </c>
      <c r="N200" s="17" t="str">
        <f>IFERROR(AND(OR(N1:Q199,$AA200)=TRUE,IF(SEARCH(N$1,$A200)&gt;0,TRUE,FALSE)),"")</f>
        <v/>
      </c>
      <c r="O200" s="17" t="b">
        <f>IFERROR(AND(OR(O1:Q199,$AA200)=TRUE,IF(SEARCH(O$1,$A200)&gt;0,TRUE,FALSE)),"")</f>
        <v>0</v>
      </c>
      <c r="P200" s="17" t="str">
        <f>IFERROR(AND(OR(P1:Q199,$AA200)=TRUE,IF(SEARCH(P$1,$A200)&gt;0,TRUE,FALSE)),"")</f>
        <v/>
      </c>
      <c r="Q200" s="17" t="str">
        <f>IFERROR(AND(OR(Q1:Q199,$AA200)=TRUE,IF(SEARCH(Q$1,$A200)&gt;0,TRUE,FALSE)),"")</f>
        <v/>
      </c>
      <c r="R200" s="17" t="str">
        <f>IFERROR(AND(OR(R1:S199,$AA200)=TRUE,IF(SEARCH(R$1,$A200)&gt;0,TRUE,FALSE)),"")</f>
        <v/>
      </c>
      <c r="S200" s="17" t="str">
        <f>IFERROR(AND(OR(S1:S199,$AA200)=TRUE,IF(SEARCH(S$1,$A200)&gt;0,TRUE,FALSE)),"")</f>
        <v/>
      </c>
      <c r="T200" s="17" t="str">
        <f>IFERROR(AND(OR(T1:T199,$AA200)=TRUE,IF(SEARCH(T$1,$A200)&gt;0,TRUE,FALSE)),"")</f>
        <v/>
      </c>
      <c r="U200" s="17" t="b">
        <f>IFERROR(AND(OR(U1:X199,$AA200)=TRUE,IF(SEARCH(U$1,$A200)&gt;0,TRUE,FALSE)),"")</f>
        <v>0</v>
      </c>
      <c r="V200" s="17" t="str">
        <f>IFERROR(AND(OR(V1:X199,$AA200)=TRUE,IF(SEARCH(V$1,$A200)&gt;0,TRUE,FALSE)),"")</f>
        <v/>
      </c>
      <c r="W200" s="17" t="str">
        <f>IFERROR(AND(OR(W1:X199,$AA200)=TRUE,IF(SEARCH(W$1,$A200)&gt;0,TRUE,FALSE)),"")</f>
        <v/>
      </c>
      <c r="X200" s="17" t="str">
        <f>IFERROR(AND(OR(X1:X199,$AA200)=TRUE,IF(SEARCH(X$1,$A200)&gt;0,TRUE,FALSE)),"")</f>
        <v/>
      </c>
      <c r="Y200" s="17">
        <f t="shared" si="15"/>
        <v>0</v>
      </c>
      <c r="Z200" s="17" t="b">
        <f t="shared" si="16"/>
        <v>0</v>
      </c>
      <c r="AA200" s="17" t="b">
        <f t="shared" si="17"/>
        <v>0</v>
      </c>
      <c r="AB200" s="17" t="b">
        <f t="shared" si="18"/>
        <v>0</v>
      </c>
      <c r="AC200" s="17" t="b">
        <f>IF(E200&gt;'Overview (RESPONSES REQUIRED)'!$F$52,FALSE,TRUE)</f>
        <v>0</v>
      </c>
      <c r="AD200" s="17" t="b">
        <f>IF('Overview (RESPONSES REQUIRED)'!$D$52="Y", TRUE, FALSE)</f>
        <v>0</v>
      </c>
      <c r="AE200" s="17" t="str">
        <f t="shared" si="19"/>
        <v>N</v>
      </c>
    </row>
    <row r="201" spans="1:31" ht="15" x14ac:dyDescent="0.15">
      <c r="A201" s="17" t="s">
        <v>1612</v>
      </c>
      <c r="B201" s="17">
        <v>2</v>
      </c>
      <c r="C201" s="17">
        <v>1</v>
      </c>
      <c r="D201" s="17" t="s">
        <v>1414</v>
      </c>
      <c r="E201" s="17">
        <v>6</v>
      </c>
      <c r="F201" s="17" t="str">
        <f>IF('ENDC-n78'!P204="Y", "Y", IF('ENDC-n78'!P204="N", "N", 0))</f>
        <v>N</v>
      </c>
      <c r="G201" s="17" t="str">
        <f>IFERROR(AND(OR(G1:H200,$AA201)=TRUE,IF(SEARCH(G$1,$A201)&gt;0,TRUE,FALSE)),"")</f>
        <v/>
      </c>
      <c r="H201" s="17" t="str">
        <f>IFERROR(AND(OR(H1:H200,$AA201)=TRUE,IF(SEARCH(H$1,$A201)&gt;0,TRUE,FALSE)),"")</f>
        <v/>
      </c>
      <c r="I201" s="17" t="str">
        <f>IFERROR(AND(OR(I1:L200,$AA201)=TRUE,IF(SEARCH(I$1,$A201)&gt;0,TRUE,FALSE)),"")</f>
        <v/>
      </c>
      <c r="J201" s="17" t="b">
        <f>IFERROR(AND(OR(J1:L200,$AA201)=TRUE,IF(SEARCH(J$1,$A201)&gt;0,TRUE,FALSE)),"")</f>
        <v>0</v>
      </c>
      <c r="K201" s="17" t="str">
        <f>IFERROR(AND(OR(K1:L200,$AA201)=TRUE,IF(SEARCH(K$1,$A201)&gt;0,TRUE,FALSE)),"")</f>
        <v/>
      </c>
      <c r="L201" s="17" t="str">
        <f>IFERROR(AND(OR(L1:L200,$AA201)=TRUE,IF(SEARCH(L$1,$A201)&gt;0,TRUE,FALSE)),"")</f>
        <v/>
      </c>
      <c r="M201" s="17" t="str">
        <f>IFERROR(AND(OR(M1:M200,$AA201)=TRUE,IF(SEARCH(M$1,$A201)&gt;0,TRUE,FALSE)),"")</f>
        <v/>
      </c>
      <c r="N201" s="17" t="str">
        <f>IFERROR(AND(OR(N1:Q200,$AA201)=TRUE,IF(SEARCH(N$1,$A201)&gt;0,TRUE,FALSE)),"")</f>
        <v/>
      </c>
      <c r="O201" s="17" t="str">
        <f>IFERROR(AND(OR(O1:Q200,$AA201)=TRUE,IF(SEARCH(O$1,$A201)&gt;0,TRUE,FALSE)),"")</f>
        <v/>
      </c>
      <c r="P201" s="17" t="str">
        <f>IFERROR(AND(OR(P1:Q200,$AA201)=TRUE,IF(SEARCH(P$1,$A201)&gt;0,TRUE,FALSE)),"")</f>
        <v/>
      </c>
      <c r="Q201" s="17" t="str">
        <f>IFERROR(AND(OR(Q1:Q200,$AA201)=TRUE,IF(SEARCH(Q$1,$A201)&gt;0,TRUE,FALSE)),"")</f>
        <v/>
      </c>
      <c r="R201" s="17" t="str">
        <f>IFERROR(AND(OR(R1:S200,$AA201)=TRUE,IF(SEARCH(R$1,$A201)&gt;0,TRUE,FALSE)),"")</f>
        <v/>
      </c>
      <c r="S201" s="17" t="str">
        <f>IFERROR(AND(OR(S1:S200,$AA201)=TRUE,IF(SEARCH(S$1,$A201)&gt;0,TRUE,FALSE)),"")</f>
        <v/>
      </c>
      <c r="T201" s="17" t="b">
        <f>IFERROR(AND(OR(T1:T200,$AA201)=TRUE,IF(SEARCH(T$1,$A201)&gt;0,TRUE,FALSE)),"")</f>
        <v>0</v>
      </c>
      <c r="U201" s="17" t="b">
        <f>IFERROR(AND(OR(U1:X200,$AA201)=TRUE,IF(SEARCH(U$1,$A201)&gt;0,TRUE,FALSE)),"")</f>
        <v>0</v>
      </c>
      <c r="V201" s="17" t="str">
        <f>IFERROR(AND(OR(V1:X200,$AA201)=TRUE,IF(SEARCH(V$1,$A201)&gt;0,TRUE,FALSE)),"")</f>
        <v/>
      </c>
      <c r="W201" s="17" t="str">
        <f>IFERROR(AND(OR(W1:X200,$AA201)=TRUE,IF(SEARCH(W$1,$A201)&gt;0,TRUE,FALSE)),"")</f>
        <v/>
      </c>
      <c r="X201" s="17" t="str">
        <f>IFERROR(AND(OR(X1:X200,$AA201)=TRUE,IF(SEARCH(X$1,$A201)&gt;0,TRUE,FALSE)),"")</f>
        <v/>
      </c>
      <c r="Y201" s="17">
        <f t="shared" si="15"/>
        <v>0</v>
      </c>
      <c r="Z201" s="17" t="b">
        <f t="shared" si="16"/>
        <v>0</v>
      </c>
      <c r="AA201" s="17" t="b">
        <f t="shared" si="17"/>
        <v>0</v>
      </c>
      <c r="AB201" s="17" t="b">
        <f t="shared" si="18"/>
        <v>0</v>
      </c>
      <c r="AC201" s="17" t="b">
        <f>IF(E201&gt;'Overview (RESPONSES REQUIRED)'!$F$52,FALSE,TRUE)</f>
        <v>0</v>
      </c>
      <c r="AD201" s="17" t="b">
        <f>IF('Overview (RESPONSES REQUIRED)'!$D$52="Y", TRUE, FALSE)</f>
        <v>0</v>
      </c>
      <c r="AE201" s="17" t="str">
        <f t="shared" si="19"/>
        <v>N</v>
      </c>
    </row>
    <row r="202" spans="1:31" ht="15" x14ac:dyDescent="0.15">
      <c r="A202" s="17" t="s">
        <v>1613</v>
      </c>
      <c r="B202" s="17">
        <v>2</v>
      </c>
      <c r="C202" s="17">
        <v>1</v>
      </c>
      <c r="D202" s="17" t="s">
        <v>1414</v>
      </c>
      <c r="E202" s="17">
        <v>6</v>
      </c>
      <c r="F202" s="17" t="str">
        <f>IF('ENDC-n78'!P205="Y", "Y", IF('ENDC-n78'!P205="N", "N", 0))</f>
        <v>N</v>
      </c>
      <c r="G202" s="17" t="str">
        <f>IFERROR(AND(OR(G1:H201,$AA202)=TRUE,IF(SEARCH(G$1,$A202)&gt;0,TRUE,FALSE)),"")</f>
        <v/>
      </c>
      <c r="H202" s="17" t="str">
        <f>IFERROR(AND(OR(H1:H201,$AA202)=TRUE,IF(SEARCH(H$1,$A202)&gt;0,TRUE,FALSE)),"")</f>
        <v/>
      </c>
      <c r="I202" s="17" t="str">
        <f>IFERROR(AND(OR(I1:L201,$AA202)=TRUE,IF(SEARCH(I$1,$A202)&gt;0,TRUE,FALSE)),"")</f>
        <v/>
      </c>
      <c r="J202" s="17" t="str">
        <f>IFERROR(AND(OR(J1:L201,$AA202)=TRUE,IF(SEARCH(J$1,$A202)&gt;0,TRUE,FALSE)),"")</f>
        <v/>
      </c>
      <c r="K202" s="17" t="str">
        <f>IFERROR(AND(OR(K1:L201,$AA202)=TRUE,IF(SEARCH(K$1,$A202)&gt;0,TRUE,FALSE)),"")</f>
        <v/>
      </c>
      <c r="L202" s="17" t="str">
        <f>IFERROR(AND(OR(L1:L201,$AA202)=TRUE,IF(SEARCH(L$1,$A202)&gt;0,TRUE,FALSE)),"")</f>
        <v/>
      </c>
      <c r="M202" s="17" t="str">
        <f>IFERROR(AND(OR(M1:M201,$AA202)=TRUE,IF(SEARCH(M$1,$A202)&gt;0,TRUE,FALSE)),"")</f>
        <v/>
      </c>
      <c r="N202" s="17" t="str">
        <f>IFERROR(AND(OR(N1:Q201,$AA202)=TRUE,IF(SEARCH(N$1,$A202)&gt;0,TRUE,FALSE)),"")</f>
        <v/>
      </c>
      <c r="O202" s="17" t="b">
        <f>IFERROR(AND(OR(O1:Q201,$AA202)=TRUE,IF(SEARCH(O$1,$A202)&gt;0,TRUE,FALSE)),"")</f>
        <v>0</v>
      </c>
      <c r="P202" s="17" t="str">
        <f>IFERROR(AND(OR(P1:Q201,$AA202)=TRUE,IF(SEARCH(P$1,$A202)&gt;0,TRUE,FALSE)),"")</f>
        <v/>
      </c>
      <c r="Q202" s="17" t="str">
        <f>IFERROR(AND(OR(Q1:Q201,$AA202)=TRUE,IF(SEARCH(Q$1,$A202)&gt;0,TRUE,FALSE)),"")</f>
        <v/>
      </c>
      <c r="R202" s="17" t="str">
        <f>IFERROR(AND(OR(R1:S201,$AA202)=TRUE,IF(SEARCH(R$1,$A202)&gt;0,TRUE,FALSE)),"")</f>
        <v/>
      </c>
      <c r="S202" s="17" t="str">
        <f>IFERROR(AND(OR(S1:S201,$AA202)=TRUE,IF(SEARCH(S$1,$A202)&gt;0,TRUE,FALSE)),"")</f>
        <v/>
      </c>
      <c r="T202" s="17" t="b">
        <f>IFERROR(AND(OR(T1:T201,$AA202)=TRUE,IF(SEARCH(T$1,$A202)&gt;0,TRUE,FALSE)),"")</f>
        <v>0</v>
      </c>
      <c r="U202" s="17" t="b">
        <f>IFERROR(AND(OR(U1:X201,$AA202)=TRUE,IF(SEARCH(U$1,$A202)&gt;0,TRUE,FALSE)),"")</f>
        <v>0</v>
      </c>
      <c r="V202" s="17" t="str">
        <f>IFERROR(AND(OR(V1:X201,$AA202)=TRUE,IF(SEARCH(V$1,$A202)&gt;0,TRUE,FALSE)),"")</f>
        <v/>
      </c>
      <c r="W202" s="17" t="str">
        <f>IFERROR(AND(OR(W1:X201,$AA202)=TRUE,IF(SEARCH(W$1,$A202)&gt;0,TRUE,FALSE)),"")</f>
        <v/>
      </c>
      <c r="X202" s="17" t="str">
        <f>IFERROR(AND(OR(X1:X201,$AA202)=TRUE,IF(SEARCH(X$1,$A202)&gt;0,TRUE,FALSE)),"")</f>
        <v/>
      </c>
      <c r="Y202" s="17">
        <f t="shared" si="15"/>
        <v>0</v>
      </c>
      <c r="Z202" s="17" t="b">
        <f t="shared" si="16"/>
        <v>0</v>
      </c>
      <c r="AA202" s="17" t="b">
        <f t="shared" si="17"/>
        <v>0</v>
      </c>
      <c r="AB202" s="17" t="b">
        <f t="shared" si="18"/>
        <v>0</v>
      </c>
      <c r="AC202" s="17" t="b">
        <f>IF(E202&gt;'Overview (RESPONSES REQUIRED)'!$F$52,FALSE,TRUE)</f>
        <v>0</v>
      </c>
      <c r="AD202" s="17" t="b">
        <f>IF('Overview (RESPONSES REQUIRED)'!$D$52="Y", TRUE, FALSE)</f>
        <v>0</v>
      </c>
      <c r="AE202" s="17" t="str">
        <f t="shared" si="19"/>
        <v>N</v>
      </c>
    </row>
    <row r="203" spans="1:31" ht="15" x14ac:dyDescent="0.15">
      <c r="A203" s="17" t="s">
        <v>1614</v>
      </c>
      <c r="B203" s="17">
        <v>2</v>
      </c>
      <c r="C203" s="17">
        <v>1</v>
      </c>
      <c r="D203" s="17" t="s">
        <v>1414</v>
      </c>
      <c r="E203" s="17">
        <v>6</v>
      </c>
      <c r="F203" s="17" t="str">
        <f>IF('ENDC-n78'!P206="Y", "Y", IF('ENDC-n78'!P206="N", "N", 0))</f>
        <v>N</v>
      </c>
      <c r="G203" s="17" t="str">
        <f>IFERROR(AND(OR(G1:H202,$AA203)=TRUE,IF(SEARCH(G$1,$A203)&gt;0,TRUE,FALSE)),"")</f>
        <v/>
      </c>
      <c r="H203" s="17" t="b">
        <f>IFERROR(AND(OR(H1:H202,$AA203)=TRUE,IF(SEARCH(H$1,$A203)&gt;0,TRUE,FALSE)),"")</f>
        <v>0</v>
      </c>
      <c r="I203" s="17" t="str">
        <f>IFERROR(AND(OR(I1:L202,$AA203)=TRUE,IF(SEARCH(I$1,$A203)&gt;0,TRUE,FALSE)),"")</f>
        <v/>
      </c>
      <c r="J203" s="17" t="str">
        <f>IFERROR(AND(OR(J1:L202,$AA203)=TRUE,IF(SEARCH(J$1,$A203)&gt;0,TRUE,FALSE)),"")</f>
        <v/>
      </c>
      <c r="K203" s="17" t="str">
        <f>IFERROR(AND(OR(K1:L202,$AA203)=TRUE,IF(SEARCH(K$1,$A203)&gt;0,TRUE,FALSE)),"")</f>
        <v/>
      </c>
      <c r="L203" s="17" t="str">
        <f>IFERROR(AND(OR(L1:L202,$AA203)=TRUE,IF(SEARCH(L$1,$A203)&gt;0,TRUE,FALSE)),"")</f>
        <v/>
      </c>
      <c r="M203" s="17" t="str">
        <f>IFERROR(AND(OR(M1:M202,$AA203)=TRUE,IF(SEARCH(M$1,$A203)&gt;0,TRUE,FALSE)),"")</f>
        <v/>
      </c>
      <c r="N203" s="17" t="b">
        <f>IFERROR(AND(OR(N1:Q202,$AA203)=TRUE,IF(SEARCH(N$1,$A203)&gt;0,TRUE,FALSE)),"")</f>
        <v>0</v>
      </c>
      <c r="O203" s="17" t="str">
        <f>IFERROR(AND(OR(O1:Q202,$AA203)=TRUE,IF(SEARCH(O$1,$A203)&gt;0,TRUE,FALSE)),"")</f>
        <v/>
      </c>
      <c r="P203" s="17" t="str">
        <f>IFERROR(AND(OR(P1:Q202,$AA203)=TRUE,IF(SEARCH(P$1,$A203)&gt;0,TRUE,FALSE)),"")</f>
        <v/>
      </c>
      <c r="Q203" s="17" t="str">
        <f>IFERROR(AND(OR(Q1:Q202,$AA203)=TRUE,IF(SEARCH(Q$1,$A203)&gt;0,TRUE,FALSE)),"")</f>
        <v/>
      </c>
      <c r="R203" s="17" t="str">
        <f>IFERROR(AND(OR(R1:S202,$AA203)=TRUE,IF(SEARCH(R$1,$A203)&gt;0,TRUE,FALSE)),"")</f>
        <v/>
      </c>
      <c r="S203" s="17" t="str">
        <f>IFERROR(AND(OR(S1:S202,$AA203)=TRUE,IF(SEARCH(S$1,$A203)&gt;0,TRUE,FALSE)),"")</f>
        <v/>
      </c>
      <c r="T203" s="17" t="str">
        <f>IFERROR(AND(OR(T1:T202,$AA203)=TRUE,IF(SEARCH(T$1,$A203)&gt;0,TRUE,FALSE)),"")</f>
        <v/>
      </c>
      <c r="U203" s="17" t="b">
        <f>IFERROR(AND(OR(U1:X202,$AA203)=TRUE,IF(SEARCH(U$1,$A203)&gt;0,TRUE,FALSE)),"")</f>
        <v>0</v>
      </c>
      <c r="V203" s="17" t="str">
        <f>IFERROR(AND(OR(V1:X202,$AA203)=TRUE,IF(SEARCH(V$1,$A203)&gt;0,TRUE,FALSE)),"")</f>
        <v/>
      </c>
      <c r="W203" s="17" t="str">
        <f>IFERROR(AND(OR(W1:X202,$AA203)=TRUE,IF(SEARCH(W$1,$A203)&gt;0,TRUE,FALSE)),"")</f>
        <v/>
      </c>
      <c r="X203" s="17" t="str">
        <f>IFERROR(AND(OR(X1:X202,$AA203)=TRUE,IF(SEARCH(X$1,$A203)&gt;0,TRUE,FALSE)),"")</f>
        <v/>
      </c>
      <c r="Y203" s="17">
        <f t="shared" si="15"/>
        <v>0</v>
      </c>
      <c r="Z203" s="17" t="b">
        <f t="shared" si="16"/>
        <v>0</v>
      </c>
      <c r="AA203" s="17" t="b">
        <f t="shared" si="17"/>
        <v>0</v>
      </c>
      <c r="AB203" s="17" t="b">
        <f t="shared" si="18"/>
        <v>0</v>
      </c>
      <c r="AC203" s="17" t="b">
        <f>IF(E203&gt;'Overview (RESPONSES REQUIRED)'!$F$52,FALSE,TRUE)</f>
        <v>0</v>
      </c>
      <c r="AD203" s="17" t="b">
        <f>IF('Overview (RESPONSES REQUIRED)'!$D$52="Y", TRUE, FALSE)</f>
        <v>0</v>
      </c>
      <c r="AE203" s="17" t="str">
        <f t="shared" si="19"/>
        <v>N</v>
      </c>
    </row>
    <row r="204" spans="1:31" ht="15" x14ac:dyDescent="0.15">
      <c r="A204" s="17" t="s">
        <v>1615</v>
      </c>
      <c r="B204" s="17">
        <v>2</v>
      </c>
      <c r="C204" s="17">
        <v>1</v>
      </c>
      <c r="D204" s="17" t="s">
        <v>1414</v>
      </c>
      <c r="E204" s="17">
        <v>6</v>
      </c>
      <c r="F204" s="17" t="str">
        <f>IF('ENDC-n78'!P207="Y", "Y", IF('ENDC-n78'!P207="N", "N", 0))</f>
        <v>N</v>
      </c>
      <c r="G204" s="17" t="b">
        <f>IFERROR(AND(OR(G1:H203,$AA204)=TRUE,IF(SEARCH(G$1,$A204)&gt;0,TRUE,FALSE)),"")</f>
        <v>0</v>
      </c>
      <c r="H204" s="17" t="str">
        <f>IFERROR(AND(OR(H1:H203,$AA204)=TRUE,IF(SEARCH(H$1,$A204)&gt;0,TRUE,FALSE)),"")</f>
        <v/>
      </c>
      <c r="I204" s="17" t="str">
        <f>IFERROR(AND(OR(I1:L203,$AA204)=TRUE,IF(SEARCH(I$1,$A204)&gt;0,TRUE,FALSE)),"")</f>
        <v/>
      </c>
      <c r="J204" s="17" t="str">
        <f>IFERROR(AND(OR(J1:L203,$AA204)=TRUE,IF(SEARCH(J$1,$A204)&gt;0,TRUE,FALSE)),"")</f>
        <v/>
      </c>
      <c r="K204" s="17" t="str">
        <f>IFERROR(AND(OR(K1:L203,$AA204)=TRUE,IF(SEARCH(K$1,$A204)&gt;0,TRUE,FALSE)),"")</f>
        <v/>
      </c>
      <c r="L204" s="17" t="str">
        <f>IFERROR(AND(OR(L1:L203,$AA204)=TRUE,IF(SEARCH(L$1,$A204)&gt;0,TRUE,FALSE)),"")</f>
        <v/>
      </c>
      <c r="M204" s="17" t="str">
        <f>IFERROR(AND(OR(M1:M203,$AA204)=TRUE,IF(SEARCH(M$1,$A204)&gt;0,TRUE,FALSE)),"")</f>
        <v/>
      </c>
      <c r="N204" s="17" t="str">
        <f>IFERROR(AND(OR(N1:Q203,$AA204)=TRUE,IF(SEARCH(N$1,$A204)&gt;0,TRUE,FALSE)),"")</f>
        <v/>
      </c>
      <c r="O204" s="17" t="b">
        <f>IFERROR(AND(OR(O1:Q203,$AA204)=TRUE,IF(SEARCH(O$1,$A204)&gt;0,TRUE,FALSE)),"")</f>
        <v>0</v>
      </c>
      <c r="P204" s="17" t="str">
        <f>IFERROR(AND(OR(P1:Q203,$AA204)=TRUE,IF(SEARCH(P$1,$A204)&gt;0,TRUE,FALSE)),"")</f>
        <v/>
      </c>
      <c r="Q204" s="17" t="str">
        <f>IFERROR(AND(OR(Q1:Q203,$AA204)=TRUE,IF(SEARCH(Q$1,$A204)&gt;0,TRUE,FALSE)),"")</f>
        <v/>
      </c>
      <c r="R204" s="17" t="str">
        <f>IFERROR(AND(OR(R1:S203,$AA204)=TRUE,IF(SEARCH(R$1,$A204)&gt;0,TRUE,FALSE)),"")</f>
        <v/>
      </c>
      <c r="S204" s="17" t="str">
        <f>IFERROR(AND(OR(S1:S203,$AA204)=TRUE,IF(SEARCH(S$1,$A204)&gt;0,TRUE,FALSE)),"")</f>
        <v/>
      </c>
      <c r="T204" s="17" t="str">
        <f>IFERROR(AND(OR(T1:T203,$AA204)=TRUE,IF(SEARCH(T$1,$A204)&gt;0,TRUE,FALSE)),"")</f>
        <v/>
      </c>
      <c r="U204" s="17" t="b">
        <f>IFERROR(AND(OR(U1:X203,$AA204)=TRUE,IF(SEARCH(U$1,$A204)&gt;0,TRUE,FALSE)),"")</f>
        <v>0</v>
      </c>
      <c r="V204" s="17" t="str">
        <f>IFERROR(AND(OR(V1:X203,$AA204)=TRUE,IF(SEARCH(V$1,$A204)&gt;0,TRUE,FALSE)),"")</f>
        <v/>
      </c>
      <c r="W204" s="17" t="str">
        <f>IFERROR(AND(OR(W1:X203,$AA204)=TRUE,IF(SEARCH(W$1,$A204)&gt;0,TRUE,FALSE)),"")</f>
        <v/>
      </c>
      <c r="X204" s="17" t="str">
        <f>IFERROR(AND(OR(X1:X203,$AA204)=TRUE,IF(SEARCH(X$1,$A204)&gt;0,TRUE,FALSE)),"")</f>
        <v/>
      </c>
      <c r="Y204" s="17">
        <f t="shared" si="15"/>
        <v>0</v>
      </c>
      <c r="Z204" s="17" t="b">
        <f t="shared" si="16"/>
        <v>0</v>
      </c>
      <c r="AA204" s="17" t="b">
        <f t="shared" si="17"/>
        <v>0</v>
      </c>
      <c r="AB204" s="17" t="b">
        <f t="shared" si="18"/>
        <v>0</v>
      </c>
      <c r="AC204" s="17" t="b">
        <f>IF(E204&gt;'Overview (RESPONSES REQUIRED)'!$F$52,FALSE,TRUE)</f>
        <v>0</v>
      </c>
      <c r="AD204" s="17" t="b">
        <f>IF('Overview (RESPONSES REQUIRED)'!$D$52="Y", TRUE, FALSE)</f>
        <v>0</v>
      </c>
      <c r="AE204" s="17" t="str">
        <f t="shared" si="19"/>
        <v>N</v>
      </c>
    </row>
    <row r="205" spans="1:31" ht="15" x14ac:dyDescent="0.15">
      <c r="A205" s="17" t="s">
        <v>1616</v>
      </c>
      <c r="B205" s="17">
        <v>2</v>
      </c>
      <c r="C205" s="17">
        <v>1</v>
      </c>
      <c r="D205" s="17" t="s">
        <v>1414</v>
      </c>
      <c r="E205" s="17">
        <v>6</v>
      </c>
      <c r="F205" s="17" t="str">
        <f>IF('ENDC-n78'!P208="Y", "Y", IF('ENDC-n78'!P208="N", "N", 0))</f>
        <v>N</v>
      </c>
      <c r="G205" s="17" t="str">
        <f>IFERROR(AND(OR(G1:H204,$AA205)=TRUE,IF(SEARCH(G$1,$A205)&gt;0,TRUE,FALSE)),"")</f>
        <v/>
      </c>
      <c r="H205" s="17" t="b">
        <f>IFERROR(AND(OR(H1:H204,$AA205)=TRUE,IF(SEARCH(H$1,$A205)&gt;0,TRUE,FALSE)),"")</f>
        <v>0</v>
      </c>
      <c r="I205" s="17" t="b">
        <f>IFERROR(AND(OR(I1:L204,$AA205)=TRUE,IF(SEARCH(I$1,$A205)&gt;0,TRUE,FALSE)),"")</f>
        <v>0</v>
      </c>
      <c r="J205" s="17" t="str">
        <f>IFERROR(AND(OR(J1:L204,$AA205)=TRUE,IF(SEARCH(J$1,$A205)&gt;0,TRUE,FALSE)),"")</f>
        <v/>
      </c>
      <c r="K205" s="17" t="str">
        <f>IFERROR(AND(OR(K1:L204,$AA205)=TRUE,IF(SEARCH(K$1,$A205)&gt;0,TRUE,FALSE)),"")</f>
        <v/>
      </c>
      <c r="L205" s="17" t="str">
        <f>IFERROR(AND(OR(L1:L204,$AA205)=TRUE,IF(SEARCH(L$1,$A205)&gt;0,TRUE,FALSE)),"")</f>
        <v/>
      </c>
      <c r="M205" s="17" t="str">
        <f>IFERROR(AND(OR(M1:M204,$AA205)=TRUE,IF(SEARCH(M$1,$A205)&gt;0,TRUE,FALSE)),"")</f>
        <v/>
      </c>
      <c r="N205" s="17" t="str">
        <f>IFERROR(AND(OR(N1:Q204,$AA205)=TRUE,IF(SEARCH(N$1,$A205)&gt;0,TRUE,FALSE)),"")</f>
        <v/>
      </c>
      <c r="O205" s="17" t="str">
        <f>IFERROR(AND(OR(O1:Q204,$AA205)=TRUE,IF(SEARCH(O$1,$A205)&gt;0,TRUE,FALSE)),"")</f>
        <v/>
      </c>
      <c r="P205" s="17" t="str">
        <f>IFERROR(AND(OR(P1:Q204,$AA205)=TRUE,IF(SEARCH(P$1,$A205)&gt;0,TRUE,FALSE)),"")</f>
        <v/>
      </c>
      <c r="Q205" s="17" t="str">
        <f>IFERROR(AND(OR(Q1:Q204,$AA205)=TRUE,IF(SEARCH(Q$1,$A205)&gt;0,TRUE,FALSE)),"")</f>
        <v/>
      </c>
      <c r="R205" s="17" t="str">
        <f>IFERROR(AND(OR(R1:S204,$AA205)=TRUE,IF(SEARCH(R$1,$A205)&gt;0,TRUE,FALSE)),"")</f>
        <v/>
      </c>
      <c r="S205" s="17" t="str">
        <f>IFERROR(AND(OR(S1:S204,$AA205)=TRUE,IF(SEARCH(S$1,$A205)&gt;0,TRUE,FALSE)),"")</f>
        <v/>
      </c>
      <c r="T205" s="17" t="str">
        <f>IFERROR(AND(OR(T1:T204,$AA205)=TRUE,IF(SEARCH(T$1,$A205)&gt;0,TRUE,FALSE)),"")</f>
        <v/>
      </c>
      <c r="U205" s="17" t="b">
        <f>IFERROR(AND(OR(U1:X204,$AA205)=TRUE,IF(SEARCH(U$1,$A205)&gt;0,TRUE,FALSE)),"")</f>
        <v>0</v>
      </c>
      <c r="V205" s="17" t="str">
        <f>IFERROR(AND(OR(V1:X204,$AA205)=TRUE,IF(SEARCH(V$1,$A205)&gt;0,TRUE,FALSE)),"")</f>
        <v/>
      </c>
      <c r="W205" s="17" t="str">
        <f>IFERROR(AND(OR(W1:X204,$AA205)=TRUE,IF(SEARCH(W$1,$A205)&gt;0,TRUE,FALSE)),"")</f>
        <v/>
      </c>
      <c r="X205" s="17" t="str">
        <f>IFERROR(AND(OR(X1:X204,$AA205)=TRUE,IF(SEARCH(X$1,$A205)&gt;0,TRUE,FALSE)),"")</f>
        <v/>
      </c>
      <c r="Y205" s="17">
        <f t="shared" si="15"/>
        <v>0</v>
      </c>
      <c r="Z205" s="17" t="b">
        <f t="shared" si="16"/>
        <v>0</v>
      </c>
      <c r="AA205" s="17" t="b">
        <f t="shared" si="17"/>
        <v>0</v>
      </c>
      <c r="AB205" s="17" t="b">
        <f t="shared" si="18"/>
        <v>0</v>
      </c>
      <c r="AC205" s="17" t="b">
        <f>IF(E205&gt;'Overview (RESPONSES REQUIRED)'!$F$52,FALSE,TRUE)</f>
        <v>0</v>
      </c>
      <c r="AD205" s="17" t="b">
        <f>IF('Overview (RESPONSES REQUIRED)'!$D$52="Y", TRUE, FALSE)</f>
        <v>0</v>
      </c>
      <c r="AE205" s="17" t="str">
        <f t="shared" si="19"/>
        <v>N</v>
      </c>
    </row>
    <row r="206" spans="1:31" ht="15" x14ac:dyDescent="0.15">
      <c r="A206" s="17" t="s">
        <v>1617</v>
      </c>
      <c r="B206" s="17">
        <v>2</v>
      </c>
      <c r="C206" s="17">
        <v>1</v>
      </c>
      <c r="D206" s="17" t="s">
        <v>1414</v>
      </c>
      <c r="E206" s="17">
        <v>6</v>
      </c>
      <c r="F206" s="17" t="str">
        <f>IF('ENDC-n78'!P209="Y", "Y", IF('ENDC-n78'!P209="N", "N", 0))</f>
        <v>N</v>
      </c>
      <c r="G206" s="17" t="b">
        <f>IFERROR(AND(OR(G1:H205,$AA206)=TRUE,IF(SEARCH(G$1,$A206)&gt;0,TRUE,FALSE)),"")</f>
        <v>0</v>
      </c>
      <c r="H206" s="17" t="str">
        <f>IFERROR(AND(OR(H1:H205,$AA206)=TRUE,IF(SEARCH(H$1,$A206)&gt;0,TRUE,FALSE)),"")</f>
        <v/>
      </c>
      <c r="I206" s="17" t="str">
        <f>IFERROR(AND(OR(I1:L205,$AA206)=TRUE,IF(SEARCH(I$1,$A206)&gt;0,TRUE,FALSE)),"")</f>
        <v/>
      </c>
      <c r="J206" s="17" t="b">
        <f>IFERROR(AND(OR(J1:L205,$AA206)=TRUE,IF(SEARCH(J$1,$A206)&gt;0,TRUE,FALSE)),"")</f>
        <v>0</v>
      </c>
      <c r="K206" s="17" t="str">
        <f>IFERROR(AND(OR(K1:L205,$AA206)=TRUE,IF(SEARCH(K$1,$A206)&gt;0,TRUE,FALSE)),"")</f>
        <v/>
      </c>
      <c r="L206" s="17" t="str">
        <f>IFERROR(AND(OR(L1:L205,$AA206)=TRUE,IF(SEARCH(L$1,$A206)&gt;0,TRUE,FALSE)),"")</f>
        <v/>
      </c>
      <c r="M206" s="17" t="str">
        <f>IFERROR(AND(OR(M1:M205,$AA206)=TRUE,IF(SEARCH(M$1,$A206)&gt;0,TRUE,FALSE)),"")</f>
        <v/>
      </c>
      <c r="N206" s="17" t="str">
        <f>IFERROR(AND(OR(N1:Q205,$AA206)=TRUE,IF(SEARCH(N$1,$A206)&gt;0,TRUE,FALSE)),"")</f>
        <v/>
      </c>
      <c r="O206" s="17" t="str">
        <f>IFERROR(AND(OR(O1:Q205,$AA206)=TRUE,IF(SEARCH(O$1,$A206)&gt;0,TRUE,FALSE)),"")</f>
        <v/>
      </c>
      <c r="P206" s="17" t="str">
        <f>IFERROR(AND(OR(P1:Q205,$AA206)=TRUE,IF(SEARCH(P$1,$A206)&gt;0,TRUE,FALSE)),"")</f>
        <v/>
      </c>
      <c r="Q206" s="17" t="str">
        <f>IFERROR(AND(OR(Q1:Q205,$AA206)=TRUE,IF(SEARCH(Q$1,$A206)&gt;0,TRUE,FALSE)),"")</f>
        <v/>
      </c>
      <c r="R206" s="17" t="str">
        <f>IFERROR(AND(OR(R1:S205,$AA206)=TRUE,IF(SEARCH(R$1,$A206)&gt;0,TRUE,FALSE)),"")</f>
        <v/>
      </c>
      <c r="S206" s="17" t="str">
        <f>IFERROR(AND(OR(S1:S205,$AA206)=TRUE,IF(SEARCH(S$1,$A206)&gt;0,TRUE,FALSE)),"")</f>
        <v/>
      </c>
      <c r="T206" s="17" t="str">
        <f>IFERROR(AND(OR(T1:T205,$AA206)=TRUE,IF(SEARCH(T$1,$A206)&gt;0,TRUE,FALSE)),"")</f>
        <v/>
      </c>
      <c r="U206" s="17" t="b">
        <f>IFERROR(AND(OR(U1:X205,$AA206)=TRUE,IF(SEARCH(U$1,$A206)&gt;0,TRUE,FALSE)),"")</f>
        <v>0</v>
      </c>
      <c r="V206" s="17" t="str">
        <f>IFERROR(AND(OR(V1:X205,$AA206)=TRUE,IF(SEARCH(V$1,$A206)&gt;0,TRUE,FALSE)),"")</f>
        <v/>
      </c>
      <c r="W206" s="17" t="str">
        <f>IFERROR(AND(OR(W1:X205,$AA206)=TRUE,IF(SEARCH(W$1,$A206)&gt;0,TRUE,FALSE)),"")</f>
        <v/>
      </c>
      <c r="X206" s="17" t="str">
        <f>IFERROR(AND(OR(X1:X205,$AA206)=TRUE,IF(SEARCH(X$1,$A206)&gt;0,TRUE,FALSE)),"")</f>
        <v/>
      </c>
      <c r="Y206" s="17">
        <f t="shared" si="15"/>
        <v>0</v>
      </c>
      <c r="Z206" s="17" t="b">
        <f t="shared" si="16"/>
        <v>0</v>
      </c>
      <c r="AA206" s="17" t="b">
        <f t="shared" si="17"/>
        <v>0</v>
      </c>
      <c r="AB206" s="17" t="b">
        <f t="shared" si="18"/>
        <v>0</v>
      </c>
      <c r="AC206" s="17" t="b">
        <f>IF(E206&gt;'Overview (RESPONSES REQUIRED)'!$F$52,FALSE,TRUE)</f>
        <v>0</v>
      </c>
      <c r="AD206" s="17" t="b">
        <f>IF('Overview (RESPONSES REQUIRED)'!$D$52="Y", TRUE, FALSE)</f>
        <v>0</v>
      </c>
      <c r="AE206" s="17" t="str">
        <f t="shared" si="19"/>
        <v>N</v>
      </c>
    </row>
    <row r="207" spans="1:31" ht="15" x14ac:dyDescent="0.15">
      <c r="A207" s="17" t="s">
        <v>1618</v>
      </c>
      <c r="B207" s="17">
        <v>2</v>
      </c>
      <c r="C207" s="17">
        <v>1</v>
      </c>
      <c r="D207" s="17" t="s">
        <v>1414</v>
      </c>
      <c r="E207" s="17">
        <v>6</v>
      </c>
      <c r="F207" s="17" t="str">
        <f>IF('ENDC-n78'!P210="Y", "Y", IF('ENDC-n78'!P210="N", "N", 0))</f>
        <v>N</v>
      </c>
      <c r="G207" s="17" t="str">
        <f>IFERROR(AND(OR(G1:H206,$AA207)=TRUE,IF(SEARCH(G$1,$A207)&gt;0,TRUE,FALSE)),"")</f>
        <v/>
      </c>
      <c r="H207" s="17" t="b">
        <f>IFERROR(AND(OR(H1:H206,$AA207)=TRUE,IF(SEARCH(H$1,$A207)&gt;0,TRUE,FALSE)),"")</f>
        <v>0</v>
      </c>
      <c r="I207" s="17" t="str">
        <f>IFERROR(AND(OR(I1:L206,$AA207)=TRUE,IF(SEARCH(I$1,$A207)&gt;0,TRUE,FALSE)),"")</f>
        <v/>
      </c>
      <c r="J207" s="17" t="str">
        <f>IFERROR(AND(OR(J1:L206,$AA207)=TRUE,IF(SEARCH(J$1,$A207)&gt;0,TRUE,FALSE)),"")</f>
        <v/>
      </c>
      <c r="K207" s="17" t="str">
        <f>IFERROR(AND(OR(K1:L206,$AA207)=TRUE,IF(SEARCH(K$1,$A207)&gt;0,TRUE,FALSE)),"")</f>
        <v/>
      </c>
      <c r="L207" s="17" t="str">
        <f>IFERROR(AND(OR(L1:L206,$AA207)=TRUE,IF(SEARCH(L$1,$A207)&gt;0,TRUE,FALSE)),"")</f>
        <v/>
      </c>
      <c r="M207" s="17" t="str">
        <f>IFERROR(AND(OR(M1:M206,$AA207)=TRUE,IF(SEARCH(M$1,$A207)&gt;0,TRUE,FALSE)),"")</f>
        <v/>
      </c>
      <c r="N207" s="17" t="str">
        <f>IFERROR(AND(OR(N1:Q206,$AA207)=TRUE,IF(SEARCH(N$1,$A207)&gt;0,TRUE,FALSE)),"")</f>
        <v/>
      </c>
      <c r="O207" s="17" t="str">
        <f>IFERROR(AND(OR(O1:Q206,$AA207)=TRUE,IF(SEARCH(O$1,$A207)&gt;0,TRUE,FALSE)),"")</f>
        <v/>
      </c>
      <c r="P207" s="17" t="str">
        <f>IFERROR(AND(OR(P1:Q206,$AA207)=TRUE,IF(SEARCH(P$1,$A207)&gt;0,TRUE,FALSE)),"")</f>
        <v/>
      </c>
      <c r="Q207" s="17" t="str">
        <f>IFERROR(AND(OR(Q1:Q206,$AA207)=TRUE,IF(SEARCH(Q$1,$A207)&gt;0,TRUE,FALSE)),"")</f>
        <v/>
      </c>
      <c r="R207" s="17" t="str">
        <f>IFERROR(AND(OR(R1:S206,$AA207)=TRUE,IF(SEARCH(R$1,$A207)&gt;0,TRUE,FALSE)),"")</f>
        <v/>
      </c>
      <c r="S207" s="17" t="str">
        <f>IFERROR(AND(OR(S1:S206,$AA207)=TRUE,IF(SEARCH(S$1,$A207)&gt;0,TRUE,FALSE)),"")</f>
        <v/>
      </c>
      <c r="T207" s="17" t="b">
        <f>IFERROR(AND(OR(T1:T206,$AA207)=TRUE,IF(SEARCH(T$1,$A207)&gt;0,TRUE,FALSE)),"")</f>
        <v>0</v>
      </c>
      <c r="U207" s="17" t="b">
        <f>IFERROR(AND(OR(U1:X206,$AA207)=TRUE,IF(SEARCH(U$1,$A207)&gt;0,TRUE,FALSE)),"")</f>
        <v>0</v>
      </c>
      <c r="V207" s="17" t="str">
        <f>IFERROR(AND(OR(V1:X206,$AA207)=TRUE,IF(SEARCH(V$1,$A207)&gt;0,TRUE,FALSE)),"")</f>
        <v/>
      </c>
      <c r="W207" s="17" t="str">
        <f>IFERROR(AND(OR(W1:X206,$AA207)=TRUE,IF(SEARCH(W$1,$A207)&gt;0,TRUE,FALSE)),"")</f>
        <v/>
      </c>
      <c r="X207" s="17" t="str">
        <f>IFERROR(AND(OR(X1:X206,$AA207)=TRUE,IF(SEARCH(X$1,$A207)&gt;0,TRUE,FALSE)),"")</f>
        <v/>
      </c>
      <c r="Y207" s="17">
        <f t="shared" si="15"/>
        <v>0</v>
      </c>
      <c r="Z207" s="17" t="b">
        <f t="shared" si="16"/>
        <v>0</v>
      </c>
      <c r="AA207" s="17" t="b">
        <f t="shared" si="17"/>
        <v>0</v>
      </c>
      <c r="AB207" s="17" t="b">
        <f t="shared" si="18"/>
        <v>0</v>
      </c>
      <c r="AC207" s="17" t="b">
        <f>IF(E207&gt;'Overview (RESPONSES REQUIRED)'!$F$52,FALSE,TRUE)</f>
        <v>0</v>
      </c>
      <c r="AD207" s="17" t="b">
        <f>IF('Overview (RESPONSES REQUIRED)'!$D$52="Y", TRUE, FALSE)</f>
        <v>0</v>
      </c>
      <c r="AE207" s="17" t="str">
        <f t="shared" si="19"/>
        <v>N</v>
      </c>
    </row>
    <row r="208" spans="1:31" ht="15" x14ac:dyDescent="0.15">
      <c r="A208" s="17" t="s">
        <v>1619</v>
      </c>
      <c r="B208" s="17">
        <v>2</v>
      </c>
      <c r="C208" s="17">
        <v>1</v>
      </c>
      <c r="D208" s="17" t="s">
        <v>1414</v>
      </c>
      <c r="E208" s="17">
        <v>4</v>
      </c>
      <c r="F208" s="17" t="str">
        <f>IF('ENDC-n78'!P211="Y", "Y", IF('ENDC-n78'!P211="N", "N", 0))</f>
        <v>N</v>
      </c>
      <c r="G208" s="17" t="str">
        <f>IFERROR(AND(OR(G1:H207,$AA208)=TRUE,IF(SEARCH(G$1,$A208)&gt;0,TRUE,FALSE)),"")</f>
        <v/>
      </c>
      <c r="H208" s="17" t="str">
        <f>IFERROR(AND(OR(H1:H207,$AA208)=TRUE,IF(SEARCH(H$1,$A208)&gt;0,TRUE,FALSE)),"")</f>
        <v/>
      </c>
      <c r="I208" s="17" t="b">
        <f>IFERROR(AND(OR(I1:L207,$AA208)=TRUE,IF(SEARCH(I$1,$A208)&gt;0,TRUE,FALSE)),"")</f>
        <v>0</v>
      </c>
      <c r="J208" s="17" t="str">
        <f>IFERROR(AND(OR(J1:L207,$AA208)=TRUE,IF(SEARCH(J$1,$A208)&gt;0,TRUE,FALSE)),"")</f>
        <v/>
      </c>
      <c r="K208" s="17" t="str">
        <f>IFERROR(AND(OR(K1:L207,$AA208)=TRUE,IF(SEARCH(K$1,$A208)&gt;0,TRUE,FALSE)),"")</f>
        <v/>
      </c>
      <c r="L208" s="17" t="str">
        <f>IFERROR(AND(OR(L1:L207,$AA208)=TRUE,IF(SEARCH(L$1,$A208)&gt;0,TRUE,FALSE)),"")</f>
        <v/>
      </c>
      <c r="M208" s="17" t="str">
        <f>IFERROR(AND(OR(M1:M207,$AA208)=TRUE,IF(SEARCH(M$1,$A208)&gt;0,TRUE,FALSE)),"")</f>
        <v/>
      </c>
      <c r="N208" s="17" t="b">
        <f>IFERROR(AND(OR(N1:Q207,$AA208)=TRUE,IF(SEARCH(N$1,$A208)&gt;0,TRUE,FALSE)),"")</f>
        <v>0</v>
      </c>
      <c r="O208" s="17" t="str">
        <f>IFERROR(AND(OR(O1:Q207,$AA208)=TRUE,IF(SEARCH(O$1,$A208)&gt;0,TRUE,FALSE)),"")</f>
        <v/>
      </c>
      <c r="P208" s="17" t="str">
        <f>IFERROR(AND(OR(P1:Q207,$AA208)=TRUE,IF(SEARCH(P$1,$A208)&gt;0,TRUE,FALSE)),"")</f>
        <v/>
      </c>
      <c r="Q208" s="17" t="str">
        <f>IFERROR(AND(OR(Q1:Q207,$AA208)=TRUE,IF(SEARCH(Q$1,$A208)&gt;0,TRUE,FALSE)),"")</f>
        <v/>
      </c>
      <c r="R208" s="17" t="str">
        <f>IFERROR(AND(OR(R1:S207,$AA208)=TRUE,IF(SEARCH(R$1,$A208)&gt;0,TRUE,FALSE)),"")</f>
        <v/>
      </c>
      <c r="S208" s="17" t="str">
        <f>IFERROR(AND(OR(S1:S207,$AA208)=TRUE,IF(SEARCH(S$1,$A208)&gt;0,TRUE,FALSE)),"")</f>
        <v/>
      </c>
      <c r="T208" s="17" t="str">
        <f>IFERROR(AND(OR(T1:T207,$AA208)=TRUE,IF(SEARCH(T$1,$A208)&gt;0,TRUE,FALSE)),"")</f>
        <v/>
      </c>
      <c r="U208" s="17" t="b">
        <f>IFERROR(AND(OR(U1:X207,$AA208)=TRUE,IF(SEARCH(U$1,$A208)&gt;0,TRUE,FALSE)),"")</f>
        <v>0</v>
      </c>
      <c r="V208" s="17" t="str">
        <f>IFERROR(AND(OR(V1:X207,$AA208)=TRUE,IF(SEARCH(V$1,$A208)&gt;0,TRUE,FALSE)),"")</f>
        <v/>
      </c>
      <c r="W208" s="17" t="str">
        <f>IFERROR(AND(OR(W1:X207,$AA208)=TRUE,IF(SEARCH(W$1,$A208)&gt;0,TRUE,FALSE)),"")</f>
        <v/>
      </c>
      <c r="X208" s="17" t="str">
        <f>IFERROR(AND(OR(X1:X207,$AA208)=TRUE,IF(SEARCH(X$1,$A208)&gt;0,TRUE,FALSE)),"")</f>
        <v/>
      </c>
      <c r="Y208" s="17">
        <f t="shared" si="15"/>
        <v>0</v>
      </c>
      <c r="Z208" s="17" t="b">
        <f t="shared" si="16"/>
        <v>0</v>
      </c>
      <c r="AA208" s="17" t="b">
        <f t="shared" si="17"/>
        <v>0</v>
      </c>
      <c r="AB208" s="17" t="b">
        <f t="shared" si="18"/>
        <v>0</v>
      </c>
      <c r="AC208" s="17" t="b">
        <f>IF(E208&gt;'Overview (RESPONSES REQUIRED)'!$F$52,FALSE,TRUE)</f>
        <v>0</v>
      </c>
      <c r="AD208" s="17" t="b">
        <f>IF('Overview (RESPONSES REQUIRED)'!$D$52="Y", TRUE, FALSE)</f>
        <v>0</v>
      </c>
      <c r="AE208" s="17" t="str">
        <f t="shared" si="19"/>
        <v>N</v>
      </c>
    </row>
    <row r="209" spans="1:31" ht="15" x14ac:dyDescent="0.15">
      <c r="A209" s="17" t="s">
        <v>1620</v>
      </c>
      <c r="B209" s="17">
        <v>2</v>
      </c>
      <c r="C209" s="17">
        <v>1</v>
      </c>
      <c r="D209" s="17" t="s">
        <v>1414</v>
      </c>
      <c r="E209" s="17">
        <v>4</v>
      </c>
      <c r="F209" s="17" t="str">
        <f>IF('ENDC-n78'!P212="Y", "Y", IF('ENDC-n78'!P212="N", "N", 0))</f>
        <v>N</v>
      </c>
      <c r="G209" s="17" t="str">
        <f>IFERROR(AND(OR(G1:H208,$AA209)=TRUE,IF(SEARCH(G$1,$A209)&gt;0,TRUE,FALSE)),"")</f>
        <v/>
      </c>
      <c r="H209" s="17" t="str">
        <f>IFERROR(AND(OR(H1:H208,$AA209)=TRUE,IF(SEARCH(H$1,$A209)&gt;0,TRUE,FALSE)),"")</f>
        <v/>
      </c>
      <c r="I209" s="17" t="b">
        <f>IFERROR(AND(OR(I1:L208,$AA209)=TRUE,IF(SEARCH(I$1,$A209)&gt;0,TRUE,FALSE)),"")</f>
        <v>0</v>
      </c>
      <c r="J209" s="17" t="str">
        <f>IFERROR(AND(OR(J1:L208,$AA209)=TRUE,IF(SEARCH(J$1,$A209)&gt;0,TRUE,FALSE)),"")</f>
        <v/>
      </c>
      <c r="K209" s="17" t="str">
        <f>IFERROR(AND(OR(K1:L208,$AA209)=TRUE,IF(SEARCH(K$1,$A209)&gt;0,TRUE,FALSE)),"")</f>
        <v/>
      </c>
      <c r="L209" s="17" t="str">
        <f>IFERROR(AND(OR(L1:L208,$AA209)=TRUE,IF(SEARCH(L$1,$A209)&gt;0,TRUE,FALSE)),"")</f>
        <v/>
      </c>
      <c r="M209" s="17" t="str">
        <f>IFERROR(AND(OR(M1:M208,$AA209)=TRUE,IF(SEARCH(M$1,$A209)&gt;0,TRUE,FALSE)),"")</f>
        <v/>
      </c>
      <c r="N209" s="17" t="str">
        <f>IFERROR(AND(OR(N1:Q208,$AA209)=TRUE,IF(SEARCH(N$1,$A209)&gt;0,TRUE,FALSE)),"")</f>
        <v/>
      </c>
      <c r="O209" s="17" t="str">
        <f>IFERROR(AND(OR(O1:Q208,$AA209)=TRUE,IF(SEARCH(O$1,$A209)&gt;0,TRUE,FALSE)),"")</f>
        <v/>
      </c>
      <c r="P209" s="17" t="str">
        <f>IFERROR(AND(OR(P1:Q208,$AA209)=TRUE,IF(SEARCH(P$1,$A209)&gt;0,TRUE,FALSE)),"")</f>
        <v/>
      </c>
      <c r="Q209" s="17" t="str">
        <f>IFERROR(AND(OR(Q1:Q208,$AA209)=TRUE,IF(SEARCH(Q$1,$A209)&gt;0,TRUE,FALSE)),"")</f>
        <v/>
      </c>
      <c r="R209" s="17" t="str">
        <f>IFERROR(AND(OR(R1:S208,$AA209)=TRUE,IF(SEARCH(R$1,$A209)&gt;0,TRUE,FALSE)),"")</f>
        <v/>
      </c>
      <c r="S209" s="17" t="str">
        <f>IFERROR(AND(OR(S1:S208,$AA209)=TRUE,IF(SEARCH(S$1,$A209)&gt;0,TRUE,FALSE)),"")</f>
        <v/>
      </c>
      <c r="T209" s="17" t="b">
        <f>IFERROR(AND(OR(T1:T208,$AA209)=TRUE,IF(SEARCH(T$1,$A209)&gt;0,TRUE,FALSE)),"")</f>
        <v>0</v>
      </c>
      <c r="U209" s="17" t="b">
        <f>IFERROR(AND(OR(U1:X208,$AA209)=TRUE,IF(SEARCH(U$1,$A209)&gt;0,TRUE,FALSE)),"")</f>
        <v>0</v>
      </c>
      <c r="V209" s="17" t="str">
        <f>IFERROR(AND(OR(V1:X208,$AA209)=TRUE,IF(SEARCH(V$1,$A209)&gt;0,TRUE,FALSE)),"")</f>
        <v/>
      </c>
      <c r="W209" s="17" t="str">
        <f>IFERROR(AND(OR(W1:X208,$AA209)=TRUE,IF(SEARCH(W$1,$A209)&gt;0,TRUE,FALSE)),"")</f>
        <v/>
      </c>
      <c r="X209" s="17" t="str">
        <f>IFERROR(AND(OR(X1:X208,$AA209)=TRUE,IF(SEARCH(X$1,$A209)&gt;0,TRUE,FALSE)),"")</f>
        <v/>
      </c>
      <c r="Y209" s="17">
        <f t="shared" si="15"/>
        <v>0</v>
      </c>
      <c r="Z209" s="17" t="b">
        <f t="shared" si="16"/>
        <v>0</v>
      </c>
      <c r="AA209" s="17" t="b">
        <f t="shared" si="17"/>
        <v>0</v>
      </c>
      <c r="AB209" s="17" t="b">
        <f t="shared" si="18"/>
        <v>0</v>
      </c>
      <c r="AC209" s="17" t="b">
        <f>IF(E209&gt;'Overview (RESPONSES REQUIRED)'!$F$52,FALSE,TRUE)</f>
        <v>0</v>
      </c>
      <c r="AD209" s="17" t="b">
        <f>IF('Overview (RESPONSES REQUIRED)'!$D$52="Y", TRUE, FALSE)</f>
        <v>0</v>
      </c>
      <c r="AE209" s="17" t="str">
        <f t="shared" si="19"/>
        <v>N</v>
      </c>
    </row>
    <row r="210" spans="1:31" ht="15" x14ac:dyDescent="0.15">
      <c r="A210" s="17" t="s">
        <v>1621</v>
      </c>
      <c r="B210" s="17">
        <v>2</v>
      </c>
      <c r="C210" s="17">
        <v>1</v>
      </c>
      <c r="D210" s="17" t="s">
        <v>1414</v>
      </c>
      <c r="E210" s="17">
        <v>4</v>
      </c>
      <c r="F210" s="17" t="str">
        <f>IF('ENDC-n78'!P213="Y", "Y", IF('ENDC-n78'!P213="N", "N", 0))</f>
        <v>N</v>
      </c>
      <c r="G210" s="17" t="str">
        <f>IFERROR(AND(OR(G1:H209,$AA210)=TRUE,IF(SEARCH(G$1,$A210)&gt;0,TRUE,FALSE)),"")</f>
        <v/>
      </c>
      <c r="H210" s="17" t="str">
        <f>IFERROR(AND(OR(H1:H209,$AA210)=TRUE,IF(SEARCH(H$1,$A210)&gt;0,TRUE,FALSE)),"")</f>
        <v/>
      </c>
      <c r="I210" s="17" t="str">
        <f>IFERROR(AND(OR(I1:L209,$AA210)=TRUE,IF(SEARCH(I$1,$A210)&gt;0,TRUE,FALSE)),"")</f>
        <v/>
      </c>
      <c r="J210" s="17" t="str">
        <f>IFERROR(AND(OR(J1:L209,$AA210)=TRUE,IF(SEARCH(J$1,$A210)&gt;0,TRUE,FALSE)),"")</f>
        <v/>
      </c>
      <c r="K210" s="17" t="str">
        <f>IFERROR(AND(OR(K1:L209,$AA210)=TRUE,IF(SEARCH(K$1,$A210)&gt;0,TRUE,FALSE)),"")</f>
        <v/>
      </c>
      <c r="L210" s="17" t="str">
        <f>IFERROR(AND(OR(L1:L209,$AA210)=TRUE,IF(SEARCH(L$1,$A210)&gt;0,TRUE,FALSE)),"")</f>
        <v/>
      </c>
      <c r="M210" s="17" t="str">
        <f>IFERROR(AND(OR(M1:M209,$AA210)=TRUE,IF(SEARCH(M$1,$A210)&gt;0,TRUE,FALSE)),"")</f>
        <v/>
      </c>
      <c r="N210" s="17" t="b">
        <f>IFERROR(AND(OR(N1:Q209,$AA210)=TRUE,IF(SEARCH(N$1,$A210)&gt;0,TRUE,FALSE)),"")</f>
        <v>0</v>
      </c>
      <c r="O210" s="17" t="str">
        <f>IFERROR(AND(OR(O1:Q209,$AA210)=TRUE,IF(SEARCH(O$1,$A210)&gt;0,TRUE,FALSE)),"")</f>
        <v/>
      </c>
      <c r="P210" s="17" t="str">
        <f>IFERROR(AND(OR(P1:Q209,$AA210)=TRUE,IF(SEARCH(P$1,$A210)&gt;0,TRUE,FALSE)),"")</f>
        <v/>
      </c>
      <c r="Q210" s="17" t="str">
        <f>IFERROR(AND(OR(Q1:Q209,$AA210)=TRUE,IF(SEARCH(Q$1,$A210)&gt;0,TRUE,FALSE)),"")</f>
        <v/>
      </c>
      <c r="R210" s="17" t="str">
        <f>IFERROR(AND(OR(R1:S209,$AA210)=TRUE,IF(SEARCH(R$1,$A210)&gt;0,TRUE,FALSE)),"")</f>
        <v/>
      </c>
      <c r="S210" s="17" t="str">
        <f>IFERROR(AND(OR(S1:S209,$AA210)=TRUE,IF(SEARCH(S$1,$A210)&gt;0,TRUE,FALSE)),"")</f>
        <v/>
      </c>
      <c r="T210" s="17" t="b">
        <f>IFERROR(AND(OR(T1:T209,$AA210)=TRUE,IF(SEARCH(T$1,$A210)&gt;0,TRUE,FALSE)),"")</f>
        <v>0</v>
      </c>
      <c r="U210" s="17" t="b">
        <f>IFERROR(AND(OR(U1:X209,$AA210)=TRUE,IF(SEARCH(U$1,$A210)&gt;0,TRUE,FALSE)),"")</f>
        <v>0</v>
      </c>
      <c r="V210" s="17" t="str">
        <f>IFERROR(AND(OR(V1:X209,$AA210)=TRUE,IF(SEARCH(V$1,$A210)&gt;0,TRUE,FALSE)),"")</f>
        <v/>
      </c>
      <c r="W210" s="17" t="str">
        <f>IFERROR(AND(OR(W1:X209,$AA210)=TRUE,IF(SEARCH(W$1,$A210)&gt;0,TRUE,FALSE)),"")</f>
        <v/>
      </c>
      <c r="X210" s="17" t="str">
        <f>IFERROR(AND(OR(X1:X209,$AA210)=TRUE,IF(SEARCH(X$1,$A210)&gt;0,TRUE,FALSE)),"")</f>
        <v/>
      </c>
      <c r="Y210" s="17">
        <f t="shared" si="15"/>
        <v>0</v>
      </c>
      <c r="Z210" s="17" t="b">
        <f t="shared" si="16"/>
        <v>0</v>
      </c>
      <c r="AA210" s="17" t="b">
        <f t="shared" si="17"/>
        <v>0</v>
      </c>
      <c r="AB210" s="17" t="b">
        <f t="shared" si="18"/>
        <v>0</v>
      </c>
      <c r="AC210" s="17" t="b">
        <f>IF(E210&gt;'Overview (RESPONSES REQUIRED)'!$F$52,FALSE,TRUE)</f>
        <v>0</v>
      </c>
      <c r="AD210" s="17" t="b">
        <f>IF('Overview (RESPONSES REQUIRED)'!$D$52="Y", TRUE, FALSE)</f>
        <v>0</v>
      </c>
      <c r="AE210" s="17" t="str">
        <f t="shared" si="19"/>
        <v>N</v>
      </c>
    </row>
    <row r="211" spans="1:31" ht="15" x14ac:dyDescent="0.15">
      <c r="A211" s="17" t="s">
        <v>1622</v>
      </c>
      <c r="B211" s="17">
        <v>2</v>
      </c>
      <c r="C211" s="17">
        <v>1</v>
      </c>
      <c r="D211" s="17" t="s">
        <v>1414</v>
      </c>
      <c r="E211" s="17">
        <v>4</v>
      </c>
      <c r="F211" s="17" t="str">
        <f>IF('ENDC-n78'!P214="Y", "Y", IF('ENDC-n78'!P214="N", "N", 0))</f>
        <v>N</v>
      </c>
      <c r="G211" s="17" t="b">
        <f>IFERROR(AND(OR(G1:H210,$AA211)=TRUE,IF(SEARCH(G$1,$A211)&gt;0,TRUE,FALSE)),"")</f>
        <v>0</v>
      </c>
      <c r="H211" s="17" t="str">
        <f>IFERROR(AND(OR(H1:H210,$AA211)=TRUE,IF(SEARCH(H$1,$A211)&gt;0,TRUE,FALSE)),"")</f>
        <v/>
      </c>
      <c r="I211" s="17" t="str">
        <f>IFERROR(AND(OR(I1:L210,$AA211)=TRUE,IF(SEARCH(I$1,$A211)&gt;0,TRUE,FALSE)),"")</f>
        <v/>
      </c>
      <c r="J211" s="17" t="str">
        <f>IFERROR(AND(OR(J1:L210,$AA211)=TRUE,IF(SEARCH(J$1,$A211)&gt;0,TRUE,FALSE)),"")</f>
        <v/>
      </c>
      <c r="K211" s="17" t="str">
        <f>IFERROR(AND(OR(K1:L210,$AA211)=TRUE,IF(SEARCH(K$1,$A211)&gt;0,TRUE,FALSE)),"")</f>
        <v/>
      </c>
      <c r="L211" s="17" t="str">
        <f>IFERROR(AND(OR(L1:L210,$AA211)=TRUE,IF(SEARCH(L$1,$A211)&gt;0,TRUE,FALSE)),"")</f>
        <v/>
      </c>
      <c r="M211" s="17" t="str">
        <f>IFERROR(AND(OR(M1:M210,$AA211)=TRUE,IF(SEARCH(M$1,$A211)&gt;0,TRUE,FALSE)),"")</f>
        <v/>
      </c>
      <c r="N211" s="17" t="b">
        <f>IFERROR(AND(OR(N1:Q210,$AA211)=TRUE,IF(SEARCH(N$1,$A211)&gt;0,TRUE,FALSE)),"")</f>
        <v>0</v>
      </c>
      <c r="O211" s="17" t="str">
        <f>IFERROR(AND(OR(O1:Q210,$AA211)=TRUE,IF(SEARCH(O$1,$A211)&gt;0,TRUE,FALSE)),"")</f>
        <v/>
      </c>
      <c r="P211" s="17" t="str">
        <f>IFERROR(AND(OR(P1:Q210,$AA211)=TRUE,IF(SEARCH(P$1,$A211)&gt;0,TRUE,FALSE)),"")</f>
        <v/>
      </c>
      <c r="Q211" s="17" t="str">
        <f>IFERROR(AND(OR(Q1:Q210,$AA211)=TRUE,IF(SEARCH(Q$1,$A211)&gt;0,TRUE,FALSE)),"")</f>
        <v/>
      </c>
      <c r="R211" s="17" t="str">
        <f>IFERROR(AND(OR(R1:S210,$AA211)=TRUE,IF(SEARCH(R$1,$A211)&gt;0,TRUE,FALSE)),"")</f>
        <v/>
      </c>
      <c r="S211" s="17" t="str">
        <f>IFERROR(AND(OR(S1:S210,$AA211)=TRUE,IF(SEARCH(S$1,$A211)&gt;0,TRUE,FALSE)),"")</f>
        <v/>
      </c>
      <c r="T211" s="17" t="str">
        <f>IFERROR(AND(OR(T1:T210,$AA211)=TRUE,IF(SEARCH(T$1,$A211)&gt;0,TRUE,FALSE)),"")</f>
        <v/>
      </c>
      <c r="U211" s="17" t="b">
        <f>IFERROR(AND(OR(U1:X210,$AA211)=TRUE,IF(SEARCH(U$1,$A211)&gt;0,TRUE,FALSE)),"")</f>
        <v>0</v>
      </c>
      <c r="V211" s="17" t="str">
        <f>IFERROR(AND(OR(V1:X210,$AA211)=TRUE,IF(SEARCH(V$1,$A211)&gt;0,TRUE,FALSE)),"")</f>
        <v/>
      </c>
      <c r="W211" s="17" t="str">
        <f>IFERROR(AND(OR(W1:X210,$AA211)=TRUE,IF(SEARCH(W$1,$A211)&gt;0,TRUE,FALSE)),"")</f>
        <v/>
      </c>
      <c r="X211" s="17" t="str">
        <f>IFERROR(AND(OR(X1:X210,$AA211)=TRUE,IF(SEARCH(X$1,$A211)&gt;0,TRUE,FALSE)),"")</f>
        <v/>
      </c>
      <c r="Y211" s="17">
        <f t="shared" si="15"/>
        <v>0</v>
      </c>
      <c r="Z211" s="17" t="b">
        <f t="shared" si="16"/>
        <v>0</v>
      </c>
      <c r="AA211" s="17" t="b">
        <f t="shared" si="17"/>
        <v>0</v>
      </c>
      <c r="AB211" s="17" t="b">
        <f t="shared" si="18"/>
        <v>0</v>
      </c>
      <c r="AC211" s="17" t="b">
        <f>IF(E211&gt;'Overview (RESPONSES REQUIRED)'!$F$52,FALSE,TRUE)</f>
        <v>0</v>
      </c>
      <c r="AD211" s="17" t="b">
        <f>IF('Overview (RESPONSES REQUIRED)'!$D$52="Y", TRUE, FALSE)</f>
        <v>0</v>
      </c>
      <c r="AE211" s="17" t="str">
        <f t="shared" si="19"/>
        <v>N</v>
      </c>
    </row>
    <row r="212" spans="1:31" ht="15" x14ac:dyDescent="0.15">
      <c r="A212" s="17" t="s">
        <v>1623</v>
      </c>
      <c r="B212" s="17">
        <v>2</v>
      </c>
      <c r="C212" s="17">
        <v>1</v>
      </c>
      <c r="D212" s="17" t="s">
        <v>1414</v>
      </c>
      <c r="E212" s="17">
        <v>4</v>
      </c>
      <c r="F212" s="17" t="str">
        <f>IF('ENDC-n78'!P215="Y", "Y", IF('ENDC-n78'!P215="N", "N", 0))</f>
        <v>N</v>
      </c>
      <c r="G212" s="17" t="b">
        <f>IFERROR(AND(OR(G1:H211,$AA212)=TRUE,IF(SEARCH(G$1,$A212)&gt;0,TRUE,FALSE)),"")</f>
        <v>0</v>
      </c>
      <c r="H212" s="17" t="str">
        <f>IFERROR(AND(OR(H1:H211,$AA212)=TRUE,IF(SEARCH(H$1,$A212)&gt;0,TRUE,FALSE)),"")</f>
        <v/>
      </c>
      <c r="I212" s="17" t="b">
        <f>IFERROR(AND(OR(I1:L211,$AA212)=TRUE,IF(SEARCH(I$1,$A212)&gt;0,TRUE,FALSE)),"")</f>
        <v>0</v>
      </c>
      <c r="J212" s="17" t="str">
        <f>IFERROR(AND(OR(J1:L211,$AA212)=TRUE,IF(SEARCH(J$1,$A212)&gt;0,TRUE,FALSE)),"")</f>
        <v/>
      </c>
      <c r="K212" s="17" t="str">
        <f>IFERROR(AND(OR(K1:L211,$AA212)=TRUE,IF(SEARCH(K$1,$A212)&gt;0,TRUE,FALSE)),"")</f>
        <v/>
      </c>
      <c r="L212" s="17" t="str">
        <f>IFERROR(AND(OR(L1:L211,$AA212)=TRUE,IF(SEARCH(L$1,$A212)&gt;0,TRUE,FALSE)),"")</f>
        <v/>
      </c>
      <c r="M212" s="17" t="str">
        <f>IFERROR(AND(OR(M1:M211,$AA212)=TRUE,IF(SEARCH(M$1,$A212)&gt;0,TRUE,FALSE)),"")</f>
        <v/>
      </c>
      <c r="N212" s="17" t="str">
        <f>IFERROR(AND(OR(N1:Q211,$AA212)=TRUE,IF(SEARCH(N$1,$A212)&gt;0,TRUE,FALSE)),"")</f>
        <v/>
      </c>
      <c r="O212" s="17" t="str">
        <f>IFERROR(AND(OR(O1:Q211,$AA212)=TRUE,IF(SEARCH(O$1,$A212)&gt;0,TRUE,FALSE)),"")</f>
        <v/>
      </c>
      <c r="P212" s="17" t="str">
        <f>IFERROR(AND(OR(P1:Q211,$AA212)=TRUE,IF(SEARCH(P$1,$A212)&gt;0,TRUE,FALSE)),"")</f>
        <v/>
      </c>
      <c r="Q212" s="17" t="str">
        <f>IFERROR(AND(OR(Q1:Q211,$AA212)=TRUE,IF(SEARCH(Q$1,$A212)&gt;0,TRUE,FALSE)),"")</f>
        <v/>
      </c>
      <c r="R212" s="17" t="str">
        <f>IFERROR(AND(OR(R1:S211,$AA212)=TRUE,IF(SEARCH(R$1,$A212)&gt;0,TRUE,FALSE)),"")</f>
        <v/>
      </c>
      <c r="S212" s="17" t="str">
        <f>IFERROR(AND(OR(S1:S211,$AA212)=TRUE,IF(SEARCH(S$1,$A212)&gt;0,TRUE,FALSE)),"")</f>
        <v/>
      </c>
      <c r="T212" s="17" t="str">
        <f>IFERROR(AND(OR(T1:T211,$AA212)=TRUE,IF(SEARCH(T$1,$A212)&gt;0,TRUE,FALSE)),"")</f>
        <v/>
      </c>
      <c r="U212" s="17" t="b">
        <f>IFERROR(AND(OR(U1:X211,$AA212)=TRUE,IF(SEARCH(U$1,$A212)&gt;0,TRUE,FALSE)),"")</f>
        <v>0</v>
      </c>
      <c r="V212" s="17" t="str">
        <f>IFERROR(AND(OR(V1:X211,$AA212)=TRUE,IF(SEARCH(V$1,$A212)&gt;0,TRUE,FALSE)),"")</f>
        <v/>
      </c>
      <c r="W212" s="17" t="str">
        <f>IFERROR(AND(OR(W1:X211,$AA212)=TRUE,IF(SEARCH(W$1,$A212)&gt;0,TRUE,FALSE)),"")</f>
        <v/>
      </c>
      <c r="X212" s="17" t="str">
        <f>IFERROR(AND(OR(X1:X211,$AA212)=TRUE,IF(SEARCH(X$1,$A212)&gt;0,TRUE,FALSE)),"")</f>
        <v/>
      </c>
      <c r="Y212" s="17">
        <f t="shared" si="15"/>
        <v>0</v>
      </c>
      <c r="Z212" s="17" t="b">
        <f t="shared" si="16"/>
        <v>0</v>
      </c>
      <c r="AA212" s="17" t="b">
        <f t="shared" si="17"/>
        <v>0</v>
      </c>
      <c r="AB212" s="17" t="b">
        <f t="shared" si="18"/>
        <v>0</v>
      </c>
      <c r="AC212" s="17" t="b">
        <f>IF(E212&gt;'Overview (RESPONSES REQUIRED)'!$F$52,FALSE,TRUE)</f>
        <v>0</v>
      </c>
      <c r="AD212" s="17" t="b">
        <f>IF('Overview (RESPONSES REQUIRED)'!$D$52="Y", TRUE, FALSE)</f>
        <v>0</v>
      </c>
      <c r="AE212" s="17" t="str">
        <f t="shared" si="19"/>
        <v>N</v>
      </c>
    </row>
    <row r="213" spans="1:31" ht="15" x14ac:dyDescent="0.15">
      <c r="A213" s="17" t="s">
        <v>1624</v>
      </c>
      <c r="B213" s="17">
        <v>2</v>
      </c>
      <c r="C213" s="17">
        <v>1</v>
      </c>
      <c r="D213" s="17" t="s">
        <v>1414</v>
      </c>
      <c r="E213" s="17">
        <v>4</v>
      </c>
      <c r="F213" s="17" t="str">
        <f>IF('ENDC-n78'!P216="Y", "Y", IF('ENDC-n78'!P216="N", "N", 0))</f>
        <v>N</v>
      </c>
      <c r="G213" s="17" t="b">
        <f>IFERROR(AND(OR(G1:H212,$AA213)=TRUE,IF(SEARCH(G$1,$A213)&gt;0,TRUE,FALSE)),"")</f>
        <v>0</v>
      </c>
      <c r="H213" s="17" t="str">
        <f>IFERROR(AND(OR(H1:H212,$AA213)=TRUE,IF(SEARCH(H$1,$A213)&gt;0,TRUE,FALSE)),"")</f>
        <v/>
      </c>
      <c r="I213" s="17" t="str">
        <f>IFERROR(AND(OR(I1:L212,$AA213)=TRUE,IF(SEARCH(I$1,$A213)&gt;0,TRUE,FALSE)),"")</f>
        <v/>
      </c>
      <c r="J213" s="17" t="str">
        <f>IFERROR(AND(OR(J1:L212,$AA213)=TRUE,IF(SEARCH(J$1,$A213)&gt;0,TRUE,FALSE)),"")</f>
        <v/>
      </c>
      <c r="K213" s="17" t="str">
        <f>IFERROR(AND(OR(K1:L212,$AA213)=TRUE,IF(SEARCH(K$1,$A213)&gt;0,TRUE,FALSE)),"")</f>
        <v/>
      </c>
      <c r="L213" s="17" t="str">
        <f>IFERROR(AND(OR(L1:L212,$AA213)=TRUE,IF(SEARCH(L$1,$A213)&gt;0,TRUE,FALSE)),"")</f>
        <v/>
      </c>
      <c r="M213" s="17" t="str">
        <f>IFERROR(AND(OR(M1:M212,$AA213)=TRUE,IF(SEARCH(M$1,$A213)&gt;0,TRUE,FALSE)),"")</f>
        <v/>
      </c>
      <c r="N213" s="17" t="str">
        <f>IFERROR(AND(OR(N1:Q212,$AA213)=TRUE,IF(SEARCH(N$1,$A213)&gt;0,TRUE,FALSE)),"")</f>
        <v/>
      </c>
      <c r="O213" s="17" t="str">
        <f>IFERROR(AND(OR(O1:Q212,$AA213)=TRUE,IF(SEARCH(O$1,$A213)&gt;0,TRUE,FALSE)),"")</f>
        <v/>
      </c>
      <c r="P213" s="17" t="str">
        <f>IFERROR(AND(OR(P1:Q212,$AA213)=TRUE,IF(SEARCH(P$1,$A213)&gt;0,TRUE,FALSE)),"")</f>
        <v/>
      </c>
      <c r="Q213" s="17" t="str">
        <f>IFERROR(AND(OR(Q1:Q212,$AA213)=TRUE,IF(SEARCH(Q$1,$A213)&gt;0,TRUE,FALSE)),"")</f>
        <v/>
      </c>
      <c r="R213" s="17" t="str">
        <f>IFERROR(AND(OR(R1:S212,$AA213)=TRUE,IF(SEARCH(R$1,$A213)&gt;0,TRUE,FALSE)),"")</f>
        <v/>
      </c>
      <c r="S213" s="17" t="str">
        <f>IFERROR(AND(OR(S1:S212,$AA213)=TRUE,IF(SEARCH(S$1,$A213)&gt;0,TRUE,FALSE)),"")</f>
        <v/>
      </c>
      <c r="T213" s="17" t="b">
        <f>IFERROR(AND(OR(T1:T212,$AA213)=TRUE,IF(SEARCH(T$1,$A213)&gt;0,TRUE,FALSE)),"")</f>
        <v>0</v>
      </c>
      <c r="U213" s="17" t="b">
        <f>IFERROR(AND(OR(U1:X212,$AA213)=TRUE,IF(SEARCH(U$1,$A213)&gt;0,TRUE,FALSE)),"")</f>
        <v>0</v>
      </c>
      <c r="V213" s="17" t="str">
        <f>IFERROR(AND(OR(V1:X212,$AA213)=TRUE,IF(SEARCH(V$1,$A213)&gt;0,TRUE,FALSE)),"")</f>
        <v/>
      </c>
      <c r="W213" s="17" t="str">
        <f>IFERROR(AND(OR(W1:X212,$AA213)=TRUE,IF(SEARCH(W$1,$A213)&gt;0,TRUE,FALSE)),"")</f>
        <v/>
      </c>
      <c r="X213" s="17" t="str">
        <f>IFERROR(AND(OR(X1:X212,$AA213)=TRUE,IF(SEARCH(X$1,$A213)&gt;0,TRUE,FALSE)),"")</f>
        <v/>
      </c>
      <c r="Y213" s="17">
        <f t="shared" si="15"/>
        <v>0</v>
      </c>
      <c r="Z213" s="17" t="b">
        <f t="shared" si="16"/>
        <v>0</v>
      </c>
      <c r="AA213" s="17" t="b">
        <f t="shared" si="17"/>
        <v>0</v>
      </c>
      <c r="AB213" s="17" t="b">
        <f t="shared" si="18"/>
        <v>0</v>
      </c>
      <c r="AC213" s="17" t="b">
        <f>IF(E213&gt;'Overview (RESPONSES REQUIRED)'!$F$52,FALSE,TRUE)</f>
        <v>0</v>
      </c>
      <c r="AD213" s="17" t="b">
        <f>IF('Overview (RESPONSES REQUIRED)'!$D$52="Y", TRUE, FALSE)</f>
        <v>0</v>
      </c>
      <c r="AE213" s="17" t="str">
        <f t="shared" si="19"/>
        <v>N</v>
      </c>
    </row>
    <row r="214" spans="1:31" ht="15" x14ac:dyDescent="0.15">
      <c r="A214" s="17" t="s">
        <v>1625</v>
      </c>
      <c r="B214" s="17">
        <v>2</v>
      </c>
      <c r="C214" s="17">
        <v>1</v>
      </c>
      <c r="D214" s="17" t="s">
        <v>1414</v>
      </c>
      <c r="E214" s="17">
        <v>4</v>
      </c>
      <c r="F214" s="17" t="str">
        <f>IF('ENDC-n78'!P217="Y", "Y", IF('ENDC-n78'!P217="N", "N", 0))</f>
        <v>N</v>
      </c>
      <c r="G214" s="17" t="str">
        <f>IFERROR(AND(OR(G1:H213,$AA214)=TRUE,IF(SEARCH(G$1,$A214)&gt;0,TRUE,FALSE)),"")</f>
        <v/>
      </c>
      <c r="H214" s="17" t="str">
        <f>IFERROR(AND(OR(H1:H213,$AA214)=TRUE,IF(SEARCH(H$1,$A214)&gt;0,TRUE,FALSE)),"")</f>
        <v/>
      </c>
      <c r="I214" s="17" t="b">
        <f>IFERROR(AND(OR(I1:L213,$AA214)=TRUE,IF(SEARCH(I$1,$A214)&gt;0,TRUE,FALSE)),"")</f>
        <v>0</v>
      </c>
      <c r="J214" s="17" t="str">
        <f>IFERROR(AND(OR(J1:L213,$AA214)=TRUE,IF(SEARCH(J$1,$A214)&gt;0,TRUE,FALSE)),"")</f>
        <v/>
      </c>
      <c r="K214" s="17" t="str">
        <f>IFERROR(AND(OR(K1:L213,$AA214)=TRUE,IF(SEARCH(K$1,$A214)&gt;0,TRUE,FALSE)),"")</f>
        <v/>
      </c>
      <c r="L214" s="17" t="str">
        <f>IFERROR(AND(OR(L1:L213,$AA214)=TRUE,IF(SEARCH(L$1,$A214)&gt;0,TRUE,FALSE)),"")</f>
        <v/>
      </c>
      <c r="M214" s="17" t="str">
        <f>IFERROR(AND(OR(M1:M213,$AA214)=TRUE,IF(SEARCH(M$1,$A214)&gt;0,TRUE,FALSE)),"")</f>
        <v/>
      </c>
      <c r="N214" s="17" t="str">
        <f>IFERROR(AND(OR(N1:Q213,$AA214)=TRUE,IF(SEARCH(N$1,$A214)&gt;0,TRUE,FALSE)),"")</f>
        <v/>
      </c>
      <c r="O214" s="17" t="str">
        <f>IFERROR(AND(OR(O1:Q213,$AA214)=TRUE,IF(SEARCH(O$1,$A214)&gt;0,TRUE,FALSE)),"")</f>
        <v/>
      </c>
      <c r="P214" s="17" t="str">
        <f>IFERROR(AND(OR(P1:Q213,$AA214)=TRUE,IF(SEARCH(P$1,$A214)&gt;0,TRUE,FALSE)),"")</f>
        <v/>
      </c>
      <c r="Q214" s="17" t="str">
        <f>IFERROR(AND(OR(Q1:Q213,$AA214)=TRUE,IF(SEARCH(Q$1,$A214)&gt;0,TRUE,FALSE)),"")</f>
        <v/>
      </c>
      <c r="R214" s="17" t="str">
        <f>IFERROR(AND(OR(R1:S213,$AA214)=TRUE,IF(SEARCH(R$1,$A214)&gt;0,TRUE,FALSE)),"")</f>
        <v/>
      </c>
      <c r="S214" s="17" t="str">
        <f>IFERROR(AND(OR(S1:S213,$AA214)=TRUE,IF(SEARCH(S$1,$A214)&gt;0,TRUE,FALSE)),"")</f>
        <v/>
      </c>
      <c r="T214" s="17" t="str">
        <f>IFERROR(AND(OR(T1:T213,$AA214)=TRUE,IF(SEARCH(T$1,$A214)&gt;0,TRUE,FALSE)),"")</f>
        <v/>
      </c>
      <c r="U214" s="17" t="b">
        <f>IFERROR(AND(OR(U1:X213,$AA214)=TRUE,IF(SEARCH(U$1,$A214)&gt;0,TRUE,FALSE)),"")</f>
        <v>0</v>
      </c>
      <c r="V214" s="17" t="str">
        <f>IFERROR(AND(OR(V1:X213,$AA214)=TRUE,IF(SEARCH(V$1,$A214)&gt;0,TRUE,FALSE)),"")</f>
        <v/>
      </c>
      <c r="W214" s="17" t="str">
        <f>IFERROR(AND(OR(W1:X213,$AA214)=TRUE,IF(SEARCH(W$1,$A214)&gt;0,TRUE,FALSE)),"")</f>
        <v/>
      </c>
      <c r="X214" s="17" t="str">
        <f>IFERROR(AND(OR(X1:X213,$AA214)=TRUE,IF(SEARCH(X$1,$A214)&gt;0,TRUE,FALSE)),"")</f>
        <v/>
      </c>
      <c r="Y214" s="17">
        <f t="shared" si="15"/>
        <v>0</v>
      </c>
      <c r="Z214" s="17" t="b">
        <f t="shared" si="16"/>
        <v>0</v>
      </c>
      <c r="AA214" s="17" t="b">
        <f t="shared" si="17"/>
        <v>0</v>
      </c>
      <c r="AB214" s="17" t="b">
        <f t="shared" si="18"/>
        <v>0</v>
      </c>
      <c r="AC214" s="17" t="b">
        <f>IF(E214&gt;'Overview (RESPONSES REQUIRED)'!$F$52,FALSE,TRUE)</f>
        <v>0</v>
      </c>
      <c r="AD214" s="17" t="b">
        <f>IF('Overview (RESPONSES REQUIRED)'!$D$52="Y", TRUE, FALSE)</f>
        <v>0</v>
      </c>
      <c r="AE214" s="17" t="str">
        <f t="shared" si="19"/>
        <v>N</v>
      </c>
    </row>
    <row r="215" spans="1:31" ht="15" x14ac:dyDescent="0.15">
      <c r="A215" s="17" t="s">
        <v>1626</v>
      </c>
      <c r="B215" s="17">
        <v>1</v>
      </c>
      <c r="C215" s="17">
        <v>1</v>
      </c>
      <c r="D215" s="17" t="s">
        <v>1414</v>
      </c>
      <c r="E215" s="17">
        <v>8</v>
      </c>
      <c r="F215" s="17" t="str">
        <f>IF('ENDC-n78'!P218="Y", "Y", IF('ENDC-n78'!P218="N", "N", 0))</f>
        <v>N</v>
      </c>
      <c r="G215" s="17" t="str">
        <f>IFERROR(AND(OR(G1:H214,$AA215)=TRUE,IF(SEARCH(G$1,$A215)&gt;0,TRUE,FALSE)),"")</f>
        <v/>
      </c>
      <c r="H215" s="17" t="str">
        <f>IFERROR(AND(OR(H1:H214,$AA215)=TRUE,IF(SEARCH(H$1,$A215)&gt;0,TRUE,FALSE)),"")</f>
        <v/>
      </c>
      <c r="I215" s="17" t="str">
        <f>IFERROR(AND(OR(I1:L214,$AA215)=TRUE,IF(SEARCH(I$1,$A215)&gt;0,TRUE,FALSE)),"")</f>
        <v/>
      </c>
      <c r="J215" s="17" t="str">
        <f>IFERROR(AND(OR(J1:L214,$AA215)=TRUE,IF(SEARCH(J$1,$A215)&gt;0,TRUE,FALSE)),"")</f>
        <v/>
      </c>
      <c r="K215" s="17" t="str">
        <f>IFERROR(AND(OR(K1:L214,$AA215)=TRUE,IF(SEARCH(K$1,$A215)&gt;0,TRUE,FALSE)),"")</f>
        <v/>
      </c>
      <c r="L215" s="17" t="b">
        <f>IFERROR(AND(OR(L1:L214,$AA215)=TRUE,IF(SEARCH(L$1,$A215)&gt;0,TRUE,FALSE)),"")</f>
        <v>0</v>
      </c>
      <c r="M215" s="17" t="str">
        <f>IFERROR(AND(OR(M1:M214,$AA215)=TRUE,IF(SEARCH(M$1,$A215)&gt;0,TRUE,FALSE)),"")</f>
        <v/>
      </c>
      <c r="N215" s="17" t="str">
        <f>IFERROR(AND(OR(N1:Q214,$AA215)=TRUE,IF(SEARCH(N$1,$A215)&gt;0,TRUE,FALSE)),"")</f>
        <v/>
      </c>
      <c r="O215" s="17" t="str">
        <f>IFERROR(AND(OR(O1:Q214,$AA215)=TRUE,IF(SEARCH(O$1,$A215)&gt;0,TRUE,FALSE)),"")</f>
        <v/>
      </c>
      <c r="P215" s="17" t="str">
        <f>IFERROR(AND(OR(P1:Q214,$AA215)=TRUE,IF(SEARCH(P$1,$A215)&gt;0,TRUE,FALSE)),"")</f>
        <v/>
      </c>
      <c r="Q215" s="17" t="str">
        <f>IFERROR(AND(OR(Q1:Q214,$AA215)=TRUE,IF(SEARCH(Q$1,$A215)&gt;0,TRUE,FALSE)),"")</f>
        <v/>
      </c>
      <c r="R215" s="17" t="str">
        <f>IFERROR(AND(OR(R1:S214,$AA215)=TRUE,IF(SEARCH(R$1,$A215)&gt;0,TRUE,FALSE)),"")</f>
        <v/>
      </c>
      <c r="S215" s="17" t="str">
        <f>IFERROR(AND(OR(S1:S214,$AA215)=TRUE,IF(SEARCH(S$1,$A215)&gt;0,TRUE,FALSE)),"")</f>
        <v/>
      </c>
      <c r="T215" s="17" t="str">
        <f>IFERROR(AND(OR(T1:T214,$AA215)=TRUE,IF(SEARCH(T$1,$A215)&gt;0,TRUE,FALSE)),"")</f>
        <v/>
      </c>
      <c r="U215" s="17" t="str">
        <f>IFERROR(AND(OR(U1:X214,$AA215)=TRUE,IF(SEARCH(U$1,$A215)&gt;0,TRUE,FALSE)),"")</f>
        <v/>
      </c>
      <c r="V215" s="17" t="str">
        <f>IFERROR(AND(OR(V1:X214,$AA215)=TRUE,IF(SEARCH(V$1,$A215)&gt;0,TRUE,FALSE)),"")</f>
        <v/>
      </c>
      <c r="W215" s="17" t="b">
        <f>IFERROR(AND(OR(W1:X214,$AA215)=TRUE,IF(SEARCH(W$1,$A215)&gt;0,TRUE,FALSE)),"")</f>
        <v>0</v>
      </c>
      <c r="X215" s="17" t="str">
        <f>IFERROR(AND(OR(X1:X214,$AA215)=TRUE,IF(SEARCH(X$1,$A215)&gt;0,TRUE,FALSE)),"")</f>
        <v/>
      </c>
      <c r="Y215" s="17">
        <f t="shared" si="15"/>
        <v>0</v>
      </c>
      <c r="Z215" s="17" t="b">
        <f t="shared" si="16"/>
        <v>0</v>
      </c>
      <c r="AA215" s="17" t="b">
        <f t="shared" si="17"/>
        <v>0</v>
      </c>
      <c r="AB215" s="17" t="b">
        <f t="shared" si="18"/>
        <v>0</v>
      </c>
      <c r="AC215" s="17" t="b">
        <f>IF(E215&gt;'Overview (RESPONSES REQUIRED)'!$F$52,FALSE,TRUE)</f>
        <v>0</v>
      </c>
      <c r="AD215" s="17" t="b">
        <f>IF('Overview (RESPONSES REQUIRED)'!$D$52="Y", TRUE, FALSE)</f>
        <v>0</v>
      </c>
      <c r="AE215" s="17" t="str">
        <f t="shared" si="19"/>
        <v>N</v>
      </c>
    </row>
    <row r="216" spans="1:31" ht="15" x14ac:dyDescent="0.15">
      <c r="A216" s="17" t="s">
        <v>1627</v>
      </c>
      <c r="B216" s="17">
        <v>1</v>
      </c>
      <c r="C216" s="17">
        <v>1</v>
      </c>
      <c r="D216" s="17" t="s">
        <v>1414</v>
      </c>
      <c r="E216" s="17">
        <v>8</v>
      </c>
      <c r="F216" s="17" t="str">
        <f>IF('ENDC-n78'!P219="Y", "Y", IF('ENDC-n78'!P219="N", "N", 0))</f>
        <v>N</v>
      </c>
      <c r="G216" s="17" t="str">
        <f>IFERROR(AND(OR(G1:H215,$AA216)=TRUE,IF(SEARCH(G$1,$A216)&gt;0,TRUE,FALSE)),"")</f>
        <v/>
      </c>
      <c r="H216" s="17" t="str">
        <f>IFERROR(AND(OR(H1:H215,$AA216)=TRUE,IF(SEARCH(H$1,$A216)&gt;0,TRUE,FALSE)),"")</f>
        <v/>
      </c>
      <c r="I216" s="17" t="str">
        <f>IFERROR(AND(OR(I1:L215,$AA216)=TRUE,IF(SEARCH(I$1,$A216)&gt;0,TRUE,FALSE)),"")</f>
        <v/>
      </c>
      <c r="J216" s="17" t="str">
        <f>IFERROR(AND(OR(J1:L215,$AA216)=TRUE,IF(SEARCH(J$1,$A216)&gt;0,TRUE,FALSE)),"")</f>
        <v/>
      </c>
      <c r="K216" s="17" t="str">
        <f>IFERROR(AND(OR(K1:L215,$AA216)=TRUE,IF(SEARCH(K$1,$A216)&gt;0,TRUE,FALSE)),"")</f>
        <v/>
      </c>
      <c r="L216" s="17" t="str">
        <f>IFERROR(AND(OR(L1:L215,$AA216)=TRUE,IF(SEARCH(L$1,$A216)&gt;0,TRUE,FALSE)),"")</f>
        <v/>
      </c>
      <c r="M216" s="17" t="str">
        <f>IFERROR(AND(OR(M1:M215,$AA216)=TRUE,IF(SEARCH(M$1,$A216)&gt;0,TRUE,FALSE)),"")</f>
        <v/>
      </c>
      <c r="N216" s="17" t="str">
        <f>IFERROR(AND(OR(N1:Q215,$AA216)=TRUE,IF(SEARCH(N$1,$A216)&gt;0,TRUE,FALSE)),"")</f>
        <v/>
      </c>
      <c r="O216" s="17" t="str">
        <f>IFERROR(AND(OR(O1:Q215,$AA216)=TRUE,IF(SEARCH(O$1,$A216)&gt;0,TRUE,FALSE)),"")</f>
        <v/>
      </c>
      <c r="P216" s="17" t="str">
        <f>IFERROR(AND(OR(P1:Q215,$AA216)=TRUE,IF(SEARCH(P$1,$A216)&gt;0,TRUE,FALSE)),"")</f>
        <v/>
      </c>
      <c r="Q216" s="17" t="b">
        <f>IFERROR(AND(OR(Q1:Q215,$AA216)=TRUE,IF(SEARCH(Q$1,$A216)&gt;0,TRUE,FALSE)),"")</f>
        <v>0</v>
      </c>
      <c r="R216" s="17" t="str">
        <f>IFERROR(AND(OR(R1:S215,$AA216)=TRUE,IF(SEARCH(R$1,$A216)&gt;0,TRUE,FALSE)),"")</f>
        <v/>
      </c>
      <c r="S216" s="17" t="str">
        <f>IFERROR(AND(OR(S1:S215,$AA216)=TRUE,IF(SEARCH(S$1,$A216)&gt;0,TRUE,FALSE)),"")</f>
        <v/>
      </c>
      <c r="T216" s="17" t="str">
        <f>IFERROR(AND(OR(T1:T215,$AA216)=TRUE,IF(SEARCH(T$1,$A216)&gt;0,TRUE,FALSE)),"")</f>
        <v/>
      </c>
      <c r="U216" s="17" t="str">
        <f>IFERROR(AND(OR(U1:X215,$AA216)=TRUE,IF(SEARCH(U$1,$A216)&gt;0,TRUE,FALSE)),"")</f>
        <v/>
      </c>
      <c r="V216" s="17" t="str">
        <f>IFERROR(AND(OR(V1:X215,$AA216)=TRUE,IF(SEARCH(V$1,$A216)&gt;0,TRUE,FALSE)),"")</f>
        <v/>
      </c>
      <c r="W216" s="17" t="b">
        <f>IFERROR(AND(OR(W1:X215,$AA216)=TRUE,IF(SEARCH(W$1,$A216)&gt;0,TRUE,FALSE)),"")</f>
        <v>0</v>
      </c>
      <c r="X216" s="17" t="str">
        <f>IFERROR(AND(OR(X1:X215,$AA216)=TRUE,IF(SEARCH(X$1,$A216)&gt;0,TRUE,FALSE)),"")</f>
        <v/>
      </c>
      <c r="Y216" s="17">
        <f t="shared" si="15"/>
        <v>0</v>
      </c>
      <c r="Z216" s="17" t="b">
        <f t="shared" si="16"/>
        <v>0</v>
      </c>
      <c r="AA216" s="17" t="b">
        <f t="shared" si="17"/>
        <v>0</v>
      </c>
      <c r="AB216" s="17" t="b">
        <f t="shared" si="18"/>
        <v>0</v>
      </c>
      <c r="AC216" s="17" t="b">
        <f>IF(E216&gt;'Overview (RESPONSES REQUIRED)'!$F$52,FALSE,TRUE)</f>
        <v>0</v>
      </c>
      <c r="AD216" s="17" t="b">
        <f>IF('Overview (RESPONSES REQUIRED)'!$D$52="Y", TRUE, FALSE)</f>
        <v>0</v>
      </c>
      <c r="AE216" s="17" t="str">
        <f t="shared" si="19"/>
        <v>N</v>
      </c>
    </row>
    <row r="217" spans="1:31" ht="15" x14ac:dyDescent="0.15">
      <c r="A217" s="17" t="s">
        <v>1628</v>
      </c>
      <c r="B217" s="17">
        <v>1</v>
      </c>
      <c r="C217" s="17">
        <v>1</v>
      </c>
      <c r="D217" s="17" t="s">
        <v>1414</v>
      </c>
      <c r="E217" s="17">
        <v>4</v>
      </c>
      <c r="F217" s="17" t="str">
        <f>IF('ENDC-n78'!P220="Y", "Y", IF('ENDC-n78'!P220="N", "N", 0))</f>
        <v>N</v>
      </c>
      <c r="G217" s="17" t="str">
        <f>IFERROR(AND(OR(G1:H216,$AA217)=TRUE,IF(SEARCH(G$1,$A217)&gt;0,TRUE,FALSE)),"")</f>
        <v/>
      </c>
      <c r="H217" s="17" t="str">
        <f>IFERROR(AND(OR(H1:H216,$AA217)=TRUE,IF(SEARCH(H$1,$A217)&gt;0,TRUE,FALSE)),"")</f>
        <v/>
      </c>
      <c r="I217" s="17" t="str">
        <f>IFERROR(AND(OR(I1:L216,$AA217)=TRUE,IF(SEARCH(I$1,$A217)&gt;0,TRUE,FALSE)),"")</f>
        <v/>
      </c>
      <c r="J217" s="17" t="str">
        <f>IFERROR(AND(OR(J1:L216,$AA217)=TRUE,IF(SEARCH(J$1,$A217)&gt;0,TRUE,FALSE)),"")</f>
        <v/>
      </c>
      <c r="K217" s="17" t="b">
        <f>IFERROR(AND(OR(K1:L216,$AA217)=TRUE,IF(SEARCH(K$1,$A217)&gt;0,TRUE,FALSE)),"")</f>
        <v>0</v>
      </c>
      <c r="L217" s="17" t="str">
        <f>IFERROR(AND(OR(L1:L216,$AA217)=TRUE,IF(SEARCH(L$1,$A217)&gt;0,TRUE,FALSE)),"")</f>
        <v/>
      </c>
      <c r="M217" s="17" t="str">
        <f>IFERROR(AND(OR(M1:M216,$AA217)=TRUE,IF(SEARCH(M$1,$A217)&gt;0,TRUE,FALSE)),"")</f>
        <v/>
      </c>
      <c r="N217" s="17" t="str">
        <f>IFERROR(AND(OR(N1:Q216,$AA217)=TRUE,IF(SEARCH(N$1,$A217)&gt;0,TRUE,FALSE)),"")</f>
        <v/>
      </c>
      <c r="O217" s="17" t="str">
        <f>IFERROR(AND(OR(O1:Q216,$AA217)=TRUE,IF(SEARCH(O$1,$A217)&gt;0,TRUE,FALSE)),"")</f>
        <v/>
      </c>
      <c r="P217" s="17" t="str">
        <f>IFERROR(AND(OR(P1:Q216,$AA217)=TRUE,IF(SEARCH(P$1,$A217)&gt;0,TRUE,FALSE)),"")</f>
        <v/>
      </c>
      <c r="Q217" s="17" t="str">
        <f>IFERROR(AND(OR(Q1:Q216,$AA217)=TRUE,IF(SEARCH(Q$1,$A217)&gt;0,TRUE,FALSE)),"")</f>
        <v/>
      </c>
      <c r="R217" s="17" t="str">
        <f>IFERROR(AND(OR(R1:S216,$AA217)=TRUE,IF(SEARCH(R$1,$A217)&gt;0,TRUE,FALSE)),"")</f>
        <v/>
      </c>
      <c r="S217" s="17" t="str">
        <f>IFERROR(AND(OR(S1:S216,$AA217)=TRUE,IF(SEARCH(S$1,$A217)&gt;0,TRUE,FALSE)),"")</f>
        <v/>
      </c>
      <c r="T217" s="17" t="str">
        <f>IFERROR(AND(OR(T1:T216,$AA217)=TRUE,IF(SEARCH(T$1,$A217)&gt;0,TRUE,FALSE)),"")</f>
        <v/>
      </c>
      <c r="U217" s="17" t="str">
        <f>IFERROR(AND(OR(U1:X216,$AA217)=TRUE,IF(SEARCH(U$1,$A217)&gt;0,TRUE,FALSE)),"")</f>
        <v/>
      </c>
      <c r="V217" s="17" t="str">
        <f>IFERROR(AND(OR(V1:X216,$AA217)=TRUE,IF(SEARCH(V$1,$A217)&gt;0,TRUE,FALSE)),"")</f>
        <v/>
      </c>
      <c r="W217" s="17" t="b">
        <f>IFERROR(AND(OR(W1:X216,$AA217)=TRUE,IF(SEARCH(W$1,$A217)&gt;0,TRUE,FALSE)),"")</f>
        <v>0</v>
      </c>
      <c r="X217" s="17" t="str">
        <f>IFERROR(AND(OR(X1:X216,$AA217)=TRUE,IF(SEARCH(X$1,$A217)&gt;0,TRUE,FALSE)),"")</f>
        <v/>
      </c>
      <c r="Y217" s="17">
        <f t="shared" si="15"/>
        <v>0</v>
      </c>
      <c r="Z217" s="17" t="b">
        <f t="shared" si="16"/>
        <v>0</v>
      </c>
      <c r="AA217" s="17" t="b">
        <f t="shared" si="17"/>
        <v>0</v>
      </c>
      <c r="AB217" s="17" t="b">
        <f t="shared" si="18"/>
        <v>0</v>
      </c>
      <c r="AC217" s="17" t="b">
        <f>IF(E217&gt;'Overview (RESPONSES REQUIRED)'!$F$52,FALSE,TRUE)</f>
        <v>0</v>
      </c>
      <c r="AD217" s="17" t="b">
        <f>IF('Overview (RESPONSES REQUIRED)'!$D$52="Y", TRUE, FALSE)</f>
        <v>0</v>
      </c>
      <c r="AE217" s="17" t="str">
        <f t="shared" si="19"/>
        <v>N</v>
      </c>
    </row>
    <row r="218" spans="1:31" ht="15" x14ac:dyDescent="0.15">
      <c r="A218" s="17" t="s">
        <v>1629</v>
      </c>
      <c r="B218" s="17">
        <v>1</v>
      </c>
      <c r="C218" s="17">
        <v>1</v>
      </c>
      <c r="D218" s="17" t="s">
        <v>1414</v>
      </c>
      <c r="E218" s="17">
        <v>4</v>
      </c>
      <c r="F218" s="17" t="str">
        <f>IF('ENDC-n78'!P221="Y", "Y", IF('ENDC-n78'!P221="N", "N", 0))</f>
        <v>N</v>
      </c>
      <c r="G218" s="17" t="str">
        <f>IFERROR(AND(OR(G1:H217,$AA218)=TRUE,IF(SEARCH(G$1,$A218)&gt;0,TRUE,FALSE)),"")</f>
        <v/>
      </c>
      <c r="H218" s="17" t="str">
        <f>IFERROR(AND(OR(H1:H217,$AA218)=TRUE,IF(SEARCH(H$1,$A218)&gt;0,TRUE,FALSE)),"")</f>
        <v/>
      </c>
      <c r="I218" s="17" t="str">
        <f>IFERROR(AND(OR(I1:L217,$AA218)=TRUE,IF(SEARCH(I$1,$A218)&gt;0,TRUE,FALSE)),"")</f>
        <v/>
      </c>
      <c r="J218" s="17" t="str">
        <f>IFERROR(AND(OR(J1:L217,$AA218)=TRUE,IF(SEARCH(J$1,$A218)&gt;0,TRUE,FALSE)),"")</f>
        <v/>
      </c>
      <c r="K218" s="17" t="str">
        <f>IFERROR(AND(OR(K1:L217,$AA218)=TRUE,IF(SEARCH(K$1,$A218)&gt;0,TRUE,FALSE)),"")</f>
        <v/>
      </c>
      <c r="L218" s="17" t="str">
        <f>IFERROR(AND(OR(L1:L217,$AA218)=TRUE,IF(SEARCH(L$1,$A218)&gt;0,TRUE,FALSE)),"")</f>
        <v/>
      </c>
      <c r="M218" s="17" t="str">
        <f>IFERROR(AND(OR(M1:M217,$AA218)=TRUE,IF(SEARCH(M$1,$A218)&gt;0,TRUE,FALSE)),"")</f>
        <v/>
      </c>
      <c r="N218" s="17" t="str">
        <f>IFERROR(AND(OR(N1:Q217,$AA218)=TRUE,IF(SEARCH(N$1,$A218)&gt;0,TRUE,FALSE)),"")</f>
        <v/>
      </c>
      <c r="O218" s="17" t="str">
        <f>IFERROR(AND(OR(O1:Q217,$AA218)=TRUE,IF(SEARCH(O$1,$A218)&gt;0,TRUE,FALSE)),"")</f>
        <v/>
      </c>
      <c r="P218" s="17" t="b">
        <f>IFERROR(AND(OR(P1:Q217,$AA218)=TRUE,IF(SEARCH(P$1,$A218)&gt;0,TRUE,FALSE)),"")</f>
        <v>0</v>
      </c>
      <c r="Q218" s="17" t="str">
        <f>IFERROR(AND(OR(Q1:Q217,$AA218)=TRUE,IF(SEARCH(Q$1,$A218)&gt;0,TRUE,FALSE)),"")</f>
        <v/>
      </c>
      <c r="R218" s="17" t="str">
        <f>IFERROR(AND(OR(R1:S217,$AA218)=TRUE,IF(SEARCH(R$1,$A218)&gt;0,TRUE,FALSE)),"")</f>
        <v/>
      </c>
      <c r="S218" s="17" t="str">
        <f>IFERROR(AND(OR(S1:S217,$AA218)=TRUE,IF(SEARCH(S$1,$A218)&gt;0,TRUE,FALSE)),"")</f>
        <v/>
      </c>
      <c r="T218" s="17" t="str">
        <f>IFERROR(AND(OR(T1:T217,$AA218)=TRUE,IF(SEARCH(T$1,$A218)&gt;0,TRUE,FALSE)),"")</f>
        <v/>
      </c>
      <c r="U218" s="17" t="str">
        <f>IFERROR(AND(OR(U1:X217,$AA218)=TRUE,IF(SEARCH(U$1,$A218)&gt;0,TRUE,FALSE)),"")</f>
        <v/>
      </c>
      <c r="V218" s="17" t="str">
        <f>IFERROR(AND(OR(V1:X217,$AA218)=TRUE,IF(SEARCH(V$1,$A218)&gt;0,TRUE,FALSE)),"")</f>
        <v/>
      </c>
      <c r="W218" s="17" t="b">
        <f>IFERROR(AND(OR(W1:X217,$AA218)=TRUE,IF(SEARCH(W$1,$A218)&gt;0,TRUE,FALSE)),"")</f>
        <v>0</v>
      </c>
      <c r="X218" s="17" t="str">
        <f>IFERROR(AND(OR(X1:X217,$AA218)=TRUE,IF(SEARCH(X$1,$A218)&gt;0,TRUE,FALSE)),"")</f>
        <v/>
      </c>
      <c r="Y218" s="17">
        <f t="shared" si="15"/>
        <v>0</v>
      </c>
      <c r="Z218" s="17" t="b">
        <f t="shared" si="16"/>
        <v>0</v>
      </c>
      <c r="AA218" s="17" t="b">
        <f t="shared" si="17"/>
        <v>0</v>
      </c>
      <c r="AB218" s="17" t="b">
        <f t="shared" si="18"/>
        <v>0</v>
      </c>
      <c r="AC218" s="17" t="b">
        <f>IF(E218&gt;'Overview (RESPONSES REQUIRED)'!$F$52,FALSE,TRUE)</f>
        <v>0</v>
      </c>
      <c r="AD218" s="17" t="b">
        <f>IF('Overview (RESPONSES REQUIRED)'!$D$52="Y", TRUE, FALSE)</f>
        <v>0</v>
      </c>
      <c r="AE218" s="17" t="str">
        <f t="shared" si="19"/>
        <v>N</v>
      </c>
    </row>
    <row r="219" spans="1:31" ht="15" x14ac:dyDescent="0.15">
      <c r="A219" s="17" t="s">
        <v>1630</v>
      </c>
      <c r="B219" s="17">
        <v>1</v>
      </c>
      <c r="C219" s="17">
        <v>1</v>
      </c>
      <c r="D219" s="17" t="s">
        <v>1414</v>
      </c>
      <c r="E219" s="17">
        <v>8</v>
      </c>
      <c r="F219" s="17" t="str">
        <f>IF('ENDC-n78'!P222="Y", "Y", IF('ENDC-n78'!P222="N", "N", 0))</f>
        <v>N</v>
      </c>
      <c r="G219" s="17" t="str">
        <f>IFERROR(AND(OR(G1:H218,$AA219)=TRUE,IF(SEARCH(G$1,$A219)&gt;0,TRUE,FALSE)),"")</f>
        <v/>
      </c>
      <c r="H219" s="17" t="str">
        <f>IFERROR(AND(OR(H1:H218,$AA219)=TRUE,IF(SEARCH(H$1,$A219)&gt;0,TRUE,FALSE)),"")</f>
        <v/>
      </c>
      <c r="I219" s="17" t="str">
        <f>IFERROR(AND(OR(I1:L218,$AA219)=TRUE,IF(SEARCH(I$1,$A219)&gt;0,TRUE,FALSE)),"")</f>
        <v/>
      </c>
      <c r="J219" s="17" t="str">
        <f>IFERROR(AND(OR(J1:L218,$AA219)=TRUE,IF(SEARCH(J$1,$A219)&gt;0,TRUE,FALSE)),"")</f>
        <v/>
      </c>
      <c r="K219" s="17" t="str">
        <f>IFERROR(AND(OR(K1:L218,$AA219)=TRUE,IF(SEARCH(K$1,$A219)&gt;0,TRUE,FALSE)),"")</f>
        <v/>
      </c>
      <c r="L219" s="17" t="str">
        <f>IFERROR(AND(OR(L1:L218,$AA219)=TRUE,IF(SEARCH(L$1,$A219)&gt;0,TRUE,FALSE)),"")</f>
        <v/>
      </c>
      <c r="M219" s="17" t="str">
        <f>IFERROR(AND(OR(M1:M218,$AA219)=TRUE,IF(SEARCH(M$1,$A219)&gt;0,TRUE,FALSE)),"")</f>
        <v/>
      </c>
      <c r="N219" s="17" t="str">
        <f>IFERROR(AND(OR(N1:Q218,$AA219)=TRUE,IF(SEARCH(N$1,$A219)&gt;0,TRUE,FALSE)),"")</f>
        <v/>
      </c>
      <c r="O219" s="17" t="str">
        <f>IFERROR(AND(OR(O1:Q218,$AA219)=TRUE,IF(SEARCH(O$1,$A219)&gt;0,TRUE,FALSE)),"")</f>
        <v/>
      </c>
      <c r="P219" s="17" t="str">
        <f>IFERROR(AND(OR(P1:Q218,$AA219)=TRUE,IF(SEARCH(P$1,$A219)&gt;0,TRUE,FALSE)),"")</f>
        <v/>
      </c>
      <c r="Q219" s="17" t="b">
        <f>IFERROR(AND(OR(Q1:Q218,$AA219)=TRUE,IF(SEARCH(Q$1,$A219)&gt;0,TRUE,FALSE)),"")</f>
        <v>0</v>
      </c>
      <c r="R219" s="17" t="str">
        <f>IFERROR(AND(OR(R1:S218,$AA219)=TRUE,IF(SEARCH(R$1,$A219)&gt;0,TRUE,FALSE)),"")</f>
        <v/>
      </c>
      <c r="S219" s="17" t="str">
        <f>IFERROR(AND(OR(S1:S218,$AA219)=TRUE,IF(SEARCH(S$1,$A219)&gt;0,TRUE,FALSE)),"")</f>
        <v/>
      </c>
      <c r="T219" s="17" t="str">
        <f>IFERROR(AND(OR(T1:T218,$AA219)=TRUE,IF(SEARCH(T$1,$A219)&gt;0,TRUE,FALSE)),"")</f>
        <v/>
      </c>
      <c r="U219" s="17" t="b">
        <f>IFERROR(AND(OR(U1:X218,$AA219)=TRUE,IF(SEARCH(U$1,$A219)&gt;0,TRUE,FALSE)),"")</f>
        <v>0</v>
      </c>
      <c r="V219" s="17" t="str">
        <f>IFERROR(AND(OR(V1:X218,$AA219)=TRUE,IF(SEARCH(V$1,$A219)&gt;0,TRUE,FALSE)),"")</f>
        <v/>
      </c>
      <c r="W219" s="17" t="str">
        <f>IFERROR(AND(OR(W1:X218,$AA219)=TRUE,IF(SEARCH(W$1,$A219)&gt;0,TRUE,FALSE)),"")</f>
        <v/>
      </c>
      <c r="X219" s="17" t="str">
        <f>IFERROR(AND(OR(X1:X218,$AA219)=TRUE,IF(SEARCH(X$1,$A219)&gt;0,TRUE,FALSE)),"")</f>
        <v/>
      </c>
      <c r="Y219" s="17">
        <f t="shared" si="15"/>
        <v>0</v>
      </c>
      <c r="Z219" s="17" t="b">
        <f t="shared" si="16"/>
        <v>0</v>
      </c>
      <c r="AA219" s="17" t="b">
        <f t="shared" si="17"/>
        <v>0</v>
      </c>
      <c r="AB219" s="17" t="b">
        <f t="shared" si="18"/>
        <v>0</v>
      </c>
      <c r="AC219" s="17" t="b">
        <f>IF(E219&gt;'Overview (RESPONSES REQUIRED)'!$F$52,FALSE,TRUE)</f>
        <v>0</v>
      </c>
      <c r="AD219" s="17" t="b">
        <f>IF('Overview (RESPONSES REQUIRED)'!$D$52="Y", TRUE, FALSE)</f>
        <v>0</v>
      </c>
      <c r="AE219" s="17" t="str">
        <f t="shared" si="19"/>
        <v>N</v>
      </c>
    </row>
    <row r="220" spans="1:31" ht="15" x14ac:dyDescent="0.15">
      <c r="A220" s="17" t="s">
        <v>1631</v>
      </c>
      <c r="B220" s="17">
        <v>1</v>
      </c>
      <c r="C220" s="17">
        <v>1</v>
      </c>
      <c r="D220" s="17" t="s">
        <v>1414</v>
      </c>
      <c r="E220" s="17">
        <v>8</v>
      </c>
      <c r="F220" s="17" t="str">
        <f>IF('ENDC-n78'!P223="Y", "Y", IF('ENDC-n78'!P223="N", "N", 0))</f>
        <v>N</v>
      </c>
      <c r="G220" s="17" t="str">
        <f>IFERROR(AND(OR(G1:H219,$AA220)=TRUE,IF(SEARCH(G$1,$A220)&gt;0,TRUE,FALSE)),"")</f>
        <v/>
      </c>
      <c r="H220" s="17" t="str">
        <f>IFERROR(AND(OR(H1:H219,$AA220)=TRUE,IF(SEARCH(H$1,$A220)&gt;0,TRUE,FALSE)),"")</f>
        <v/>
      </c>
      <c r="I220" s="17" t="str">
        <f>IFERROR(AND(OR(I1:L219,$AA220)=TRUE,IF(SEARCH(I$1,$A220)&gt;0,TRUE,FALSE)),"")</f>
        <v/>
      </c>
      <c r="J220" s="17" t="str">
        <f>IFERROR(AND(OR(J1:L219,$AA220)=TRUE,IF(SEARCH(J$1,$A220)&gt;0,TRUE,FALSE)),"")</f>
        <v/>
      </c>
      <c r="K220" s="17" t="str">
        <f>IFERROR(AND(OR(K1:L219,$AA220)=TRUE,IF(SEARCH(K$1,$A220)&gt;0,TRUE,FALSE)),"")</f>
        <v/>
      </c>
      <c r="L220" s="17" t="b">
        <f>IFERROR(AND(OR(L1:L219,$AA220)=TRUE,IF(SEARCH(L$1,$A220)&gt;0,TRUE,FALSE)),"")</f>
        <v>0</v>
      </c>
      <c r="M220" s="17" t="str">
        <f>IFERROR(AND(OR(M1:M219,$AA220)=TRUE,IF(SEARCH(M$1,$A220)&gt;0,TRUE,FALSE)),"")</f>
        <v/>
      </c>
      <c r="N220" s="17" t="str">
        <f>IFERROR(AND(OR(N1:Q219,$AA220)=TRUE,IF(SEARCH(N$1,$A220)&gt;0,TRUE,FALSE)),"")</f>
        <v/>
      </c>
      <c r="O220" s="17" t="str">
        <f>IFERROR(AND(OR(O1:Q219,$AA220)=TRUE,IF(SEARCH(O$1,$A220)&gt;0,TRUE,FALSE)),"")</f>
        <v/>
      </c>
      <c r="P220" s="17" t="str">
        <f>IFERROR(AND(OR(P1:Q219,$AA220)=TRUE,IF(SEARCH(P$1,$A220)&gt;0,TRUE,FALSE)),"")</f>
        <v/>
      </c>
      <c r="Q220" s="17" t="str">
        <f>IFERROR(AND(OR(Q1:Q219,$AA220)=TRUE,IF(SEARCH(Q$1,$A220)&gt;0,TRUE,FALSE)),"")</f>
        <v/>
      </c>
      <c r="R220" s="17" t="str">
        <f>IFERROR(AND(OR(R1:S219,$AA220)=TRUE,IF(SEARCH(R$1,$A220)&gt;0,TRUE,FALSE)),"")</f>
        <v/>
      </c>
      <c r="S220" s="17" t="str">
        <f>IFERROR(AND(OR(S1:S219,$AA220)=TRUE,IF(SEARCH(S$1,$A220)&gt;0,TRUE,FALSE)),"")</f>
        <v/>
      </c>
      <c r="T220" s="17" t="str">
        <f>IFERROR(AND(OR(T1:T219,$AA220)=TRUE,IF(SEARCH(T$1,$A220)&gt;0,TRUE,FALSE)),"")</f>
        <v/>
      </c>
      <c r="U220" s="17" t="b">
        <f>IFERROR(AND(OR(U1:X219,$AA220)=TRUE,IF(SEARCH(U$1,$A220)&gt;0,TRUE,FALSE)),"")</f>
        <v>0</v>
      </c>
      <c r="V220" s="17" t="str">
        <f>IFERROR(AND(OR(V1:X219,$AA220)=TRUE,IF(SEARCH(V$1,$A220)&gt;0,TRUE,FALSE)),"")</f>
        <v/>
      </c>
      <c r="W220" s="17" t="str">
        <f>IFERROR(AND(OR(W1:X219,$AA220)=TRUE,IF(SEARCH(W$1,$A220)&gt;0,TRUE,FALSE)),"")</f>
        <v/>
      </c>
      <c r="X220" s="17" t="str">
        <f>IFERROR(AND(OR(X1:X219,$AA220)=TRUE,IF(SEARCH(X$1,$A220)&gt;0,TRUE,FALSE)),"")</f>
        <v/>
      </c>
      <c r="Y220" s="17">
        <f t="shared" si="15"/>
        <v>0</v>
      </c>
      <c r="Z220" s="17" t="b">
        <f t="shared" si="16"/>
        <v>0</v>
      </c>
      <c r="AA220" s="17" t="b">
        <f t="shared" si="17"/>
        <v>0</v>
      </c>
      <c r="AB220" s="17" t="b">
        <f t="shared" si="18"/>
        <v>0</v>
      </c>
      <c r="AC220" s="17" t="b">
        <f>IF(E220&gt;'Overview (RESPONSES REQUIRED)'!$F$52,FALSE,TRUE)</f>
        <v>0</v>
      </c>
      <c r="AD220" s="17" t="b">
        <f>IF('Overview (RESPONSES REQUIRED)'!$D$52="Y", TRUE, FALSE)</f>
        <v>0</v>
      </c>
      <c r="AE220" s="17" t="str">
        <f t="shared" si="19"/>
        <v>N</v>
      </c>
    </row>
    <row r="221" spans="1:31" ht="15" x14ac:dyDescent="0.15">
      <c r="A221" s="17" t="s">
        <v>1632</v>
      </c>
      <c r="B221" s="17">
        <v>1</v>
      </c>
      <c r="C221" s="17">
        <v>1</v>
      </c>
      <c r="D221" s="17" t="s">
        <v>1414</v>
      </c>
      <c r="E221" s="17">
        <v>4</v>
      </c>
      <c r="F221" s="17" t="str">
        <f>IF('ENDC-n78'!P224="Y", "Y", IF('ENDC-n78'!P224="N", "N", 0))</f>
        <v>N</v>
      </c>
      <c r="G221" s="17" t="str">
        <f>IFERROR(AND(OR(G1:H220,$AA221)=TRUE,IF(SEARCH(G$1,$A221)&gt;0,TRUE,FALSE)),"")</f>
        <v/>
      </c>
      <c r="H221" s="17" t="b">
        <f>IFERROR(AND(OR(H1:H220,$AA221)=TRUE,IF(SEARCH(H$1,$A221)&gt;0,TRUE,FALSE)),"")</f>
        <v>0</v>
      </c>
      <c r="I221" s="17" t="str">
        <f>IFERROR(AND(OR(I1:L220,$AA221)=TRUE,IF(SEARCH(I$1,$A221)&gt;0,TRUE,FALSE)),"")</f>
        <v/>
      </c>
      <c r="J221" s="17" t="str">
        <f>IFERROR(AND(OR(J1:L220,$AA221)=TRUE,IF(SEARCH(J$1,$A221)&gt;0,TRUE,FALSE)),"")</f>
        <v/>
      </c>
      <c r="K221" s="17" t="str">
        <f>IFERROR(AND(OR(K1:L220,$AA221)=TRUE,IF(SEARCH(K$1,$A221)&gt;0,TRUE,FALSE)),"")</f>
        <v/>
      </c>
      <c r="L221" s="17" t="str">
        <f>IFERROR(AND(OR(L1:L220,$AA221)=TRUE,IF(SEARCH(L$1,$A221)&gt;0,TRUE,FALSE)),"")</f>
        <v/>
      </c>
      <c r="M221" s="17" t="str">
        <f>IFERROR(AND(OR(M1:M220,$AA221)=TRUE,IF(SEARCH(M$1,$A221)&gt;0,TRUE,FALSE)),"")</f>
        <v/>
      </c>
      <c r="N221" s="17" t="str">
        <f>IFERROR(AND(OR(N1:Q220,$AA221)=TRUE,IF(SEARCH(N$1,$A221)&gt;0,TRUE,FALSE)),"")</f>
        <v/>
      </c>
      <c r="O221" s="17" t="str">
        <f>IFERROR(AND(OR(O1:Q220,$AA221)=TRUE,IF(SEARCH(O$1,$A221)&gt;0,TRUE,FALSE)),"")</f>
        <v/>
      </c>
      <c r="P221" s="17" t="str">
        <f>IFERROR(AND(OR(P1:Q220,$AA221)=TRUE,IF(SEARCH(P$1,$A221)&gt;0,TRUE,FALSE)),"")</f>
        <v/>
      </c>
      <c r="Q221" s="17" t="str">
        <f>IFERROR(AND(OR(Q1:Q220,$AA221)=TRUE,IF(SEARCH(Q$1,$A221)&gt;0,TRUE,FALSE)),"")</f>
        <v/>
      </c>
      <c r="R221" s="17" t="str">
        <f>IFERROR(AND(OR(R1:S220,$AA221)=TRUE,IF(SEARCH(R$1,$A221)&gt;0,TRUE,FALSE)),"")</f>
        <v/>
      </c>
      <c r="S221" s="17" t="str">
        <f>IFERROR(AND(OR(S1:S220,$AA221)=TRUE,IF(SEARCH(S$1,$A221)&gt;0,TRUE,FALSE)),"")</f>
        <v/>
      </c>
      <c r="T221" s="17" t="str">
        <f>IFERROR(AND(OR(T1:T220,$AA221)=TRUE,IF(SEARCH(T$1,$A221)&gt;0,TRUE,FALSE)),"")</f>
        <v/>
      </c>
      <c r="U221" s="17" t="str">
        <f>IFERROR(AND(OR(U1:X220,$AA221)=TRUE,IF(SEARCH(U$1,$A221)&gt;0,TRUE,FALSE)),"")</f>
        <v/>
      </c>
      <c r="V221" s="17" t="str">
        <f>IFERROR(AND(OR(V1:X220,$AA221)=TRUE,IF(SEARCH(V$1,$A221)&gt;0,TRUE,FALSE)),"")</f>
        <v/>
      </c>
      <c r="W221" s="17" t="b">
        <f>IFERROR(AND(OR(W1:X220,$AA221)=TRUE,IF(SEARCH(W$1,$A221)&gt;0,TRUE,FALSE)),"")</f>
        <v>0</v>
      </c>
      <c r="X221" s="17" t="str">
        <f>IFERROR(AND(OR(X1:X220,$AA221)=TRUE,IF(SEARCH(X$1,$A221)&gt;0,TRUE,FALSE)),"")</f>
        <v/>
      </c>
      <c r="Y221" s="17">
        <f t="shared" si="15"/>
        <v>0</v>
      </c>
      <c r="Z221" s="17" t="b">
        <f t="shared" si="16"/>
        <v>0</v>
      </c>
      <c r="AA221" s="17" t="b">
        <f t="shared" si="17"/>
        <v>0</v>
      </c>
      <c r="AB221" s="17" t="b">
        <f t="shared" si="18"/>
        <v>0</v>
      </c>
      <c r="AC221" s="17" t="b">
        <f>IF(E221&gt;'Overview (RESPONSES REQUIRED)'!$F$52,FALSE,TRUE)</f>
        <v>0</v>
      </c>
      <c r="AD221" s="17" t="b">
        <f>IF('Overview (RESPONSES REQUIRED)'!$D$52="Y", TRUE, FALSE)</f>
        <v>0</v>
      </c>
      <c r="AE221" s="17" t="str">
        <f t="shared" si="19"/>
        <v>N</v>
      </c>
    </row>
    <row r="222" spans="1:31" ht="15" x14ac:dyDescent="0.15">
      <c r="A222" s="17" t="s">
        <v>1633</v>
      </c>
      <c r="B222" s="17">
        <v>1</v>
      </c>
      <c r="C222" s="17">
        <v>1</v>
      </c>
      <c r="D222" s="17" t="s">
        <v>1414</v>
      </c>
      <c r="E222" s="17">
        <v>4</v>
      </c>
      <c r="F222" s="17" t="str">
        <f>IF('ENDC-n78'!P225="Y", "Y", IF('ENDC-n78'!P225="N", "N", 0))</f>
        <v>N</v>
      </c>
      <c r="G222" s="17" t="str">
        <f>IFERROR(AND(OR(G1:H221,$AA222)=TRUE,IF(SEARCH(G$1,$A222)&gt;0,TRUE,FALSE)),"")</f>
        <v/>
      </c>
      <c r="H222" s="17" t="str">
        <f>IFERROR(AND(OR(H1:H221,$AA222)=TRUE,IF(SEARCH(H$1,$A222)&gt;0,TRUE,FALSE)),"")</f>
        <v/>
      </c>
      <c r="I222" s="17" t="str">
        <f>IFERROR(AND(OR(I1:L221,$AA222)=TRUE,IF(SEARCH(I$1,$A222)&gt;0,TRUE,FALSE)),"")</f>
        <v/>
      </c>
      <c r="J222" s="17" t="b">
        <f>IFERROR(AND(OR(J1:L221,$AA222)=TRUE,IF(SEARCH(J$1,$A222)&gt;0,TRUE,FALSE)),"")</f>
        <v>0</v>
      </c>
      <c r="K222" s="17" t="str">
        <f>IFERROR(AND(OR(K1:L221,$AA222)=TRUE,IF(SEARCH(K$1,$A222)&gt;0,TRUE,FALSE)),"")</f>
        <v/>
      </c>
      <c r="L222" s="17" t="str">
        <f>IFERROR(AND(OR(L1:L221,$AA222)=TRUE,IF(SEARCH(L$1,$A222)&gt;0,TRUE,FALSE)),"")</f>
        <v/>
      </c>
      <c r="M222" s="17" t="str">
        <f>IFERROR(AND(OR(M1:M221,$AA222)=TRUE,IF(SEARCH(M$1,$A222)&gt;0,TRUE,FALSE)),"")</f>
        <v/>
      </c>
      <c r="N222" s="17" t="str">
        <f>IFERROR(AND(OR(N1:Q221,$AA222)=TRUE,IF(SEARCH(N$1,$A222)&gt;0,TRUE,FALSE)),"")</f>
        <v/>
      </c>
      <c r="O222" s="17" t="str">
        <f>IFERROR(AND(OR(O1:Q221,$AA222)=TRUE,IF(SEARCH(O$1,$A222)&gt;0,TRUE,FALSE)),"")</f>
        <v/>
      </c>
      <c r="P222" s="17" t="str">
        <f>IFERROR(AND(OR(P1:Q221,$AA222)=TRUE,IF(SEARCH(P$1,$A222)&gt;0,TRUE,FALSE)),"")</f>
        <v/>
      </c>
      <c r="Q222" s="17" t="str">
        <f>IFERROR(AND(OR(Q1:Q221,$AA222)=TRUE,IF(SEARCH(Q$1,$A222)&gt;0,TRUE,FALSE)),"")</f>
        <v/>
      </c>
      <c r="R222" s="17" t="str">
        <f>IFERROR(AND(OR(R1:S221,$AA222)=TRUE,IF(SEARCH(R$1,$A222)&gt;0,TRUE,FALSE)),"")</f>
        <v/>
      </c>
      <c r="S222" s="17" t="str">
        <f>IFERROR(AND(OR(S1:S221,$AA222)=TRUE,IF(SEARCH(S$1,$A222)&gt;0,TRUE,FALSE)),"")</f>
        <v/>
      </c>
      <c r="T222" s="17" t="str">
        <f>IFERROR(AND(OR(T1:T221,$AA222)=TRUE,IF(SEARCH(T$1,$A222)&gt;0,TRUE,FALSE)),"")</f>
        <v/>
      </c>
      <c r="U222" s="17" t="str">
        <f>IFERROR(AND(OR(U1:X221,$AA222)=TRUE,IF(SEARCH(U$1,$A222)&gt;0,TRUE,FALSE)),"")</f>
        <v/>
      </c>
      <c r="V222" s="17" t="str">
        <f>IFERROR(AND(OR(V1:X221,$AA222)=TRUE,IF(SEARCH(V$1,$A222)&gt;0,TRUE,FALSE)),"")</f>
        <v/>
      </c>
      <c r="W222" s="17" t="b">
        <f>IFERROR(AND(OR(W1:X221,$AA222)=TRUE,IF(SEARCH(W$1,$A222)&gt;0,TRUE,FALSE)),"")</f>
        <v>0</v>
      </c>
      <c r="X222" s="17" t="str">
        <f>IFERROR(AND(OR(X1:X221,$AA222)=TRUE,IF(SEARCH(X$1,$A222)&gt;0,TRUE,FALSE)),"")</f>
        <v/>
      </c>
      <c r="Y222" s="17">
        <f t="shared" si="15"/>
        <v>0</v>
      </c>
      <c r="Z222" s="17" t="b">
        <f t="shared" si="16"/>
        <v>0</v>
      </c>
      <c r="AA222" s="17" t="b">
        <f t="shared" si="17"/>
        <v>0</v>
      </c>
      <c r="AB222" s="17" t="b">
        <f t="shared" si="18"/>
        <v>0</v>
      </c>
      <c r="AC222" s="17" t="b">
        <f>IF(E222&gt;'Overview (RESPONSES REQUIRED)'!$F$52,FALSE,TRUE)</f>
        <v>0</v>
      </c>
      <c r="AD222" s="17" t="b">
        <f>IF('Overview (RESPONSES REQUIRED)'!$D$52="Y", TRUE, FALSE)</f>
        <v>0</v>
      </c>
      <c r="AE222" s="17" t="str">
        <f t="shared" si="19"/>
        <v>N</v>
      </c>
    </row>
    <row r="223" spans="1:31" ht="15" x14ac:dyDescent="0.15">
      <c r="A223" s="17" t="s">
        <v>1634</v>
      </c>
      <c r="B223" s="17">
        <v>1</v>
      </c>
      <c r="C223" s="17">
        <v>1</v>
      </c>
      <c r="D223" s="17" t="s">
        <v>1414</v>
      </c>
      <c r="E223" s="17">
        <v>4</v>
      </c>
      <c r="F223" s="17" t="str">
        <f>IF('ENDC-n78'!P226="Y", "Y", IF('ENDC-n78'!P226="N", "N", 0))</f>
        <v>N</v>
      </c>
      <c r="G223" s="17" t="str">
        <f>IFERROR(AND(OR(G1:H222,$AA223)=TRUE,IF(SEARCH(G$1,$A223)&gt;0,TRUE,FALSE)),"")</f>
        <v/>
      </c>
      <c r="H223" s="17" t="str">
        <f>IFERROR(AND(OR(H1:H222,$AA223)=TRUE,IF(SEARCH(H$1,$A223)&gt;0,TRUE,FALSE)),"")</f>
        <v/>
      </c>
      <c r="I223" s="17" t="str">
        <f>IFERROR(AND(OR(I1:L222,$AA223)=TRUE,IF(SEARCH(I$1,$A223)&gt;0,TRUE,FALSE)),"")</f>
        <v/>
      </c>
      <c r="J223" s="17" t="str">
        <f>IFERROR(AND(OR(J1:L222,$AA223)=TRUE,IF(SEARCH(J$1,$A223)&gt;0,TRUE,FALSE)),"")</f>
        <v/>
      </c>
      <c r="K223" s="17" t="str">
        <f>IFERROR(AND(OR(K1:L222,$AA223)=TRUE,IF(SEARCH(K$1,$A223)&gt;0,TRUE,FALSE)),"")</f>
        <v/>
      </c>
      <c r="L223" s="17" t="str">
        <f>IFERROR(AND(OR(L1:L222,$AA223)=TRUE,IF(SEARCH(L$1,$A223)&gt;0,TRUE,FALSE)),"")</f>
        <v/>
      </c>
      <c r="M223" s="17" t="str">
        <f>IFERROR(AND(OR(M1:M222,$AA223)=TRUE,IF(SEARCH(M$1,$A223)&gt;0,TRUE,FALSE)),"")</f>
        <v/>
      </c>
      <c r="N223" s="17" t="str">
        <f>IFERROR(AND(OR(N1:Q222,$AA223)=TRUE,IF(SEARCH(N$1,$A223)&gt;0,TRUE,FALSE)),"")</f>
        <v/>
      </c>
      <c r="O223" s="17" t="b">
        <f>IFERROR(AND(OR(O1:Q222,$AA223)=TRUE,IF(SEARCH(O$1,$A223)&gt;0,TRUE,FALSE)),"")</f>
        <v>0</v>
      </c>
      <c r="P223" s="17" t="str">
        <f>IFERROR(AND(OR(P1:Q222,$AA223)=TRUE,IF(SEARCH(P$1,$A223)&gt;0,TRUE,FALSE)),"")</f>
        <v/>
      </c>
      <c r="Q223" s="17" t="str">
        <f>IFERROR(AND(OR(Q1:Q222,$AA223)=TRUE,IF(SEARCH(Q$1,$A223)&gt;0,TRUE,FALSE)),"")</f>
        <v/>
      </c>
      <c r="R223" s="17" t="str">
        <f>IFERROR(AND(OR(R1:S222,$AA223)=TRUE,IF(SEARCH(R$1,$A223)&gt;0,TRUE,FALSE)),"")</f>
        <v/>
      </c>
      <c r="S223" s="17" t="str">
        <f>IFERROR(AND(OR(S1:S222,$AA223)=TRUE,IF(SEARCH(S$1,$A223)&gt;0,TRUE,FALSE)),"")</f>
        <v/>
      </c>
      <c r="T223" s="17" t="str">
        <f>IFERROR(AND(OR(T1:T222,$AA223)=TRUE,IF(SEARCH(T$1,$A223)&gt;0,TRUE,FALSE)),"")</f>
        <v/>
      </c>
      <c r="U223" s="17" t="str">
        <f>IFERROR(AND(OR(U1:X222,$AA223)=TRUE,IF(SEARCH(U$1,$A223)&gt;0,TRUE,FALSE)),"")</f>
        <v/>
      </c>
      <c r="V223" s="17" t="str">
        <f>IFERROR(AND(OR(V1:X222,$AA223)=TRUE,IF(SEARCH(V$1,$A223)&gt;0,TRUE,FALSE)),"")</f>
        <v/>
      </c>
      <c r="W223" s="17" t="b">
        <f>IFERROR(AND(OR(W1:X222,$AA223)=TRUE,IF(SEARCH(W$1,$A223)&gt;0,TRUE,FALSE)),"")</f>
        <v>0</v>
      </c>
      <c r="X223" s="17" t="str">
        <f>IFERROR(AND(OR(X1:X222,$AA223)=TRUE,IF(SEARCH(X$1,$A223)&gt;0,TRUE,FALSE)),"")</f>
        <v/>
      </c>
      <c r="Y223" s="17">
        <f t="shared" si="15"/>
        <v>0</v>
      </c>
      <c r="Z223" s="17" t="b">
        <f t="shared" si="16"/>
        <v>0</v>
      </c>
      <c r="AA223" s="17" t="b">
        <f t="shared" si="17"/>
        <v>0</v>
      </c>
      <c r="AB223" s="17" t="b">
        <f t="shared" si="18"/>
        <v>0</v>
      </c>
      <c r="AC223" s="17" t="b">
        <f>IF(E223&gt;'Overview (RESPONSES REQUIRED)'!$F$52,FALSE,TRUE)</f>
        <v>0</v>
      </c>
      <c r="AD223" s="17" t="b">
        <f>IF('Overview (RESPONSES REQUIRED)'!$D$52="Y", TRUE, FALSE)</f>
        <v>0</v>
      </c>
      <c r="AE223" s="17" t="str">
        <f t="shared" si="19"/>
        <v>N</v>
      </c>
    </row>
    <row r="224" spans="1:31" ht="15" x14ac:dyDescent="0.15">
      <c r="A224" s="17" t="s">
        <v>1635</v>
      </c>
      <c r="B224" s="17">
        <v>1</v>
      </c>
      <c r="C224" s="17">
        <v>1</v>
      </c>
      <c r="D224" s="17" t="s">
        <v>1414</v>
      </c>
      <c r="E224" s="17">
        <v>2</v>
      </c>
      <c r="F224" s="17" t="str">
        <f>IF('ENDC-n78'!P227="Y", "Y", IF('ENDC-n78'!P227="N", "N", 0))</f>
        <v>N</v>
      </c>
      <c r="G224" s="17" t="b">
        <f>IFERROR(AND(OR(G1:H223,$AA224)=TRUE,IF(SEARCH(G$1,$A224)&gt;0,TRUE,FALSE)),"")</f>
        <v>0</v>
      </c>
      <c r="H224" s="17" t="str">
        <f>IFERROR(AND(OR(H1:H223,$AA224)=TRUE,IF(SEARCH(H$1,$A224)&gt;0,TRUE,FALSE)),"")</f>
        <v/>
      </c>
      <c r="I224" s="17" t="str">
        <f>IFERROR(AND(OR(I1:L223,$AA224)=TRUE,IF(SEARCH(I$1,$A224)&gt;0,TRUE,FALSE)),"")</f>
        <v/>
      </c>
      <c r="J224" s="17" t="str">
        <f>IFERROR(AND(OR(J1:L223,$AA224)=TRUE,IF(SEARCH(J$1,$A224)&gt;0,TRUE,FALSE)),"")</f>
        <v/>
      </c>
      <c r="K224" s="17" t="str">
        <f>IFERROR(AND(OR(K1:L223,$AA224)=TRUE,IF(SEARCH(K$1,$A224)&gt;0,TRUE,FALSE)),"")</f>
        <v/>
      </c>
      <c r="L224" s="17" t="str">
        <f>IFERROR(AND(OR(L1:L223,$AA224)=TRUE,IF(SEARCH(L$1,$A224)&gt;0,TRUE,FALSE)),"")</f>
        <v/>
      </c>
      <c r="M224" s="17" t="str">
        <f>IFERROR(AND(OR(M1:M223,$AA224)=TRUE,IF(SEARCH(M$1,$A224)&gt;0,TRUE,FALSE)),"")</f>
        <v/>
      </c>
      <c r="N224" s="17" t="str">
        <f>IFERROR(AND(OR(N1:Q223,$AA224)=TRUE,IF(SEARCH(N$1,$A224)&gt;0,TRUE,FALSE)),"")</f>
        <v/>
      </c>
      <c r="O224" s="17" t="str">
        <f>IFERROR(AND(OR(O1:Q223,$AA224)=TRUE,IF(SEARCH(O$1,$A224)&gt;0,TRUE,FALSE)),"")</f>
        <v/>
      </c>
      <c r="P224" s="17" t="str">
        <f>IFERROR(AND(OR(P1:Q223,$AA224)=TRUE,IF(SEARCH(P$1,$A224)&gt;0,TRUE,FALSE)),"")</f>
        <v/>
      </c>
      <c r="Q224" s="17" t="str">
        <f>IFERROR(AND(OR(Q1:Q223,$AA224)=TRUE,IF(SEARCH(Q$1,$A224)&gt;0,TRUE,FALSE)),"")</f>
        <v/>
      </c>
      <c r="R224" s="17" t="str">
        <f>IFERROR(AND(OR(R1:S223,$AA224)=TRUE,IF(SEARCH(R$1,$A224)&gt;0,TRUE,FALSE)),"")</f>
        <v/>
      </c>
      <c r="S224" s="17" t="str">
        <f>IFERROR(AND(OR(S1:S223,$AA224)=TRUE,IF(SEARCH(S$1,$A224)&gt;0,TRUE,FALSE)),"")</f>
        <v/>
      </c>
      <c r="T224" s="17" t="str">
        <f>IFERROR(AND(OR(T1:T223,$AA224)=TRUE,IF(SEARCH(T$1,$A224)&gt;0,TRUE,FALSE)),"")</f>
        <v/>
      </c>
      <c r="U224" s="17" t="str">
        <f>IFERROR(AND(OR(U1:X223,$AA224)=TRUE,IF(SEARCH(U$1,$A224)&gt;0,TRUE,FALSE)),"")</f>
        <v/>
      </c>
      <c r="V224" s="17" t="str">
        <f>IFERROR(AND(OR(V1:X223,$AA224)=TRUE,IF(SEARCH(V$1,$A224)&gt;0,TRUE,FALSE)),"")</f>
        <v/>
      </c>
      <c r="W224" s="17" t="b">
        <f>IFERROR(AND(OR(W1:X223,$AA224)=TRUE,IF(SEARCH(W$1,$A224)&gt;0,TRUE,FALSE)),"")</f>
        <v>0</v>
      </c>
      <c r="X224" s="17" t="str">
        <f>IFERROR(AND(OR(X1:X223,$AA224)=TRUE,IF(SEARCH(X$1,$A224)&gt;0,TRUE,FALSE)),"")</f>
        <v/>
      </c>
      <c r="Y224" s="17">
        <f t="shared" si="15"/>
        <v>0</v>
      </c>
      <c r="Z224" s="17" t="b">
        <f t="shared" si="16"/>
        <v>0</v>
      </c>
      <c r="AA224" s="17" t="b">
        <f t="shared" si="17"/>
        <v>0</v>
      </c>
      <c r="AB224" s="17" t="b">
        <f t="shared" si="18"/>
        <v>0</v>
      </c>
      <c r="AC224" s="17" t="b">
        <f>IF(E224&gt;'Overview (RESPONSES REQUIRED)'!$F$52,FALSE,TRUE)</f>
        <v>0</v>
      </c>
      <c r="AD224" s="17" t="b">
        <f>IF('Overview (RESPONSES REQUIRED)'!$D$52="Y", TRUE, FALSE)</f>
        <v>0</v>
      </c>
      <c r="AE224" s="17" t="str">
        <f t="shared" si="19"/>
        <v>N</v>
      </c>
    </row>
    <row r="225" spans="1:31" ht="15" x14ac:dyDescent="0.15">
      <c r="A225" s="17" t="s">
        <v>1636</v>
      </c>
      <c r="B225" s="17">
        <v>1</v>
      </c>
      <c r="C225" s="17">
        <v>1</v>
      </c>
      <c r="D225" s="17" t="s">
        <v>1414</v>
      </c>
      <c r="E225" s="17">
        <v>2</v>
      </c>
      <c r="F225" s="17" t="str">
        <f>IF('ENDC-n78'!P228="Y", "Y", IF('ENDC-n78'!P228="N", "N", 0))</f>
        <v>N</v>
      </c>
      <c r="G225" s="17" t="str">
        <f>IFERROR(AND(OR(G1:H224,$AA225)=TRUE,IF(SEARCH(G$1,$A225)&gt;0,TRUE,FALSE)),"")</f>
        <v/>
      </c>
      <c r="H225" s="17" t="str">
        <f>IFERROR(AND(OR(H1:H224,$AA225)=TRUE,IF(SEARCH(H$1,$A225)&gt;0,TRUE,FALSE)),"")</f>
        <v/>
      </c>
      <c r="I225" s="17" t="b">
        <f>IFERROR(AND(OR(I1:L224,$AA225)=TRUE,IF(SEARCH(I$1,$A225)&gt;0,TRUE,FALSE)),"")</f>
        <v>0</v>
      </c>
      <c r="J225" s="17" t="str">
        <f>IFERROR(AND(OR(J1:L224,$AA225)=TRUE,IF(SEARCH(J$1,$A225)&gt;0,TRUE,FALSE)),"")</f>
        <v/>
      </c>
      <c r="K225" s="17" t="str">
        <f>IFERROR(AND(OR(K1:L224,$AA225)=TRUE,IF(SEARCH(K$1,$A225)&gt;0,TRUE,FALSE)),"")</f>
        <v/>
      </c>
      <c r="L225" s="17" t="str">
        <f>IFERROR(AND(OR(L1:L224,$AA225)=TRUE,IF(SEARCH(L$1,$A225)&gt;0,TRUE,FALSE)),"")</f>
        <v/>
      </c>
      <c r="M225" s="17" t="str">
        <f>IFERROR(AND(OR(M1:M224,$AA225)=TRUE,IF(SEARCH(M$1,$A225)&gt;0,TRUE,FALSE)),"")</f>
        <v/>
      </c>
      <c r="N225" s="17" t="str">
        <f>IFERROR(AND(OR(N1:Q224,$AA225)=TRUE,IF(SEARCH(N$1,$A225)&gt;0,TRUE,FALSE)),"")</f>
        <v/>
      </c>
      <c r="O225" s="17" t="str">
        <f>IFERROR(AND(OR(O1:Q224,$AA225)=TRUE,IF(SEARCH(O$1,$A225)&gt;0,TRUE,FALSE)),"")</f>
        <v/>
      </c>
      <c r="P225" s="17" t="str">
        <f>IFERROR(AND(OR(P1:Q224,$AA225)=TRUE,IF(SEARCH(P$1,$A225)&gt;0,TRUE,FALSE)),"")</f>
        <v/>
      </c>
      <c r="Q225" s="17" t="str">
        <f>IFERROR(AND(OR(Q1:Q224,$AA225)=TRUE,IF(SEARCH(Q$1,$A225)&gt;0,TRUE,FALSE)),"")</f>
        <v/>
      </c>
      <c r="R225" s="17" t="str">
        <f>IFERROR(AND(OR(R1:S224,$AA225)=TRUE,IF(SEARCH(R$1,$A225)&gt;0,TRUE,FALSE)),"")</f>
        <v/>
      </c>
      <c r="S225" s="17" t="str">
        <f>IFERROR(AND(OR(S1:S224,$AA225)=TRUE,IF(SEARCH(S$1,$A225)&gt;0,TRUE,FALSE)),"")</f>
        <v/>
      </c>
      <c r="T225" s="17" t="str">
        <f>IFERROR(AND(OR(T1:T224,$AA225)=TRUE,IF(SEARCH(T$1,$A225)&gt;0,TRUE,FALSE)),"")</f>
        <v/>
      </c>
      <c r="U225" s="17" t="str">
        <f>IFERROR(AND(OR(U1:X224,$AA225)=TRUE,IF(SEARCH(U$1,$A225)&gt;0,TRUE,FALSE)),"")</f>
        <v/>
      </c>
      <c r="V225" s="17" t="str">
        <f>IFERROR(AND(OR(V1:X224,$AA225)=TRUE,IF(SEARCH(V$1,$A225)&gt;0,TRUE,FALSE)),"")</f>
        <v/>
      </c>
      <c r="W225" s="17" t="b">
        <f>IFERROR(AND(OR(W1:X224,$AA225)=TRUE,IF(SEARCH(W$1,$A225)&gt;0,TRUE,FALSE)),"")</f>
        <v>0</v>
      </c>
      <c r="X225" s="17" t="str">
        <f>IFERROR(AND(OR(X1:X224,$AA225)=TRUE,IF(SEARCH(X$1,$A225)&gt;0,TRUE,FALSE)),"")</f>
        <v/>
      </c>
      <c r="Y225" s="17">
        <f t="shared" si="15"/>
        <v>0</v>
      </c>
      <c r="Z225" s="17" t="b">
        <f t="shared" si="16"/>
        <v>0</v>
      </c>
      <c r="AA225" s="17" t="b">
        <f t="shared" si="17"/>
        <v>0</v>
      </c>
      <c r="AB225" s="17" t="b">
        <f t="shared" si="18"/>
        <v>0</v>
      </c>
      <c r="AC225" s="17" t="b">
        <f>IF(E225&gt;'Overview (RESPONSES REQUIRED)'!$F$52,FALSE,TRUE)</f>
        <v>0</v>
      </c>
      <c r="AD225" s="17" t="b">
        <f>IF('Overview (RESPONSES REQUIRED)'!$D$52="Y", TRUE, FALSE)</f>
        <v>0</v>
      </c>
      <c r="AE225" s="17" t="str">
        <f t="shared" si="19"/>
        <v>N</v>
      </c>
    </row>
    <row r="226" spans="1:31" ht="15" x14ac:dyDescent="0.15">
      <c r="A226" s="17" t="s">
        <v>1637</v>
      </c>
      <c r="B226" s="17">
        <v>1</v>
      </c>
      <c r="C226" s="17">
        <v>1</v>
      </c>
      <c r="D226" s="17" t="s">
        <v>1414</v>
      </c>
      <c r="E226" s="17">
        <v>2</v>
      </c>
      <c r="F226" s="17" t="str">
        <f>IF('ENDC-n78'!P229="Y", "Y", IF('ENDC-n78'!P229="N", "N", 0))</f>
        <v>N</v>
      </c>
      <c r="G226" s="17" t="str">
        <f>IFERROR(AND(OR(G1:H225,$AA226)=TRUE,IF(SEARCH(G$1,$A226)&gt;0,TRUE,FALSE)),"")</f>
        <v/>
      </c>
      <c r="H226" s="17" t="str">
        <f>IFERROR(AND(OR(H1:H225,$AA226)=TRUE,IF(SEARCH(H$1,$A226)&gt;0,TRUE,FALSE)),"")</f>
        <v/>
      </c>
      <c r="I226" s="17" t="str">
        <f>IFERROR(AND(OR(I1:L225,$AA226)=TRUE,IF(SEARCH(I$1,$A226)&gt;0,TRUE,FALSE)),"")</f>
        <v/>
      </c>
      <c r="J226" s="17" t="str">
        <f>IFERROR(AND(OR(J1:L225,$AA226)=TRUE,IF(SEARCH(J$1,$A226)&gt;0,TRUE,FALSE)),"")</f>
        <v/>
      </c>
      <c r="K226" s="17" t="str">
        <f>IFERROR(AND(OR(K1:L225,$AA226)=TRUE,IF(SEARCH(K$1,$A226)&gt;0,TRUE,FALSE)),"")</f>
        <v/>
      </c>
      <c r="L226" s="17" t="str">
        <f>IFERROR(AND(OR(L1:L225,$AA226)=TRUE,IF(SEARCH(L$1,$A226)&gt;0,TRUE,FALSE)),"")</f>
        <v/>
      </c>
      <c r="M226" s="17" t="str">
        <f>IFERROR(AND(OR(M1:M225,$AA226)=TRUE,IF(SEARCH(M$1,$A226)&gt;0,TRUE,FALSE)),"")</f>
        <v/>
      </c>
      <c r="N226" s="17" t="b">
        <f>IFERROR(AND(OR(N1:Q225,$AA226)=TRUE,IF(SEARCH(N$1,$A226)&gt;0,TRUE,FALSE)),"")</f>
        <v>0</v>
      </c>
      <c r="O226" s="17" t="str">
        <f>IFERROR(AND(OR(O1:Q225,$AA226)=TRUE,IF(SEARCH(O$1,$A226)&gt;0,TRUE,FALSE)),"")</f>
        <v/>
      </c>
      <c r="P226" s="17" t="str">
        <f>IFERROR(AND(OR(P1:Q225,$AA226)=TRUE,IF(SEARCH(P$1,$A226)&gt;0,TRUE,FALSE)),"")</f>
        <v/>
      </c>
      <c r="Q226" s="17" t="str">
        <f>IFERROR(AND(OR(Q1:Q225,$AA226)=TRUE,IF(SEARCH(Q$1,$A226)&gt;0,TRUE,FALSE)),"")</f>
        <v/>
      </c>
      <c r="R226" s="17" t="str">
        <f>IFERROR(AND(OR(R1:S225,$AA226)=TRUE,IF(SEARCH(R$1,$A226)&gt;0,TRUE,FALSE)),"")</f>
        <v/>
      </c>
      <c r="S226" s="17" t="str">
        <f>IFERROR(AND(OR(S1:S225,$AA226)=TRUE,IF(SEARCH(S$1,$A226)&gt;0,TRUE,FALSE)),"")</f>
        <v/>
      </c>
      <c r="T226" s="17" t="str">
        <f>IFERROR(AND(OR(T1:T225,$AA226)=TRUE,IF(SEARCH(T$1,$A226)&gt;0,TRUE,FALSE)),"")</f>
        <v/>
      </c>
      <c r="U226" s="17" t="str">
        <f>IFERROR(AND(OR(U1:X225,$AA226)=TRUE,IF(SEARCH(U$1,$A226)&gt;0,TRUE,FALSE)),"")</f>
        <v/>
      </c>
      <c r="V226" s="17" t="str">
        <f>IFERROR(AND(OR(V1:X225,$AA226)=TRUE,IF(SEARCH(V$1,$A226)&gt;0,TRUE,FALSE)),"")</f>
        <v/>
      </c>
      <c r="W226" s="17" t="b">
        <f>IFERROR(AND(OR(W1:X225,$AA226)=TRUE,IF(SEARCH(W$1,$A226)&gt;0,TRUE,FALSE)),"")</f>
        <v>0</v>
      </c>
      <c r="X226" s="17" t="str">
        <f>IFERROR(AND(OR(X1:X225,$AA226)=TRUE,IF(SEARCH(X$1,$A226)&gt;0,TRUE,FALSE)),"")</f>
        <v/>
      </c>
      <c r="Y226" s="17">
        <f t="shared" si="15"/>
        <v>0</v>
      </c>
      <c r="Z226" s="17" t="b">
        <f t="shared" si="16"/>
        <v>0</v>
      </c>
      <c r="AA226" s="17" t="b">
        <f t="shared" si="17"/>
        <v>0</v>
      </c>
      <c r="AB226" s="17" t="b">
        <f t="shared" si="18"/>
        <v>0</v>
      </c>
      <c r="AC226" s="17" t="b">
        <f>IF(E226&gt;'Overview (RESPONSES REQUIRED)'!$F$52,FALSE,TRUE)</f>
        <v>0</v>
      </c>
      <c r="AD226" s="17" t="b">
        <f>IF('Overview (RESPONSES REQUIRED)'!$D$52="Y", TRUE, FALSE)</f>
        <v>0</v>
      </c>
      <c r="AE226" s="17" t="str">
        <f t="shared" si="19"/>
        <v>N</v>
      </c>
    </row>
    <row r="227" spans="1:31" ht="15" x14ac:dyDescent="0.15">
      <c r="A227" s="17" t="s">
        <v>1638</v>
      </c>
      <c r="B227" s="17">
        <v>1</v>
      </c>
      <c r="C227" s="17">
        <v>1</v>
      </c>
      <c r="D227" s="17" t="s">
        <v>1414</v>
      </c>
      <c r="E227" s="17">
        <v>4</v>
      </c>
      <c r="F227" s="17" t="str">
        <f>IF('ENDC-n78'!P230="Y", "Y", IF('ENDC-n78'!P230="N", "N", 0))</f>
        <v>N</v>
      </c>
      <c r="G227" s="17" t="str">
        <f>IFERROR(AND(OR(G1:H226,$AA227)=TRUE,IF(SEARCH(G$1,$A227)&gt;0,TRUE,FALSE)),"")</f>
        <v/>
      </c>
      <c r="H227" s="17" t="str">
        <f>IFERROR(AND(OR(H1:H226,$AA227)=TRUE,IF(SEARCH(H$1,$A227)&gt;0,TRUE,FALSE)),"")</f>
        <v/>
      </c>
      <c r="I227" s="17" t="str">
        <f>IFERROR(AND(OR(I1:L226,$AA227)=TRUE,IF(SEARCH(I$1,$A227)&gt;0,TRUE,FALSE)),"")</f>
        <v/>
      </c>
      <c r="J227" s="17" t="str">
        <f>IFERROR(AND(OR(J1:L226,$AA227)=TRUE,IF(SEARCH(J$1,$A227)&gt;0,TRUE,FALSE)),"")</f>
        <v/>
      </c>
      <c r="K227" s="17" t="str">
        <f>IFERROR(AND(OR(K1:L226,$AA227)=TRUE,IF(SEARCH(K$1,$A227)&gt;0,TRUE,FALSE)),"")</f>
        <v/>
      </c>
      <c r="L227" s="17" t="str">
        <f>IFERROR(AND(OR(L1:L226,$AA227)=TRUE,IF(SEARCH(L$1,$A227)&gt;0,TRUE,FALSE)),"")</f>
        <v/>
      </c>
      <c r="M227" s="17" t="str">
        <f>IFERROR(AND(OR(M1:M226,$AA227)=TRUE,IF(SEARCH(M$1,$A227)&gt;0,TRUE,FALSE)),"")</f>
        <v/>
      </c>
      <c r="N227" s="17" t="str">
        <f>IFERROR(AND(OR(N1:Q226,$AA227)=TRUE,IF(SEARCH(N$1,$A227)&gt;0,TRUE,FALSE)),"")</f>
        <v/>
      </c>
      <c r="O227" s="17" t="str">
        <f>IFERROR(AND(OR(O1:Q226,$AA227)=TRUE,IF(SEARCH(O$1,$A227)&gt;0,TRUE,FALSE)),"")</f>
        <v/>
      </c>
      <c r="P227" s="17" t="b">
        <f>IFERROR(AND(OR(P1:Q226,$AA227)=TRUE,IF(SEARCH(P$1,$A227)&gt;0,TRUE,FALSE)),"")</f>
        <v>0</v>
      </c>
      <c r="Q227" s="17" t="str">
        <f>IFERROR(AND(OR(Q1:Q226,$AA227)=TRUE,IF(SEARCH(Q$1,$A227)&gt;0,TRUE,FALSE)),"")</f>
        <v/>
      </c>
      <c r="R227" s="17" t="str">
        <f>IFERROR(AND(OR(R1:S226,$AA227)=TRUE,IF(SEARCH(R$1,$A227)&gt;0,TRUE,FALSE)),"")</f>
        <v/>
      </c>
      <c r="S227" s="17" t="str">
        <f>IFERROR(AND(OR(S1:S226,$AA227)=TRUE,IF(SEARCH(S$1,$A227)&gt;0,TRUE,FALSE)),"")</f>
        <v/>
      </c>
      <c r="T227" s="17" t="str">
        <f>IFERROR(AND(OR(T1:T226,$AA227)=TRUE,IF(SEARCH(T$1,$A227)&gt;0,TRUE,FALSE)),"")</f>
        <v/>
      </c>
      <c r="U227" s="17" t="b">
        <f>IFERROR(AND(OR(U1:X226,$AA227)=TRUE,IF(SEARCH(U$1,$A227)&gt;0,TRUE,FALSE)),"")</f>
        <v>0</v>
      </c>
      <c r="V227" s="17" t="str">
        <f>IFERROR(AND(OR(V1:X226,$AA227)=TRUE,IF(SEARCH(V$1,$A227)&gt;0,TRUE,FALSE)),"")</f>
        <v/>
      </c>
      <c r="W227" s="17" t="str">
        <f>IFERROR(AND(OR(W1:X226,$AA227)=TRUE,IF(SEARCH(W$1,$A227)&gt;0,TRUE,FALSE)),"")</f>
        <v/>
      </c>
      <c r="X227" s="17" t="str">
        <f>IFERROR(AND(OR(X1:X226,$AA227)=TRUE,IF(SEARCH(X$1,$A227)&gt;0,TRUE,FALSE)),"")</f>
        <v/>
      </c>
      <c r="Y227" s="17">
        <f t="shared" si="15"/>
        <v>0</v>
      </c>
      <c r="Z227" s="17" t="b">
        <f t="shared" si="16"/>
        <v>0</v>
      </c>
      <c r="AA227" s="17" t="b">
        <f t="shared" si="17"/>
        <v>0</v>
      </c>
      <c r="AB227" s="17" t="b">
        <f t="shared" si="18"/>
        <v>0</v>
      </c>
      <c r="AC227" s="17" t="b">
        <f>IF(E227&gt;'Overview (RESPONSES REQUIRED)'!$F$52,FALSE,TRUE)</f>
        <v>0</v>
      </c>
      <c r="AD227" s="17" t="b">
        <f>IF('Overview (RESPONSES REQUIRED)'!$D$52="Y", TRUE, FALSE)</f>
        <v>0</v>
      </c>
      <c r="AE227" s="17" t="str">
        <f t="shared" si="19"/>
        <v>N</v>
      </c>
    </row>
    <row r="228" spans="1:31" ht="15" x14ac:dyDescent="0.15">
      <c r="A228" s="17" t="s">
        <v>1639</v>
      </c>
      <c r="B228" s="17">
        <v>1</v>
      </c>
      <c r="C228" s="17">
        <v>1</v>
      </c>
      <c r="D228" s="17" t="s">
        <v>1414</v>
      </c>
      <c r="E228" s="17">
        <v>4</v>
      </c>
      <c r="F228" s="17" t="str">
        <f>IF('ENDC-n78'!P231="Y", "Y", IF('ENDC-n78'!P231="N", "N", 0))</f>
        <v>N</v>
      </c>
      <c r="G228" s="17" t="str">
        <f>IFERROR(AND(OR(G1:H227,$AA228)=TRUE,IF(SEARCH(G$1,$A228)&gt;0,TRUE,FALSE)),"")</f>
        <v/>
      </c>
      <c r="H228" s="17" t="str">
        <f>IFERROR(AND(OR(H1:H227,$AA228)=TRUE,IF(SEARCH(H$1,$A228)&gt;0,TRUE,FALSE)),"")</f>
        <v/>
      </c>
      <c r="I228" s="17" t="str">
        <f>IFERROR(AND(OR(I1:L227,$AA228)=TRUE,IF(SEARCH(I$1,$A228)&gt;0,TRUE,FALSE)),"")</f>
        <v/>
      </c>
      <c r="J228" s="17" t="str">
        <f>IFERROR(AND(OR(J1:L227,$AA228)=TRUE,IF(SEARCH(J$1,$A228)&gt;0,TRUE,FALSE)),"")</f>
        <v/>
      </c>
      <c r="K228" s="17" t="b">
        <f>IFERROR(AND(OR(K1:L227,$AA228)=TRUE,IF(SEARCH(K$1,$A228)&gt;0,TRUE,FALSE)),"")</f>
        <v>0</v>
      </c>
      <c r="L228" s="17" t="str">
        <f>IFERROR(AND(OR(L1:L227,$AA228)=TRUE,IF(SEARCH(L$1,$A228)&gt;0,TRUE,FALSE)),"")</f>
        <v/>
      </c>
      <c r="M228" s="17" t="str">
        <f>IFERROR(AND(OR(M1:M227,$AA228)=TRUE,IF(SEARCH(M$1,$A228)&gt;0,TRUE,FALSE)),"")</f>
        <v/>
      </c>
      <c r="N228" s="17" t="str">
        <f>IFERROR(AND(OR(N1:Q227,$AA228)=TRUE,IF(SEARCH(N$1,$A228)&gt;0,TRUE,FALSE)),"")</f>
        <v/>
      </c>
      <c r="O228" s="17" t="str">
        <f>IFERROR(AND(OR(O1:Q227,$AA228)=TRUE,IF(SEARCH(O$1,$A228)&gt;0,TRUE,FALSE)),"")</f>
        <v/>
      </c>
      <c r="P228" s="17" t="str">
        <f>IFERROR(AND(OR(P1:Q227,$AA228)=TRUE,IF(SEARCH(P$1,$A228)&gt;0,TRUE,FALSE)),"")</f>
        <v/>
      </c>
      <c r="Q228" s="17" t="str">
        <f>IFERROR(AND(OR(Q1:Q227,$AA228)=TRUE,IF(SEARCH(Q$1,$A228)&gt;0,TRUE,FALSE)),"")</f>
        <v/>
      </c>
      <c r="R228" s="17" t="str">
        <f>IFERROR(AND(OR(R1:S227,$AA228)=TRUE,IF(SEARCH(R$1,$A228)&gt;0,TRUE,FALSE)),"")</f>
        <v/>
      </c>
      <c r="S228" s="17" t="str">
        <f>IFERROR(AND(OR(S1:S227,$AA228)=TRUE,IF(SEARCH(S$1,$A228)&gt;0,TRUE,FALSE)),"")</f>
        <v/>
      </c>
      <c r="T228" s="17" t="str">
        <f>IFERROR(AND(OR(T1:T227,$AA228)=TRUE,IF(SEARCH(T$1,$A228)&gt;0,TRUE,FALSE)),"")</f>
        <v/>
      </c>
      <c r="U228" s="17" t="b">
        <f>IFERROR(AND(OR(U1:X227,$AA228)=TRUE,IF(SEARCH(U$1,$A228)&gt;0,TRUE,FALSE)),"")</f>
        <v>0</v>
      </c>
      <c r="V228" s="17" t="str">
        <f>IFERROR(AND(OR(V1:X227,$AA228)=TRUE,IF(SEARCH(V$1,$A228)&gt;0,TRUE,FALSE)),"")</f>
        <v/>
      </c>
      <c r="W228" s="17" t="str">
        <f>IFERROR(AND(OR(W1:X227,$AA228)=TRUE,IF(SEARCH(W$1,$A228)&gt;0,TRUE,FALSE)),"")</f>
        <v/>
      </c>
      <c r="X228" s="17" t="str">
        <f>IFERROR(AND(OR(X1:X227,$AA228)=TRUE,IF(SEARCH(X$1,$A228)&gt;0,TRUE,FALSE)),"")</f>
        <v/>
      </c>
      <c r="Y228" s="17">
        <f t="shared" si="15"/>
        <v>0</v>
      </c>
      <c r="Z228" s="17" t="b">
        <f t="shared" si="16"/>
        <v>0</v>
      </c>
      <c r="AA228" s="17" t="b">
        <f t="shared" si="17"/>
        <v>0</v>
      </c>
      <c r="AB228" s="17" t="b">
        <f t="shared" si="18"/>
        <v>0</v>
      </c>
      <c r="AC228" s="17" t="b">
        <f>IF(E228&gt;'Overview (RESPONSES REQUIRED)'!$F$52,FALSE,TRUE)</f>
        <v>0</v>
      </c>
      <c r="AD228" s="17" t="b">
        <f>IF('Overview (RESPONSES REQUIRED)'!$D$52="Y", TRUE, FALSE)</f>
        <v>0</v>
      </c>
      <c r="AE228" s="17" t="str">
        <f t="shared" si="19"/>
        <v>N</v>
      </c>
    </row>
    <row r="229" spans="1:31" ht="15" x14ac:dyDescent="0.15">
      <c r="A229" s="17" t="s">
        <v>1640</v>
      </c>
      <c r="B229" s="17">
        <v>1</v>
      </c>
      <c r="C229" s="17">
        <v>1</v>
      </c>
      <c r="D229" s="17" t="s">
        <v>1414</v>
      </c>
      <c r="E229" s="17">
        <v>4</v>
      </c>
      <c r="F229" s="17" t="str">
        <f>IF('ENDC-n78'!P232="Y", "Y", IF('ENDC-n78'!P232="N", "N", 0))</f>
        <v>N</v>
      </c>
      <c r="G229" s="17" t="str">
        <f>IFERROR(AND(OR(G1:H228,$AA229)=TRUE,IF(SEARCH(G$1,$A229)&gt;0,TRUE,FALSE)),"")</f>
        <v/>
      </c>
      <c r="H229" s="17" t="str">
        <f>IFERROR(AND(OR(H1:H228,$AA229)=TRUE,IF(SEARCH(H$1,$A229)&gt;0,TRUE,FALSE)),"")</f>
        <v/>
      </c>
      <c r="I229" s="17" t="str">
        <f>IFERROR(AND(OR(I1:L228,$AA229)=TRUE,IF(SEARCH(I$1,$A229)&gt;0,TRUE,FALSE)),"")</f>
        <v/>
      </c>
      <c r="J229" s="17" t="b">
        <f>IFERROR(AND(OR(J1:L228,$AA229)=TRUE,IF(SEARCH(J$1,$A229)&gt;0,TRUE,FALSE)),"")</f>
        <v>0</v>
      </c>
      <c r="K229" s="17" t="str">
        <f>IFERROR(AND(OR(K1:L228,$AA229)=TRUE,IF(SEARCH(K$1,$A229)&gt;0,TRUE,FALSE)),"")</f>
        <v/>
      </c>
      <c r="L229" s="17" t="str">
        <f>IFERROR(AND(OR(L1:L228,$AA229)=TRUE,IF(SEARCH(L$1,$A229)&gt;0,TRUE,FALSE)),"")</f>
        <v/>
      </c>
      <c r="M229" s="17" t="str">
        <f>IFERROR(AND(OR(M1:M228,$AA229)=TRUE,IF(SEARCH(M$1,$A229)&gt;0,TRUE,FALSE)),"")</f>
        <v/>
      </c>
      <c r="N229" s="17" t="str">
        <f>IFERROR(AND(OR(N1:Q228,$AA229)=TRUE,IF(SEARCH(N$1,$A229)&gt;0,TRUE,FALSE)),"")</f>
        <v/>
      </c>
      <c r="O229" s="17" t="str">
        <f>IFERROR(AND(OR(O1:Q228,$AA229)=TRUE,IF(SEARCH(O$1,$A229)&gt;0,TRUE,FALSE)),"")</f>
        <v/>
      </c>
      <c r="P229" s="17" t="str">
        <f>IFERROR(AND(OR(P1:Q228,$AA229)=TRUE,IF(SEARCH(P$1,$A229)&gt;0,TRUE,FALSE)),"")</f>
        <v/>
      </c>
      <c r="Q229" s="17" t="str">
        <f>IFERROR(AND(OR(Q1:Q228,$AA229)=TRUE,IF(SEARCH(Q$1,$A229)&gt;0,TRUE,FALSE)),"")</f>
        <v/>
      </c>
      <c r="R229" s="17" t="str">
        <f>IFERROR(AND(OR(R1:S228,$AA229)=TRUE,IF(SEARCH(R$1,$A229)&gt;0,TRUE,FALSE)),"")</f>
        <v/>
      </c>
      <c r="S229" s="17" t="str">
        <f>IFERROR(AND(OR(S1:S228,$AA229)=TRUE,IF(SEARCH(S$1,$A229)&gt;0,TRUE,FALSE)),"")</f>
        <v/>
      </c>
      <c r="T229" s="17" t="str">
        <f>IFERROR(AND(OR(T1:T228,$AA229)=TRUE,IF(SEARCH(T$1,$A229)&gt;0,TRUE,FALSE)),"")</f>
        <v/>
      </c>
      <c r="U229" s="17" t="b">
        <f>IFERROR(AND(OR(U1:X228,$AA229)=TRUE,IF(SEARCH(U$1,$A229)&gt;0,TRUE,FALSE)),"")</f>
        <v>0</v>
      </c>
      <c r="V229" s="17" t="str">
        <f>IFERROR(AND(OR(V1:X228,$AA229)=TRUE,IF(SEARCH(V$1,$A229)&gt;0,TRUE,FALSE)),"")</f>
        <v/>
      </c>
      <c r="W229" s="17" t="str">
        <f>IFERROR(AND(OR(W1:X228,$AA229)=TRUE,IF(SEARCH(W$1,$A229)&gt;0,TRUE,FALSE)),"")</f>
        <v/>
      </c>
      <c r="X229" s="17" t="str">
        <f>IFERROR(AND(OR(X1:X228,$AA229)=TRUE,IF(SEARCH(X$1,$A229)&gt;0,TRUE,FALSE)),"")</f>
        <v/>
      </c>
      <c r="Y229" s="17">
        <f t="shared" si="15"/>
        <v>0</v>
      </c>
      <c r="Z229" s="17" t="b">
        <f t="shared" si="16"/>
        <v>0</v>
      </c>
      <c r="AA229" s="17" t="b">
        <f t="shared" si="17"/>
        <v>0</v>
      </c>
      <c r="AB229" s="17" t="b">
        <f t="shared" si="18"/>
        <v>0</v>
      </c>
      <c r="AC229" s="17" t="b">
        <f>IF(E229&gt;'Overview (RESPONSES REQUIRED)'!$F$52,FALSE,TRUE)</f>
        <v>0</v>
      </c>
      <c r="AD229" s="17" t="b">
        <f>IF('Overview (RESPONSES REQUIRED)'!$D$52="Y", TRUE, FALSE)</f>
        <v>0</v>
      </c>
      <c r="AE229" s="17" t="str">
        <f t="shared" si="19"/>
        <v>N</v>
      </c>
    </row>
    <row r="230" spans="1:31" ht="15" x14ac:dyDescent="0.15">
      <c r="A230" s="17" t="s">
        <v>1641</v>
      </c>
      <c r="B230" s="17">
        <v>1</v>
      </c>
      <c r="C230" s="17">
        <v>1</v>
      </c>
      <c r="D230" s="17" t="s">
        <v>1414</v>
      </c>
      <c r="E230" s="17">
        <v>4</v>
      </c>
      <c r="F230" s="17" t="str">
        <f>IF('ENDC-n78'!P233="Y", "Y", IF('ENDC-n78'!P233="N", "N", 0))</f>
        <v>N</v>
      </c>
      <c r="G230" s="17" t="str">
        <f>IFERROR(AND(OR(G1:H229,$AA230)=TRUE,IF(SEARCH(G$1,$A230)&gt;0,TRUE,FALSE)),"")</f>
        <v/>
      </c>
      <c r="H230" s="17" t="str">
        <f>IFERROR(AND(OR(H1:H229,$AA230)=TRUE,IF(SEARCH(H$1,$A230)&gt;0,TRUE,FALSE)),"")</f>
        <v/>
      </c>
      <c r="I230" s="17" t="str">
        <f>IFERROR(AND(OR(I1:L229,$AA230)=TRUE,IF(SEARCH(I$1,$A230)&gt;0,TRUE,FALSE)),"")</f>
        <v/>
      </c>
      <c r="J230" s="17" t="str">
        <f>IFERROR(AND(OR(J1:L229,$AA230)=TRUE,IF(SEARCH(J$1,$A230)&gt;0,TRUE,FALSE)),"")</f>
        <v/>
      </c>
      <c r="K230" s="17" t="str">
        <f>IFERROR(AND(OR(K1:L229,$AA230)=TRUE,IF(SEARCH(K$1,$A230)&gt;0,TRUE,FALSE)),"")</f>
        <v/>
      </c>
      <c r="L230" s="17" t="str">
        <f>IFERROR(AND(OR(L1:L229,$AA230)=TRUE,IF(SEARCH(L$1,$A230)&gt;0,TRUE,FALSE)),"")</f>
        <v/>
      </c>
      <c r="M230" s="17" t="str">
        <f>IFERROR(AND(OR(M1:M229,$AA230)=TRUE,IF(SEARCH(M$1,$A230)&gt;0,TRUE,FALSE)),"")</f>
        <v/>
      </c>
      <c r="N230" s="17" t="str">
        <f>IFERROR(AND(OR(N1:Q229,$AA230)=TRUE,IF(SEARCH(N$1,$A230)&gt;0,TRUE,FALSE)),"")</f>
        <v/>
      </c>
      <c r="O230" s="17" t="b">
        <f>IFERROR(AND(OR(O1:Q229,$AA230)=TRUE,IF(SEARCH(O$1,$A230)&gt;0,TRUE,FALSE)),"")</f>
        <v>0</v>
      </c>
      <c r="P230" s="17" t="str">
        <f>IFERROR(AND(OR(P1:Q229,$AA230)=TRUE,IF(SEARCH(P$1,$A230)&gt;0,TRUE,FALSE)),"")</f>
        <v/>
      </c>
      <c r="Q230" s="17" t="str">
        <f>IFERROR(AND(OR(Q1:Q229,$AA230)=TRUE,IF(SEARCH(Q$1,$A230)&gt;0,TRUE,FALSE)),"")</f>
        <v/>
      </c>
      <c r="R230" s="17" t="str">
        <f>IFERROR(AND(OR(R1:S229,$AA230)=TRUE,IF(SEARCH(R$1,$A230)&gt;0,TRUE,FALSE)),"")</f>
        <v/>
      </c>
      <c r="S230" s="17" t="str">
        <f>IFERROR(AND(OR(S1:S229,$AA230)=TRUE,IF(SEARCH(S$1,$A230)&gt;0,TRUE,FALSE)),"")</f>
        <v/>
      </c>
      <c r="T230" s="17" t="str">
        <f>IFERROR(AND(OR(T1:T229,$AA230)=TRUE,IF(SEARCH(T$1,$A230)&gt;0,TRUE,FALSE)),"")</f>
        <v/>
      </c>
      <c r="U230" s="17" t="b">
        <f>IFERROR(AND(OR(U1:X229,$AA230)=TRUE,IF(SEARCH(U$1,$A230)&gt;0,TRUE,FALSE)),"")</f>
        <v>0</v>
      </c>
      <c r="V230" s="17" t="str">
        <f>IFERROR(AND(OR(V1:X229,$AA230)=TRUE,IF(SEARCH(V$1,$A230)&gt;0,TRUE,FALSE)),"")</f>
        <v/>
      </c>
      <c r="W230" s="17" t="str">
        <f>IFERROR(AND(OR(W1:X229,$AA230)=TRUE,IF(SEARCH(W$1,$A230)&gt;0,TRUE,FALSE)),"")</f>
        <v/>
      </c>
      <c r="X230" s="17" t="str">
        <f>IFERROR(AND(OR(X1:X229,$AA230)=TRUE,IF(SEARCH(X$1,$A230)&gt;0,TRUE,FALSE)),"")</f>
        <v/>
      </c>
      <c r="Y230" s="17">
        <f t="shared" si="15"/>
        <v>0</v>
      </c>
      <c r="Z230" s="17" t="b">
        <f t="shared" si="16"/>
        <v>0</v>
      </c>
      <c r="AA230" s="17" t="b">
        <f t="shared" si="17"/>
        <v>0</v>
      </c>
      <c r="AB230" s="17" t="b">
        <f t="shared" si="18"/>
        <v>0</v>
      </c>
      <c r="AC230" s="17" t="b">
        <f>IF(E230&gt;'Overview (RESPONSES REQUIRED)'!$F$52,FALSE,TRUE)</f>
        <v>0</v>
      </c>
      <c r="AD230" s="17" t="b">
        <f>IF('Overview (RESPONSES REQUIRED)'!$D$52="Y", TRUE, FALSE)</f>
        <v>0</v>
      </c>
      <c r="AE230" s="17" t="str">
        <f t="shared" si="19"/>
        <v>N</v>
      </c>
    </row>
    <row r="231" spans="1:31" ht="15" x14ac:dyDescent="0.15">
      <c r="A231" s="17" t="s">
        <v>1642</v>
      </c>
      <c r="B231" s="17">
        <v>1</v>
      </c>
      <c r="C231" s="17">
        <v>1</v>
      </c>
      <c r="D231" s="17" t="s">
        <v>1414</v>
      </c>
      <c r="E231" s="17">
        <v>4</v>
      </c>
      <c r="F231" s="17" t="str">
        <f>IF('ENDC-n78'!P234="Y", "Y", IF('ENDC-n78'!P234="N", "N", 0))</f>
        <v>N</v>
      </c>
      <c r="G231" s="17" t="str">
        <f>IFERROR(AND(OR(G1:H230,$AA231)=TRUE,IF(SEARCH(G$1,$A231)&gt;0,TRUE,FALSE)),"")</f>
        <v/>
      </c>
      <c r="H231" s="17" t="b">
        <f>IFERROR(AND(OR(H1:H230,$AA231)=TRUE,IF(SEARCH(H$1,$A231)&gt;0,TRUE,FALSE)),"")</f>
        <v>0</v>
      </c>
      <c r="I231" s="17" t="str">
        <f>IFERROR(AND(OR(I1:L230,$AA231)=TRUE,IF(SEARCH(I$1,$A231)&gt;0,TRUE,FALSE)),"")</f>
        <v/>
      </c>
      <c r="J231" s="17" t="str">
        <f>IFERROR(AND(OR(J1:L230,$AA231)=TRUE,IF(SEARCH(J$1,$A231)&gt;0,TRUE,FALSE)),"")</f>
        <v/>
      </c>
      <c r="K231" s="17" t="str">
        <f>IFERROR(AND(OR(K1:L230,$AA231)=TRUE,IF(SEARCH(K$1,$A231)&gt;0,TRUE,FALSE)),"")</f>
        <v/>
      </c>
      <c r="L231" s="17" t="str">
        <f>IFERROR(AND(OR(L1:L230,$AA231)=TRUE,IF(SEARCH(L$1,$A231)&gt;0,TRUE,FALSE)),"")</f>
        <v/>
      </c>
      <c r="M231" s="17" t="str">
        <f>IFERROR(AND(OR(M1:M230,$AA231)=TRUE,IF(SEARCH(M$1,$A231)&gt;0,TRUE,FALSE)),"")</f>
        <v/>
      </c>
      <c r="N231" s="17" t="str">
        <f>IFERROR(AND(OR(N1:Q230,$AA231)=TRUE,IF(SEARCH(N$1,$A231)&gt;0,TRUE,FALSE)),"")</f>
        <v/>
      </c>
      <c r="O231" s="17" t="str">
        <f>IFERROR(AND(OR(O1:Q230,$AA231)=TRUE,IF(SEARCH(O$1,$A231)&gt;0,TRUE,FALSE)),"")</f>
        <v/>
      </c>
      <c r="P231" s="17" t="str">
        <f>IFERROR(AND(OR(P1:Q230,$AA231)=TRUE,IF(SEARCH(P$1,$A231)&gt;0,TRUE,FALSE)),"")</f>
        <v/>
      </c>
      <c r="Q231" s="17" t="str">
        <f>IFERROR(AND(OR(Q1:Q230,$AA231)=TRUE,IF(SEARCH(Q$1,$A231)&gt;0,TRUE,FALSE)),"")</f>
        <v/>
      </c>
      <c r="R231" s="17" t="str">
        <f>IFERROR(AND(OR(R1:S230,$AA231)=TRUE,IF(SEARCH(R$1,$A231)&gt;0,TRUE,FALSE)),"")</f>
        <v/>
      </c>
      <c r="S231" s="17" t="str">
        <f>IFERROR(AND(OR(S1:S230,$AA231)=TRUE,IF(SEARCH(S$1,$A231)&gt;0,TRUE,FALSE)),"")</f>
        <v/>
      </c>
      <c r="T231" s="17" t="str">
        <f>IFERROR(AND(OR(T1:T230,$AA231)=TRUE,IF(SEARCH(T$1,$A231)&gt;0,TRUE,FALSE)),"")</f>
        <v/>
      </c>
      <c r="U231" s="17" t="b">
        <f>IFERROR(AND(OR(U1:X230,$AA231)=TRUE,IF(SEARCH(U$1,$A231)&gt;0,TRUE,FALSE)),"")</f>
        <v>0</v>
      </c>
      <c r="V231" s="17" t="str">
        <f>IFERROR(AND(OR(V1:X230,$AA231)=TRUE,IF(SEARCH(V$1,$A231)&gt;0,TRUE,FALSE)),"")</f>
        <v/>
      </c>
      <c r="W231" s="17" t="str">
        <f>IFERROR(AND(OR(W1:X230,$AA231)=TRUE,IF(SEARCH(W$1,$A231)&gt;0,TRUE,FALSE)),"")</f>
        <v/>
      </c>
      <c r="X231" s="17" t="str">
        <f>IFERROR(AND(OR(X1:X230,$AA231)=TRUE,IF(SEARCH(X$1,$A231)&gt;0,TRUE,FALSE)),"")</f>
        <v/>
      </c>
      <c r="Y231" s="17">
        <f t="shared" si="15"/>
        <v>0</v>
      </c>
      <c r="Z231" s="17" t="b">
        <f t="shared" si="16"/>
        <v>0</v>
      </c>
      <c r="AA231" s="17" t="b">
        <f t="shared" si="17"/>
        <v>0</v>
      </c>
      <c r="AB231" s="17" t="b">
        <f t="shared" si="18"/>
        <v>0</v>
      </c>
      <c r="AC231" s="17" t="b">
        <f>IF(E231&gt;'Overview (RESPONSES REQUIRED)'!$F$52,FALSE,TRUE)</f>
        <v>0</v>
      </c>
      <c r="AD231" s="17" t="b">
        <f>IF('Overview (RESPONSES REQUIRED)'!$D$52="Y", TRUE, FALSE)</f>
        <v>0</v>
      </c>
      <c r="AE231" s="17" t="str">
        <f t="shared" si="19"/>
        <v>N</v>
      </c>
    </row>
    <row r="232" spans="1:31" ht="15" x14ac:dyDescent="0.15">
      <c r="A232" s="17" t="s">
        <v>1643</v>
      </c>
      <c r="B232" s="17">
        <v>1</v>
      </c>
      <c r="C232" s="17">
        <v>1</v>
      </c>
      <c r="D232" s="17" t="s">
        <v>1414</v>
      </c>
      <c r="E232" s="17">
        <v>2</v>
      </c>
      <c r="F232" s="17" t="str">
        <f>IF('ENDC-n78'!P235="Y", "Y", IF('ENDC-n78'!P235="N", "N", 0))</f>
        <v>N</v>
      </c>
      <c r="G232" s="17" t="str">
        <f>IFERROR(AND(OR(G1:H231,$AA232)=TRUE,IF(SEARCH(G$1,$A232)&gt;0,TRUE,FALSE)),"")</f>
        <v/>
      </c>
      <c r="H232" s="17" t="str">
        <f>IFERROR(AND(OR(H1:H231,$AA232)=TRUE,IF(SEARCH(H$1,$A232)&gt;0,TRUE,FALSE)),"")</f>
        <v/>
      </c>
      <c r="I232" s="17" t="b">
        <f>IFERROR(AND(OR(I1:L231,$AA232)=TRUE,IF(SEARCH(I$1,$A232)&gt;0,TRUE,FALSE)),"")</f>
        <v>0</v>
      </c>
      <c r="J232" s="17" t="str">
        <f>IFERROR(AND(OR(J1:L231,$AA232)=TRUE,IF(SEARCH(J$1,$A232)&gt;0,TRUE,FALSE)),"")</f>
        <v/>
      </c>
      <c r="K232" s="17" t="str">
        <f>IFERROR(AND(OR(K1:L231,$AA232)=TRUE,IF(SEARCH(K$1,$A232)&gt;0,TRUE,FALSE)),"")</f>
        <v/>
      </c>
      <c r="L232" s="17" t="str">
        <f>IFERROR(AND(OR(L1:L231,$AA232)=TRUE,IF(SEARCH(L$1,$A232)&gt;0,TRUE,FALSE)),"")</f>
        <v/>
      </c>
      <c r="M232" s="17" t="str">
        <f>IFERROR(AND(OR(M1:M231,$AA232)=TRUE,IF(SEARCH(M$1,$A232)&gt;0,TRUE,FALSE)),"")</f>
        <v/>
      </c>
      <c r="N232" s="17" t="str">
        <f>IFERROR(AND(OR(N1:Q231,$AA232)=TRUE,IF(SEARCH(N$1,$A232)&gt;0,TRUE,FALSE)),"")</f>
        <v/>
      </c>
      <c r="O232" s="17" t="str">
        <f>IFERROR(AND(OR(O1:Q231,$AA232)=TRUE,IF(SEARCH(O$1,$A232)&gt;0,TRUE,FALSE)),"")</f>
        <v/>
      </c>
      <c r="P232" s="17" t="str">
        <f>IFERROR(AND(OR(P1:Q231,$AA232)=TRUE,IF(SEARCH(P$1,$A232)&gt;0,TRUE,FALSE)),"")</f>
        <v/>
      </c>
      <c r="Q232" s="17" t="str">
        <f>IFERROR(AND(OR(Q1:Q231,$AA232)=TRUE,IF(SEARCH(Q$1,$A232)&gt;0,TRUE,FALSE)),"")</f>
        <v/>
      </c>
      <c r="R232" s="17" t="str">
        <f>IFERROR(AND(OR(R1:S231,$AA232)=TRUE,IF(SEARCH(R$1,$A232)&gt;0,TRUE,FALSE)),"")</f>
        <v/>
      </c>
      <c r="S232" s="17" t="str">
        <f>IFERROR(AND(OR(S1:S231,$AA232)=TRUE,IF(SEARCH(S$1,$A232)&gt;0,TRUE,FALSE)),"")</f>
        <v/>
      </c>
      <c r="T232" s="17" t="str">
        <f>IFERROR(AND(OR(T1:T231,$AA232)=TRUE,IF(SEARCH(T$1,$A232)&gt;0,TRUE,FALSE)),"")</f>
        <v/>
      </c>
      <c r="U232" s="17" t="b">
        <f>IFERROR(AND(OR(U1:X231,$AA232)=TRUE,IF(SEARCH(U$1,$A232)&gt;0,TRUE,FALSE)),"")</f>
        <v>0</v>
      </c>
      <c r="V232" s="17" t="str">
        <f>IFERROR(AND(OR(V1:X231,$AA232)=TRUE,IF(SEARCH(V$1,$A232)&gt;0,TRUE,FALSE)),"")</f>
        <v/>
      </c>
      <c r="W232" s="17" t="str">
        <f>IFERROR(AND(OR(W1:X231,$AA232)=TRUE,IF(SEARCH(W$1,$A232)&gt;0,TRUE,FALSE)),"")</f>
        <v/>
      </c>
      <c r="X232" s="17" t="str">
        <f>IFERROR(AND(OR(X1:X231,$AA232)=TRUE,IF(SEARCH(X$1,$A232)&gt;0,TRUE,FALSE)),"")</f>
        <v/>
      </c>
      <c r="Y232" s="17">
        <f t="shared" si="15"/>
        <v>0</v>
      </c>
      <c r="Z232" s="17" t="b">
        <f t="shared" si="16"/>
        <v>0</v>
      </c>
      <c r="AA232" s="17" t="b">
        <f t="shared" si="17"/>
        <v>0</v>
      </c>
      <c r="AB232" s="17" t="b">
        <f t="shared" si="18"/>
        <v>0</v>
      </c>
      <c r="AC232" s="17" t="b">
        <f>IF(E232&gt;'Overview (RESPONSES REQUIRED)'!$F$52,FALSE,TRUE)</f>
        <v>0</v>
      </c>
      <c r="AD232" s="17" t="b">
        <f>IF('Overview (RESPONSES REQUIRED)'!$D$52="Y", TRUE, FALSE)</f>
        <v>0</v>
      </c>
      <c r="AE232" s="17" t="str">
        <f t="shared" si="19"/>
        <v>N</v>
      </c>
    </row>
    <row r="233" spans="1:31" ht="15" x14ac:dyDescent="0.15">
      <c r="A233" s="17" t="s">
        <v>1644</v>
      </c>
      <c r="B233" s="17">
        <v>1</v>
      </c>
      <c r="C233" s="17">
        <v>1</v>
      </c>
      <c r="D233" s="17" t="s">
        <v>1414</v>
      </c>
      <c r="E233" s="17">
        <v>2</v>
      </c>
      <c r="F233" s="17" t="str">
        <f>IF('ENDC-n78'!P236="Y", "Y", IF('ENDC-n78'!P236="N", "N", 0))</f>
        <v>N</v>
      </c>
      <c r="G233" s="17" t="str">
        <f>IFERROR(AND(OR(G1:H232,$AA233)=TRUE,IF(SEARCH(G$1,$A233)&gt;0,TRUE,FALSE)),"")</f>
        <v/>
      </c>
      <c r="H233" s="17" t="str">
        <f>IFERROR(AND(OR(H1:H232,$AA233)=TRUE,IF(SEARCH(H$1,$A233)&gt;0,TRUE,FALSE)),"")</f>
        <v/>
      </c>
      <c r="I233" s="17" t="str">
        <f>IFERROR(AND(OR(I1:L232,$AA233)=TRUE,IF(SEARCH(I$1,$A233)&gt;0,TRUE,FALSE)),"")</f>
        <v/>
      </c>
      <c r="J233" s="17" t="str">
        <f>IFERROR(AND(OR(J1:L232,$AA233)=TRUE,IF(SEARCH(J$1,$A233)&gt;0,TRUE,FALSE)),"")</f>
        <v/>
      </c>
      <c r="K233" s="17" t="str">
        <f>IFERROR(AND(OR(K1:L232,$AA233)=TRUE,IF(SEARCH(K$1,$A233)&gt;0,TRUE,FALSE)),"")</f>
        <v/>
      </c>
      <c r="L233" s="17" t="str">
        <f>IFERROR(AND(OR(L1:L232,$AA233)=TRUE,IF(SEARCH(L$1,$A233)&gt;0,TRUE,FALSE)),"")</f>
        <v/>
      </c>
      <c r="M233" s="17" t="str">
        <f>IFERROR(AND(OR(M1:M232,$AA233)=TRUE,IF(SEARCH(M$1,$A233)&gt;0,TRUE,FALSE)),"")</f>
        <v/>
      </c>
      <c r="N233" s="17" t="b">
        <f>IFERROR(AND(OR(N1:Q232,$AA233)=TRUE,IF(SEARCH(N$1,$A233)&gt;0,TRUE,FALSE)),"")</f>
        <v>0</v>
      </c>
      <c r="O233" s="17" t="str">
        <f>IFERROR(AND(OR(O1:Q232,$AA233)=TRUE,IF(SEARCH(O$1,$A233)&gt;0,TRUE,FALSE)),"")</f>
        <v/>
      </c>
      <c r="P233" s="17" t="str">
        <f>IFERROR(AND(OR(P1:Q232,$AA233)=TRUE,IF(SEARCH(P$1,$A233)&gt;0,TRUE,FALSE)),"")</f>
        <v/>
      </c>
      <c r="Q233" s="17" t="str">
        <f>IFERROR(AND(OR(Q1:Q232,$AA233)=TRUE,IF(SEARCH(Q$1,$A233)&gt;0,TRUE,FALSE)),"")</f>
        <v/>
      </c>
      <c r="R233" s="17" t="str">
        <f>IFERROR(AND(OR(R1:S232,$AA233)=TRUE,IF(SEARCH(R$1,$A233)&gt;0,TRUE,FALSE)),"")</f>
        <v/>
      </c>
      <c r="S233" s="17" t="str">
        <f>IFERROR(AND(OR(S1:S232,$AA233)=TRUE,IF(SEARCH(S$1,$A233)&gt;0,TRUE,FALSE)),"")</f>
        <v/>
      </c>
      <c r="T233" s="17" t="str">
        <f>IFERROR(AND(OR(T1:T232,$AA233)=TRUE,IF(SEARCH(T$1,$A233)&gt;0,TRUE,FALSE)),"")</f>
        <v/>
      </c>
      <c r="U233" s="17" t="b">
        <f>IFERROR(AND(OR(U1:X232,$AA233)=TRUE,IF(SEARCH(U$1,$A233)&gt;0,TRUE,FALSE)),"")</f>
        <v>0</v>
      </c>
      <c r="V233" s="17" t="str">
        <f>IFERROR(AND(OR(V1:X232,$AA233)=TRUE,IF(SEARCH(V$1,$A233)&gt;0,TRUE,FALSE)),"")</f>
        <v/>
      </c>
      <c r="W233" s="17" t="str">
        <f>IFERROR(AND(OR(W1:X232,$AA233)=TRUE,IF(SEARCH(W$1,$A233)&gt;0,TRUE,FALSE)),"")</f>
        <v/>
      </c>
      <c r="X233" s="17" t="str">
        <f>IFERROR(AND(OR(X1:X232,$AA233)=TRUE,IF(SEARCH(X$1,$A233)&gt;0,TRUE,FALSE)),"")</f>
        <v/>
      </c>
      <c r="Y233" s="17">
        <f t="shared" si="15"/>
        <v>0</v>
      </c>
      <c r="Z233" s="17" t="b">
        <f t="shared" si="16"/>
        <v>0</v>
      </c>
      <c r="AA233" s="17" t="b">
        <f t="shared" si="17"/>
        <v>0</v>
      </c>
      <c r="AB233" s="17" t="b">
        <f t="shared" si="18"/>
        <v>0</v>
      </c>
      <c r="AC233" s="17" t="b">
        <f>IF(E233&gt;'Overview (RESPONSES REQUIRED)'!$F$52,FALSE,TRUE)</f>
        <v>0</v>
      </c>
      <c r="AD233" s="17" t="b">
        <f>IF('Overview (RESPONSES REQUIRED)'!$D$52="Y", TRUE, FALSE)</f>
        <v>0</v>
      </c>
      <c r="AE233" s="17" t="str">
        <f t="shared" si="19"/>
        <v>N</v>
      </c>
    </row>
    <row r="234" spans="1:31" ht="15" x14ac:dyDescent="0.15">
      <c r="A234" s="17" t="s">
        <v>1645</v>
      </c>
      <c r="B234" s="17">
        <v>1</v>
      </c>
      <c r="C234" s="17">
        <v>1</v>
      </c>
      <c r="D234" s="17" t="s">
        <v>1414</v>
      </c>
      <c r="E234" s="17">
        <v>2</v>
      </c>
      <c r="F234" s="17" t="str">
        <f>IF('ENDC-n78'!P237="Y", "Y", IF('ENDC-n78'!P237="N", "N", 0))</f>
        <v>N</v>
      </c>
      <c r="G234" s="17" t="str">
        <f>IFERROR(AND(OR(G1:H233,$AA234)=TRUE,IF(SEARCH(G$1,$A234)&gt;0,TRUE,FALSE)),"")</f>
        <v/>
      </c>
      <c r="H234" s="17" t="str">
        <f>IFERROR(AND(OR(H1:H233,$AA234)=TRUE,IF(SEARCH(H$1,$A234)&gt;0,TRUE,FALSE)),"")</f>
        <v/>
      </c>
      <c r="I234" s="17" t="str">
        <f>IFERROR(AND(OR(I1:L233,$AA234)=TRUE,IF(SEARCH(I$1,$A234)&gt;0,TRUE,FALSE)),"")</f>
        <v/>
      </c>
      <c r="J234" s="17" t="str">
        <f>IFERROR(AND(OR(J1:L233,$AA234)=TRUE,IF(SEARCH(J$1,$A234)&gt;0,TRUE,FALSE)),"")</f>
        <v/>
      </c>
      <c r="K234" s="17" t="str">
        <f>IFERROR(AND(OR(K1:L233,$AA234)=TRUE,IF(SEARCH(K$1,$A234)&gt;0,TRUE,FALSE)),"")</f>
        <v/>
      </c>
      <c r="L234" s="17" t="str">
        <f>IFERROR(AND(OR(L1:L233,$AA234)=TRUE,IF(SEARCH(L$1,$A234)&gt;0,TRUE,FALSE)),"")</f>
        <v/>
      </c>
      <c r="M234" s="17" t="str">
        <f>IFERROR(AND(OR(M1:M233,$AA234)=TRUE,IF(SEARCH(M$1,$A234)&gt;0,TRUE,FALSE)),"")</f>
        <v/>
      </c>
      <c r="N234" s="17" t="str">
        <f>IFERROR(AND(OR(N1:Q233,$AA234)=TRUE,IF(SEARCH(N$1,$A234)&gt;0,TRUE,FALSE)),"")</f>
        <v/>
      </c>
      <c r="O234" s="17" t="str">
        <f>IFERROR(AND(OR(O1:Q233,$AA234)=TRUE,IF(SEARCH(O$1,$A234)&gt;0,TRUE,FALSE)),"")</f>
        <v/>
      </c>
      <c r="P234" s="17" t="str">
        <f>IFERROR(AND(OR(P1:Q233,$AA234)=TRUE,IF(SEARCH(P$1,$A234)&gt;0,TRUE,FALSE)),"")</f>
        <v/>
      </c>
      <c r="Q234" s="17" t="str">
        <f>IFERROR(AND(OR(Q1:Q233,$AA234)=TRUE,IF(SEARCH(Q$1,$A234)&gt;0,TRUE,FALSE)),"")</f>
        <v/>
      </c>
      <c r="R234" s="17" t="str">
        <f>IFERROR(AND(OR(R1:S233,$AA234)=TRUE,IF(SEARCH(R$1,$A234)&gt;0,TRUE,FALSE)),"")</f>
        <v/>
      </c>
      <c r="S234" s="17" t="str">
        <f>IFERROR(AND(OR(S1:S233,$AA234)=TRUE,IF(SEARCH(S$1,$A234)&gt;0,TRUE,FALSE)),"")</f>
        <v/>
      </c>
      <c r="T234" s="17" t="b">
        <f>IFERROR(AND(OR(T1:T233,$AA234)=TRUE,IF(SEARCH(T$1,$A234)&gt;0,TRUE,FALSE)),"")</f>
        <v>0</v>
      </c>
      <c r="U234" s="17" t="b">
        <f>IFERROR(AND(OR(U1:X233,$AA234)=TRUE,IF(SEARCH(U$1,$A234)&gt;0,TRUE,FALSE)),"")</f>
        <v>0</v>
      </c>
      <c r="V234" s="17" t="str">
        <f>IFERROR(AND(OR(V1:X233,$AA234)=TRUE,IF(SEARCH(V$1,$A234)&gt;0,TRUE,FALSE)),"")</f>
        <v/>
      </c>
      <c r="W234" s="17" t="str">
        <f>IFERROR(AND(OR(W1:X233,$AA234)=TRUE,IF(SEARCH(W$1,$A234)&gt;0,TRUE,FALSE)),"")</f>
        <v/>
      </c>
      <c r="X234" s="17" t="str">
        <f>IFERROR(AND(OR(X1:X233,$AA234)=TRUE,IF(SEARCH(X$1,$A234)&gt;0,TRUE,FALSE)),"")</f>
        <v/>
      </c>
      <c r="Y234" s="17">
        <f t="shared" si="15"/>
        <v>0</v>
      </c>
      <c r="Z234" s="17" t="b">
        <f t="shared" si="16"/>
        <v>0</v>
      </c>
      <c r="AA234" s="17" t="b">
        <f t="shared" si="17"/>
        <v>0</v>
      </c>
      <c r="AB234" s="17" t="b">
        <f t="shared" si="18"/>
        <v>0</v>
      </c>
      <c r="AC234" s="17" t="b">
        <f>IF(E234&gt;'Overview (RESPONSES REQUIRED)'!$F$52,FALSE,TRUE)</f>
        <v>0</v>
      </c>
      <c r="AD234" s="17" t="b">
        <f>IF('Overview (RESPONSES REQUIRED)'!$D$52="Y", TRUE, FALSE)</f>
        <v>0</v>
      </c>
      <c r="AE234" s="17" t="str">
        <f t="shared" si="19"/>
        <v>N</v>
      </c>
    </row>
    <row r="235" spans="1:31" ht="15" x14ac:dyDescent="0.15">
      <c r="A235" s="17" t="s">
        <v>1646</v>
      </c>
      <c r="B235" s="17">
        <v>1</v>
      </c>
      <c r="C235" s="17">
        <v>1</v>
      </c>
      <c r="D235" s="17" t="s">
        <v>1414</v>
      </c>
      <c r="E235" s="17">
        <v>2</v>
      </c>
      <c r="F235" s="17" t="str">
        <f>IF('ENDC-n78'!P238="Y", "Y", IF('ENDC-n78'!P238="N", "N", 0))</f>
        <v>N</v>
      </c>
      <c r="G235" s="17" t="b">
        <f>IFERROR(AND(OR(G1:H234,$AA235)=TRUE,IF(SEARCH(G$1,$A235)&gt;0,TRUE,FALSE)),"")</f>
        <v>0</v>
      </c>
      <c r="H235" s="17" t="str">
        <f>IFERROR(AND(OR(H1:H234,$AA235)=TRUE,IF(SEARCH(H$1,$A235)&gt;0,TRUE,FALSE)),"")</f>
        <v/>
      </c>
      <c r="I235" s="17" t="str">
        <f>IFERROR(AND(OR(I1:L234,$AA235)=TRUE,IF(SEARCH(I$1,$A235)&gt;0,TRUE,FALSE)),"")</f>
        <v/>
      </c>
      <c r="J235" s="17" t="str">
        <f>IFERROR(AND(OR(J1:L234,$AA235)=TRUE,IF(SEARCH(J$1,$A235)&gt;0,TRUE,FALSE)),"")</f>
        <v/>
      </c>
      <c r="K235" s="17" t="str">
        <f>IFERROR(AND(OR(K1:L234,$AA235)=TRUE,IF(SEARCH(K$1,$A235)&gt;0,TRUE,FALSE)),"")</f>
        <v/>
      </c>
      <c r="L235" s="17" t="str">
        <f>IFERROR(AND(OR(L1:L234,$AA235)=TRUE,IF(SEARCH(L$1,$A235)&gt;0,TRUE,FALSE)),"")</f>
        <v/>
      </c>
      <c r="M235" s="17" t="str">
        <f>IFERROR(AND(OR(M1:M234,$AA235)=TRUE,IF(SEARCH(M$1,$A235)&gt;0,TRUE,FALSE)),"")</f>
        <v/>
      </c>
      <c r="N235" s="17" t="str">
        <f>IFERROR(AND(OR(N1:Q234,$AA235)=TRUE,IF(SEARCH(N$1,$A235)&gt;0,TRUE,FALSE)),"")</f>
        <v/>
      </c>
      <c r="O235" s="17" t="str">
        <f>IFERROR(AND(OR(O1:Q234,$AA235)=TRUE,IF(SEARCH(O$1,$A235)&gt;0,TRUE,FALSE)),"")</f>
        <v/>
      </c>
      <c r="P235" s="17" t="str">
        <f>IFERROR(AND(OR(P1:Q234,$AA235)=TRUE,IF(SEARCH(P$1,$A235)&gt;0,TRUE,FALSE)),"")</f>
        <v/>
      </c>
      <c r="Q235" s="17" t="str">
        <f>IFERROR(AND(OR(Q1:Q234,$AA235)=TRUE,IF(SEARCH(Q$1,$A235)&gt;0,TRUE,FALSE)),"")</f>
        <v/>
      </c>
      <c r="R235" s="17" t="str">
        <f>IFERROR(AND(OR(R1:S234,$AA235)=TRUE,IF(SEARCH(R$1,$A235)&gt;0,TRUE,FALSE)),"")</f>
        <v/>
      </c>
      <c r="S235" s="17" t="str">
        <f>IFERROR(AND(OR(S1:S234,$AA235)=TRUE,IF(SEARCH(S$1,$A235)&gt;0,TRUE,FALSE)),"")</f>
        <v/>
      </c>
      <c r="T235" s="17" t="str">
        <f>IFERROR(AND(OR(T1:T234,$AA235)=TRUE,IF(SEARCH(T$1,$A235)&gt;0,TRUE,FALSE)),"")</f>
        <v/>
      </c>
      <c r="U235" s="17" t="b">
        <f>IFERROR(AND(OR(U1:X234,$AA235)=TRUE,IF(SEARCH(U$1,$A235)&gt;0,TRUE,FALSE)),"")</f>
        <v>0</v>
      </c>
      <c r="V235" s="17" t="str">
        <f>IFERROR(AND(OR(V1:X234,$AA235)=TRUE,IF(SEARCH(V$1,$A235)&gt;0,TRUE,FALSE)),"")</f>
        <v/>
      </c>
      <c r="W235" s="17" t="str">
        <f>IFERROR(AND(OR(W1:X234,$AA235)=TRUE,IF(SEARCH(W$1,$A235)&gt;0,TRUE,FALSE)),"")</f>
        <v/>
      </c>
      <c r="X235" s="17" t="str">
        <f>IFERROR(AND(OR(X1:X234,$AA235)=TRUE,IF(SEARCH(X$1,$A235)&gt;0,TRUE,FALSE)),"")</f>
        <v/>
      </c>
      <c r="Y235" s="17">
        <f t="shared" si="15"/>
        <v>0</v>
      </c>
      <c r="Z235" s="17" t="b">
        <f t="shared" si="16"/>
        <v>0</v>
      </c>
      <c r="AA235" s="17" t="b">
        <f t="shared" si="17"/>
        <v>0</v>
      </c>
      <c r="AB235" s="17" t="b">
        <f t="shared" si="18"/>
        <v>0</v>
      </c>
      <c r="AC235" s="17" t="b">
        <f>IF(E235&gt;'Overview (RESPONSES REQUIRED)'!$F$52,FALSE,TRUE)</f>
        <v>0</v>
      </c>
      <c r="AD235" s="17" t="b">
        <f>IF('Overview (RESPONSES REQUIRED)'!$D$52="Y", TRUE, FALSE)</f>
        <v>0</v>
      </c>
      <c r="AE235" s="17" t="str">
        <f t="shared" si="19"/>
        <v>N</v>
      </c>
    </row>
  </sheetData>
  <sheetProtection password="C990" sheet="1" objects="1" formatColumns="0" formatRows="0" autoFilter="0"/>
  <autoFilter ref="A2:AE236"/>
  <phoneticPr fontId="15"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8"/>
  <sheetViews>
    <sheetView zoomScale="80" zoomScaleNormal="80" workbookViewId="0">
      <pane xSplit="2" ySplit="5" topLeftCell="L47" activePane="bottomRight" state="frozen"/>
      <selection pane="topRight"/>
      <selection pane="bottomLeft"/>
      <selection pane="bottomRight" activeCell="R192" sqref="R192"/>
    </sheetView>
  </sheetViews>
  <sheetFormatPr defaultRowHeight="13.5" outlineLevelCol="1" x14ac:dyDescent="0.15"/>
  <cols>
    <col min="1" max="1" width="22" customWidth="1"/>
    <col min="2" max="2" width="35" customWidth="1"/>
    <col min="3" max="11" width="10" hidden="1" customWidth="1" outlineLevel="1"/>
    <col min="12" max="12" width="43" customWidth="1" collapsed="1"/>
    <col min="13" max="14" width="10" customWidth="1"/>
    <col min="15" max="15" width="56" customWidth="1"/>
    <col min="16" max="16" width="15" customWidth="1"/>
    <col min="17" max="17" width="10" customWidth="1"/>
    <col min="18" max="18" width="30" customWidth="1"/>
  </cols>
  <sheetData>
    <row r="1" spans="1:18" ht="24.95" customHeight="1" x14ac:dyDescent="0.4">
      <c r="L1" s="18" t="s">
        <v>1647</v>
      </c>
    </row>
    <row r="2" spans="1:18" ht="15" x14ac:dyDescent="0.25">
      <c r="A2" s="40" t="s">
        <v>6</v>
      </c>
      <c r="B2" s="41"/>
      <c r="C2" s="45" t="s">
        <v>304</v>
      </c>
      <c r="D2" s="41"/>
      <c r="E2" s="41"/>
      <c r="F2" s="41"/>
      <c r="G2" s="41"/>
      <c r="H2" s="41"/>
      <c r="I2" s="41"/>
      <c r="J2" s="41"/>
      <c r="K2" s="41"/>
      <c r="L2" s="44" t="s">
        <v>305</v>
      </c>
      <c r="M2" s="43"/>
      <c r="N2" s="43"/>
      <c r="O2" s="43"/>
      <c r="P2" s="42" t="s">
        <v>4</v>
      </c>
      <c r="Q2" s="43"/>
      <c r="R2" s="43"/>
    </row>
    <row r="3" spans="1:18" ht="65.099999999999994" customHeight="1" x14ac:dyDescent="0.15">
      <c r="A3" s="46" t="s">
        <v>306</v>
      </c>
      <c r="B3" s="46" t="s">
        <v>307</v>
      </c>
      <c r="C3" s="46" t="s">
        <v>118</v>
      </c>
      <c r="D3" s="46" t="s">
        <v>117</v>
      </c>
      <c r="E3" s="46" t="s">
        <v>516</v>
      </c>
      <c r="F3" s="46" t="s">
        <v>663</v>
      </c>
      <c r="G3" s="46" t="s">
        <v>517</v>
      </c>
      <c r="H3" s="46" t="s">
        <v>664</v>
      </c>
      <c r="I3" s="46" t="s">
        <v>665</v>
      </c>
      <c r="J3" s="46" t="s">
        <v>308</v>
      </c>
      <c r="K3" s="46" t="s">
        <v>309</v>
      </c>
      <c r="L3" s="46" t="s">
        <v>116</v>
      </c>
      <c r="M3" s="46" t="s">
        <v>310</v>
      </c>
      <c r="N3" s="46" t="s">
        <v>142</v>
      </c>
      <c r="O3" s="46" t="s">
        <v>311</v>
      </c>
      <c r="P3" s="46" t="s">
        <v>312</v>
      </c>
      <c r="Q3" s="46" t="s">
        <v>666</v>
      </c>
      <c r="R3" s="46" t="s">
        <v>313</v>
      </c>
    </row>
    <row r="4" spans="1:18" x14ac:dyDescent="0.15">
      <c r="A4" s="41"/>
      <c r="B4" s="41"/>
      <c r="C4" s="41"/>
      <c r="D4" s="41"/>
      <c r="E4" s="41"/>
      <c r="F4" s="41"/>
      <c r="G4" s="41"/>
      <c r="H4" s="41"/>
      <c r="I4" s="41"/>
      <c r="J4" s="41"/>
      <c r="K4" s="41"/>
      <c r="L4" s="41"/>
      <c r="M4" s="41"/>
      <c r="N4" s="41"/>
      <c r="O4" s="41"/>
      <c r="P4" s="41"/>
      <c r="Q4" s="16" t="s">
        <v>59</v>
      </c>
      <c r="R4" s="41"/>
    </row>
    <row r="6" spans="1:18" ht="27" x14ac:dyDescent="0.15">
      <c r="A6" s="19" t="s">
        <v>1648</v>
      </c>
      <c r="B6" s="19" t="s">
        <v>1649</v>
      </c>
      <c r="C6" s="19">
        <v>6</v>
      </c>
      <c r="D6" s="19">
        <v>4</v>
      </c>
      <c r="E6" s="19">
        <v>1</v>
      </c>
      <c r="F6" s="19" t="s">
        <v>669</v>
      </c>
      <c r="G6" s="19" t="s">
        <v>1414</v>
      </c>
      <c r="H6" s="19">
        <v>22</v>
      </c>
      <c r="I6" s="19">
        <v>4</v>
      </c>
      <c r="J6" s="19">
        <v>26</v>
      </c>
      <c r="K6" s="19" t="s">
        <v>316</v>
      </c>
      <c r="L6" s="19" t="s">
        <v>1413</v>
      </c>
      <c r="M6" s="19" t="s">
        <v>89</v>
      </c>
      <c r="N6" s="19" t="str">
        <f>'ENDC-n78_BE'!AE3</f>
        <v>N</v>
      </c>
      <c r="O6" s="19" t="str">
        <f>IF(N6="E","Please respond in Vendor Input column for all applicable UL combinations.",IF(AND(N6="N",'ENDC-n78_BE'!AA3=TRUE),IF('ENDC-n78_BE'!AC3=FALSE,"Check #Layers entered in Overview tab is correct.",""),""))</f>
        <v/>
      </c>
      <c r="P6" s="20" t="s">
        <v>3570</v>
      </c>
      <c r="Q6" s="20" t="s">
        <v>1650</v>
      </c>
      <c r="R6" s="28"/>
    </row>
    <row r="7" spans="1:18" ht="27" x14ac:dyDescent="0.15">
      <c r="A7" s="21" t="s">
        <v>1651</v>
      </c>
      <c r="B7" s="21" t="s">
        <v>1649</v>
      </c>
      <c r="C7" s="21">
        <v>6</v>
      </c>
      <c r="D7" s="21">
        <v>4</v>
      </c>
      <c r="E7" s="21">
        <v>1</v>
      </c>
      <c r="F7" s="21" t="s">
        <v>669</v>
      </c>
      <c r="G7" s="21" t="s">
        <v>1414</v>
      </c>
      <c r="H7" s="21">
        <v>20</v>
      </c>
      <c r="I7" s="21">
        <v>4</v>
      </c>
      <c r="J7" s="21">
        <v>24</v>
      </c>
      <c r="K7" s="21" t="s">
        <v>316</v>
      </c>
      <c r="L7" s="21" t="s">
        <v>1415</v>
      </c>
      <c r="M7" s="21" t="s">
        <v>89</v>
      </c>
      <c r="N7" s="21" t="str">
        <f>'ENDC-n78_BE'!AE4</f>
        <v>N</v>
      </c>
      <c r="O7" s="21" t="str">
        <f>IF(N7="E","Please respond in Vendor Input column for all applicable UL combinations.",IF(AND(N7="N",'ENDC-n78_BE'!AA4=TRUE),IF('ENDC-n78_BE'!AC4=FALSE,"Check #Layers entered in Overview tab is correct.",""),""))</f>
        <v/>
      </c>
      <c r="P7" s="22" t="s">
        <v>3570</v>
      </c>
      <c r="Q7" s="22" t="s">
        <v>1650</v>
      </c>
      <c r="R7" s="29"/>
    </row>
    <row r="8" spans="1:18" ht="27" x14ac:dyDescent="0.15">
      <c r="A8" s="19" t="s">
        <v>1652</v>
      </c>
      <c r="B8" s="19" t="s">
        <v>1649</v>
      </c>
      <c r="C8" s="19">
        <v>6</v>
      </c>
      <c r="D8" s="19">
        <v>4</v>
      </c>
      <c r="E8" s="19">
        <v>1</v>
      </c>
      <c r="F8" s="19" t="s">
        <v>669</v>
      </c>
      <c r="G8" s="19" t="s">
        <v>1414</v>
      </c>
      <c r="H8" s="19">
        <v>18</v>
      </c>
      <c r="I8" s="19">
        <v>4</v>
      </c>
      <c r="J8" s="19">
        <v>22</v>
      </c>
      <c r="K8" s="19" t="s">
        <v>316</v>
      </c>
      <c r="L8" s="19" t="s">
        <v>1416</v>
      </c>
      <c r="M8" s="19" t="s">
        <v>89</v>
      </c>
      <c r="N8" s="19" t="str">
        <f>'ENDC-n78_BE'!AE5</f>
        <v>N</v>
      </c>
      <c r="O8" s="19" t="str">
        <f>IF(N8="E","Please respond in Vendor Input column for all applicable UL combinations.",IF(AND(N8="N",'ENDC-n78_BE'!AA5=TRUE),IF('ENDC-n78_BE'!AC5=FALSE,"Check #Layers entered in Overview tab is correct.",""),""))</f>
        <v/>
      </c>
      <c r="P8" s="20" t="s">
        <v>3570</v>
      </c>
      <c r="Q8" s="20" t="s">
        <v>1650</v>
      </c>
      <c r="R8" s="28"/>
    </row>
    <row r="9" spans="1:18" ht="27" x14ac:dyDescent="0.15">
      <c r="A9" s="21" t="s">
        <v>1653</v>
      </c>
      <c r="B9" s="21" t="s">
        <v>1649</v>
      </c>
      <c r="C9" s="21">
        <v>6</v>
      </c>
      <c r="D9" s="21">
        <v>4</v>
      </c>
      <c r="E9" s="21">
        <v>1</v>
      </c>
      <c r="F9" s="21" t="s">
        <v>669</v>
      </c>
      <c r="G9" s="21" t="s">
        <v>1414</v>
      </c>
      <c r="H9" s="21">
        <v>18</v>
      </c>
      <c r="I9" s="21">
        <v>4</v>
      </c>
      <c r="J9" s="21">
        <v>22</v>
      </c>
      <c r="K9" s="21" t="s">
        <v>316</v>
      </c>
      <c r="L9" s="21" t="s">
        <v>1417</v>
      </c>
      <c r="M9" s="21" t="s">
        <v>89</v>
      </c>
      <c r="N9" s="21" t="str">
        <f>'ENDC-n78_BE'!AE6</f>
        <v>N</v>
      </c>
      <c r="O9" s="21" t="str">
        <f>IF(N9="E","Please respond in Vendor Input column for all applicable UL combinations.",IF(AND(N9="N",'ENDC-n78_BE'!AA6=TRUE),IF('ENDC-n78_BE'!AC6=FALSE,"Check #Layers entered in Overview tab is correct.",""),""))</f>
        <v/>
      </c>
      <c r="P9" s="22" t="s">
        <v>3570</v>
      </c>
      <c r="Q9" s="22" t="s">
        <v>1650</v>
      </c>
      <c r="R9" s="22"/>
    </row>
    <row r="10" spans="1:18" ht="27" x14ac:dyDescent="0.15">
      <c r="A10" s="19" t="s">
        <v>1654</v>
      </c>
      <c r="B10" s="19" t="s">
        <v>1655</v>
      </c>
      <c r="C10" s="19">
        <v>5</v>
      </c>
      <c r="D10" s="19">
        <v>4</v>
      </c>
      <c r="E10" s="19">
        <v>1</v>
      </c>
      <c r="F10" s="19" t="s">
        <v>675</v>
      </c>
      <c r="G10" s="19" t="s">
        <v>1414</v>
      </c>
      <c r="H10" s="19">
        <v>18</v>
      </c>
      <c r="I10" s="19">
        <v>4</v>
      </c>
      <c r="J10" s="19">
        <v>22</v>
      </c>
      <c r="K10" s="19" t="s">
        <v>316</v>
      </c>
      <c r="L10" s="19" t="s">
        <v>1418</v>
      </c>
      <c r="M10" s="19" t="s">
        <v>62</v>
      </c>
      <c r="N10" s="19" t="str">
        <f>'ENDC-n78_BE'!AE7</f>
        <v>N</v>
      </c>
      <c r="O10" s="19" t="str">
        <f>IF(N10="E","Please respond in Vendor Input column for all applicable UL combinations.",IF(AND(N10="N",'ENDC-n78_BE'!AA7=TRUE),IF('ENDC-n78_BE'!AC7=FALSE,"Check #Layers entered in Overview tab is correct.",""),""))</f>
        <v/>
      </c>
      <c r="P10" s="20" t="s">
        <v>3570</v>
      </c>
      <c r="Q10" s="20" t="s">
        <v>1650</v>
      </c>
      <c r="R10" s="20"/>
    </row>
    <row r="11" spans="1:18" ht="27" x14ac:dyDescent="0.15">
      <c r="A11" s="21" t="s">
        <v>1656</v>
      </c>
      <c r="B11" s="21" t="s">
        <v>1657</v>
      </c>
      <c r="C11" s="21">
        <v>5</v>
      </c>
      <c r="D11" s="21">
        <v>4</v>
      </c>
      <c r="E11" s="21">
        <v>1</v>
      </c>
      <c r="F11" s="21" t="s">
        <v>678</v>
      </c>
      <c r="G11" s="21" t="s">
        <v>1414</v>
      </c>
      <c r="H11" s="21">
        <v>18</v>
      </c>
      <c r="I11" s="21">
        <v>4</v>
      </c>
      <c r="J11" s="21">
        <v>22</v>
      </c>
      <c r="K11" s="21" t="s">
        <v>316</v>
      </c>
      <c r="L11" s="21" t="s">
        <v>1419</v>
      </c>
      <c r="M11" s="21" t="s">
        <v>62</v>
      </c>
      <c r="N11" s="21" t="str">
        <f>'ENDC-n78_BE'!AE8</f>
        <v>N</v>
      </c>
      <c r="O11" s="21" t="str">
        <f>IF(N11="E","Please respond in Vendor Input column for all applicable UL combinations.",IF(AND(N11="N",'ENDC-n78_BE'!AA8=TRUE),IF('ENDC-n78_BE'!AC8=FALSE,"Check #Layers entered in Overview tab is correct.",""),""))</f>
        <v/>
      </c>
      <c r="P11" s="22" t="s">
        <v>3570</v>
      </c>
      <c r="Q11" s="22" t="s">
        <v>1650</v>
      </c>
      <c r="R11" s="22"/>
    </row>
    <row r="12" spans="1:18" ht="27" x14ac:dyDescent="0.15">
      <c r="A12" s="19" t="s">
        <v>1658</v>
      </c>
      <c r="B12" s="19" t="s">
        <v>1649</v>
      </c>
      <c r="C12" s="19">
        <v>6</v>
      </c>
      <c r="D12" s="19">
        <v>4</v>
      </c>
      <c r="E12" s="19">
        <v>1</v>
      </c>
      <c r="F12" s="19" t="s">
        <v>669</v>
      </c>
      <c r="G12" s="19" t="s">
        <v>1414</v>
      </c>
      <c r="H12" s="19">
        <v>16</v>
      </c>
      <c r="I12" s="19">
        <v>4</v>
      </c>
      <c r="J12" s="19">
        <v>20</v>
      </c>
      <c r="K12" s="19" t="s">
        <v>316</v>
      </c>
      <c r="L12" s="19" t="s">
        <v>1420</v>
      </c>
      <c r="M12" s="19" t="s">
        <v>89</v>
      </c>
      <c r="N12" s="19" t="str">
        <f>'ENDC-n78_BE'!AE9</f>
        <v>N</v>
      </c>
      <c r="O12" s="19" t="str">
        <f>IF(N12="E","Please respond in Vendor Input column for all applicable UL combinations.",IF(AND(N12="N",'ENDC-n78_BE'!AA9=TRUE),IF('ENDC-n78_BE'!AC9=FALSE,"Check #Layers entered in Overview tab is correct.",""),""))</f>
        <v/>
      </c>
      <c r="P12" s="20" t="s">
        <v>3570</v>
      </c>
      <c r="Q12" s="20" t="s">
        <v>1650</v>
      </c>
      <c r="R12" s="28"/>
    </row>
    <row r="13" spans="1:18" ht="27" x14ac:dyDescent="0.15">
      <c r="A13" s="21" t="s">
        <v>1659</v>
      </c>
      <c r="B13" s="21" t="s">
        <v>1649</v>
      </c>
      <c r="C13" s="21">
        <v>6</v>
      </c>
      <c r="D13" s="21">
        <v>4</v>
      </c>
      <c r="E13" s="21">
        <v>1</v>
      </c>
      <c r="F13" s="21" t="s">
        <v>669</v>
      </c>
      <c r="G13" s="21" t="s">
        <v>1414</v>
      </c>
      <c r="H13" s="21">
        <v>16</v>
      </c>
      <c r="I13" s="21">
        <v>4</v>
      </c>
      <c r="J13" s="21">
        <v>20</v>
      </c>
      <c r="K13" s="21" t="s">
        <v>316</v>
      </c>
      <c r="L13" s="21" t="s">
        <v>1421</v>
      </c>
      <c r="M13" s="21" t="s">
        <v>89</v>
      </c>
      <c r="N13" s="21" t="str">
        <f>'ENDC-n78_BE'!AE10</f>
        <v>N</v>
      </c>
      <c r="O13" s="21" t="str">
        <f>IF(N13="E","Please respond in Vendor Input column for all applicable UL combinations.",IF(AND(N13="N",'ENDC-n78_BE'!AA10=TRUE),IF('ENDC-n78_BE'!AC10=FALSE,"Check #Layers entered in Overview tab is correct.",""),""))</f>
        <v/>
      </c>
      <c r="P13" s="22" t="s">
        <v>3570</v>
      </c>
      <c r="Q13" s="22" t="s">
        <v>1650</v>
      </c>
      <c r="R13" s="29"/>
    </row>
    <row r="14" spans="1:18" ht="27" x14ac:dyDescent="0.15">
      <c r="A14" s="19" t="s">
        <v>1660</v>
      </c>
      <c r="B14" s="19" t="s">
        <v>1655</v>
      </c>
      <c r="C14" s="19">
        <v>5</v>
      </c>
      <c r="D14" s="19">
        <v>4</v>
      </c>
      <c r="E14" s="19">
        <v>1</v>
      </c>
      <c r="F14" s="19" t="s">
        <v>675</v>
      </c>
      <c r="G14" s="19" t="s">
        <v>1414</v>
      </c>
      <c r="H14" s="19">
        <v>16</v>
      </c>
      <c r="I14" s="19">
        <v>4</v>
      </c>
      <c r="J14" s="19">
        <v>20</v>
      </c>
      <c r="K14" s="19" t="s">
        <v>316</v>
      </c>
      <c r="L14" s="19" t="s">
        <v>1422</v>
      </c>
      <c r="M14" s="19" t="s">
        <v>62</v>
      </c>
      <c r="N14" s="19" t="str">
        <f>'ENDC-n78_BE'!AE11</f>
        <v>N</v>
      </c>
      <c r="O14" s="19" t="str">
        <f>IF(N14="E","Please respond in Vendor Input column for all applicable UL combinations.",IF(AND(N14="N",'ENDC-n78_BE'!AA11=TRUE),IF('ENDC-n78_BE'!AC11=FALSE,"Check #Layers entered in Overview tab is correct.",""),""))</f>
        <v/>
      </c>
      <c r="P14" s="20" t="s">
        <v>3570</v>
      </c>
      <c r="Q14" s="20" t="s">
        <v>1650</v>
      </c>
      <c r="R14" s="28"/>
    </row>
    <row r="15" spans="1:18" ht="27" x14ac:dyDescent="0.15">
      <c r="A15" s="21" t="s">
        <v>1661</v>
      </c>
      <c r="B15" s="21" t="s">
        <v>1655</v>
      </c>
      <c r="C15" s="21">
        <v>5</v>
      </c>
      <c r="D15" s="21">
        <v>4</v>
      </c>
      <c r="E15" s="21">
        <v>1</v>
      </c>
      <c r="F15" s="21" t="s">
        <v>675</v>
      </c>
      <c r="G15" s="21" t="s">
        <v>1414</v>
      </c>
      <c r="H15" s="21">
        <v>16</v>
      </c>
      <c r="I15" s="21">
        <v>4</v>
      </c>
      <c r="J15" s="21">
        <v>20</v>
      </c>
      <c r="K15" s="21" t="s">
        <v>316</v>
      </c>
      <c r="L15" s="21" t="s">
        <v>1423</v>
      </c>
      <c r="M15" s="21" t="s">
        <v>62</v>
      </c>
      <c r="N15" s="21" t="str">
        <f>'ENDC-n78_BE'!AE12</f>
        <v>N</v>
      </c>
      <c r="O15" s="21" t="str">
        <f>IF(N15="E","Please respond in Vendor Input column for all applicable UL combinations.",IF(AND(N15="N",'ENDC-n78_BE'!AA12=TRUE),IF('ENDC-n78_BE'!AC12=FALSE,"Check #Layers entered in Overview tab is correct.",""),""))</f>
        <v/>
      </c>
      <c r="P15" s="22" t="s">
        <v>3570</v>
      </c>
      <c r="Q15" s="22" t="s">
        <v>1650</v>
      </c>
      <c r="R15" s="29"/>
    </row>
    <row r="16" spans="1:18" ht="27" x14ac:dyDescent="0.15">
      <c r="A16" s="19" t="s">
        <v>1662</v>
      </c>
      <c r="B16" s="19" t="s">
        <v>1657</v>
      </c>
      <c r="C16" s="19">
        <v>5</v>
      </c>
      <c r="D16" s="19">
        <v>4</v>
      </c>
      <c r="E16" s="19">
        <v>1</v>
      </c>
      <c r="F16" s="19" t="s">
        <v>678</v>
      </c>
      <c r="G16" s="19" t="s">
        <v>1414</v>
      </c>
      <c r="H16" s="19">
        <v>16</v>
      </c>
      <c r="I16" s="19">
        <v>4</v>
      </c>
      <c r="J16" s="19">
        <v>20</v>
      </c>
      <c r="K16" s="19" t="s">
        <v>316</v>
      </c>
      <c r="L16" s="19" t="s">
        <v>1424</v>
      </c>
      <c r="M16" s="19" t="s">
        <v>62</v>
      </c>
      <c r="N16" s="19" t="str">
        <f>'ENDC-n78_BE'!AE13</f>
        <v>N</v>
      </c>
      <c r="O16" s="19" t="str">
        <f>IF(N16="E","Please respond in Vendor Input column for all applicable UL combinations.",IF(AND(N16="N",'ENDC-n78_BE'!AA13=TRUE),IF('ENDC-n78_BE'!AC13=FALSE,"Check #Layers entered in Overview tab is correct.",""),""))</f>
        <v/>
      </c>
      <c r="P16" s="20" t="s">
        <v>3570</v>
      </c>
      <c r="Q16" s="20" t="s">
        <v>1650</v>
      </c>
      <c r="R16" s="28"/>
    </row>
    <row r="17" spans="1:18" ht="27" x14ac:dyDescent="0.15">
      <c r="A17" s="21" t="s">
        <v>1663</v>
      </c>
      <c r="B17" s="21" t="s">
        <v>1657</v>
      </c>
      <c r="C17" s="21">
        <v>5</v>
      </c>
      <c r="D17" s="21">
        <v>4</v>
      </c>
      <c r="E17" s="21">
        <v>1</v>
      </c>
      <c r="F17" s="21" t="s">
        <v>678</v>
      </c>
      <c r="G17" s="21" t="s">
        <v>1414</v>
      </c>
      <c r="H17" s="21">
        <v>16</v>
      </c>
      <c r="I17" s="21">
        <v>4</v>
      </c>
      <c r="J17" s="21">
        <v>20</v>
      </c>
      <c r="K17" s="21" t="s">
        <v>316</v>
      </c>
      <c r="L17" s="21" t="s">
        <v>1425</v>
      </c>
      <c r="M17" s="21" t="s">
        <v>62</v>
      </c>
      <c r="N17" s="21" t="str">
        <f>'ENDC-n78_BE'!AE14</f>
        <v>N</v>
      </c>
      <c r="O17" s="21" t="str">
        <f>IF(N17="E","Please respond in Vendor Input column for all applicable UL combinations.",IF(AND(N17="N",'ENDC-n78_BE'!AA14=TRUE),IF('ENDC-n78_BE'!AC14=FALSE,"Check #Layers entered in Overview tab is correct.",""),""))</f>
        <v/>
      </c>
      <c r="P17" s="22" t="s">
        <v>3570</v>
      </c>
      <c r="Q17" s="22" t="s">
        <v>1650</v>
      </c>
      <c r="R17" s="29"/>
    </row>
    <row r="18" spans="1:18" ht="27" x14ac:dyDescent="0.15">
      <c r="A18" s="19" t="s">
        <v>1664</v>
      </c>
      <c r="B18" s="19" t="s">
        <v>1649</v>
      </c>
      <c r="C18" s="19">
        <v>6</v>
      </c>
      <c r="D18" s="19">
        <v>4</v>
      </c>
      <c r="E18" s="19">
        <v>1</v>
      </c>
      <c r="F18" s="19" t="s">
        <v>669</v>
      </c>
      <c r="G18" s="19" t="s">
        <v>1414</v>
      </c>
      <c r="H18" s="19">
        <v>14</v>
      </c>
      <c r="I18" s="19">
        <v>4</v>
      </c>
      <c r="J18" s="19">
        <v>18</v>
      </c>
      <c r="K18" s="19" t="s">
        <v>316</v>
      </c>
      <c r="L18" s="19" t="s">
        <v>1426</v>
      </c>
      <c r="M18" s="19" t="s">
        <v>89</v>
      </c>
      <c r="N18" s="19" t="str">
        <f>'ENDC-n78_BE'!AE15</f>
        <v>N</v>
      </c>
      <c r="O18" s="19" t="str">
        <f>IF(N18="E","Please respond in Vendor Input column for all applicable UL combinations.",IF(AND(N18="N",'ENDC-n78_BE'!AA15=TRUE),IF('ENDC-n78_BE'!AC15=FALSE,"Check #Layers entered in Overview tab is correct.",""),""))</f>
        <v/>
      </c>
      <c r="P18" s="20" t="s">
        <v>3570</v>
      </c>
      <c r="Q18" s="20" t="s">
        <v>1650</v>
      </c>
      <c r="R18" s="28"/>
    </row>
    <row r="19" spans="1:18" ht="27" x14ac:dyDescent="0.15">
      <c r="A19" s="21" t="s">
        <v>1665</v>
      </c>
      <c r="B19" s="21" t="s">
        <v>1655</v>
      </c>
      <c r="C19" s="21">
        <v>5</v>
      </c>
      <c r="D19" s="21">
        <v>4</v>
      </c>
      <c r="E19" s="21">
        <v>1</v>
      </c>
      <c r="F19" s="21" t="s">
        <v>675</v>
      </c>
      <c r="G19" s="21" t="s">
        <v>1414</v>
      </c>
      <c r="H19" s="21">
        <v>14</v>
      </c>
      <c r="I19" s="21">
        <v>4</v>
      </c>
      <c r="J19" s="21">
        <v>18</v>
      </c>
      <c r="K19" s="21" t="s">
        <v>316</v>
      </c>
      <c r="L19" s="21" t="s">
        <v>1427</v>
      </c>
      <c r="M19" s="21" t="s">
        <v>62</v>
      </c>
      <c r="N19" s="21" t="str">
        <f>'ENDC-n78_BE'!AE16</f>
        <v>N</v>
      </c>
      <c r="O19" s="21" t="str">
        <f>IF(N19="E","Please respond in Vendor Input column for all applicable UL combinations.",IF(AND(N19="N",'ENDC-n78_BE'!AA16=TRUE),IF('ENDC-n78_BE'!AC16=FALSE,"Check #Layers entered in Overview tab is correct.",""),""))</f>
        <v/>
      </c>
      <c r="P19" s="22" t="s">
        <v>3570</v>
      </c>
      <c r="Q19" s="22" t="s">
        <v>1650</v>
      </c>
      <c r="R19" s="29"/>
    </row>
    <row r="20" spans="1:18" ht="27" x14ac:dyDescent="0.15">
      <c r="A20" s="19" t="s">
        <v>1666</v>
      </c>
      <c r="B20" s="19" t="s">
        <v>1655</v>
      </c>
      <c r="C20" s="19">
        <v>5</v>
      </c>
      <c r="D20" s="19">
        <v>4</v>
      </c>
      <c r="E20" s="19">
        <v>1</v>
      </c>
      <c r="F20" s="19" t="s">
        <v>675</v>
      </c>
      <c r="G20" s="19" t="s">
        <v>1414</v>
      </c>
      <c r="H20" s="19">
        <v>14</v>
      </c>
      <c r="I20" s="19">
        <v>4</v>
      </c>
      <c r="J20" s="19">
        <v>18</v>
      </c>
      <c r="K20" s="19" t="s">
        <v>316</v>
      </c>
      <c r="L20" s="19" t="s">
        <v>1428</v>
      </c>
      <c r="M20" s="19" t="s">
        <v>62</v>
      </c>
      <c r="N20" s="19" t="str">
        <f>'ENDC-n78_BE'!AE17</f>
        <v>N</v>
      </c>
      <c r="O20" s="19" t="str">
        <f>IF(N20="E","Please respond in Vendor Input column for all applicable UL combinations.",IF(AND(N20="N",'ENDC-n78_BE'!AA17=TRUE),IF('ENDC-n78_BE'!AC17=FALSE,"Check #Layers entered in Overview tab is correct.",""),""))</f>
        <v/>
      </c>
      <c r="P20" s="20" t="s">
        <v>3570</v>
      </c>
      <c r="Q20" s="20" t="s">
        <v>1650</v>
      </c>
      <c r="R20" s="28"/>
    </row>
    <row r="21" spans="1:18" ht="27" x14ac:dyDescent="0.15">
      <c r="A21" s="21" t="s">
        <v>1667</v>
      </c>
      <c r="B21" s="21" t="s">
        <v>1657</v>
      </c>
      <c r="C21" s="21">
        <v>5</v>
      </c>
      <c r="D21" s="21">
        <v>4</v>
      </c>
      <c r="E21" s="21">
        <v>1</v>
      </c>
      <c r="F21" s="21" t="s">
        <v>678</v>
      </c>
      <c r="G21" s="21" t="s">
        <v>1414</v>
      </c>
      <c r="H21" s="21">
        <v>14</v>
      </c>
      <c r="I21" s="21">
        <v>4</v>
      </c>
      <c r="J21" s="21">
        <v>18</v>
      </c>
      <c r="K21" s="21" t="s">
        <v>316</v>
      </c>
      <c r="L21" s="21" t="s">
        <v>1429</v>
      </c>
      <c r="M21" s="21" t="s">
        <v>62</v>
      </c>
      <c r="N21" s="21" t="str">
        <f>'ENDC-n78_BE'!AE18</f>
        <v>N</v>
      </c>
      <c r="O21" s="21" t="str">
        <f>IF(N21="E","Please respond in Vendor Input column for all applicable UL combinations.",IF(AND(N21="N",'ENDC-n78_BE'!AA18=TRUE),IF('ENDC-n78_BE'!AC18=FALSE,"Check #Layers entered in Overview tab is correct.",""),""))</f>
        <v/>
      </c>
      <c r="P21" s="22" t="s">
        <v>3570</v>
      </c>
      <c r="Q21" s="22" t="s">
        <v>1650</v>
      </c>
      <c r="R21" s="29"/>
    </row>
    <row r="22" spans="1:18" ht="27" x14ac:dyDescent="0.15">
      <c r="A22" s="19" t="s">
        <v>1668</v>
      </c>
      <c r="B22" s="19" t="s">
        <v>1657</v>
      </c>
      <c r="C22" s="19">
        <v>5</v>
      </c>
      <c r="D22" s="19">
        <v>4</v>
      </c>
      <c r="E22" s="19">
        <v>1</v>
      </c>
      <c r="F22" s="19" t="s">
        <v>678</v>
      </c>
      <c r="G22" s="19" t="s">
        <v>1414</v>
      </c>
      <c r="H22" s="19">
        <v>14</v>
      </c>
      <c r="I22" s="19">
        <v>4</v>
      </c>
      <c r="J22" s="19">
        <v>18</v>
      </c>
      <c r="K22" s="19" t="s">
        <v>316</v>
      </c>
      <c r="L22" s="19" t="s">
        <v>1430</v>
      </c>
      <c r="M22" s="19" t="s">
        <v>62</v>
      </c>
      <c r="N22" s="19" t="str">
        <f>'ENDC-n78_BE'!AE19</f>
        <v>N</v>
      </c>
      <c r="O22" s="19" t="str">
        <f>IF(N22="E","Please respond in Vendor Input column for all applicable UL combinations.",IF(AND(N22="N",'ENDC-n78_BE'!AA19=TRUE),IF('ENDC-n78_BE'!AC19=FALSE,"Check #Layers entered in Overview tab is correct.",""),""))</f>
        <v/>
      </c>
      <c r="P22" s="20" t="s">
        <v>3570</v>
      </c>
      <c r="Q22" s="20" t="s">
        <v>1650</v>
      </c>
      <c r="R22" s="28"/>
    </row>
    <row r="23" spans="1:18" ht="27" x14ac:dyDescent="0.15">
      <c r="A23" s="21" t="s">
        <v>1669</v>
      </c>
      <c r="B23" s="21" t="s">
        <v>1670</v>
      </c>
      <c r="C23" s="21">
        <v>4</v>
      </c>
      <c r="D23" s="21">
        <v>4</v>
      </c>
      <c r="E23" s="21">
        <v>1</v>
      </c>
      <c r="F23" s="21" t="s">
        <v>693</v>
      </c>
      <c r="G23" s="21" t="s">
        <v>1414</v>
      </c>
      <c r="H23" s="21">
        <v>14</v>
      </c>
      <c r="I23" s="21">
        <v>4</v>
      </c>
      <c r="J23" s="21">
        <v>18</v>
      </c>
      <c r="K23" s="21" t="s">
        <v>316</v>
      </c>
      <c r="L23" s="21" t="s">
        <v>1431</v>
      </c>
      <c r="M23" s="21" t="s">
        <v>62</v>
      </c>
      <c r="N23" s="21" t="str">
        <f>'ENDC-n78_BE'!AE20</f>
        <v>N</v>
      </c>
      <c r="O23" s="21" t="str">
        <f>IF(N23="E","Please respond in Vendor Input column for all applicable UL combinations.",IF(AND(N23="N",'ENDC-n78_BE'!AA20=TRUE),IF('ENDC-n78_BE'!AC20=FALSE,"Check #Layers entered in Overview tab is correct.",""),""))</f>
        <v/>
      </c>
      <c r="P23" s="22" t="s">
        <v>3570</v>
      </c>
      <c r="Q23" s="22" t="s">
        <v>1650</v>
      </c>
      <c r="R23" s="29"/>
    </row>
    <row r="24" spans="1:18" ht="27" x14ac:dyDescent="0.15">
      <c r="A24" s="19" t="s">
        <v>1671</v>
      </c>
      <c r="B24" s="19" t="s">
        <v>1649</v>
      </c>
      <c r="C24" s="19">
        <v>6</v>
      </c>
      <c r="D24" s="19">
        <v>4</v>
      </c>
      <c r="E24" s="19">
        <v>1</v>
      </c>
      <c r="F24" s="19" t="s">
        <v>669</v>
      </c>
      <c r="G24" s="19" t="s">
        <v>1414</v>
      </c>
      <c r="H24" s="19">
        <v>12</v>
      </c>
      <c r="I24" s="19">
        <v>4</v>
      </c>
      <c r="J24" s="19">
        <v>16</v>
      </c>
      <c r="K24" s="19" t="s">
        <v>316</v>
      </c>
      <c r="L24" s="19" t="s">
        <v>1432</v>
      </c>
      <c r="M24" s="19" t="s">
        <v>89</v>
      </c>
      <c r="N24" s="19" t="str">
        <f>'ENDC-n78_BE'!AE21</f>
        <v>N</v>
      </c>
      <c r="O24" s="19" t="str">
        <f>IF(N24="E","Please respond in Vendor Input column for all applicable UL combinations.",IF(AND(N24="N",'ENDC-n78_BE'!AA21=TRUE),IF('ENDC-n78_BE'!AC21=FALSE,"Check #Layers entered in Overview tab is correct.",""),""))</f>
        <v/>
      </c>
      <c r="P24" s="20" t="s">
        <v>3570</v>
      </c>
      <c r="Q24" s="20" t="s">
        <v>1650</v>
      </c>
      <c r="R24" s="28"/>
    </row>
    <row r="25" spans="1:18" ht="27" x14ac:dyDescent="0.15">
      <c r="A25" s="21" t="s">
        <v>1672</v>
      </c>
      <c r="B25" s="21" t="s">
        <v>1655</v>
      </c>
      <c r="C25" s="21">
        <v>5</v>
      </c>
      <c r="D25" s="21">
        <v>4</v>
      </c>
      <c r="E25" s="21">
        <v>1</v>
      </c>
      <c r="F25" s="21" t="s">
        <v>675</v>
      </c>
      <c r="G25" s="21" t="s">
        <v>1414</v>
      </c>
      <c r="H25" s="21">
        <v>12</v>
      </c>
      <c r="I25" s="21">
        <v>4</v>
      </c>
      <c r="J25" s="21">
        <v>16</v>
      </c>
      <c r="K25" s="21" t="s">
        <v>316</v>
      </c>
      <c r="L25" s="21" t="s">
        <v>1433</v>
      </c>
      <c r="M25" s="21" t="s">
        <v>62</v>
      </c>
      <c r="N25" s="21" t="str">
        <f>'ENDC-n78_BE'!AE22</f>
        <v>N</v>
      </c>
      <c r="O25" s="21" t="str">
        <f>IF(N25="E","Please respond in Vendor Input column for all applicable UL combinations.",IF(AND(N25="N",'ENDC-n78_BE'!AA22=TRUE),IF('ENDC-n78_BE'!AC22=FALSE,"Check #Layers entered in Overview tab is correct.",""),""))</f>
        <v/>
      </c>
      <c r="P25" s="22" t="s">
        <v>3570</v>
      </c>
      <c r="Q25" s="22" t="s">
        <v>1650</v>
      </c>
      <c r="R25" s="29"/>
    </row>
    <row r="26" spans="1:18" ht="27" x14ac:dyDescent="0.15">
      <c r="A26" s="19" t="s">
        <v>1673</v>
      </c>
      <c r="B26" s="19" t="s">
        <v>1655</v>
      </c>
      <c r="C26" s="19">
        <v>5</v>
      </c>
      <c r="D26" s="19">
        <v>4</v>
      </c>
      <c r="E26" s="19">
        <v>1</v>
      </c>
      <c r="F26" s="19" t="s">
        <v>675</v>
      </c>
      <c r="G26" s="19" t="s">
        <v>1414</v>
      </c>
      <c r="H26" s="19">
        <v>12</v>
      </c>
      <c r="I26" s="19">
        <v>4</v>
      </c>
      <c r="J26" s="19">
        <v>16</v>
      </c>
      <c r="K26" s="19" t="s">
        <v>316</v>
      </c>
      <c r="L26" s="19" t="s">
        <v>1434</v>
      </c>
      <c r="M26" s="19" t="s">
        <v>62</v>
      </c>
      <c r="N26" s="19" t="str">
        <f>'ENDC-n78_BE'!AE23</f>
        <v>N</v>
      </c>
      <c r="O26" s="19" t="str">
        <f>IF(N26="E","Please respond in Vendor Input column for all applicable UL combinations.",IF(AND(N26="N",'ENDC-n78_BE'!AA23=TRUE),IF('ENDC-n78_BE'!AC23=FALSE,"Check #Layers entered in Overview tab is correct.",""),""))</f>
        <v/>
      </c>
      <c r="P26" s="20" t="s">
        <v>3570</v>
      </c>
      <c r="Q26" s="20" t="s">
        <v>1650</v>
      </c>
      <c r="R26" s="28"/>
    </row>
    <row r="27" spans="1:18" ht="27" x14ac:dyDescent="0.15">
      <c r="A27" s="21" t="s">
        <v>1674</v>
      </c>
      <c r="B27" s="21" t="s">
        <v>1657</v>
      </c>
      <c r="C27" s="21">
        <v>5</v>
      </c>
      <c r="D27" s="21">
        <v>4</v>
      </c>
      <c r="E27" s="21">
        <v>1</v>
      </c>
      <c r="F27" s="21" t="s">
        <v>678</v>
      </c>
      <c r="G27" s="21" t="s">
        <v>1414</v>
      </c>
      <c r="H27" s="21">
        <v>12</v>
      </c>
      <c r="I27" s="21">
        <v>4</v>
      </c>
      <c r="J27" s="21">
        <v>16</v>
      </c>
      <c r="K27" s="21" t="s">
        <v>316</v>
      </c>
      <c r="L27" s="21" t="s">
        <v>1435</v>
      </c>
      <c r="M27" s="21" t="s">
        <v>62</v>
      </c>
      <c r="N27" s="21" t="str">
        <f>'ENDC-n78_BE'!AE24</f>
        <v>N</v>
      </c>
      <c r="O27" s="21" t="str">
        <f>IF(N27="E","Please respond in Vendor Input column for all applicable UL combinations.",IF(AND(N27="N",'ENDC-n78_BE'!AA24=TRUE),IF('ENDC-n78_BE'!AC24=FALSE,"Check #Layers entered in Overview tab is correct.",""),""))</f>
        <v/>
      </c>
      <c r="P27" s="22" t="s">
        <v>3570</v>
      </c>
      <c r="Q27" s="22" t="s">
        <v>1650</v>
      </c>
      <c r="R27" s="29"/>
    </row>
    <row r="28" spans="1:18" ht="27" x14ac:dyDescent="0.15">
      <c r="A28" s="19" t="s">
        <v>1675</v>
      </c>
      <c r="B28" s="19" t="s">
        <v>1657</v>
      </c>
      <c r="C28" s="19">
        <v>5</v>
      </c>
      <c r="D28" s="19">
        <v>4</v>
      </c>
      <c r="E28" s="19">
        <v>1</v>
      </c>
      <c r="F28" s="19" t="s">
        <v>678</v>
      </c>
      <c r="G28" s="19" t="s">
        <v>1414</v>
      </c>
      <c r="H28" s="19">
        <v>12</v>
      </c>
      <c r="I28" s="19">
        <v>4</v>
      </c>
      <c r="J28" s="19">
        <v>16</v>
      </c>
      <c r="K28" s="19" t="s">
        <v>316</v>
      </c>
      <c r="L28" s="19" t="s">
        <v>1436</v>
      </c>
      <c r="M28" s="19" t="s">
        <v>62</v>
      </c>
      <c r="N28" s="19" t="str">
        <f>'ENDC-n78_BE'!AE25</f>
        <v>N</v>
      </c>
      <c r="O28" s="19" t="str">
        <f>IF(N28="E","Please respond in Vendor Input column for all applicable UL combinations.",IF(AND(N28="N",'ENDC-n78_BE'!AA25=TRUE),IF('ENDC-n78_BE'!AC25=FALSE,"Check #Layers entered in Overview tab is correct.",""),""))</f>
        <v/>
      </c>
      <c r="P28" s="20" t="s">
        <v>3570</v>
      </c>
      <c r="Q28" s="20" t="s">
        <v>1650</v>
      </c>
      <c r="R28" s="28"/>
    </row>
    <row r="29" spans="1:18" ht="27" x14ac:dyDescent="0.15">
      <c r="A29" s="21" t="s">
        <v>1676</v>
      </c>
      <c r="B29" s="21" t="s">
        <v>1670</v>
      </c>
      <c r="C29" s="21">
        <v>4</v>
      </c>
      <c r="D29" s="21">
        <v>4</v>
      </c>
      <c r="E29" s="21">
        <v>1</v>
      </c>
      <c r="F29" s="21" t="s">
        <v>693</v>
      </c>
      <c r="G29" s="21" t="s">
        <v>1414</v>
      </c>
      <c r="H29" s="21">
        <v>12</v>
      </c>
      <c r="I29" s="21">
        <v>4</v>
      </c>
      <c r="J29" s="21">
        <v>16</v>
      </c>
      <c r="K29" s="21" t="s">
        <v>316</v>
      </c>
      <c r="L29" s="21" t="s">
        <v>1437</v>
      </c>
      <c r="M29" s="21" t="s">
        <v>62</v>
      </c>
      <c r="N29" s="21" t="str">
        <f>'ENDC-n78_BE'!AE26</f>
        <v>N</v>
      </c>
      <c r="O29" s="21" t="str">
        <f>IF(N29="E","Please respond in Vendor Input column for all applicable UL combinations.",IF(AND(N29="N",'ENDC-n78_BE'!AA26=TRUE),IF('ENDC-n78_BE'!AC26=FALSE,"Check #Layers entered in Overview tab is correct.",""),""))</f>
        <v/>
      </c>
      <c r="P29" s="22" t="s">
        <v>3570</v>
      </c>
      <c r="Q29" s="22" t="s">
        <v>1650</v>
      </c>
      <c r="R29" s="29"/>
    </row>
    <row r="30" spans="1:18" ht="27" x14ac:dyDescent="0.15">
      <c r="A30" s="19" t="s">
        <v>1677</v>
      </c>
      <c r="B30" s="19" t="s">
        <v>1670</v>
      </c>
      <c r="C30" s="19">
        <v>4</v>
      </c>
      <c r="D30" s="19">
        <v>4</v>
      </c>
      <c r="E30" s="19">
        <v>1</v>
      </c>
      <c r="F30" s="19" t="s">
        <v>693</v>
      </c>
      <c r="G30" s="19" t="s">
        <v>1414</v>
      </c>
      <c r="H30" s="19">
        <v>12</v>
      </c>
      <c r="I30" s="19">
        <v>4</v>
      </c>
      <c r="J30" s="19">
        <v>16</v>
      </c>
      <c r="K30" s="19" t="s">
        <v>316</v>
      </c>
      <c r="L30" s="19" t="s">
        <v>1438</v>
      </c>
      <c r="M30" s="19" t="s">
        <v>62</v>
      </c>
      <c r="N30" s="19" t="str">
        <f>'ENDC-n78_BE'!AE27</f>
        <v>N</v>
      </c>
      <c r="O30" s="19" t="str">
        <f>IF(N30="E","Please respond in Vendor Input column for all applicable UL combinations.",IF(AND(N30="N",'ENDC-n78_BE'!AA27=TRUE),IF('ENDC-n78_BE'!AC27=FALSE,"Check #Layers entered in Overview tab is correct.",""),""))</f>
        <v/>
      </c>
      <c r="P30" s="20" t="s">
        <v>3570</v>
      </c>
      <c r="Q30" s="20" t="s">
        <v>1650</v>
      </c>
      <c r="R30" s="28"/>
    </row>
    <row r="31" spans="1:18" ht="27" x14ac:dyDescent="0.15">
      <c r="A31" s="21" t="s">
        <v>1678</v>
      </c>
      <c r="B31" s="21" t="s">
        <v>1670</v>
      </c>
      <c r="C31" s="21">
        <v>4</v>
      </c>
      <c r="D31" s="21">
        <v>4</v>
      </c>
      <c r="E31" s="21">
        <v>1</v>
      </c>
      <c r="F31" s="21" t="s">
        <v>693</v>
      </c>
      <c r="G31" s="21" t="s">
        <v>1414</v>
      </c>
      <c r="H31" s="21">
        <v>12</v>
      </c>
      <c r="I31" s="21">
        <v>4</v>
      </c>
      <c r="J31" s="21">
        <v>16</v>
      </c>
      <c r="K31" s="21" t="s">
        <v>316</v>
      </c>
      <c r="L31" s="21" t="s">
        <v>1439</v>
      </c>
      <c r="M31" s="21" t="s">
        <v>62</v>
      </c>
      <c r="N31" s="21" t="str">
        <f>'ENDC-n78_BE'!AE28</f>
        <v>N</v>
      </c>
      <c r="O31" s="21" t="str">
        <f>IF(N31="E","Please respond in Vendor Input column for all applicable UL combinations.",IF(AND(N31="N",'ENDC-n78_BE'!AA28=TRUE),IF('ENDC-n78_BE'!AC28=FALSE,"Check #Layers entered in Overview tab is correct.",""),""))</f>
        <v/>
      </c>
      <c r="P31" s="22" t="s">
        <v>3570</v>
      </c>
      <c r="Q31" s="22" t="s">
        <v>1650</v>
      </c>
      <c r="R31" s="29"/>
    </row>
    <row r="32" spans="1:18" ht="27" x14ac:dyDescent="0.15">
      <c r="A32" s="19" t="s">
        <v>1679</v>
      </c>
      <c r="B32" s="19" t="s">
        <v>1655</v>
      </c>
      <c r="C32" s="19">
        <v>5</v>
      </c>
      <c r="D32" s="19">
        <v>4</v>
      </c>
      <c r="E32" s="19">
        <v>1</v>
      </c>
      <c r="F32" s="19" t="s">
        <v>675</v>
      </c>
      <c r="G32" s="19" t="s">
        <v>1414</v>
      </c>
      <c r="H32" s="19">
        <v>10</v>
      </c>
      <c r="I32" s="19">
        <v>4</v>
      </c>
      <c r="J32" s="19">
        <v>14</v>
      </c>
      <c r="K32" s="19" t="s">
        <v>316</v>
      </c>
      <c r="L32" s="19" t="s">
        <v>1440</v>
      </c>
      <c r="M32" s="19" t="s">
        <v>62</v>
      </c>
      <c r="N32" s="19" t="str">
        <f>'ENDC-n78_BE'!AE29</f>
        <v>N</v>
      </c>
      <c r="O32" s="19" t="str">
        <f>IF(N32="E","Please respond in Vendor Input column for all applicable UL combinations.",IF(AND(N32="N",'ENDC-n78_BE'!AA29=TRUE),IF('ENDC-n78_BE'!AC29=FALSE,"Check #Layers entered in Overview tab is correct.",""),""))</f>
        <v/>
      </c>
      <c r="P32" s="20" t="s">
        <v>3570</v>
      </c>
      <c r="Q32" s="20" t="s">
        <v>1650</v>
      </c>
      <c r="R32" s="28"/>
    </row>
    <row r="33" spans="1:18" ht="27" x14ac:dyDescent="0.15">
      <c r="A33" s="21" t="s">
        <v>1680</v>
      </c>
      <c r="B33" s="21" t="s">
        <v>1657</v>
      </c>
      <c r="C33" s="21">
        <v>5</v>
      </c>
      <c r="D33" s="21">
        <v>4</v>
      </c>
      <c r="E33" s="21">
        <v>1</v>
      </c>
      <c r="F33" s="21" t="s">
        <v>678</v>
      </c>
      <c r="G33" s="21" t="s">
        <v>1414</v>
      </c>
      <c r="H33" s="21">
        <v>10</v>
      </c>
      <c r="I33" s="21">
        <v>4</v>
      </c>
      <c r="J33" s="21">
        <v>14</v>
      </c>
      <c r="K33" s="21" t="s">
        <v>316</v>
      </c>
      <c r="L33" s="21" t="s">
        <v>1441</v>
      </c>
      <c r="M33" s="21" t="s">
        <v>62</v>
      </c>
      <c r="N33" s="21" t="str">
        <f>'ENDC-n78_BE'!AE30</f>
        <v>N</v>
      </c>
      <c r="O33" s="21" t="str">
        <f>IF(N33="E","Please respond in Vendor Input column for all applicable UL combinations.",IF(AND(N33="N",'ENDC-n78_BE'!AA30=TRUE),IF('ENDC-n78_BE'!AC30=FALSE,"Check #Layers entered in Overview tab is correct.",""),""))</f>
        <v/>
      </c>
      <c r="P33" s="22" t="s">
        <v>3570</v>
      </c>
      <c r="Q33" s="22" t="s">
        <v>1650</v>
      </c>
      <c r="R33" s="29"/>
    </row>
    <row r="34" spans="1:18" ht="27" x14ac:dyDescent="0.15">
      <c r="A34" s="19" t="s">
        <v>1681</v>
      </c>
      <c r="B34" s="19" t="s">
        <v>1670</v>
      </c>
      <c r="C34" s="19">
        <v>4</v>
      </c>
      <c r="D34" s="19">
        <v>4</v>
      </c>
      <c r="E34" s="19">
        <v>1</v>
      </c>
      <c r="F34" s="19" t="s">
        <v>693</v>
      </c>
      <c r="G34" s="19" t="s">
        <v>1414</v>
      </c>
      <c r="H34" s="19">
        <v>10</v>
      </c>
      <c r="I34" s="19">
        <v>4</v>
      </c>
      <c r="J34" s="19">
        <v>14</v>
      </c>
      <c r="K34" s="19" t="s">
        <v>316</v>
      </c>
      <c r="L34" s="19" t="s">
        <v>1442</v>
      </c>
      <c r="M34" s="19" t="s">
        <v>62</v>
      </c>
      <c r="N34" s="19" t="str">
        <f>'ENDC-n78_BE'!AE31</f>
        <v>N</v>
      </c>
      <c r="O34" s="19" t="str">
        <f>IF(N34="E","Please respond in Vendor Input column for all applicable UL combinations.",IF(AND(N34="N",'ENDC-n78_BE'!AA31=TRUE),IF('ENDC-n78_BE'!AC31=FALSE,"Check #Layers entered in Overview tab is correct.",""),""))</f>
        <v/>
      </c>
      <c r="P34" s="20" t="s">
        <v>3570</v>
      </c>
      <c r="Q34" s="20" t="s">
        <v>1650</v>
      </c>
      <c r="R34" s="28"/>
    </row>
    <row r="35" spans="1:18" ht="27" x14ac:dyDescent="0.15">
      <c r="A35" s="21" t="s">
        <v>1682</v>
      </c>
      <c r="B35" s="21" t="s">
        <v>1670</v>
      </c>
      <c r="C35" s="21">
        <v>4</v>
      </c>
      <c r="D35" s="21">
        <v>4</v>
      </c>
      <c r="E35" s="21">
        <v>1</v>
      </c>
      <c r="F35" s="21" t="s">
        <v>693</v>
      </c>
      <c r="G35" s="21" t="s">
        <v>1414</v>
      </c>
      <c r="H35" s="21">
        <v>10</v>
      </c>
      <c r="I35" s="21">
        <v>4</v>
      </c>
      <c r="J35" s="21">
        <v>14</v>
      </c>
      <c r="K35" s="21" t="s">
        <v>316</v>
      </c>
      <c r="L35" s="21" t="s">
        <v>1443</v>
      </c>
      <c r="M35" s="21" t="s">
        <v>62</v>
      </c>
      <c r="N35" s="21" t="str">
        <f>'ENDC-n78_BE'!AE32</f>
        <v>N</v>
      </c>
      <c r="O35" s="21" t="str">
        <f>IF(N35="E","Please respond in Vendor Input column for all applicable UL combinations.",IF(AND(N35="N",'ENDC-n78_BE'!AA32=TRUE),IF('ENDC-n78_BE'!AC32=FALSE,"Check #Layers entered in Overview tab is correct.",""),""))</f>
        <v/>
      </c>
      <c r="P35" s="22" t="s">
        <v>3570</v>
      </c>
      <c r="Q35" s="22" t="s">
        <v>1650</v>
      </c>
      <c r="R35" s="29"/>
    </row>
    <row r="36" spans="1:18" ht="27" x14ac:dyDescent="0.15">
      <c r="A36" s="19" t="s">
        <v>1683</v>
      </c>
      <c r="B36" s="19" t="s">
        <v>1670</v>
      </c>
      <c r="C36" s="19">
        <v>4</v>
      </c>
      <c r="D36" s="19">
        <v>4</v>
      </c>
      <c r="E36" s="19">
        <v>1</v>
      </c>
      <c r="F36" s="19" t="s">
        <v>693</v>
      </c>
      <c r="G36" s="19" t="s">
        <v>1414</v>
      </c>
      <c r="H36" s="19">
        <v>10</v>
      </c>
      <c r="I36" s="19">
        <v>4</v>
      </c>
      <c r="J36" s="19">
        <v>14</v>
      </c>
      <c r="K36" s="19" t="s">
        <v>316</v>
      </c>
      <c r="L36" s="19" t="s">
        <v>1444</v>
      </c>
      <c r="M36" s="19" t="s">
        <v>62</v>
      </c>
      <c r="N36" s="19" t="str">
        <f>'ENDC-n78_BE'!AE33</f>
        <v>N</v>
      </c>
      <c r="O36" s="19" t="str">
        <f>IF(N36="E","Please respond in Vendor Input column for all applicable UL combinations.",IF(AND(N36="N",'ENDC-n78_BE'!AA33=TRUE),IF('ENDC-n78_BE'!AC33=FALSE,"Check #Layers entered in Overview tab is correct.",""),""))</f>
        <v/>
      </c>
      <c r="P36" s="20" t="s">
        <v>3570</v>
      </c>
      <c r="Q36" s="20" t="s">
        <v>1650</v>
      </c>
      <c r="R36" s="28"/>
    </row>
    <row r="37" spans="1:18" ht="27" x14ac:dyDescent="0.15">
      <c r="A37" s="21" t="s">
        <v>1684</v>
      </c>
      <c r="B37" s="21" t="s">
        <v>1670</v>
      </c>
      <c r="C37" s="21">
        <v>4</v>
      </c>
      <c r="D37" s="21">
        <v>4</v>
      </c>
      <c r="E37" s="21">
        <v>1</v>
      </c>
      <c r="F37" s="21" t="s">
        <v>693</v>
      </c>
      <c r="G37" s="21" t="s">
        <v>1414</v>
      </c>
      <c r="H37" s="21">
        <v>8</v>
      </c>
      <c r="I37" s="21">
        <v>4</v>
      </c>
      <c r="J37" s="21">
        <v>12</v>
      </c>
      <c r="K37" s="21" t="s">
        <v>316</v>
      </c>
      <c r="L37" s="21" t="s">
        <v>1445</v>
      </c>
      <c r="M37" s="21" t="s">
        <v>62</v>
      </c>
      <c r="N37" s="21" t="str">
        <f>'ENDC-n78_BE'!AE34</f>
        <v>N</v>
      </c>
      <c r="O37" s="21" t="str">
        <f>IF(N37="E","Please respond in Vendor Input column for all applicable UL combinations.",IF(AND(N37="N",'ENDC-n78_BE'!AA34=TRUE),IF('ENDC-n78_BE'!AC34=FALSE,"Check #Layers entered in Overview tab is correct.",""),""))</f>
        <v/>
      </c>
      <c r="P37" s="22" t="s">
        <v>3570</v>
      </c>
      <c r="Q37" s="22" t="s">
        <v>1650</v>
      </c>
      <c r="R37" s="29"/>
    </row>
    <row r="38" spans="1:18" ht="15" x14ac:dyDescent="0.15">
      <c r="A38" s="19" t="s">
        <v>1685</v>
      </c>
      <c r="B38" s="19" t="s">
        <v>1686</v>
      </c>
      <c r="C38" s="19">
        <v>5</v>
      </c>
      <c r="D38" s="19">
        <v>3</v>
      </c>
      <c r="E38" s="19">
        <v>1</v>
      </c>
      <c r="F38" s="19" t="s">
        <v>1687</v>
      </c>
      <c r="G38" s="19" t="s">
        <v>1414</v>
      </c>
      <c r="H38" s="19">
        <v>20</v>
      </c>
      <c r="I38" s="19">
        <v>8</v>
      </c>
      <c r="J38" s="19">
        <v>28</v>
      </c>
      <c r="K38" s="19" t="s">
        <v>316</v>
      </c>
      <c r="L38" s="19" t="s">
        <v>1446</v>
      </c>
      <c r="M38" s="19" t="s">
        <v>66</v>
      </c>
      <c r="N38" s="19" t="str">
        <f>'ENDC-n78_BE'!AE35</f>
        <v>N</v>
      </c>
      <c r="O38" s="19" t="str">
        <f>IF(N38="E","Please respond in Vendor Input column for all applicable UL combinations.",IF(AND(N38="N",'ENDC-n78_BE'!AA35=TRUE),IF('ENDC-n78_BE'!AC35=FALSE,"Check #Layers entered in Overview tab is correct.",""),""))</f>
        <v/>
      </c>
      <c r="P38" s="20" t="s">
        <v>3570</v>
      </c>
      <c r="Q38" s="20" t="s">
        <v>1650</v>
      </c>
      <c r="R38" s="20"/>
    </row>
    <row r="39" spans="1:18" ht="15" x14ac:dyDescent="0.15">
      <c r="A39" s="21" t="s">
        <v>1688</v>
      </c>
      <c r="B39" s="21" t="s">
        <v>1686</v>
      </c>
      <c r="C39" s="21">
        <v>5</v>
      </c>
      <c r="D39" s="21">
        <v>3</v>
      </c>
      <c r="E39" s="21">
        <v>1</v>
      </c>
      <c r="F39" s="21" t="s">
        <v>1687</v>
      </c>
      <c r="G39" s="21" t="s">
        <v>1414</v>
      </c>
      <c r="H39" s="21">
        <v>18</v>
      </c>
      <c r="I39" s="21">
        <v>8</v>
      </c>
      <c r="J39" s="21">
        <v>26</v>
      </c>
      <c r="K39" s="21" t="s">
        <v>316</v>
      </c>
      <c r="L39" s="21" t="s">
        <v>1447</v>
      </c>
      <c r="M39" s="21" t="s">
        <v>66</v>
      </c>
      <c r="N39" s="21" t="str">
        <f>'ENDC-n78_BE'!AE36</f>
        <v>N</v>
      </c>
      <c r="O39" s="21" t="str">
        <f>IF(N39="E","Please respond in Vendor Input column for all applicable UL combinations.",IF(AND(N39="N",'ENDC-n78_BE'!AA36=TRUE),IF('ENDC-n78_BE'!AC36=FALSE,"Check #Layers entered in Overview tab is correct.",""),""))</f>
        <v/>
      </c>
      <c r="P39" s="22" t="s">
        <v>3570</v>
      </c>
      <c r="Q39" s="22" t="s">
        <v>1650</v>
      </c>
      <c r="R39" s="22"/>
    </row>
    <row r="40" spans="1:18" ht="15" x14ac:dyDescent="0.15">
      <c r="A40" s="19" t="s">
        <v>1689</v>
      </c>
      <c r="B40" s="19" t="s">
        <v>1686</v>
      </c>
      <c r="C40" s="19">
        <v>5</v>
      </c>
      <c r="D40" s="19">
        <v>3</v>
      </c>
      <c r="E40" s="19">
        <v>1</v>
      </c>
      <c r="F40" s="19" t="s">
        <v>1687</v>
      </c>
      <c r="G40" s="19" t="s">
        <v>1414</v>
      </c>
      <c r="H40" s="19">
        <v>16</v>
      </c>
      <c r="I40" s="19">
        <v>8</v>
      </c>
      <c r="J40" s="19">
        <v>24</v>
      </c>
      <c r="K40" s="19" t="s">
        <v>316</v>
      </c>
      <c r="L40" s="19" t="s">
        <v>1448</v>
      </c>
      <c r="M40" s="19" t="s">
        <v>66</v>
      </c>
      <c r="N40" s="19" t="str">
        <f>'ENDC-n78_BE'!AE37</f>
        <v>N</v>
      </c>
      <c r="O40" s="19" t="str">
        <f>IF(N40="E","Please respond in Vendor Input column for all applicable UL combinations.",IF(AND(N40="N",'ENDC-n78_BE'!AA37=TRUE),IF('ENDC-n78_BE'!AC37=FALSE,"Check #Layers entered in Overview tab is correct.",""),""))</f>
        <v/>
      </c>
      <c r="P40" s="20" t="s">
        <v>3570</v>
      </c>
      <c r="Q40" s="20" t="s">
        <v>1650</v>
      </c>
      <c r="R40" s="20"/>
    </row>
    <row r="41" spans="1:18" ht="15" x14ac:dyDescent="0.15">
      <c r="A41" s="21" t="s">
        <v>1690</v>
      </c>
      <c r="B41" s="21" t="s">
        <v>1686</v>
      </c>
      <c r="C41" s="21">
        <v>5</v>
      </c>
      <c r="D41" s="21">
        <v>3</v>
      </c>
      <c r="E41" s="21">
        <v>1</v>
      </c>
      <c r="F41" s="21" t="s">
        <v>1687</v>
      </c>
      <c r="G41" s="21" t="s">
        <v>1414</v>
      </c>
      <c r="H41" s="21">
        <v>16</v>
      </c>
      <c r="I41" s="21">
        <v>8</v>
      </c>
      <c r="J41" s="21">
        <v>24</v>
      </c>
      <c r="K41" s="21" t="s">
        <v>316</v>
      </c>
      <c r="L41" s="21" t="s">
        <v>1449</v>
      </c>
      <c r="M41" s="21" t="s">
        <v>66</v>
      </c>
      <c r="N41" s="21" t="str">
        <f>'ENDC-n78_BE'!AE38</f>
        <v>N</v>
      </c>
      <c r="O41" s="21" t="str">
        <f>IF(N41="E","Please respond in Vendor Input column for all applicable UL combinations.",IF(AND(N41="N",'ENDC-n78_BE'!AA38=TRUE),IF('ENDC-n78_BE'!AC38=FALSE,"Check #Layers entered in Overview tab is correct.",""),""))</f>
        <v/>
      </c>
      <c r="P41" s="22" t="s">
        <v>3570</v>
      </c>
      <c r="Q41" s="22" t="s">
        <v>1650</v>
      </c>
      <c r="R41" s="22"/>
    </row>
    <row r="42" spans="1:18" ht="15" x14ac:dyDescent="0.15">
      <c r="A42" s="19" t="s">
        <v>1691</v>
      </c>
      <c r="B42" s="19" t="s">
        <v>1692</v>
      </c>
      <c r="C42" s="19">
        <v>5</v>
      </c>
      <c r="D42" s="19">
        <v>3</v>
      </c>
      <c r="E42" s="19">
        <v>1</v>
      </c>
      <c r="F42" s="19" t="s">
        <v>710</v>
      </c>
      <c r="G42" s="19" t="s">
        <v>1414</v>
      </c>
      <c r="H42" s="19">
        <v>20</v>
      </c>
      <c r="I42" s="19">
        <v>4</v>
      </c>
      <c r="J42" s="19">
        <v>24</v>
      </c>
      <c r="K42" s="19" t="s">
        <v>316</v>
      </c>
      <c r="L42" s="19" t="s">
        <v>1450</v>
      </c>
      <c r="M42" s="19" t="s">
        <v>62</v>
      </c>
      <c r="N42" s="19" t="str">
        <f>'ENDC-n78_BE'!AE39</f>
        <v>N</v>
      </c>
      <c r="O42" s="19" t="str">
        <f>IF(N42="E","Please respond in Vendor Input column for all applicable UL combinations.",IF(AND(N42="N",'ENDC-n78_BE'!AA39=TRUE),IF('ENDC-n78_BE'!AC39=FALSE,"Check #Layers entered in Overview tab is correct.",""),""))</f>
        <v/>
      </c>
      <c r="P42" s="20" t="s">
        <v>3570</v>
      </c>
      <c r="Q42" s="20" t="s">
        <v>1650</v>
      </c>
      <c r="R42" s="28"/>
    </row>
    <row r="43" spans="1:18" ht="15" x14ac:dyDescent="0.15">
      <c r="A43" s="21" t="s">
        <v>1693</v>
      </c>
      <c r="B43" s="21" t="s">
        <v>1694</v>
      </c>
      <c r="C43" s="21">
        <v>4</v>
      </c>
      <c r="D43" s="21">
        <v>3</v>
      </c>
      <c r="E43" s="21">
        <v>1</v>
      </c>
      <c r="F43" s="21" t="s">
        <v>1695</v>
      </c>
      <c r="G43" s="21" t="s">
        <v>1414</v>
      </c>
      <c r="H43" s="21">
        <v>16</v>
      </c>
      <c r="I43" s="21">
        <v>8</v>
      </c>
      <c r="J43" s="21">
        <v>24</v>
      </c>
      <c r="K43" s="21" t="s">
        <v>316</v>
      </c>
      <c r="L43" s="21" t="s">
        <v>1451</v>
      </c>
      <c r="M43" s="21" t="s">
        <v>66</v>
      </c>
      <c r="N43" s="21" t="str">
        <f>'ENDC-n78_BE'!AE40</f>
        <v>N</v>
      </c>
      <c r="O43" s="21" t="str">
        <f>IF(N43="E","Please respond in Vendor Input column for all applicable UL combinations.",IF(AND(N43="N",'ENDC-n78_BE'!AA40=TRUE),IF('ENDC-n78_BE'!AC40=FALSE,"Check #Layers entered in Overview tab is correct.",""),""))</f>
        <v/>
      </c>
      <c r="P43" s="22" t="s">
        <v>3570</v>
      </c>
      <c r="Q43" s="22" t="s">
        <v>1650</v>
      </c>
      <c r="R43" s="22"/>
    </row>
    <row r="44" spans="1:18" ht="15" x14ac:dyDescent="0.15">
      <c r="A44" s="19" t="s">
        <v>1696</v>
      </c>
      <c r="B44" s="19" t="s">
        <v>1697</v>
      </c>
      <c r="C44" s="19">
        <v>4</v>
      </c>
      <c r="D44" s="19">
        <v>3</v>
      </c>
      <c r="E44" s="19">
        <v>1</v>
      </c>
      <c r="F44" s="19" t="s">
        <v>1698</v>
      </c>
      <c r="G44" s="19" t="s">
        <v>1414</v>
      </c>
      <c r="H44" s="19">
        <v>16</v>
      </c>
      <c r="I44" s="19">
        <v>8</v>
      </c>
      <c r="J44" s="19">
        <v>24</v>
      </c>
      <c r="K44" s="19" t="s">
        <v>316</v>
      </c>
      <c r="L44" s="19" t="s">
        <v>1452</v>
      </c>
      <c r="M44" s="19" t="s">
        <v>66</v>
      </c>
      <c r="N44" s="19" t="str">
        <f>'ENDC-n78_BE'!AE41</f>
        <v>N</v>
      </c>
      <c r="O44" s="19" t="str">
        <f>IF(N44="E","Please respond in Vendor Input column for all applicable UL combinations.",IF(AND(N44="N",'ENDC-n78_BE'!AA41=TRUE),IF('ENDC-n78_BE'!AC41=FALSE,"Check #Layers entered in Overview tab is correct.",""),""))</f>
        <v/>
      </c>
      <c r="P44" s="20" t="s">
        <v>3570</v>
      </c>
      <c r="Q44" s="20" t="s">
        <v>1650</v>
      </c>
      <c r="R44" s="20"/>
    </row>
    <row r="45" spans="1:18" ht="15" x14ac:dyDescent="0.15">
      <c r="A45" s="21" t="s">
        <v>1699</v>
      </c>
      <c r="B45" s="21" t="s">
        <v>1686</v>
      </c>
      <c r="C45" s="21">
        <v>5</v>
      </c>
      <c r="D45" s="21">
        <v>3</v>
      </c>
      <c r="E45" s="21">
        <v>1</v>
      </c>
      <c r="F45" s="21" t="s">
        <v>1687</v>
      </c>
      <c r="G45" s="21" t="s">
        <v>1414</v>
      </c>
      <c r="H45" s="21">
        <v>14</v>
      </c>
      <c r="I45" s="21">
        <v>8</v>
      </c>
      <c r="J45" s="21">
        <v>22</v>
      </c>
      <c r="K45" s="21" t="s">
        <v>316</v>
      </c>
      <c r="L45" s="21" t="s">
        <v>1453</v>
      </c>
      <c r="M45" s="21" t="s">
        <v>66</v>
      </c>
      <c r="N45" s="21" t="str">
        <f>'ENDC-n78_BE'!AE42</f>
        <v>N</v>
      </c>
      <c r="O45" s="21" t="str">
        <f>IF(N45="E","Please respond in Vendor Input column for all applicable UL combinations.",IF(AND(N45="N",'ENDC-n78_BE'!AA42=TRUE),IF('ENDC-n78_BE'!AC42=FALSE,"Check #Layers entered in Overview tab is correct.",""),""))</f>
        <v/>
      </c>
      <c r="P45" s="22" t="s">
        <v>3570</v>
      </c>
      <c r="Q45" s="22" t="s">
        <v>1650</v>
      </c>
      <c r="R45" s="22"/>
    </row>
    <row r="46" spans="1:18" ht="15" x14ac:dyDescent="0.15">
      <c r="A46" s="19" t="s">
        <v>1700</v>
      </c>
      <c r="B46" s="19" t="s">
        <v>1686</v>
      </c>
      <c r="C46" s="19">
        <v>5</v>
      </c>
      <c r="D46" s="19">
        <v>3</v>
      </c>
      <c r="E46" s="19">
        <v>1</v>
      </c>
      <c r="F46" s="19" t="s">
        <v>1687</v>
      </c>
      <c r="G46" s="19" t="s">
        <v>1414</v>
      </c>
      <c r="H46" s="19">
        <v>14</v>
      </c>
      <c r="I46" s="19">
        <v>8</v>
      </c>
      <c r="J46" s="19">
        <v>22</v>
      </c>
      <c r="K46" s="19" t="s">
        <v>316</v>
      </c>
      <c r="L46" s="19" t="s">
        <v>1454</v>
      </c>
      <c r="M46" s="19" t="s">
        <v>66</v>
      </c>
      <c r="N46" s="19" t="str">
        <f>'ENDC-n78_BE'!AE43</f>
        <v>N</v>
      </c>
      <c r="O46" s="19" t="str">
        <f>IF(N46="E","Please respond in Vendor Input column for all applicable UL combinations.",IF(AND(N46="N",'ENDC-n78_BE'!AA43=TRUE),IF('ENDC-n78_BE'!AC43=FALSE,"Check #Layers entered in Overview tab is correct.",""),""))</f>
        <v/>
      </c>
      <c r="P46" s="20" t="s">
        <v>3570</v>
      </c>
      <c r="Q46" s="20" t="s">
        <v>1650</v>
      </c>
      <c r="R46" s="28"/>
    </row>
    <row r="47" spans="1:18" ht="15" x14ac:dyDescent="0.15">
      <c r="A47" s="21" t="s">
        <v>1701</v>
      </c>
      <c r="B47" s="21" t="s">
        <v>1692</v>
      </c>
      <c r="C47" s="21">
        <v>5</v>
      </c>
      <c r="D47" s="21">
        <v>3</v>
      </c>
      <c r="E47" s="21">
        <v>1</v>
      </c>
      <c r="F47" s="21" t="s">
        <v>710</v>
      </c>
      <c r="G47" s="21" t="s">
        <v>1414</v>
      </c>
      <c r="H47" s="21">
        <v>18</v>
      </c>
      <c r="I47" s="21">
        <v>4</v>
      </c>
      <c r="J47" s="21">
        <v>22</v>
      </c>
      <c r="K47" s="21" t="s">
        <v>316</v>
      </c>
      <c r="L47" s="21" t="s">
        <v>1455</v>
      </c>
      <c r="M47" s="21" t="s">
        <v>62</v>
      </c>
      <c r="N47" s="21" t="str">
        <f>'ENDC-n78_BE'!AE44</f>
        <v>N</v>
      </c>
      <c r="O47" s="21" t="str">
        <f>IF(N47="E","Please respond in Vendor Input column for all applicable UL combinations.",IF(AND(N47="N",'ENDC-n78_BE'!AA44=TRUE),IF('ENDC-n78_BE'!AC44=FALSE,"Check #Layers entered in Overview tab is correct.",""),""))</f>
        <v/>
      </c>
      <c r="P47" s="22" t="s">
        <v>3570</v>
      </c>
      <c r="Q47" s="22" t="s">
        <v>1650</v>
      </c>
      <c r="R47" s="29"/>
    </row>
    <row r="48" spans="1:18" ht="15" x14ac:dyDescent="0.15">
      <c r="A48" s="19" t="s">
        <v>1702</v>
      </c>
      <c r="B48" s="19" t="s">
        <v>1703</v>
      </c>
      <c r="C48" s="19">
        <v>5</v>
      </c>
      <c r="D48" s="19">
        <v>3</v>
      </c>
      <c r="E48" s="19">
        <v>1</v>
      </c>
      <c r="F48" s="19" t="s">
        <v>714</v>
      </c>
      <c r="G48" s="19" t="s">
        <v>1414</v>
      </c>
      <c r="H48" s="19">
        <v>18</v>
      </c>
      <c r="I48" s="19">
        <v>4</v>
      </c>
      <c r="J48" s="19">
        <v>22</v>
      </c>
      <c r="K48" s="19" t="s">
        <v>316</v>
      </c>
      <c r="L48" s="19" t="s">
        <v>1456</v>
      </c>
      <c r="M48" s="19" t="s">
        <v>62</v>
      </c>
      <c r="N48" s="19" t="str">
        <f>'ENDC-n78_BE'!AE45</f>
        <v>N</v>
      </c>
      <c r="O48" s="19" t="str">
        <f>IF(N48="E","Please respond in Vendor Input column for all applicable UL combinations.",IF(AND(N48="N",'ENDC-n78_BE'!AA45=TRUE),IF('ENDC-n78_BE'!AC45=FALSE,"Check #Layers entered in Overview tab is correct.",""),""))</f>
        <v/>
      </c>
      <c r="P48" s="20" t="s">
        <v>3570</v>
      </c>
      <c r="Q48" s="20" t="s">
        <v>1650</v>
      </c>
      <c r="R48" s="28"/>
    </row>
    <row r="49" spans="1:18" ht="15" x14ac:dyDescent="0.15">
      <c r="A49" s="21" t="s">
        <v>1704</v>
      </c>
      <c r="B49" s="21" t="s">
        <v>1694</v>
      </c>
      <c r="C49" s="21">
        <v>4</v>
      </c>
      <c r="D49" s="21">
        <v>3</v>
      </c>
      <c r="E49" s="21">
        <v>1</v>
      </c>
      <c r="F49" s="21" t="s">
        <v>1695</v>
      </c>
      <c r="G49" s="21" t="s">
        <v>1414</v>
      </c>
      <c r="H49" s="21">
        <v>14</v>
      </c>
      <c r="I49" s="21">
        <v>8</v>
      </c>
      <c r="J49" s="21">
        <v>22</v>
      </c>
      <c r="K49" s="21" t="s">
        <v>316</v>
      </c>
      <c r="L49" s="21" t="s">
        <v>1457</v>
      </c>
      <c r="M49" s="21" t="s">
        <v>66</v>
      </c>
      <c r="N49" s="21" t="str">
        <f>'ENDC-n78_BE'!AE46</f>
        <v>N</v>
      </c>
      <c r="O49" s="21" t="str">
        <f>IF(N49="E","Please respond in Vendor Input column for all applicable UL combinations.",IF(AND(N49="N",'ENDC-n78_BE'!AA46=TRUE),IF('ENDC-n78_BE'!AC46=FALSE,"Check #Layers entered in Overview tab is correct.",""),""))</f>
        <v/>
      </c>
      <c r="P49" s="22" t="s">
        <v>3570</v>
      </c>
      <c r="Q49" s="22" t="s">
        <v>1650</v>
      </c>
      <c r="R49" s="29"/>
    </row>
    <row r="50" spans="1:18" ht="15" x14ac:dyDescent="0.15">
      <c r="A50" s="19" t="s">
        <v>1705</v>
      </c>
      <c r="B50" s="19" t="s">
        <v>1694</v>
      </c>
      <c r="C50" s="19">
        <v>4</v>
      </c>
      <c r="D50" s="19">
        <v>3</v>
      </c>
      <c r="E50" s="19">
        <v>1</v>
      </c>
      <c r="F50" s="19" t="s">
        <v>1695</v>
      </c>
      <c r="G50" s="19" t="s">
        <v>1414</v>
      </c>
      <c r="H50" s="19">
        <v>14</v>
      </c>
      <c r="I50" s="19">
        <v>8</v>
      </c>
      <c r="J50" s="19">
        <v>22</v>
      </c>
      <c r="K50" s="19" t="s">
        <v>316</v>
      </c>
      <c r="L50" s="19" t="s">
        <v>1458</v>
      </c>
      <c r="M50" s="19" t="s">
        <v>66</v>
      </c>
      <c r="N50" s="19" t="str">
        <f>'ENDC-n78_BE'!AE47</f>
        <v>N</v>
      </c>
      <c r="O50" s="19" t="str">
        <f>IF(N50="E","Please respond in Vendor Input column for all applicable UL combinations.",IF(AND(N50="N",'ENDC-n78_BE'!AA47=TRUE),IF('ENDC-n78_BE'!AC47=FALSE,"Check #Layers entered in Overview tab is correct.",""),""))</f>
        <v/>
      </c>
      <c r="P50" s="20" t="s">
        <v>3570</v>
      </c>
      <c r="Q50" s="20" t="s">
        <v>1650</v>
      </c>
      <c r="R50" s="28"/>
    </row>
    <row r="51" spans="1:18" ht="15" x14ac:dyDescent="0.15">
      <c r="A51" s="21" t="s">
        <v>1706</v>
      </c>
      <c r="B51" s="21" t="s">
        <v>1697</v>
      </c>
      <c r="C51" s="21">
        <v>4</v>
      </c>
      <c r="D51" s="21">
        <v>3</v>
      </c>
      <c r="E51" s="21">
        <v>1</v>
      </c>
      <c r="F51" s="21" t="s">
        <v>1698</v>
      </c>
      <c r="G51" s="21" t="s">
        <v>1414</v>
      </c>
      <c r="H51" s="21">
        <v>14</v>
      </c>
      <c r="I51" s="21">
        <v>8</v>
      </c>
      <c r="J51" s="21">
        <v>22</v>
      </c>
      <c r="K51" s="21" t="s">
        <v>316</v>
      </c>
      <c r="L51" s="21" t="s">
        <v>1459</v>
      </c>
      <c r="M51" s="21" t="s">
        <v>66</v>
      </c>
      <c r="N51" s="21" t="str">
        <f>'ENDC-n78_BE'!AE48</f>
        <v>N</v>
      </c>
      <c r="O51" s="21" t="str">
        <f>IF(N51="E","Please respond in Vendor Input column for all applicable UL combinations.",IF(AND(N51="N",'ENDC-n78_BE'!AA48=TRUE),IF('ENDC-n78_BE'!AC48=FALSE,"Check #Layers entered in Overview tab is correct.",""),""))</f>
        <v/>
      </c>
      <c r="P51" s="22" t="s">
        <v>3570</v>
      </c>
      <c r="Q51" s="22" t="s">
        <v>1650</v>
      </c>
      <c r="R51" s="22"/>
    </row>
    <row r="52" spans="1:18" ht="15" x14ac:dyDescent="0.15">
      <c r="A52" s="19" t="s">
        <v>1707</v>
      </c>
      <c r="B52" s="19" t="s">
        <v>1697</v>
      </c>
      <c r="C52" s="19">
        <v>4</v>
      </c>
      <c r="D52" s="19">
        <v>3</v>
      </c>
      <c r="E52" s="19">
        <v>1</v>
      </c>
      <c r="F52" s="19" t="s">
        <v>1698</v>
      </c>
      <c r="G52" s="19" t="s">
        <v>1414</v>
      </c>
      <c r="H52" s="19">
        <v>14</v>
      </c>
      <c r="I52" s="19">
        <v>8</v>
      </c>
      <c r="J52" s="19">
        <v>22</v>
      </c>
      <c r="K52" s="19" t="s">
        <v>316</v>
      </c>
      <c r="L52" s="19" t="s">
        <v>1460</v>
      </c>
      <c r="M52" s="19" t="s">
        <v>66</v>
      </c>
      <c r="N52" s="19" t="str">
        <f>'ENDC-n78_BE'!AE49</f>
        <v>N</v>
      </c>
      <c r="O52" s="19" t="str">
        <f>IF(N52="E","Please respond in Vendor Input column for all applicable UL combinations.",IF(AND(N52="N",'ENDC-n78_BE'!AA49=TRUE),IF('ENDC-n78_BE'!AC49=FALSE,"Check #Layers entered in Overview tab is correct.",""),""))</f>
        <v/>
      </c>
      <c r="P52" s="20" t="s">
        <v>3570</v>
      </c>
      <c r="Q52" s="20" t="s">
        <v>1650</v>
      </c>
      <c r="R52" s="20"/>
    </row>
    <row r="53" spans="1:18" ht="15" x14ac:dyDescent="0.15">
      <c r="A53" s="21" t="s">
        <v>1708</v>
      </c>
      <c r="B53" s="21" t="s">
        <v>1686</v>
      </c>
      <c r="C53" s="21">
        <v>5</v>
      </c>
      <c r="D53" s="21">
        <v>3</v>
      </c>
      <c r="E53" s="21">
        <v>1</v>
      </c>
      <c r="F53" s="21" t="s">
        <v>1687</v>
      </c>
      <c r="G53" s="21" t="s">
        <v>1414</v>
      </c>
      <c r="H53" s="21">
        <v>12</v>
      </c>
      <c r="I53" s="21">
        <v>8</v>
      </c>
      <c r="J53" s="21">
        <v>20</v>
      </c>
      <c r="K53" s="21" t="s">
        <v>316</v>
      </c>
      <c r="L53" s="21" t="s">
        <v>1461</v>
      </c>
      <c r="M53" s="21" t="s">
        <v>66</v>
      </c>
      <c r="N53" s="21" t="str">
        <f>'ENDC-n78_BE'!AE50</f>
        <v>N</v>
      </c>
      <c r="O53" s="21" t="str">
        <f>IF(N53="E","Please respond in Vendor Input column for all applicable UL combinations.",IF(AND(N53="N",'ENDC-n78_BE'!AA50=TRUE),IF('ENDC-n78_BE'!AC50=FALSE,"Check #Layers entered in Overview tab is correct.",""),""))</f>
        <v/>
      </c>
      <c r="P53" s="22" t="s">
        <v>3570</v>
      </c>
      <c r="Q53" s="22" t="s">
        <v>1650</v>
      </c>
      <c r="R53" s="22"/>
    </row>
    <row r="54" spans="1:18" ht="15" x14ac:dyDescent="0.15">
      <c r="A54" s="19" t="s">
        <v>1709</v>
      </c>
      <c r="B54" s="19" t="s">
        <v>1692</v>
      </c>
      <c r="C54" s="19">
        <v>5</v>
      </c>
      <c r="D54" s="19">
        <v>3</v>
      </c>
      <c r="E54" s="19">
        <v>1</v>
      </c>
      <c r="F54" s="19" t="s">
        <v>710</v>
      </c>
      <c r="G54" s="19" t="s">
        <v>1414</v>
      </c>
      <c r="H54" s="19">
        <v>16</v>
      </c>
      <c r="I54" s="19">
        <v>4</v>
      </c>
      <c r="J54" s="19">
        <v>20</v>
      </c>
      <c r="K54" s="19" t="s">
        <v>316</v>
      </c>
      <c r="L54" s="19" t="s">
        <v>1462</v>
      </c>
      <c r="M54" s="19" t="s">
        <v>62</v>
      </c>
      <c r="N54" s="19" t="str">
        <f>'ENDC-n78_BE'!AE51</f>
        <v>N</v>
      </c>
      <c r="O54" s="19" t="str">
        <f>IF(N54="E","Please respond in Vendor Input column for all applicable UL combinations.",IF(AND(N54="N",'ENDC-n78_BE'!AA51=TRUE),IF('ENDC-n78_BE'!AC51=FALSE,"Check #Layers entered in Overview tab is correct.",""),""))</f>
        <v/>
      </c>
      <c r="P54" s="20" t="s">
        <v>3570</v>
      </c>
      <c r="Q54" s="20" t="s">
        <v>1650</v>
      </c>
      <c r="R54" s="28"/>
    </row>
    <row r="55" spans="1:18" ht="15" x14ac:dyDescent="0.15">
      <c r="A55" s="21" t="s">
        <v>1710</v>
      </c>
      <c r="B55" s="21" t="s">
        <v>1692</v>
      </c>
      <c r="C55" s="21">
        <v>5</v>
      </c>
      <c r="D55" s="21">
        <v>3</v>
      </c>
      <c r="E55" s="21">
        <v>1</v>
      </c>
      <c r="F55" s="21" t="s">
        <v>710</v>
      </c>
      <c r="G55" s="21" t="s">
        <v>1414</v>
      </c>
      <c r="H55" s="21">
        <v>16</v>
      </c>
      <c r="I55" s="21">
        <v>4</v>
      </c>
      <c r="J55" s="21">
        <v>20</v>
      </c>
      <c r="K55" s="21" t="s">
        <v>316</v>
      </c>
      <c r="L55" s="21" t="s">
        <v>1463</v>
      </c>
      <c r="M55" s="21" t="s">
        <v>62</v>
      </c>
      <c r="N55" s="21" t="str">
        <f>'ENDC-n78_BE'!AE52</f>
        <v>N</v>
      </c>
      <c r="O55" s="21" t="str">
        <f>IF(N55="E","Please respond in Vendor Input column for all applicable UL combinations.",IF(AND(N55="N",'ENDC-n78_BE'!AA52=TRUE),IF('ENDC-n78_BE'!AC52=FALSE,"Check #Layers entered in Overview tab is correct.",""),""))</f>
        <v/>
      </c>
      <c r="P55" s="22" t="s">
        <v>3570</v>
      </c>
      <c r="Q55" s="22" t="s">
        <v>1650</v>
      </c>
      <c r="R55" s="29"/>
    </row>
    <row r="56" spans="1:18" ht="15" x14ac:dyDescent="0.15">
      <c r="A56" s="19" t="s">
        <v>1711</v>
      </c>
      <c r="B56" s="19" t="s">
        <v>1694</v>
      </c>
      <c r="C56" s="19">
        <v>4</v>
      </c>
      <c r="D56" s="19">
        <v>3</v>
      </c>
      <c r="E56" s="19">
        <v>1</v>
      </c>
      <c r="F56" s="19" t="s">
        <v>1695</v>
      </c>
      <c r="G56" s="19" t="s">
        <v>1414</v>
      </c>
      <c r="H56" s="19">
        <v>12</v>
      </c>
      <c r="I56" s="19">
        <v>8</v>
      </c>
      <c r="J56" s="19">
        <v>20</v>
      </c>
      <c r="K56" s="19" t="s">
        <v>316</v>
      </c>
      <c r="L56" s="19" t="s">
        <v>1464</v>
      </c>
      <c r="M56" s="19" t="s">
        <v>66</v>
      </c>
      <c r="N56" s="19" t="str">
        <f>'ENDC-n78_BE'!AE53</f>
        <v>N</v>
      </c>
      <c r="O56" s="19" t="str">
        <f>IF(N56="E","Please respond in Vendor Input column for all applicable UL combinations.",IF(AND(N56="N",'ENDC-n78_BE'!AA53=TRUE),IF('ENDC-n78_BE'!AC53=FALSE,"Check #Layers entered in Overview tab is correct.",""),""))</f>
        <v/>
      </c>
      <c r="P56" s="20" t="s">
        <v>3570</v>
      </c>
      <c r="Q56" s="20" t="s">
        <v>1650</v>
      </c>
      <c r="R56" s="20"/>
    </row>
    <row r="57" spans="1:18" ht="15" x14ac:dyDescent="0.15">
      <c r="A57" s="21" t="s">
        <v>1712</v>
      </c>
      <c r="B57" s="21" t="s">
        <v>1694</v>
      </c>
      <c r="C57" s="21">
        <v>4</v>
      </c>
      <c r="D57" s="21">
        <v>3</v>
      </c>
      <c r="E57" s="21">
        <v>1</v>
      </c>
      <c r="F57" s="21" t="s">
        <v>1695</v>
      </c>
      <c r="G57" s="21" t="s">
        <v>1414</v>
      </c>
      <c r="H57" s="21">
        <v>12</v>
      </c>
      <c r="I57" s="21">
        <v>8</v>
      </c>
      <c r="J57" s="21">
        <v>20</v>
      </c>
      <c r="K57" s="21" t="s">
        <v>316</v>
      </c>
      <c r="L57" s="21" t="s">
        <v>1465</v>
      </c>
      <c r="M57" s="21" t="s">
        <v>66</v>
      </c>
      <c r="N57" s="21" t="str">
        <f>'ENDC-n78_BE'!AE54</f>
        <v>N</v>
      </c>
      <c r="O57" s="21" t="str">
        <f>IF(N57="E","Please respond in Vendor Input column for all applicable UL combinations.",IF(AND(N57="N",'ENDC-n78_BE'!AA54=TRUE),IF('ENDC-n78_BE'!AC54=FALSE,"Check #Layers entered in Overview tab is correct.",""),""))</f>
        <v/>
      </c>
      <c r="P57" s="22" t="s">
        <v>3570</v>
      </c>
      <c r="Q57" s="22" t="s">
        <v>1650</v>
      </c>
      <c r="R57" s="22"/>
    </row>
    <row r="58" spans="1:18" ht="15" x14ac:dyDescent="0.15">
      <c r="A58" s="19" t="s">
        <v>1713</v>
      </c>
      <c r="B58" s="19" t="s">
        <v>1697</v>
      </c>
      <c r="C58" s="19">
        <v>4</v>
      </c>
      <c r="D58" s="19">
        <v>3</v>
      </c>
      <c r="E58" s="19">
        <v>1</v>
      </c>
      <c r="F58" s="19" t="s">
        <v>1698</v>
      </c>
      <c r="G58" s="19" t="s">
        <v>1414</v>
      </c>
      <c r="H58" s="19">
        <v>12</v>
      </c>
      <c r="I58" s="19">
        <v>8</v>
      </c>
      <c r="J58" s="19">
        <v>20</v>
      </c>
      <c r="K58" s="19" t="s">
        <v>316</v>
      </c>
      <c r="L58" s="19" t="s">
        <v>1466</v>
      </c>
      <c r="M58" s="19" t="s">
        <v>66</v>
      </c>
      <c r="N58" s="19" t="str">
        <f>'ENDC-n78_BE'!AE55</f>
        <v>N</v>
      </c>
      <c r="O58" s="19" t="str">
        <f>IF(N58="E","Please respond in Vendor Input column for all applicable UL combinations.",IF(AND(N58="N",'ENDC-n78_BE'!AA55=TRUE),IF('ENDC-n78_BE'!AC55=FALSE,"Check #Layers entered in Overview tab is correct.",""),""))</f>
        <v/>
      </c>
      <c r="P58" s="20" t="s">
        <v>3570</v>
      </c>
      <c r="Q58" s="20" t="s">
        <v>1650</v>
      </c>
      <c r="R58" s="20"/>
    </row>
    <row r="59" spans="1:18" ht="15" x14ac:dyDescent="0.15">
      <c r="A59" s="21" t="s">
        <v>1714</v>
      </c>
      <c r="B59" s="21" t="s">
        <v>1697</v>
      </c>
      <c r="C59" s="21">
        <v>4</v>
      </c>
      <c r="D59" s="21">
        <v>3</v>
      </c>
      <c r="E59" s="21">
        <v>1</v>
      </c>
      <c r="F59" s="21" t="s">
        <v>1698</v>
      </c>
      <c r="G59" s="21" t="s">
        <v>1414</v>
      </c>
      <c r="H59" s="21">
        <v>12</v>
      </c>
      <c r="I59" s="21">
        <v>8</v>
      </c>
      <c r="J59" s="21">
        <v>20</v>
      </c>
      <c r="K59" s="21" t="s">
        <v>316</v>
      </c>
      <c r="L59" s="21" t="s">
        <v>1467</v>
      </c>
      <c r="M59" s="21" t="s">
        <v>66</v>
      </c>
      <c r="N59" s="21" t="str">
        <f>'ENDC-n78_BE'!AE56</f>
        <v>N</v>
      </c>
      <c r="O59" s="21" t="str">
        <f>IF(N59="E","Please respond in Vendor Input column for all applicable UL combinations.",IF(AND(N59="N",'ENDC-n78_BE'!AA56=TRUE),IF('ENDC-n78_BE'!AC56=FALSE,"Check #Layers entered in Overview tab is correct.",""),""))</f>
        <v/>
      </c>
      <c r="P59" s="22" t="s">
        <v>3570</v>
      </c>
      <c r="Q59" s="22" t="s">
        <v>1650</v>
      </c>
      <c r="R59" s="22"/>
    </row>
    <row r="60" spans="1:18" ht="15" x14ac:dyDescent="0.15">
      <c r="A60" s="19" t="s">
        <v>1715</v>
      </c>
      <c r="B60" s="19" t="s">
        <v>1716</v>
      </c>
      <c r="C60" s="19">
        <v>4</v>
      </c>
      <c r="D60" s="19">
        <v>3</v>
      </c>
      <c r="E60" s="19">
        <v>1</v>
      </c>
      <c r="F60" s="19" t="s">
        <v>722</v>
      </c>
      <c r="G60" s="19" t="s">
        <v>1414</v>
      </c>
      <c r="H60" s="19">
        <v>16</v>
      </c>
      <c r="I60" s="19">
        <v>4</v>
      </c>
      <c r="J60" s="19">
        <v>20</v>
      </c>
      <c r="K60" s="19" t="s">
        <v>316</v>
      </c>
      <c r="L60" s="19" t="s">
        <v>1468</v>
      </c>
      <c r="M60" s="19" t="s">
        <v>62</v>
      </c>
      <c r="N60" s="19" t="str">
        <f>'ENDC-n78_BE'!AE57</f>
        <v>N</v>
      </c>
      <c r="O60" s="19" t="str">
        <f>IF(N60="E","Please respond in Vendor Input column for all applicable UL combinations.",IF(AND(N60="N",'ENDC-n78_BE'!AA57=TRUE),IF('ENDC-n78_BE'!AC57=FALSE,"Check #Layers entered in Overview tab is correct.",""),""))</f>
        <v/>
      </c>
      <c r="P60" s="20" t="s">
        <v>3570</v>
      </c>
      <c r="Q60" s="20" t="s">
        <v>1650</v>
      </c>
      <c r="R60" s="28"/>
    </row>
    <row r="61" spans="1:18" ht="15" x14ac:dyDescent="0.15">
      <c r="A61" s="21" t="s">
        <v>1717</v>
      </c>
      <c r="B61" s="21" t="s">
        <v>1718</v>
      </c>
      <c r="C61" s="21">
        <v>4</v>
      </c>
      <c r="D61" s="21">
        <v>3</v>
      </c>
      <c r="E61" s="21">
        <v>1</v>
      </c>
      <c r="F61" s="21" t="s">
        <v>719</v>
      </c>
      <c r="G61" s="21" t="s">
        <v>1414</v>
      </c>
      <c r="H61" s="21">
        <v>16</v>
      </c>
      <c r="I61" s="21">
        <v>4</v>
      </c>
      <c r="J61" s="21">
        <v>20</v>
      </c>
      <c r="K61" s="21" t="s">
        <v>316</v>
      </c>
      <c r="L61" s="21" t="s">
        <v>1469</v>
      </c>
      <c r="M61" s="21" t="s">
        <v>62</v>
      </c>
      <c r="N61" s="21" t="str">
        <f>'ENDC-n78_BE'!AE58</f>
        <v>N</v>
      </c>
      <c r="O61" s="21" t="str">
        <f>IF(N61="E","Please respond in Vendor Input column for all applicable UL combinations.",IF(AND(N61="N",'ENDC-n78_BE'!AA58=TRUE),IF('ENDC-n78_BE'!AC58=FALSE,"Check #Layers entered in Overview tab is correct.",""),""))</f>
        <v/>
      </c>
      <c r="P61" s="22" t="s">
        <v>3570</v>
      </c>
      <c r="Q61" s="22" t="s">
        <v>1650</v>
      </c>
      <c r="R61" s="29"/>
    </row>
    <row r="62" spans="1:18" ht="15" x14ac:dyDescent="0.15">
      <c r="A62" s="19" t="s">
        <v>1719</v>
      </c>
      <c r="B62" s="19" t="s">
        <v>1720</v>
      </c>
      <c r="C62" s="19">
        <v>3</v>
      </c>
      <c r="D62" s="19">
        <v>3</v>
      </c>
      <c r="E62" s="19">
        <v>1</v>
      </c>
      <c r="F62" s="19" t="s">
        <v>1721</v>
      </c>
      <c r="G62" s="19" t="s">
        <v>1414</v>
      </c>
      <c r="H62" s="19">
        <v>12</v>
      </c>
      <c r="I62" s="19">
        <v>8</v>
      </c>
      <c r="J62" s="19">
        <v>20</v>
      </c>
      <c r="K62" s="19" t="s">
        <v>316</v>
      </c>
      <c r="L62" s="19" t="s">
        <v>1470</v>
      </c>
      <c r="M62" s="19" t="s">
        <v>66</v>
      </c>
      <c r="N62" s="19" t="str">
        <f>'ENDC-n78_BE'!AE59</f>
        <v>N</v>
      </c>
      <c r="O62" s="19" t="str">
        <f>IF(N62="E","Please respond in Vendor Input column for all applicable UL combinations.",IF(AND(N62="N",'ENDC-n78_BE'!AA59=TRUE),IF('ENDC-n78_BE'!AC59=FALSE,"Check #Layers entered in Overview tab is correct.",""),""))</f>
        <v/>
      </c>
      <c r="P62" s="20" t="s">
        <v>3570</v>
      </c>
      <c r="Q62" s="20" t="s">
        <v>1650</v>
      </c>
      <c r="R62" s="20"/>
    </row>
    <row r="63" spans="1:18" ht="15" x14ac:dyDescent="0.15">
      <c r="A63" s="21" t="s">
        <v>1722</v>
      </c>
      <c r="B63" s="21" t="s">
        <v>1686</v>
      </c>
      <c r="C63" s="21">
        <v>5</v>
      </c>
      <c r="D63" s="21">
        <v>3</v>
      </c>
      <c r="E63" s="21">
        <v>1</v>
      </c>
      <c r="F63" s="21" t="s">
        <v>1687</v>
      </c>
      <c r="G63" s="21" t="s">
        <v>1414</v>
      </c>
      <c r="H63" s="21">
        <v>10</v>
      </c>
      <c r="I63" s="21">
        <v>8</v>
      </c>
      <c r="J63" s="21">
        <v>18</v>
      </c>
      <c r="K63" s="21" t="s">
        <v>316</v>
      </c>
      <c r="L63" s="21" t="s">
        <v>1471</v>
      </c>
      <c r="M63" s="21" t="s">
        <v>66</v>
      </c>
      <c r="N63" s="21" t="str">
        <f>'ENDC-n78_BE'!AE60</f>
        <v>N</v>
      </c>
      <c r="O63" s="21" t="str">
        <f>IF(N63="E","Please respond in Vendor Input column for all applicable UL combinations.",IF(AND(N63="N",'ENDC-n78_BE'!AA60=TRUE),IF('ENDC-n78_BE'!AC60=FALSE,"Check #Layers entered in Overview tab is correct.",""),""))</f>
        <v/>
      </c>
      <c r="P63" s="22" t="s">
        <v>3570</v>
      </c>
      <c r="Q63" s="22" t="s">
        <v>1650</v>
      </c>
      <c r="R63" s="22"/>
    </row>
    <row r="64" spans="1:18" ht="15" x14ac:dyDescent="0.15">
      <c r="A64" s="19" t="s">
        <v>1723</v>
      </c>
      <c r="B64" s="19" t="s">
        <v>1692</v>
      </c>
      <c r="C64" s="19">
        <v>5</v>
      </c>
      <c r="D64" s="19">
        <v>3</v>
      </c>
      <c r="E64" s="19">
        <v>1</v>
      </c>
      <c r="F64" s="19" t="s">
        <v>710</v>
      </c>
      <c r="G64" s="19" t="s">
        <v>1414</v>
      </c>
      <c r="H64" s="19">
        <v>14</v>
      </c>
      <c r="I64" s="19">
        <v>4</v>
      </c>
      <c r="J64" s="19">
        <v>18</v>
      </c>
      <c r="K64" s="19" t="s">
        <v>316</v>
      </c>
      <c r="L64" s="19" t="s">
        <v>1472</v>
      </c>
      <c r="M64" s="19" t="s">
        <v>62</v>
      </c>
      <c r="N64" s="19" t="str">
        <f>'ENDC-n78_BE'!AE61</f>
        <v>N</v>
      </c>
      <c r="O64" s="19" t="str">
        <f>IF(N64="E","Please respond in Vendor Input column for all applicable UL combinations.",IF(AND(N64="N",'ENDC-n78_BE'!AA61=TRUE),IF('ENDC-n78_BE'!AC61=FALSE,"Check #Layers entered in Overview tab is correct.",""),""))</f>
        <v/>
      </c>
      <c r="P64" s="20" t="s">
        <v>3570</v>
      </c>
      <c r="Q64" s="20" t="s">
        <v>1650</v>
      </c>
      <c r="R64" s="28"/>
    </row>
    <row r="65" spans="1:18" ht="15" x14ac:dyDescent="0.15">
      <c r="A65" s="21" t="s">
        <v>1724</v>
      </c>
      <c r="B65" s="21" t="s">
        <v>1692</v>
      </c>
      <c r="C65" s="21">
        <v>5</v>
      </c>
      <c r="D65" s="21">
        <v>3</v>
      </c>
      <c r="E65" s="21">
        <v>1</v>
      </c>
      <c r="F65" s="21" t="s">
        <v>710</v>
      </c>
      <c r="G65" s="21" t="s">
        <v>1414</v>
      </c>
      <c r="H65" s="21">
        <v>14</v>
      </c>
      <c r="I65" s="21">
        <v>4</v>
      </c>
      <c r="J65" s="21">
        <v>18</v>
      </c>
      <c r="K65" s="21" t="s">
        <v>316</v>
      </c>
      <c r="L65" s="21" t="s">
        <v>1473</v>
      </c>
      <c r="M65" s="21" t="s">
        <v>62</v>
      </c>
      <c r="N65" s="21" t="str">
        <f>'ENDC-n78_BE'!AE62</f>
        <v>N</v>
      </c>
      <c r="O65" s="21" t="str">
        <f>IF(N65="E","Please respond in Vendor Input column for all applicable UL combinations.",IF(AND(N65="N",'ENDC-n78_BE'!AA62=TRUE),IF('ENDC-n78_BE'!AC62=FALSE,"Check #Layers entered in Overview tab is correct.",""),""))</f>
        <v/>
      </c>
      <c r="P65" s="22" t="s">
        <v>3570</v>
      </c>
      <c r="Q65" s="22" t="s">
        <v>1650</v>
      </c>
      <c r="R65" s="29"/>
    </row>
    <row r="66" spans="1:18" ht="15" x14ac:dyDescent="0.15">
      <c r="A66" s="19" t="s">
        <v>1725</v>
      </c>
      <c r="B66" s="19" t="s">
        <v>1703</v>
      </c>
      <c r="C66" s="19">
        <v>5</v>
      </c>
      <c r="D66" s="19">
        <v>3</v>
      </c>
      <c r="E66" s="19">
        <v>1</v>
      </c>
      <c r="F66" s="19" t="s">
        <v>714</v>
      </c>
      <c r="G66" s="19" t="s">
        <v>1414</v>
      </c>
      <c r="H66" s="19">
        <v>14</v>
      </c>
      <c r="I66" s="19">
        <v>4</v>
      </c>
      <c r="J66" s="19">
        <v>18</v>
      </c>
      <c r="K66" s="19" t="s">
        <v>316</v>
      </c>
      <c r="L66" s="19" t="s">
        <v>1474</v>
      </c>
      <c r="M66" s="19" t="s">
        <v>62</v>
      </c>
      <c r="N66" s="19" t="str">
        <f>'ENDC-n78_BE'!AE63</f>
        <v>N</v>
      </c>
      <c r="O66" s="19" t="str">
        <f>IF(N66="E","Please respond in Vendor Input column for all applicable UL combinations.",IF(AND(N66="N",'ENDC-n78_BE'!AA63=TRUE),IF('ENDC-n78_BE'!AC63=FALSE,"Check #Layers entered in Overview tab is correct.",""),""))</f>
        <v/>
      </c>
      <c r="P66" s="20" t="s">
        <v>3570</v>
      </c>
      <c r="Q66" s="20" t="s">
        <v>1650</v>
      </c>
      <c r="R66" s="28"/>
    </row>
    <row r="67" spans="1:18" ht="15" x14ac:dyDescent="0.15">
      <c r="A67" s="21" t="s">
        <v>1726</v>
      </c>
      <c r="B67" s="21" t="s">
        <v>1694</v>
      </c>
      <c r="C67" s="21">
        <v>4</v>
      </c>
      <c r="D67" s="21">
        <v>3</v>
      </c>
      <c r="E67" s="21">
        <v>1</v>
      </c>
      <c r="F67" s="21" t="s">
        <v>1695</v>
      </c>
      <c r="G67" s="21" t="s">
        <v>1414</v>
      </c>
      <c r="H67" s="21">
        <v>10</v>
      </c>
      <c r="I67" s="21">
        <v>8</v>
      </c>
      <c r="J67" s="21">
        <v>18</v>
      </c>
      <c r="K67" s="21" t="s">
        <v>316</v>
      </c>
      <c r="L67" s="21" t="s">
        <v>1475</v>
      </c>
      <c r="M67" s="21" t="s">
        <v>66</v>
      </c>
      <c r="N67" s="21" t="str">
        <f>'ENDC-n78_BE'!AE64</f>
        <v>N</v>
      </c>
      <c r="O67" s="21" t="str">
        <f>IF(N67="E","Please respond in Vendor Input column for all applicable UL combinations.",IF(AND(N67="N",'ENDC-n78_BE'!AA64=TRUE),IF('ENDC-n78_BE'!AC64=FALSE,"Check #Layers entered in Overview tab is correct.",""),""))</f>
        <v/>
      </c>
      <c r="P67" s="22" t="s">
        <v>3570</v>
      </c>
      <c r="Q67" s="22" t="s">
        <v>1650</v>
      </c>
      <c r="R67" s="22"/>
    </row>
    <row r="68" spans="1:18" ht="15" x14ac:dyDescent="0.15">
      <c r="A68" s="19" t="s">
        <v>1727</v>
      </c>
      <c r="B68" s="19" t="s">
        <v>1694</v>
      </c>
      <c r="C68" s="19">
        <v>4</v>
      </c>
      <c r="D68" s="19">
        <v>3</v>
      </c>
      <c r="E68" s="19">
        <v>1</v>
      </c>
      <c r="F68" s="19" t="s">
        <v>1695</v>
      </c>
      <c r="G68" s="19" t="s">
        <v>1414</v>
      </c>
      <c r="H68" s="19">
        <v>10</v>
      </c>
      <c r="I68" s="19">
        <v>8</v>
      </c>
      <c r="J68" s="19">
        <v>18</v>
      </c>
      <c r="K68" s="19" t="s">
        <v>316</v>
      </c>
      <c r="L68" s="19" t="s">
        <v>1476</v>
      </c>
      <c r="M68" s="19" t="s">
        <v>66</v>
      </c>
      <c r="N68" s="19" t="str">
        <f>'ENDC-n78_BE'!AE65</f>
        <v>N</v>
      </c>
      <c r="O68" s="19" t="str">
        <f>IF(N68="E","Please respond in Vendor Input column for all applicable UL combinations.",IF(AND(N68="N",'ENDC-n78_BE'!AA65=TRUE),IF('ENDC-n78_BE'!AC65=FALSE,"Check #Layers entered in Overview tab is correct.",""),""))</f>
        <v/>
      </c>
      <c r="P68" s="20" t="s">
        <v>3570</v>
      </c>
      <c r="Q68" s="20" t="s">
        <v>1650</v>
      </c>
      <c r="R68" s="20"/>
    </row>
    <row r="69" spans="1:18" ht="15" x14ac:dyDescent="0.15">
      <c r="A69" s="21" t="s">
        <v>1728</v>
      </c>
      <c r="B69" s="21" t="s">
        <v>1697</v>
      </c>
      <c r="C69" s="21">
        <v>4</v>
      </c>
      <c r="D69" s="21">
        <v>3</v>
      </c>
      <c r="E69" s="21">
        <v>1</v>
      </c>
      <c r="F69" s="21" t="s">
        <v>1698</v>
      </c>
      <c r="G69" s="21" t="s">
        <v>1414</v>
      </c>
      <c r="H69" s="21">
        <v>10</v>
      </c>
      <c r="I69" s="21">
        <v>8</v>
      </c>
      <c r="J69" s="21">
        <v>18</v>
      </c>
      <c r="K69" s="21" t="s">
        <v>316</v>
      </c>
      <c r="L69" s="21" t="s">
        <v>1477</v>
      </c>
      <c r="M69" s="21" t="s">
        <v>66</v>
      </c>
      <c r="N69" s="21" t="str">
        <f>'ENDC-n78_BE'!AE66</f>
        <v>N</v>
      </c>
      <c r="O69" s="21" t="str">
        <f>IF(N69="E","Please respond in Vendor Input column for all applicable UL combinations.",IF(AND(N69="N",'ENDC-n78_BE'!AA66=TRUE),IF('ENDC-n78_BE'!AC66=FALSE,"Check #Layers entered in Overview tab is correct.",""),""))</f>
        <v/>
      </c>
      <c r="P69" s="22" t="s">
        <v>3570</v>
      </c>
      <c r="Q69" s="22" t="s">
        <v>1650</v>
      </c>
      <c r="R69" s="29"/>
    </row>
    <row r="70" spans="1:18" ht="15" x14ac:dyDescent="0.15">
      <c r="A70" s="19" t="s">
        <v>1729</v>
      </c>
      <c r="B70" s="19" t="s">
        <v>1697</v>
      </c>
      <c r="C70" s="19">
        <v>4</v>
      </c>
      <c r="D70" s="19">
        <v>3</v>
      </c>
      <c r="E70" s="19">
        <v>1</v>
      </c>
      <c r="F70" s="19" t="s">
        <v>1698</v>
      </c>
      <c r="G70" s="19" t="s">
        <v>1414</v>
      </c>
      <c r="H70" s="19">
        <v>10</v>
      </c>
      <c r="I70" s="19">
        <v>8</v>
      </c>
      <c r="J70" s="19">
        <v>18</v>
      </c>
      <c r="K70" s="19" t="s">
        <v>316</v>
      </c>
      <c r="L70" s="19" t="s">
        <v>1478</v>
      </c>
      <c r="M70" s="19" t="s">
        <v>66</v>
      </c>
      <c r="N70" s="19" t="str">
        <f>'ENDC-n78_BE'!AE67</f>
        <v>N</v>
      </c>
      <c r="O70" s="19" t="str">
        <f>IF(N70="E","Please respond in Vendor Input column for all applicable UL combinations.",IF(AND(N70="N",'ENDC-n78_BE'!AA67=TRUE),IF('ENDC-n78_BE'!AC67=FALSE,"Check #Layers entered in Overview tab is correct.",""),""))</f>
        <v/>
      </c>
      <c r="P70" s="20" t="s">
        <v>3570</v>
      </c>
      <c r="Q70" s="20" t="s">
        <v>1650</v>
      </c>
      <c r="R70" s="28"/>
    </row>
    <row r="71" spans="1:18" ht="15" x14ac:dyDescent="0.15">
      <c r="A71" s="21" t="s">
        <v>1730</v>
      </c>
      <c r="B71" s="21" t="s">
        <v>1731</v>
      </c>
      <c r="C71" s="21">
        <v>4</v>
      </c>
      <c r="D71" s="21">
        <v>3</v>
      </c>
      <c r="E71" s="21">
        <v>1</v>
      </c>
      <c r="F71" s="21" t="s">
        <v>735</v>
      </c>
      <c r="G71" s="21" t="s">
        <v>1414</v>
      </c>
      <c r="H71" s="21">
        <v>14</v>
      </c>
      <c r="I71" s="21">
        <v>4</v>
      </c>
      <c r="J71" s="21">
        <v>18</v>
      </c>
      <c r="K71" s="21" t="s">
        <v>316</v>
      </c>
      <c r="L71" s="21" t="s">
        <v>1479</v>
      </c>
      <c r="M71" s="21" t="s">
        <v>62</v>
      </c>
      <c r="N71" s="21" t="str">
        <f>'ENDC-n78_BE'!AE68</f>
        <v>N</v>
      </c>
      <c r="O71" s="21" t="str">
        <f>IF(N71="E","Please respond in Vendor Input column for all applicable UL combinations.",IF(AND(N71="N",'ENDC-n78_BE'!AA68=TRUE),IF('ENDC-n78_BE'!AC68=FALSE,"Check #Layers entered in Overview tab is correct.",""),""))</f>
        <v/>
      </c>
      <c r="P71" s="22" t="s">
        <v>3570</v>
      </c>
      <c r="Q71" s="22" t="s">
        <v>1650</v>
      </c>
      <c r="R71" s="29"/>
    </row>
    <row r="72" spans="1:18" ht="15" x14ac:dyDescent="0.15">
      <c r="A72" s="19" t="s">
        <v>1732</v>
      </c>
      <c r="B72" s="19" t="s">
        <v>1716</v>
      </c>
      <c r="C72" s="19">
        <v>4</v>
      </c>
      <c r="D72" s="19">
        <v>3</v>
      </c>
      <c r="E72" s="19">
        <v>1</v>
      </c>
      <c r="F72" s="19" t="s">
        <v>722</v>
      </c>
      <c r="G72" s="19" t="s">
        <v>1414</v>
      </c>
      <c r="H72" s="19">
        <v>14</v>
      </c>
      <c r="I72" s="19">
        <v>4</v>
      </c>
      <c r="J72" s="19">
        <v>18</v>
      </c>
      <c r="K72" s="19" t="s">
        <v>316</v>
      </c>
      <c r="L72" s="19" t="s">
        <v>1480</v>
      </c>
      <c r="M72" s="19" t="s">
        <v>62</v>
      </c>
      <c r="N72" s="19" t="str">
        <f>'ENDC-n78_BE'!AE69</f>
        <v>N</v>
      </c>
      <c r="O72" s="19" t="str">
        <f>IF(N72="E","Please respond in Vendor Input column for all applicable UL combinations.",IF(AND(N72="N",'ENDC-n78_BE'!AA69=TRUE),IF('ENDC-n78_BE'!AC69=FALSE,"Check #Layers entered in Overview tab is correct.",""),""))</f>
        <v/>
      </c>
      <c r="P72" s="20" t="s">
        <v>3570</v>
      </c>
      <c r="Q72" s="20" t="s">
        <v>1650</v>
      </c>
      <c r="R72" s="28"/>
    </row>
    <row r="73" spans="1:18" ht="15" x14ac:dyDescent="0.15">
      <c r="A73" s="21" t="s">
        <v>1733</v>
      </c>
      <c r="B73" s="21" t="s">
        <v>1716</v>
      </c>
      <c r="C73" s="21">
        <v>4</v>
      </c>
      <c r="D73" s="21">
        <v>3</v>
      </c>
      <c r="E73" s="21">
        <v>1</v>
      </c>
      <c r="F73" s="21" t="s">
        <v>722</v>
      </c>
      <c r="G73" s="21" t="s">
        <v>1414</v>
      </c>
      <c r="H73" s="21">
        <v>14</v>
      </c>
      <c r="I73" s="21">
        <v>4</v>
      </c>
      <c r="J73" s="21">
        <v>18</v>
      </c>
      <c r="K73" s="21" t="s">
        <v>316</v>
      </c>
      <c r="L73" s="21" t="s">
        <v>1481</v>
      </c>
      <c r="M73" s="21" t="s">
        <v>62</v>
      </c>
      <c r="N73" s="21" t="str">
        <f>'ENDC-n78_BE'!AE70</f>
        <v>N</v>
      </c>
      <c r="O73" s="21" t="str">
        <f>IF(N73="E","Please respond in Vendor Input column for all applicable UL combinations.",IF(AND(N73="N",'ENDC-n78_BE'!AA70=TRUE),IF('ENDC-n78_BE'!AC70=FALSE,"Check #Layers entered in Overview tab is correct.",""),""))</f>
        <v/>
      </c>
      <c r="P73" s="22" t="s">
        <v>3570</v>
      </c>
      <c r="Q73" s="22" t="s">
        <v>1650</v>
      </c>
      <c r="R73" s="29"/>
    </row>
    <row r="74" spans="1:18" ht="15" x14ac:dyDescent="0.15">
      <c r="A74" s="19" t="s">
        <v>1734</v>
      </c>
      <c r="B74" s="19" t="s">
        <v>1718</v>
      </c>
      <c r="C74" s="19">
        <v>4</v>
      </c>
      <c r="D74" s="19">
        <v>3</v>
      </c>
      <c r="E74" s="19">
        <v>1</v>
      </c>
      <c r="F74" s="19" t="s">
        <v>719</v>
      </c>
      <c r="G74" s="19" t="s">
        <v>1414</v>
      </c>
      <c r="H74" s="19">
        <v>14</v>
      </c>
      <c r="I74" s="19">
        <v>4</v>
      </c>
      <c r="J74" s="19">
        <v>18</v>
      </c>
      <c r="K74" s="19" t="s">
        <v>316</v>
      </c>
      <c r="L74" s="19" t="s">
        <v>1482</v>
      </c>
      <c r="M74" s="19" t="s">
        <v>62</v>
      </c>
      <c r="N74" s="19" t="str">
        <f>'ENDC-n78_BE'!AE71</f>
        <v>N</v>
      </c>
      <c r="O74" s="19" t="str">
        <f>IF(N74="E","Please respond in Vendor Input column for all applicable UL combinations.",IF(AND(N74="N",'ENDC-n78_BE'!AA71=TRUE),IF('ENDC-n78_BE'!AC71=FALSE,"Check #Layers entered in Overview tab is correct.",""),""))</f>
        <v/>
      </c>
      <c r="P74" s="20" t="s">
        <v>3570</v>
      </c>
      <c r="Q74" s="20" t="s">
        <v>1650</v>
      </c>
      <c r="R74" s="28"/>
    </row>
    <row r="75" spans="1:18" ht="15" x14ac:dyDescent="0.15">
      <c r="A75" s="21" t="s">
        <v>1735</v>
      </c>
      <c r="B75" s="21" t="s">
        <v>1718</v>
      </c>
      <c r="C75" s="21">
        <v>4</v>
      </c>
      <c r="D75" s="21">
        <v>3</v>
      </c>
      <c r="E75" s="21">
        <v>1</v>
      </c>
      <c r="F75" s="21" t="s">
        <v>719</v>
      </c>
      <c r="G75" s="21" t="s">
        <v>1414</v>
      </c>
      <c r="H75" s="21">
        <v>14</v>
      </c>
      <c r="I75" s="21">
        <v>4</v>
      </c>
      <c r="J75" s="21">
        <v>18</v>
      </c>
      <c r="K75" s="21" t="s">
        <v>316</v>
      </c>
      <c r="L75" s="21" t="s">
        <v>1483</v>
      </c>
      <c r="M75" s="21" t="s">
        <v>62</v>
      </c>
      <c r="N75" s="21" t="str">
        <f>'ENDC-n78_BE'!AE72</f>
        <v>N</v>
      </c>
      <c r="O75" s="21" t="str">
        <f>IF(N75="E","Please respond in Vendor Input column for all applicable UL combinations.",IF(AND(N75="N",'ENDC-n78_BE'!AA72=TRUE),IF('ENDC-n78_BE'!AC72=FALSE,"Check #Layers entered in Overview tab is correct.",""),""))</f>
        <v/>
      </c>
      <c r="P75" s="22" t="s">
        <v>3570</v>
      </c>
      <c r="Q75" s="22" t="s">
        <v>1650</v>
      </c>
      <c r="R75" s="29"/>
    </row>
    <row r="76" spans="1:18" ht="15" x14ac:dyDescent="0.15">
      <c r="A76" s="19" t="s">
        <v>1736</v>
      </c>
      <c r="B76" s="19" t="s">
        <v>1737</v>
      </c>
      <c r="C76" s="19">
        <v>4</v>
      </c>
      <c r="D76" s="19">
        <v>3</v>
      </c>
      <c r="E76" s="19">
        <v>1</v>
      </c>
      <c r="F76" s="19" t="s">
        <v>738</v>
      </c>
      <c r="G76" s="19" t="s">
        <v>1414</v>
      </c>
      <c r="H76" s="19">
        <v>14</v>
      </c>
      <c r="I76" s="19">
        <v>4</v>
      </c>
      <c r="J76" s="19">
        <v>18</v>
      </c>
      <c r="K76" s="19" t="s">
        <v>316</v>
      </c>
      <c r="L76" s="19" t="s">
        <v>1484</v>
      </c>
      <c r="M76" s="19" t="s">
        <v>62</v>
      </c>
      <c r="N76" s="19" t="str">
        <f>'ENDC-n78_BE'!AE73</f>
        <v>N</v>
      </c>
      <c r="O76" s="19" t="str">
        <f>IF(N76="E","Please respond in Vendor Input column for all applicable UL combinations.",IF(AND(N76="N",'ENDC-n78_BE'!AA73=TRUE),IF('ENDC-n78_BE'!AC73=FALSE,"Check #Layers entered in Overview tab is correct.",""),""))</f>
        <v/>
      </c>
      <c r="P76" s="20" t="s">
        <v>3570</v>
      </c>
      <c r="Q76" s="20" t="s">
        <v>1650</v>
      </c>
      <c r="R76" s="28"/>
    </row>
    <row r="77" spans="1:18" ht="15" x14ac:dyDescent="0.15">
      <c r="A77" s="21" t="s">
        <v>1738</v>
      </c>
      <c r="B77" s="21" t="s">
        <v>1739</v>
      </c>
      <c r="C77" s="21">
        <v>4</v>
      </c>
      <c r="D77" s="21">
        <v>3</v>
      </c>
      <c r="E77" s="21">
        <v>1</v>
      </c>
      <c r="F77" s="21" t="s">
        <v>1287</v>
      </c>
      <c r="G77" s="21" t="s">
        <v>1414</v>
      </c>
      <c r="H77" s="21">
        <v>14</v>
      </c>
      <c r="I77" s="21">
        <v>4</v>
      </c>
      <c r="J77" s="21">
        <v>18</v>
      </c>
      <c r="K77" s="21" t="s">
        <v>316</v>
      </c>
      <c r="L77" s="21" t="s">
        <v>1485</v>
      </c>
      <c r="M77" s="21" t="s">
        <v>62</v>
      </c>
      <c r="N77" s="21" t="str">
        <f>'ENDC-n78_BE'!AE74</f>
        <v>N</v>
      </c>
      <c r="O77" s="21" t="str">
        <f>IF(N77="E","Please respond in Vendor Input column for all applicable UL combinations.",IF(AND(N77="N",'ENDC-n78_BE'!AA74=TRUE),IF('ENDC-n78_BE'!AC74=FALSE,"Check #Layers entered in Overview tab is correct.",""),""))</f>
        <v/>
      </c>
      <c r="P77" s="22" t="s">
        <v>3570</v>
      </c>
      <c r="Q77" s="22" t="s">
        <v>1650</v>
      </c>
      <c r="R77" s="29"/>
    </row>
    <row r="78" spans="1:18" ht="15" x14ac:dyDescent="0.15">
      <c r="A78" s="19" t="s">
        <v>1740</v>
      </c>
      <c r="B78" s="19" t="s">
        <v>1741</v>
      </c>
      <c r="C78" s="19">
        <v>4</v>
      </c>
      <c r="D78" s="19">
        <v>3</v>
      </c>
      <c r="E78" s="19">
        <v>1</v>
      </c>
      <c r="F78" s="19" t="s">
        <v>732</v>
      </c>
      <c r="G78" s="19" t="s">
        <v>1414</v>
      </c>
      <c r="H78" s="19">
        <v>14</v>
      </c>
      <c r="I78" s="19">
        <v>4</v>
      </c>
      <c r="J78" s="19">
        <v>18</v>
      </c>
      <c r="K78" s="19" t="s">
        <v>316</v>
      </c>
      <c r="L78" s="19" t="s">
        <v>1486</v>
      </c>
      <c r="M78" s="19" t="s">
        <v>62</v>
      </c>
      <c r="N78" s="19" t="str">
        <f>'ENDC-n78_BE'!AE75</f>
        <v>N</v>
      </c>
      <c r="O78" s="19" t="str">
        <f>IF(N78="E","Please respond in Vendor Input column for all applicable UL combinations.",IF(AND(N78="N",'ENDC-n78_BE'!AA75=TRUE),IF('ENDC-n78_BE'!AC75=FALSE,"Check #Layers entered in Overview tab is correct.",""),""))</f>
        <v/>
      </c>
      <c r="P78" s="20" t="s">
        <v>3570</v>
      </c>
      <c r="Q78" s="20" t="s">
        <v>1650</v>
      </c>
      <c r="R78" s="28"/>
    </row>
    <row r="79" spans="1:18" ht="15" x14ac:dyDescent="0.15">
      <c r="A79" s="21" t="s">
        <v>1742</v>
      </c>
      <c r="B79" s="21" t="s">
        <v>1720</v>
      </c>
      <c r="C79" s="21">
        <v>3</v>
      </c>
      <c r="D79" s="21">
        <v>3</v>
      </c>
      <c r="E79" s="21">
        <v>1</v>
      </c>
      <c r="F79" s="21" t="s">
        <v>1721</v>
      </c>
      <c r="G79" s="21" t="s">
        <v>1414</v>
      </c>
      <c r="H79" s="21">
        <v>10</v>
      </c>
      <c r="I79" s="21">
        <v>8</v>
      </c>
      <c r="J79" s="21">
        <v>18</v>
      </c>
      <c r="K79" s="21" t="s">
        <v>316</v>
      </c>
      <c r="L79" s="21" t="s">
        <v>1487</v>
      </c>
      <c r="M79" s="21" t="s">
        <v>66</v>
      </c>
      <c r="N79" s="21" t="str">
        <f>'ENDC-n78_BE'!AE76</f>
        <v>N</v>
      </c>
      <c r="O79" s="21" t="str">
        <f>IF(N79="E","Please respond in Vendor Input column for all applicable UL combinations.",IF(AND(N79="N",'ENDC-n78_BE'!AA76=TRUE),IF('ENDC-n78_BE'!AC76=FALSE,"Check #Layers entered in Overview tab is correct.",""),""))</f>
        <v/>
      </c>
      <c r="P79" s="22" t="s">
        <v>3570</v>
      </c>
      <c r="Q79" s="22" t="s">
        <v>1650</v>
      </c>
      <c r="R79" s="29"/>
    </row>
    <row r="80" spans="1:18" ht="15" x14ac:dyDescent="0.15">
      <c r="A80" s="19" t="s">
        <v>1743</v>
      </c>
      <c r="B80" s="19" t="s">
        <v>1720</v>
      </c>
      <c r="C80" s="19">
        <v>3</v>
      </c>
      <c r="D80" s="19">
        <v>3</v>
      </c>
      <c r="E80" s="19">
        <v>1</v>
      </c>
      <c r="F80" s="19" t="s">
        <v>1721</v>
      </c>
      <c r="G80" s="19" t="s">
        <v>1414</v>
      </c>
      <c r="H80" s="19">
        <v>10</v>
      </c>
      <c r="I80" s="19">
        <v>8</v>
      </c>
      <c r="J80" s="19">
        <v>18</v>
      </c>
      <c r="K80" s="19" t="s">
        <v>316</v>
      </c>
      <c r="L80" s="19" t="s">
        <v>1488</v>
      </c>
      <c r="M80" s="19" t="s">
        <v>66</v>
      </c>
      <c r="N80" s="19" t="str">
        <f>'ENDC-n78_BE'!AE77</f>
        <v>N</v>
      </c>
      <c r="O80" s="19" t="str">
        <f>IF(N80="E","Please respond in Vendor Input column for all applicable UL combinations.",IF(AND(N80="N",'ENDC-n78_BE'!AA77=TRUE),IF('ENDC-n78_BE'!AC77=FALSE,"Check #Layers entered in Overview tab is correct.",""),""))</f>
        <v/>
      </c>
      <c r="P80" s="20" t="s">
        <v>3570</v>
      </c>
      <c r="Q80" s="20" t="s">
        <v>1650</v>
      </c>
      <c r="R80" s="28"/>
    </row>
    <row r="81" spans="1:18" ht="15" x14ac:dyDescent="0.15">
      <c r="A81" s="21" t="s">
        <v>1744</v>
      </c>
      <c r="B81" s="21" t="s">
        <v>1720</v>
      </c>
      <c r="C81" s="21">
        <v>3</v>
      </c>
      <c r="D81" s="21">
        <v>3</v>
      </c>
      <c r="E81" s="21">
        <v>1</v>
      </c>
      <c r="F81" s="21" t="s">
        <v>1721</v>
      </c>
      <c r="G81" s="21" t="s">
        <v>1414</v>
      </c>
      <c r="H81" s="21">
        <v>10</v>
      </c>
      <c r="I81" s="21">
        <v>8</v>
      </c>
      <c r="J81" s="21">
        <v>18</v>
      </c>
      <c r="K81" s="21" t="s">
        <v>316</v>
      </c>
      <c r="L81" s="21" t="s">
        <v>1489</v>
      </c>
      <c r="M81" s="21" t="s">
        <v>66</v>
      </c>
      <c r="N81" s="21" t="str">
        <f>'ENDC-n78_BE'!AE78</f>
        <v>N</v>
      </c>
      <c r="O81" s="21" t="str">
        <f>IF(N81="E","Please respond in Vendor Input column for all applicable UL combinations.",IF(AND(N81="N",'ENDC-n78_BE'!AA78=TRUE),IF('ENDC-n78_BE'!AC78=FALSE,"Check #Layers entered in Overview tab is correct.",""),""))</f>
        <v/>
      </c>
      <c r="P81" s="22" t="s">
        <v>3570</v>
      </c>
      <c r="Q81" s="22" t="s">
        <v>1650</v>
      </c>
      <c r="R81" s="29"/>
    </row>
    <row r="82" spans="1:18" ht="15" x14ac:dyDescent="0.15">
      <c r="A82" s="19" t="s">
        <v>1745</v>
      </c>
      <c r="B82" s="19" t="s">
        <v>1692</v>
      </c>
      <c r="C82" s="19">
        <v>5</v>
      </c>
      <c r="D82" s="19">
        <v>3</v>
      </c>
      <c r="E82" s="19">
        <v>1</v>
      </c>
      <c r="F82" s="19" t="s">
        <v>710</v>
      </c>
      <c r="G82" s="19" t="s">
        <v>1414</v>
      </c>
      <c r="H82" s="19">
        <v>12</v>
      </c>
      <c r="I82" s="19">
        <v>4</v>
      </c>
      <c r="J82" s="19">
        <v>16</v>
      </c>
      <c r="K82" s="19" t="s">
        <v>316</v>
      </c>
      <c r="L82" s="19" t="s">
        <v>1490</v>
      </c>
      <c r="M82" s="19" t="s">
        <v>62</v>
      </c>
      <c r="N82" s="19" t="str">
        <f>'ENDC-n78_BE'!AE79</f>
        <v>N</v>
      </c>
      <c r="O82" s="19" t="str">
        <f>IF(N82="E","Please respond in Vendor Input column for all applicable UL combinations.",IF(AND(N82="N",'ENDC-n78_BE'!AA79=TRUE),IF('ENDC-n78_BE'!AC79=FALSE,"Check #Layers entered in Overview tab is correct.",""),""))</f>
        <v/>
      </c>
      <c r="P82" s="20" t="s">
        <v>3570</v>
      </c>
      <c r="Q82" s="20" t="s">
        <v>1650</v>
      </c>
      <c r="R82" s="28"/>
    </row>
    <row r="83" spans="1:18" ht="15" x14ac:dyDescent="0.15">
      <c r="A83" s="21" t="s">
        <v>1746</v>
      </c>
      <c r="B83" s="21" t="s">
        <v>1694</v>
      </c>
      <c r="C83" s="21">
        <v>4</v>
      </c>
      <c r="D83" s="21">
        <v>3</v>
      </c>
      <c r="E83" s="21">
        <v>1</v>
      </c>
      <c r="F83" s="21" t="s">
        <v>1695</v>
      </c>
      <c r="G83" s="21" t="s">
        <v>1414</v>
      </c>
      <c r="H83" s="21">
        <v>8</v>
      </c>
      <c r="I83" s="21">
        <v>8</v>
      </c>
      <c r="J83" s="21">
        <v>16</v>
      </c>
      <c r="K83" s="21" t="s">
        <v>316</v>
      </c>
      <c r="L83" s="21" t="s">
        <v>1491</v>
      </c>
      <c r="M83" s="21" t="s">
        <v>66</v>
      </c>
      <c r="N83" s="21" t="str">
        <f>'ENDC-n78_BE'!AE80</f>
        <v>N</v>
      </c>
      <c r="O83" s="21" t="str">
        <f>IF(N83="E","Please respond in Vendor Input column for all applicable UL combinations.",IF(AND(N83="N",'ENDC-n78_BE'!AA80=TRUE),IF('ENDC-n78_BE'!AC80=FALSE,"Check #Layers entered in Overview tab is correct.",""),""))</f>
        <v/>
      </c>
      <c r="P83" s="22" t="s">
        <v>3570</v>
      </c>
      <c r="Q83" s="22" t="s">
        <v>1650</v>
      </c>
      <c r="R83" s="29"/>
    </row>
    <row r="84" spans="1:18" ht="15" x14ac:dyDescent="0.15">
      <c r="A84" s="19" t="s">
        <v>1747</v>
      </c>
      <c r="B84" s="19" t="s">
        <v>1697</v>
      </c>
      <c r="C84" s="19">
        <v>4</v>
      </c>
      <c r="D84" s="19">
        <v>3</v>
      </c>
      <c r="E84" s="19">
        <v>1</v>
      </c>
      <c r="F84" s="19" t="s">
        <v>1698</v>
      </c>
      <c r="G84" s="19" t="s">
        <v>1414</v>
      </c>
      <c r="H84" s="19">
        <v>8</v>
      </c>
      <c r="I84" s="19">
        <v>8</v>
      </c>
      <c r="J84" s="19">
        <v>16</v>
      </c>
      <c r="K84" s="19" t="s">
        <v>316</v>
      </c>
      <c r="L84" s="19" t="s">
        <v>1492</v>
      </c>
      <c r="M84" s="19" t="s">
        <v>66</v>
      </c>
      <c r="N84" s="19" t="str">
        <f>'ENDC-n78_BE'!AE81</f>
        <v>N</v>
      </c>
      <c r="O84" s="19" t="str">
        <f>IF(N84="E","Please respond in Vendor Input column for all applicable UL combinations.",IF(AND(N84="N",'ENDC-n78_BE'!AA81=TRUE),IF('ENDC-n78_BE'!AC81=FALSE,"Check #Layers entered in Overview tab is correct.",""),""))</f>
        <v/>
      </c>
      <c r="P84" s="20" t="s">
        <v>3570</v>
      </c>
      <c r="Q84" s="20" t="s">
        <v>1650</v>
      </c>
      <c r="R84" s="28"/>
    </row>
    <row r="85" spans="1:18" ht="15" x14ac:dyDescent="0.15">
      <c r="A85" s="21" t="s">
        <v>1748</v>
      </c>
      <c r="B85" s="21" t="s">
        <v>1731</v>
      </c>
      <c r="C85" s="21">
        <v>4</v>
      </c>
      <c r="D85" s="21">
        <v>3</v>
      </c>
      <c r="E85" s="21">
        <v>1</v>
      </c>
      <c r="F85" s="21" t="s">
        <v>735</v>
      </c>
      <c r="G85" s="21" t="s">
        <v>1414</v>
      </c>
      <c r="H85" s="21">
        <v>12</v>
      </c>
      <c r="I85" s="21">
        <v>4</v>
      </c>
      <c r="J85" s="21">
        <v>16</v>
      </c>
      <c r="K85" s="21" t="s">
        <v>316</v>
      </c>
      <c r="L85" s="21" t="s">
        <v>1493</v>
      </c>
      <c r="M85" s="21" t="s">
        <v>62</v>
      </c>
      <c r="N85" s="21" t="str">
        <f>'ENDC-n78_BE'!AE82</f>
        <v>N</v>
      </c>
      <c r="O85" s="21" t="str">
        <f>IF(N85="E","Please respond in Vendor Input column for all applicable UL combinations.",IF(AND(N85="N",'ENDC-n78_BE'!AA82=TRUE),IF('ENDC-n78_BE'!AC82=FALSE,"Check #Layers entered in Overview tab is correct.",""),""))</f>
        <v/>
      </c>
      <c r="P85" s="22" t="s">
        <v>3570</v>
      </c>
      <c r="Q85" s="22" t="s">
        <v>1650</v>
      </c>
      <c r="R85" s="29"/>
    </row>
    <row r="86" spans="1:18" ht="15" x14ac:dyDescent="0.15">
      <c r="A86" s="19" t="s">
        <v>1749</v>
      </c>
      <c r="B86" s="19" t="s">
        <v>1716</v>
      </c>
      <c r="C86" s="19">
        <v>4</v>
      </c>
      <c r="D86" s="19">
        <v>3</v>
      </c>
      <c r="E86" s="19">
        <v>1</v>
      </c>
      <c r="F86" s="19" t="s">
        <v>722</v>
      </c>
      <c r="G86" s="19" t="s">
        <v>1414</v>
      </c>
      <c r="H86" s="19">
        <v>12</v>
      </c>
      <c r="I86" s="19">
        <v>4</v>
      </c>
      <c r="J86" s="19">
        <v>16</v>
      </c>
      <c r="K86" s="19" t="s">
        <v>316</v>
      </c>
      <c r="L86" s="19" t="s">
        <v>1494</v>
      </c>
      <c r="M86" s="19" t="s">
        <v>62</v>
      </c>
      <c r="N86" s="19" t="str">
        <f>'ENDC-n78_BE'!AE83</f>
        <v>N</v>
      </c>
      <c r="O86" s="19" t="str">
        <f>IF(N86="E","Please respond in Vendor Input column for all applicable UL combinations.",IF(AND(N86="N",'ENDC-n78_BE'!AA83=TRUE),IF('ENDC-n78_BE'!AC83=FALSE,"Check #Layers entered in Overview tab is correct.",""),""))</f>
        <v/>
      </c>
      <c r="P86" s="20" t="s">
        <v>3570</v>
      </c>
      <c r="Q86" s="20" t="s">
        <v>1650</v>
      </c>
      <c r="R86" s="28"/>
    </row>
    <row r="87" spans="1:18" ht="15" x14ac:dyDescent="0.15">
      <c r="A87" s="21" t="s">
        <v>1750</v>
      </c>
      <c r="B87" s="21" t="s">
        <v>1716</v>
      </c>
      <c r="C87" s="21">
        <v>4</v>
      </c>
      <c r="D87" s="21">
        <v>3</v>
      </c>
      <c r="E87" s="21">
        <v>1</v>
      </c>
      <c r="F87" s="21" t="s">
        <v>722</v>
      </c>
      <c r="G87" s="21" t="s">
        <v>1414</v>
      </c>
      <c r="H87" s="21">
        <v>12</v>
      </c>
      <c r="I87" s="21">
        <v>4</v>
      </c>
      <c r="J87" s="21">
        <v>16</v>
      </c>
      <c r="K87" s="21" t="s">
        <v>316</v>
      </c>
      <c r="L87" s="21" t="s">
        <v>1495</v>
      </c>
      <c r="M87" s="21" t="s">
        <v>62</v>
      </c>
      <c r="N87" s="21" t="str">
        <f>'ENDC-n78_BE'!AE84</f>
        <v>N</v>
      </c>
      <c r="O87" s="21" t="str">
        <f>IF(N87="E","Please respond in Vendor Input column for all applicable UL combinations.",IF(AND(N87="N",'ENDC-n78_BE'!AA84=TRUE),IF('ENDC-n78_BE'!AC84=FALSE,"Check #Layers entered in Overview tab is correct.",""),""))</f>
        <v/>
      </c>
      <c r="P87" s="22" t="s">
        <v>3570</v>
      </c>
      <c r="Q87" s="22" t="s">
        <v>1650</v>
      </c>
      <c r="R87" s="29"/>
    </row>
    <row r="88" spans="1:18" ht="15" x14ac:dyDescent="0.15">
      <c r="A88" s="19" t="s">
        <v>1751</v>
      </c>
      <c r="B88" s="19" t="s">
        <v>1718</v>
      </c>
      <c r="C88" s="19">
        <v>4</v>
      </c>
      <c r="D88" s="19">
        <v>3</v>
      </c>
      <c r="E88" s="19">
        <v>1</v>
      </c>
      <c r="F88" s="19" t="s">
        <v>719</v>
      </c>
      <c r="G88" s="19" t="s">
        <v>1414</v>
      </c>
      <c r="H88" s="19">
        <v>12</v>
      </c>
      <c r="I88" s="19">
        <v>4</v>
      </c>
      <c r="J88" s="19">
        <v>16</v>
      </c>
      <c r="K88" s="19" t="s">
        <v>316</v>
      </c>
      <c r="L88" s="19" t="s">
        <v>1496</v>
      </c>
      <c r="M88" s="19" t="s">
        <v>62</v>
      </c>
      <c r="N88" s="19" t="str">
        <f>'ENDC-n78_BE'!AE85</f>
        <v>N</v>
      </c>
      <c r="O88" s="19" t="str">
        <f>IF(N88="E","Please respond in Vendor Input column for all applicable UL combinations.",IF(AND(N88="N",'ENDC-n78_BE'!AA85=TRUE),IF('ENDC-n78_BE'!AC85=FALSE,"Check #Layers entered in Overview tab is correct.",""),""))</f>
        <v/>
      </c>
      <c r="P88" s="20" t="s">
        <v>3570</v>
      </c>
      <c r="Q88" s="20" t="s">
        <v>1650</v>
      </c>
      <c r="R88" s="28"/>
    </row>
    <row r="89" spans="1:18" ht="15" x14ac:dyDescent="0.15">
      <c r="A89" s="21" t="s">
        <v>1752</v>
      </c>
      <c r="B89" s="21" t="s">
        <v>1718</v>
      </c>
      <c r="C89" s="21">
        <v>4</v>
      </c>
      <c r="D89" s="21">
        <v>3</v>
      </c>
      <c r="E89" s="21">
        <v>1</v>
      </c>
      <c r="F89" s="21" t="s">
        <v>719</v>
      </c>
      <c r="G89" s="21" t="s">
        <v>1414</v>
      </c>
      <c r="H89" s="21">
        <v>12</v>
      </c>
      <c r="I89" s="21">
        <v>4</v>
      </c>
      <c r="J89" s="21">
        <v>16</v>
      </c>
      <c r="K89" s="21" t="s">
        <v>316</v>
      </c>
      <c r="L89" s="21" t="s">
        <v>1497</v>
      </c>
      <c r="M89" s="21" t="s">
        <v>62</v>
      </c>
      <c r="N89" s="21" t="str">
        <f>'ENDC-n78_BE'!AE86</f>
        <v>N</v>
      </c>
      <c r="O89" s="21" t="str">
        <f>IF(N89="E","Please respond in Vendor Input column for all applicable UL combinations.",IF(AND(N89="N",'ENDC-n78_BE'!AA86=TRUE),IF('ENDC-n78_BE'!AC86=FALSE,"Check #Layers entered in Overview tab is correct.",""),""))</f>
        <v/>
      </c>
      <c r="P89" s="22" t="s">
        <v>3570</v>
      </c>
      <c r="Q89" s="22" t="s">
        <v>1650</v>
      </c>
      <c r="R89" s="29"/>
    </row>
    <row r="90" spans="1:18" ht="15" x14ac:dyDescent="0.15">
      <c r="A90" s="19" t="s">
        <v>1753</v>
      </c>
      <c r="B90" s="19" t="s">
        <v>1737</v>
      </c>
      <c r="C90" s="19">
        <v>4</v>
      </c>
      <c r="D90" s="19">
        <v>3</v>
      </c>
      <c r="E90" s="19">
        <v>1</v>
      </c>
      <c r="F90" s="19" t="s">
        <v>738</v>
      </c>
      <c r="G90" s="19" t="s">
        <v>1414</v>
      </c>
      <c r="H90" s="19">
        <v>12</v>
      </c>
      <c r="I90" s="19">
        <v>4</v>
      </c>
      <c r="J90" s="19">
        <v>16</v>
      </c>
      <c r="K90" s="19" t="s">
        <v>316</v>
      </c>
      <c r="L90" s="19" t="s">
        <v>1498</v>
      </c>
      <c r="M90" s="19" t="s">
        <v>62</v>
      </c>
      <c r="N90" s="19" t="str">
        <f>'ENDC-n78_BE'!AE87</f>
        <v>N</v>
      </c>
      <c r="O90" s="19" t="str">
        <f>IF(N90="E","Please respond in Vendor Input column for all applicable UL combinations.",IF(AND(N90="N",'ENDC-n78_BE'!AA87=TRUE),IF('ENDC-n78_BE'!AC87=FALSE,"Check #Layers entered in Overview tab is correct.",""),""))</f>
        <v/>
      </c>
      <c r="P90" s="20" t="s">
        <v>3570</v>
      </c>
      <c r="Q90" s="20" t="s">
        <v>1650</v>
      </c>
      <c r="R90" s="28"/>
    </row>
    <row r="91" spans="1:18" ht="15" x14ac:dyDescent="0.15">
      <c r="A91" s="21" t="s">
        <v>1754</v>
      </c>
      <c r="B91" s="21" t="s">
        <v>1739</v>
      </c>
      <c r="C91" s="21">
        <v>4</v>
      </c>
      <c r="D91" s="21">
        <v>3</v>
      </c>
      <c r="E91" s="21">
        <v>1</v>
      </c>
      <c r="F91" s="21" t="s">
        <v>1287</v>
      </c>
      <c r="G91" s="21" t="s">
        <v>1414</v>
      </c>
      <c r="H91" s="21">
        <v>12</v>
      </c>
      <c r="I91" s="21">
        <v>4</v>
      </c>
      <c r="J91" s="21">
        <v>16</v>
      </c>
      <c r="K91" s="21" t="s">
        <v>316</v>
      </c>
      <c r="L91" s="21" t="s">
        <v>1499</v>
      </c>
      <c r="M91" s="21" t="s">
        <v>62</v>
      </c>
      <c r="N91" s="21" t="str">
        <f>'ENDC-n78_BE'!AE88</f>
        <v>N</v>
      </c>
      <c r="O91" s="21" t="str">
        <f>IF(N91="E","Please respond in Vendor Input column for all applicable UL combinations.",IF(AND(N91="N",'ENDC-n78_BE'!AA88=TRUE),IF('ENDC-n78_BE'!AC88=FALSE,"Check #Layers entered in Overview tab is correct.",""),""))</f>
        <v/>
      </c>
      <c r="P91" s="22" t="s">
        <v>3570</v>
      </c>
      <c r="Q91" s="22" t="s">
        <v>1650</v>
      </c>
      <c r="R91" s="29"/>
    </row>
    <row r="92" spans="1:18" ht="15" x14ac:dyDescent="0.15">
      <c r="A92" s="19" t="s">
        <v>1755</v>
      </c>
      <c r="B92" s="19" t="s">
        <v>1741</v>
      </c>
      <c r="C92" s="19">
        <v>4</v>
      </c>
      <c r="D92" s="19">
        <v>3</v>
      </c>
      <c r="E92" s="19">
        <v>1</v>
      </c>
      <c r="F92" s="19" t="s">
        <v>732</v>
      </c>
      <c r="G92" s="19" t="s">
        <v>1414</v>
      </c>
      <c r="H92" s="19">
        <v>12</v>
      </c>
      <c r="I92" s="19">
        <v>4</v>
      </c>
      <c r="J92" s="19">
        <v>16</v>
      </c>
      <c r="K92" s="19" t="s">
        <v>316</v>
      </c>
      <c r="L92" s="19" t="s">
        <v>1500</v>
      </c>
      <c r="M92" s="19" t="s">
        <v>62</v>
      </c>
      <c r="N92" s="19" t="str">
        <f>'ENDC-n78_BE'!AE89</f>
        <v>N</v>
      </c>
      <c r="O92" s="19" t="str">
        <f>IF(N92="E","Please respond in Vendor Input column for all applicable UL combinations.",IF(AND(N92="N",'ENDC-n78_BE'!AA89=TRUE),IF('ENDC-n78_BE'!AC89=FALSE,"Check #Layers entered in Overview tab is correct.",""),""))</f>
        <v/>
      </c>
      <c r="P92" s="20" t="s">
        <v>3570</v>
      </c>
      <c r="Q92" s="20" t="s">
        <v>1650</v>
      </c>
      <c r="R92" s="28"/>
    </row>
    <row r="93" spans="1:18" ht="15" x14ac:dyDescent="0.15">
      <c r="A93" s="21" t="s">
        <v>1756</v>
      </c>
      <c r="B93" s="21" t="s">
        <v>1720</v>
      </c>
      <c r="C93" s="21">
        <v>3</v>
      </c>
      <c r="D93" s="21">
        <v>3</v>
      </c>
      <c r="E93" s="21">
        <v>1</v>
      </c>
      <c r="F93" s="21" t="s">
        <v>1721</v>
      </c>
      <c r="G93" s="21" t="s">
        <v>1414</v>
      </c>
      <c r="H93" s="21">
        <v>8</v>
      </c>
      <c r="I93" s="21">
        <v>8</v>
      </c>
      <c r="J93" s="21">
        <v>16</v>
      </c>
      <c r="K93" s="21" t="s">
        <v>316</v>
      </c>
      <c r="L93" s="21" t="s">
        <v>1501</v>
      </c>
      <c r="M93" s="21" t="s">
        <v>66</v>
      </c>
      <c r="N93" s="21" t="str">
        <f>'ENDC-n78_BE'!AE90</f>
        <v>N</v>
      </c>
      <c r="O93" s="21" t="str">
        <f>IF(N93="E","Please respond in Vendor Input column for all applicable UL combinations.",IF(AND(N93="N",'ENDC-n78_BE'!AA90=TRUE),IF('ENDC-n78_BE'!AC90=FALSE,"Check #Layers entered in Overview tab is correct.",""),""))</f>
        <v/>
      </c>
      <c r="P93" s="22" t="s">
        <v>3570</v>
      </c>
      <c r="Q93" s="22" t="s">
        <v>1650</v>
      </c>
      <c r="R93" s="29"/>
    </row>
    <row r="94" spans="1:18" ht="15" x14ac:dyDescent="0.15">
      <c r="A94" s="19" t="s">
        <v>1757</v>
      </c>
      <c r="B94" s="19" t="s">
        <v>1720</v>
      </c>
      <c r="C94" s="19">
        <v>3</v>
      </c>
      <c r="D94" s="19">
        <v>3</v>
      </c>
      <c r="E94" s="19">
        <v>1</v>
      </c>
      <c r="F94" s="19" t="s">
        <v>1721</v>
      </c>
      <c r="G94" s="19" t="s">
        <v>1414</v>
      </c>
      <c r="H94" s="19">
        <v>8</v>
      </c>
      <c r="I94" s="19">
        <v>8</v>
      </c>
      <c r="J94" s="19">
        <v>16</v>
      </c>
      <c r="K94" s="19" t="s">
        <v>316</v>
      </c>
      <c r="L94" s="19" t="s">
        <v>1502</v>
      </c>
      <c r="M94" s="19" t="s">
        <v>66</v>
      </c>
      <c r="N94" s="19" t="str">
        <f>'ENDC-n78_BE'!AE91</f>
        <v>N</v>
      </c>
      <c r="O94" s="19" t="str">
        <f>IF(N94="E","Please respond in Vendor Input column for all applicable UL combinations.",IF(AND(N94="N",'ENDC-n78_BE'!AA91=TRUE),IF('ENDC-n78_BE'!AC91=FALSE,"Check #Layers entered in Overview tab is correct.",""),""))</f>
        <v/>
      </c>
      <c r="P94" s="20" t="s">
        <v>3570</v>
      </c>
      <c r="Q94" s="20" t="s">
        <v>1650</v>
      </c>
      <c r="R94" s="28"/>
    </row>
    <row r="95" spans="1:18" ht="15" x14ac:dyDescent="0.15">
      <c r="A95" s="21" t="s">
        <v>1758</v>
      </c>
      <c r="B95" s="21" t="s">
        <v>1720</v>
      </c>
      <c r="C95" s="21">
        <v>3</v>
      </c>
      <c r="D95" s="21">
        <v>3</v>
      </c>
      <c r="E95" s="21">
        <v>1</v>
      </c>
      <c r="F95" s="21" t="s">
        <v>1721</v>
      </c>
      <c r="G95" s="21" t="s">
        <v>1414</v>
      </c>
      <c r="H95" s="21">
        <v>8</v>
      </c>
      <c r="I95" s="21">
        <v>8</v>
      </c>
      <c r="J95" s="21">
        <v>16</v>
      </c>
      <c r="K95" s="21" t="s">
        <v>316</v>
      </c>
      <c r="L95" s="21" t="s">
        <v>1503</v>
      </c>
      <c r="M95" s="21" t="s">
        <v>66</v>
      </c>
      <c r="N95" s="21" t="str">
        <f>'ENDC-n78_BE'!AE92</f>
        <v>N</v>
      </c>
      <c r="O95" s="21" t="str">
        <f>IF(N95="E","Please respond in Vendor Input column for all applicable UL combinations.",IF(AND(N95="N",'ENDC-n78_BE'!AA92=TRUE),IF('ENDC-n78_BE'!AC92=FALSE,"Check #Layers entered in Overview tab is correct.",""),""))</f>
        <v/>
      </c>
      <c r="P95" s="22" t="s">
        <v>3570</v>
      </c>
      <c r="Q95" s="22" t="s">
        <v>1650</v>
      </c>
      <c r="R95" s="29"/>
    </row>
    <row r="96" spans="1:18" ht="15" x14ac:dyDescent="0.15">
      <c r="A96" s="19" t="s">
        <v>1759</v>
      </c>
      <c r="B96" s="19" t="s">
        <v>1760</v>
      </c>
      <c r="C96" s="19">
        <v>3</v>
      </c>
      <c r="D96" s="19">
        <v>3</v>
      </c>
      <c r="E96" s="19">
        <v>1</v>
      </c>
      <c r="F96" s="19" t="s">
        <v>750</v>
      </c>
      <c r="G96" s="19" t="s">
        <v>1414</v>
      </c>
      <c r="H96" s="19">
        <v>12</v>
      </c>
      <c r="I96" s="19">
        <v>4</v>
      </c>
      <c r="J96" s="19">
        <v>16</v>
      </c>
      <c r="K96" s="19" t="s">
        <v>316</v>
      </c>
      <c r="L96" s="19" t="s">
        <v>1504</v>
      </c>
      <c r="M96" s="19" t="s">
        <v>62</v>
      </c>
      <c r="N96" s="19" t="str">
        <f>'ENDC-n78_BE'!AE93</f>
        <v>N</v>
      </c>
      <c r="O96" s="19" t="str">
        <f>IF(N96="E","Please respond in Vendor Input column for all applicable UL combinations.",IF(AND(N96="N",'ENDC-n78_BE'!AA93=TRUE),IF('ENDC-n78_BE'!AC93=FALSE,"Check #Layers entered in Overview tab is correct.",""),""))</f>
        <v/>
      </c>
      <c r="P96" s="20" t="s">
        <v>3570</v>
      </c>
      <c r="Q96" s="20" t="s">
        <v>1650</v>
      </c>
      <c r="R96" s="28"/>
    </row>
    <row r="97" spans="1:18" ht="15" x14ac:dyDescent="0.15">
      <c r="A97" s="21" t="s">
        <v>1761</v>
      </c>
      <c r="B97" s="21" t="s">
        <v>1762</v>
      </c>
      <c r="C97" s="21">
        <v>3</v>
      </c>
      <c r="D97" s="21">
        <v>3</v>
      </c>
      <c r="E97" s="21">
        <v>1</v>
      </c>
      <c r="F97" s="21" t="s">
        <v>1763</v>
      </c>
      <c r="G97" s="21" t="s">
        <v>1414</v>
      </c>
      <c r="H97" s="21">
        <v>12</v>
      </c>
      <c r="I97" s="21">
        <v>4</v>
      </c>
      <c r="J97" s="21">
        <v>16</v>
      </c>
      <c r="K97" s="21" t="s">
        <v>316</v>
      </c>
      <c r="L97" s="21" t="s">
        <v>1505</v>
      </c>
      <c r="M97" s="21" t="s">
        <v>89</v>
      </c>
      <c r="N97" s="21" t="str">
        <f>'ENDC-n78_BE'!AE94</f>
        <v>N</v>
      </c>
      <c r="O97" s="21" t="str">
        <f>IF(N97="E","Please respond in Vendor Input column for all applicable UL combinations.",IF(AND(N97="N",'ENDC-n78_BE'!AA94=TRUE),IF('ENDC-n78_BE'!AC94=FALSE,"Check #Layers entered in Overview tab is correct.",""),""))</f>
        <v/>
      </c>
      <c r="P97" s="22" t="s">
        <v>3570</v>
      </c>
      <c r="Q97" s="22" t="s">
        <v>1650</v>
      </c>
      <c r="R97" s="29"/>
    </row>
    <row r="98" spans="1:18" ht="15" x14ac:dyDescent="0.15">
      <c r="A98" s="19" t="s">
        <v>1764</v>
      </c>
      <c r="B98" s="19" t="s">
        <v>1692</v>
      </c>
      <c r="C98" s="19">
        <v>5</v>
      </c>
      <c r="D98" s="19">
        <v>3</v>
      </c>
      <c r="E98" s="19">
        <v>1</v>
      </c>
      <c r="F98" s="19" t="s">
        <v>710</v>
      </c>
      <c r="G98" s="19" t="s">
        <v>1414</v>
      </c>
      <c r="H98" s="19">
        <v>10</v>
      </c>
      <c r="I98" s="19">
        <v>4</v>
      </c>
      <c r="J98" s="19">
        <v>14</v>
      </c>
      <c r="K98" s="19" t="s">
        <v>316</v>
      </c>
      <c r="L98" s="19" t="s">
        <v>1506</v>
      </c>
      <c r="M98" s="19" t="s">
        <v>62</v>
      </c>
      <c r="N98" s="19" t="str">
        <f>'ENDC-n78_BE'!AE95</f>
        <v>N</v>
      </c>
      <c r="O98" s="19" t="str">
        <f>IF(N98="E","Please respond in Vendor Input column for all applicable UL combinations.",IF(AND(N98="N",'ENDC-n78_BE'!AA95=TRUE),IF('ENDC-n78_BE'!AC95=FALSE,"Check #Layers entered in Overview tab is correct.",""),""))</f>
        <v/>
      </c>
      <c r="P98" s="20" t="s">
        <v>3570</v>
      </c>
      <c r="Q98" s="20" t="s">
        <v>1650</v>
      </c>
      <c r="R98" s="28"/>
    </row>
    <row r="99" spans="1:18" ht="15" x14ac:dyDescent="0.15">
      <c r="A99" s="21" t="s">
        <v>1765</v>
      </c>
      <c r="B99" s="21" t="s">
        <v>1703</v>
      </c>
      <c r="C99" s="21">
        <v>5</v>
      </c>
      <c r="D99" s="21">
        <v>3</v>
      </c>
      <c r="E99" s="21">
        <v>1</v>
      </c>
      <c r="F99" s="21" t="s">
        <v>714</v>
      </c>
      <c r="G99" s="21" t="s">
        <v>1414</v>
      </c>
      <c r="H99" s="21">
        <v>10</v>
      </c>
      <c r="I99" s="21">
        <v>4</v>
      </c>
      <c r="J99" s="21">
        <v>14</v>
      </c>
      <c r="K99" s="21" t="s">
        <v>316</v>
      </c>
      <c r="L99" s="21" t="s">
        <v>1507</v>
      </c>
      <c r="M99" s="21" t="s">
        <v>62</v>
      </c>
      <c r="N99" s="21" t="str">
        <f>'ENDC-n78_BE'!AE96</f>
        <v>N</v>
      </c>
      <c r="O99" s="21" t="str">
        <f>IF(N99="E","Please respond in Vendor Input column for all applicable UL combinations.",IF(AND(N99="N",'ENDC-n78_BE'!AA96=TRUE),IF('ENDC-n78_BE'!AC96=FALSE,"Check #Layers entered in Overview tab is correct.",""),""))</f>
        <v/>
      </c>
      <c r="P99" s="22" t="s">
        <v>3570</v>
      </c>
      <c r="Q99" s="22" t="s">
        <v>1650</v>
      </c>
      <c r="R99" s="29"/>
    </row>
    <row r="100" spans="1:18" ht="15" x14ac:dyDescent="0.15">
      <c r="A100" s="19" t="s">
        <v>1766</v>
      </c>
      <c r="B100" s="19" t="s">
        <v>1731</v>
      </c>
      <c r="C100" s="19">
        <v>4</v>
      </c>
      <c r="D100" s="19">
        <v>3</v>
      </c>
      <c r="E100" s="19">
        <v>1</v>
      </c>
      <c r="F100" s="19" t="s">
        <v>735</v>
      </c>
      <c r="G100" s="19" t="s">
        <v>1414</v>
      </c>
      <c r="H100" s="19">
        <v>10</v>
      </c>
      <c r="I100" s="19">
        <v>4</v>
      </c>
      <c r="J100" s="19">
        <v>14</v>
      </c>
      <c r="K100" s="19" t="s">
        <v>316</v>
      </c>
      <c r="L100" s="19" t="s">
        <v>1508</v>
      </c>
      <c r="M100" s="19" t="s">
        <v>62</v>
      </c>
      <c r="N100" s="19" t="str">
        <f>'ENDC-n78_BE'!AE97</f>
        <v>N</v>
      </c>
      <c r="O100" s="19" t="str">
        <f>IF(N100="E","Please respond in Vendor Input column for all applicable UL combinations.",IF(AND(N100="N",'ENDC-n78_BE'!AA97=TRUE),IF('ENDC-n78_BE'!AC97=FALSE,"Check #Layers entered in Overview tab is correct.",""),""))</f>
        <v/>
      </c>
      <c r="P100" s="20" t="s">
        <v>3570</v>
      </c>
      <c r="Q100" s="20" t="s">
        <v>1650</v>
      </c>
      <c r="R100" s="28"/>
    </row>
    <row r="101" spans="1:18" ht="15" x14ac:dyDescent="0.15">
      <c r="A101" s="21" t="s">
        <v>1767</v>
      </c>
      <c r="B101" s="21" t="s">
        <v>1716</v>
      </c>
      <c r="C101" s="21">
        <v>4</v>
      </c>
      <c r="D101" s="21">
        <v>3</v>
      </c>
      <c r="E101" s="21">
        <v>1</v>
      </c>
      <c r="F101" s="21" t="s">
        <v>722</v>
      </c>
      <c r="G101" s="21" t="s">
        <v>1414</v>
      </c>
      <c r="H101" s="21">
        <v>10</v>
      </c>
      <c r="I101" s="21">
        <v>4</v>
      </c>
      <c r="J101" s="21">
        <v>14</v>
      </c>
      <c r="K101" s="21" t="s">
        <v>316</v>
      </c>
      <c r="L101" s="21" t="s">
        <v>1509</v>
      </c>
      <c r="M101" s="21" t="s">
        <v>62</v>
      </c>
      <c r="N101" s="21" t="str">
        <f>'ENDC-n78_BE'!AE98</f>
        <v>N</v>
      </c>
      <c r="O101" s="21" t="str">
        <f>IF(N101="E","Please respond in Vendor Input column for all applicable UL combinations.",IF(AND(N101="N",'ENDC-n78_BE'!AA98=TRUE),IF('ENDC-n78_BE'!AC98=FALSE,"Check #Layers entered in Overview tab is correct.",""),""))</f>
        <v/>
      </c>
      <c r="P101" s="22" t="s">
        <v>3570</v>
      </c>
      <c r="Q101" s="22" t="s">
        <v>1650</v>
      </c>
      <c r="R101" s="29"/>
    </row>
    <row r="102" spans="1:18" ht="15" x14ac:dyDescent="0.15">
      <c r="A102" s="19" t="s">
        <v>1768</v>
      </c>
      <c r="B102" s="19" t="s">
        <v>1716</v>
      </c>
      <c r="C102" s="19">
        <v>4</v>
      </c>
      <c r="D102" s="19">
        <v>3</v>
      </c>
      <c r="E102" s="19">
        <v>1</v>
      </c>
      <c r="F102" s="19" t="s">
        <v>722</v>
      </c>
      <c r="G102" s="19" t="s">
        <v>1414</v>
      </c>
      <c r="H102" s="19">
        <v>10</v>
      </c>
      <c r="I102" s="19">
        <v>4</v>
      </c>
      <c r="J102" s="19">
        <v>14</v>
      </c>
      <c r="K102" s="19" t="s">
        <v>316</v>
      </c>
      <c r="L102" s="19" t="s">
        <v>1510</v>
      </c>
      <c r="M102" s="19" t="s">
        <v>62</v>
      </c>
      <c r="N102" s="19" t="str">
        <f>'ENDC-n78_BE'!AE99</f>
        <v>N</v>
      </c>
      <c r="O102" s="19" t="str">
        <f>IF(N102="E","Please respond in Vendor Input column for all applicable UL combinations.",IF(AND(N102="N",'ENDC-n78_BE'!AA99=TRUE),IF('ENDC-n78_BE'!AC99=FALSE,"Check #Layers entered in Overview tab is correct.",""),""))</f>
        <v/>
      </c>
      <c r="P102" s="20" t="s">
        <v>3570</v>
      </c>
      <c r="Q102" s="20" t="s">
        <v>1650</v>
      </c>
      <c r="R102" s="28"/>
    </row>
    <row r="103" spans="1:18" ht="15" x14ac:dyDescent="0.15">
      <c r="A103" s="21" t="s">
        <v>1769</v>
      </c>
      <c r="B103" s="21" t="s">
        <v>1718</v>
      </c>
      <c r="C103" s="21">
        <v>4</v>
      </c>
      <c r="D103" s="21">
        <v>3</v>
      </c>
      <c r="E103" s="21">
        <v>1</v>
      </c>
      <c r="F103" s="21" t="s">
        <v>719</v>
      </c>
      <c r="G103" s="21" t="s">
        <v>1414</v>
      </c>
      <c r="H103" s="21">
        <v>10</v>
      </c>
      <c r="I103" s="21">
        <v>4</v>
      </c>
      <c r="J103" s="21">
        <v>14</v>
      </c>
      <c r="K103" s="21" t="s">
        <v>316</v>
      </c>
      <c r="L103" s="21" t="s">
        <v>1511</v>
      </c>
      <c r="M103" s="21" t="s">
        <v>62</v>
      </c>
      <c r="N103" s="21" t="str">
        <f>'ENDC-n78_BE'!AE100</f>
        <v>N</v>
      </c>
      <c r="O103" s="21" t="str">
        <f>IF(N103="E","Please respond in Vendor Input column for all applicable UL combinations.",IF(AND(N103="N",'ENDC-n78_BE'!AA100=TRUE),IF('ENDC-n78_BE'!AC100=FALSE,"Check #Layers entered in Overview tab is correct.",""),""))</f>
        <v/>
      </c>
      <c r="P103" s="22" t="s">
        <v>3570</v>
      </c>
      <c r="Q103" s="22" t="s">
        <v>1650</v>
      </c>
      <c r="R103" s="29"/>
    </row>
    <row r="104" spans="1:18" ht="15" x14ac:dyDescent="0.15">
      <c r="A104" s="19" t="s">
        <v>1770</v>
      </c>
      <c r="B104" s="19" t="s">
        <v>1718</v>
      </c>
      <c r="C104" s="19">
        <v>4</v>
      </c>
      <c r="D104" s="19">
        <v>3</v>
      </c>
      <c r="E104" s="19">
        <v>1</v>
      </c>
      <c r="F104" s="19" t="s">
        <v>719</v>
      </c>
      <c r="G104" s="19" t="s">
        <v>1414</v>
      </c>
      <c r="H104" s="19">
        <v>10</v>
      </c>
      <c r="I104" s="19">
        <v>4</v>
      </c>
      <c r="J104" s="19">
        <v>14</v>
      </c>
      <c r="K104" s="19" t="s">
        <v>316</v>
      </c>
      <c r="L104" s="19" t="s">
        <v>1512</v>
      </c>
      <c r="M104" s="19" t="s">
        <v>62</v>
      </c>
      <c r="N104" s="19" t="str">
        <f>'ENDC-n78_BE'!AE101</f>
        <v>N</v>
      </c>
      <c r="O104" s="19" t="str">
        <f>IF(N104="E","Please respond in Vendor Input column for all applicable UL combinations.",IF(AND(N104="N",'ENDC-n78_BE'!AA101=TRUE),IF('ENDC-n78_BE'!AC101=FALSE,"Check #Layers entered in Overview tab is correct.",""),""))</f>
        <v/>
      </c>
      <c r="P104" s="20" t="s">
        <v>3570</v>
      </c>
      <c r="Q104" s="20" t="s">
        <v>1650</v>
      </c>
      <c r="R104" s="28"/>
    </row>
    <row r="105" spans="1:18" ht="15" x14ac:dyDescent="0.15">
      <c r="A105" s="21" t="s">
        <v>1771</v>
      </c>
      <c r="B105" s="21" t="s">
        <v>1737</v>
      </c>
      <c r="C105" s="21">
        <v>4</v>
      </c>
      <c r="D105" s="21">
        <v>3</v>
      </c>
      <c r="E105" s="21">
        <v>1</v>
      </c>
      <c r="F105" s="21" t="s">
        <v>738</v>
      </c>
      <c r="G105" s="21" t="s">
        <v>1414</v>
      </c>
      <c r="H105" s="21">
        <v>10</v>
      </c>
      <c r="I105" s="21">
        <v>4</v>
      </c>
      <c r="J105" s="21">
        <v>14</v>
      </c>
      <c r="K105" s="21" t="s">
        <v>316</v>
      </c>
      <c r="L105" s="21" t="s">
        <v>1513</v>
      </c>
      <c r="M105" s="21" t="s">
        <v>62</v>
      </c>
      <c r="N105" s="21" t="str">
        <f>'ENDC-n78_BE'!AE102</f>
        <v>N</v>
      </c>
      <c r="O105" s="21" t="str">
        <f>IF(N105="E","Please respond in Vendor Input column for all applicable UL combinations.",IF(AND(N105="N",'ENDC-n78_BE'!AA102=TRUE),IF('ENDC-n78_BE'!AC102=FALSE,"Check #Layers entered in Overview tab is correct.",""),""))</f>
        <v/>
      </c>
      <c r="P105" s="22" t="s">
        <v>3570</v>
      </c>
      <c r="Q105" s="22" t="s">
        <v>1650</v>
      </c>
      <c r="R105" s="29"/>
    </row>
    <row r="106" spans="1:18" ht="15" x14ac:dyDescent="0.15">
      <c r="A106" s="19" t="s">
        <v>1772</v>
      </c>
      <c r="B106" s="19" t="s">
        <v>1739</v>
      </c>
      <c r="C106" s="19">
        <v>4</v>
      </c>
      <c r="D106" s="19">
        <v>3</v>
      </c>
      <c r="E106" s="19">
        <v>1</v>
      </c>
      <c r="F106" s="19" t="s">
        <v>1287</v>
      </c>
      <c r="G106" s="19" t="s">
        <v>1414</v>
      </c>
      <c r="H106" s="19">
        <v>10</v>
      </c>
      <c r="I106" s="19">
        <v>4</v>
      </c>
      <c r="J106" s="19">
        <v>14</v>
      </c>
      <c r="K106" s="19" t="s">
        <v>316</v>
      </c>
      <c r="L106" s="19" t="s">
        <v>1514</v>
      </c>
      <c r="M106" s="19" t="s">
        <v>62</v>
      </c>
      <c r="N106" s="19" t="str">
        <f>'ENDC-n78_BE'!AE103</f>
        <v>N</v>
      </c>
      <c r="O106" s="19" t="str">
        <f>IF(N106="E","Please respond in Vendor Input column for all applicable UL combinations.",IF(AND(N106="N",'ENDC-n78_BE'!AA103=TRUE),IF('ENDC-n78_BE'!AC103=FALSE,"Check #Layers entered in Overview tab is correct.",""),""))</f>
        <v/>
      </c>
      <c r="P106" s="20" t="s">
        <v>3570</v>
      </c>
      <c r="Q106" s="20" t="s">
        <v>1650</v>
      </c>
      <c r="R106" s="28"/>
    </row>
    <row r="107" spans="1:18" ht="15" x14ac:dyDescent="0.15">
      <c r="A107" s="21" t="s">
        <v>1773</v>
      </c>
      <c r="B107" s="21" t="s">
        <v>1741</v>
      </c>
      <c r="C107" s="21">
        <v>4</v>
      </c>
      <c r="D107" s="21">
        <v>3</v>
      </c>
      <c r="E107" s="21">
        <v>1</v>
      </c>
      <c r="F107" s="21" t="s">
        <v>732</v>
      </c>
      <c r="G107" s="21" t="s">
        <v>1414</v>
      </c>
      <c r="H107" s="21">
        <v>10</v>
      </c>
      <c r="I107" s="21">
        <v>4</v>
      </c>
      <c r="J107" s="21">
        <v>14</v>
      </c>
      <c r="K107" s="21" t="s">
        <v>316</v>
      </c>
      <c r="L107" s="21" t="s">
        <v>1515</v>
      </c>
      <c r="M107" s="21" t="s">
        <v>62</v>
      </c>
      <c r="N107" s="21" t="str">
        <f>'ENDC-n78_BE'!AE104</f>
        <v>N</v>
      </c>
      <c r="O107" s="21" t="str">
        <f>IF(N107="E","Please respond in Vendor Input column for all applicable UL combinations.",IF(AND(N107="N",'ENDC-n78_BE'!AA104=TRUE),IF('ENDC-n78_BE'!AC104=FALSE,"Check #Layers entered in Overview tab is correct.",""),""))</f>
        <v/>
      </c>
      <c r="P107" s="22" t="s">
        <v>3570</v>
      </c>
      <c r="Q107" s="22" t="s">
        <v>1650</v>
      </c>
      <c r="R107" s="29"/>
    </row>
    <row r="108" spans="1:18" ht="15" x14ac:dyDescent="0.15">
      <c r="A108" s="19" t="s">
        <v>1774</v>
      </c>
      <c r="B108" s="19" t="s">
        <v>1720</v>
      </c>
      <c r="C108" s="19">
        <v>3</v>
      </c>
      <c r="D108" s="19">
        <v>3</v>
      </c>
      <c r="E108" s="19">
        <v>1</v>
      </c>
      <c r="F108" s="19" t="s">
        <v>1721</v>
      </c>
      <c r="G108" s="19" t="s">
        <v>1414</v>
      </c>
      <c r="H108" s="19">
        <v>6</v>
      </c>
      <c r="I108" s="19">
        <v>8</v>
      </c>
      <c r="J108" s="19">
        <v>14</v>
      </c>
      <c r="K108" s="19" t="s">
        <v>316</v>
      </c>
      <c r="L108" s="19" t="s">
        <v>1516</v>
      </c>
      <c r="M108" s="19" t="s">
        <v>66</v>
      </c>
      <c r="N108" s="19" t="str">
        <f>'ENDC-n78_BE'!AE105</f>
        <v>N</v>
      </c>
      <c r="O108" s="19" t="str">
        <f>IF(N108="E","Please respond in Vendor Input column for all applicable UL combinations.",IF(AND(N108="N",'ENDC-n78_BE'!AA105=TRUE),IF('ENDC-n78_BE'!AC105=FALSE,"Check #Layers entered in Overview tab is correct.",""),""))</f>
        <v/>
      </c>
      <c r="P108" s="20" t="s">
        <v>3570</v>
      </c>
      <c r="Q108" s="20" t="s">
        <v>1650</v>
      </c>
      <c r="R108" s="28"/>
    </row>
    <row r="109" spans="1:18" ht="15" x14ac:dyDescent="0.15">
      <c r="A109" s="21" t="s">
        <v>1775</v>
      </c>
      <c r="B109" s="21" t="s">
        <v>1776</v>
      </c>
      <c r="C109" s="21">
        <v>3</v>
      </c>
      <c r="D109" s="21">
        <v>3</v>
      </c>
      <c r="E109" s="21">
        <v>1</v>
      </c>
      <c r="F109" s="21" t="s">
        <v>768</v>
      </c>
      <c r="G109" s="21" t="s">
        <v>1414</v>
      </c>
      <c r="H109" s="21">
        <v>10</v>
      </c>
      <c r="I109" s="21">
        <v>4</v>
      </c>
      <c r="J109" s="21">
        <v>14</v>
      </c>
      <c r="K109" s="21" t="s">
        <v>316</v>
      </c>
      <c r="L109" s="21" t="s">
        <v>1517</v>
      </c>
      <c r="M109" s="21" t="s">
        <v>62</v>
      </c>
      <c r="N109" s="21" t="str">
        <f>'ENDC-n78_BE'!AE106</f>
        <v>N</v>
      </c>
      <c r="O109" s="21" t="str">
        <f>IF(N109="E","Please respond in Vendor Input column for all applicable UL combinations.",IF(AND(N109="N",'ENDC-n78_BE'!AA106=TRUE),IF('ENDC-n78_BE'!AC106=FALSE,"Check #Layers entered in Overview tab is correct.",""),""))</f>
        <v/>
      </c>
      <c r="P109" s="22" t="s">
        <v>3570</v>
      </c>
      <c r="Q109" s="22" t="s">
        <v>1650</v>
      </c>
      <c r="R109" s="29"/>
    </row>
    <row r="110" spans="1:18" ht="15" x14ac:dyDescent="0.15">
      <c r="A110" s="19" t="s">
        <v>1777</v>
      </c>
      <c r="B110" s="19" t="s">
        <v>1778</v>
      </c>
      <c r="C110" s="19">
        <v>3</v>
      </c>
      <c r="D110" s="19">
        <v>3</v>
      </c>
      <c r="E110" s="19">
        <v>1</v>
      </c>
      <c r="F110" s="19" t="s">
        <v>762</v>
      </c>
      <c r="G110" s="19" t="s">
        <v>1414</v>
      </c>
      <c r="H110" s="19">
        <v>10</v>
      </c>
      <c r="I110" s="19">
        <v>4</v>
      </c>
      <c r="J110" s="19">
        <v>14</v>
      </c>
      <c r="K110" s="19" t="s">
        <v>316</v>
      </c>
      <c r="L110" s="19" t="s">
        <v>1518</v>
      </c>
      <c r="M110" s="19" t="s">
        <v>62</v>
      </c>
      <c r="N110" s="19" t="str">
        <f>'ENDC-n78_BE'!AE107</f>
        <v>N</v>
      </c>
      <c r="O110" s="19" t="str">
        <f>IF(N110="E","Please respond in Vendor Input column for all applicable UL combinations.",IF(AND(N110="N",'ENDC-n78_BE'!AA107=TRUE),IF('ENDC-n78_BE'!AC107=FALSE,"Check #Layers entered in Overview tab is correct.",""),""))</f>
        <v/>
      </c>
      <c r="P110" s="20" t="s">
        <v>3570</v>
      </c>
      <c r="Q110" s="20" t="s">
        <v>1650</v>
      </c>
      <c r="R110" s="28"/>
    </row>
    <row r="111" spans="1:18" ht="15" x14ac:dyDescent="0.15">
      <c r="A111" s="21" t="s">
        <v>1779</v>
      </c>
      <c r="B111" s="21" t="s">
        <v>1760</v>
      </c>
      <c r="C111" s="21">
        <v>3</v>
      </c>
      <c r="D111" s="21">
        <v>3</v>
      </c>
      <c r="E111" s="21">
        <v>1</v>
      </c>
      <c r="F111" s="21" t="s">
        <v>750</v>
      </c>
      <c r="G111" s="21" t="s">
        <v>1414</v>
      </c>
      <c r="H111" s="21">
        <v>10</v>
      </c>
      <c r="I111" s="21">
        <v>4</v>
      </c>
      <c r="J111" s="21">
        <v>14</v>
      </c>
      <c r="K111" s="21" t="s">
        <v>316</v>
      </c>
      <c r="L111" s="21" t="s">
        <v>1519</v>
      </c>
      <c r="M111" s="21" t="s">
        <v>62</v>
      </c>
      <c r="N111" s="21" t="str">
        <f>'ENDC-n78_BE'!AE108</f>
        <v>N</v>
      </c>
      <c r="O111" s="21" t="str">
        <f>IF(N111="E","Please respond in Vendor Input column for all applicable UL combinations.",IF(AND(N111="N",'ENDC-n78_BE'!AA108=TRUE),IF('ENDC-n78_BE'!AC108=FALSE,"Check #Layers entered in Overview tab is correct.",""),""))</f>
        <v/>
      </c>
      <c r="P111" s="22" t="s">
        <v>3570</v>
      </c>
      <c r="Q111" s="22" t="s">
        <v>1650</v>
      </c>
      <c r="R111" s="29"/>
    </row>
    <row r="112" spans="1:18" ht="15" x14ac:dyDescent="0.15">
      <c r="A112" s="19" t="s">
        <v>1780</v>
      </c>
      <c r="B112" s="19" t="s">
        <v>1760</v>
      </c>
      <c r="C112" s="19">
        <v>3</v>
      </c>
      <c r="D112" s="19">
        <v>3</v>
      </c>
      <c r="E112" s="19">
        <v>1</v>
      </c>
      <c r="F112" s="19" t="s">
        <v>750</v>
      </c>
      <c r="G112" s="19" t="s">
        <v>1414</v>
      </c>
      <c r="H112" s="19">
        <v>10</v>
      </c>
      <c r="I112" s="19">
        <v>4</v>
      </c>
      <c r="J112" s="19">
        <v>14</v>
      </c>
      <c r="K112" s="19" t="s">
        <v>316</v>
      </c>
      <c r="L112" s="19" t="s">
        <v>1520</v>
      </c>
      <c r="M112" s="19" t="s">
        <v>62</v>
      </c>
      <c r="N112" s="19" t="str">
        <f>'ENDC-n78_BE'!AE109</f>
        <v>N</v>
      </c>
      <c r="O112" s="19" t="str">
        <f>IF(N112="E","Please respond in Vendor Input column for all applicable UL combinations.",IF(AND(N112="N",'ENDC-n78_BE'!AA109=TRUE),IF('ENDC-n78_BE'!AC109=FALSE,"Check #Layers entered in Overview tab is correct.",""),""))</f>
        <v/>
      </c>
      <c r="P112" s="20" t="s">
        <v>3570</v>
      </c>
      <c r="Q112" s="20" t="s">
        <v>1650</v>
      </c>
      <c r="R112" s="28"/>
    </row>
    <row r="113" spans="1:18" ht="15" x14ac:dyDescent="0.15">
      <c r="A113" s="21" t="s">
        <v>1781</v>
      </c>
      <c r="B113" s="21" t="s">
        <v>1760</v>
      </c>
      <c r="C113" s="21">
        <v>3</v>
      </c>
      <c r="D113" s="21">
        <v>3</v>
      </c>
      <c r="E113" s="21">
        <v>1</v>
      </c>
      <c r="F113" s="21" t="s">
        <v>750</v>
      </c>
      <c r="G113" s="21" t="s">
        <v>1414</v>
      </c>
      <c r="H113" s="21">
        <v>10</v>
      </c>
      <c r="I113" s="21">
        <v>4</v>
      </c>
      <c r="J113" s="21">
        <v>14</v>
      </c>
      <c r="K113" s="21" t="s">
        <v>316</v>
      </c>
      <c r="L113" s="21" t="s">
        <v>1521</v>
      </c>
      <c r="M113" s="21" t="s">
        <v>62</v>
      </c>
      <c r="N113" s="21" t="str">
        <f>'ENDC-n78_BE'!AE110</f>
        <v>N</v>
      </c>
      <c r="O113" s="21" t="str">
        <f>IF(N113="E","Please respond in Vendor Input column for all applicable UL combinations.",IF(AND(N113="N",'ENDC-n78_BE'!AA110=TRUE),IF('ENDC-n78_BE'!AC110=FALSE,"Check #Layers entered in Overview tab is correct.",""),""))</f>
        <v/>
      </c>
      <c r="P113" s="22" t="s">
        <v>3570</v>
      </c>
      <c r="Q113" s="22" t="s">
        <v>1650</v>
      </c>
      <c r="R113" s="29"/>
    </row>
    <row r="114" spans="1:18" ht="15" x14ac:dyDescent="0.15">
      <c r="A114" s="19" t="s">
        <v>1782</v>
      </c>
      <c r="B114" s="19" t="s">
        <v>1783</v>
      </c>
      <c r="C114" s="19">
        <v>3</v>
      </c>
      <c r="D114" s="19">
        <v>3</v>
      </c>
      <c r="E114" s="19">
        <v>1</v>
      </c>
      <c r="F114" s="19" t="s">
        <v>1316</v>
      </c>
      <c r="G114" s="19" t="s">
        <v>1414</v>
      </c>
      <c r="H114" s="19">
        <v>10</v>
      </c>
      <c r="I114" s="19">
        <v>4</v>
      </c>
      <c r="J114" s="19">
        <v>14</v>
      </c>
      <c r="K114" s="19" t="s">
        <v>316</v>
      </c>
      <c r="L114" s="19" t="s">
        <v>1522</v>
      </c>
      <c r="M114" s="19" t="s">
        <v>62</v>
      </c>
      <c r="N114" s="19" t="str">
        <f>'ENDC-n78_BE'!AE111</f>
        <v>N</v>
      </c>
      <c r="O114" s="19" t="str">
        <f>IF(N114="E","Please respond in Vendor Input column for all applicable UL combinations.",IF(AND(N114="N",'ENDC-n78_BE'!AA111=TRUE),IF('ENDC-n78_BE'!AC111=FALSE,"Check #Layers entered in Overview tab is correct.",""),""))</f>
        <v/>
      </c>
      <c r="P114" s="20" t="s">
        <v>3570</v>
      </c>
      <c r="Q114" s="20" t="s">
        <v>1650</v>
      </c>
      <c r="R114" s="28"/>
    </row>
    <row r="115" spans="1:18" ht="15" x14ac:dyDescent="0.15">
      <c r="A115" s="21" t="s">
        <v>1784</v>
      </c>
      <c r="B115" s="21" t="s">
        <v>1762</v>
      </c>
      <c r="C115" s="21">
        <v>3</v>
      </c>
      <c r="D115" s="21">
        <v>3</v>
      </c>
      <c r="E115" s="21">
        <v>1</v>
      </c>
      <c r="F115" s="21" t="s">
        <v>1763</v>
      </c>
      <c r="G115" s="21" t="s">
        <v>1414</v>
      </c>
      <c r="H115" s="21">
        <v>10</v>
      </c>
      <c r="I115" s="21">
        <v>4</v>
      </c>
      <c r="J115" s="21">
        <v>14</v>
      </c>
      <c r="K115" s="21" t="s">
        <v>316</v>
      </c>
      <c r="L115" s="21" t="s">
        <v>1523</v>
      </c>
      <c r="M115" s="21" t="s">
        <v>89</v>
      </c>
      <c r="N115" s="21" t="str">
        <f>'ENDC-n78_BE'!AE112</f>
        <v>N</v>
      </c>
      <c r="O115" s="21" t="str">
        <f>IF(N115="E","Please respond in Vendor Input column for all applicable UL combinations.",IF(AND(N115="N",'ENDC-n78_BE'!AA112=TRUE),IF('ENDC-n78_BE'!AC112=FALSE,"Check #Layers entered in Overview tab is correct.",""),""))</f>
        <v/>
      </c>
      <c r="P115" s="22" t="s">
        <v>3570</v>
      </c>
      <c r="Q115" s="22" t="s">
        <v>1650</v>
      </c>
      <c r="R115" s="29"/>
    </row>
    <row r="116" spans="1:18" ht="15" x14ac:dyDescent="0.15">
      <c r="A116" s="19" t="s">
        <v>1785</v>
      </c>
      <c r="B116" s="19" t="s">
        <v>1786</v>
      </c>
      <c r="C116" s="19">
        <v>3</v>
      </c>
      <c r="D116" s="19">
        <v>3</v>
      </c>
      <c r="E116" s="19">
        <v>1</v>
      </c>
      <c r="F116" s="19" t="s">
        <v>1787</v>
      </c>
      <c r="G116" s="19" t="s">
        <v>1414</v>
      </c>
      <c r="H116" s="19">
        <v>10</v>
      </c>
      <c r="I116" s="19">
        <v>4</v>
      </c>
      <c r="J116" s="19">
        <v>14</v>
      </c>
      <c r="K116" s="19" t="s">
        <v>316</v>
      </c>
      <c r="L116" s="19" t="s">
        <v>1524</v>
      </c>
      <c r="M116" s="19" t="s">
        <v>89</v>
      </c>
      <c r="N116" s="19" t="str">
        <f>'ENDC-n78_BE'!AE113</f>
        <v>N</v>
      </c>
      <c r="O116" s="19" t="str">
        <f>IF(N116="E","Please respond in Vendor Input column for all applicable UL combinations.",IF(AND(N116="N",'ENDC-n78_BE'!AA113=TRUE),IF('ENDC-n78_BE'!AC113=FALSE,"Check #Layers entered in Overview tab is correct.",""),""))</f>
        <v/>
      </c>
      <c r="P116" s="20" t="s">
        <v>3570</v>
      </c>
      <c r="Q116" s="20" t="s">
        <v>1650</v>
      </c>
      <c r="R116" s="28"/>
    </row>
    <row r="117" spans="1:18" ht="15" x14ac:dyDescent="0.15">
      <c r="A117" s="21" t="s">
        <v>1788</v>
      </c>
      <c r="B117" s="21" t="s">
        <v>1703</v>
      </c>
      <c r="C117" s="21">
        <v>5</v>
      </c>
      <c r="D117" s="21">
        <v>3</v>
      </c>
      <c r="E117" s="21">
        <v>1</v>
      </c>
      <c r="F117" s="21" t="s">
        <v>714</v>
      </c>
      <c r="G117" s="21" t="s">
        <v>1414</v>
      </c>
      <c r="H117" s="21">
        <v>8</v>
      </c>
      <c r="I117" s="21">
        <v>4</v>
      </c>
      <c r="J117" s="21">
        <v>12</v>
      </c>
      <c r="K117" s="21" t="s">
        <v>316</v>
      </c>
      <c r="L117" s="21" t="s">
        <v>1525</v>
      </c>
      <c r="M117" s="21" t="s">
        <v>62</v>
      </c>
      <c r="N117" s="21" t="str">
        <f>'ENDC-n78_BE'!AE114</f>
        <v>N</v>
      </c>
      <c r="O117" s="21" t="str">
        <f>IF(N117="E","Please respond in Vendor Input column for all applicable UL combinations.",IF(AND(N117="N",'ENDC-n78_BE'!AA114=TRUE),IF('ENDC-n78_BE'!AC114=FALSE,"Check #Layers entered in Overview tab is correct.",""),""))</f>
        <v/>
      </c>
      <c r="P117" s="22" t="s">
        <v>3570</v>
      </c>
      <c r="Q117" s="22" t="s">
        <v>1650</v>
      </c>
      <c r="R117" s="29"/>
    </row>
    <row r="118" spans="1:18" ht="15" x14ac:dyDescent="0.15">
      <c r="A118" s="19" t="s">
        <v>1789</v>
      </c>
      <c r="B118" s="19" t="s">
        <v>1731</v>
      </c>
      <c r="C118" s="19">
        <v>4</v>
      </c>
      <c r="D118" s="19">
        <v>3</v>
      </c>
      <c r="E118" s="19">
        <v>1</v>
      </c>
      <c r="F118" s="19" t="s">
        <v>735</v>
      </c>
      <c r="G118" s="19" t="s">
        <v>1414</v>
      </c>
      <c r="H118" s="19">
        <v>8</v>
      </c>
      <c r="I118" s="19">
        <v>4</v>
      </c>
      <c r="J118" s="19">
        <v>12</v>
      </c>
      <c r="K118" s="19" t="s">
        <v>316</v>
      </c>
      <c r="L118" s="19" t="s">
        <v>1526</v>
      </c>
      <c r="M118" s="19" t="s">
        <v>62</v>
      </c>
      <c r="N118" s="19" t="str">
        <f>'ENDC-n78_BE'!AE115</f>
        <v>N</v>
      </c>
      <c r="O118" s="19" t="str">
        <f>IF(N118="E","Please respond in Vendor Input column for all applicable UL combinations.",IF(AND(N118="N",'ENDC-n78_BE'!AA115=TRUE),IF('ENDC-n78_BE'!AC115=FALSE,"Check #Layers entered in Overview tab is correct.",""),""))</f>
        <v/>
      </c>
      <c r="P118" s="20" t="s">
        <v>3570</v>
      </c>
      <c r="Q118" s="20" t="s">
        <v>1650</v>
      </c>
      <c r="R118" s="28"/>
    </row>
    <row r="119" spans="1:18" ht="15" x14ac:dyDescent="0.15">
      <c r="A119" s="21" t="s">
        <v>1790</v>
      </c>
      <c r="B119" s="21" t="s">
        <v>1716</v>
      </c>
      <c r="C119" s="21">
        <v>4</v>
      </c>
      <c r="D119" s="21">
        <v>3</v>
      </c>
      <c r="E119" s="21">
        <v>1</v>
      </c>
      <c r="F119" s="21" t="s">
        <v>722</v>
      </c>
      <c r="G119" s="21" t="s">
        <v>1414</v>
      </c>
      <c r="H119" s="21">
        <v>8</v>
      </c>
      <c r="I119" s="21">
        <v>4</v>
      </c>
      <c r="J119" s="21">
        <v>12</v>
      </c>
      <c r="K119" s="21" t="s">
        <v>316</v>
      </c>
      <c r="L119" s="21" t="s">
        <v>1527</v>
      </c>
      <c r="M119" s="21" t="s">
        <v>62</v>
      </c>
      <c r="N119" s="21" t="str">
        <f>'ENDC-n78_BE'!AE116</f>
        <v>N</v>
      </c>
      <c r="O119" s="21" t="str">
        <f>IF(N119="E","Please respond in Vendor Input column for all applicable UL combinations.",IF(AND(N119="N",'ENDC-n78_BE'!AA116=TRUE),IF('ENDC-n78_BE'!AC116=FALSE,"Check #Layers entered in Overview tab is correct.",""),""))</f>
        <v/>
      </c>
      <c r="P119" s="22" t="s">
        <v>3570</v>
      </c>
      <c r="Q119" s="22" t="s">
        <v>1650</v>
      </c>
      <c r="R119" s="29"/>
    </row>
    <row r="120" spans="1:18" ht="15" x14ac:dyDescent="0.15">
      <c r="A120" s="19" t="s">
        <v>1791</v>
      </c>
      <c r="B120" s="19" t="s">
        <v>1718</v>
      </c>
      <c r="C120" s="19">
        <v>4</v>
      </c>
      <c r="D120" s="19">
        <v>3</v>
      </c>
      <c r="E120" s="19">
        <v>1</v>
      </c>
      <c r="F120" s="19" t="s">
        <v>719</v>
      </c>
      <c r="G120" s="19" t="s">
        <v>1414</v>
      </c>
      <c r="H120" s="19">
        <v>8</v>
      </c>
      <c r="I120" s="19">
        <v>4</v>
      </c>
      <c r="J120" s="19">
        <v>12</v>
      </c>
      <c r="K120" s="19" t="s">
        <v>316</v>
      </c>
      <c r="L120" s="19" t="s">
        <v>1528</v>
      </c>
      <c r="M120" s="19" t="s">
        <v>62</v>
      </c>
      <c r="N120" s="19" t="str">
        <f>'ENDC-n78_BE'!AE117</f>
        <v>N</v>
      </c>
      <c r="O120" s="19" t="str">
        <f>IF(N120="E","Please respond in Vendor Input column for all applicable UL combinations.",IF(AND(N120="N",'ENDC-n78_BE'!AA117=TRUE),IF('ENDC-n78_BE'!AC117=FALSE,"Check #Layers entered in Overview tab is correct.",""),""))</f>
        <v/>
      </c>
      <c r="P120" s="20" t="s">
        <v>3570</v>
      </c>
      <c r="Q120" s="20" t="s">
        <v>1650</v>
      </c>
      <c r="R120" s="28"/>
    </row>
    <row r="121" spans="1:18" ht="15" x14ac:dyDescent="0.15">
      <c r="A121" s="21" t="s">
        <v>1792</v>
      </c>
      <c r="B121" s="21" t="s">
        <v>1739</v>
      </c>
      <c r="C121" s="21">
        <v>4</v>
      </c>
      <c r="D121" s="21">
        <v>3</v>
      </c>
      <c r="E121" s="21">
        <v>1</v>
      </c>
      <c r="F121" s="21" t="s">
        <v>1287</v>
      </c>
      <c r="G121" s="21" t="s">
        <v>1414</v>
      </c>
      <c r="H121" s="21">
        <v>8</v>
      </c>
      <c r="I121" s="21">
        <v>4</v>
      </c>
      <c r="J121" s="21">
        <v>12</v>
      </c>
      <c r="K121" s="21" t="s">
        <v>316</v>
      </c>
      <c r="L121" s="21" t="s">
        <v>1529</v>
      </c>
      <c r="M121" s="21" t="s">
        <v>62</v>
      </c>
      <c r="N121" s="21" t="str">
        <f>'ENDC-n78_BE'!AE118</f>
        <v>N</v>
      </c>
      <c r="O121" s="21" t="str">
        <f>IF(N121="E","Please respond in Vendor Input column for all applicable UL combinations.",IF(AND(N121="N",'ENDC-n78_BE'!AA118=TRUE),IF('ENDC-n78_BE'!AC118=FALSE,"Check #Layers entered in Overview tab is correct.",""),""))</f>
        <v/>
      </c>
      <c r="P121" s="22" t="s">
        <v>3570</v>
      </c>
      <c r="Q121" s="22" t="s">
        <v>1650</v>
      </c>
      <c r="R121" s="29"/>
    </row>
    <row r="122" spans="1:18" ht="15" x14ac:dyDescent="0.15">
      <c r="A122" s="19" t="s">
        <v>1793</v>
      </c>
      <c r="B122" s="19" t="s">
        <v>1741</v>
      </c>
      <c r="C122" s="19">
        <v>4</v>
      </c>
      <c r="D122" s="19">
        <v>3</v>
      </c>
      <c r="E122" s="19">
        <v>1</v>
      </c>
      <c r="F122" s="19" t="s">
        <v>732</v>
      </c>
      <c r="G122" s="19" t="s">
        <v>1414</v>
      </c>
      <c r="H122" s="19">
        <v>8</v>
      </c>
      <c r="I122" s="19">
        <v>4</v>
      </c>
      <c r="J122" s="19">
        <v>12</v>
      </c>
      <c r="K122" s="19" t="s">
        <v>316</v>
      </c>
      <c r="L122" s="19" t="s">
        <v>1530</v>
      </c>
      <c r="M122" s="19" t="s">
        <v>62</v>
      </c>
      <c r="N122" s="19" t="str">
        <f>'ENDC-n78_BE'!AE119</f>
        <v>N</v>
      </c>
      <c r="O122" s="19" t="str">
        <f>IF(N122="E","Please respond in Vendor Input column for all applicable UL combinations.",IF(AND(N122="N",'ENDC-n78_BE'!AA119=TRUE),IF('ENDC-n78_BE'!AC119=FALSE,"Check #Layers entered in Overview tab is correct.",""),""))</f>
        <v/>
      </c>
      <c r="P122" s="20" t="s">
        <v>3570</v>
      </c>
      <c r="Q122" s="20" t="s">
        <v>1650</v>
      </c>
      <c r="R122" s="28"/>
    </row>
    <row r="123" spans="1:18" ht="15" x14ac:dyDescent="0.15">
      <c r="A123" s="21" t="s">
        <v>1794</v>
      </c>
      <c r="B123" s="21" t="s">
        <v>1776</v>
      </c>
      <c r="C123" s="21">
        <v>3</v>
      </c>
      <c r="D123" s="21">
        <v>3</v>
      </c>
      <c r="E123" s="21">
        <v>1</v>
      </c>
      <c r="F123" s="21" t="s">
        <v>768</v>
      </c>
      <c r="G123" s="21" t="s">
        <v>1414</v>
      </c>
      <c r="H123" s="21">
        <v>8</v>
      </c>
      <c r="I123" s="21">
        <v>4</v>
      </c>
      <c r="J123" s="21">
        <v>12</v>
      </c>
      <c r="K123" s="21" t="s">
        <v>316</v>
      </c>
      <c r="L123" s="21" t="s">
        <v>1531</v>
      </c>
      <c r="M123" s="21" t="s">
        <v>62</v>
      </c>
      <c r="N123" s="21" t="str">
        <f>'ENDC-n78_BE'!AE120</f>
        <v>N</v>
      </c>
      <c r="O123" s="21" t="str">
        <f>IF(N123="E","Please respond in Vendor Input column for all applicable UL combinations.",IF(AND(N123="N",'ENDC-n78_BE'!AA120=TRUE),IF('ENDC-n78_BE'!AC120=FALSE,"Check #Layers entered in Overview tab is correct.",""),""))</f>
        <v/>
      </c>
      <c r="P123" s="22" t="s">
        <v>3570</v>
      </c>
      <c r="Q123" s="22" t="s">
        <v>1650</v>
      </c>
      <c r="R123" s="29"/>
    </row>
    <row r="124" spans="1:18" ht="15" x14ac:dyDescent="0.15">
      <c r="A124" s="19" t="s">
        <v>1795</v>
      </c>
      <c r="B124" s="19" t="s">
        <v>1776</v>
      </c>
      <c r="C124" s="19">
        <v>3</v>
      </c>
      <c r="D124" s="19">
        <v>3</v>
      </c>
      <c r="E124" s="19">
        <v>1</v>
      </c>
      <c r="F124" s="19" t="s">
        <v>768</v>
      </c>
      <c r="G124" s="19" t="s">
        <v>1414</v>
      </c>
      <c r="H124" s="19">
        <v>8</v>
      </c>
      <c r="I124" s="19">
        <v>4</v>
      </c>
      <c r="J124" s="19">
        <v>12</v>
      </c>
      <c r="K124" s="19" t="s">
        <v>316</v>
      </c>
      <c r="L124" s="19" t="s">
        <v>1532</v>
      </c>
      <c r="M124" s="19" t="s">
        <v>62</v>
      </c>
      <c r="N124" s="19" t="str">
        <f>'ENDC-n78_BE'!AE121</f>
        <v>N</v>
      </c>
      <c r="O124" s="19" t="str">
        <f>IF(N124="E","Please respond in Vendor Input column for all applicable UL combinations.",IF(AND(N124="N",'ENDC-n78_BE'!AA121=TRUE),IF('ENDC-n78_BE'!AC121=FALSE,"Check #Layers entered in Overview tab is correct.",""),""))</f>
        <v/>
      </c>
      <c r="P124" s="20" t="s">
        <v>3570</v>
      </c>
      <c r="Q124" s="20" t="s">
        <v>1650</v>
      </c>
      <c r="R124" s="28"/>
    </row>
    <row r="125" spans="1:18" ht="15" x14ac:dyDescent="0.15">
      <c r="A125" s="21" t="s">
        <v>1796</v>
      </c>
      <c r="B125" s="21" t="s">
        <v>1778</v>
      </c>
      <c r="C125" s="21">
        <v>3</v>
      </c>
      <c r="D125" s="21">
        <v>3</v>
      </c>
      <c r="E125" s="21">
        <v>1</v>
      </c>
      <c r="F125" s="21" t="s">
        <v>762</v>
      </c>
      <c r="G125" s="21" t="s">
        <v>1414</v>
      </c>
      <c r="H125" s="21">
        <v>8</v>
      </c>
      <c r="I125" s="21">
        <v>4</v>
      </c>
      <c r="J125" s="21">
        <v>12</v>
      </c>
      <c r="K125" s="21" t="s">
        <v>316</v>
      </c>
      <c r="L125" s="21" t="s">
        <v>1533</v>
      </c>
      <c r="M125" s="21" t="s">
        <v>62</v>
      </c>
      <c r="N125" s="21" t="str">
        <f>'ENDC-n78_BE'!AE122</f>
        <v>N</v>
      </c>
      <c r="O125" s="21" t="str">
        <f>IF(N125="E","Please respond in Vendor Input column for all applicable UL combinations.",IF(AND(N125="N",'ENDC-n78_BE'!AA122=TRUE),IF('ENDC-n78_BE'!AC122=FALSE,"Check #Layers entered in Overview tab is correct.",""),""))</f>
        <v/>
      </c>
      <c r="P125" s="22" t="s">
        <v>3570</v>
      </c>
      <c r="Q125" s="22" t="s">
        <v>1650</v>
      </c>
      <c r="R125" s="29"/>
    </row>
    <row r="126" spans="1:18" ht="15" x14ac:dyDescent="0.15">
      <c r="A126" s="19" t="s">
        <v>1797</v>
      </c>
      <c r="B126" s="19" t="s">
        <v>1778</v>
      </c>
      <c r="C126" s="19">
        <v>3</v>
      </c>
      <c r="D126" s="19">
        <v>3</v>
      </c>
      <c r="E126" s="19">
        <v>1</v>
      </c>
      <c r="F126" s="19" t="s">
        <v>762</v>
      </c>
      <c r="G126" s="19" t="s">
        <v>1414</v>
      </c>
      <c r="H126" s="19">
        <v>8</v>
      </c>
      <c r="I126" s="19">
        <v>4</v>
      </c>
      <c r="J126" s="19">
        <v>12</v>
      </c>
      <c r="K126" s="19" t="s">
        <v>316</v>
      </c>
      <c r="L126" s="19" t="s">
        <v>1534</v>
      </c>
      <c r="M126" s="19" t="s">
        <v>62</v>
      </c>
      <c r="N126" s="19" t="str">
        <f>'ENDC-n78_BE'!AE123</f>
        <v>N</v>
      </c>
      <c r="O126" s="19" t="str">
        <f>IF(N126="E","Please respond in Vendor Input column for all applicable UL combinations.",IF(AND(N126="N",'ENDC-n78_BE'!AA123=TRUE),IF('ENDC-n78_BE'!AC123=FALSE,"Check #Layers entered in Overview tab is correct.",""),""))</f>
        <v/>
      </c>
      <c r="P126" s="20" t="s">
        <v>3570</v>
      </c>
      <c r="Q126" s="20" t="s">
        <v>1650</v>
      </c>
      <c r="R126" s="28"/>
    </row>
    <row r="127" spans="1:18" ht="15" x14ac:dyDescent="0.15">
      <c r="A127" s="21" t="s">
        <v>1798</v>
      </c>
      <c r="B127" s="21" t="s">
        <v>1760</v>
      </c>
      <c r="C127" s="21">
        <v>3</v>
      </c>
      <c r="D127" s="21">
        <v>3</v>
      </c>
      <c r="E127" s="21">
        <v>1</v>
      </c>
      <c r="F127" s="21" t="s">
        <v>750</v>
      </c>
      <c r="G127" s="21" t="s">
        <v>1414</v>
      </c>
      <c r="H127" s="21">
        <v>8</v>
      </c>
      <c r="I127" s="21">
        <v>4</v>
      </c>
      <c r="J127" s="21">
        <v>12</v>
      </c>
      <c r="K127" s="21" t="s">
        <v>316</v>
      </c>
      <c r="L127" s="21" t="s">
        <v>1535</v>
      </c>
      <c r="M127" s="21" t="s">
        <v>62</v>
      </c>
      <c r="N127" s="21" t="str">
        <f>'ENDC-n78_BE'!AE124</f>
        <v>N</v>
      </c>
      <c r="O127" s="21" t="str">
        <f>IF(N127="E","Please respond in Vendor Input column for all applicable UL combinations.",IF(AND(N127="N",'ENDC-n78_BE'!AA124=TRUE),IF('ENDC-n78_BE'!AC124=FALSE,"Check #Layers entered in Overview tab is correct.",""),""))</f>
        <v/>
      </c>
      <c r="P127" s="22" t="s">
        <v>3570</v>
      </c>
      <c r="Q127" s="22" t="s">
        <v>1650</v>
      </c>
      <c r="R127" s="29"/>
    </row>
    <row r="128" spans="1:18" ht="15" x14ac:dyDescent="0.15">
      <c r="A128" s="19" t="s">
        <v>1799</v>
      </c>
      <c r="B128" s="19" t="s">
        <v>1760</v>
      </c>
      <c r="C128" s="19">
        <v>3</v>
      </c>
      <c r="D128" s="19">
        <v>3</v>
      </c>
      <c r="E128" s="19">
        <v>1</v>
      </c>
      <c r="F128" s="19" t="s">
        <v>750</v>
      </c>
      <c r="G128" s="19" t="s">
        <v>1414</v>
      </c>
      <c r="H128" s="19">
        <v>8</v>
      </c>
      <c r="I128" s="19">
        <v>4</v>
      </c>
      <c r="J128" s="19">
        <v>12</v>
      </c>
      <c r="K128" s="19" t="s">
        <v>316</v>
      </c>
      <c r="L128" s="19" t="s">
        <v>1536</v>
      </c>
      <c r="M128" s="19" t="s">
        <v>62</v>
      </c>
      <c r="N128" s="19" t="str">
        <f>'ENDC-n78_BE'!AE125</f>
        <v>N</v>
      </c>
      <c r="O128" s="19" t="str">
        <f>IF(N128="E","Please respond in Vendor Input column for all applicable UL combinations.",IF(AND(N128="N",'ENDC-n78_BE'!AA125=TRUE),IF('ENDC-n78_BE'!AC125=FALSE,"Check #Layers entered in Overview tab is correct.",""),""))</f>
        <v/>
      </c>
      <c r="P128" s="20" t="s">
        <v>3570</v>
      </c>
      <c r="Q128" s="20" t="s">
        <v>1650</v>
      </c>
      <c r="R128" s="28"/>
    </row>
    <row r="129" spans="1:18" ht="15" x14ac:dyDescent="0.15">
      <c r="A129" s="21" t="s">
        <v>1800</v>
      </c>
      <c r="B129" s="21" t="s">
        <v>1760</v>
      </c>
      <c r="C129" s="21">
        <v>3</v>
      </c>
      <c r="D129" s="21">
        <v>3</v>
      </c>
      <c r="E129" s="21">
        <v>1</v>
      </c>
      <c r="F129" s="21" t="s">
        <v>750</v>
      </c>
      <c r="G129" s="21" t="s">
        <v>1414</v>
      </c>
      <c r="H129" s="21">
        <v>8</v>
      </c>
      <c r="I129" s="21">
        <v>4</v>
      </c>
      <c r="J129" s="21">
        <v>12</v>
      </c>
      <c r="K129" s="21" t="s">
        <v>316</v>
      </c>
      <c r="L129" s="21" t="s">
        <v>1537</v>
      </c>
      <c r="M129" s="21" t="s">
        <v>62</v>
      </c>
      <c r="N129" s="21" t="str">
        <f>'ENDC-n78_BE'!AE126</f>
        <v>N</v>
      </c>
      <c r="O129" s="21" t="str">
        <f>IF(N129="E","Please respond in Vendor Input column for all applicable UL combinations.",IF(AND(N129="N",'ENDC-n78_BE'!AA126=TRUE),IF('ENDC-n78_BE'!AC126=FALSE,"Check #Layers entered in Overview tab is correct.",""),""))</f>
        <v/>
      </c>
      <c r="P129" s="22" t="s">
        <v>3570</v>
      </c>
      <c r="Q129" s="22" t="s">
        <v>1650</v>
      </c>
      <c r="R129" s="29"/>
    </row>
    <row r="130" spans="1:18" ht="15" x14ac:dyDescent="0.15">
      <c r="A130" s="19" t="s">
        <v>1801</v>
      </c>
      <c r="B130" s="19" t="s">
        <v>1783</v>
      </c>
      <c r="C130" s="19">
        <v>3</v>
      </c>
      <c r="D130" s="19">
        <v>3</v>
      </c>
      <c r="E130" s="19">
        <v>1</v>
      </c>
      <c r="F130" s="19" t="s">
        <v>1316</v>
      </c>
      <c r="G130" s="19" t="s">
        <v>1414</v>
      </c>
      <c r="H130" s="19">
        <v>8</v>
      </c>
      <c r="I130" s="19">
        <v>4</v>
      </c>
      <c r="J130" s="19">
        <v>12</v>
      </c>
      <c r="K130" s="19" t="s">
        <v>316</v>
      </c>
      <c r="L130" s="19" t="s">
        <v>1538</v>
      </c>
      <c r="M130" s="19" t="s">
        <v>62</v>
      </c>
      <c r="N130" s="19" t="str">
        <f>'ENDC-n78_BE'!AE127</f>
        <v>N</v>
      </c>
      <c r="O130" s="19" t="str">
        <f>IF(N130="E","Please respond in Vendor Input column for all applicable UL combinations.",IF(AND(N130="N",'ENDC-n78_BE'!AA127=TRUE),IF('ENDC-n78_BE'!AC127=FALSE,"Check #Layers entered in Overview tab is correct.",""),""))</f>
        <v/>
      </c>
      <c r="P130" s="20" t="s">
        <v>3570</v>
      </c>
      <c r="Q130" s="20" t="s">
        <v>1650</v>
      </c>
      <c r="R130" s="28"/>
    </row>
    <row r="131" spans="1:18" ht="15" x14ac:dyDescent="0.15">
      <c r="A131" s="21" t="s">
        <v>1802</v>
      </c>
      <c r="B131" s="21" t="s">
        <v>1783</v>
      </c>
      <c r="C131" s="21">
        <v>3</v>
      </c>
      <c r="D131" s="21">
        <v>3</v>
      </c>
      <c r="E131" s="21">
        <v>1</v>
      </c>
      <c r="F131" s="21" t="s">
        <v>1316</v>
      </c>
      <c r="G131" s="21" t="s">
        <v>1414</v>
      </c>
      <c r="H131" s="21">
        <v>8</v>
      </c>
      <c r="I131" s="21">
        <v>4</v>
      </c>
      <c r="J131" s="21">
        <v>12</v>
      </c>
      <c r="K131" s="21" t="s">
        <v>316</v>
      </c>
      <c r="L131" s="21" t="s">
        <v>1539</v>
      </c>
      <c r="M131" s="21" t="s">
        <v>62</v>
      </c>
      <c r="N131" s="21" t="str">
        <f>'ENDC-n78_BE'!AE128</f>
        <v>N</v>
      </c>
      <c r="O131" s="21" t="str">
        <f>IF(N131="E","Please respond in Vendor Input column for all applicable UL combinations.",IF(AND(N131="N",'ENDC-n78_BE'!AA128=TRUE),IF('ENDC-n78_BE'!AC128=FALSE,"Check #Layers entered in Overview tab is correct.",""),""))</f>
        <v/>
      </c>
      <c r="P131" s="22" t="s">
        <v>3570</v>
      </c>
      <c r="Q131" s="22" t="s">
        <v>1650</v>
      </c>
      <c r="R131" s="29"/>
    </row>
    <row r="132" spans="1:18" ht="15" x14ac:dyDescent="0.15">
      <c r="A132" s="19" t="s">
        <v>1803</v>
      </c>
      <c r="B132" s="19" t="s">
        <v>1762</v>
      </c>
      <c r="C132" s="19">
        <v>3</v>
      </c>
      <c r="D132" s="19">
        <v>3</v>
      </c>
      <c r="E132" s="19">
        <v>1</v>
      </c>
      <c r="F132" s="19" t="s">
        <v>1763</v>
      </c>
      <c r="G132" s="19" t="s">
        <v>1414</v>
      </c>
      <c r="H132" s="19">
        <v>8</v>
      </c>
      <c r="I132" s="19">
        <v>4</v>
      </c>
      <c r="J132" s="19">
        <v>12</v>
      </c>
      <c r="K132" s="19" t="s">
        <v>316</v>
      </c>
      <c r="L132" s="19" t="s">
        <v>1540</v>
      </c>
      <c r="M132" s="19" t="s">
        <v>89</v>
      </c>
      <c r="N132" s="19" t="str">
        <f>'ENDC-n78_BE'!AE129</f>
        <v>N</v>
      </c>
      <c r="O132" s="19" t="str">
        <f>IF(N132="E","Please respond in Vendor Input column for all applicable UL combinations.",IF(AND(N132="N",'ENDC-n78_BE'!AA129=TRUE),IF('ENDC-n78_BE'!AC129=FALSE,"Check #Layers entered in Overview tab is correct.",""),""))</f>
        <v/>
      </c>
      <c r="P132" s="20" t="s">
        <v>3570</v>
      </c>
      <c r="Q132" s="20" t="s">
        <v>1650</v>
      </c>
      <c r="R132" s="28"/>
    </row>
    <row r="133" spans="1:18" ht="15" x14ac:dyDescent="0.15">
      <c r="A133" s="21" t="s">
        <v>1804</v>
      </c>
      <c r="B133" s="21" t="s">
        <v>1786</v>
      </c>
      <c r="C133" s="21">
        <v>3</v>
      </c>
      <c r="D133" s="21">
        <v>3</v>
      </c>
      <c r="E133" s="21">
        <v>1</v>
      </c>
      <c r="F133" s="21" t="s">
        <v>1787</v>
      </c>
      <c r="G133" s="21" t="s">
        <v>1414</v>
      </c>
      <c r="H133" s="21">
        <v>8</v>
      </c>
      <c r="I133" s="21">
        <v>4</v>
      </c>
      <c r="J133" s="21">
        <v>12</v>
      </c>
      <c r="K133" s="21" t="s">
        <v>316</v>
      </c>
      <c r="L133" s="21" t="s">
        <v>1541</v>
      </c>
      <c r="M133" s="21" t="s">
        <v>89</v>
      </c>
      <c r="N133" s="21" t="str">
        <f>'ENDC-n78_BE'!AE130</f>
        <v>N</v>
      </c>
      <c r="O133" s="21" t="str">
        <f>IF(N133="E","Please respond in Vendor Input column for all applicable UL combinations.",IF(AND(N133="N",'ENDC-n78_BE'!AA130=TRUE),IF('ENDC-n78_BE'!AC130=FALSE,"Check #Layers entered in Overview tab is correct.",""),""))</f>
        <v/>
      </c>
      <c r="P133" s="22" t="s">
        <v>3570</v>
      </c>
      <c r="Q133" s="22" t="s">
        <v>1650</v>
      </c>
      <c r="R133" s="29"/>
    </row>
    <row r="134" spans="1:18" ht="15" x14ac:dyDescent="0.15">
      <c r="A134" s="19" t="s">
        <v>1805</v>
      </c>
      <c r="B134" s="19" t="s">
        <v>1737</v>
      </c>
      <c r="C134" s="19">
        <v>4</v>
      </c>
      <c r="D134" s="19">
        <v>3</v>
      </c>
      <c r="E134" s="19">
        <v>1</v>
      </c>
      <c r="F134" s="19" t="s">
        <v>738</v>
      </c>
      <c r="G134" s="19" t="s">
        <v>1414</v>
      </c>
      <c r="H134" s="19">
        <v>6</v>
      </c>
      <c r="I134" s="19">
        <v>4</v>
      </c>
      <c r="J134" s="19">
        <v>10</v>
      </c>
      <c r="K134" s="19" t="s">
        <v>316</v>
      </c>
      <c r="L134" s="19" t="s">
        <v>1542</v>
      </c>
      <c r="M134" s="19" t="s">
        <v>62</v>
      </c>
      <c r="N134" s="19" t="str">
        <f>'ENDC-n78_BE'!AE131</f>
        <v>N</v>
      </c>
      <c r="O134" s="19" t="str">
        <f>IF(N134="E","Please respond in Vendor Input column for all applicable UL combinations.",IF(AND(N134="N",'ENDC-n78_BE'!AA131=TRUE),IF('ENDC-n78_BE'!AC131=FALSE,"Check #Layers entered in Overview tab is correct.",""),""))</f>
        <v/>
      </c>
      <c r="P134" s="20" t="s">
        <v>3570</v>
      </c>
      <c r="Q134" s="20" t="s">
        <v>1650</v>
      </c>
      <c r="R134" s="28"/>
    </row>
    <row r="135" spans="1:18" ht="15" x14ac:dyDescent="0.15">
      <c r="A135" s="21" t="s">
        <v>1806</v>
      </c>
      <c r="B135" s="21" t="s">
        <v>1786</v>
      </c>
      <c r="C135" s="21">
        <v>3</v>
      </c>
      <c r="D135" s="21">
        <v>3</v>
      </c>
      <c r="E135" s="21">
        <v>1</v>
      </c>
      <c r="F135" s="21" t="s">
        <v>1787</v>
      </c>
      <c r="G135" s="21" t="s">
        <v>1414</v>
      </c>
      <c r="H135" s="21">
        <v>6</v>
      </c>
      <c r="I135" s="21">
        <v>4</v>
      </c>
      <c r="J135" s="21">
        <v>10</v>
      </c>
      <c r="K135" s="21" t="s">
        <v>316</v>
      </c>
      <c r="L135" s="21" t="s">
        <v>1543</v>
      </c>
      <c r="M135" s="21" t="s">
        <v>89</v>
      </c>
      <c r="N135" s="21" t="str">
        <f>'ENDC-n78_BE'!AE132</f>
        <v>N</v>
      </c>
      <c r="O135" s="21" t="str">
        <f>IF(N135="E","Please respond in Vendor Input column for all applicable UL combinations.",IF(AND(N135="N",'ENDC-n78_BE'!AA132=TRUE),IF('ENDC-n78_BE'!AC132=FALSE,"Check #Layers entered in Overview tab is correct.",""),""))</f>
        <v/>
      </c>
      <c r="P135" s="22" t="s">
        <v>3570</v>
      </c>
      <c r="Q135" s="22" t="s">
        <v>1650</v>
      </c>
      <c r="R135" s="29"/>
    </row>
    <row r="136" spans="1:18" ht="15" x14ac:dyDescent="0.15">
      <c r="A136" s="19" t="s">
        <v>1807</v>
      </c>
      <c r="B136" s="19" t="s">
        <v>1776</v>
      </c>
      <c r="C136" s="19">
        <v>3</v>
      </c>
      <c r="D136" s="19">
        <v>3</v>
      </c>
      <c r="E136" s="19">
        <v>1</v>
      </c>
      <c r="F136" s="19" t="s">
        <v>768</v>
      </c>
      <c r="G136" s="19" t="s">
        <v>1414</v>
      </c>
      <c r="H136" s="19">
        <v>6</v>
      </c>
      <c r="I136" s="19">
        <v>4</v>
      </c>
      <c r="J136" s="19">
        <v>10</v>
      </c>
      <c r="K136" s="19" t="s">
        <v>316</v>
      </c>
      <c r="L136" s="19" t="s">
        <v>1544</v>
      </c>
      <c r="M136" s="19" t="s">
        <v>62</v>
      </c>
      <c r="N136" s="19" t="str">
        <f>'ENDC-n78_BE'!AE133</f>
        <v>N</v>
      </c>
      <c r="O136" s="19" t="str">
        <f>IF(N136="E","Please respond in Vendor Input column for all applicable UL combinations.",IF(AND(N136="N",'ENDC-n78_BE'!AA133=TRUE),IF('ENDC-n78_BE'!AC133=FALSE,"Check #Layers entered in Overview tab is correct.",""),""))</f>
        <v/>
      </c>
      <c r="P136" s="20" t="s">
        <v>3570</v>
      </c>
      <c r="Q136" s="20" t="s">
        <v>1650</v>
      </c>
      <c r="R136" s="28"/>
    </row>
    <row r="137" spans="1:18" ht="15" x14ac:dyDescent="0.15">
      <c r="A137" s="21" t="s">
        <v>1808</v>
      </c>
      <c r="B137" s="21" t="s">
        <v>1778</v>
      </c>
      <c r="C137" s="21">
        <v>3</v>
      </c>
      <c r="D137" s="21">
        <v>3</v>
      </c>
      <c r="E137" s="21">
        <v>1</v>
      </c>
      <c r="F137" s="21" t="s">
        <v>762</v>
      </c>
      <c r="G137" s="21" t="s">
        <v>1414</v>
      </c>
      <c r="H137" s="21">
        <v>6</v>
      </c>
      <c r="I137" s="21">
        <v>4</v>
      </c>
      <c r="J137" s="21">
        <v>10</v>
      </c>
      <c r="K137" s="21" t="s">
        <v>316</v>
      </c>
      <c r="L137" s="21" t="s">
        <v>1545</v>
      </c>
      <c r="M137" s="21" t="s">
        <v>62</v>
      </c>
      <c r="N137" s="21" t="str">
        <f>'ENDC-n78_BE'!AE134</f>
        <v>N</v>
      </c>
      <c r="O137" s="21" t="str">
        <f>IF(N137="E","Please respond in Vendor Input column for all applicable UL combinations.",IF(AND(N137="N",'ENDC-n78_BE'!AA134=TRUE),IF('ENDC-n78_BE'!AC134=FALSE,"Check #Layers entered in Overview tab is correct.",""),""))</f>
        <v/>
      </c>
      <c r="P137" s="22" t="s">
        <v>3570</v>
      </c>
      <c r="Q137" s="22" t="s">
        <v>1650</v>
      </c>
      <c r="R137" s="29"/>
    </row>
    <row r="138" spans="1:18" ht="15" x14ac:dyDescent="0.15">
      <c r="A138" s="19" t="s">
        <v>1809</v>
      </c>
      <c r="B138" s="19" t="s">
        <v>1760</v>
      </c>
      <c r="C138" s="19">
        <v>3</v>
      </c>
      <c r="D138" s="19">
        <v>3</v>
      </c>
      <c r="E138" s="19">
        <v>1</v>
      </c>
      <c r="F138" s="19" t="s">
        <v>750</v>
      </c>
      <c r="G138" s="19" t="s">
        <v>1414</v>
      </c>
      <c r="H138" s="19">
        <v>6</v>
      </c>
      <c r="I138" s="19">
        <v>4</v>
      </c>
      <c r="J138" s="19">
        <v>10</v>
      </c>
      <c r="K138" s="19" t="s">
        <v>316</v>
      </c>
      <c r="L138" s="19" t="s">
        <v>1546</v>
      </c>
      <c r="M138" s="19" t="s">
        <v>62</v>
      </c>
      <c r="N138" s="19" t="str">
        <f>'ENDC-n78_BE'!AE135</f>
        <v>N</v>
      </c>
      <c r="O138" s="19" t="str">
        <f>IF(N138="E","Please respond in Vendor Input column for all applicable UL combinations.",IF(AND(N138="N",'ENDC-n78_BE'!AA135=TRUE),IF('ENDC-n78_BE'!AC135=FALSE,"Check #Layers entered in Overview tab is correct.",""),""))</f>
        <v/>
      </c>
      <c r="P138" s="20" t="s">
        <v>3570</v>
      </c>
      <c r="Q138" s="20" t="s">
        <v>1650</v>
      </c>
      <c r="R138" s="28"/>
    </row>
    <row r="139" spans="1:18" ht="15" x14ac:dyDescent="0.15">
      <c r="A139" s="21" t="s">
        <v>1810</v>
      </c>
      <c r="B139" s="21" t="s">
        <v>1783</v>
      </c>
      <c r="C139" s="21">
        <v>3</v>
      </c>
      <c r="D139" s="21">
        <v>3</v>
      </c>
      <c r="E139" s="21">
        <v>1</v>
      </c>
      <c r="F139" s="21" t="s">
        <v>1316</v>
      </c>
      <c r="G139" s="21" t="s">
        <v>1414</v>
      </c>
      <c r="H139" s="21">
        <v>6</v>
      </c>
      <c r="I139" s="21">
        <v>4</v>
      </c>
      <c r="J139" s="21">
        <v>10</v>
      </c>
      <c r="K139" s="21" t="s">
        <v>316</v>
      </c>
      <c r="L139" s="21" t="s">
        <v>1547</v>
      </c>
      <c r="M139" s="21" t="s">
        <v>62</v>
      </c>
      <c r="N139" s="21" t="str">
        <f>'ENDC-n78_BE'!AE136</f>
        <v>N</v>
      </c>
      <c r="O139" s="21" t="str">
        <f>IF(N139="E","Please respond in Vendor Input column for all applicable UL combinations.",IF(AND(N139="N",'ENDC-n78_BE'!AA136=TRUE),IF('ENDC-n78_BE'!AC136=FALSE,"Check #Layers entered in Overview tab is correct.",""),""))</f>
        <v/>
      </c>
      <c r="P139" s="22" t="s">
        <v>3570</v>
      </c>
      <c r="Q139" s="22" t="s">
        <v>1650</v>
      </c>
      <c r="R139" s="29"/>
    </row>
    <row r="140" spans="1:18" ht="15" x14ac:dyDescent="0.15">
      <c r="A140" s="19" t="s">
        <v>1811</v>
      </c>
      <c r="B140" s="19" t="s">
        <v>1762</v>
      </c>
      <c r="C140" s="19">
        <v>3</v>
      </c>
      <c r="D140" s="19">
        <v>3</v>
      </c>
      <c r="E140" s="19">
        <v>1</v>
      </c>
      <c r="F140" s="19" t="s">
        <v>1763</v>
      </c>
      <c r="G140" s="19" t="s">
        <v>1414</v>
      </c>
      <c r="H140" s="19">
        <v>6</v>
      </c>
      <c r="I140" s="19">
        <v>4</v>
      </c>
      <c r="J140" s="19">
        <v>10</v>
      </c>
      <c r="K140" s="19" t="s">
        <v>316</v>
      </c>
      <c r="L140" s="19" t="s">
        <v>1548</v>
      </c>
      <c r="M140" s="19" t="s">
        <v>89</v>
      </c>
      <c r="N140" s="19" t="str">
        <f>'ENDC-n78_BE'!AE137</f>
        <v>N</v>
      </c>
      <c r="O140" s="19" t="str">
        <f>IF(N140="E","Please respond in Vendor Input column for all applicable UL combinations.",IF(AND(N140="N",'ENDC-n78_BE'!AA137=TRUE),IF('ENDC-n78_BE'!AC137=FALSE,"Check #Layers entered in Overview tab is correct.",""),""))</f>
        <v/>
      </c>
      <c r="P140" s="20" t="s">
        <v>3570</v>
      </c>
      <c r="Q140" s="20" t="s">
        <v>1650</v>
      </c>
      <c r="R140" s="28"/>
    </row>
    <row r="141" spans="1:18" ht="15" x14ac:dyDescent="0.15">
      <c r="A141" s="21" t="s">
        <v>1812</v>
      </c>
      <c r="B141" s="21" t="s">
        <v>1813</v>
      </c>
      <c r="C141" s="21">
        <v>4</v>
      </c>
      <c r="D141" s="21">
        <v>2</v>
      </c>
      <c r="E141" s="21">
        <v>1</v>
      </c>
      <c r="F141" s="21" t="s">
        <v>1814</v>
      </c>
      <c r="G141" s="21" t="s">
        <v>1414</v>
      </c>
      <c r="H141" s="21">
        <v>16</v>
      </c>
      <c r="I141" s="21">
        <v>8</v>
      </c>
      <c r="J141" s="21">
        <v>24</v>
      </c>
      <c r="K141" s="21" t="s">
        <v>316</v>
      </c>
      <c r="L141" s="21" t="s">
        <v>1549</v>
      </c>
      <c r="M141" s="21" t="s">
        <v>66</v>
      </c>
      <c r="N141" s="21" t="str">
        <f>'ENDC-n78_BE'!AE138</f>
        <v>N</v>
      </c>
      <c r="O141" s="21" t="str">
        <f>IF(N141="E","Please respond in Vendor Input column for all applicable UL combinations.",IF(AND(N141="N",'ENDC-n78_BE'!AA138=TRUE),IF('ENDC-n78_BE'!AC138=FALSE,"Check #Layers entered in Overview tab is correct.",""),""))</f>
        <v/>
      </c>
      <c r="P141" s="22" t="s">
        <v>3570</v>
      </c>
      <c r="Q141" s="22" t="s">
        <v>1650</v>
      </c>
      <c r="R141" s="29"/>
    </row>
    <row r="142" spans="1:18" ht="15" x14ac:dyDescent="0.15">
      <c r="A142" s="19" t="s">
        <v>1815</v>
      </c>
      <c r="B142" s="19" t="s">
        <v>1813</v>
      </c>
      <c r="C142" s="19">
        <v>4</v>
      </c>
      <c r="D142" s="19">
        <v>2</v>
      </c>
      <c r="E142" s="19">
        <v>1</v>
      </c>
      <c r="F142" s="19" t="s">
        <v>1814</v>
      </c>
      <c r="G142" s="19" t="s">
        <v>1414</v>
      </c>
      <c r="H142" s="19">
        <v>12</v>
      </c>
      <c r="I142" s="19">
        <v>8</v>
      </c>
      <c r="J142" s="19">
        <v>20</v>
      </c>
      <c r="K142" s="19" t="s">
        <v>316</v>
      </c>
      <c r="L142" s="19" t="s">
        <v>1550</v>
      </c>
      <c r="M142" s="19" t="s">
        <v>66</v>
      </c>
      <c r="N142" s="19" t="str">
        <f>'ENDC-n78_BE'!AE139</f>
        <v>N</v>
      </c>
      <c r="O142" s="19" t="str">
        <f>IF(N142="E","Please respond in Vendor Input column for all applicable UL combinations.",IF(AND(N142="N",'ENDC-n78_BE'!AA139=TRUE),IF('ENDC-n78_BE'!AC139=FALSE,"Check #Layers entered in Overview tab is correct.",""),""))</f>
        <v/>
      </c>
      <c r="P142" s="20" t="s">
        <v>3570</v>
      </c>
      <c r="Q142" s="20" t="s">
        <v>1650</v>
      </c>
      <c r="R142" s="28"/>
    </row>
    <row r="143" spans="1:18" ht="15" x14ac:dyDescent="0.15">
      <c r="A143" s="21" t="s">
        <v>1816</v>
      </c>
      <c r="B143" s="21" t="s">
        <v>1813</v>
      </c>
      <c r="C143" s="21">
        <v>4</v>
      </c>
      <c r="D143" s="21">
        <v>2</v>
      </c>
      <c r="E143" s="21">
        <v>1</v>
      </c>
      <c r="F143" s="21" t="s">
        <v>1814</v>
      </c>
      <c r="G143" s="21" t="s">
        <v>1414</v>
      </c>
      <c r="H143" s="21">
        <v>12</v>
      </c>
      <c r="I143" s="21">
        <v>8</v>
      </c>
      <c r="J143" s="21">
        <v>20</v>
      </c>
      <c r="K143" s="21" t="s">
        <v>316</v>
      </c>
      <c r="L143" s="21" t="s">
        <v>1551</v>
      </c>
      <c r="M143" s="21" t="s">
        <v>66</v>
      </c>
      <c r="N143" s="21" t="str">
        <f>'ENDC-n78_BE'!AE140</f>
        <v>N</v>
      </c>
      <c r="O143" s="21" t="str">
        <f>IF(N143="E","Please respond in Vendor Input column for all applicable UL combinations.",IF(AND(N143="N",'ENDC-n78_BE'!AA140=TRUE),IF('ENDC-n78_BE'!AC140=FALSE,"Check #Layers entered in Overview tab is correct.",""),""))</f>
        <v/>
      </c>
      <c r="P143" s="22" t="s">
        <v>3570</v>
      </c>
      <c r="Q143" s="22" t="s">
        <v>1650</v>
      </c>
      <c r="R143" s="29"/>
    </row>
    <row r="144" spans="1:18" ht="15" x14ac:dyDescent="0.15">
      <c r="A144" s="19" t="s">
        <v>1817</v>
      </c>
      <c r="B144" s="19" t="s">
        <v>1818</v>
      </c>
      <c r="C144" s="19">
        <v>4</v>
      </c>
      <c r="D144" s="19">
        <v>2</v>
      </c>
      <c r="E144" s="19">
        <v>1</v>
      </c>
      <c r="F144" s="19" t="s">
        <v>786</v>
      </c>
      <c r="G144" s="19" t="s">
        <v>1414</v>
      </c>
      <c r="H144" s="19">
        <v>16</v>
      </c>
      <c r="I144" s="19">
        <v>4</v>
      </c>
      <c r="J144" s="19">
        <v>20</v>
      </c>
      <c r="K144" s="19" t="s">
        <v>316</v>
      </c>
      <c r="L144" s="19" t="s">
        <v>1552</v>
      </c>
      <c r="M144" s="19" t="s">
        <v>62</v>
      </c>
      <c r="N144" s="19" t="str">
        <f>'ENDC-n78_BE'!AE141</f>
        <v>N</v>
      </c>
      <c r="O144" s="19" t="str">
        <f>IF(N144="E","Please respond in Vendor Input column for all applicable UL combinations.",IF(AND(N144="N",'ENDC-n78_BE'!AA141=TRUE),IF('ENDC-n78_BE'!AC141=FALSE,"Check #Layers entered in Overview tab is correct.",""),""))</f>
        <v/>
      </c>
      <c r="P144" s="20" t="s">
        <v>3570</v>
      </c>
      <c r="Q144" s="20" t="s">
        <v>1650</v>
      </c>
      <c r="R144" s="28"/>
    </row>
    <row r="145" spans="1:18" ht="15" x14ac:dyDescent="0.15">
      <c r="A145" s="21" t="s">
        <v>1819</v>
      </c>
      <c r="B145" s="21" t="s">
        <v>1820</v>
      </c>
      <c r="C145" s="21">
        <v>3</v>
      </c>
      <c r="D145" s="21">
        <v>2</v>
      </c>
      <c r="E145" s="21">
        <v>1</v>
      </c>
      <c r="F145" s="21" t="s">
        <v>1821</v>
      </c>
      <c r="G145" s="21" t="s">
        <v>1414</v>
      </c>
      <c r="H145" s="21">
        <v>12</v>
      </c>
      <c r="I145" s="21">
        <v>8</v>
      </c>
      <c r="J145" s="21">
        <v>20</v>
      </c>
      <c r="K145" s="21" t="s">
        <v>316</v>
      </c>
      <c r="L145" s="21" t="s">
        <v>1553</v>
      </c>
      <c r="M145" s="21" t="s">
        <v>66</v>
      </c>
      <c r="N145" s="21" t="str">
        <f>'ENDC-n78_BE'!AE142</f>
        <v>N</v>
      </c>
      <c r="O145" s="21" t="str">
        <f>IF(N145="E","Please respond in Vendor Input column for all applicable UL combinations.",IF(AND(N145="N",'ENDC-n78_BE'!AA142=TRUE),IF('ENDC-n78_BE'!AC142=FALSE,"Check #Layers entered in Overview tab is correct.",""),""))</f>
        <v/>
      </c>
      <c r="P145" s="22" t="s">
        <v>3570</v>
      </c>
      <c r="Q145" s="22" t="s">
        <v>1650</v>
      </c>
      <c r="R145" s="29"/>
    </row>
    <row r="146" spans="1:18" ht="15" x14ac:dyDescent="0.15">
      <c r="A146" s="19" t="s">
        <v>1822</v>
      </c>
      <c r="B146" s="19" t="s">
        <v>1823</v>
      </c>
      <c r="C146" s="19">
        <v>3</v>
      </c>
      <c r="D146" s="19">
        <v>2</v>
      </c>
      <c r="E146" s="19">
        <v>1</v>
      </c>
      <c r="F146" s="19" t="s">
        <v>1824</v>
      </c>
      <c r="G146" s="19" t="s">
        <v>1414</v>
      </c>
      <c r="H146" s="19">
        <v>12</v>
      </c>
      <c r="I146" s="19">
        <v>8</v>
      </c>
      <c r="J146" s="19">
        <v>20</v>
      </c>
      <c r="K146" s="19" t="s">
        <v>316</v>
      </c>
      <c r="L146" s="19" t="s">
        <v>1554</v>
      </c>
      <c r="M146" s="19" t="s">
        <v>66</v>
      </c>
      <c r="N146" s="19" t="str">
        <f>'ENDC-n78_BE'!AE143</f>
        <v>N</v>
      </c>
      <c r="O146" s="19" t="str">
        <f>IF(N146="E","Please respond in Vendor Input column for all applicable UL combinations.",IF(AND(N146="N",'ENDC-n78_BE'!AA143=TRUE),IF('ENDC-n78_BE'!AC143=FALSE,"Check #Layers entered in Overview tab is correct.",""),""))</f>
        <v/>
      </c>
      <c r="P146" s="20" t="s">
        <v>3570</v>
      </c>
      <c r="Q146" s="20" t="s">
        <v>1650</v>
      </c>
      <c r="R146" s="28"/>
    </row>
    <row r="147" spans="1:18" ht="15" x14ac:dyDescent="0.15">
      <c r="A147" s="21" t="s">
        <v>1825</v>
      </c>
      <c r="B147" s="21" t="s">
        <v>1826</v>
      </c>
      <c r="C147" s="21">
        <v>3</v>
      </c>
      <c r="D147" s="21">
        <v>2</v>
      </c>
      <c r="E147" s="21">
        <v>1</v>
      </c>
      <c r="F147" s="21" t="s">
        <v>1827</v>
      </c>
      <c r="G147" s="21" t="s">
        <v>1414</v>
      </c>
      <c r="H147" s="21">
        <v>12</v>
      </c>
      <c r="I147" s="21">
        <v>8</v>
      </c>
      <c r="J147" s="21">
        <v>20</v>
      </c>
      <c r="K147" s="21" t="s">
        <v>316</v>
      </c>
      <c r="L147" s="21" t="s">
        <v>1555</v>
      </c>
      <c r="M147" s="21" t="s">
        <v>66</v>
      </c>
      <c r="N147" s="21" t="str">
        <f>'ENDC-n78_BE'!AE144</f>
        <v>N</v>
      </c>
      <c r="O147" s="21" t="str">
        <f>IF(N147="E","Please respond in Vendor Input column for all applicable UL combinations.",IF(AND(N147="N",'ENDC-n78_BE'!AA144=TRUE),IF('ENDC-n78_BE'!AC144=FALSE,"Check #Layers entered in Overview tab is correct.",""),""))</f>
        <v/>
      </c>
      <c r="P147" s="22" t="s">
        <v>3570</v>
      </c>
      <c r="Q147" s="22" t="s">
        <v>1650</v>
      </c>
      <c r="R147" s="29"/>
    </row>
    <row r="148" spans="1:18" ht="15" x14ac:dyDescent="0.15">
      <c r="A148" s="19" t="s">
        <v>1828</v>
      </c>
      <c r="B148" s="19" t="s">
        <v>1829</v>
      </c>
      <c r="C148" s="19">
        <v>3</v>
      </c>
      <c r="D148" s="19">
        <v>2</v>
      </c>
      <c r="E148" s="19">
        <v>1</v>
      </c>
      <c r="F148" s="19" t="s">
        <v>1830</v>
      </c>
      <c r="G148" s="19" t="s">
        <v>1414</v>
      </c>
      <c r="H148" s="19">
        <v>12</v>
      </c>
      <c r="I148" s="19">
        <v>8</v>
      </c>
      <c r="J148" s="19">
        <v>20</v>
      </c>
      <c r="K148" s="19" t="s">
        <v>316</v>
      </c>
      <c r="L148" s="19" t="s">
        <v>1556</v>
      </c>
      <c r="M148" s="19" t="s">
        <v>66</v>
      </c>
      <c r="N148" s="19" t="str">
        <f>'ENDC-n78_BE'!AE145</f>
        <v>N</v>
      </c>
      <c r="O148" s="19" t="str">
        <f>IF(N148="E","Please respond in Vendor Input column for all applicable UL combinations.",IF(AND(N148="N",'ENDC-n78_BE'!AA145=TRUE),IF('ENDC-n78_BE'!AC145=FALSE,"Check #Layers entered in Overview tab is correct.",""),""))</f>
        <v/>
      </c>
      <c r="P148" s="20" t="s">
        <v>3570</v>
      </c>
      <c r="Q148" s="20" t="s">
        <v>1650</v>
      </c>
      <c r="R148" s="28"/>
    </row>
    <row r="149" spans="1:18" ht="15" x14ac:dyDescent="0.15">
      <c r="A149" s="21" t="s">
        <v>1831</v>
      </c>
      <c r="B149" s="21" t="s">
        <v>1820</v>
      </c>
      <c r="C149" s="21">
        <v>3</v>
      </c>
      <c r="D149" s="21">
        <v>2</v>
      </c>
      <c r="E149" s="21">
        <v>1</v>
      </c>
      <c r="F149" s="21" t="s">
        <v>1821</v>
      </c>
      <c r="G149" s="21" t="s">
        <v>1414</v>
      </c>
      <c r="H149" s="21">
        <v>10</v>
      </c>
      <c r="I149" s="21">
        <v>8</v>
      </c>
      <c r="J149" s="21">
        <v>18</v>
      </c>
      <c r="K149" s="21" t="s">
        <v>316</v>
      </c>
      <c r="L149" s="21" t="s">
        <v>1557</v>
      </c>
      <c r="M149" s="21" t="s">
        <v>66</v>
      </c>
      <c r="N149" s="21" t="str">
        <f>'ENDC-n78_BE'!AE146</f>
        <v>N</v>
      </c>
      <c r="O149" s="21" t="str">
        <f>IF(N149="E","Please respond in Vendor Input column for all applicable UL combinations.",IF(AND(N149="N",'ENDC-n78_BE'!AA146=TRUE),IF('ENDC-n78_BE'!AC146=FALSE,"Check #Layers entered in Overview tab is correct.",""),""))</f>
        <v/>
      </c>
      <c r="P149" s="22" t="s">
        <v>3570</v>
      </c>
      <c r="Q149" s="22" t="s">
        <v>1650</v>
      </c>
      <c r="R149" s="29"/>
    </row>
    <row r="150" spans="1:18" ht="15" x14ac:dyDescent="0.15">
      <c r="A150" s="19" t="s">
        <v>1832</v>
      </c>
      <c r="B150" s="19" t="s">
        <v>1823</v>
      </c>
      <c r="C150" s="19">
        <v>3</v>
      </c>
      <c r="D150" s="19">
        <v>2</v>
      </c>
      <c r="E150" s="19">
        <v>1</v>
      </c>
      <c r="F150" s="19" t="s">
        <v>1824</v>
      </c>
      <c r="G150" s="19" t="s">
        <v>1414</v>
      </c>
      <c r="H150" s="19">
        <v>10</v>
      </c>
      <c r="I150" s="19">
        <v>8</v>
      </c>
      <c r="J150" s="19">
        <v>18</v>
      </c>
      <c r="K150" s="19" t="s">
        <v>316</v>
      </c>
      <c r="L150" s="19" t="s">
        <v>1558</v>
      </c>
      <c r="M150" s="19" t="s">
        <v>66</v>
      </c>
      <c r="N150" s="19" t="str">
        <f>'ENDC-n78_BE'!AE147</f>
        <v>N</v>
      </c>
      <c r="O150" s="19" t="str">
        <f>IF(N150="E","Please respond in Vendor Input column for all applicable UL combinations.",IF(AND(N150="N",'ENDC-n78_BE'!AA147=TRUE),IF('ENDC-n78_BE'!AC147=FALSE,"Check #Layers entered in Overview tab is correct.",""),""))</f>
        <v/>
      </c>
      <c r="P150" s="20" t="s">
        <v>3570</v>
      </c>
      <c r="Q150" s="20" t="s">
        <v>1650</v>
      </c>
      <c r="R150" s="28"/>
    </row>
    <row r="151" spans="1:18" ht="15" x14ac:dyDescent="0.15">
      <c r="A151" s="21" t="s">
        <v>1833</v>
      </c>
      <c r="B151" s="21" t="s">
        <v>1826</v>
      </c>
      <c r="C151" s="21">
        <v>3</v>
      </c>
      <c r="D151" s="21">
        <v>2</v>
      </c>
      <c r="E151" s="21">
        <v>1</v>
      </c>
      <c r="F151" s="21" t="s">
        <v>1827</v>
      </c>
      <c r="G151" s="21" t="s">
        <v>1414</v>
      </c>
      <c r="H151" s="21">
        <v>10</v>
      </c>
      <c r="I151" s="21">
        <v>8</v>
      </c>
      <c r="J151" s="21">
        <v>18</v>
      </c>
      <c r="K151" s="21" t="s">
        <v>316</v>
      </c>
      <c r="L151" s="21" t="s">
        <v>1559</v>
      </c>
      <c r="M151" s="21" t="s">
        <v>66</v>
      </c>
      <c r="N151" s="21" t="str">
        <f>'ENDC-n78_BE'!AE148</f>
        <v>N</v>
      </c>
      <c r="O151" s="21" t="str">
        <f>IF(N151="E","Please respond in Vendor Input column for all applicable UL combinations.",IF(AND(N151="N",'ENDC-n78_BE'!AA148=TRUE),IF('ENDC-n78_BE'!AC148=FALSE,"Check #Layers entered in Overview tab is correct.",""),""))</f>
        <v/>
      </c>
      <c r="P151" s="22" t="s">
        <v>3570</v>
      </c>
      <c r="Q151" s="22" t="s">
        <v>1650</v>
      </c>
      <c r="R151" s="29"/>
    </row>
    <row r="152" spans="1:18" ht="15" x14ac:dyDescent="0.15">
      <c r="A152" s="19" t="s">
        <v>1834</v>
      </c>
      <c r="B152" s="19" t="s">
        <v>1829</v>
      </c>
      <c r="C152" s="19">
        <v>3</v>
      </c>
      <c r="D152" s="19">
        <v>2</v>
      </c>
      <c r="E152" s="19">
        <v>1</v>
      </c>
      <c r="F152" s="19" t="s">
        <v>1830</v>
      </c>
      <c r="G152" s="19" t="s">
        <v>1414</v>
      </c>
      <c r="H152" s="19">
        <v>10</v>
      </c>
      <c r="I152" s="19">
        <v>8</v>
      </c>
      <c r="J152" s="19">
        <v>18</v>
      </c>
      <c r="K152" s="19" t="s">
        <v>316</v>
      </c>
      <c r="L152" s="19" t="s">
        <v>1560</v>
      </c>
      <c r="M152" s="19" t="s">
        <v>66</v>
      </c>
      <c r="N152" s="19" t="str">
        <f>'ENDC-n78_BE'!AE149</f>
        <v>N</v>
      </c>
      <c r="O152" s="19" t="str">
        <f>IF(N152="E","Please respond in Vendor Input column for all applicable UL combinations.",IF(AND(N152="N",'ENDC-n78_BE'!AA149=TRUE),IF('ENDC-n78_BE'!AC149=FALSE,"Check #Layers entered in Overview tab is correct.",""),""))</f>
        <v/>
      </c>
      <c r="P152" s="20" t="s">
        <v>3570</v>
      </c>
      <c r="Q152" s="20" t="s">
        <v>1650</v>
      </c>
      <c r="R152" s="28"/>
    </row>
    <row r="153" spans="1:18" ht="15" x14ac:dyDescent="0.15">
      <c r="A153" s="21" t="s">
        <v>1835</v>
      </c>
      <c r="B153" s="21" t="s">
        <v>1813</v>
      </c>
      <c r="C153" s="21">
        <v>4</v>
      </c>
      <c r="D153" s="21">
        <v>2</v>
      </c>
      <c r="E153" s="21">
        <v>1</v>
      </c>
      <c r="F153" s="21" t="s">
        <v>1814</v>
      </c>
      <c r="G153" s="21" t="s">
        <v>1414</v>
      </c>
      <c r="H153" s="21">
        <v>8</v>
      </c>
      <c r="I153" s="21">
        <v>8</v>
      </c>
      <c r="J153" s="21">
        <v>16</v>
      </c>
      <c r="K153" s="21" t="s">
        <v>316</v>
      </c>
      <c r="L153" s="21" t="s">
        <v>1561</v>
      </c>
      <c r="M153" s="21" t="s">
        <v>66</v>
      </c>
      <c r="N153" s="21" t="str">
        <f>'ENDC-n78_BE'!AE150</f>
        <v>N</v>
      </c>
      <c r="O153" s="21" t="str">
        <f>IF(N153="E","Please respond in Vendor Input column for all applicable UL combinations.",IF(AND(N153="N",'ENDC-n78_BE'!AA150=TRUE),IF('ENDC-n78_BE'!AC150=FALSE,"Check #Layers entered in Overview tab is correct.",""),""))</f>
        <v/>
      </c>
      <c r="P153" s="22" t="s">
        <v>3570</v>
      </c>
      <c r="Q153" s="22" t="s">
        <v>1650</v>
      </c>
      <c r="R153" s="29"/>
    </row>
    <row r="154" spans="1:18" ht="15" x14ac:dyDescent="0.15">
      <c r="A154" s="19" t="s">
        <v>1836</v>
      </c>
      <c r="B154" s="19" t="s">
        <v>1818</v>
      </c>
      <c r="C154" s="19">
        <v>4</v>
      </c>
      <c r="D154" s="19">
        <v>2</v>
      </c>
      <c r="E154" s="19">
        <v>1</v>
      </c>
      <c r="F154" s="19" t="s">
        <v>786</v>
      </c>
      <c r="G154" s="19" t="s">
        <v>1414</v>
      </c>
      <c r="H154" s="19">
        <v>12</v>
      </c>
      <c r="I154" s="19">
        <v>4</v>
      </c>
      <c r="J154" s="19">
        <v>16</v>
      </c>
      <c r="K154" s="19" t="s">
        <v>316</v>
      </c>
      <c r="L154" s="19" t="s">
        <v>1562</v>
      </c>
      <c r="M154" s="19" t="s">
        <v>62</v>
      </c>
      <c r="N154" s="19" t="str">
        <f>'ENDC-n78_BE'!AE151</f>
        <v>N</v>
      </c>
      <c r="O154" s="19" t="str">
        <f>IF(N154="E","Please respond in Vendor Input column for all applicable UL combinations.",IF(AND(N154="N",'ENDC-n78_BE'!AA151=TRUE),IF('ENDC-n78_BE'!AC151=FALSE,"Check #Layers entered in Overview tab is correct.",""),""))</f>
        <v/>
      </c>
      <c r="P154" s="20" t="s">
        <v>3570</v>
      </c>
      <c r="Q154" s="20" t="s">
        <v>1650</v>
      </c>
      <c r="R154" s="28"/>
    </row>
    <row r="155" spans="1:18" ht="15" x14ac:dyDescent="0.15">
      <c r="A155" s="21" t="s">
        <v>1837</v>
      </c>
      <c r="B155" s="21" t="s">
        <v>1818</v>
      </c>
      <c r="C155" s="21">
        <v>4</v>
      </c>
      <c r="D155" s="21">
        <v>2</v>
      </c>
      <c r="E155" s="21">
        <v>1</v>
      </c>
      <c r="F155" s="21" t="s">
        <v>786</v>
      </c>
      <c r="G155" s="21" t="s">
        <v>1414</v>
      </c>
      <c r="H155" s="21">
        <v>12</v>
      </c>
      <c r="I155" s="21">
        <v>4</v>
      </c>
      <c r="J155" s="21">
        <v>16</v>
      </c>
      <c r="K155" s="21" t="s">
        <v>316</v>
      </c>
      <c r="L155" s="21" t="s">
        <v>1563</v>
      </c>
      <c r="M155" s="21" t="s">
        <v>62</v>
      </c>
      <c r="N155" s="21" t="str">
        <f>'ENDC-n78_BE'!AE152</f>
        <v>N</v>
      </c>
      <c r="O155" s="21" t="str">
        <f>IF(N155="E","Please respond in Vendor Input column for all applicable UL combinations.",IF(AND(N155="N",'ENDC-n78_BE'!AA152=TRUE),IF('ENDC-n78_BE'!AC152=FALSE,"Check #Layers entered in Overview tab is correct.",""),""))</f>
        <v/>
      </c>
      <c r="P155" s="22" t="s">
        <v>3570</v>
      </c>
      <c r="Q155" s="22" t="s">
        <v>1650</v>
      </c>
      <c r="R155" s="29"/>
    </row>
    <row r="156" spans="1:18" ht="15" x14ac:dyDescent="0.15">
      <c r="A156" s="19" t="s">
        <v>1838</v>
      </c>
      <c r="B156" s="19" t="s">
        <v>1820</v>
      </c>
      <c r="C156" s="19">
        <v>3</v>
      </c>
      <c r="D156" s="19">
        <v>2</v>
      </c>
      <c r="E156" s="19">
        <v>1</v>
      </c>
      <c r="F156" s="19" t="s">
        <v>1821</v>
      </c>
      <c r="G156" s="19" t="s">
        <v>1414</v>
      </c>
      <c r="H156" s="19">
        <v>8</v>
      </c>
      <c r="I156" s="19">
        <v>8</v>
      </c>
      <c r="J156" s="19">
        <v>16</v>
      </c>
      <c r="K156" s="19" t="s">
        <v>316</v>
      </c>
      <c r="L156" s="19" t="s">
        <v>1564</v>
      </c>
      <c r="M156" s="19" t="s">
        <v>66</v>
      </c>
      <c r="N156" s="19" t="str">
        <f>'ENDC-n78_BE'!AE153</f>
        <v>N</v>
      </c>
      <c r="O156" s="19" t="str">
        <f>IF(N156="E","Please respond in Vendor Input column for all applicable UL combinations.",IF(AND(N156="N",'ENDC-n78_BE'!AA153=TRUE),IF('ENDC-n78_BE'!AC153=FALSE,"Check #Layers entered in Overview tab is correct.",""),""))</f>
        <v/>
      </c>
      <c r="P156" s="20" t="s">
        <v>3570</v>
      </c>
      <c r="Q156" s="20" t="s">
        <v>1650</v>
      </c>
      <c r="R156" s="28"/>
    </row>
    <row r="157" spans="1:18" ht="15" x14ac:dyDescent="0.15">
      <c r="A157" s="21" t="s">
        <v>1839</v>
      </c>
      <c r="B157" s="21" t="s">
        <v>1823</v>
      </c>
      <c r="C157" s="21">
        <v>3</v>
      </c>
      <c r="D157" s="21">
        <v>2</v>
      </c>
      <c r="E157" s="21">
        <v>1</v>
      </c>
      <c r="F157" s="21" t="s">
        <v>1824</v>
      </c>
      <c r="G157" s="21" t="s">
        <v>1414</v>
      </c>
      <c r="H157" s="21">
        <v>8</v>
      </c>
      <c r="I157" s="21">
        <v>8</v>
      </c>
      <c r="J157" s="21">
        <v>16</v>
      </c>
      <c r="K157" s="21" t="s">
        <v>316</v>
      </c>
      <c r="L157" s="21" t="s">
        <v>1565</v>
      </c>
      <c r="M157" s="21" t="s">
        <v>66</v>
      </c>
      <c r="N157" s="21" t="str">
        <f>'ENDC-n78_BE'!AE154</f>
        <v>N</v>
      </c>
      <c r="O157" s="21" t="str">
        <f>IF(N157="E","Please respond in Vendor Input column for all applicable UL combinations.",IF(AND(N157="N",'ENDC-n78_BE'!AA154=TRUE),IF('ENDC-n78_BE'!AC154=FALSE,"Check #Layers entered in Overview tab is correct.",""),""))</f>
        <v/>
      </c>
      <c r="P157" s="22" t="s">
        <v>3570</v>
      </c>
      <c r="Q157" s="22" t="s">
        <v>1650</v>
      </c>
      <c r="R157" s="29"/>
    </row>
    <row r="158" spans="1:18" ht="15" x14ac:dyDescent="0.15">
      <c r="A158" s="19" t="s">
        <v>1840</v>
      </c>
      <c r="B158" s="19" t="s">
        <v>1826</v>
      </c>
      <c r="C158" s="19">
        <v>3</v>
      </c>
      <c r="D158" s="19">
        <v>2</v>
      </c>
      <c r="E158" s="19">
        <v>1</v>
      </c>
      <c r="F158" s="19" t="s">
        <v>1827</v>
      </c>
      <c r="G158" s="19" t="s">
        <v>1414</v>
      </c>
      <c r="H158" s="19">
        <v>8</v>
      </c>
      <c r="I158" s="19">
        <v>8</v>
      </c>
      <c r="J158" s="19">
        <v>16</v>
      </c>
      <c r="K158" s="19" t="s">
        <v>316</v>
      </c>
      <c r="L158" s="19" t="s">
        <v>1566</v>
      </c>
      <c r="M158" s="19" t="s">
        <v>66</v>
      </c>
      <c r="N158" s="19" t="str">
        <f>'ENDC-n78_BE'!AE155</f>
        <v>N</v>
      </c>
      <c r="O158" s="19" t="str">
        <f>IF(N158="E","Please respond in Vendor Input column for all applicable UL combinations.",IF(AND(N158="N",'ENDC-n78_BE'!AA155=TRUE),IF('ENDC-n78_BE'!AC155=FALSE,"Check #Layers entered in Overview tab is correct.",""),""))</f>
        <v/>
      </c>
      <c r="P158" s="20" t="s">
        <v>3570</v>
      </c>
      <c r="Q158" s="20" t="s">
        <v>1650</v>
      </c>
      <c r="R158" s="28"/>
    </row>
    <row r="159" spans="1:18" ht="15" x14ac:dyDescent="0.15">
      <c r="A159" s="21" t="s">
        <v>1841</v>
      </c>
      <c r="B159" s="21" t="s">
        <v>1829</v>
      </c>
      <c r="C159" s="21">
        <v>3</v>
      </c>
      <c r="D159" s="21">
        <v>2</v>
      </c>
      <c r="E159" s="21">
        <v>1</v>
      </c>
      <c r="F159" s="21" t="s">
        <v>1830</v>
      </c>
      <c r="G159" s="21" t="s">
        <v>1414</v>
      </c>
      <c r="H159" s="21">
        <v>8</v>
      </c>
      <c r="I159" s="21">
        <v>8</v>
      </c>
      <c r="J159" s="21">
        <v>16</v>
      </c>
      <c r="K159" s="21" t="s">
        <v>316</v>
      </c>
      <c r="L159" s="21" t="s">
        <v>1567</v>
      </c>
      <c r="M159" s="21" t="s">
        <v>66</v>
      </c>
      <c r="N159" s="21" t="str">
        <f>'ENDC-n78_BE'!AE156</f>
        <v>N</v>
      </c>
      <c r="O159" s="21" t="str">
        <f>IF(N159="E","Please respond in Vendor Input column for all applicable UL combinations.",IF(AND(N159="N",'ENDC-n78_BE'!AA156=TRUE),IF('ENDC-n78_BE'!AC156=FALSE,"Check #Layers entered in Overview tab is correct.",""),""))</f>
        <v/>
      </c>
      <c r="P159" s="22" t="s">
        <v>3570</v>
      </c>
      <c r="Q159" s="22" t="s">
        <v>1650</v>
      </c>
      <c r="R159" s="29"/>
    </row>
    <row r="160" spans="1:18" ht="15" x14ac:dyDescent="0.15">
      <c r="A160" s="19" t="s">
        <v>1842</v>
      </c>
      <c r="B160" s="19" t="s">
        <v>1843</v>
      </c>
      <c r="C160" s="19">
        <v>3</v>
      </c>
      <c r="D160" s="19">
        <v>2</v>
      </c>
      <c r="E160" s="19">
        <v>1</v>
      </c>
      <c r="F160" s="19" t="s">
        <v>797</v>
      </c>
      <c r="G160" s="19" t="s">
        <v>1414</v>
      </c>
      <c r="H160" s="19">
        <v>12</v>
      </c>
      <c r="I160" s="19">
        <v>4</v>
      </c>
      <c r="J160" s="19">
        <v>16</v>
      </c>
      <c r="K160" s="19" t="s">
        <v>316</v>
      </c>
      <c r="L160" s="19" t="s">
        <v>1568</v>
      </c>
      <c r="M160" s="19" t="s">
        <v>62</v>
      </c>
      <c r="N160" s="19" t="str">
        <f>'ENDC-n78_BE'!AE157</f>
        <v>N</v>
      </c>
      <c r="O160" s="19" t="str">
        <f>IF(N160="E","Please respond in Vendor Input column for all applicable UL combinations.",IF(AND(N160="N",'ENDC-n78_BE'!AA157=TRUE),IF('ENDC-n78_BE'!AC157=FALSE,"Check #Layers entered in Overview tab is correct.",""),""))</f>
        <v/>
      </c>
      <c r="P160" s="20" t="s">
        <v>3570</v>
      </c>
      <c r="Q160" s="20" t="s">
        <v>1650</v>
      </c>
      <c r="R160" s="28"/>
    </row>
    <row r="161" spans="1:18" ht="15" x14ac:dyDescent="0.15">
      <c r="A161" s="21" t="s">
        <v>1844</v>
      </c>
      <c r="B161" s="21" t="s">
        <v>1845</v>
      </c>
      <c r="C161" s="21">
        <v>3</v>
      </c>
      <c r="D161" s="21">
        <v>2</v>
      </c>
      <c r="E161" s="21">
        <v>1</v>
      </c>
      <c r="F161" s="21" t="s">
        <v>791</v>
      </c>
      <c r="G161" s="21" t="s">
        <v>1414</v>
      </c>
      <c r="H161" s="21">
        <v>12</v>
      </c>
      <c r="I161" s="21">
        <v>4</v>
      </c>
      <c r="J161" s="21">
        <v>16</v>
      </c>
      <c r="K161" s="21" t="s">
        <v>316</v>
      </c>
      <c r="L161" s="21" t="s">
        <v>1569</v>
      </c>
      <c r="M161" s="21" t="s">
        <v>62</v>
      </c>
      <c r="N161" s="21" t="str">
        <f>'ENDC-n78_BE'!AE158</f>
        <v>N</v>
      </c>
      <c r="O161" s="21" t="str">
        <f>IF(N161="E","Please respond in Vendor Input column for all applicable UL combinations.",IF(AND(N161="N",'ENDC-n78_BE'!AA158=TRUE),IF('ENDC-n78_BE'!AC158=FALSE,"Check #Layers entered in Overview tab is correct.",""),""))</f>
        <v/>
      </c>
      <c r="P161" s="22" t="s">
        <v>3570</v>
      </c>
      <c r="Q161" s="22" t="s">
        <v>1650</v>
      </c>
      <c r="R161" s="29"/>
    </row>
    <row r="162" spans="1:18" ht="15" x14ac:dyDescent="0.15">
      <c r="A162" s="19" t="s">
        <v>1846</v>
      </c>
      <c r="B162" s="19" t="s">
        <v>1847</v>
      </c>
      <c r="C162" s="19">
        <v>3</v>
      </c>
      <c r="D162" s="19">
        <v>2</v>
      </c>
      <c r="E162" s="19">
        <v>1</v>
      </c>
      <c r="F162" s="19" t="s">
        <v>800</v>
      </c>
      <c r="G162" s="19" t="s">
        <v>1414</v>
      </c>
      <c r="H162" s="19">
        <v>12</v>
      </c>
      <c r="I162" s="19">
        <v>4</v>
      </c>
      <c r="J162" s="19">
        <v>16</v>
      </c>
      <c r="K162" s="19" t="s">
        <v>316</v>
      </c>
      <c r="L162" s="19" t="s">
        <v>1570</v>
      </c>
      <c r="M162" s="19" t="s">
        <v>62</v>
      </c>
      <c r="N162" s="19" t="str">
        <f>'ENDC-n78_BE'!AE159</f>
        <v>N</v>
      </c>
      <c r="O162" s="19" t="str">
        <f>IF(N162="E","Please respond in Vendor Input column for all applicable UL combinations.",IF(AND(N162="N",'ENDC-n78_BE'!AA159=TRUE),IF('ENDC-n78_BE'!AC159=FALSE,"Check #Layers entered in Overview tab is correct.",""),""))</f>
        <v/>
      </c>
      <c r="P162" s="20" t="s">
        <v>3570</v>
      </c>
      <c r="Q162" s="20" t="s">
        <v>1650</v>
      </c>
      <c r="R162" s="28"/>
    </row>
    <row r="163" spans="1:18" ht="15" x14ac:dyDescent="0.15">
      <c r="A163" s="21" t="s">
        <v>1848</v>
      </c>
      <c r="B163" s="21" t="s">
        <v>1849</v>
      </c>
      <c r="C163" s="21">
        <v>3</v>
      </c>
      <c r="D163" s="21">
        <v>2</v>
      </c>
      <c r="E163" s="21">
        <v>1</v>
      </c>
      <c r="F163" s="21" t="s">
        <v>794</v>
      </c>
      <c r="G163" s="21" t="s">
        <v>1414</v>
      </c>
      <c r="H163" s="21">
        <v>12</v>
      </c>
      <c r="I163" s="21">
        <v>4</v>
      </c>
      <c r="J163" s="21">
        <v>16</v>
      </c>
      <c r="K163" s="21" t="s">
        <v>316</v>
      </c>
      <c r="L163" s="21" t="s">
        <v>1571</v>
      </c>
      <c r="M163" s="21" t="s">
        <v>62</v>
      </c>
      <c r="N163" s="21" t="str">
        <f>'ENDC-n78_BE'!AE160</f>
        <v>N</v>
      </c>
      <c r="O163" s="21" t="str">
        <f>IF(N163="E","Please respond in Vendor Input column for all applicable UL combinations.",IF(AND(N163="N",'ENDC-n78_BE'!AA160=TRUE),IF('ENDC-n78_BE'!AC160=FALSE,"Check #Layers entered in Overview tab is correct.",""),""))</f>
        <v/>
      </c>
      <c r="P163" s="22" t="s">
        <v>3570</v>
      </c>
      <c r="Q163" s="22" t="s">
        <v>1650</v>
      </c>
      <c r="R163" s="29"/>
    </row>
    <row r="164" spans="1:18" ht="15" x14ac:dyDescent="0.15">
      <c r="A164" s="19" t="s">
        <v>1850</v>
      </c>
      <c r="B164" s="19" t="s">
        <v>1851</v>
      </c>
      <c r="C164" s="19">
        <v>2</v>
      </c>
      <c r="D164" s="19">
        <v>2</v>
      </c>
      <c r="E164" s="19">
        <v>1</v>
      </c>
      <c r="F164" s="19" t="s">
        <v>1852</v>
      </c>
      <c r="G164" s="19" t="s">
        <v>1414</v>
      </c>
      <c r="H164" s="19">
        <v>8</v>
      </c>
      <c r="I164" s="19">
        <v>8</v>
      </c>
      <c r="J164" s="19">
        <v>16</v>
      </c>
      <c r="K164" s="19" t="s">
        <v>316</v>
      </c>
      <c r="L164" s="19" t="s">
        <v>1572</v>
      </c>
      <c r="M164" s="19" t="s">
        <v>66</v>
      </c>
      <c r="N164" s="19" t="str">
        <f>'ENDC-n78_BE'!AE161</f>
        <v>N</v>
      </c>
      <c r="O164" s="19" t="str">
        <f>IF(N164="E","Please respond in Vendor Input column for all applicable UL combinations.",IF(AND(N164="N",'ENDC-n78_BE'!AA161=TRUE),IF('ENDC-n78_BE'!AC161=FALSE,"Check #Layers entered in Overview tab is correct.",""),""))</f>
        <v/>
      </c>
      <c r="P164" s="20" t="s">
        <v>3570</v>
      </c>
      <c r="Q164" s="20" t="s">
        <v>1650</v>
      </c>
      <c r="R164" s="28"/>
    </row>
    <row r="165" spans="1:18" ht="15" x14ac:dyDescent="0.15">
      <c r="A165" s="21" t="s">
        <v>1853</v>
      </c>
      <c r="B165" s="21" t="s">
        <v>1854</v>
      </c>
      <c r="C165" s="21">
        <v>2</v>
      </c>
      <c r="D165" s="21">
        <v>2</v>
      </c>
      <c r="E165" s="21">
        <v>1</v>
      </c>
      <c r="F165" s="21" t="s">
        <v>1855</v>
      </c>
      <c r="G165" s="21" t="s">
        <v>1414</v>
      </c>
      <c r="H165" s="21">
        <v>8</v>
      </c>
      <c r="I165" s="21">
        <v>8</v>
      </c>
      <c r="J165" s="21">
        <v>16</v>
      </c>
      <c r="K165" s="21" t="s">
        <v>316</v>
      </c>
      <c r="L165" s="21" t="s">
        <v>1573</v>
      </c>
      <c r="M165" s="21" t="s">
        <v>66</v>
      </c>
      <c r="N165" s="21" t="str">
        <f>'ENDC-n78_BE'!AE162</f>
        <v>N</v>
      </c>
      <c r="O165" s="21" t="str">
        <f>IF(N165="E","Please respond in Vendor Input column for all applicable UL combinations.",IF(AND(N165="N",'ENDC-n78_BE'!AA162=TRUE),IF('ENDC-n78_BE'!AC162=FALSE,"Check #Layers entered in Overview tab is correct.",""),""))</f>
        <v/>
      </c>
      <c r="P165" s="22" t="s">
        <v>3570</v>
      </c>
      <c r="Q165" s="22" t="s">
        <v>1650</v>
      </c>
      <c r="R165" s="29"/>
    </row>
    <row r="166" spans="1:18" ht="15" x14ac:dyDescent="0.15">
      <c r="A166" s="19" t="s">
        <v>1856</v>
      </c>
      <c r="B166" s="19" t="s">
        <v>1857</v>
      </c>
      <c r="C166" s="19">
        <v>2</v>
      </c>
      <c r="D166" s="19">
        <v>2</v>
      </c>
      <c r="E166" s="19">
        <v>1</v>
      </c>
      <c r="F166" s="19" t="s">
        <v>1858</v>
      </c>
      <c r="G166" s="19" t="s">
        <v>1414</v>
      </c>
      <c r="H166" s="19">
        <v>8</v>
      </c>
      <c r="I166" s="19">
        <v>8</v>
      </c>
      <c r="J166" s="19">
        <v>16</v>
      </c>
      <c r="K166" s="19" t="s">
        <v>316</v>
      </c>
      <c r="L166" s="19" t="s">
        <v>1574</v>
      </c>
      <c r="M166" s="19" t="s">
        <v>66</v>
      </c>
      <c r="N166" s="19" t="str">
        <f>'ENDC-n78_BE'!AE163</f>
        <v>N</v>
      </c>
      <c r="O166" s="19" t="str">
        <f>IF(N166="E","Please respond in Vendor Input column for all applicable UL combinations.",IF(AND(N166="N",'ENDC-n78_BE'!AA163=TRUE),IF('ENDC-n78_BE'!AC163=FALSE,"Check #Layers entered in Overview tab is correct.",""),""))</f>
        <v/>
      </c>
      <c r="P166" s="20" t="s">
        <v>3570</v>
      </c>
      <c r="Q166" s="20" t="s">
        <v>1650</v>
      </c>
      <c r="R166" s="28"/>
    </row>
    <row r="167" spans="1:18" ht="15" x14ac:dyDescent="0.15">
      <c r="A167" s="21" t="s">
        <v>1859</v>
      </c>
      <c r="B167" s="21" t="s">
        <v>1820</v>
      </c>
      <c r="C167" s="21">
        <v>3</v>
      </c>
      <c r="D167" s="21">
        <v>2</v>
      </c>
      <c r="E167" s="21">
        <v>1</v>
      </c>
      <c r="F167" s="21" t="s">
        <v>1821</v>
      </c>
      <c r="G167" s="21" t="s">
        <v>1414</v>
      </c>
      <c r="H167" s="21">
        <v>6</v>
      </c>
      <c r="I167" s="21">
        <v>8</v>
      </c>
      <c r="J167" s="21">
        <v>14</v>
      </c>
      <c r="K167" s="21" t="s">
        <v>316</v>
      </c>
      <c r="L167" s="21" t="s">
        <v>1575</v>
      </c>
      <c r="M167" s="21" t="s">
        <v>66</v>
      </c>
      <c r="N167" s="21" t="str">
        <f>'ENDC-n78_BE'!AE164</f>
        <v>N</v>
      </c>
      <c r="O167" s="21" t="str">
        <f>IF(N167="E","Please respond in Vendor Input column for all applicable UL combinations.",IF(AND(N167="N",'ENDC-n78_BE'!AA164=TRUE),IF('ENDC-n78_BE'!AC164=FALSE,"Check #Layers entered in Overview tab is correct.",""),""))</f>
        <v/>
      </c>
      <c r="P167" s="22" t="s">
        <v>3570</v>
      </c>
      <c r="Q167" s="22" t="s">
        <v>1650</v>
      </c>
      <c r="R167" s="29"/>
    </row>
    <row r="168" spans="1:18" ht="15" x14ac:dyDescent="0.15">
      <c r="A168" s="19" t="s">
        <v>1860</v>
      </c>
      <c r="B168" s="19" t="s">
        <v>1823</v>
      </c>
      <c r="C168" s="19">
        <v>3</v>
      </c>
      <c r="D168" s="19">
        <v>2</v>
      </c>
      <c r="E168" s="19">
        <v>1</v>
      </c>
      <c r="F168" s="19" t="s">
        <v>1824</v>
      </c>
      <c r="G168" s="19" t="s">
        <v>1414</v>
      </c>
      <c r="H168" s="19">
        <v>6</v>
      </c>
      <c r="I168" s="19">
        <v>8</v>
      </c>
      <c r="J168" s="19">
        <v>14</v>
      </c>
      <c r="K168" s="19" t="s">
        <v>316</v>
      </c>
      <c r="L168" s="19" t="s">
        <v>1576</v>
      </c>
      <c r="M168" s="19" t="s">
        <v>66</v>
      </c>
      <c r="N168" s="19" t="str">
        <f>'ENDC-n78_BE'!AE165</f>
        <v>N</v>
      </c>
      <c r="O168" s="19" t="str">
        <f>IF(N168="E","Please respond in Vendor Input column for all applicable UL combinations.",IF(AND(N168="N",'ENDC-n78_BE'!AA165=TRUE),IF('ENDC-n78_BE'!AC165=FALSE,"Check #Layers entered in Overview tab is correct.",""),""))</f>
        <v/>
      </c>
      <c r="P168" s="20" t="s">
        <v>3570</v>
      </c>
      <c r="Q168" s="20" t="s">
        <v>1650</v>
      </c>
      <c r="R168" s="28"/>
    </row>
    <row r="169" spans="1:18" ht="15" x14ac:dyDescent="0.15">
      <c r="A169" s="21" t="s">
        <v>1861</v>
      </c>
      <c r="B169" s="21" t="s">
        <v>1826</v>
      </c>
      <c r="C169" s="21">
        <v>3</v>
      </c>
      <c r="D169" s="21">
        <v>2</v>
      </c>
      <c r="E169" s="21">
        <v>1</v>
      </c>
      <c r="F169" s="21" t="s">
        <v>1827</v>
      </c>
      <c r="G169" s="21" t="s">
        <v>1414</v>
      </c>
      <c r="H169" s="21">
        <v>6</v>
      </c>
      <c r="I169" s="21">
        <v>8</v>
      </c>
      <c r="J169" s="21">
        <v>14</v>
      </c>
      <c r="K169" s="21" t="s">
        <v>316</v>
      </c>
      <c r="L169" s="21" t="s">
        <v>1577</v>
      </c>
      <c r="M169" s="21" t="s">
        <v>66</v>
      </c>
      <c r="N169" s="21" t="str">
        <f>'ENDC-n78_BE'!AE166</f>
        <v>N</v>
      </c>
      <c r="O169" s="21" t="str">
        <f>IF(N169="E","Please respond in Vendor Input column for all applicable UL combinations.",IF(AND(N169="N",'ENDC-n78_BE'!AA166=TRUE),IF('ENDC-n78_BE'!AC166=FALSE,"Check #Layers entered in Overview tab is correct.",""),""))</f>
        <v/>
      </c>
      <c r="P169" s="22" t="s">
        <v>3570</v>
      </c>
      <c r="Q169" s="22" t="s">
        <v>1650</v>
      </c>
      <c r="R169" s="29"/>
    </row>
    <row r="170" spans="1:18" ht="15" x14ac:dyDescent="0.15">
      <c r="A170" s="19" t="s">
        <v>1862</v>
      </c>
      <c r="B170" s="19" t="s">
        <v>1829</v>
      </c>
      <c r="C170" s="19">
        <v>3</v>
      </c>
      <c r="D170" s="19">
        <v>2</v>
      </c>
      <c r="E170" s="19">
        <v>1</v>
      </c>
      <c r="F170" s="19" t="s">
        <v>1830</v>
      </c>
      <c r="G170" s="19" t="s">
        <v>1414</v>
      </c>
      <c r="H170" s="19">
        <v>6</v>
      </c>
      <c r="I170" s="19">
        <v>8</v>
      </c>
      <c r="J170" s="19">
        <v>14</v>
      </c>
      <c r="K170" s="19" t="s">
        <v>316</v>
      </c>
      <c r="L170" s="19" t="s">
        <v>1578</v>
      </c>
      <c r="M170" s="19" t="s">
        <v>66</v>
      </c>
      <c r="N170" s="19" t="str">
        <f>'ENDC-n78_BE'!AE167</f>
        <v>N</v>
      </c>
      <c r="O170" s="19" t="str">
        <f>IF(N170="E","Please respond in Vendor Input column for all applicable UL combinations.",IF(AND(N170="N",'ENDC-n78_BE'!AA167=TRUE),IF('ENDC-n78_BE'!AC167=FALSE,"Check #Layers entered in Overview tab is correct.",""),""))</f>
        <v/>
      </c>
      <c r="P170" s="20" t="s">
        <v>3570</v>
      </c>
      <c r="Q170" s="20" t="s">
        <v>1650</v>
      </c>
      <c r="R170" s="28"/>
    </row>
    <row r="171" spans="1:18" ht="15" x14ac:dyDescent="0.15">
      <c r="A171" s="21" t="s">
        <v>1863</v>
      </c>
      <c r="B171" s="21" t="s">
        <v>1864</v>
      </c>
      <c r="C171" s="21">
        <v>3</v>
      </c>
      <c r="D171" s="21">
        <v>2</v>
      </c>
      <c r="E171" s="21">
        <v>1</v>
      </c>
      <c r="F171" s="21" t="s">
        <v>808</v>
      </c>
      <c r="G171" s="21" t="s">
        <v>1414</v>
      </c>
      <c r="H171" s="21">
        <v>10</v>
      </c>
      <c r="I171" s="21">
        <v>4</v>
      </c>
      <c r="J171" s="21">
        <v>14</v>
      </c>
      <c r="K171" s="21" t="s">
        <v>316</v>
      </c>
      <c r="L171" s="21" t="s">
        <v>1579</v>
      </c>
      <c r="M171" s="21" t="s">
        <v>62</v>
      </c>
      <c r="N171" s="21" t="str">
        <f>'ENDC-n78_BE'!AE168</f>
        <v>N</v>
      </c>
      <c r="O171" s="21" t="str">
        <f>IF(N171="E","Please respond in Vendor Input column for all applicable UL combinations.",IF(AND(N171="N",'ENDC-n78_BE'!AA168=TRUE),IF('ENDC-n78_BE'!AC168=FALSE,"Check #Layers entered in Overview tab is correct.",""),""))</f>
        <v/>
      </c>
      <c r="P171" s="22" t="s">
        <v>3570</v>
      </c>
      <c r="Q171" s="22" t="s">
        <v>1650</v>
      </c>
      <c r="R171" s="29"/>
    </row>
    <row r="172" spans="1:18" ht="15" x14ac:dyDescent="0.15">
      <c r="A172" s="19" t="s">
        <v>1865</v>
      </c>
      <c r="B172" s="19" t="s">
        <v>1843</v>
      </c>
      <c r="C172" s="19">
        <v>3</v>
      </c>
      <c r="D172" s="19">
        <v>2</v>
      </c>
      <c r="E172" s="19">
        <v>1</v>
      </c>
      <c r="F172" s="19" t="s">
        <v>797</v>
      </c>
      <c r="G172" s="19" t="s">
        <v>1414</v>
      </c>
      <c r="H172" s="19">
        <v>10</v>
      </c>
      <c r="I172" s="19">
        <v>4</v>
      </c>
      <c r="J172" s="19">
        <v>14</v>
      </c>
      <c r="K172" s="19" t="s">
        <v>316</v>
      </c>
      <c r="L172" s="19" t="s">
        <v>1580</v>
      </c>
      <c r="M172" s="19" t="s">
        <v>62</v>
      </c>
      <c r="N172" s="19" t="str">
        <f>'ENDC-n78_BE'!AE169</f>
        <v>N</v>
      </c>
      <c r="O172" s="19" t="str">
        <f>IF(N172="E","Please respond in Vendor Input column for all applicable UL combinations.",IF(AND(N172="N",'ENDC-n78_BE'!AA169=TRUE),IF('ENDC-n78_BE'!AC169=FALSE,"Check #Layers entered in Overview tab is correct.",""),""))</f>
        <v/>
      </c>
      <c r="P172" s="20" t="s">
        <v>3570</v>
      </c>
      <c r="Q172" s="20" t="s">
        <v>1650</v>
      </c>
      <c r="R172" s="28"/>
    </row>
    <row r="173" spans="1:18" ht="15" x14ac:dyDescent="0.15">
      <c r="A173" s="21" t="s">
        <v>1866</v>
      </c>
      <c r="B173" s="21" t="s">
        <v>1845</v>
      </c>
      <c r="C173" s="21">
        <v>3</v>
      </c>
      <c r="D173" s="21">
        <v>2</v>
      </c>
      <c r="E173" s="21">
        <v>1</v>
      </c>
      <c r="F173" s="21" t="s">
        <v>791</v>
      </c>
      <c r="G173" s="21" t="s">
        <v>1414</v>
      </c>
      <c r="H173" s="21">
        <v>10</v>
      </c>
      <c r="I173" s="21">
        <v>4</v>
      </c>
      <c r="J173" s="21">
        <v>14</v>
      </c>
      <c r="K173" s="21" t="s">
        <v>316</v>
      </c>
      <c r="L173" s="21" t="s">
        <v>1581</v>
      </c>
      <c r="M173" s="21" t="s">
        <v>62</v>
      </c>
      <c r="N173" s="21" t="str">
        <f>'ENDC-n78_BE'!AE170</f>
        <v>N</v>
      </c>
      <c r="O173" s="21" t="str">
        <f>IF(N173="E","Please respond in Vendor Input column for all applicable UL combinations.",IF(AND(N173="N",'ENDC-n78_BE'!AA170=TRUE),IF('ENDC-n78_BE'!AC170=FALSE,"Check #Layers entered in Overview tab is correct.",""),""))</f>
        <v/>
      </c>
      <c r="P173" s="22" t="s">
        <v>3570</v>
      </c>
      <c r="Q173" s="22" t="s">
        <v>1650</v>
      </c>
      <c r="R173" s="29"/>
    </row>
    <row r="174" spans="1:18" ht="15" x14ac:dyDescent="0.15">
      <c r="A174" s="19" t="s">
        <v>1867</v>
      </c>
      <c r="B174" s="19" t="s">
        <v>1847</v>
      </c>
      <c r="C174" s="19">
        <v>3</v>
      </c>
      <c r="D174" s="19">
        <v>2</v>
      </c>
      <c r="E174" s="19">
        <v>1</v>
      </c>
      <c r="F174" s="19" t="s">
        <v>800</v>
      </c>
      <c r="G174" s="19" t="s">
        <v>1414</v>
      </c>
      <c r="H174" s="19">
        <v>10</v>
      </c>
      <c r="I174" s="19">
        <v>4</v>
      </c>
      <c r="J174" s="19">
        <v>14</v>
      </c>
      <c r="K174" s="19" t="s">
        <v>316</v>
      </c>
      <c r="L174" s="19" t="s">
        <v>1582</v>
      </c>
      <c r="M174" s="19" t="s">
        <v>62</v>
      </c>
      <c r="N174" s="19" t="str">
        <f>'ENDC-n78_BE'!AE171</f>
        <v>N</v>
      </c>
      <c r="O174" s="19" t="str">
        <f>IF(N174="E","Please respond in Vendor Input column for all applicable UL combinations.",IF(AND(N174="N",'ENDC-n78_BE'!AA171=TRUE),IF('ENDC-n78_BE'!AC171=FALSE,"Check #Layers entered in Overview tab is correct.",""),""))</f>
        <v/>
      </c>
      <c r="P174" s="20" t="s">
        <v>3570</v>
      </c>
      <c r="Q174" s="20" t="s">
        <v>1650</v>
      </c>
      <c r="R174" s="28"/>
    </row>
    <row r="175" spans="1:18" ht="15" x14ac:dyDescent="0.15">
      <c r="A175" s="21" t="s">
        <v>1868</v>
      </c>
      <c r="B175" s="21" t="s">
        <v>1869</v>
      </c>
      <c r="C175" s="21">
        <v>3</v>
      </c>
      <c r="D175" s="21">
        <v>2</v>
      </c>
      <c r="E175" s="21">
        <v>1</v>
      </c>
      <c r="F175" s="21" t="s">
        <v>805</v>
      </c>
      <c r="G175" s="21" t="s">
        <v>1414</v>
      </c>
      <c r="H175" s="21">
        <v>10</v>
      </c>
      <c r="I175" s="21">
        <v>4</v>
      </c>
      <c r="J175" s="21">
        <v>14</v>
      </c>
      <c r="K175" s="21" t="s">
        <v>316</v>
      </c>
      <c r="L175" s="21" t="s">
        <v>1583</v>
      </c>
      <c r="M175" s="21" t="s">
        <v>62</v>
      </c>
      <c r="N175" s="21" t="str">
        <f>'ENDC-n78_BE'!AE172</f>
        <v>N</v>
      </c>
      <c r="O175" s="21" t="str">
        <f>IF(N175="E","Please respond in Vendor Input column for all applicable UL combinations.",IF(AND(N175="N",'ENDC-n78_BE'!AA172=TRUE),IF('ENDC-n78_BE'!AC172=FALSE,"Check #Layers entered in Overview tab is correct.",""),""))</f>
        <v/>
      </c>
      <c r="P175" s="22" t="s">
        <v>3570</v>
      </c>
      <c r="Q175" s="22" t="s">
        <v>1650</v>
      </c>
      <c r="R175" s="29"/>
    </row>
    <row r="176" spans="1:18" ht="15" x14ac:dyDescent="0.15">
      <c r="A176" s="19" t="s">
        <v>1870</v>
      </c>
      <c r="B176" s="19" t="s">
        <v>1849</v>
      </c>
      <c r="C176" s="19">
        <v>3</v>
      </c>
      <c r="D176" s="19">
        <v>2</v>
      </c>
      <c r="E176" s="19">
        <v>1</v>
      </c>
      <c r="F176" s="19" t="s">
        <v>794</v>
      </c>
      <c r="G176" s="19" t="s">
        <v>1414</v>
      </c>
      <c r="H176" s="19">
        <v>10</v>
      </c>
      <c r="I176" s="19">
        <v>4</v>
      </c>
      <c r="J176" s="19">
        <v>14</v>
      </c>
      <c r="K176" s="19" t="s">
        <v>316</v>
      </c>
      <c r="L176" s="19" t="s">
        <v>1584</v>
      </c>
      <c r="M176" s="19" t="s">
        <v>62</v>
      </c>
      <c r="N176" s="19" t="str">
        <f>'ENDC-n78_BE'!AE173</f>
        <v>N</v>
      </c>
      <c r="O176" s="19" t="str">
        <f>IF(N176="E","Please respond in Vendor Input column for all applicable UL combinations.",IF(AND(N176="N",'ENDC-n78_BE'!AA173=TRUE),IF('ENDC-n78_BE'!AC173=FALSE,"Check #Layers entered in Overview tab is correct.",""),""))</f>
        <v/>
      </c>
      <c r="P176" s="20" t="s">
        <v>3570</v>
      </c>
      <c r="Q176" s="20" t="s">
        <v>1650</v>
      </c>
      <c r="R176" s="28"/>
    </row>
    <row r="177" spans="1:18" ht="15" x14ac:dyDescent="0.15">
      <c r="A177" s="21" t="s">
        <v>1871</v>
      </c>
      <c r="B177" s="21" t="s">
        <v>1851</v>
      </c>
      <c r="C177" s="21">
        <v>2</v>
      </c>
      <c r="D177" s="21">
        <v>2</v>
      </c>
      <c r="E177" s="21">
        <v>1</v>
      </c>
      <c r="F177" s="21" t="s">
        <v>1852</v>
      </c>
      <c r="G177" s="21" t="s">
        <v>1414</v>
      </c>
      <c r="H177" s="21">
        <v>6</v>
      </c>
      <c r="I177" s="21">
        <v>8</v>
      </c>
      <c r="J177" s="21">
        <v>14</v>
      </c>
      <c r="K177" s="21" t="s">
        <v>316</v>
      </c>
      <c r="L177" s="21" t="s">
        <v>1585</v>
      </c>
      <c r="M177" s="21" t="s">
        <v>66</v>
      </c>
      <c r="N177" s="21" t="str">
        <f>'ENDC-n78_BE'!AE174</f>
        <v>N</v>
      </c>
      <c r="O177" s="21" t="str">
        <f>IF(N177="E","Please respond in Vendor Input column for all applicable UL combinations.",IF(AND(N177="N",'ENDC-n78_BE'!AA174=TRUE),IF('ENDC-n78_BE'!AC174=FALSE,"Check #Layers entered in Overview tab is correct.",""),""))</f>
        <v/>
      </c>
      <c r="P177" s="22" t="s">
        <v>3570</v>
      </c>
      <c r="Q177" s="22" t="s">
        <v>1650</v>
      </c>
      <c r="R177" s="29"/>
    </row>
    <row r="178" spans="1:18" ht="15" x14ac:dyDescent="0.15">
      <c r="A178" s="19" t="s">
        <v>1872</v>
      </c>
      <c r="B178" s="19" t="s">
        <v>1851</v>
      </c>
      <c r="C178" s="19">
        <v>2</v>
      </c>
      <c r="D178" s="19">
        <v>2</v>
      </c>
      <c r="E178" s="19">
        <v>1</v>
      </c>
      <c r="F178" s="19" t="s">
        <v>1852</v>
      </c>
      <c r="G178" s="19" t="s">
        <v>1414</v>
      </c>
      <c r="H178" s="19">
        <v>6</v>
      </c>
      <c r="I178" s="19">
        <v>8</v>
      </c>
      <c r="J178" s="19">
        <v>14</v>
      </c>
      <c r="K178" s="19" t="s">
        <v>316</v>
      </c>
      <c r="L178" s="19" t="s">
        <v>1586</v>
      </c>
      <c r="M178" s="19" t="s">
        <v>66</v>
      </c>
      <c r="N178" s="19" t="str">
        <f>'ENDC-n78_BE'!AE175</f>
        <v>N</v>
      </c>
      <c r="O178" s="19" t="str">
        <f>IF(N178="E","Please respond in Vendor Input column for all applicable UL combinations.",IF(AND(N178="N",'ENDC-n78_BE'!AA175=TRUE),IF('ENDC-n78_BE'!AC175=FALSE,"Check #Layers entered in Overview tab is correct.",""),""))</f>
        <v/>
      </c>
      <c r="P178" s="20" t="s">
        <v>3570</v>
      </c>
      <c r="Q178" s="20" t="s">
        <v>1650</v>
      </c>
      <c r="R178" s="28"/>
    </row>
    <row r="179" spans="1:18" ht="15" x14ac:dyDescent="0.15">
      <c r="A179" s="21" t="s">
        <v>1873</v>
      </c>
      <c r="B179" s="21" t="s">
        <v>1854</v>
      </c>
      <c r="C179" s="21">
        <v>2</v>
      </c>
      <c r="D179" s="21">
        <v>2</v>
      </c>
      <c r="E179" s="21">
        <v>1</v>
      </c>
      <c r="F179" s="21" t="s">
        <v>1855</v>
      </c>
      <c r="G179" s="21" t="s">
        <v>1414</v>
      </c>
      <c r="H179" s="21">
        <v>6</v>
      </c>
      <c r="I179" s="21">
        <v>8</v>
      </c>
      <c r="J179" s="21">
        <v>14</v>
      </c>
      <c r="K179" s="21" t="s">
        <v>316</v>
      </c>
      <c r="L179" s="21" t="s">
        <v>1587</v>
      </c>
      <c r="M179" s="21" t="s">
        <v>66</v>
      </c>
      <c r="N179" s="21" t="str">
        <f>'ENDC-n78_BE'!AE176</f>
        <v>N</v>
      </c>
      <c r="O179" s="21" t="str">
        <f>IF(N179="E","Please respond in Vendor Input column for all applicable UL combinations.",IF(AND(N179="N",'ENDC-n78_BE'!AA176=TRUE),IF('ENDC-n78_BE'!AC176=FALSE,"Check #Layers entered in Overview tab is correct.",""),""))</f>
        <v/>
      </c>
      <c r="P179" s="22" t="s">
        <v>3570</v>
      </c>
      <c r="Q179" s="22" t="s">
        <v>1650</v>
      </c>
      <c r="R179" s="29"/>
    </row>
    <row r="180" spans="1:18" ht="15" x14ac:dyDescent="0.15">
      <c r="A180" s="19" t="s">
        <v>1874</v>
      </c>
      <c r="B180" s="19" t="s">
        <v>1854</v>
      </c>
      <c r="C180" s="19">
        <v>2</v>
      </c>
      <c r="D180" s="19">
        <v>2</v>
      </c>
      <c r="E180" s="19">
        <v>1</v>
      </c>
      <c r="F180" s="19" t="s">
        <v>1855</v>
      </c>
      <c r="G180" s="19" t="s">
        <v>1414</v>
      </c>
      <c r="H180" s="19">
        <v>6</v>
      </c>
      <c r="I180" s="19">
        <v>8</v>
      </c>
      <c r="J180" s="19">
        <v>14</v>
      </c>
      <c r="K180" s="19" t="s">
        <v>316</v>
      </c>
      <c r="L180" s="19" t="s">
        <v>1588</v>
      </c>
      <c r="M180" s="19" t="s">
        <v>66</v>
      </c>
      <c r="N180" s="19" t="str">
        <f>'ENDC-n78_BE'!AE177</f>
        <v>N</v>
      </c>
      <c r="O180" s="19" t="str">
        <f>IF(N180="E","Please respond in Vendor Input column for all applicable UL combinations.",IF(AND(N180="N",'ENDC-n78_BE'!AA177=TRUE),IF('ENDC-n78_BE'!AC177=FALSE,"Check #Layers entered in Overview tab is correct.",""),""))</f>
        <v/>
      </c>
      <c r="P180" s="20" t="s">
        <v>3570</v>
      </c>
      <c r="Q180" s="20" t="s">
        <v>1650</v>
      </c>
      <c r="R180" s="28"/>
    </row>
    <row r="181" spans="1:18" ht="15" x14ac:dyDescent="0.15">
      <c r="A181" s="21" t="s">
        <v>1875</v>
      </c>
      <c r="B181" s="21" t="s">
        <v>1857</v>
      </c>
      <c r="C181" s="21">
        <v>2</v>
      </c>
      <c r="D181" s="21">
        <v>2</v>
      </c>
      <c r="E181" s="21">
        <v>1</v>
      </c>
      <c r="F181" s="21" t="s">
        <v>1858</v>
      </c>
      <c r="G181" s="21" t="s">
        <v>1414</v>
      </c>
      <c r="H181" s="21">
        <v>6</v>
      </c>
      <c r="I181" s="21">
        <v>8</v>
      </c>
      <c r="J181" s="21">
        <v>14</v>
      </c>
      <c r="K181" s="21" t="s">
        <v>316</v>
      </c>
      <c r="L181" s="21" t="s">
        <v>1589</v>
      </c>
      <c r="M181" s="21" t="s">
        <v>66</v>
      </c>
      <c r="N181" s="21" t="str">
        <f>'ENDC-n78_BE'!AE178</f>
        <v>N</v>
      </c>
      <c r="O181" s="21" t="str">
        <f>IF(N181="E","Please respond in Vendor Input column for all applicable UL combinations.",IF(AND(N181="N",'ENDC-n78_BE'!AA178=TRUE),IF('ENDC-n78_BE'!AC178=FALSE,"Check #Layers entered in Overview tab is correct.",""),""))</f>
        <v/>
      </c>
      <c r="P181" s="22" t="s">
        <v>3570</v>
      </c>
      <c r="Q181" s="22" t="s">
        <v>1650</v>
      </c>
      <c r="R181" s="29"/>
    </row>
    <row r="182" spans="1:18" ht="15" x14ac:dyDescent="0.15">
      <c r="A182" s="19" t="s">
        <v>1876</v>
      </c>
      <c r="B182" s="19" t="s">
        <v>1857</v>
      </c>
      <c r="C182" s="19">
        <v>2</v>
      </c>
      <c r="D182" s="19">
        <v>2</v>
      </c>
      <c r="E182" s="19">
        <v>1</v>
      </c>
      <c r="F182" s="19" t="s">
        <v>1858</v>
      </c>
      <c r="G182" s="19" t="s">
        <v>1414</v>
      </c>
      <c r="H182" s="19">
        <v>6</v>
      </c>
      <c r="I182" s="19">
        <v>8</v>
      </c>
      <c r="J182" s="19">
        <v>14</v>
      </c>
      <c r="K182" s="19" t="s">
        <v>316</v>
      </c>
      <c r="L182" s="19" t="s">
        <v>1590</v>
      </c>
      <c r="M182" s="19" t="s">
        <v>66</v>
      </c>
      <c r="N182" s="19" t="str">
        <f>'ENDC-n78_BE'!AE179</f>
        <v>N</v>
      </c>
      <c r="O182" s="19" t="str">
        <f>IF(N182="E","Please respond in Vendor Input column for all applicable UL combinations.",IF(AND(N182="N",'ENDC-n78_BE'!AA179=TRUE),IF('ENDC-n78_BE'!AC179=FALSE,"Check #Layers entered in Overview tab is correct.",""),""))</f>
        <v/>
      </c>
      <c r="P182" s="20" t="s">
        <v>3570</v>
      </c>
      <c r="Q182" s="20" t="s">
        <v>1650</v>
      </c>
      <c r="R182" s="28"/>
    </row>
    <row r="183" spans="1:18" ht="15" x14ac:dyDescent="0.15">
      <c r="A183" s="21" t="s">
        <v>1877</v>
      </c>
      <c r="B183" s="21" t="s">
        <v>1818</v>
      </c>
      <c r="C183" s="21">
        <v>4</v>
      </c>
      <c r="D183" s="21">
        <v>2</v>
      </c>
      <c r="E183" s="21">
        <v>1</v>
      </c>
      <c r="F183" s="21" t="s">
        <v>786</v>
      </c>
      <c r="G183" s="21" t="s">
        <v>1414</v>
      </c>
      <c r="H183" s="21">
        <v>8</v>
      </c>
      <c r="I183" s="21">
        <v>4</v>
      </c>
      <c r="J183" s="21">
        <v>12</v>
      </c>
      <c r="K183" s="21" t="s">
        <v>316</v>
      </c>
      <c r="L183" s="21" t="s">
        <v>1591</v>
      </c>
      <c r="M183" s="21" t="s">
        <v>62</v>
      </c>
      <c r="N183" s="21" t="str">
        <f>'ENDC-n78_BE'!AE180</f>
        <v>N</v>
      </c>
      <c r="O183" s="21" t="str">
        <f>IF(N183="E","Please respond in Vendor Input column for all applicable UL combinations.",IF(AND(N183="N",'ENDC-n78_BE'!AA180=TRUE),IF('ENDC-n78_BE'!AC180=FALSE,"Check #Layers entered in Overview tab is correct.",""),""))</f>
        <v/>
      </c>
      <c r="P183" s="22" t="s">
        <v>3570</v>
      </c>
      <c r="Q183" s="22" t="s">
        <v>1650</v>
      </c>
      <c r="R183" s="29"/>
    </row>
    <row r="184" spans="1:18" ht="15" x14ac:dyDescent="0.15">
      <c r="A184" s="19" t="s">
        <v>1878</v>
      </c>
      <c r="B184" s="19" t="s">
        <v>1843</v>
      </c>
      <c r="C184" s="19">
        <v>3</v>
      </c>
      <c r="D184" s="19">
        <v>2</v>
      </c>
      <c r="E184" s="19">
        <v>1</v>
      </c>
      <c r="F184" s="19" t="s">
        <v>797</v>
      </c>
      <c r="G184" s="19" t="s">
        <v>1414</v>
      </c>
      <c r="H184" s="19">
        <v>8</v>
      </c>
      <c r="I184" s="19">
        <v>4</v>
      </c>
      <c r="J184" s="19">
        <v>12</v>
      </c>
      <c r="K184" s="19" t="s">
        <v>316</v>
      </c>
      <c r="L184" s="19" t="s">
        <v>1592</v>
      </c>
      <c r="M184" s="19" t="s">
        <v>62</v>
      </c>
      <c r="N184" s="19" t="str">
        <f>'ENDC-n78_BE'!AE181</f>
        <v>N</v>
      </c>
      <c r="O184" s="19" t="str">
        <f>IF(N184="E","Please respond in Vendor Input column for all applicable UL combinations.",IF(AND(N184="N",'ENDC-n78_BE'!AA181=TRUE),IF('ENDC-n78_BE'!AC181=FALSE,"Check #Layers entered in Overview tab is correct.",""),""))</f>
        <v/>
      </c>
      <c r="P184" s="20" t="s">
        <v>3570</v>
      </c>
      <c r="Q184" s="20" t="s">
        <v>1650</v>
      </c>
      <c r="R184" s="28"/>
    </row>
    <row r="185" spans="1:18" ht="15" x14ac:dyDescent="0.15">
      <c r="A185" s="21" t="s">
        <v>1879</v>
      </c>
      <c r="B185" s="21" t="s">
        <v>1845</v>
      </c>
      <c r="C185" s="21">
        <v>3</v>
      </c>
      <c r="D185" s="21">
        <v>2</v>
      </c>
      <c r="E185" s="21">
        <v>1</v>
      </c>
      <c r="F185" s="21" t="s">
        <v>791</v>
      </c>
      <c r="G185" s="21" t="s">
        <v>1414</v>
      </c>
      <c r="H185" s="21">
        <v>8</v>
      </c>
      <c r="I185" s="21">
        <v>4</v>
      </c>
      <c r="J185" s="21">
        <v>12</v>
      </c>
      <c r="K185" s="21" t="s">
        <v>316</v>
      </c>
      <c r="L185" s="21" t="s">
        <v>1593</v>
      </c>
      <c r="M185" s="21" t="s">
        <v>62</v>
      </c>
      <c r="N185" s="21" t="str">
        <f>'ENDC-n78_BE'!AE182</f>
        <v>N</v>
      </c>
      <c r="O185" s="21" t="str">
        <f>IF(N185="E","Please respond in Vendor Input column for all applicable UL combinations.",IF(AND(N185="N",'ENDC-n78_BE'!AA182=TRUE),IF('ENDC-n78_BE'!AC182=FALSE,"Check #Layers entered in Overview tab is correct.",""),""))</f>
        <v/>
      </c>
      <c r="P185" s="22" t="s">
        <v>3570</v>
      </c>
      <c r="Q185" s="22" t="s">
        <v>1650</v>
      </c>
      <c r="R185" s="29"/>
    </row>
    <row r="186" spans="1:18" ht="15" x14ac:dyDescent="0.15">
      <c r="A186" s="19" t="s">
        <v>1880</v>
      </c>
      <c r="B186" s="19" t="s">
        <v>1847</v>
      </c>
      <c r="C186" s="19">
        <v>3</v>
      </c>
      <c r="D186" s="19">
        <v>2</v>
      </c>
      <c r="E186" s="19">
        <v>1</v>
      </c>
      <c r="F186" s="19" t="s">
        <v>800</v>
      </c>
      <c r="G186" s="19" t="s">
        <v>1414</v>
      </c>
      <c r="H186" s="19">
        <v>8</v>
      </c>
      <c r="I186" s="19">
        <v>4</v>
      </c>
      <c r="J186" s="19">
        <v>12</v>
      </c>
      <c r="K186" s="19" t="s">
        <v>316</v>
      </c>
      <c r="L186" s="19" t="s">
        <v>1594</v>
      </c>
      <c r="M186" s="19" t="s">
        <v>62</v>
      </c>
      <c r="N186" s="19" t="str">
        <f>'ENDC-n78_BE'!AE183</f>
        <v>N</v>
      </c>
      <c r="O186" s="19" t="str">
        <f>IF(N186="E","Please respond in Vendor Input column for all applicable UL combinations.",IF(AND(N186="N",'ENDC-n78_BE'!AA183=TRUE),IF('ENDC-n78_BE'!AC183=FALSE,"Check #Layers entered in Overview tab is correct.",""),""))</f>
        <v/>
      </c>
      <c r="P186" s="20" t="s">
        <v>3570</v>
      </c>
      <c r="Q186" s="20" t="s">
        <v>1650</v>
      </c>
      <c r="R186" s="28"/>
    </row>
    <row r="187" spans="1:18" ht="15" x14ac:dyDescent="0.15">
      <c r="A187" s="21" t="s">
        <v>1881</v>
      </c>
      <c r="B187" s="21" t="s">
        <v>1849</v>
      </c>
      <c r="C187" s="21">
        <v>3</v>
      </c>
      <c r="D187" s="21">
        <v>2</v>
      </c>
      <c r="E187" s="21">
        <v>1</v>
      </c>
      <c r="F187" s="21" t="s">
        <v>794</v>
      </c>
      <c r="G187" s="21" t="s">
        <v>1414</v>
      </c>
      <c r="H187" s="21">
        <v>8</v>
      </c>
      <c r="I187" s="21">
        <v>4</v>
      </c>
      <c r="J187" s="21">
        <v>12</v>
      </c>
      <c r="K187" s="21" t="s">
        <v>316</v>
      </c>
      <c r="L187" s="21" t="s">
        <v>1595</v>
      </c>
      <c r="M187" s="21" t="s">
        <v>62</v>
      </c>
      <c r="N187" s="21" t="str">
        <f>'ENDC-n78_BE'!AE184</f>
        <v>N</v>
      </c>
      <c r="O187" s="21" t="str">
        <f>IF(N187="E","Please respond in Vendor Input column for all applicable UL combinations.",IF(AND(N187="N",'ENDC-n78_BE'!AA184=TRUE),IF('ENDC-n78_BE'!AC184=FALSE,"Check #Layers entered in Overview tab is correct.",""),""))</f>
        <v/>
      </c>
      <c r="P187" s="22" t="s">
        <v>3570</v>
      </c>
      <c r="Q187" s="22" t="s">
        <v>1650</v>
      </c>
      <c r="R187" s="29"/>
    </row>
    <row r="188" spans="1:18" ht="15" x14ac:dyDescent="0.15">
      <c r="A188" s="19" t="s">
        <v>1882</v>
      </c>
      <c r="B188" s="19" t="s">
        <v>1851</v>
      </c>
      <c r="C188" s="19">
        <v>2</v>
      </c>
      <c r="D188" s="19">
        <v>2</v>
      </c>
      <c r="E188" s="19">
        <v>1</v>
      </c>
      <c r="F188" s="19" t="s">
        <v>1852</v>
      </c>
      <c r="G188" s="19" t="s">
        <v>1414</v>
      </c>
      <c r="H188" s="19">
        <v>4</v>
      </c>
      <c r="I188" s="19">
        <v>8</v>
      </c>
      <c r="J188" s="19">
        <v>12</v>
      </c>
      <c r="K188" s="19" t="s">
        <v>316</v>
      </c>
      <c r="L188" s="19" t="s">
        <v>1596</v>
      </c>
      <c r="M188" s="19" t="s">
        <v>66</v>
      </c>
      <c r="N188" s="19" t="str">
        <f>'ENDC-n78_BE'!AE185</f>
        <v>N</v>
      </c>
      <c r="O188" s="19" t="str">
        <f>IF(N188="E","Please respond in Vendor Input column for all applicable UL combinations.",IF(AND(N188="N",'ENDC-n78_BE'!AA185=TRUE),IF('ENDC-n78_BE'!AC185=FALSE,"Check #Layers entered in Overview tab is correct.",""),""))</f>
        <v/>
      </c>
      <c r="P188" s="20" t="s">
        <v>3570</v>
      </c>
      <c r="Q188" s="20" t="s">
        <v>1650</v>
      </c>
      <c r="R188" s="20"/>
    </row>
    <row r="189" spans="1:18" ht="15" x14ac:dyDescent="0.15">
      <c r="A189" s="21" t="s">
        <v>1883</v>
      </c>
      <c r="B189" s="21" t="s">
        <v>1854</v>
      </c>
      <c r="C189" s="21">
        <v>2</v>
      </c>
      <c r="D189" s="21">
        <v>2</v>
      </c>
      <c r="E189" s="21">
        <v>1</v>
      </c>
      <c r="F189" s="21" t="s">
        <v>1855</v>
      </c>
      <c r="G189" s="21" t="s">
        <v>1414</v>
      </c>
      <c r="H189" s="21">
        <v>4</v>
      </c>
      <c r="I189" s="21">
        <v>8</v>
      </c>
      <c r="J189" s="21">
        <v>12</v>
      </c>
      <c r="K189" s="21" t="s">
        <v>316</v>
      </c>
      <c r="L189" s="21" t="s">
        <v>1597</v>
      </c>
      <c r="M189" s="21" t="s">
        <v>66</v>
      </c>
      <c r="N189" s="21" t="str">
        <f>'ENDC-n78_BE'!AE186</f>
        <v>N</v>
      </c>
      <c r="O189" s="21" t="str">
        <f>IF(N189="E","Please respond in Vendor Input column for all applicable UL combinations.",IF(AND(N189="N",'ENDC-n78_BE'!AA186=TRUE),IF('ENDC-n78_BE'!AC186=FALSE,"Check #Layers entered in Overview tab is correct.",""),""))</f>
        <v/>
      </c>
      <c r="P189" s="22" t="s">
        <v>3570</v>
      </c>
      <c r="Q189" s="22" t="s">
        <v>1650</v>
      </c>
      <c r="R189" s="22"/>
    </row>
    <row r="190" spans="1:18" ht="15" x14ac:dyDescent="0.15">
      <c r="A190" s="19" t="s">
        <v>1884</v>
      </c>
      <c r="B190" s="19" t="s">
        <v>1857</v>
      </c>
      <c r="C190" s="19">
        <v>2</v>
      </c>
      <c r="D190" s="19">
        <v>2</v>
      </c>
      <c r="E190" s="19">
        <v>1</v>
      </c>
      <c r="F190" s="19" t="s">
        <v>1858</v>
      </c>
      <c r="G190" s="19" t="s">
        <v>1414</v>
      </c>
      <c r="H190" s="19">
        <v>4</v>
      </c>
      <c r="I190" s="19">
        <v>8</v>
      </c>
      <c r="J190" s="19">
        <v>12</v>
      </c>
      <c r="K190" s="19" t="s">
        <v>316</v>
      </c>
      <c r="L190" s="19" t="s">
        <v>1598</v>
      </c>
      <c r="M190" s="19" t="s">
        <v>66</v>
      </c>
      <c r="N190" s="19" t="str">
        <f>'ENDC-n78_BE'!AE187</f>
        <v>N</v>
      </c>
      <c r="O190" s="19" t="str">
        <f>IF(N190="E","Please respond in Vendor Input column for all applicable UL combinations.",IF(AND(N190="N",'ENDC-n78_BE'!AA187=TRUE),IF('ENDC-n78_BE'!AC187=FALSE,"Check #Layers entered in Overview tab is correct.",""),""))</f>
        <v/>
      </c>
      <c r="P190" s="20" t="s">
        <v>3570</v>
      </c>
      <c r="Q190" s="20" t="s">
        <v>1650</v>
      </c>
      <c r="R190" s="20"/>
    </row>
    <row r="191" spans="1:18" ht="15" x14ac:dyDescent="0.15">
      <c r="A191" s="21" t="s">
        <v>1885</v>
      </c>
      <c r="B191" s="21" t="s">
        <v>1886</v>
      </c>
      <c r="C191" s="21">
        <v>2</v>
      </c>
      <c r="D191" s="21">
        <v>2</v>
      </c>
      <c r="E191" s="21">
        <v>1</v>
      </c>
      <c r="F191" s="21" t="s">
        <v>1887</v>
      </c>
      <c r="G191" s="21" t="s">
        <v>1414</v>
      </c>
      <c r="H191" s="21">
        <v>8</v>
      </c>
      <c r="I191" s="21">
        <v>4</v>
      </c>
      <c r="J191" s="21">
        <v>12</v>
      </c>
      <c r="K191" s="21" t="s">
        <v>316</v>
      </c>
      <c r="L191" s="21" t="s">
        <v>1599</v>
      </c>
      <c r="M191" s="21" t="s">
        <v>89</v>
      </c>
      <c r="N191" s="21" t="str">
        <f>'ENDC-n78_BE'!AE188</f>
        <v>N</v>
      </c>
      <c r="O191" s="21" t="str">
        <f>IF(N191="E","Please respond in Vendor Input column for all applicable UL combinations.",IF(AND(N191="N",'ENDC-n78_BE'!AA188=TRUE),IF('ENDC-n78_BE'!AC188=FALSE,"Check #Layers entered in Overview tab is correct.",""),""))</f>
        <v/>
      </c>
      <c r="P191" s="22" t="s">
        <v>3570</v>
      </c>
      <c r="Q191" s="22" t="s">
        <v>1650</v>
      </c>
      <c r="R191" s="29"/>
    </row>
    <row r="192" spans="1:18" ht="15" x14ac:dyDescent="0.15">
      <c r="A192" s="19" t="s">
        <v>1888</v>
      </c>
      <c r="B192" s="19" t="s">
        <v>1889</v>
      </c>
      <c r="C192" s="19">
        <v>2</v>
      </c>
      <c r="D192" s="19">
        <v>2</v>
      </c>
      <c r="E192" s="19">
        <v>1</v>
      </c>
      <c r="F192" s="19" t="s">
        <v>824</v>
      </c>
      <c r="G192" s="19" t="s">
        <v>1414</v>
      </c>
      <c r="H192" s="19">
        <v>8</v>
      </c>
      <c r="I192" s="19">
        <v>4</v>
      </c>
      <c r="J192" s="19">
        <v>12</v>
      </c>
      <c r="K192" s="19" t="s">
        <v>316</v>
      </c>
      <c r="L192" s="19" t="s">
        <v>1600</v>
      </c>
      <c r="M192" s="19" t="s">
        <v>62</v>
      </c>
      <c r="N192" s="19" t="str">
        <f>'ENDC-n78_BE'!AE189</f>
        <v>N</v>
      </c>
      <c r="O192" s="19" t="str">
        <f>IF(N192="E","Please respond in Vendor Input column for all applicable UL combinations.",IF(AND(N192="N",'ENDC-n78_BE'!AA189=TRUE),IF('ENDC-n78_BE'!AC189=FALSE,"Check #Layers entered in Overview tab is correct.",""),""))</f>
        <v/>
      </c>
      <c r="P192" s="20" t="s">
        <v>3570</v>
      </c>
      <c r="Q192" s="20" t="s">
        <v>1650</v>
      </c>
      <c r="R192" s="28"/>
    </row>
    <row r="193" spans="1:18" ht="15" x14ac:dyDescent="0.15">
      <c r="A193" s="21" t="s">
        <v>1890</v>
      </c>
      <c r="B193" s="21" t="s">
        <v>1891</v>
      </c>
      <c r="C193" s="21">
        <v>2</v>
      </c>
      <c r="D193" s="21">
        <v>2</v>
      </c>
      <c r="E193" s="21">
        <v>1</v>
      </c>
      <c r="F193" s="21" t="s">
        <v>821</v>
      </c>
      <c r="G193" s="21" t="s">
        <v>1414</v>
      </c>
      <c r="H193" s="21">
        <v>8</v>
      </c>
      <c r="I193" s="21">
        <v>4</v>
      </c>
      <c r="J193" s="21">
        <v>12</v>
      </c>
      <c r="K193" s="21" t="s">
        <v>316</v>
      </c>
      <c r="L193" s="21" t="s">
        <v>1601</v>
      </c>
      <c r="M193" s="21" t="s">
        <v>62</v>
      </c>
      <c r="N193" s="21" t="str">
        <f>'ENDC-n78_BE'!AE190</f>
        <v>N</v>
      </c>
      <c r="O193" s="21" t="str">
        <f>IF(N193="E","Please respond in Vendor Input column for all applicable UL combinations.",IF(AND(N193="N",'ENDC-n78_BE'!AA190=TRUE),IF('ENDC-n78_BE'!AC190=FALSE,"Check #Layers entered in Overview tab is correct.",""),""))</f>
        <v/>
      </c>
      <c r="P193" s="22" t="s">
        <v>3570</v>
      </c>
      <c r="Q193" s="22" t="s">
        <v>1650</v>
      </c>
      <c r="R193" s="29"/>
    </row>
    <row r="194" spans="1:18" ht="15" x14ac:dyDescent="0.15">
      <c r="A194" s="19" t="s">
        <v>1892</v>
      </c>
      <c r="B194" s="19" t="s">
        <v>1893</v>
      </c>
      <c r="C194" s="19">
        <v>2</v>
      </c>
      <c r="D194" s="19">
        <v>2</v>
      </c>
      <c r="E194" s="19">
        <v>1</v>
      </c>
      <c r="F194" s="19" t="s">
        <v>818</v>
      </c>
      <c r="G194" s="19" t="s">
        <v>1414</v>
      </c>
      <c r="H194" s="19">
        <v>8</v>
      </c>
      <c r="I194" s="19">
        <v>4</v>
      </c>
      <c r="J194" s="19">
        <v>12</v>
      </c>
      <c r="K194" s="19" t="s">
        <v>316</v>
      </c>
      <c r="L194" s="19" t="s">
        <v>1602</v>
      </c>
      <c r="M194" s="19" t="s">
        <v>62</v>
      </c>
      <c r="N194" s="19" t="str">
        <f>'ENDC-n78_BE'!AE191</f>
        <v>N</v>
      </c>
      <c r="O194" s="19" t="str">
        <f>IF(N194="E","Please respond in Vendor Input column for all applicable UL combinations.",IF(AND(N194="N",'ENDC-n78_BE'!AA191=TRUE),IF('ENDC-n78_BE'!AC191=FALSE,"Check #Layers entered in Overview tab is correct.",""),""))</f>
        <v/>
      </c>
      <c r="P194" s="20" t="s">
        <v>3570</v>
      </c>
      <c r="Q194" s="20" t="s">
        <v>1650</v>
      </c>
      <c r="R194" s="28"/>
    </row>
    <row r="195" spans="1:18" ht="15" x14ac:dyDescent="0.15">
      <c r="A195" s="21" t="s">
        <v>1894</v>
      </c>
      <c r="B195" s="21" t="s">
        <v>1864</v>
      </c>
      <c r="C195" s="21">
        <v>3</v>
      </c>
      <c r="D195" s="21">
        <v>2</v>
      </c>
      <c r="E195" s="21">
        <v>1</v>
      </c>
      <c r="F195" s="21" t="s">
        <v>808</v>
      </c>
      <c r="G195" s="21" t="s">
        <v>1414</v>
      </c>
      <c r="H195" s="21">
        <v>6</v>
      </c>
      <c r="I195" s="21">
        <v>4</v>
      </c>
      <c r="J195" s="21">
        <v>10</v>
      </c>
      <c r="K195" s="21" t="s">
        <v>316</v>
      </c>
      <c r="L195" s="21" t="s">
        <v>1603</v>
      </c>
      <c r="M195" s="21" t="s">
        <v>62</v>
      </c>
      <c r="N195" s="21" t="str">
        <f>'ENDC-n78_BE'!AE192</f>
        <v>N</v>
      </c>
      <c r="O195" s="21" t="str">
        <f>IF(N195="E","Please respond in Vendor Input column for all applicable UL combinations.",IF(AND(N195="N",'ENDC-n78_BE'!AA192=TRUE),IF('ENDC-n78_BE'!AC192=FALSE,"Check #Layers entered in Overview tab is correct.",""),""))</f>
        <v/>
      </c>
      <c r="P195" s="22" t="s">
        <v>3570</v>
      </c>
      <c r="Q195" s="22" t="s">
        <v>1650</v>
      </c>
      <c r="R195" s="29"/>
    </row>
    <row r="196" spans="1:18" ht="15" x14ac:dyDescent="0.15">
      <c r="A196" s="19" t="s">
        <v>1895</v>
      </c>
      <c r="B196" s="19" t="s">
        <v>1843</v>
      </c>
      <c r="C196" s="19">
        <v>3</v>
      </c>
      <c r="D196" s="19">
        <v>2</v>
      </c>
      <c r="E196" s="19">
        <v>1</v>
      </c>
      <c r="F196" s="19" t="s">
        <v>797</v>
      </c>
      <c r="G196" s="19" t="s">
        <v>1414</v>
      </c>
      <c r="H196" s="19">
        <v>6</v>
      </c>
      <c r="I196" s="19">
        <v>4</v>
      </c>
      <c r="J196" s="19">
        <v>10</v>
      </c>
      <c r="K196" s="19" t="s">
        <v>316</v>
      </c>
      <c r="L196" s="19" t="s">
        <v>1604</v>
      </c>
      <c r="M196" s="19" t="s">
        <v>62</v>
      </c>
      <c r="N196" s="19" t="str">
        <f>'ENDC-n78_BE'!AE193</f>
        <v>N</v>
      </c>
      <c r="O196" s="19" t="str">
        <f>IF(N196="E","Please respond in Vendor Input column for all applicable UL combinations.",IF(AND(N196="N",'ENDC-n78_BE'!AA193=TRUE),IF('ENDC-n78_BE'!AC193=FALSE,"Check #Layers entered in Overview tab is correct.",""),""))</f>
        <v/>
      </c>
      <c r="P196" s="20" t="s">
        <v>3570</v>
      </c>
      <c r="Q196" s="20" t="s">
        <v>1650</v>
      </c>
      <c r="R196" s="28"/>
    </row>
    <row r="197" spans="1:18" ht="15" x14ac:dyDescent="0.15">
      <c r="A197" s="21" t="s">
        <v>1896</v>
      </c>
      <c r="B197" s="21" t="s">
        <v>1845</v>
      </c>
      <c r="C197" s="21">
        <v>3</v>
      </c>
      <c r="D197" s="21">
        <v>2</v>
      </c>
      <c r="E197" s="21">
        <v>1</v>
      </c>
      <c r="F197" s="21" t="s">
        <v>791</v>
      </c>
      <c r="G197" s="21" t="s">
        <v>1414</v>
      </c>
      <c r="H197" s="21">
        <v>6</v>
      </c>
      <c r="I197" s="21">
        <v>4</v>
      </c>
      <c r="J197" s="21">
        <v>10</v>
      </c>
      <c r="K197" s="21" t="s">
        <v>316</v>
      </c>
      <c r="L197" s="21" t="s">
        <v>1605</v>
      </c>
      <c r="M197" s="21" t="s">
        <v>62</v>
      </c>
      <c r="N197" s="21" t="str">
        <f>'ENDC-n78_BE'!AE194</f>
        <v>N</v>
      </c>
      <c r="O197" s="21" t="str">
        <f>IF(N197="E","Please respond in Vendor Input column for all applicable UL combinations.",IF(AND(N197="N",'ENDC-n78_BE'!AA194=TRUE),IF('ENDC-n78_BE'!AC194=FALSE,"Check #Layers entered in Overview tab is correct.",""),""))</f>
        <v/>
      </c>
      <c r="P197" s="22" t="s">
        <v>3570</v>
      </c>
      <c r="Q197" s="22" t="s">
        <v>1650</v>
      </c>
      <c r="R197" s="29"/>
    </row>
    <row r="198" spans="1:18" ht="15" x14ac:dyDescent="0.15">
      <c r="A198" s="19" t="s">
        <v>1897</v>
      </c>
      <c r="B198" s="19" t="s">
        <v>1847</v>
      </c>
      <c r="C198" s="19">
        <v>3</v>
      </c>
      <c r="D198" s="19">
        <v>2</v>
      </c>
      <c r="E198" s="19">
        <v>1</v>
      </c>
      <c r="F198" s="19" t="s">
        <v>800</v>
      </c>
      <c r="G198" s="19" t="s">
        <v>1414</v>
      </c>
      <c r="H198" s="19">
        <v>6</v>
      </c>
      <c r="I198" s="19">
        <v>4</v>
      </c>
      <c r="J198" s="19">
        <v>10</v>
      </c>
      <c r="K198" s="19" t="s">
        <v>316</v>
      </c>
      <c r="L198" s="19" t="s">
        <v>1606</v>
      </c>
      <c r="M198" s="19" t="s">
        <v>62</v>
      </c>
      <c r="N198" s="19" t="str">
        <f>'ENDC-n78_BE'!AE195</f>
        <v>N</v>
      </c>
      <c r="O198" s="19" t="str">
        <f>IF(N198="E","Please respond in Vendor Input column for all applicable UL combinations.",IF(AND(N198="N",'ENDC-n78_BE'!AA195=TRUE),IF('ENDC-n78_BE'!AC195=FALSE,"Check #Layers entered in Overview tab is correct.",""),""))</f>
        <v/>
      </c>
      <c r="P198" s="20" t="s">
        <v>3570</v>
      </c>
      <c r="Q198" s="20" t="s">
        <v>1650</v>
      </c>
      <c r="R198" s="28"/>
    </row>
    <row r="199" spans="1:18" ht="15" x14ac:dyDescent="0.15">
      <c r="A199" s="21" t="s">
        <v>1898</v>
      </c>
      <c r="B199" s="21" t="s">
        <v>1869</v>
      </c>
      <c r="C199" s="21">
        <v>3</v>
      </c>
      <c r="D199" s="21">
        <v>2</v>
      </c>
      <c r="E199" s="21">
        <v>1</v>
      </c>
      <c r="F199" s="21" t="s">
        <v>805</v>
      </c>
      <c r="G199" s="21" t="s">
        <v>1414</v>
      </c>
      <c r="H199" s="21">
        <v>6</v>
      </c>
      <c r="I199" s="21">
        <v>4</v>
      </c>
      <c r="J199" s="21">
        <v>10</v>
      </c>
      <c r="K199" s="21" t="s">
        <v>316</v>
      </c>
      <c r="L199" s="21" t="s">
        <v>1607</v>
      </c>
      <c r="M199" s="21" t="s">
        <v>62</v>
      </c>
      <c r="N199" s="21" t="str">
        <f>'ENDC-n78_BE'!AE196</f>
        <v>N</v>
      </c>
      <c r="O199" s="21" t="str">
        <f>IF(N199="E","Please respond in Vendor Input column for all applicable UL combinations.",IF(AND(N199="N",'ENDC-n78_BE'!AA196=TRUE),IF('ENDC-n78_BE'!AC196=FALSE,"Check #Layers entered in Overview tab is correct.",""),""))</f>
        <v/>
      </c>
      <c r="P199" s="22" t="s">
        <v>3570</v>
      </c>
      <c r="Q199" s="22" t="s">
        <v>1650</v>
      </c>
      <c r="R199" s="29"/>
    </row>
    <row r="200" spans="1:18" ht="15" x14ac:dyDescent="0.15">
      <c r="A200" s="19" t="s">
        <v>1899</v>
      </c>
      <c r="B200" s="19" t="s">
        <v>1849</v>
      </c>
      <c r="C200" s="19">
        <v>3</v>
      </c>
      <c r="D200" s="19">
        <v>2</v>
      </c>
      <c r="E200" s="19">
        <v>1</v>
      </c>
      <c r="F200" s="19" t="s">
        <v>794</v>
      </c>
      <c r="G200" s="19" t="s">
        <v>1414</v>
      </c>
      <c r="H200" s="19">
        <v>6</v>
      </c>
      <c r="I200" s="19">
        <v>4</v>
      </c>
      <c r="J200" s="19">
        <v>10</v>
      </c>
      <c r="K200" s="19" t="s">
        <v>316</v>
      </c>
      <c r="L200" s="19" t="s">
        <v>1608</v>
      </c>
      <c r="M200" s="19" t="s">
        <v>62</v>
      </c>
      <c r="N200" s="19" t="str">
        <f>'ENDC-n78_BE'!AE197</f>
        <v>N</v>
      </c>
      <c r="O200" s="19" t="str">
        <f>IF(N200="E","Please respond in Vendor Input column for all applicable UL combinations.",IF(AND(N200="N",'ENDC-n78_BE'!AA197=TRUE),IF('ENDC-n78_BE'!AC197=FALSE,"Check #Layers entered in Overview tab is correct.",""),""))</f>
        <v/>
      </c>
      <c r="P200" s="20" t="s">
        <v>3570</v>
      </c>
      <c r="Q200" s="20" t="s">
        <v>1650</v>
      </c>
      <c r="R200" s="28"/>
    </row>
    <row r="201" spans="1:18" ht="15" x14ac:dyDescent="0.15">
      <c r="A201" s="21" t="s">
        <v>1900</v>
      </c>
      <c r="B201" s="21" t="s">
        <v>1886</v>
      </c>
      <c r="C201" s="21">
        <v>2</v>
      </c>
      <c r="D201" s="21">
        <v>2</v>
      </c>
      <c r="E201" s="21">
        <v>1</v>
      </c>
      <c r="F201" s="21" t="s">
        <v>1887</v>
      </c>
      <c r="G201" s="21" t="s">
        <v>1414</v>
      </c>
      <c r="H201" s="21">
        <v>6</v>
      </c>
      <c r="I201" s="21">
        <v>4</v>
      </c>
      <c r="J201" s="21">
        <v>10</v>
      </c>
      <c r="K201" s="21" t="s">
        <v>316</v>
      </c>
      <c r="L201" s="21" t="s">
        <v>1609</v>
      </c>
      <c r="M201" s="21" t="s">
        <v>89</v>
      </c>
      <c r="N201" s="21" t="str">
        <f>'ENDC-n78_BE'!AE198</f>
        <v>N</v>
      </c>
      <c r="O201" s="21" t="str">
        <f>IF(N201="E","Please respond in Vendor Input column for all applicable UL combinations.",IF(AND(N201="N",'ENDC-n78_BE'!AA198=TRUE),IF('ENDC-n78_BE'!AC198=FALSE,"Check #Layers entered in Overview tab is correct.",""),""))</f>
        <v/>
      </c>
      <c r="P201" s="22" t="s">
        <v>3570</v>
      </c>
      <c r="Q201" s="22" t="s">
        <v>1650</v>
      </c>
      <c r="R201" s="29"/>
    </row>
    <row r="202" spans="1:18" ht="15" x14ac:dyDescent="0.15">
      <c r="A202" s="19" t="s">
        <v>1901</v>
      </c>
      <c r="B202" s="19" t="s">
        <v>1889</v>
      </c>
      <c r="C202" s="19">
        <v>2</v>
      </c>
      <c r="D202" s="19">
        <v>2</v>
      </c>
      <c r="E202" s="19">
        <v>1</v>
      </c>
      <c r="F202" s="19" t="s">
        <v>824</v>
      </c>
      <c r="G202" s="19" t="s">
        <v>1414</v>
      </c>
      <c r="H202" s="19">
        <v>6</v>
      </c>
      <c r="I202" s="19">
        <v>4</v>
      </c>
      <c r="J202" s="19">
        <v>10</v>
      </c>
      <c r="K202" s="19" t="s">
        <v>316</v>
      </c>
      <c r="L202" s="19" t="s">
        <v>1610</v>
      </c>
      <c r="M202" s="19" t="s">
        <v>62</v>
      </c>
      <c r="N202" s="19" t="str">
        <f>'ENDC-n78_BE'!AE199</f>
        <v>N</v>
      </c>
      <c r="O202" s="19" t="str">
        <f>IF(N202="E","Please respond in Vendor Input column for all applicable UL combinations.",IF(AND(N202="N",'ENDC-n78_BE'!AA199=TRUE),IF('ENDC-n78_BE'!AC199=FALSE,"Check #Layers entered in Overview tab is correct.",""),""))</f>
        <v/>
      </c>
      <c r="P202" s="20" t="s">
        <v>3570</v>
      </c>
      <c r="Q202" s="20" t="s">
        <v>1650</v>
      </c>
      <c r="R202" s="28"/>
    </row>
    <row r="203" spans="1:18" ht="15" x14ac:dyDescent="0.15">
      <c r="A203" s="21" t="s">
        <v>1902</v>
      </c>
      <c r="B203" s="21" t="s">
        <v>1889</v>
      </c>
      <c r="C203" s="21">
        <v>2</v>
      </c>
      <c r="D203" s="21">
        <v>2</v>
      </c>
      <c r="E203" s="21">
        <v>1</v>
      </c>
      <c r="F203" s="21" t="s">
        <v>824</v>
      </c>
      <c r="G203" s="21" t="s">
        <v>1414</v>
      </c>
      <c r="H203" s="21">
        <v>6</v>
      </c>
      <c r="I203" s="21">
        <v>4</v>
      </c>
      <c r="J203" s="21">
        <v>10</v>
      </c>
      <c r="K203" s="21" t="s">
        <v>316</v>
      </c>
      <c r="L203" s="21" t="s">
        <v>1611</v>
      </c>
      <c r="M203" s="21" t="s">
        <v>62</v>
      </c>
      <c r="N203" s="21" t="str">
        <f>'ENDC-n78_BE'!AE200</f>
        <v>N</v>
      </c>
      <c r="O203" s="21" t="str">
        <f>IF(N203="E","Please respond in Vendor Input column for all applicable UL combinations.",IF(AND(N203="N",'ENDC-n78_BE'!AA200=TRUE),IF('ENDC-n78_BE'!AC200=FALSE,"Check #Layers entered in Overview tab is correct.",""),""))</f>
        <v/>
      </c>
      <c r="P203" s="22" t="s">
        <v>3570</v>
      </c>
      <c r="Q203" s="22" t="s">
        <v>1650</v>
      </c>
      <c r="R203" s="29"/>
    </row>
    <row r="204" spans="1:18" ht="15" x14ac:dyDescent="0.15">
      <c r="A204" s="19" t="s">
        <v>1903</v>
      </c>
      <c r="B204" s="19" t="s">
        <v>1904</v>
      </c>
      <c r="C204" s="19">
        <v>2</v>
      </c>
      <c r="D204" s="19">
        <v>2</v>
      </c>
      <c r="E204" s="19">
        <v>1</v>
      </c>
      <c r="F204" s="19" t="s">
        <v>840</v>
      </c>
      <c r="G204" s="19" t="s">
        <v>1414</v>
      </c>
      <c r="H204" s="19">
        <v>6</v>
      </c>
      <c r="I204" s="19">
        <v>4</v>
      </c>
      <c r="J204" s="19">
        <v>10</v>
      </c>
      <c r="K204" s="19" t="s">
        <v>316</v>
      </c>
      <c r="L204" s="19" t="s">
        <v>1612</v>
      </c>
      <c r="M204" s="19" t="s">
        <v>62</v>
      </c>
      <c r="N204" s="19" t="str">
        <f>'ENDC-n78_BE'!AE201</f>
        <v>N</v>
      </c>
      <c r="O204" s="19" t="str">
        <f>IF(N204="E","Please respond in Vendor Input column for all applicable UL combinations.",IF(AND(N204="N",'ENDC-n78_BE'!AA201=TRUE),IF('ENDC-n78_BE'!AC201=FALSE,"Check #Layers entered in Overview tab is correct.",""),""))</f>
        <v/>
      </c>
      <c r="P204" s="20" t="s">
        <v>3570</v>
      </c>
      <c r="Q204" s="20" t="s">
        <v>1650</v>
      </c>
      <c r="R204" s="28"/>
    </row>
    <row r="205" spans="1:18" ht="15" x14ac:dyDescent="0.15">
      <c r="A205" s="21" t="s">
        <v>1905</v>
      </c>
      <c r="B205" s="21" t="s">
        <v>1906</v>
      </c>
      <c r="C205" s="21">
        <v>2</v>
      </c>
      <c r="D205" s="21">
        <v>2</v>
      </c>
      <c r="E205" s="21">
        <v>1</v>
      </c>
      <c r="F205" s="21" t="s">
        <v>845</v>
      </c>
      <c r="G205" s="21" t="s">
        <v>1414</v>
      </c>
      <c r="H205" s="21">
        <v>6</v>
      </c>
      <c r="I205" s="21">
        <v>4</v>
      </c>
      <c r="J205" s="21">
        <v>10</v>
      </c>
      <c r="K205" s="21" t="s">
        <v>316</v>
      </c>
      <c r="L205" s="21" t="s">
        <v>1613</v>
      </c>
      <c r="M205" s="21" t="s">
        <v>62</v>
      </c>
      <c r="N205" s="21" t="str">
        <f>'ENDC-n78_BE'!AE202</f>
        <v>N</v>
      </c>
      <c r="O205" s="21" t="str">
        <f>IF(N205="E","Please respond in Vendor Input column for all applicable UL combinations.",IF(AND(N205="N",'ENDC-n78_BE'!AA202=TRUE),IF('ENDC-n78_BE'!AC202=FALSE,"Check #Layers entered in Overview tab is correct.",""),""))</f>
        <v/>
      </c>
      <c r="P205" s="22" t="s">
        <v>3570</v>
      </c>
      <c r="Q205" s="22" t="s">
        <v>1650</v>
      </c>
      <c r="R205" s="29"/>
    </row>
    <row r="206" spans="1:18" ht="15" x14ac:dyDescent="0.15">
      <c r="A206" s="19" t="s">
        <v>1907</v>
      </c>
      <c r="B206" s="19" t="s">
        <v>1891</v>
      </c>
      <c r="C206" s="19">
        <v>2</v>
      </c>
      <c r="D206" s="19">
        <v>2</v>
      </c>
      <c r="E206" s="19">
        <v>1</v>
      </c>
      <c r="F206" s="19" t="s">
        <v>821</v>
      </c>
      <c r="G206" s="19" t="s">
        <v>1414</v>
      </c>
      <c r="H206" s="19">
        <v>6</v>
      </c>
      <c r="I206" s="19">
        <v>4</v>
      </c>
      <c r="J206" s="19">
        <v>10</v>
      </c>
      <c r="K206" s="19" t="s">
        <v>316</v>
      </c>
      <c r="L206" s="19" t="s">
        <v>1614</v>
      </c>
      <c r="M206" s="19" t="s">
        <v>62</v>
      </c>
      <c r="N206" s="19" t="str">
        <f>'ENDC-n78_BE'!AE203</f>
        <v>N</v>
      </c>
      <c r="O206" s="19" t="str">
        <f>IF(N206="E","Please respond in Vendor Input column for all applicable UL combinations.",IF(AND(N206="N",'ENDC-n78_BE'!AA203=TRUE),IF('ENDC-n78_BE'!AC203=FALSE,"Check #Layers entered in Overview tab is correct.",""),""))</f>
        <v/>
      </c>
      <c r="P206" s="20" t="s">
        <v>3570</v>
      </c>
      <c r="Q206" s="20" t="s">
        <v>1650</v>
      </c>
      <c r="R206" s="28"/>
    </row>
    <row r="207" spans="1:18" ht="15" x14ac:dyDescent="0.15">
      <c r="A207" s="21" t="s">
        <v>1908</v>
      </c>
      <c r="B207" s="21" t="s">
        <v>1891</v>
      </c>
      <c r="C207" s="21">
        <v>2</v>
      </c>
      <c r="D207" s="21">
        <v>2</v>
      </c>
      <c r="E207" s="21">
        <v>1</v>
      </c>
      <c r="F207" s="21" t="s">
        <v>821</v>
      </c>
      <c r="G207" s="21" t="s">
        <v>1414</v>
      </c>
      <c r="H207" s="21">
        <v>6</v>
      </c>
      <c r="I207" s="21">
        <v>4</v>
      </c>
      <c r="J207" s="21">
        <v>10</v>
      </c>
      <c r="K207" s="21" t="s">
        <v>316</v>
      </c>
      <c r="L207" s="21" t="s">
        <v>1615</v>
      </c>
      <c r="M207" s="21" t="s">
        <v>62</v>
      </c>
      <c r="N207" s="21" t="str">
        <f>'ENDC-n78_BE'!AE204</f>
        <v>N</v>
      </c>
      <c r="O207" s="21" t="str">
        <f>IF(N207="E","Please respond in Vendor Input column for all applicable UL combinations.",IF(AND(N207="N",'ENDC-n78_BE'!AA204=TRUE),IF('ENDC-n78_BE'!AC204=FALSE,"Check #Layers entered in Overview tab is correct.",""),""))</f>
        <v/>
      </c>
      <c r="P207" s="22" t="s">
        <v>3570</v>
      </c>
      <c r="Q207" s="22" t="s">
        <v>1650</v>
      </c>
      <c r="R207" s="29"/>
    </row>
    <row r="208" spans="1:18" ht="15" x14ac:dyDescent="0.15">
      <c r="A208" s="19" t="s">
        <v>1909</v>
      </c>
      <c r="B208" s="19" t="s">
        <v>1893</v>
      </c>
      <c r="C208" s="19">
        <v>2</v>
      </c>
      <c r="D208" s="19">
        <v>2</v>
      </c>
      <c r="E208" s="19">
        <v>1</v>
      </c>
      <c r="F208" s="19" t="s">
        <v>818</v>
      </c>
      <c r="G208" s="19" t="s">
        <v>1414</v>
      </c>
      <c r="H208" s="19">
        <v>6</v>
      </c>
      <c r="I208" s="19">
        <v>4</v>
      </c>
      <c r="J208" s="19">
        <v>10</v>
      </c>
      <c r="K208" s="19" t="s">
        <v>316</v>
      </c>
      <c r="L208" s="19" t="s">
        <v>1616</v>
      </c>
      <c r="M208" s="19" t="s">
        <v>62</v>
      </c>
      <c r="N208" s="19" t="str">
        <f>'ENDC-n78_BE'!AE205</f>
        <v>N</v>
      </c>
      <c r="O208" s="19" t="str">
        <f>IF(N208="E","Please respond in Vendor Input column for all applicable UL combinations.",IF(AND(N208="N",'ENDC-n78_BE'!AA205=TRUE),IF('ENDC-n78_BE'!AC205=FALSE,"Check #Layers entered in Overview tab is correct.",""),""))</f>
        <v/>
      </c>
      <c r="P208" s="20" t="s">
        <v>3570</v>
      </c>
      <c r="Q208" s="20" t="s">
        <v>1650</v>
      </c>
      <c r="R208" s="28"/>
    </row>
    <row r="209" spans="1:18" ht="15" x14ac:dyDescent="0.15">
      <c r="A209" s="21" t="s">
        <v>1910</v>
      </c>
      <c r="B209" s="21" t="s">
        <v>1893</v>
      </c>
      <c r="C209" s="21">
        <v>2</v>
      </c>
      <c r="D209" s="21">
        <v>2</v>
      </c>
      <c r="E209" s="21">
        <v>1</v>
      </c>
      <c r="F209" s="21" t="s">
        <v>818</v>
      </c>
      <c r="G209" s="21" t="s">
        <v>1414</v>
      </c>
      <c r="H209" s="21">
        <v>6</v>
      </c>
      <c r="I209" s="21">
        <v>4</v>
      </c>
      <c r="J209" s="21">
        <v>10</v>
      </c>
      <c r="K209" s="21" t="s">
        <v>316</v>
      </c>
      <c r="L209" s="21" t="s">
        <v>1617</v>
      </c>
      <c r="M209" s="21" t="s">
        <v>62</v>
      </c>
      <c r="N209" s="21" t="str">
        <f>'ENDC-n78_BE'!AE206</f>
        <v>N</v>
      </c>
      <c r="O209" s="21" t="str">
        <f>IF(N209="E","Please respond in Vendor Input column for all applicable UL combinations.",IF(AND(N209="N",'ENDC-n78_BE'!AA206=TRUE),IF('ENDC-n78_BE'!AC206=FALSE,"Check #Layers entered in Overview tab is correct.",""),""))</f>
        <v/>
      </c>
      <c r="P209" s="22" t="s">
        <v>3570</v>
      </c>
      <c r="Q209" s="22" t="s">
        <v>1650</v>
      </c>
      <c r="R209" s="29"/>
    </row>
    <row r="210" spans="1:18" ht="15" x14ac:dyDescent="0.15">
      <c r="A210" s="19" t="s">
        <v>1911</v>
      </c>
      <c r="B210" s="19" t="s">
        <v>1912</v>
      </c>
      <c r="C210" s="19">
        <v>2</v>
      </c>
      <c r="D210" s="19">
        <v>2</v>
      </c>
      <c r="E210" s="19">
        <v>1</v>
      </c>
      <c r="F210" s="19" t="s">
        <v>833</v>
      </c>
      <c r="G210" s="19" t="s">
        <v>1414</v>
      </c>
      <c r="H210" s="19">
        <v>6</v>
      </c>
      <c r="I210" s="19">
        <v>4</v>
      </c>
      <c r="J210" s="19">
        <v>10</v>
      </c>
      <c r="K210" s="19" t="s">
        <v>316</v>
      </c>
      <c r="L210" s="19" t="s">
        <v>1618</v>
      </c>
      <c r="M210" s="19" t="s">
        <v>62</v>
      </c>
      <c r="N210" s="19" t="str">
        <f>'ENDC-n78_BE'!AE207</f>
        <v>N</v>
      </c>
      <c r="O210" s="19" t="str">
        <f>IF(N210="E","Please respond in Vendor Input column for all applicable UL combinations.",IF(AND(N210="N",'ENDC-n78_BE'!AA207=TRUE),IF('ENDC-n78_BE'!AC207=FALSE,"Check #Layers entered in Overview tab is correct.",""),""))</f>
        <v/>
      </c>
      <c r="P210" s="20" t="s">
        <v>3570</v>
      </c>
      <c r="Q210" s="20" t="s">
        <v>1650</v>
      </c>
      <c r="R210" s="28"/>
    </row>
    <row r="211" spans="1:18" ht="15" x14ac:dyDescent="0.15">
      <c r="A211" s="21" t="s">
        <v>1913</v>
      </c>
      <c r="B211" s="21" t="s">
        <v>1889</v>
      </c>
      <c r="C211" s="21">
        <v>2</v>
      </c>
      <c r="D211" s="21">
        <v>2</v>
      </c>
      <c r="E211" s="21">
        <v>1</v>
      </c>
      <c r="F211" s="21" t="s">
        <v>824</v>
      </c>
      <c r="G211" s="21" t="s">
        <v>1414</v>
      </c>
      <c r="H211" s="21">
        <v>4</v>
      </c>
      <c r="I211" s="21">
        <v>4</v>
      </c>
      <c r="J211" s="21">
        <v>8</v>
      </c>
      <c r="K211" s="21" t="s">
        <v>316</v>
      </c>
      <c r="L211" s="21" t="s">
        <v>1619</v>
      </c>
      <c r="M211" s="21" t="s">
        <v>62</v>
      </c>
      <c r="N211" s="21" t="str">
        <f>'ENDC-n78_BE'!AE208</f>
        <v>N</v>
      </c>
      <c r="O211" s="21" t="str">
        <f>IF(N211="E","Please respond in Vendor Input column for all applicable UL combinations.",IF(AND(N211="N",'ENDC-n78_BE'!AA208=TRUE),IF('ENDC-n78_BE'!AC208=FALSE,"Check #Layers entered in Overview tab is correct.",""),""))</f>
        <v/>
      </c>
      <c r="P211" s="22" t="s">
        <v>3570</v>
      </c>
      <c r="Q211" s="22" t="s">
        <v>1650</v>
      </c>
      <c r="R211" s="29"/>
    </row>
    <row r="212" spans="1:18" ht="15" x14ac:dyDescent="0.15">
      <c r="A212" s="19" t="s">
        <v>1914</v>
      </c>
      <c r="B212" s="19" t="s">
        <v>1904</v>
      </c>
      <c r="C212" s="19">
        <v>2</v>
      </c>
      <c r="D212" s="19">
        <v>2</v>
      </c>
      <c r="E212" s="19">
        <v>1</v>
      </c>
      <c r="F212" s="19" t="s">
        <v>840</v>
      </c>
      <c r="G212" s="19" t="s">
        <v>1414</v>
      </c>
      <c r="H212" s="19">
        <v>4</v>
      </c>
      <c r="I212" s="19">
        <v>4</v>
      </c>
      <c r="J212" s="19">
        <v>8</v>
      </c>
      <c r="K212" s="19" t="s">
        <v>316</v>
      </c>
      <c r="L212" s="19" t="s">
        <v>1620</v>
      </c>
      <c r="M212" s="19" t="s">
        <v>62</v>
      </c>
      <c r="N212" s="19" t="str">
        <f>'ENDC-n78_BE'!AE209</f>
        <v>N</v>
      </c>
      <c r="O212" s="19" t="str">
        <f>IF(N212="E","Please respond in Vendor Input column for all applicable UL combinations.",IF(AND(N212="N",'ENDC-n78_BE'!AA209=TRUE),IF('ENDC-n78_BE'!AC209=FALSE,"Check #Layers entered in Overview tab is correct.",""),""))</f>
        <v/>
      </c>
      <c r="P212" s="20" t="s">
        <v>3570</v>
      </c>
      <c r="Q212" s="20" t="s">
        <v>1650</v>
      </c>
      <c r="R212" s="28"/>
    </row>
    <row r="213" spans="1:18" ht="15" x14ac:dyDescent="0.15">
      <c r="A213" s="21" t="s">
        <v>1915</v>
      </c>
      <c r="B213" s="21" t="s">
        <v>1906</v>
      </c>
      <c r="C213" s="21">
        <v>2</v>
      </c>
      <c r="D213" s="21">
        <v>2</v>
      </c>
      <c r="E213" s="21">
        <v>1</v>
      </c>
      <c r="F213" s="21" t="s">
        <v>845</v>
      </c>
      <c r="G213" s="21" t="s">
        <v>1414</v>
      </c>
      <c r="H213" s="21">
        <v>4</v>
      </c>
      <c r="I213" s="21">
        <v>4</v>
      </c>
      <c r="J213" s="21">
        <v>8</v>
      </c>
      <c r="K213" s="21" t="s">
        <v>316</v>
      </c>
      <c r="L213" s="21" t="s">
        <v>1621</v>
      </c>
      <c r="M213" s="21" t="s">
        <v>62</v>
      </c>
      <c r="N213" s="21" t="str">
        <f>'ENDC-n78_BE'!AE210</f>
        <v>N</v>
      </c>
      <c r="O213" s="21" t="str">
        <f>IF(N213="E","Please respond in Vendor Input column for all applicable UL combinations.",IF(AND(N213="N",'ENDC-n78_BE'!AA210=TRUE),IF('ENDC-n78_BE'!AC210=FALSE,"Check #Layers entered in Overview tab is correct.",""),""))</f>
        <v/>
      </c>
      <c r="P213" s="22" t="s">
        <v>3570</v>
      </c>
      <c r="Q213" s="22" t="s">
        <v>1650</v>
      </c>
      <c r="R213" s="29"/>
    </row>
    <row r="214" spans="1:18" ht="15" x14ac:dyDescent="0.15">
      <c r="A214" s="19" t="s">
        <v>1916</v>
      </c>
      <c r="B214" s="19" t="s">
        <v>1891</v>
      </c>
      <c r="C214" s="19">
        <v>2</v>
      </c>
      <c r="D214" s="19">
        <v>2</v>
      </c>
      <c r="E214" s="19">
        <v>1</v>
      </c>
      <c r="F214" s="19" t="s">
        <v>821</v>
      </c>
      <c r="G214" s="19" t="s">
        <v>1414</v>
      </c>
      <c r="H214" s="19">
        <v>4</v>
      </c>
      <c r="I214" s="19">
        <v>4</v>
      </c>
      <c r="J214" s="19">
        <v>8</v>
      </c>
      <c r="K214" s="19" t="s">
        <v>316</v>
      </c>
      <c r="L214" s="19" t="s">
        <v>1622</v>
      </c>
      <c r="M214" s="19" t="s">
        <v>62</v>
      </c>
      <c r="N214" s="19" t="str">
        <f>'ENDC-n78_BE'!AE211</f>
        <v>N</v>
      </c>
      <c r="O214" s="19" t="str">
        <f>IF(N214="E","Please respond in Vendor Input column for all applicable UL combinations.",IF(AND(N214="N",'ENDC-n78_BE'!AA211=TRUE),IF('ENDC-n78_BE'!AC211=FALSE,"Check #Layers entered in Overview tab is correct.",""),""))</f>
        <v/>
      </c>
      <c r="P214" s="20" t="s">
        <v>3570</v>
      </c>
      <c r="Q214" s="20" t="s">
        <v>1650</v>
      </c>
      <c r="R214" s="28"/>
    </row>
    <row r="215" spans="1:18" ht="15" x14ac:dyDescent="0.15">
      <c r="A215" s="21" t="s">
        <v>1917</v>
      </c>
      <c r="B215" s="21" t="s">
        <v>1893</v>
      </c>
      <c r="C215" s="21">
        <v>2</v>
      </c>
      <c r="D215" s="21">
        <v>2</v>
      </c>
      <c r="E215" s="21">
        <v>1</v>
      </c>
      <c r="F215" s="21" t="s">
        <v>818</v>
      </c>
      <c r="G215" s="21" t="s">
        <v>1414</v>
      </c>
      <c r="H215" s="21">
        <v>4</v>
      </c>
      <c r="I215" s="21">
        <v>4</v>
      </c>
      <c r="J215" s="21">
        <v>8</v>
      </c>
      <c r="K215" s="21" t="s">
        <v>316</v>
      </c>
      <c r="L215" s="21" t="s">
        <v>1623</v>
      </c>
      <c r="M215" s="21" t="s">
        <v>62</v>
      </c>
      <c r="N215" s="21" t="str">
        <f>'ENDC-n78_BE'!AE212</f>
        <v>N</v>
      </c>
      <c r="O215" s="21" t="str">
        <f>IF(N215="E","Please respond in Vendor Input column for all applicable UL combinations.",IF(AND(N215="N",'ENDC-n78_BE'!AA212=TRUE),IF('ENDC-n78_BE'!AC212=FALSE,"Check #Layers entered in Overview tab is correct.",""),""))</f>
        <v/>
      </c>
      <c r="P215" s="22" t="s">
        <v>3570</v>
      </c>
      <c r="Q215" s="22" t="s">
        <v>1650</v>
      </c>
      <c r="R215" s="29"/>
    </row>
    <row r="216" spans="1:18" ht="15" x14ac:dyDescent="0.15">
      <c r="A216" s="19" t="s">
        <v>1918</v>
      </c>
      <c r="B216" s="19" t="s">
        <v>1912</v>
      </c>
      <c r="C216" s="19">
        <v>2</v>
      </c>
      <c r="D216" s="19">
        <v>2</v>
      </c>
      <c r="E216" s="19">
        <v>1</v>
      </c>
      <c r="F216" s="19" t="s">
        <v>833</v>
      </c>
      <c r="G216" s="19" t="s">
        <v>1414</v>
      </c>
      <c r="H216" s="19">
        <v>4</v>
      </c>
      <c r="I216" s="19">
        <v>4</v>
      </c>
      <c r="J216" s="19">
        <v>8</v>
      </c>
      <c r="K216" s="19" t="s">
        <v>316</v>
      </c>
      <c r="L216" s="19" t="s">
        <v>1624</v>
      </c>
      <c r="M216" s="19" t="s">
        <v>62</v>
      </c>
      <c r="N216" s="19" t="str">
        <f>'ENDC-n78_BE'!AE213</f>
        <v>N</v>
      </c>
      <c r="O216" s="19" t="str">
        <f>IF(N216="E","Please respond in Vendor Input column for all applicable UL combinations.",IF(AND(N216="N",'ENDC-n78_BE'!AA213=TRUE),IF('ENDC-n78_BE'!AC213=FALSE,"Check #Layers entered in Overview tab is correct.",""),""))</f>
        <v/>
      </c>
      <c r="P216" s="20" t="s">
        <v>3570</v>
      </c>
      <c r="Q216" s="20" t="s">
        <v>1650</v>
      </c>
      <c r="R216" s="28"/>
    </row>
    <row r="217" spans="1:18" ht="15" x14ac:dyDescent="0.15">
      <c r="A217" s="21" t="s">
        <v>1919</v>
      </c>
      <c r="B217" s="21" t="s">
        <v>1886</v>
      </c>
      <c r="C217" s="21">
        <v>2</v>
      </c>
      <c r="D217" s="21">
        <v>2</v>
      </c>
      <c r="E217" s="21">
        <v>1</v>
      </c>
      <c r="F217" s="21" t="s">
        <v>1887</v>
      </c>
      <c r="G217" s="21" t="s">
        <v>1414</v>
      </c>
      <c r="H217" s="21">
        <v>4</v>
      </c>
      <c r="I217" s="21">
        <v>4</v>
      </c>
      <c r="J217" s="21">
        <v>8</v>
      </c>
      <c r="K217" s="21" t="s">
        <v>316</v>
      </c>
      <c r="L217" s="21" t="s">
        <v>1625</v>
      </c>
      <c r="M217" s="21" t="s">
        <v>89</v>
      </c>
      <c r="N217" s="21" t="str">
        <f>'ENDC-n78_BE'!AE214</f>
        <v>N</v>
      </c>
      <c r="O217" s="21" t="str">
        <f>IF(N217="E","Please respond in Vendor Input column for all applicable UL combinations.",IF(AND(N217="N",'ENDC-n78_BE'!AA214=TRUE),IF('ENDC-n78_BE'!AC214=FALSE,"Check #Layers entered in Overview tab is correct.",""),""))</f>
        <v/>
      </c>
      <c r="P217" s="22" t="s">
        <v>3570</v>
      </c>
      <c r="Q217" s="22" t="s">
        <v>1650</v>
      </c>
      <c r="R217" s="29"/>
    </row>
    <row r="218" spans="1:18" ht="15" x14ac:dyDescent="0.15">
      <c r="A218" s="19" t="s">
        <v>1920</v>
      </c>
      <c r="B218" s="19" t="s">
        <v>1921</v>
      </c>
      <c r="C218" s="19">
        <v>2</v>
      </c>
      <c r="D218" s="19">
        <v>1</v>
      </c>
      <c r="E218" s="19">
        <v>1</v>
      </c>
      <c r="F218" s="19" t="s">
        <v>854</v>
      </c>
      <c r="G218" s="19" t="s">
        <v>1414</v>
      </c>
      <c r="H218" s="19">
        <v>8</v>
      </c>
      <c r="I218" s="19">
        <v>8</v>
      </c>
      <c r="J218" s="19">
        <v>16</v>
      </c>
      <c r="K218" s="19" t="s">
        <v>316</v>
      </c>
      <c r="L218" s="19" t="s">
        <v>1626</v>
      </c>
      <c r="M218" s="19" t="s">
        <v>66</v>
      </c>
      <c r="N218" s="19" t="str">
        <f>'ENDC-n78_BE'!AE215</f>
        <v>N</v>
      </c>
      <c r="O218" s="19" t="str">
        <f>IF(N218="E","Please respond in Vendor Input column for all applicable UL combinations.",IF(AND(N218="N",'ENDC-n78_BE'!AA215=TRUE),IF('ENDC-n78_BE'!AC215=FALSE,"Check #Layers entered in Overview tab is correct.",""),""))</f>
        <v/>
      </c>
      <c r="P218" s="20" t="s">
        <v>3570</v>
      </c>
      <c r="Q218" s="20" t="s">
        <v>1650</v>
      </c>
      <c r="R218" s="28"/>
    </row>
    <row r="219" spans="1:18" ht="15" x14ac:dyDescent="0.15">
      <c r="A219" s="21" t="s">
        <v>1922</v>
      </c>
      <c r="B219" s="21" t="s">
        <v>1923</v>
      </c>
      <c r="C219" s="21">
        <v>2</v>
      </c>
      <c r="D219" s="21">
        <v>1</v>
      </c>
      <c r="E219" s="21">
        <v>1</v>
      </c>
      <c r="F219" s="21" t="s">
        <v>857</v>
      </c>
      <c r="G219" s="21" t="s">
        <v>1414</v>
      </c>
      <c r="H219" s="21">
        <v>8</v>
      </c>
      <c r="I219" s="21">
        <v>8</v>
      </c>
      <c r="J219" s="21">
        <v>16</v>
      </c>
      <c r="K219" s="21" t="s">
        <v>316</v>
      </c>
      <c r="L219" s="21" t="s">
        <v>1627</v>
      </c>
      <c r="M219" s="21" t="s">
        <v>66</v>
      </c>
      <c r="N219" s="21" t="str">
        <f>'ENDC-n78_BE'!AE216</f>
        <v>N</v>
      </c>
      <c r="O219" s="21" t="str">
        <f>IF(N219="E","Please respond in Vendor Input column for all applicable UL combinations.",IF(AND(N219="N",'ENDC-n78_BE'!AA216=TRUE),IF('ENDC-n78_BE'!AC216=FALSE,"Check #Layers entered in Overview tab is correct.",""),""))</f>
        <v/>
      </c>
      <c r="P219" s="22" t="s">
        <v>3570</v>
      </c>
      <c r="Q219" s="22" t="s">
        <v>1650</v>
      </c>
      <c r="R219" s="29"/>
    </row>
    <row r="220" spans="1:18" ht="15" x14ac:dyDescent="0.15">
      <c r="A220" s="19" t="s">
        <v>1924</v>
      </c>
      <c r="B220" s="19" t="s">
        <v>1921</v>
      </c>
      <c r="C220" s="19">
        <v>2</v>
      </c>
      <c r="D220" s="19">
        <v>1</v>
      </c>
      <c r="E220" s="19">
        <v>1</v>
      </c>
      <c r="F220" s="19" t="s">
        <v>854</v>
      </c>
      <c r="G220" s="19" t="s">
        <v>1414</v>
      </c>
      <c r="H220" s="19">
        <v>4</v>
      </c>
      <c r="I220" s="19">
        <v>8</v>
      </c>
      <c r="J220" s="19">
        <v>12</v>
      </c>
      <c r="K220" s="19" t="s">
        <v>316</v>
      </c>
      <c r="L220" s="19" t="s">
        <v>1628</v>
      </c>
      <c r="M220" s="19" t="s">
        <v>66</v>
      </c>
      <c r="N220" s="19" t="str">
        <f>'ENDC-n78_BE'!AE217</f>
        <v>N</v>
      </c>
      <c r="O220" s="19" t="str">
        <f>IF(N220="E","Please respond in Vendor Input column for all applicable UL combinations.",IF(AND(N220="N",'ENDC-n78_BE'!AA217=TRUE),IF('ENDC-n78_BE'!AC217=FALSE,"Check #Layers entered in Overview tab is correct.",""),""))</f>
        <v/>
      </c>
      <c r="P220" s="28" t="s">
        <v>3570</v>
      </c>
      <c r="Q220" s="20" t="s">
        <v>1650</v>
      </c>
      <c r="R220" s="28"/>
    </row>
    <row r="221" spans="1:18" ht="15" x14ac:dyDescent="0.15">
      <c r="A221" s="21" t="s">
        <v>1925</v>
      </c>
      <c r="B221" s="21" t="s">
        <v>1923</v>
      </c>
      <c r="C221" s="21">
        <v>2</v>
      </c>
      <c r="D221" s="21">
        <v>1</v>
      </c>
      <c r="E221" s="21">
        <v>1</v>
      </c>
      <c r="F221" s="21" t="s">
        <v>857</v>
      </c>
      <c r="G221" s="21" t="s">
        <v>1414</v>
      </c>
      <c r="H221" s="21">
        <v>4</v>
      </c>
      <c r="I221" s="21">
        <v>8</v>
      </c>
      <c r="J221" s="21">
        <v>12</v>
      </c>
      <c r="K221" s="21" t="s">
        <v>316</v>
      </c>
      <c r="L221" s="21" t="s">
        <v>1629</v>
      </c>
      <c r="M221" s="21" t="s">
        <v>66</v>
      </c>
      <c r="N221" s="21" t="str">
        <f>'ENDC-n78_BE'!AE218</f>
        <v>N</v>
      </c>
      <c r="O221" s="21" t="str">
        <f>IF(N221="E","Please respond in Vendor Input column for all applicable UL combinations.",IF(AND(N221="N",'ENDC-n78_BE'!AA218=TRUE),IF('ENDC-n78_BE'!AC218=FALSE,"Check #Layers entered in Overview tab is correct.",""),""))</f>
        <v/>
      </c>
      <c r="P221" s="22" t="s">
        <v>3570</v>
      </c>
      <c r="Q221" s="22" t="s">
        <v>1650</v>
      </c>
      <c r="R221" s="29"/>
    </row>
    <row r="222" spans="1:18" ht="15" x14ac:dyDescent="0.15">
      <c r="A222" s="19" t="s">
        <v>1926</v>
      </c>
      <c r="B222" s="19" t="s">
        <v>1927</v>
      </c>
      <c r="C222" s="19">
        <v>2</v>
      </c>
      <c r="D222" s="19">
        <v>1</v>
      </c>
      <c r="E222" s="19">
        <v>1</v>
      </c>
      <c r="F222" s="19" t="s">
        <v>857</v>
      </c>
      <c r="G222" s="19" t="s">
        <v>1414</v>
      </c>
      <c r="H222" s="19">
        <v>8</v>
      </c>
      <c r="I222" s="19">
        <v>4</v>
      </c>
      <c r="J222" s="19">
        <v>12</v>
      </c>
      <c r="K222" s="19" t="s">
        <v>316</v>
      </c>
      <c r="L222" s="19" t="s">
        <v>1630</v>
      </c>
      <c r="M222" s="19" t="s">
        <v>62</v>
      </c>
      <c r="N222" s="19" t="str">
        <f>'ENDC-n78_BE'!AE219</f>
        <v>N</v>
      </c>
      <c r="O222" s="19" t="str">
        <f>IF(N222="E","Please respond in Vendor Input column for all applicable UL combinations.",IF(AND(N222="N",'ENDC-n78_BE'!AA219=TRUE),IF('ENDC-n78_BE'!AC219=FALSE,"Check #Layers entered in Overview tab is correct.",""),""))</f>
        <v/>
      </c>
      <c r="P222" s="20" t="s">
        <v>3570</v>
      </c>
      <c r="Q222" s="20" t="s">
        <v>1650</v>
      </c>
      <c r="R222" s="20"/>
    </row>
    <row r="223" spans="1:18" ht="15" x14ac:dyDescent="0.15">
      <c r="A223" s="21" t="s">
        <v>1928</v>
      </c>
      <c r="B223" s="21" t="s">
        <v>1929</v>
      </c>
      <c r="C223" s="21">
        <v>2</v>
      </c>
      <c r="D223" s="21">
        <v>1</v>
      </c>
      <c r="E223" s="21">
        <v>1</v>
      </c>
      <c r="F223" s="21" t="s">
        <v>854</v>
      </c>
      <c r="G223" s="21" t="s">
        <v>1414</v>
      </c>
      <c r="H223" s="21">
        <v>8</v>
      </c>
      <c r="I223" s="21">
        <v>4</v>
      </c>
      <c r="J223" s="21">
        <v>12</v>
      </c>
      <c r="K223" s="21" t="s">
        <v>316</v>
      </c>
      <c r="L223" s="21" t="s">
        <v>1631</v>
      </c>
      <c r="M223" s="21" t="s">
        <v>62</v>
      </c>
      <c r="N223" s="21" t="str">
        <f>'ENDC-n78_BE'!AE220</f>
        <v>N</v>
      </c>
      <c r="O223" s="21" t="str">
        <f>IF(N223="E","Please respond in Vendor Input column for all applicable UL combinations.",IF(AND(N223="N",'ENDC-n78_BE'!AA220=TRUE),IF('ENDC-n78_BE'!AC220=FALSE,"Check #Layers entered in Overview tab is correct.",""),""))</f>
        <v/>
      </c>
      <c r="P223" s="22" t="s">
        <v>3570</v>
      </c>
      <c r="Q223" s="22" t="s">
        <v>1650</v>
      </c>
      <c r="R223" s="22"/>
    </row>
    <row r="224" spans="1:18" ht="15" x14ac:dyDescent="0.15">
      <c r="A224" s="19" t="s">
        <v>1930</v>
      </c>
      <c r="B224" s="19" t="s">
        <v>1931</v>
      </c>
      <c r="C224" s="19">
        <v>1</v>
      </c>
      <c r="D224" s="19">
        <v>1</v>
      </c>
      <c r="E224" s="19">
        <v>1</v>
      </c>
      <c r="F224" s="19" t="s">
        <v>862</v>
      </c>
      <c r="G224" s="19" t="s">
        <v>1414</v>
      </c>
      <c r="H224" s="19">
        <v>4</v>
      </c>
      <c r="I224" s="19">
        <v>8</v>
      </c>
      <c r="J224" s="19">
        <v>12</v>
      </c>
      <c r="K224" s="19" t="s">
        <v>316</v>
      </c>
      <c r="L224" s="19" t="s">
        <v>1632</v>
      </c>
      <c r="M224" s="19" t="s">
        <v>66</v>
      </c>
      <c r="N224" s="19" t="str">
        <f>'ENDC-n78_BE'!AE221</f>
        <v>N</v>
      </c>
      <c r="O224" s="19" t="str">
        <f>IF(N224="E","Please respond in Vendor Input column for all applicable UL combinations.",IF(AND(N224="N",'ENDC-n78_BE'!AA221=TRUE),IF('ENDC-n78_BE'!AC221=FALSE,"Check #Layers entered in Overview tab is correct.",""),""))</f>
        <v/>
      </c>
      <c r="P224" s="20" t="s">
        <v>3570</v>
      </c>
      <c r="Q224" s="20" t="s">
        <v>1650</v>
      </c>
      <c r="R224" s="20"/>
    </row>
    <row r="225" spans="1:18" ht="15" x14ac:dyDescent="0.15">
      <c r="A225" s="21" t="s">
        <v>1932</v>
      </c>
      <c r="B225" s="21" t="s">
        <v>1933</v>
      </c>
      <c r="C225" s="21">
        <v>1</v>
      </c>
      <c r="D225" s="21">
        <v>1</v>
      </c>
      <c r="E225" s="21">
        <v>1</v>
      </c>
      <c r="F225" s="21" t="s">
        <v>865</v>
      </c>
      <c r="G225" s="21" t="s">
        <v>1414</v>
      </c>
      <c r="H225" s="21">
        <v>4</v>
      </c>
      <c r="I225" s="21">
        <v>8</v>
      </c>
      <c r="J225" s="21">
        <v>12</v>
      </c>
      <c r="K225" s="21" t="s">
        <v>316</v>
      </c>
      <c r="L225" s="21" t="s">
        <v>1633</v>
      </c>
      <c r="M225" s="21" t="s">
        <v>66</v>
      </c>
      <c r="N225" s="21" t="str">
        <f>'ENDC-n78_BE'!AE222</f>
        <v>N</v>
      </c>
      <c r="O225" s="21" t="str">
        <f>IF(N225="E","Please respond in Vendor Input column for all applicable UL combinations.",IF(AND(N225="N",'ENDC-n78_BE'!AA222=TRUE),IF('ENDC-n78_BE'!AC222=FALSE,"Check #Layers entered in Overview tab is correct.",""),""))</f>
        <v/>
      </c>
      <c r="P225" s="22" t="s">
        <v>3570</v>
      </c>
      <c r="Q225" s="22" t="s">
        <v>1650</v>
      </c>
      <c r="R225" s="22"/>
    </row>
    <row r="226" spans="1:18" ht="15" x14ac:dyDescent="0.15">
      <c r="A226" s="19" t="s">
        <v>1934</v>
      </c>
      <c r="B226" s="19" t="s">
        <v>1935</v>
      </c>
      <c r="C226" s="19">
        <v>1</v>
      </c>
      <c r="D226" s="19">
        <v>1</v>
      </c>
      <c r="E226" s="19">
        <v>1</v>
      </c>
      <c r="F226" s="19" t="s">
        <v>868</v>
      </c>
      <c r="G226" s="19" t="s">
        <v>1414</v>
      </c>
      <c r="H226" s="19">
        <v>4</v>
      </c>
      <c r="I226" s="19">
        <v>8</v>
      </c>
      <c r="J226" s="19">
        <v>12</v>
      </c>
      <c r="K226" s="19" t="s">
        <v>316</v>
      </c>
      <c r="L226" s="19" t="s">
        <v>1634</v>
      </c>
      <c r="M226" s="19" t="s">
        <v>66</v>
      </c>
      <c r="N226" s="19" t="str">
        <f>'ENDC-n78_BE'!AE223</f>
        <v>N</v>
      </c>
      <c r="O226" s="19" t="str">
        <f>IF(N226="E","Please respond in Vendor Input column for all applicable UL combinations.",IF(AND(N226="N",'ENDC-n78_BE'!AA223=TRUE),IF('ENDC-n78_BE'!AC223=FALSE,"Check #Layers entered in Overview tab is correct.",""),""))</f>
        <v/>
      </c>
      <c r="P226" s="20" t="s">
        <v>3570</v>
      </c>
      <c r="Q226" s="20" t="s">
        <v>1650</v>
      </c>
      <c r="R226" s="20"/>
    </row>
    <row r="227" spans="1:18" ht="15" x14ac:dyDescent="0.15">
      <c r="A227" s="21" t="s">
        <v>1936</v>
      </c>
      <c r="B227" s="21" t="s">
        <v>1931</v>
      </c>
      <c r="C227" s="21">
        <v>1</v>
      </c>
      <c r="D227" s="21">
        <v>1</v>
      </c>
      <c r="E227" s="21">
        <v>1</v>
      </c>
      <c r="F227" s="21" t="s">
        <v>862</v>
      </c>
      <c r="G227" s="21" t="s">
        <v>1414</v>
      </c>
      <c r="H227" s="21">
        <v>2</v>
      </c>
      <c r="I227" s="21">
        <v>8</v>
      </c>
      <c r="J227" s="21">
        <v>10</v>
      </c>
      <c r="K227" s="21" t="s">
        <v>316</v>
      </c>
      <c r="L227" s="21" t="s">
        <v>1635</v>
      </c>
      <c r="M227" s="21" t="s">
        <v>66</v>
      </c>
      <c r="N227" s="21" t="str">
        <f>'ENDC-n78_BE'!AE224</f>
        <v>N</v>
      </c>
      <c r="O227" s="21" t="str">
        <f>IF(N227="E","Please respond in Vendor Input column for all applicable UL combinations.",IF(AND(N227="N",'ENDC-n78_BE'!AA224=TRUE),IF('ENDC-n78_BE'!AC224=FALSE,"Check #Layers entered in Overview tab is correct.",""),""))</f>
        <v/>
      </c>
      <c r="P227" s="22" t="s">
        <v>3570</v>
      </c>
      <c r="Q227" s="22" t="s">
        <v>1650</v>
      </c>
      <c r="R227" s="22"/>
    </row>
    <row r="228" spans="1:18" ht="15" x14ac:dyDescent="0.15">
      <c r="A228" s="19" t="s">
        <v>1937</v>
      </c>
      <c r="B228" s="19" t="s">
        <v>1933</v>
      </c>
      <c r="C228" s="19">
        <v>1</v>
      </c>
      <c r="D228" s="19">
        <v>1</v>
      </c>
      <c r="E228" s="19">
        <v>1</v>
      </c>
      <c r="F228" s="19" t="s">
        <v>865</v>
      </c>
      <c r="G228" s="19" t="s">
        <v>1414</v>
      </c>
      <c r="H228" s="19">
        <v>2</v>
      </c>
      <c r="I228" s="19">
        <v>8</v>
      </c>
      <c r="J228" s="19">
        <v>10</v>
      </c>
      <c r="K228" s="19" t="s">
        <v>316</v>
      </c>
      <c r="L228" s="19" t="s">
        <v>1636</v>
      </c>
      <c r="M228" s="19" t="s">
        <v>66</v>
      </c>
      <c r="N228" s="19" t="str">
        <f>'ENDC-n78_BE'!AE225</f>
        <v>N</v>
      </c>
      <c r="O228" s="19" t="str">
        <f>IF(N228="E","Please respond in Vendor Input column for all applicable UL combinations.",IF(AND(N228="N",'ENDC-n78_BE'!AA225=TRUE),IF('ENDC-n78_BE'!AC225=FALSE,"Check #Layers entered in Overview tab is correct.",""),""))</f>
        <v/>
      </c>
      <c r="P228" s="20" t="s">
        <v>3570</v>
      </c>
      <c r="Q228" s="20" t="s">
        <v>1650</v>
      </c>
      <c r="R228" s="20"/>
    </row>
    <row r="229" spans="1:18" ht="15" x14ac:dyDescent="0.15">
      <c r="A229" s="21" t="s">
        <v>1938</v>
      </c>
      <c r="B229" s="21" t="s">
        <v>1935</v>
      </c>
      <c r="C229" s="21">
        <v>1</v>
      </c>
      <c r="D229" s="21">
        <v>1</v>
      </c>
      <c r="E229" s="21">
        <v>1</v>
      </c>
      <c r="F229" s="21" t="s">
        <v>868</v>
      </c>
      <c r="G229" s="21" t="s">
        <v>1414</v>
      </c>
      <c r="H229" s="21">
        <v>2</v>
      </c>
      <c r="I229" s="21">
        <v>8</v>
      </c>
      <c r="J229" s="21">
        <v>10</v>
      </c>
      <c r="K229" s="21" t="s">
        <v>316</v>
      </c>
      <c r="L229" s="21" t="s">
        <v>1637</v>
      </c>
      <c r="M229" s="21" t="s">
        <v>66</v>
      </c>
      <c r="N229" s="21" t="str">
        <f>'ENDC-n78_BE'!AE226</f>
        <v>N</v>
      </c>
      <c r="O229" s="21" t="str">
        <f>IF(N229="E","Please respond in Vendor Input column for all applicable UL combinations.",IF(AND(N229="N",'ENDC-n78_BE'!AA226=TRUE),IF('ENDC-n78_BE'!AC226=FALSE,"Check #Layers entered in Overview tab is correct.",""),""))</f>
        <v/>
      </c>
      <c r="P229" s="22" t="s">
        <v>3570</v>
      </c>
      <c r="Q229" s="22" t="s">
        <v>1650</v>
      </c>
      <c r="R229" s="22"/>
    </row>
    <row r="230" spans="1:18" ht="15" x14ac:dyDescent="0.15">
      <c r="A230" s="19" t="s">
        <v>1939</v>
      </c>
      <c r="B230" s="19" t="s">
        <v>1927</v>
      </c>
      <c r="C230" s="19">
        <v>2</v>
      </c>
      <c r="D230" s="19">
        <v>1</v>
      </c>
      <c r="E230" s="19">
        <v>1</v>
      </c>
      <c r="F230" s="19" t="s">
        <v>857</v>
      </c>
      <c r="G230" s="19" t="s">
        <v>1414</v>
      </c>
      <c r="H230" s="19">
        <v>4</v>
      </c>
      <c r="I230" s="19">
        <v>4</v>
      </c>
      <c r="J230" s="19">
        <v>8</v>
      </c>
      <c r="K230" s="19" t="s">
        <v>316</v>
      </c>
      <c r="L230" s="19" t="s">
        <v>1638</v>
      </c>
      <c r="M230" s="19" t="s">
        <v>62</v>
      </c>
      <c r="N230" s="19" t="str">
        <f>'ENDC-n78_BE'!AE227</f>
        <v>N</v>
      </c>
      <c r="O230" s="19" t="str">
        <f>IF(N230="E","Please respond in Vendor Input column for all applicable UL combinations.",IF(AND(N230="N",'ENDC-n78_BE'!AA227=TRUE),IF('ENDC-n78_BE'!AC227=FALSE,"Check #Layers entered in Overview tab is correct.",""),""))</f>
        <v/>
      </c>
      <c r="P230" s="20" t="s">
        <v>3570</v>
      </c>
      <c r="Q230" s="20" t="s">
        <v>1650</v>
      </c>
      <c r="R230" s="28"/>
    </row>
    <row r="231" spans="1:18" ht="15" x14ac:dyDescent="0.15">
      <c r="A231" s="21" t="s">
        <v>1940</v>
      </c>
      <c r="B231" s="21" t="s">
        <v>1929</v>
      </c>
      <c r="C231" s="21">
        <v>2</v>
      </c>
      <c r="D231" s="21">
        <v>1</v>
      </c>
      <c r="E231" s="21">
        <v>1</v>
      </c>
      <c r="F231" s="21" t="s">
        <v>854</v>
      </c>
      <c r="G231" s="21" t="s">
        <v>1414</v>
      </c>
      <c r="H231" s="21">
        <v>4</v>
      </c>
      <c r="I231" s="21">
        <v>4</v>
      </c>
      <c r="J231" s="21">
        <v>8</v>
      </c>
      <c r="K231" s="21" t="s">
        <v>316</v>
      </c>
      <c r="L231" s="21" t="s">
        <v>1639</v>
      </c>
      <c r="M231" s="21" t="s">
        <v>62</v>
      </c>
      <c r="N231" s="21" t="str">
        <f>'ENDC-n78_BE'!AE228</f>
        <v>N</v>
      </c>
      <c r="O231" s="21" t="str">
        <f>IF(N231="E","Please respond in Vendor Input column for all applicable UL combinations.",IF(AND(N231="N",'ENDC-n78_BE'!AA228=TRUE),IF('ENDC-n78_BE'!AC228=FALSE,"Check #Layers entered in Overview tab is correct.",""),""))</f>
        <v/>
      </c>
      <c r="P231" s="22" t="s">
        <v>3570</v>
      </c>
      <c r="Q231" s="22" t="s">
        <v>1650</v>
      </c>
      <c r="R231" s="29"/>
    </row>
    <row r="232" spans="1:18" ht="15" x14ac:dyDescent="0.15">
      <c r="A232" s="19" t="s">
        <v>1941</v>
      </c>
      <c r="B232" s="19" t="s">
        <v>1942</v>
      </c>
      <c r="C232" s="19">
        <v>1</v>
      </c>
      <c r="D232" s="19">
        <v>1</v>
      </c>
      <c r="E232" s="19">
        <v>1</v>
      </c>
      <c r="F232" s="19" t="s">
        <v>865</v>
      </c>
      <c r="G232" s="19" t="s">
        <v>1414</v>
      </c>
      <c r="H232" s="19">
        <v>4</v>
      </c>
      <c r="I232" s="19">
        <v>4</v>
      </c>
      <c r="J232" s="19">
        <v>8</v>
      </c>
      <c r="K232" s="19" t="s">
        <v>316</v>
      </c>
      <c r="L232" s="19" t="s">
        <v>1640</v>
      </c>
      <c r="M232" s="19" t="s">
        <v>62</v>
      </c>
      <c r="N232" s="19" t="str">
        <f>'ENDC-n78_BE'!AE229</f>
        <v>N</v>
      </c>
      <c r="O232" s="19" t="str">
        <f>IF(N232="E","Please respond in Vendor Input column for all applicable UL combinations.",IF(AND(N232="N",'ENDC-n78_BE'!AA229=TRUE),IF('ENDC-n78_BE'!AC229=FALSE,"Check #Layers entered in Overview tab is correct.",""),""))</f>
        <v/>
      </c>
      <c r="P232" s="20" t="s">
        <v>3570</v>
      </c>
      <c r="Q232" s="20" t="s">
        <v>1650</v>
      </c>
      <c r="R232" s="28"/>
    </row>
    <row r="233" spans="1:18" ht="15" x14ac:dyDescent="0.15">
      <c r="A233" s="21" t="s">
        <v>1943</v>
      </c>
      <c r="B233" s="21" t="s">
        <v>1944</v>
      </c>
      <c r="C233" s="21">
        <v>1</v>
      </c>
      <c r="D233" s="21">
        <v>1</v>
      </c>
      <c r="E233" s="21">
        <v>1</v>
      </c>
      <c r="F233" s="21" t="s">
        <v>868</v>
      </c>
      <c r="G233" s="21" t="s">
        <v>1414</v>
      </c>
      <c r="H233" s="21">
        <v>4</v>
      </c>
      <c r="I233" s="21">
        <v>4</v>
      </c>
      <c r="J233" s="21">
        <v>8</v>
      </c>
      <c r="K233" s="21" t="s">
        <v>316</v>
      </c>
      <c r="L233" s="21" t="s">
        <v>1641</v>
      </c>
      <c r="M233" s="21" t="s">
        <v>62</v>
      </c>
      <c r="N233" s="21" t="str">
        <f>'ENDC-n78_BE'!AE230</f>
        <v>N</v>
      </c>
      <c r="O233" s="21" t="str">
        <f>IF(N233="E","Please respond in Vendor Input column for all applicable UL combinations.",IF(AND(N233="N",'ENDC-n78_BE'!AA230=TRUE),IF('ENDC-n78_BE'!AC230=FALSE,"Check #Layers entered in Overview tab is correct.",""),""))</f>
        <v/>
      </c>
      <c r="P233" s="22" t="s">
        <v>3570</v>
      </c>
      <c r="Q233" s="22" t="s">
        <v>1650</v>
      </c>
      <c r="R233" s="29"/>
    </row>
    <row r="234" spans="1:18" ht="15" x14ac:dyDescent="0.15">
      <c r="A234" s="19" t="s">
        <v>1945</v>
      </c>
      <c r="B234" s="19" t="s">
        <v>1946</v>
      </c>
      <c r="C234" s="19">
        <v>1</v>
      </c>
      <c r="D234" s="19">
        <v>1</v>
      </c>
      <c r="E234" s="19">
        <v>1</v>
      </c>
      <c r="F234" s="19" t="s">
        <v>862</v>
      </c>
      <c r="G234" s="19" t="s">
        <v>1414</v>
      </c>
      <c r="H234" s="19">
        <v>4</v>
      </c>
      <c r="I234" s="19">
        <v>4</v>
      </c>
      <c r="J234" s="19">
        <v>8</v>
      </c>
      <c r="K234" s="19" t="s">
        <v>316</v>
      </c>
      <c r="L234" s="19" t="s">
        <v>1642</v>
      </c>
      <c r="M234" s="19" t="s">
        <v>62</v>
      </c>
      <c r="N234" s="19" t="str">
        <f>'ENDC-n78_BE'!AE231</f>
        <v>N</v>
      </c>
      <c r="O234" s="19" t="str">
        <f>IF(N234="E","Please respond in Vendor Input column for all applicable UL combinations.",IF(AND(N234="N",'ENDC-n78_BE'!AA231=TRUE),IF('ENDC-n78_BE'!AC231=FALSE,"Check #Layers entered in Overview tab is correct.",""),""))</f>
        <v/>
      </c>
      <c r="P234" s="20" t="s">
        <v>3570</v>
      </c>
      <c r="Q234" s="20" t="s">
        <v>1650</v>
      </c>
      <c r="R234" s="28"/>
    </row>
    <row r="235" spans="1:18" ht="15" x14ac:dyDescent="0.15">
      <c r="A235" s="21" t="s">
        <v>1947</v>
      </c>
      <c r="B235" s="21" t="s">
        <v>1942</v>
      </c>
      <c r="C235" s="21">
        <v>1</v>
      </c>
      <c r="D235" s="21">
        <v>1</v>
      </c>
      <c r="E235" s="21">
        <v>1</v>
      </c>
      <c r="F235" s="21" t="s">
        <v>865</v>
      </c>
      <c r="G235" s="21" t="s">
        <v>1414</v>
      </c>
      <c r="H235" s="21">
        <v>2</v>
      </c>
      <c r="I235" s="21">
        <v>4</v>
      </c>
      <c r="J235" s="21">
        <v>6</v>
      </c>
      <c r="K235" s="21" t="s">
        <v>316</v>
      </c>
      <c r="L235" s="21" t="s">
        <v>1643</v>
      </c>
      <c r="M235" s="21" t="s">
        <v>62</v>
      </c>
      <c r="N235" s="21" t="str">
        <f>'ENDC-n78_BE'!AE232</f>
        <v>N</v>
      </c>
      <c r="O235" s="21" t="str">
        <f>IF(N235="E","Please respond in Vendor Input column for all applicable UL combinations.",IF(AND(N235="N",'ENDC-n78_BE'!AA232=TRUE),IF('ENDC-n78_BE'!AC232=FALSE,"Check #Layers entered in Overview tab is correct.",""),""))</f>
        <v/>
      </c>
      <c r="P235" s="22" t="s">
        <v>3570</v>
      </c>
      <c r="Q235" s="22" t="s">
        <v>1650</v>
      </c>
      <c r="R235" s="29"/>
    </row>
    <row r="236" spans="1:18" ht="15" x14ac:dyDescent="0.15">
      <c r="A236" s="19" t="s">
        <v>1948</v>
      </c>
      <c r="B236" s="19" t="s">
        <v>1944</v>
      </c>
      <c r="C236" s="19">
        <v>1</v>
      </c>
      <c r="D236" s="19">
        <v>1</v>
      </c>
      <c r="E236" s="19">
        <v>1</v>
      </c>
      <c r="F236" s="19" t="s">
        <v>868</v>
      </c>
      <c r="G236" s="19" t="s">
        <v>1414</v>
      </c>
      <c r="H236" s="19">
        <v>2</v>
      </c>
      <c r="I236" s="19">
        <v>4</v>
      </c>
      <c r="J236" s="19">
        <v>6</v>
      </c>
      <c r="K236" s="19" t="s">
        <v>316</v>
      </c>
      <c r="L236" s="19" t="s">
        <v>1644</v>
      </c>
      <c r="M236" s="19" t="s">
        <v>62</v>
      </c>
      <c r="N236" s="19" t="str">
        <f>'ENDC-n78_BE'!AE233</f>
        <v>N</v>
      </c>
      <c r="O236" s="19" t="str">
        <f>IF(N236="E","Please respond in Vendor Input column for all applicable UL combinations.",IF(AND(N236="N",'ENDC-n78_BE'!AA233=TRUE),IF('ENDC-n78_BE'!AC233=FALSE,"Check #Layers entered in Overview tab is correct.",""),""))</f>
        <v/>
      </c>
      <c r="P236" s="20" t="s">
        <v>3570</v>
      </c>
      <c r="Q236" s="20" t="s">
        <v>1650</v>
      </c>
      <c r="R236" s="28"/>
    </row>
    <row r="237" spans="1:18" ht="15" x14ac:dyDescent="0.15">
      <c r="A237" s="21" t="s">
        <v>1949</v>
      </c>
      <c r="B237" s="21" t="s">
        <v>1950</v>
      </c>
      <c r="C237" s="21">
        <v>1</v>
      </c>
      <c r="D237" s="21">
        <v>1</v>
      </c>
      <c r="E237" s="21">
        <v>1</v>
      </c>
      <c r="F237" s="21" t="s">
        <v>872</v>
      </c>
      <c r="G237" s="21" t="s">
        <v>1414</v>
      </c>
      <c r="H237" s="21">
        <v>2</v>
      </c>
      <c r="I237" s="21">
        <v>4</v>
      </c>
      <c r="J237" s="21">
        <v>6</v>
      </c>
      <c r="K237" s="21" t="s">
        <v>316</v>
      </c>
      <c r="L237" s="21" t="s">
        <v>1645</v>
      </c>
      <c r="M237" s="21" t="s">
        <v>62</v>
      </c>
      <c r="N237" s="21" t="str">
        <f>'ENDC-n78_BE'!AE234</f>
        <v>N</v>
      </c>
      <c r="O237" s="21" t="str">
        <f>IF(N237="E","Please respond in Vendor Input column for all applicable UL combinations.",IF(AND(N237="N",'ENDC-n78_BE'!AA234=TRUE),IF('ENDC-n78_BE'!AC234=FALSE,"Check #Layers entered in Overview tab is correct.",""),""))</f>
        <v/>
      </c>
      <c r="P237" s="22" t="s">
        <v>3570</v>
      </c>
      <c r="Q237" s="22" t="s">
        <v>1650</v>
      </c>
      <c r="R237" s="29"/>
    </row>
    <row r="238" spans="1:18" ht="15" x14ac:dyDescent="0.15">
      <c r="A238" s="19" t="s">
        <v>1951</v>
      </c>
      <c r="B238" s="19" t="s">
        <v>1946</v>
      </c>
      <c r="C238" s="19">
        <v>1</v>
      </c>
      <c r="D238" s="19">
        <v>1</v>
      </c>
      <c r="E238" s="19">
        <v>1</v>
      </c>
      <c r="F238" s="19" t="s">
        <v>862</v>
      </c>
      <c r="G238" s="19" t="s">
        <v>1414</v>
      </c>
      <c r="H238" s="19">
        <v>2</v>
      </c>
      <c r="I238" s="19">
        <v>4</v>
      </c>
      <c r="J238" s="19">
        <v>6</v>
      </c>
      <c r="K238" s="19" t="s">
        <v>316</v>
      </c>
      <c r="L238" s="19" t="s">
        <v>1646</v>
      </c>
      <c r="M238" s="19" t="s">
        <v>62</v>
      </c>
      <c r="N238" s="19" t="str">
        <f>'ENDC-n78_BE'!AE235</f>
        <v>N</v>
      </c>
      <c r="O238" s="19" t="str">
        <f>IF(N238="E","Please respond in Vendor Input column for all applicable UL combinations.",IF(AND(N238="N",'ENDC-n78_BE'!AA235=TRUE),IF('ENDC-n78_BE'!AC235=FALSE,"Check #Layers entered in Overview tab is correct.",""),""))</f>
        <v/>
      </c>
      <c r="P238" s="20" t="s">
        <v>3570</v>
      </c>
      <c r="Q238" s="20" t="s">
        <v>1650</v>
      </c>
      <c r="R238" s="28"/>
    </row>
  </sheetData>
  <sheetProtection password="C990" sheet="1" objects="1" formatColumns="0" formatRows="0" autoFilter="0"/>
  <autoFilter ref="A5:R239"/>
  <mergeCells count="22">
    <mergeCell ref="L2:O2"/>
    <mergeCell ref="A2:B2"/>
    <mergeCell ref="N3:N4"/>
    <mergeCell ref="P3:P4"/>
    <mergeCell ref="E3:E4"/>
    <mergeCell ref="G3:G4"/>
    <mergeCell ref="A3:A4"/>
    <mergeCell ref="C3:C4"/>
    <mergeCell ref="O3:O4"/>
    <mergeCell ref="B3:B4"/>
    <mergeCell ref="M3:M4"/>
    <mergeCell ref="C2:K2"/>
    <mergeCell ref="K3:K4"/>
    <mergeCell ref="J3:J4"/>
    <mergeCell ref="P2:R2"/>
    <mergeCell ref="I3:I4"/>
    <mergeCell ref="H3:H4"/>
    <mergeCell ref="Q3"/>
    <mergeCell ref="D3:D4"/>
    <mergeCell ref="F3:F4"/>
    <mergeCell ref="R3:R4"/>
    <mergeCell ref="L3:L4"/>
  </mergeCells>
  <phoneticPr fontId="15" type="noConversion"/>
  <conditionalFormatting sqref="N6">
    <cfRule type="cellIs" dxfId="2900" priority="1" operator="equal">
      <formula>"Y"</formula>
    </cfRule>
    <cfRule type="cellIs" dxfId="2899" priority="2" operator="equal">
      <formula>"N"</formula>
    </cfRule>
    <cfRule type="cellIs" dxfId="2898" priority="3" operator="equal">
      <formula>"E"</formula>
    </cfRule>
  </conditionalFormatting>
  <conditionalFormatting sqref="N7">
    <cfRule type="cellIs" dxfId="2897" priority="4" operator="equal">
      <formula>"Y"</formula>
    </cfRule>
    <cfRule type="cellIs" dxfId="2896" priority="4" operator="equal">
      <formula>"N"</formula>
    </cfRule>
    <cfRule type="cellIs" dxfId="2895" priority="4" operator="equal">
      <formula>"E"</formula>
    </cfRule>
  </conditionalFormatting>
  <conditionalFormatting sqref="N8">
    <cfRule type="cellIs" dxfId="2894" priority="5" operator="equal">
      <formula>"Y"</formula>
    </cfRule>
    <cfRule type="cellIs" dxfId="2893" priority="5" operator="equal">
      <formula>"N"</formula>
    </cfRule>
    <cfRule type="cellIs" dxfId="2892" priority="5" operator="equal">
      <formula>"E"</formula>
    </cfRule>
  </conditionalFormatting>
  <conditionalFormatting sqref="N9">
    <cfRule type="cellIs" dxfId="2891" priority="6" operator="equal">
      <formula>"Y"</formula>
    </cfRule>
    <cfRule type="cellIs" dxfId="2890" priority="6" operator="equal">
      <formula>"N"</formula>
    </cfRule>
    <cfRule type="cellIs" dxfId="2889" priority="6" operator="equal">
      <formula>"E"</formula>
    </cfRule>
  </conditionalFormatting>
  <conditionalFormatting sqref="N10">
    <cfRule type="cellIs" dxfId="2888" priority="7" operator="equal">
      <formula>"Y"</formula>
    </cfRule>
    <cfRule type="cellIs" dxfId="2887" priority="7" operator="equal">
      <formula>"N"</formula>
    </cfRule>
    <cfRule type="cellIs" dxfId="2886" priority="7" operator="equal">
      <formula>"E"</formula>
    </cfRule>
  </conditionalFormatting>
  <conditionalFormatting sqref="N11">
    <cfRule type="cellIs" dxfId="2885" priority="8" operator="equal">
      <formula>"Y"</formula>
    </cfRule>
    <cfRule type="cellIs" dxfId="2884" priority="8" operator="equal">
      <formula>"N"</formula>
    </cfRule>
    <cfRule type="cellIs" dxfId="2883" priority="8" operator="equal">
      <formula>"E"</formula>
    </cfRule>
  </conditionalFormatting>
  <conditionalFormatting sqref="N12">
    <cfRule type="cellIs" dxfId="2882" priority="9" operator="equal">
      <formula>"Y"</formula>
    </cfRule>
    <cfRule type="cellIs" dxfId="2881" priority="9" operator="equal">
      <formula>"N"</formula>
    </cfRule>
    <cfRule type="cellIs" dxfId="2880" priority="9" operator="equal">
      <formula>"E"</formula>
    </cfRule>
  </conditionalFormatting>
  <conditionalFormatting sqref="N13">
    <cfRule type="cellIs" dxfId="2879" priority="10" operator="equal">
      <formula>"Y"</formula>
    </cfRule>
    <cfRule type="cellIs" dxfId="2878" priority="10" operator="equal">
      <formula>"N"</formula>
    </cfRule>
    <cfRule type="cellIs" dxfId="2877" priority="10" operator="equal">
      <formula>"E"</formula>
    </cfRule>
  </conditionalFormatting>
  <conditionalFormatting sqref="N14">
    <cfRule type="cellIs" dxfId="2876" priority="11" operator="equal">
      <formula>"Y"</formula>
    </cfRule>
    <cfRule type="cellIs" dxfId="2875" priority="11" operator="equal">
      <formula>"N"</formula>
    </cfRule>
    <cfRule type="cellIs" dxfId="2874" priority="11" operator="equal">
      <formula>"E"</formula>
    </cfRule>
  </conditionalFormatting>
  <conditionalFormatting sqref="N15">
    <cfRule type="cellIs" dxfId="2873" priority="12" operator="equal">
      <formula>"Y"</formula>
    </cfRule>
    <cfRule type="cellIs" dxfId="2872" priority="12" operator="equal">
      <formula>"N"</formula>
    </cfRule>
    <cfRule type="cellIs" dxfId="2871" priority="12" operator="equal">
      <formula>"E"</formula>
    </cfRule>
  </conditionalFormatting>
  <conditionalFormatting sqref="N16">
    <cfRule type="cellIs" dxfId="2870" priority="13" operator="equal">
      <formula>"Y"</formula>
    </cfRule>
    <cfRule type="cellIs" dxfId="2869" priority="13" operator="equal">
      <formula>"N"</formula>
    </cfRule>
    <cfRule type="cellIs" dxfId="2868" priority="13" operator="equal">
      <formula>"E"</formula>
    </cfRule>
  </conditionalFormatting>
  <conditionalFormatting sqref="N17">
    <cfRule type="cellIs" dxfId="2867" priority="14" operator="equal">
      <formula>"Y"</formula>
    </cfRule>
    <cfRule type="cellIs" dxfId="2866" priority="14" operator="equal">
      <formula>"N"</formula>
    </cfRule>
    <cfRule type="cellIs" dxfId="2865" priority="14" operator="equal">
      <formula>"E"</formula>
    </cfRule>
  </conditionalFormatting>
  <conditionalFormatting sqref="N18">
    <cfRule type="cellIs" dxfId="2864" priority="15" operator="equal">
      <formula>"Y"</formula>
    </cfRule>
    <cfRule type="cellIs" dxfId="2863" priority="15" operator="equal">
      <formula>"N"</formula>
    </cfRule>
    <cfRule type="cellIs" dxfId="2862" priority="15" operator="equal">
      <formula>"E"</formula>
    </cfRule>
  </conditionalFormatting>
  <conditionalFormatting sqref="N19">
    <cfRule type="cellIs" dxfId="2861" priority="16" operator="equal">
      <formula>"Y"</formula>
    </cfRule>
    <cfRule type="cellIs" dxfId="2860" priority="16" operator="equal">
      <formula>"N"</formula>
    </cfRule>
    <cfRule type="cellIs" dxfId="2859" priority="16" operator="equal">
      <formula>"E"</formula>
    </cfRule>
  </conditionalFormatting>
  <conditionalFormatting sqref="N20">
    <cfRule type="cellIs" dxfId="2858" priority="17" operator="equal">
      <formula>"Y"</formula>
    </cfRule>
    <cfRule type="cellIs" dxfId="2857" priority="17" operator="equal">
      <formula>"N"</formula>
    </cfRule>
    <cfRule type="cellIs" dxfId="2856" priority="17" operator="equal">
      <formula>"E"</formula>
    </cfRule>
  </conditionalFormatting>
  <conditionalFormatting sqref="N21">
    <cfRule type="cellIs" dxfId="2855" priority="18" operator="equal">
      <formula>"Y"</formula>
    </cfRule>
    <cfRule type="cellIs" dxfId="2854" priority="18" operator="equal">
      <formula>"N"</formula>
    </cfRule>
    <cfRule type="cellIs" dxfId="2853" priority="18" operator="equal">
      <formula>"E"</formula>
    </cfRule>
  </conditionalFormatting>
  <conditionalFormatting sqref="N22">
    <cfRule type="cellIs" dxfId="2852" priority="19" operator="equal">
      <formula>"Y"</formula>
    </cfRule>
    <cfRule type="cellIs" dxfId="2851" priority="19" operator="equal">
      <formula>"N"</formula>
    </cfRule>
    <cfRule type="cellIs" dxfId="2850" priority="19" operator="equal">
      <formula>"E"</formula>
    </cfRule>
  </conditionalFormatting>
  <conditionalFormatting sqref="N23">
    <cfRule type="cellIs" dxfId="2849" priority="20" operator="equal">
      <formula>"Y"</formula>
    </cfRule>
    <cfRule type="cellIs" dxfId="2848" priority="20" operator="equal">
      <formula>"N"</formula>
    </cfRule>
    <cfRule type="cellIs" dxfId="2847" priority="20" operator="equal">
      <formula>"E"</formula>
    </cfRule>
  </conditionalFormatting>
  <conditionalFormatting sqref="N24">
    <cfRule type="cellIs" dxfId="2846" priority="21" operator="equal">
      <formula>"Y"</formula>
    </cfRule>
    <cfRule type="cellIs" dxfId="2845" priority="21" operator="equal">
      <formula>"N"</formula>
    </cfRule>
    <cfRule type="cellIs" dxfId="2844" priority="21" operator="equal">
      <formula>"E"</formula>
    </cfRule>
  </conditionalFormatting>
  <conditionalFormatting sqref="N25">
    <cfRule type="cellIs" dxfId="2843" priority="22" operator="equal">
      <formula>"Y"</formula>
    </cfRule>
    <cfRule type="cellIs" dxfId="2842" priority="22" operator="equal">
      <formula>"N"</formula>
    </cfRule>
    <cfRule type="cellIs" dxfId="2841" priority="22" operator="equal">
      <formula>"E"</formula>
    </cfRule>
  </conditionalFormatting>
  <conditionalFormatting sqref="N26">
    <cfRule type="cellIs" dxfId="2840" priority="23" operator="equal">
      <formula>"Y"</formula>
    </cfRule>
    <cfRule type="cellIs" dxfId="2839" priority="23" operator="equal">
      <formula>"N"</formula>
    </cfRule>
    <cfRule type="cellIs" dxfId="2838" priority="23" operator="equal">
      <formula>"E"</formula>
    </cfRule>
  </conditionalFormatting>
  <conditionalFormatting sqref="N27">
    <cfRule type="cellIs" dxfId="2837" priority="24" operator="equal">
      <formula>"Y"</formula>
    </cfRule>
    <cfRule type="cellIs" dxfId="2836" priority="24" operator="equal">
      <formula>"N"</formula>
    </cfRule>
    <cfRule type="cellIs" dxfId="2835" priority="24" operator="equal">
      <formula>"E"</formula>
    </cfRule>
  </conditionalFormatting>
  <conditionalFormatting sqref="N28">
    <cfRule type="cellIs" dxfId="2834" priority="25" operator="equal">
      <formula>"Y"</formula>
    </cfRule>
    <cfRule type="cellIs" dxfId="2833" priority="25" operator="equal">
      <formula>"N"</formula>
    </cfRule>
    <cfRule type="cellIs" dxfId="2832" priority="25" operator="equal">
      <formula>"E"</formula>
    </cfRule>
  </conditionalFormatting>
  <conditionalFormatting sqref="N29">
    <cfRule type="cellIs" dxfId="2831" priority="26" operator="equal">
      <formula>"Y"</formula>
    </cfRule>
    <cfRule type="cellIs" dxfId="2830" priority="26" operator="equal">
      <formula>"N"</formula>
    </cfRule>
    <cfRule type="cellIs" dxfId="2829" priority="26" operator="equal">
      <formula>"E"</formula>
    </cfRule>
  </conditionalFormatting>
  <conditionalFormatting sqref="N30">
    <cfRule type="cellIs" dxfId="2828" priority="27" operator="equal">
      <formula>"Y"</formula>
    </cfRule>
    <cfRule type="cellIs" dxfId="2827" priority="27" operator="equal">
      <formula>"N"</formula>
    </cfRule>
    <cfRule type="cellIs" dxfId="2826" priority="27" operator="equal">
      <formula>"E"</formula>
    </cfRule>
  </conditionalFormatting>
  <conditionalFormatting sqref="N31">
    <cfRule type="cellIs" dxfId="2825" priority="28" operator="equal">
      <formula>"Y"</formula>
    </cfRule>
    <cfRule type="cellIs" dxfId="2824" priority="28" operator="equal">
      <formula>"N"</formula>
    </cfRule>
    <cfRule type="cellIs" dxfId="2823" priority="28" operator="equal">
      <formula>"E"</formula>
    </cfRule>
  </conditionalFormatting>
  <conditionalFormatting sqref="N32">
    <cfRule type="cellIs" dxfId="2822" priority="29" operator="equal">
      <formula>"Y"</formula>
    </cfRule>
    <cfRule type="cellIs" dxfId="2821" priority="29" operator="equal">
      <formula>"N"</formula>
    </cfRule>
    <cfRule type="cellIs" dxfId="2820" priority="29" operator="equal">
      <formula>"E"</formula>
    </cfRule>
  </conditionalFormatting>
  <conditionalFormatting sqref="N33">
    <cfRule type="cellIs" dxfId="2819" priority="30" operator="equal">
      <formula>"Y"</formula>
    </cfRule>
    <cfRule type="cellIs" dxfId="2818" priority="30" operator="equal">
      <formula>"N"</formula>
    </cfRule>
    <cfRule type="cellIs" dxfId="2817" priority="30" operator="equal">
      <formula>"E"</formula>
    </cfRule>
  </conditionalFormatting>
  <conditionalFormatting sqref="N34">
    <cfRule type="cellIs" dxfId="2816" priority="31" operator="equal">
      <formula>"Y"</formula>
    </cfRule>
    <cfRule type="cellIs" dxfId="2815" priority="31" operator="equal">
      <formula>"N"</formula>
    </cfRule>
    <cfRule type="cellIs" dxfId="2814" priority="31" operator="equal">
      <formula>"E"</formula>
    </cfRule>
  </conditionalFormatting>
  <conditionalFormatting sqref="N35">
    <cfRule type="cellIs" dxfId="2813" priority="32" operator="equal">
      <formula>"Y"</formula>
    </cfRule>
    <cfRule type="cellIs" dxfId="2812" priority="32" operator="equal">
      <formula>"N"</formula>
    </cfRule>
    <cfRule type="cellIs" dxfId="2811" priority="32" operator="equal">
      <formula>"E"</formula>
    </cfRule>
  </conditionalFormatting>
  <conditionalFormatting sqref="N36">
    <cfRule type="cellIs" dxfId="2810" priority="33" operator="equal">
      <formula>"Y"</formula>
    </cfRule>
    <cfRule type="cellIs" dxfId="2809" priority="33" operator="equal">
      <formula>"N"</formula>
    </cfRule>
    <cfRule type="cellIs" dxfId="2808" priority="33" operator="equal">
      <formula>"E"</formula>
    </cfRule>
  </conditionalFormatting>
  <conditionalFormatting sqref="N37">
    <cfRule type="cellIs" dxfId="2807" priority="34" operator="equal">
      <formula>"Y"</formula>
    </cfRule>
    <cfRule type="cellIs" dxfId="2806" priority="34" operator="equal">
      <formula>"N"</formula>
    </cfRule>
    <cfRule type="cellIs" dxfId="2805" priority="34" operator="equal">
      <formula>"E"</formula>
    </cfRule>
  </conditionalFormatting>
  <conditionalFormatting sqref="N38">
    <cfRule type="cellIs" dxfId="2804" priority="35" operator="equal">
      <formula>"Y"</formula>
    </cfRule>
    <cfRule type="cellIs" dxfId="2803" priority="35" operator="equal">
      <formula>"N"</formula>
    </cfRule>
    <cfRule type="cellIs" dxfId="2802" priority="35" operator="equal">
      <formula>"E"</formula>
    </cfRule>
  </conditionalFormatting>
  <conditionalFormatting sqref="N39">
    <cfRule type="cellIs" dxfId="2801" priority="36" operator="equal">
      <formula>"Y"</formula>
    </cfRule>
    <cfRule type="cellIs" dxfId="2800" priority="36" operator="equal">
      <formula>"N"</formula>
    </cfRule>
    <cfRule type="cellIs" dxfId="2799" priority="36" operator="equal">
      <formula>"E"</formula>
    </cfRule>
  </conditionalFormatting>
  <conditionalFormatting sqref="N40">
    <cfRule type="cellIs" dxfId="2798" priority="37" operator="equal">
      <formula>"Y"</formula>
    </cfRule>
    <cfRule type="cellIs" dxfId="2797" priority="37" operator="equal">
      <formula>"N"</formula>
    </cfRule>
    <cfRule type="cellIs" dxfId="2796" priority="37" operator="equal">
      <formula>"E"</formula>
    </cfRule>
  </conditionalFormatting>
  <conditionalFormatting sqref="N41">
    <cfRule type="cellIs" dxfId="2795" priority="38" operator="equal">
      <formula>"Y"</formula>
    </cfRule>
    <cfRule type="cellIs" dxfId="2794" priority="38" operator="equal">
      <formula>"N"</formula>
    </cfRule>
    <cfRule type="cellIs" dxfId="2793" priority="38" operator="equal">
      <formula>"E"</formula>
    </cfRule>
  </conditionalFormatting>
  <conditionalFormatting sqref="N42">
    <cfRule type="cellIs" dxfId="2792" priority="39" operator="equal">
      <formula>"Y"</formula>
    </cfRule>
    <cfRule type="cellIs" dxfId="2791" priority="39" operator="equal">
      <formula>"N"</formula>
    </cfRule>
    <cfRule type="cellIs" dxfId="2790" priority="39" operator="equal">
      <formula>"E"</formula>
    </cfRule>
  </conditionalFormatting>
  <conditionalFormatting sqref="N43">
    <cfRule type="cellIs" dxfId="2789" priority="40" operator="equal">
      <formula>"Y"</formula>
    </cfRule>
    <cfRule type="cellIs" dxfId="2788" priority="40" operator="equal">
      <formula>"N"</formula>
    </cfRule>
    <cfRule type="cellIs" dxfId="2787" priority="40" operator="equal">
      <formula>"E"</formula>
    </cfRule>
  </conditionalFormatting>
  <conditionalFormatting sqref="N44">
    <cfRule type="cellIs" dxfId="2786" priority="41" operator="equal">
      <formula>"Y"</formula>
    </cfRule>
    <cfRule type="cellIs" dxfId="2785" priority="41" operator="equal">
      <formula>"N"</formula>
    </cfRule>
    <cfRule type="cellIs" dxfId="2784" priority="41" operator="equal">
      <formula>"E"</formula>
    </cfRule>
  </conditionalFormatting>
  <conditionalFormatting sqref="N45">
    <cfRule type="cellIs" dxfId="2783" priority="42" operator="equal">
      <formula>"Y"</formula>
    </cfRule>
    <cfRule type="cellIs" dxfId="2782" priority="42" operator="equal">
      <formula>"N"</formula>
    </cfRule>
    <cfRule type="cellIs" dxfId="2781" priority="42" operator="equal">
      <formula>"E"</formula>
    </cfRule>
  </conditionalFormatting>
  <conditionalFormatting sqref="N46">
    <cfRule type="cellIs" dxfId="2780" priority="43" operator="equal">
      <formula>"Y"</formula>
    </cfRule>
    <cfRule type="cellIs" dxfId="2779" priority="43" operator="equal">
      <formula>"N"</formula>
    </cfRule>
    <cfRule type="cellIs" dxfId="2778" priority="43" operator="equal">
      <formula>"E"</formula>
    </cfRule>
  </conditionalFormatting>
  <conditionalFormatting sqref="N47">
    <cfRule type="cellIs" dxfId="2777" priority="44" operator="equal">
      <formula>"Y"</formula>
    </cfRule>
    <cfRule type="cellIs" dxfId="2776" priority="44" operator="equal">
      <formula>"N"</formula>
    </cfRule>
    <cfRule type="cellIs" dxfId="2775" priority="44" operator="equal">
      <formula>"E"</formula>
    </cfRule>
  </conditionalFormatting>
  <conditionalFormatting sqref="N48">
    <cfRule type="cellIs" dxfId="2774" priority="45" operator="equal">
      <formula>"Y"</formula>
    </cfRule>
    <cfRule type="cellIs" dxfId="2773" priority="45" operator="equal">
      <formula>"N"</formula>
    </cfRule>
    <cfRule type="cellIs" dxfId="2772" priority="45" operator="equal">
      <formula>"E"</formula>
    </cfRule>
  </conditionalFormatting>
  <conditionalFormatting sqref="N49">
    <cfRule type="cellIs" dxfId="2771" priority="46" operator="equal">
      <formula>"Y"</formula>
    </cfRule>
    <cfRule type="cellIs" dxfId="2770" priority="46" operator="equal">
      <formula>"N"</formula>
    </cfRule>
    <cfRule type="cellIs" dxfId="2769" priority="46" operator="equal">
      <formula>"E"</formula>
    </cfRule>
  </conditionalFormatting>
  <conditionalFormatting sqref="N50">
    <cfRule type="cellIs" dxfId="2768" priority="47" operator="equal">
      <formula>"Y"</formula>
    </cfRule>
    <cfRule type="cellIs" dxfId="2767" priority="47" operator="equal">
      <formula>"N"</formula>
    </cfRule>
    <cfRule type="cellIs" dxfId="2766" priority="47" operator="equal">
      <formula>"E"</formula>
    </cfRule>
  </conditionalFormatting>
  <conditionalFormatting sqref="N51">
    <cfRule type="cellIs" dxfId="2765" priority="48" operator="equal">
      <formula>"Y"</formula>
    </cfRule>
    <cfRule type="cellIs" dxfId="2764" priority="48" operator="equal">
      <formula>"N"</formula>
    </cfRule>
    <cfRule type="cellIs" dxfId="2763" priority="48" operator="equal">
      <formula>"E"</formula>
    </cfRule>
  </conditionalFormatting>
  <conditionalFormatting sqref="N52">
    <cfRule type="cellIs" dxfId="2762" priority="49" operator="equal">
      <formula>"Y"</formula>
    </cfRule>
    <cfRule type="cellIs" dxfId="2761" priority="49" operator="equal">
      <formula>"N"</formula>
    </cfRule>
    <cfRule type="cellIs" dxfId="2760" priority="49" operator="equal">
      <formula>"E"</formula>
    </cfRule>
  </conditionalFormatting>
  <conditionalFormatting sqref="N53">
    <cfRule type="cellIs" dxfId="2759" priority="50" operator="equal">
      <formula>"Y"</formula>
    </cfRule>
    <cfRule type="cellIs" dxfId="2758" priority="50" operator="equal">
      <formula>"N"</formula>
    </cfRule>
    <cfRule type="cellIs" dxfId="2757" priority="50" operator="equal">
      <formula>"E"</formula>
    </cfRule>
  </conditionalFormatting>
  <conditionalFormatting sqref="N54">
    <cfRule type="cellIs" dxfId="2756" priority="51" operator="equal">
      <formula>"Y"</formula>
    </cfRule>
    <cfRule type="cellIs" dxfId="2755" priority="51" operator="equal">
      <formula>"N"</formula>
    </cfRule>
    <cfRule type="cellIs" dxfId="2754" priority="51" operator="equal">
      <formula>"E"</formula>
    </cfRule>
  </conditionalFormatting>
  <conditionalFormatting sqref="N55">
    <cfRule type="cellIs" dxfId="2753" priority="52" operator="equal">
      <formula>"Y"</formula>
    </cfRule>
    <cfRule type="cellIs" dxfId="2752" priority="52" operator="equal">
      <formula>"N"</formula>
    </cfRule>
    <cfRule type="cellIs" dxfId="2751" priority="52" operator="equal">
      <formula>"E"</formula>
    </cfRule>
  </conditionalFormatting>
  <conditionalFormatting sqref="N56">
    <cfRule type="cellIs" dxfId="2750" priority="53" operator="equal">
      <formula>"Y"</formula>
    </cfRule>
    <cfRule type="cellIs" dxfId="2749" priority="53" operator="equal">
      <formula>"N"</formula>
    </cfRule>
    <cfRule type="cellIs" dxfId="2748" priority="53" operator="equal">
      <formula>"E"</formula>
    </cfRule>
  </conditionalFormatting>
  <conditionalFormatting sqref="N57">
    <cfRule type="cellIs" dxfId="2747" priority="54" operator="equal">
      <formula>"Y"</formula>
    </cfRule>
    <cfRule type="cellIs" dxfId="2746" priority="54" operator="equal">
      <formula>"N"</formula>
    </cfRule>
    <cfRule type="cellIs" dxfId="2745" priority="54" operator="equal">
      <formula>"E"</formula>
    </cfRule>
  </conditionalFormatting>
  <conditionalFormatting sqref="N58">
    <cfRule type="cellIs" dxfId="2744" priority="55" operator="equal">
      <formula>"Y"</formula>
    </cfRule>
    <cfRule type="cellIs" dxfId="2743" priority="55" operator="equal">
      <formula>"N"</formula>
    </cfRule>
    <cfRule type="cellIs" dxfId="2742" priority="55" operator="equal">
      <formula>"E"</formula>
    </cfRule>
  </conditionalFormatting>
  <conditionalFormatting sqref="N59">
    <cfRule type="cellIs" dxfId="2741" priority="56" operator="equal">
      <formula>"Y"</formula>
    </cfRule>
    <cfRule type="cellIs" dxfId="2740" priority="56" operator="equal">
      <formula>"N"</formula>
    </cfRule>
    <cfRule type="cellIs" dxfId="2739" priority="56" operator="equal">
      <formula>"E"</formula>
    </cfRule>
  </conditionalFormatting>
  <conditionalFormatting sqref="N60">
    <cfRule type="cellIs" dxfId="2738" priority="57" operator="equal">
      <formula>"Y"</formula>
    </cfRule>
    <cfRule type="cellIs" dxfId="2737" priority="57" operator="equal">
      <formula>"N"</formula>
    </cfRule>
    <cfRule type="cellIs" dxfId="2736" priority="57" operator="equal">
      <formula>"E"</formula>
    </cfRule>
  </conditionalFormatting>
  <conditionalFormatting sqref="N61">
    <cfRule type="cellIs" dxfId="2735" priority="58" operator="equal">
      <formula>"Y"</formula>
    </cfRule>
    <cfRule type="cellIs" dxfId="2734" priority="58" operator="equal">
      <formula>"N"</formula>
    </cfRule>
    <cfRule type="cellIs" dxfId="2733" priority="58" operator="equal">
      <formula>"E"</formula>
    </cfRule>
  </conditionalFormatting>
  <conditionalFormatting sqref="N62">
    <cfRule type="cellIs" dxfId="2732" priority="59" operator="equal">
      <formula>"Y"</formula>
    </cfRule>
    <cfRule type="cellIs" dxfId="2731" priority="59" operator="equal">
      <formula>"N"</formula>
    </cfRule>
    <cfRule type="cellIs" dxfId="2730" priority="59" operator="equal">
      <formula>"E"</formula>
    </cfRule>
  </conditionalFormatting>
  <conditionalFormatting sqref="N63">
    <cfRule type="cellIs" dxfId="2729" priority="60" operator="equal">
      <formula>"Y"</formula>
    </cfRule>
    <cfRule type="cellIs" dxfId="2728" priority="60" operator="equal">
      <formula>"N"</formula>
    </cfRule>
    <cfRule type="cellIs" dxfId="2727" priority="60" operator="equal">
      <formula>"E"</formula>
    </cfRule>
  </conditionalFormatting>
  <conditionalFormatting sqref="N64">
    <cfRule type="cellIs" dxfId="2726" priority="61" operator="equal">
      <formula>"Y"</formula>
    </cfRule>
    <cfRule type="cellIs" dxfId="2725" priority="61" operator="equal">
      <formula>"N"</formula>
    </cfRule>
    <cfRule type="cellIs" dxfId="2724" priority="61" operator="equal">
      <formula>"E"</formula>
    </cfRule>
  </conditionalFormatting>
  <conditionalFormatting sqref="N65">
    <cfRule type="cellIs" dxfId="2723" priority="62" operator="equal">
      <formula>"Y"</formula>
    </cfRule>
    <cfRule type="cellIs" dxfId="2722" priority="62" operator="equal">
      <formula>"N"</formula>
    </cfRule>
    <cfRule type="cellIs" dxfId="2721" priority="62" operator="equal">
      <formula>"E"</formula>
    </cfRule>
  </conditionalFormatting>
  <conditionalFormatting sqref="N66">
    <cfRule type="cellIs" dxfId="2720" priority="63" operator="equal">
      <formula>"Y"</formula>
    </cfRule>
    <cfRule type="cellIs" dxfId="2719" priority="63" operator="equal">
      <formula>"N"</formula>
    </cfRule>
    <cfRule type="cellIs" dxfId="2718" priority="63" operator="equal">
      <formula>"E"</formula>
    </cfRule>
  </conditionalFormatting>
  <conditionalFormatting sqref="N67">
    <cfRule type="cellIs" dxfId="2717" priority="64" operator="equal">
      <formula>"Y"</formula>
    </cfRule>
    <cfRule type="cellIs" dxfId="2716" priority="64" operator="equal">
      <formula>"N"</formula>
    </cfRule>
    <cfRule type="cellIs" dxfId="2715" priority="64" operator="equal">
      <formula>"E"</formula>
    </cfRule>
  </conditionalFormatting>
  <conditionalFormatting sqref="N68">
    <cfRule type="cellIs" dxfId="2714" priority="65" operator="equal">
      <formula>"Y"</formula>
    </cfRule>
    <cfRule type="cellIs" dxfId="2713" priority="65" operator="equal">
      <formula>"N"</formula>
    </cfRule>
    <cfRule type="cellIs" dxfId="2712" priority="65" operator="equal">
      <formula>"E"</formula>
    </cfRule>
  </conditionalFormatting>
  <conditionalFormatting sqref="N69">
    <cfRule type="cellIs" dxfId="2711" priority="66" operator="equal">
      <formula>"Y"</formula>
    </cfRule>
    <cfRule type="cellIs" dxfId="2710" priority="66" operator="equal">
      <formula>"N"</formula>
    </cfRule>
    <cfRule type="cellIs" dxfId="2709" priority="66" operator="equal">
      <formula>"E"</formula>
    </cfRule>
  </conditionalFormatting>
  <conditionalFormatting sqref="N70">
    <cfRule type="cellIs" dxfId="2708" priority="67" operator="equal">
      <formula>"Y"</formula>
    </cfRule>
    <cfRule type="cellIs" dxfId="2707" priority="67" operator="equal">
      <formula>"N"</formula>
    </cfRule>
    <cfRule type="cellIs" dxfId="2706" priority="67" operator="equal">
      <formula>"E"</formula>
    </cfRule>
  </conditionalFormatting>
  <conditionalFormatting sqref="N71">
    <cfRule type="cellIs" dxfId="2705" priority="68" operator="equal">
      <formula>"Y"</formula>
    </cfRule>
    <cfRule type="cellIs" dxfId="2704" priority="68" operator="equal">
      <formula>"N"</formula>
    </cfRule>
    <cfRule type="cellIs" dxfId="2703" priority="68" operator="equal">
      <formula>"E"</formula>
    </cfRule>
  </conditionalFormatting>
  <conditionalFormatting sqref="N72">
    <cfRule type="cellIs" dxfId="2702" priority="69" operator="equal">
      <formula>"Y"</formula>
    </cfRule>
    <cfRule type="cellIs" dxfId="2701" priority="69" operator="equal">
      <formula>"N"</formula>
    </cfRule>
    <cfRule type="cellIs" dxfId="2700" priority="69" operator="equal">
      <formula>"E"</formula>
    </cfRule>
  </conditionalFormatting>
  <conditionalFormatting sqref="N73">
    <cfRule type="cellIs" dxfId="2699" priority="70" operator="equal">
      <formula>"Y"</formula>
    </cfRule>
    <cfRule type="cellIs" dxfId="2698" priority="70" operator="equal">
      <formula>"N"</formula>
    </cfRule>
    <cfRule type="cellIs" dxfId="2697" priority="70" operator="equal">
      <formula>"E"</formula>
    </cfRule>
  </conditionalFormatting>
  <conditionalFormatting sqref="N74">
    <cfRule type="cellIs" dxfId="2696" priority="71" operator="equal">
      <formula>"Y"</formula>
    </cfRule>
    <cfRule type="cellIs" dxfId="2695" priority="71" operator="equal">
      <formula>"N"</formula>
    </cfRule>
    <cfRule type="cellIs" dxfId="2694" priority="71" operator="equal">
      <formula>"E"</formula>
    </cfRule>
  </conditionalFormatting>
  <conditionalFormatting sqref="N75">
    <cfRule type="cellIs" dxfId="2693" priority="72" operator="equal">
      <formula>"Y"</formula>
    </cfRule>
    <cfRule type="cellIs" dxfId="2692" priority="72" operator="equal">
      <formula>"N"</formula>
    </cfRule>
    <cfRule type="cellIs" dxfId="2691" priority="72" operator="equal">
      <formula>"E"</formula>
    </cfRule>
  </conditionalFormatting>
  <conditionalFormatting sqref="N76">
    <cfRule type="cellIs" dxfId="2690" priority="73" operator="equal">
      <formula>"Y"</formula>
    </cfRule>
    <cfRule type="cellIs" dxfId="2689" priority="73" operator="equal">
      <formula>"N"</formula>
    </cfRule>
    <cfRule type="cellIs" dxfId="2688" priority="73" operator="equal">
      <formula>"E"</formula>
    </cfRule>
  </conditionalFormatting>
  <conditionalFormatting sqref="N77">
    <cfRule type="cellIs" dxfId="2687" priority="74" operator="equal">
      <formula>"Y"</formula>
    </cfRule>
    <cfRule type="cellIs" dxfId="2686" priority="74" operator="equal">
      <formula>"N"</formula>
    </cfRule>
    <cfRule type="cellIs" dxfId="2685" priority="74" operator="equal">
      <formula>"E"</formula>
    </cfRule>
  </conditionalFormatting>
  <conditionalFormatting sqref="N78">
    <cfRule type="cellIs" dxfId="2684" priority="75" operator="equal">
      <formula>"Y"</formula>
    </cfRule>
    <cfRule type="cellIs" dxfId="2683" priority="75" operator="equal">
      <formula>"N"</formula>
    </cfRule>
    <cfRule type="cellIs" dxfId="2682" priority="75" operator="equal">
      <formula>"E"</formula>
    </cfRule>
  </conditionalFormatting>
  <conditionalFormatting sqref="N79">
    <cfRule type="cellIs" dxfId="2681" priority="76" operator="equal">
      <formula>"Y"</formula>
    </cfRule>
    <cfRule type="cellIs" dxfId="2680" priority="76" operator="equal">
      <formula>"N"</formula>
    </cfRule>
    <cfRule type="cellIs" dxfId="2679" priority="76" operator="equal">
      <formula>"E"</formula>
    </cfRule>
  </conditionalFormatting>
  <conditionalFormatting sqref="N80">
    <cfRule type="cellIs" dxfId="2678" priority="77" operator="equal">
      <formula>"Y"</formula>
    </cfRule>
    <cfRule type="cellIs" dxfId="2677" priority="77" operator="equal">
      <formula>"N"</formula>
    </cfRule>
    <cfRule type="cellIs" dxfId="2676" priority="77" operator="equal">
      <formula>"E"</formula>
    </cfRule>
  </conditionalFormatting>
  <conditionalFormatting sqref="N81">
    <cfRule type="cellIs" dxfId="2675" priority="78" operator="equal">
      <formula>"Y"</formula>
    </cfRule>
    <cfRule type="cellIs" dxfId="2674" priority="78" operator="equal">
      <formula>"N"</formula>
    </cfRule>
    <cfRule type="cellIs" dxfId="2673" priority="78" operator="equal">
      <formula>"E"</formula>
    </cfRule>
  </conditionalFormatting>
  <conditionalFormatting sqref="N82">
    <cfRule type="cellIs" dxfId="2672" priority="79" operator="equal">
      <formula>"Y"</formula>
    </cfRule>
    <cfRule type="cellIs" dxfId="2671" priority="79" operator="equal">
      <formula>"N"</formula>
    </cfRule>
    <cfRule type="cellIs" dxfId="2670" priority="79" operator="equal">
      <formula>"E"</formula>
    </cfRule>
  </conditionalFormatting>
  <conditionalFormatting sqref="N83">
    <cfRule type="cellIs" dxfId="2669" priority="80" operator="equal">
      <formula>"Y"</formula>
    </cfRule>
    <cfRule type="cellIs" dxfId="2668" priority="80" operator="equal">
      <formula>"N"</formula>
    </cfRule>
    <cfRule type="cellIs" dxfId="2667" priority="80" operator="equal">
      <formula>"E"</formula>
    </cfRule>
  </conditionalFormatting>
  <conditionalFormatting sqref="N84">
    <cfRule type="cellIs" dxfId="2666" priority="81" operator="equal">
      <formula>"Y"</formula>
    </cfRule>
    <cfRule type="cellIs" dxfId="2665" priority="81" operator="equal">
      <formula>"N"</formula>
    </cfRule>
    <cfRule type="cellIs" dxfId="2664" priority="81" operator="equal">
      <formula>"E"</formula>
    </cfRule>
  </conditionalFormatting>
  <conditionalFormatting sqref="N85">
    <cfRule type="cellIs" dxfId="2663" priority="82" operator="equal">
      <formula>"Y"</formula>
    </cfRule>
    <cfRule type="cellIs" dxfId="2662" priority="82" operator="equal">
      <formula>"N"</formula>
    </cfRule>
    <cfRule type="cellIs" dxfId="2661" priority="82" operator="equal">
      <formula>"E"</formula>
    </cfRule>
  </conditionalFormatting>
  <conditionalFormatting sqref="N86">
    <cfRule type="cellIs" dxfId="2660" priority="83" operator="equal">
      <formula>"Y"</formula>
    </cfRule>
    <cfRule type="cellIs" dxfId="2659" priority="83" operator="equal">
      <formula>"N"</formula>
    </cfRule>
    <cfRule type="cellIs" dxfId="2658" priority="83" operator="equal">
      <formula>"E"</formula>
    </cfRule>
  </conditionalFormatting>
  <conditionalFormatting sqref="N87">
    <cfRule type="cellIs" dxfId="2657" priority="84" operator="equal">
      <formula>"Y"</formula>
    </cfRule>
    <cfRule type="cellIs" dxfId="2656" priority="84" operator="equal">
      <formula>"N"</formula>
    </cfRule>
    <cfRule type="cellIs" dxfId="2655" priority="84" operator="equal">
      <formula>"E"</formula>
    </cfRule>
  </conditionalFormatting>
  <conditionalFormatting sqref="N88">
    <cfRule type="cellIs" dxfId="2654" priority="85" operator="equal">
      <formula>"Y"</formula>
    </cfRule>
    <cfRule type="cellIs" dxfId="2653" priority="85" operator="equal">
      <formula>"N"</formula>
    </cfRule>
    <cfRule type="cellIs" dxfId="2652" priority="85" operator="equal">
      <formula>"E"</formula>
    </cfRule>
  </conditionalFormatting>
  <conditionalFormatting sqref="N89">
    <cfRule type="cellIs" dxfId="2651" priority="86" operator="equal">
      <formula>"Y"</formula>
    </cfRule>
    <cfRule type="cellIs" dxfId="2650" priority="86" operator="equal">
      <formula>"N"</formula>
    </cfRule>
    <cfRule type="cellIs" dxfId="2649" priority="86" operator="equal">
      <formula>"E"</formula>
    </cfRule>
  </conditionalFormatting>
  <conditionalFormatting sqref="N90">
    <cfRule type="cellIs" dxfId="2648" priority="87" operator="equal">
      <formula>"Y"</formula>
    </cfRule>
    <cfRule type="cellIs" dxfId="2647" priority="87" operator="equal">
      <formula>"N"</formula>
    </cfRule>
    <cfRule type="cellIs" dxfId="2646" priority="87" operator="equal">
      <formula>"E"</formula>
    </cfRule>
  </conditionalFormatting>
  <conditionalFormatting sqref="N91">
    <cfRule type="cellIs" dxfId="2645" priority="88" operator="equal">
      <formula>"Y"</formula>
    </cfRule>
    <cfRule type="cellIs" dxfId="2644" priority="88" operator="equal">
      <formula>"N"</formula>
    </cfRule>
    <cfRule type="cellIs" dxfId="2643" priority="88" operator="equal">
      <formula>"E"</formula>
    </cfRule>
  </conditionalFormatting>
  <conditionalFormatting sqref="N92">
    <cfRule type="cellIs" dxfId="2642" priority="89" operator="equal">
      <formula>"Y"</formula>
    </cfRule>
    <cfRule type="cellIs" dxfId="2641" priority="89" operator="equal">
      <formula>"N"</formula>
    </cfRule>
    <cfRule type="cellIs" dxfId="2640" priority="89" operator="equal">
      <formula>"E"</formula>
    </cfRule>
  </conditionalFormatting>
  <conditionalFormatting sqref="N93">
    <cfRule type="cellIs" dxfId="2639" priority="90" operator="equal">
      <formula>"Y"</formula>
    </cfRule>
    <cfRule type="cellIs" dxfId="2638" priority="90" operator="equal">
      <formula>"N"</formula>
    </cfRule>
    <cfRule type="cellIs" dxfId="2637" priority="90" operator="equal">
      <formula>"E"</formula>
    </cfRule>
  </conditionalFormatting>
  <conditionalFormatting sqref="N94">
    <cfRule type="cellIs" dxfId="2636" priority="91" operator="equal">
      <formula>"Y"</formula>
    </cfRule>
    <cfRule type="cellIs" dxfId="2635" priority="91" operator="equal">
      <formula>"N"</formula>
    </cfRule>
    <cfRule type="cellIs" dxfId="2634" priority="91" operator="equal">
      <formula>"E"</formula>
    </cfRule>
  </conditionalFormatting>
  <conditionalFormatting sqref="N95">
    <cfRule type="cellIs" dxfId="2633" priority="92" operator="equal">
      <formula>"Y"</formula>
    </cfRule>
    <cfRule type="cellIs" dxfId="2632" priority="92" operator="equal">
      <formula>"N"</formula>
    </cfRule>
    <cfRule type="cellIs" dxfId="2631" priority="92" operator="equal">
      <formula>"E"</formula>
    </cfRule>
  </conditionalFormatting>
  <conditionalFormatting sqref="N96">
    <cfRule type="cellIs" dxfId="2630" priority="93" operator="equal">
      <formula>"Y"</formula>
    </cfRule>
    <cfRule type="cellIs" dxfId="2629" priority="93" operator="equal">
      <formula>"N"</formula>
    </cfRule>
    <cfRule type="cellIs" dxfId="2628" priority="93" operator="equal">
      <formula>"E"</formula>
    </cfRule>
  </conditionalFormatting>
  <conditionalFormatting sqref="N97">
    <cfRule type="cellIs" dxfId="2627" priority="94" operator="equal">
      <formula>"Y"</formula>
    </cfRule>
    <cfRule type="cellIs" dxfId="2626" priority="94" operator="equal">
      <formula>"N"</formula>
    </cfRule>
    <cfRule type="cellIs" dxfId="2625" priority="94" operator="equal">
      <formula>"E"</formula>
    </cfRule>
  </conditionalFormatting>
  <conditionalFormatting sqref="N98">
    <cfRule type="cellIs" dxfId="2624" priority="95" operator="equal">
      <formula>"Y"</formula>
    </cfRule>
    <cfRule type="cellIs" dxfId="2623" priority="95" operator="equal">
      <formula>"N"</formula>
    </cfRule>
    <cfRule type="cellIs" dxfId="2622" priority="95" operator="equal">
      <formula>"E"</formula>
    </cfRule>
  </conditionalFormatting>
  <conditionalFormatting sqref="N99">
    <cfRule type="cellIs" dxfId="2621" priority="96" operator="equal">
      <formula>"Y"</formula>
    </cfRule>
    <cfRule type="cellIs" dxfId="2620" priority="96" operator="equal">
      <formula>"N"</formula>
    </cfRule>
    <cfRule type="cellIs" dxfId="2619" priority="96" operator="equal">
      <formula>"E"</formula>
    </cfRule>
  </conditionalFormatting>
  <conditionalFormatting sqref="N100">
    <cfRule type="cellIs" dxfId="2618" priority="97" operator="equal">
      <formula>"Y"</formula>
    </cfRule>
    <cfRule type="cellIs" dxfId="2617" priority="97" operator="equal">
      <formula>"N"</formula>
    </cfRule>
    <cfRule type="cellIs" dxfId="2616" priority="97" operator="equal">
      <formula>"E"</formula>
    </cfRule>
  </conditionalFormatting>
  <conditionalFormatting sqref="N101">
    <cfRule type="cellIs" dxfId="2615" priority="98" operator="equal">
      <formula>"Y"</formula>
    </cfRule>
    <cfRule type="cellIs" dxfId="2614" priority="98" operator="equal">
      <formula>"N"</formula>
    </cfRule>
    <cfRule type="cellIs" dxfId="2613" priority="98" operator="equal">
      <formula>"E"</formula>
    </cfRule>
  </conditionalFormatting>
  <conditionalFormatting sqref="N102">
    <cfRule type="cellIs" dxfId="2612" priority="99" operator="equal">
      <formula>"Y"</formula>
    </cfRule>
    <cfRule type="cellIs" dxfId="2611" priority="99" operator="equal">
      <formula>"N"</formula>
    </cfRule>
    <cfRule type="cellIs" dxfId="2610" priority="99" operator="equal">
      <formula>"E"</formula>
    </cfRule>
  </conditionalFormatting>
  <conditionalFormatting sqref="N103">
    <cfRule type="cellIs" dxfId="2609" priority="100" operator="equal">
      <formula>"Y"</formula>
    </cfRule>
    <cfRule type="cellIs" dxfId="2608" priority="100" operator="equal">
      <formula>"N"</formula>
    </cfRule>
    <cfRule type="cellIs" dxfId="2607" priority="100" operator="equal">
      <formula>"E"</formula>
    </cfRule>
  </conditionalFormatting>
  <conditionalFormatting sqref="N104">
    <cfRule type="cellIs" dxfId="2606" priority="101" operator="equal">
      <formula>"Y"</formula>
    </cfRule>
    <cfRule type="cellIs" dxfId="2605" priority="101" operator="equal">
      <formula>"N"</formula>
    </cfRule>
    <cfRule type="cellIs" dxfId="2604" priority="101" operator="equal">
      <formula>"E"</formula>
    </cfRule>
  </conditionalFormatting>
  <conditionalFormatting sqref="N105">
    <cfRule type="cellIs" dxfId="2603" priority="102" operator="equal">
      <formula>"Y"</formula>
    </cfRule>
    <cfRule type="cellIs" dxfId="2602" priority="102" operator="equal">
      <formula>"N"</formula>
    </cfRule>
    <cfRule type="cellIs" dxfId="2601" priority="102" operator="equal">
      <formula>"E"</formula>
    </cfRule>
  </conditionalFormatting>
  <conditionalFormatting sqref="N106">
    <cfRule type="cellIs" dxfId="2600" priority="103" operator="equal">
      <formula>"Y"</formula>
    </cfRule>
    <cfRule type="cellIs" dxfId="2599" priority="103" operator="equal">
      <formula>"N"</formula>
    </cfRule>
    <cfRule type="cellIs" dxfId="2598" priority="103" operator="equal">
      <formula>"E"</formula>
    </cfRule>
  </conditionalFormatting>
  <conditionalFormatting sqref="N107">
    <cfRule type="cellIs" dxfId="2597" priority="104" operator="equal">
      <formula>"Y"</formula>
    </cfRule>
    <cfRule type="cellIs" dxfId="2596" priority="104" operator="equal">
      <formula>"N"</formula>
    </cfRule>
    <cfRule type="cellIs" dxfId="2595" priority="104" operator="equal">
      <formula>"E"</formula>
    </cfRule>
  </conditionalFormatting>
  <conditionalFormatting sqref="N108">
    <cfRule type="cellIs" dxfId="2594" priority="105" operator="equal">
      <formula>"Y"</formula>
    </cfRule>
    <cfRule type="cellIs" dxfId="2593" priority="105" operator="equal">
      <formula>"N"</formula>
    </cfRule>
    <cfRule type="cellIs" dxfId="2592" priority="105" operator="equal">
      <formula>"E"</formula>
    </cfRule>
  </conditionalFormatting>
  <conditionalFormatting sqref="N109">
    <cfRule type="cellIs" dxfId="2591" priority="106" operator="equal">
      <formula>"Y"</formula>
    </cfRule>
    <cfRule type="cellIs" dxfId="2590" priority="106" operator="equal">
      <formula>"N"</formula>
    </cfRule>
    <cfRule type="cellIs" dxfId="2589" priority="106" operator="equal">
      <formula>"E"</formula>
    </cfRule>
  </conditionalFormatting>
  <conditionalFormatting sqref="N110">
    <cfRule type="cellIs" dxfId="2588" priority="107" operator="equal">
      <formula>"Y"</formula>
    </cfRule>
    <cfRule type="cellIs" dxfId="2587" priority="107" operator="equal">
      <formula>"N"</formula>
    </cfRule>
    <cfRule type="cellIs" dxfId="2586" priority="107" operator="equal">
      <formula>"E"</formula>
    </cfRule>
  </conditionalFormatting>
  <conditionalFormatting sqref="N111">
    <cfRule type="cellIs" dxfId="2585" priority="108" operator="equal">
      <formula>"Y"</formula>
    </cfRule>
    <cfRule type="cellIs" dxfId="2584" priority="108" operator="equal">
      <formula>"N"</formula>
    </cfRule>
    <cfRule type="cellIs" dxfId="2583" priority="108" operator="equal">
      <formula>"E"</formula>
    </cfRule>
  </conditionalFormatting>
  <conditionalFormatting sqref="N112">
    <cfRule type="cellIs" dxfId="2582" priority="109" operator="equal">
      <formula>"Y"</formula>
    </cfRule>
    <cfRule type="cellIs" dxfId="2581" priority="109" operator="equal">
      <formula>"N"</formula>
    </cfRule>
    <cfRule type="cellIs" dxfId="2580" priority="109" operator="equal">
      <formula>"E"</formula>
    </cfRule>
  </conditionalFormatting>
  <conditionalFormatting sqref="N113">
    <cfRule type="cellIs" dxfId="2579" priority="110" operator="equal">
      <formula>"Y"</formula>
    </cfRule>
    <cfRule type="cellIs" dxfId="2578" priority="110" operator="equal">
      <formula>"N"</formula>
    </cfRule>
    <cfRule type="cellIs" dxfId="2577" priority="110" operator="equal">
      <formula>"E"</formula>
    </cfRule>
  </conditionalFormatting>
  <conditionalFormatting sqref="N114">
    <cfRule type="cellIs" dxfId="2576" priority="111" operator="equal">
      <formula>"Y"</formula>
    </cfRule>
    <cfRule type="cellIs" dxfId="2575" priority="111" operator="equal">
      <formula>"N"</formula>
    </cfRule>
    <cfRule type="cellIs" dxfId="2574" priority="111" operator="equal">
      <formula>"E"</formula>
    </cfRule>
  </conditionalFormatting>
  <conditionalFormatting sqref="N115">
    <cfRule type="cellIs" dxfId="2573" priority="112" operator="equal">
      <formula>"Y"</formula>
    </cfRule>
    <cfRule type="cellIs" dxfId="2572" priority="112" operator="equal">
      <formula>"N"</formula>
    </cfRule>
    <cfRule type="cellIs" dxfId="2571" priority="112" operator="equal">
      <formula>"E"</formula>
    </cfRule>
  </conditionalFormatting>
  <conditionalFormatting sqref="N116">
    <cfRule type="cellIs" dxfId="2570" priority="113" operator="equal">
      <formula>"Y"</formula>
    </cfRule>
    <cfRule type="cellIs" dxfId="2569" priority="113" operator="equal">
      <formula>"N"</formula>
    </cfRule>
    <cfRule type="cellIs" dxfId="2568" priority="113" operator="equal">
      <formula>"E"</formula>
    </cfRule>
  </conditionalFormatting>
  <conditionalFormatting sqref="N117">
    <cfRule type="cellIs" dxfId="2567" priority="114" operator="equal">
      <formula>"Y"</formula>
    </cfRule>
    <cfRule type="cellIs" dxfId="2566" priority="114" operator="equal">
      <formula>"N"</formula>
    </cfRule>
    <cfRule type="cellIs" dxfId="2565" priority="114" operator="equal">
      <formula>"E"</formula>
    </cfRule>
  </conditionalFormatting>
  <conditionalFormatting sqref="N118">
    <cfRule type="cellIs" dxfId="2564" priority="115" operator="equal">
      <formula>"Y"</formula>
    </cfRule>
    <cfRule type="cellIs" dxfId="2563" priority="115" operator="equal">
      <formula>"N"</formula>
    </cfRule>
    <cfRule type="cellIs" dxfId="2562" priority="115" operator="equal">
      <formula>"E"</formula>
    </cfRule>
  </conditionalFormatting>
  <conditionalFormatting sqref="N119">
    <cfRule type="cellIs" dxfId="2561" priority="116" operator="equal">
      <formula>"Y"</formula>
    </cfRule>
    <cfRule type="cellIs" dxfId="2560" priority="116" operator="equal">
      <formula>"N"</formula>
    </cfRule>
    <cfRule type="cellIs" dxfId="2559" priority="116" operator="equal">
      <formula>"E"</formula>
    </cfRule>
  </conditionalFormatting>
  <conditionalFormatting sqref="N120">
    <cfRule type="cellIs" dxfId="2558" priority="117" operator="equal">
      <formula>"Y"</formula>
    </cfRule>
    <cfRule type="cellIs" dxfId="2557" priority="117" operator="equal">
      <formula>"N"</formula>
    </cfRule>
    <cfRule type="cellIs" dxfId="2556" priority="117" operator="equal">
      <formula>"E"</formula>
    </cfRule>
  </conditionalFormatting>
  <conditionalFormatting sqref="N121">
    <cfRule type="cellIs" dxfId="2555" priority="118" operator="equal">
      <formula>"Y"</formula>
    </cfRule>
    <cfRule type="cellIs" dxfId="2554" priority="118" operator="equal">
      <formula>"N"</formula>
    </cfRule>
    <cfRule type="cellIs" dxfId="2553" priority="118" operator="equal">
      <formula>"E"</formula>
    </cfRule>
  </conditionalFormatting>
  <conditionalFormatting sqref="N122">
    <cfRule type="cellIs" dxfId="2552" priority="119" operator="equal">
      <formula>"Y"</formula>
    </cfRule>
    <cfRule type="cellIs" dxfId="2551" priority="119" operator="equal">
      <formula>"N"</formula>
    </cfRule>
    <cfRule type="cellIs" dxfId="2550" priority="119" operator="equal">
      <formula>"E"</formula>
    </cfRule>
  </conditionalFormatting>
  <conditionalFormatting sqref="N123">
    <cfRule type="cellIs" dxfId="2549" priority="120" operator="equal">
      <formula>"Y"</formula>
    </cfRule>
    <cfRule type="cellIs" dxfId="2548" priority="120" operator="equal">
      <formula>"N"</formula>
    </cfRule>
    <cfRule type="cellIs" dxfId="2547" priority="120" operator="equal">
      <formula>"E"</formula>
    </cfRule>
  </conditionalFormatting>
  <conditionalFormatting sqref="N124">
    <cfRule type="cellIs" dxfId="2546" priority="121" operator="equal">
      <formula>"Y"</formula>
    </cfRule>
    <cfRule type="cellIs" dxfId="2545" priority="121" operator="equal">
      <formula>"N"</formula>
    </cfRule>
    <cfRule type="cellIs" dxfId="2544" priority="121" operator="equal">
      <formula>"E"</formula>
    </cfRule>
  </conditionalFormatting>
  <conditionalFormatting sqref="N125">
    <cfRule type="cellIs" dxfId="2543" priority="122" operator="equal">
      <formula>"Y"</formula>
    </cfRule>
    <cfRule type="cellIs" dxfId="2542" priority="122" operator="equal">
      <formula>"N"</formula>
    </cfRule>
    <cfRule type="cellIs" dxfId="2541" priority="122" operator="equal">
      <formula>"E"</formula>
    </cfRule>
  </conditionalFormatting>
  <conditionalFormatting sqref="N126">
    <cfRule type="cellIs" dxfId="2540" priority="123" operator="equal">
      <formula>"Y"</formula>
    </cfRule>
    <cfRule type="cellIs" dxfId="2539" priority="123" operator="equal">
      <formula>"N"</formula>
    </cfRule>
    <cfRule type="cellIs" dxfId="2538" priority="123" operator="equal">
      <formula>"E"</formula>
    </cfRule>
  </conditionalFormatting>
  <conditionalFormatting sqref="N127">
    <cfRule type="cellIs" dxfId="2537" priority="124" operator="equal">
      <formula>"Y"</formula>
    </cfRule>
    <cfRule type="cellIs" dxfId="2536" priority="124" operator="equal">
      <formula>"N"</formula>
    </cfRule>
    <cfRule type="cellIs" dxfId="2535" priority="124" operator="equal">
      <formula>"E"</formula>
    </cfRule>
  </conditionalFormatting>
  <conditionalFormatting sqref="N128">
    <cfRule type="cellIs" dxfId="2534" priority="125" operator="equal">
      <formula>"Y"</formula>
    </cfRule>
    <cfRule type="cellIs" dxfId="2533" priority="125" operator="equal">
      <formula>"N"</formula>
    </cfRule>
    <cfRule type="cellIs" dxfId="2532" priority="125" operator="equal">
      <formula>"E"</formula>
    </cfRule>
  </conditionalFormatting>
  <conditionalFormatting sqref="N129">
    <cfRule type="cellIs" dxfId="2531" priority="126" operator="equal">
      <formula>"Y"</formula>
    </cfRule>
    <cfRule type="cellIs" dxfId="2530" priority="126" operator="equal">
      <formula>"N"</formula>
    </cfRule>
    <cfRule type="cellIs" dxfId="2529" priority="126" operator="equal">
      <formula>"E"</formula>
    </cfRule>
  </conditionalFormatting>
  <conditionalFormatting sqref="N130">
    <cfRule type="cellIs" dxfId="2528" priority="127" operator="equal">
      <formula>"Y"</formula>
    </cfRule>
    <cfRule type="cellIs" dxfId="2527" priority="127" operator="equal">
      <formula>"N"</formula>
    </cfRule>
    <cfRule type="cellIs" dxfId="2526" priority="127" operator="equal">
      <formula>"E"</formula>
    </cfRule>
  </conditionalFormatting>
  <conditionalFormatting sqref="N131">
    <cfRule type="cellIs" dxfId="2525" priority="128" operator="equal">
      <formula>"Y"</formula>
    </cfRule>
    <cfRule type="cellIs" dxfId="2524" priority="128" operator="equal">
      <formula>"N"</formula>
    </cfRule>
    <cfRule type="cellIs" dxfId="2523" priority="128" operator="equal">
      <formula>"E"</formula>
    </cfRule>
  </conditionalFormatting>
  <conditionalFormatting sqref="N132">
    <cfRule type="cellIs" dxfId="2522" priority="129" operator="equal">
      <formula>"Y"</formula>
    </cfRule>
    <cfRule type="cellIs" dxfId="2521" priority="129" operator="equal">
      <formula>"N"</formula>
    </cfRule>
    <cfRule type="cellIs" dxfId="2520" priority="129" operator="equal">
      <formula>"E"</formula>
    </cfRule>
  </conditionalFormatting>
  <conditionalFormatting sqref="N133">
    <cfRule type="cellIs" dxfId="2519" priority="130" operator="equal">
      <formula>"Y"</formula>
    </cfRule>
    <cfRule type="cellIs" dxfId="2518" priority="130" operator="equal">
      <formula>"N"</formula>
    </cfRule>
    <cfRule type="cellIs" dxfId="2517" priority="130" operator="equal">
      <formula>"E"</formula>
    </cfRule>
  </conditionalFormatting>
  <conditionalFormatting sqref="N134">
    <cfRule type="cellIs" dxfId="2516" priority="131" operator="equal">
      <formula>"Y"</formula>
    </cfRule>
    <cfRule type="cellIs" dxfId="2515" priority="131" operator="equal">
      <formula>"N"</formula>
    </cfRule>
    <cfRule type="cellIs" dxfId="2514" priority="131" operator="equal">
      <formula>"E"</formula>
    </cfRule>
  </conditionalFormatting>
  <conditionalFormatting sqref="N135">
    <cfRule type="cellIs" dxfId="2513" priority="132" operator="equal">
      <formula>"Y"</formula>
    </cfRule>
    <cfRule type="cellIs" dxfId="2512" priority="132" operator="equal">
      <formula>"N"</formula>
    </cfRule>
    <cfRule type="cellIs" dxfId="2511" priority="132" operator="equal">
      <formula>"E"</formula>
    </cfRule>
  </conditionalFormatting>
  <conditionalFormatting sqref="N136">
    <cfRule type="cellIs" dxfId="2510" priority="133" operator="equal">
      <formula>"Y"</formula>
    </cfRule>
    <cfRule type="cellIs" dxfId="2509" priority="133" operator="equal">
      <formula>"N"</formula>
    </cfRule>
    <cfRule type="cellIs" dxfId="2508" priority="133" operator="equal">
      <formula>"E"</formula>
    </cfRule>
  </conditionalFormatting>
  <conditionalFormatting sqref="N137">
    <cfRule type="cellIs" dxfId="2507" priority="134" operator="equal">
      <formula>"Y"</formula>
    </cfRule>
    <cfRule type="cellIs" dxfId="2506" priority="134" operator="equal">
      <formula>"N"</formula>
    </cfRule>
    <cfRule type="cellIs" dxfId="2505" priority="134" operator="equal">
      <formula>"E"</formula>
    </cfRule>
  </conditionalFormatting>
  <conditionalFormatting sqref="N138">
    <cfRule type="cellIs" dxfId="2504" priority="135" operator="equal">
      <formula>"Y"</formula>
    </cfRule>
    <cfRule type="cellIs" dxfId="2503" priority="135" operator="equal">
      <formula>"N"</formula>
    </cfRule>
    <cfRule type="cellIs" dxfId="2502" priority="135" operator="equal">
      <formula>"E"</formula>
    </cfRule>
  </conditionalFormatting>
  <conditionalFormatting sqref="N139">
    <cfRule type="cellIs" dxfId="2501" priority="136" operator="equal">
      <formula>"Y"</formula>
    </cfRule>
    <cfRule type="cellIs" dxfId="2500" priority="136" operator="equal">
      <formula>"N"</formula>
    </cfRule>
    <cfRule type="cellIs" dxfId="2499" priority="136" operator="equal">
      <formula>"E"</formula>
    </cfRule>
  </conditionalFormatting>
  <conditionalFormatting sqref="N140">
    <cfRule type="cellIs" dxfId="2498" priority="137" operator="equal">
      <formula>"Y"</formula>
    </cfRule>
    <cfRule type="cellIs" dxfId="2497" priority="137" operator="equal">
      <formula>"N"</formula>
    </cfRule>
    <cfRule type="cellIs" dxfId="2496" priority="137" operator="equal">
      <formula>"E"</formula>
    </cfRule>
  </conditionalFormatting>
  <conditionalFormatting sqref="N141">
    <cfRule type="cellIs" dxfId="2495" priority="138" operator="equal">
      <formula>"Y"</formula>
    </cfRule>
    <cfRule type="cellIs" dxfId="2494" priority="138" operator="equal">
      <formula>"N"</formula>
    </cfRule>
    <cfRule type="cellIs" dxfId="2493" priority="138" operator="equal">
      <formula>"E"</formula>
    </cfRule>
  </conditionalFormatting>
  <conditionalFormatting sqref="N142">
    <cfRule type="cellIs" dxfId="2492" priority="139" operator="equal">
      <formula>"Y"</formula>
    </cfRule>
    <cfRule type="cellIs" dxfId="2491" priority="139" operator="equal">
      <formula>"N"</formula>
    </cfRule>
    <cfRule type="cellIs" dxfId="2490" priority="139" operator="equal">
      <formula>"E"</formula>
    </cfRule>
  </conditionalFormatting>
  <conditionalFormatting sqref="N143">
    <cfRule type="cellIs" dxfId="2489" priority="140" operator="equal">
      <formula>"Y"</formula>
    </cfRule>
    <cfRule type="cellIs" dxfId="2488" priority="140" operator="equal">
      <formula>"N"</formula>
    </cfRule>
    <cfRule type="cellIs" dxfId="2487" priority="140" operator="equal">
      <formula>"E"</formula>
    </cfRule>
  </conditionalFormatting>
  <conditionalFormatting sqref="N144">
    <cfRule type="cellIs" dxfId="2486" priority="141" operator="equal">
      <formula>"Y"</formula>
    </cfRule>
    <cfRule type="cellIs" dxfId="2485" priority="141" operator="equal">
      <formula>"N"</formula>
    </cfRule>
    <cfRule type="cellIs" dxfId="2484" priority="141" operator="equal">
      <formula>"E"</formula>
    </cfRule>
  </conditionalFormatting>
  <conditionalFormatting sqref="N145">
    <cfRule type="cellIs" dxfId="2483" priority="142" operator="equal">
      <formula>"Y"</formula>
    </cfRule>
    <cfRule type="cellIs" dxfId="2482" priority="142" operator="equal">
      <formula>"N"</formula>
    </cfRule>
    <cfRule type="cellIs" dxfId="2481" priority="142" operator="equal">
      <formula>"E"</formula>
    </cfRule>
  </conditionalFormatting>
  <conditionalFormatting sqref="N146">
    <cfRule type="cellIs" dxfId="2480" priority="143" operator="equal">
      <formula>"Y"</formula>
    </cfRule>
    <cfRule type="cellIs" dxfId="2479" priority="143" operator="equal">
      <formula>"N"</formula>
    </cfRule>
    <cfRule type="cellIs" dxfId="2478" priority="143" operator="equal">
      <formula>"E"</formula>
    </cfRule>
  </conditionalFormatting>
  <conditionalFormatting sqref="N147">
    <cfRule type="cellIs" dxfId="2477" priority="144" operator="equal">
      <formula>"Y"</formula>
    </cfRule>
    <cfRule type="cellIs" dxfId="2476" priority="144" operator="equal">
      <formula>"N"</formula>
    </cfRule>
    <cfRule type="cellIs" dxfId="2475" priority="144" operator="equal">
      <formula>"E"</formula>
    </cfRule>
  </conditionalFormatting>
  <conditionalFormatting sqref="N148">
    <cfRule type="cellIs" dxfId="2474" priority="145" operator="equal">
      <formula>"Y"</formula>
    </cfRule>
    <cfRule type="cellIs" dxfId="2473" priority="145" operator="equal">
      <formula>"N"</formula>
    </cfRule>
    <cfRule type="cellIs" dxfId="2472" priority="145" operator="equal">
      <formula>"E"</formula>
    </cfRule>
  </conditionalFormatting>
  <conditionalFormatting sqref="N149">
    <cfRule type="cellIs" dxfId="2471" priority="146" operator="equal">
      <formula>"Y"</formula>
    </cfRule>
    <cfRule type="cellIs" dxfId="2470" priority="146" operator="equal">
      <formula>"N"</formula>
    </cfRule>
    <cfRule type="cellIs" dxfId="2469" priority="146" operator="equal">
      <formula>"E"</formula>
    </cfRule>
  </conditionalFormatting>
  <conditionalFormatting sqref="N150">
    <cfRule type="cellIs" dxfId="2468" priority="147" operator="equal">
      <formula>"Y"</formula>
    </cfRule>
    <cfRule type="cellIs" dxfId="2467" priority="147" operator="equal">
      <formula>"N"</formula>
    </cfRule>
    <cfRule type="cellIs" dxfId="2466" priority="147" operator="equal">
      <formula>"E"</formula>
    </cfRule>
  </conditionalFormatting>
  <conditionalFormatting sqref="N151">
    <cfRule type="cellIs" dxfId="2465" priority="148" operator="equal">
      <formula>"Y"</formula>
    </cfRule>
    <cfRule type="cellIs" dxfId="2464" priority="148" operator="equal">
      <formula>"N"</formula>
    </cfRule>
    <cfRule type="cellIs" dxfId="2463" priority="148" operator="equal">
      <formula>"E"</formula>
    </cfRule>
  </conditionalFormatting>
  <conditionalFormatting sqref="N152">
    <cfRule type="cellIs" dxfId="2462" priority="149" operator="equal">
      <formula>"Y"</formula>
    </cfRule>
    <cfRule type="cellIs" dxfId="2461" priority="149" operator="equal">
      <formula>"N"</formula>
    </cfRule>
    <cfRule type="cellIs" dxfId="2460" priority="149" operator="equal">
      <formula>"E"</formula>
    </cfRule>
  </conditionalFormatting>
  <conditionalFormatting sqref="N153">
    <cfRule type="cellIs" dxfId="2459" priority="150" operator="equal">
      <formula>"Y"</formula>
    </cfRule>
    <cfRule type="cellIs" dxfId="2458" priority="150" operator="equal">
      <formula>"N"</formula>
    </cfRule>
    <cfRule type="cellIs" dxfId="2457" priority="150" operator="equal">
      <formula>"E"</formula>
    </cfRule>
  </conditionalFormatting>
  <conditionalFormatting sqref="N154">
    <cfRule type="cellIs" dxfId="2456" priority="151" operator="equal">
      <formula>"Y"</formula>
    </cfRule>
    <cfRule type="cellIs" dxfId="2455" priority="151" operator="equal">
      <formula>"N"</formula>
    </cfRule>
    <cfRule type="cellIs" dxfId="2454" priority="151" operator="equal">
      <formula>"E"</formula>
    </cfRule>
  </conditionalFormatting>
  <conditionalFormatting sqref="N155">
    <cfRule type="cellIs" dxfId="2453" priority="152" operator="equal">
      <formula>"Y"</formula>
    </cfRule>
    <cfRule type="cellIs" dxfId="2452" priority="152" operator="equal">
      <formula>"N"</formula>
    </cfRule>
    <cfRule type="cellIs" dxfId="2451" priority="152" operator="equal">
      <formula>"E"</formula>
    </cfRule>
  </conditionalFormatting>
  <conditionalFormatting sqref="N156">
    <cfRule type="cellIs" dxfId="2450" priority="153" operator="equal">
      <formula>"Y"</formula>
    </cfRule>
    <cfRule type="cellIs" dxfId="2449" priority="153" operator="equal">
      <formula>"N"</formula>
    </cfRule>
    <cfRule type="cellIs" dxfId="2448" priority="153" operator="equal">
      <formula>"E"</formula>
    </cfRule>
  </conditionalFormatting>
  <conditionalFormatting sqref="N157">
    <cfRule type="cellIs" dxfId="2447" priority="154" operator="equal">
      <formula>"Y"</formula>
    </cfRule>
    <cfRule type="cellIs" dxfId="2446" priority="154" operator="equal">
      <formula>"N"</formula>
    </cfRule>
    <cfRule type="cellIs" dxfId="2445" priority="154" operator="equal">
      <formula>"E"</formula>
    </cfRule>
  </conditionalFormatting>
  <conditionalFormatting sqref="N158">
    <cfRule type="cellIs" dxfId="2444" priority="155" operator="equal">
      <formula>"Y"</formula>
    </cfRule>
    <cfRule type="cellIs" dxfId="2443" priority="155" operator="equal">
      <formula>"N"</formula>
    </cfRule>
    <cfRule type="cellIs" dxfId="2442" priority="155" operator="equal">
      <formula>"E"</formula>
    </cfRule>
  </conditionalFormatting>
  <conditionalFormatting sqref="N159">
    <cfRule type="cellIs" dxfId="2441" priority="156" operator="equal">
      <formula>"Y"</formula>
    </cfRule>
    <cfRule type="cellIs" dxfId="2440" priority="156" operator="equal">
      <formula>"N"</formula>
    </cfRule>
    <cfRule type="cellIs" dxfId="2439" priority="156" operator="equal">
      <formula>"E"</formula>
    </cfRule>
  </conditionalFormatting>
  <conditionalFormatting sqref="N160">
    <cfRule type="cellIs" dxfId="2438" priority="157" operator="equal">
      <formula>"Y"</formula>
    </cfRule>
    <cfRule type="cellIs" dxfId="2437" priority="157" operator="equal">
      <formula>"N"</formula>
    </cfRule>
    <cfRule type="cellIs" dxfId="2436" priority="157" operator="equal">
      <formula>"E"</formula>
    </cfRule>
  </conditionalFormatting>
  <conditionalFormatting sqref="N161">
    <cfRule type="cellIs" dxfId="2435" priority="158" operator="equal">
      <formula>"Y"</formula>
    </cfRule>
    <cfRule type="cellIs" dxfId="2434" priority="158" operator="equal">
      <formula>"N"</formula>
    </cfRule>
    <cfRule type="cellIs" dxfId="2433" priority="158" operator="equal">
      <formula>"E"</formula>
    </cfRule>
  </conditionalFormatting>
  <conditionalFormatting sqref="N162">
    <cfRule type="cellIs" dxfId="2432" priority="159" operator="equal">
      <formula>"Y"</formula>
    </cfRule>
    <cfRule type="cellIs" dxfId="2431" priority="159" operator="equal">
      <formula>"N"</formula>
    </cfRule>
    <cfRule type="cellIs" dxfId="2430" priority="159" operator="equal">
      <formula>"E"</formula>
    </cfRule>
  </conditionalFormatting>
  <conditionalFormatting sqref="N163">
    <cfRule type="cellIs" dxfId="2429" priority="160" operator="equal">
      <formula>"Y"</formula>
    </cfRule>
    <cfRule type="cellIs" dxfId="2428" priority="160" operator="equal">
      <formula>"N"</formula>
    </cfRule>
    <cfRule type="cellIs" dxfId="2427" priority="160" operator="equal">
      <formula>"E"</formula>
    </cfRule>
  </conditionalFormatting>
  <conditionalFormatting sqref="N164">
    <cfRule type="cellIs" dxfId="2426" priority="161" operator="equal">
      <formula>"Y"</formula>
    </cfRule>
    <cfRule type="cellIs" dxfId="2425" priority="161" operator="equal">
      <formula>"N"</formula>
    </cfRule>
    <cfRule type="cellIs" dxfId="2424" priority="161" operator="equal">
      <formula>"E"</formula>
    </cfRule>
  </conditionalFormatting>
  <conditionalFormatting sqref="N165">
    <cfRule type="cellIs" dxfId="2423" priority="162" operator="equal">
      <formula>"Y"</formula>
    </cfRule>
    <cfRule type="cellIs" dxfId="2422" priority="162" operator="equal">
      <formula>"N"</formula>
    </cfRule>
    <cfRule type="cellIs" dxfId="2421" priority="162" operator="equal">
      <formula>"E"</formula>
    </cfRule>
  </conditionalFormatting>
  <conditionalFormatting sqref="N166">
    <cfRule type="cellIs" dxfId="2420" priority="163" operator="equal">
      <formula>"Y"</formula>
    </cfRule>
    <cfRule type="cellIs" dxfId="2419" priority="163" operator="equal">
      <formula>"N"</formula>
    </cfRule>
    <cfRule type="cellIs" dxfId="2418" priority="163" operator="equal">
      <formula>"E"</formula>
    </cfRule>
  </conditionalFormatting>
  <conditionalFormatting sqref="N167">
    <cfRule type="cellIs" dxfId="2417" priority="164" operator="equal">
      <formula>"Y"</formula>
    </cfRule>
    <cfRule type="cellIs" dxfId="2416" priority="164" operator="equal">
      <formula>"N"</formula>
    </cfRule>
    <cfRule type="cellIs" dxfId="2415" priority="164" operator="equal">
      <formula>"E"</formula>
    </cfRule>
  </conditionalFormatting>
  <conditionalFormatting sqref="N168">
    <cfRule type="cellIs" dxfId="2414" priority="165" operator="equal">
      <formula>"Y"</formula>
    </cfRule>
    <cfRule type="cellIs" dxfId="2413" priority="165" operator="equal">
      <formula>"N"</formula>
    </cfRule>
    <cfRule type="cellIs" dxfId="2412" priority="165" operator="equal">
      <formula>"E"</formula>
    </cfRule>
  </conditionalFormatting>
  <conditionalFormatting sqref="N169">
    <cfRule type="cellIs" dxfId="2411" priority="166" operator="equal">
      <formula>"Y"</formula>
    </cfRule>
    <cfRule type="cellIs" dxfId="2410" priority="166" operator="equal">
      <formula>"N"</formula>
    </cfRule>
    <cfRule type="cellIs" dxfId="2409" priority="166" operator="equal">
      <formula>"E"</formula>
    </cfRule>
  </conditionalFormatting>
  <conditionalFormatting sqref="N170">
    <cfRule type="cellIs" dxfId="2408" priority="167" operator="equal">
      <formula>"Y"</formula>
    </cfRule>
    <cfRule type="cellIs" dxfId="2407" priority="167" operator="equal">
      <formula>"N"</formula>
    </cfRule>
    <cfRule type="cellIs" dxfId="2406" priority="167" operator="equal">
      <formula>"E"</formula>
    </cfRule>
  </conditionalFormatting>
  <conditionalFormatting sqref="N171">
    <cfRule type="cellIs" dxfId="2405" priority="168" operator="equal">
      <formula>"Y"</formula>
    </cfRule>
    <cfRule type="cellIs" dxfId="2404" priority="168" operator="equal">
      <formula>"N"</formula>
    </cfRule>
    <cfRule type="cellIs" dxfId="2403" priority="168" operator="equal">
      <formula>"E"</formula>
    </cfRule>
  </conditionalFormatting>
  <conditionalFormatting sqref="N172">
    <cfRule type="cellIs" dxfId="2402" priority="169" operator="equal">
      <formula>"Y"</formula>
    </cfRule>
    <cfRule type="cellIs" dxfId="2401" priority="169" operator="equal">
      <formula>"N"</formula>
    </cfRule>
    <cfRule type="cellIs" dxfId="2400" priority="169" operator="equal">
      <formula>"E"</formula>
    </cfRule>
  </conditionalFormatting>
  <conditionalFormatting sqref="N173">
    <cfRule type="cellIs" dxfId="2399" priority="170" operator="equal">
      <formula>"Y"</formula>
    </cfRule>
    <cfRule type="cellIs" dxfId="2398" priority="170" operator="equal">
      <formula>"N"</formula>
    </cfRule>
    <cfRule type="cellIs" dxfId="2397" priority="170" operator="equal">
      <formula>"E"</formula>
    </cfRule>
  </conditionalFormatting>
  <conditionalFormatting sqref="N174">
    <cfRule type="cellIs" dxfId="2396" priority="171" operator="equal">
      <formula>"Y"</formula>
    </cfRule>
    <cfRule type="cellIs" dxfId="2395" priority="171" operator="equal">
      <formula>"N"</formula>
    </cfRule>
    <cfRule type="cellIs" dxfId="2394" priority="171" operator="equal">
      <formula>"E"</formula>
    </cfRule>
  </conditionalFormatting>
  <conditionalFormatting sqref="N175">
    <cfRule type="cellIs" dxfId="2393" priority="172" operator="equal">
      <formula>"Y"</formula>
    </cfRule>
    <cfRule type="cellIs" dxfId="2392" priority="172" operator="equal">
      <formula>"N"</formula>
    </cfRule>
    <cfRule type="cellIs" dxfId="2391" priority="172" operator="equal">
      <formula>"E"</formula>
    </cfRule>
  </conditionalFormatting>
  <conditionalFormatting sqref="N176">
    <cfRule type="cellIs" dxfId="2390" priority="173" operator="equal">
      <formula>"Y"</formula>
    </cfRule>
    <cfRule type="cellIs" dxfId="2389" priority="173" operator="equal">
      <formula>"N"</formula>
    </cfRule>
    <cfRule type="cellIs" dxfId="2388" priority="173" operator="equal">
      <formula>"E"</formula>
    </cfRule>
  </conditionalFormatting>
  <conditionalFormatting sqref="N177">
    <cfRule type="cellIs" dxfId="2387" priority="174" operator="equal">
      <formula>"Y"</formula>
    </cfRule>
    <cfRule type="cellIs" dxfId="2386" priority="174" operator="equal">
      <formula>"N"</formula>
    </cfRule>
    <cfRule type="cellIs" dxfId="2385" priority="174" operator="equal">
      <formula>"E"</formula>
    </cfRule>
  </conditionalFormatting>
  <conditionalFormatting sqref="N178">
    <cfRule type="cellIs" dxfId="2384" priority="175" operator="equal">
      <formula>"Y"</formula>
    </cfRule>
    <cfRule type="cellIs" dxfId="2383" priority="175" operator="equal">
      <formula>"N"</formula>
    </cfRule>
    <cfRule type="cellIs" dxfId="2382" priority="175" operator="equal">
      <formula>"E"</formula>
    </cfRule>
  </conditionalFormatting>
  <conditionalFormatting sqref="N179">
    <cfRule type="cellIs" dxfId="2381" priority="176" operator="equal">
      <formula>"Y"</formula>
    </cfRule>
    <cfRule type="cellIs" dxfId="2380" priority="176" operator="equal">
      <formula>"N"</formula>
    </cfRule>
    <cfRule type="cellIs" dxfId="2379" priority="176" operator="equal">
      <formula>"E"</formula>
    </cfRule>
  </conditionalFormatting>
  <conditionalFormatting sqref="N180">
    <cfRule type="cellIs" dxfId="2378" priority="177" operator="equal">
      <formula>"Y"</formula>
    </cfRule>
    <cfRule type="cellIs" dxfId="2377" priority="177" operator="equal">
      <formula>"N"</formula>
    </cfRule>
    <cfRule type="cellIs" dxfId="2376" priority="177" operator="equal">
      <formula>"E"</formula>
    </cfRule>
  </conditionalFormatting>
  <conditionalFormatting sqref="N181">
    <cfRule type="cellIs" dxfId="2375" priority="178" operator="equal">
      <formula>"Y"</formula>
    </cfRule>
    <cfRule type="cellIs" dxfId="2374" priority="178" operator="equal">
      <formula>"N"</formula>
    </cfRule>
    <cfRule type="cellIs" dxfId="2373" priority="178" operator="equal">
      <formula>"E"</formula>
    </cfRule>
  </conditionalFormatting>
  <conditionalFormatting sqref="N182">
    <cfRule type="cellIs" dxfId="2372" priority="179" operator="equal">
      <formula>"Y"</formula>
    </cfRule>
    <cfRule type="cellIs" dxfId="2371" priority="179" operator="equal">
      <formula>"N"</formula>
    </cfRule>
    <cfRule type="cellIs" dxfId="2370" priority="179" operator="equal">
      <formula>"E"</formula>
    </cfRule>
  </conditionalFormatting>
  <conditionalFormatting sqref="N183">
    <cfRule type="cellIs" dxfId="2369" priority="180" operator="equal">
      <formula>"Y"</formula>
    </cfRule>
    <cfRule type="cellIs" dxfId="2368" priority="180" operator="equal">
      <formula>"N"</formula>
    </cfRule>
    <cfRule type="cellIs" dxfId="2367" priority="180" operator="equal">
      <formula>"E"</formula>
    </cfRule>
  </conditionalFormatting>
  <conditionalFormatting sqref="N184">
    <cfRule type="cellIs" dxfId="2366" priority="181" operator="equal">
      <formula>"Y"</formula>
    </cfRule>
    <cfRule type="cellIs" dxfId="2365" priority="181" operator="equal">
      <formula>"N"</formula>
    </cfRule>
    <cfRule type="cellIs" dxfId="2364" priority="181" operator="equal">
      <formula>"E"</formula>
    </cfRule>
  </conditionalFormatting>
  <conditionalFormatting sqref="N185">
    <cfRule type="cellIs" dxfId="2363" priority="182" operator="equal">
      <formula>"Y"</formula>
    </cfRule>
    <cfRule type="cellIs" dxfId="2362" priority="182" operator="equal">
      <formula>"N"</formula>
    </cfRule>
    <cfRule type="cellIs" dxfId="2361" priority="182" operator="equal">
      <formula>"E"</formula>
    </cfRule>
  </conditionalFormatting>
  <conditionalFormatting sqref="N186">
    <cfRule type="cellIs" dxfId="2360" priority="183" operator="equal">
      <formula>"Y"</formula>
    </cfRule>
    <cfRule type="cellIs" dxfId="2359" priority="183" operator="equal">
      <formula>"N"</formula>
    </cfRule>
    <cfRule type="cellIs" dxfId="2358" priority="183" operator="equal">
      <formula>"E"</formula>
    </cfRule>
  </conditionalFormatting>
  <conditionalFormatting sqref="N187">
    <cfRule type="cellIs" dxfId="2357" priority="184" operator="equal">
      <formula>"Y"</formula>
    </cfRule>
    <cfRule type="cellIs" dxfId="2356" priority="184" operator="equal">
      <formula>"N"</formula>
    </cfRule>
    <cfRule type="cellIs" dxfId="2355" priority="184" operator="equal">
      <formula>"E"</formula>
    </cfRule>
  </conditionalFormatting>
  <conditionalFormatting sqref="N188">
    <cfRule type="cellIs" dxfId="2354" priority="185" operator="equal">
      <formula>"Y"</formula>
    </cfRule>
    <cfRule type="cellIs" dxfId="2353" priority="185" operator="equal">
      <formula>"N"</formula>
    </cfRule>
    <cfRule type="cellIs" dxfId="2352" priority="185" operator="equal">
      <formula>"E"</formula>
    </cfRule>
  </conditionalFormatting>
  <conditionalFormatting sqref="N189">
    <cfRule type="cellIs" dxfId="2351" priority="186" operator="equal">
      <formula>"Y"</formula>
    </cfRule>
    <cfRule type="cellIs" dxfId="2350" priority="186" operator="equal">
      <formula>"N"</formula>
    </cfRule>
    <cfRule type="cellIs" dxfId="2349" priority="186" operator="equal">
      <formula>"E"</formula>
    </cfRule>
  </conditionalFormatting>
  <conditionalFormatting sqref="N190">
    <cfRule type="cellIs" dxfId="2348" priority="187" operator="equal">
      <formula>"Y"</formula>
    </cfRule>
    <cfRule type="cellIs" dxfId="2347" priority="187" operator="equal">
      <formula>"N"</formula>
    </cfRule>
    <cfRule type="cellIs" dxfId="2346" priority="187" operator="equal">
      <formula>"E"</formula>
    </cfRule>
  </conditionalFormatting>
  <conditionalFormatting sqref="N191">
    <cfRule type="cellIs" dxfId="2345" priority="188" operator="equal">
      <formula>"Y"</formula>
    </cfRule>
    <cfRule type="cellIs" dxfId="2344" priority="188" operator="equal">
      <formula>"N"</formula>
    </cfRule>
    <cfRule type="cellIs" dxfId="2343" priority="188" operator="equal">
      <formula>"E"</formula>
    </cfRule>
  </conditionalFormatting>
  <conditionalFormatting sqref="N192">
    <cfRule type="cellIs" dxfId="2342" priority="189" operator="equal">
      <formula>"Y"</formula>
    </cfRule>
    <cfRule type="cellIs" dxfId="2341" priority="189" operator="equal">
      <formula>"N"</formula>
    </cfRule>
    <cfRule type="cellIs" dxfId="2340" priority="189" operator="equal">
      <formula>"E"</formula>
    </cfRule>
  </conditionalFormatting>
  <conditionalFormatting sqref="N193">
    <cfRule type="cellIs" dxfId="2339" priority="190" operator="equal">
      <formula>"Y"</formula>
    </cfRule>
    <cfRule type="cellIs" dxfId="2338" priority="190" operator="equal">
      <formula>"N"</formula>
    </cfRule>
    <cfRule type="cellIs" dxfId="2337" priority="190" operator="equal">
      <formula>"E"</formula>
    </cfRule>
  </conditionalFormatting>
  <conditionalFormatting sqref="N194">
    <cfRule type="cellIs" dxfId="2336" priority="191" operator="equal">
      <formula>"Y"</formula>
    </cfRule>
    <cfRule type="cellIs" dxfId="2335" priority="191" operator="equal">
      <formula>"N"</formula>
    </cfRule>
    <cfRule type="cellIs" dxfId="2334" priority="191" operator="equal">
      <formula>"E"</formula>
    </cfRule>
  </conditionalFormatting>
  <conditionalFormatting sqref="N195">
    <cfRule type="cellIs" dxfId="2333" priority="192" operator="equal">
      <formula>"Y"</formula>
    </cfRule>
    <cfRule type="cellIs" dxfId="2332" priority="192" operator="equal">
      <formula>"N"</formula>
    </cfRule>
    <cfRule type="cellIs" dxfId="2331" priority="192" operator="equal">
      <formula>"E"</formula>
    </cfRule>
  </conditionalFormatting>
  <conditionalFormatting sqref="N196">
    <cfRule type="cellIs" dxfId="2330" priority="193" operator="equal">
      <formula>"Y"</formula>
    </cfRule>
    <cfRule type="cellIs" dxfId="2329" priority="193" operator="equal">
      <formula>"N"</formula>
    </cfRule>
    <cfRule type="cellIs" dxfId="2328" priority="193" operator="equal">
      <formula>"E"</formula>
    </cfRule>
  </conditionalFormatting>
  <conditionalFormatting sqref="N197">
    <cfRule type="cellIs" dxfId="2327" priority="194" operator="equal">
      <formula>"Y"</formula>
    </cfRule>
    <cfRule type="cellIs" dxfId="2326" priority="194" operator="equal">
      <formula>"N"</formula>
    </cfRule>
    <cfRule type="cellIs" dxfId="2325" priority="194" operator="equal">
      <formula>"E"</formula>
    </cfRule>
  </conditionalFormatting>
  <conditionalFormatting sqref="N198">
    <cfRule type="cellIs" dxfId="2324" priority="195" operator="equal">
      <formula>"Y"</formula>
    </cfRule>
    <cfRule type="cellIs" dxfId="2323" priority="195" operator="equal">
      <formula>"N"</formula>
    </cfRule>
    <cfRule type="cellIs" dxfId="2322" priority="195" operator="equal">
      <formula>"E"</formula>
    </cfRule>
  </conditionalFormatting>
  <conditionalFormatting sqref="N199">
    <cfRule type="cellIs" dxfId="2321" priority="196" operator="equal">
      <formula>"Y"</formula>
    </cfRule>
    <cfRule type="cellIs" dxfId="2320" priority="196" operator="equal">
      <formula>"N"</formula>
    </cfRule>
    <cfRule type="cellIs" dxfId="2319" priority="196" operator="equal">
      <formula>"E"</formula>
    </cfRule>
  </conditionalFormatting>
  <conditionalFormatting sqref="N200">
    <cfRule type="cellIs" dxfId="2318" priority="197" operator="equal">
      <formula>"Y"</formula>
    </cfRule>
    <cfRule type="cellIs" dxfId="2317" priority="197" operator="equal">
      <formula>"N"</formula>
    </cfRule>
    <cfRule type="cellIs" dxfId="2316" priority="197" operator="equal">
      <formula>"E"</formula>
    </cfRule>
  </conditionalFormatting>
  <conditionalFormatting sqref="N201">
    <cfRule type="cellIs" dxfId="2315" priority="198" operator="equal">
      <formula>"Y"</formula>
    </cfRule>
    <cfRule type="cellIs" dxfId="2314" priority="198" operator="equal">
      <formula>"N"</formula>
    </cfRule>
    <cfRule type="cellIs" dxfId="2313" priority="198" operator="equal">
      <formula>"E"</formula>
    </cfRule>
  </conditionalFormatting>
  <conditionalFormatting sqref="N202">
    <cfRule type="cellIs" dxfId="2312" priority="199" operator="equal">
      <formula>"Y"</formula>
    </cfRule>
    <cfRule type="cellIs" dxfId="2311" priority="199" operator="equal">
      <formula>"N"</formula>
    </cfRule>
    <cfRule type="cellIs" dxfId="2310" priority="199" operator="equal">
      <formula>"E"</formula>
    </cfRule>
  </conditionalFormatting>
  <conditionalFormatting sqref="N203">
    <cfRule type="cellIs" dxfId="2309" priority="200" operator="equal">
      <formula>"Y"</formula>
    </cfRule>
    <cfRule type="cellIs" dxfId="2308" priority="200" operator="equal">
      <formula>"N"</formula>
    </cfRule>
    <cfRule type="cellIs" dxfId="2307" priority="200" operator="equal">
      <formula>"E"</formula>
    </cfRule>
  </conditionalFormatting>
  <conditionalFormatting sqref="N204">
    <cfRule type="cellIs" dxfId="2306" priority="201" operator="equal">
      <formula>"Y"</formula>
    </cfRule>
    <cfRule type="cellIs" dxfId="2305" priority="201" operator="equal">
      <formula>"N"</formula>
    </cfRule>
    <cfRule type="cellIs" dxfId="2304" priority="201" operator="equal">
      <formula>"E"</formula>
    </cfRule>
  </conditionalFormatting>
  <conditionalFormatting sqref="N205">
    <cfRule type="cellIs" dxfId="2303" priority="202" operator="equal">
      <formula>"Y"</formula>
    </cfRule>
    <cfRule type="cellIs" dxfId="2302" priority="202" operator="equal">
      <formula>"N"</formula>
    </cfRule>
    <cfRule type="cellIs" dxfId="2301" priority="202" operator="equal">
      <formula>"E"</formula>
    </cfRule>
  </conditionalFormatting>
  <conditionalFormatting sqref="N206">
    <cfRule type="cellIs" dxfId="2300" priority="203" operator="equal">
      <formula>"Y"</formula>
    </cfRule>
    <cfRule type="cellIs" dxfId="2299" priority="203" operator="equal">
      <formula>"N"</formula>
    </cfRule>
    <cfRule type="cellIs" dxfId="2298" priority="203" operator="equal">
      <formula>"E"</formula>
    </cfRule>
  </conditionalFormatting>
  <conditionalFormatting sqref="N207">
    <cfRule type="cellIs" dxfId="2297" priority="204" operator="equal">
      <formula>"Y"</formula>
    </cfRule>
    <cfRule type="cellIs" dxfId="2296" priority="204" operator="equal">
      <formula>"N"</formula>
    </cfRule>
    <cfRule type="cellIs" dxfId="2295" priority="204" operator="equal">
      <formula>"E"</formula>
    </cfRule>
  </conditionalFormatting>
  <conditionalFormatting sqref="N208">
    <cfRule type="cellIs" dxfId="2294" priority="205" operator="equal">
      <formula>"Y"</formula>
    </cfRule>
    <cfRule type="cellIs" dxfId="2293" priority="205" operator="equal">
      <formula>"N"</formula>
    </cfRule>
    <cfRule type="cellIs" dxfId="2292" priority="205" operator="equal">
      <formula>"E"</formula>
    </cfRule>
  </conditionalFormatting>
  <conditionalFormatting sqref="N209">
    <cfRule type="cellIs" dxfId="2291" priority="206" operator="equal">
      <formula>"Y"</formula>
    </cfRule>
    <cfRule type="cellIs" dxfId="2290" priority="206" operator="equal">
      <formula>"N"</formula>
    </cfRule>
    <cfRule type="cellIs" dxfId="2289" priority="206" operator="equal">
      <formula>"E"</formula>
    </cfRule>
  </conditionalFormatting>
  <conditionalFormatting sqref="N210">
    <cfRule type="cellIs" dxfId="2288" priority="207" operator="equal">
      <formula>"Y"</formula>
    </cfRule>
    <cfRule type="cellIs" dxfId="2287" priority="207" operator="equal">
      <formula>"N"</formula>
    </cfRule>
    <cfRule type="cellIs" dxfId="2286" priority="207" operator="equal">
      <formula>"E"</formula>
    </cfRule>
  </conditionalFormatting>
  <conditionalFormatting sqref="N211">
    <cfRule type="cellIs" dxfId="2285" priority="208" operator="equal">
      <formula>"Y"</formula>
    </cfRule>
    <cfRule type="cellIs" dxfId="2284" priority="208" operator="equal">
      <formula>"N"</formula>
    </cfRule>
    <cfRule type="cellIs" dxfId="2283" priority="208" operator="equal">
      <formula>"E"</formula>
    </cfRule>
  </conditionalFormatting>
  <conditionalFormatting sqref="N212">
    <cfRule type="cellIs" dxfId="2282" priority="209" operator="equal">
      <formula>"Y"</formula>
    </cfRule>
    <cfRule type="cellIs" dxfId="2281" priority="209" operator="equal">
      <formula>"N"</formula>
    </cfRule>
    <cfRule type="cellIs" dxfId="2280" priority="209" operator="equal">
      <formula>"E"</formula>
    </cfRule>
  </conditionalFormatting>
  <conditionalFormatting sqref="N213">
    <cfRule type="cellIs" dxfId="2279" priority="210" operator="equal">
      <formula>"Y"</formula>
    </cfRule>
    <cfRule type="cellIs" dxfId="2278" priority="210" operator="equal">
      <formula>"N"</formula>
    </cfRule>
    <cfRule type="cellIs" dxfId="2277" priority="210" operator="equal">
      <formula>"E"</formula>
    </cfRule>
  </conditionalFormatting>
  <conditionalFormatting sqref="N214">
    <cfRule type="cellIs" dxfId="2276" priority="211" operator="equal">
      <formula>"Y"</formula>
    </cfRule>
    <cfRule type="cellIs" dxfId="2275" priority="211" operator="equal">
      <formula>"N"</formula>
    </cfRule>
    <cfRule type="cellIs" dxfId="2274" priority="211" operator="equal">
      <formula>"E"</formula>
    </cfRule>
  </conditionalFormatting>
  <conditionalFormatting sqref="N215">
    <cfRule type="cellIs" dxfId="2273" priority="212" operator="equal">
      <formula>"Y"</formula>
    </cfRule>
    <cfRule type="cellIs" dxfId="2272" priority="212" operator="equal">
      <formula>"N"</formula>
    </cfRule>
    <cfRule type="cellIs" dxfId="2271" priority="212" operator="equal">
      <formula>"E"</formula>
    </cfRule>
  </conditionalFormatting>
  <conditionalFormatting sqref="N216">
    <cfRule type="cellIs" dxfId="2270" priority="213" operator="equal">
      <formula>"Y"</formula>
    </cfRule>
    <cfRule type="cellIs" dxfId="2269" priority="213" operator="equal">
      <formula>"N"</formula>
    </cfRule>
    <cfRule type="cellIs" dxfId="2268" priority="213" operator="equal">
      <formula>"E"</formula>
    </cfRule>
  </conditionalFormatting>
  <conditionalFormatting sqref="N217">
    <cfRule type="cellIs" dxfId="2267" priority="214" operator="equal">
      <formula>"Y"</formula>
    </cfRule>
    <cfRule type="cellIs" dxfId="2266" priority="214" operator="equal">
      <formula>"N"</formula>
    </cfRule>
    <cfRule type="cellIs" dxfId="2265" priority="214" operator="equal">
      <formula>"E"</formula>
    </cfRule>
  </conditionalFormatting>
  <conditionalFormatting sqref="N218">
    <cfRule type="cellIs" dxfId="2264" priority="215" operator="equal">
      <formula>"Y"</formula>
    </cfRule>
    <cfRule type="cellIs" dxfId="2263" priority="215" operator="equal">
      <formula>"N"</formula>
    </cfRule>
    <cfRule type="cellIs" dxfId="2262" priority="215" operator="equal">
      <formula>"E"</formula>
    </cfRule>
  </conditionalFormatting>
  <conditionalFormatting sqref="N219">
    <cfRule type="cellIs" dxfId="2261" priority="216" operator="equal">
      <formula>"Y"</formula>
    </cfRule>
    <cfRule type="cellIs" dxfId="2260" priority="216" operator="equal">
      <formula>"N"</formula>
    </cfRule>
    <cfRule type="cellIs" dxfId="2259" priority="216" operator="equal">
      <formula>"E"</formula>
    </cfRule>
  </conditionalFormatting>
  <conditionalFormatting sqref="N220">
    <cfRule type="cellIs" dxfId="2258" priority="217" operator="equal">
      <formula>"Y"</formula>
    </cfRule>
    <cfRule type="cellIs" dxfId="2257" priority="217" operator="equal">
      <formula>"N"</formula>
    </cfRule>
    <cfRule type="cellIs" dxfId="2256" priority="217" operator="equal">
      <formula>"E"</formula>
    </cfRule>
  </conditionalFormatting>
  <conditionalFormatting sqref="N221">
    <cfRule type="cellIs" dxfId="2255" priority="218" operator="equal">
      <formula>"Y"</formula>
    </cfRule>
    <cfRule type="cellIs" dxfId="2254" priority="218" operator="equal">
      <formula>"N"</formula>
    </cfRule>
    <cfRule type="cellIs" dxfId="2253" priority="218" operator="equal">
      <formula>"E"</formula>
    </cfRule>
  </conditionalFormatting>
  <conditionalFormatting sqref="N222">
    <cfRule type="cellIs" dxfId="2252" priority="219" operator="equal">
      <formula>"Y"</formula>
    </cfRule>
    <cfRule type="cellIs" dxfId="2251" priority="219" operator="equal">
      <formula>"N"</formula>
    </cfRule>
    <cfRule type="cellIs" dxfId="2250" priority="219" operator="equal">
      <formula>"E"</formula>
    </cfRule>
  </conditionalFormatting>
  <conditionalFormatting sqref="N223">
    <cfRule type="cellIs" dxfId="2249" priority="220" operator="equal">
      <formula>"Y"</formula>
    </cfRule>
    <cfRule type="cellIs" dxfId="2248" priority="220" operator="equal">
      <formula>"N"</formula>
    </cfRule>
    <cfRule type="cellIs" dxfId="2247" priority="220" operator="equal">
      <formula>"E"</formula>
    </cfRule>
  </conditionalFormatting>
  <conditionalFormatting sqref="N224">
    <cfRule type="cellIs" dxfId="2246" priority="221" operator="equal">
      <formula>"Y"</formula>
    </cfRule>
    <cfRule type="cellIs" dxfId="2245" priority="221" operator="equal">
      <formula>"N"</formula>
    </cfRule>
    <cfRule type="cellIs" dxfId="2244" priority="221" operator="equal">
      <formula>"E"</formula>
    </cfRule>
  </conditionalFormatting>
  <conditionalFormatting sqref="N225">
    <cfRule type="cellIs" dxfId="2243" priority="222" operator="equal">
      <formula>"Y"</formula>
    </cfRule>
    <cfRule type="cellIs" dxfId="2242" priority="222" operator="equal">
      <formula>"N"</formula>
    </cfRule>
    <cfRule type="cellIs" dxfId="2241" priority="222" operator="equal">
      <formula>"E"</formula>
    </cfRule>
  </conditionalFormatting>
  <conditionalFormatting sqref="N226">
    <cfRule type="cellIs" dxfId="2240" priority="223" operator="equal">
      <formula>"Y"</formula>
    </cfRule>
    <cfRule type="cellIs" dxfId="2239" priority="223" operator="equal">
      <formula>"N"</formula>
    </cfRule>
    <cfRule type="cellIs" dxfId="2238" priority="223" operator="equal">
      <formula>"E"</formula>
    </cfRule>
  </conditionalFormatting>
  <conditionalFormatting sqref="N227">
    <cfRule type="cellIs" dxfId="2237" priority="224" operator="equal">
      <formula>"Y"</formula>
    </cfRule>
    <cfRule type="cellIs" dxfId="2236" priority="224" operator="equal">
      <formula>"N"</formula>
    </cfRule>
    <cfRule type="cellIs" dxfId="2235" priority="224" operator="equal">
      <formula>"E"</formula>
    </cfRule>
  </conditionalFormatting>
  <conditionalFormatting sqref="N228">
    <cfRule type="cellIs" dxfId="2234" priority="225" operator="equal">
      <formula>"Y"</formula>
    </cfRule>
    <cfRule type="cellIs" dxfId="2233" priority="225" operator="equal">
      <formula>"N"</formula>
    </cfRule>
    <cfRule type="cellIs" dxfId="2232" priority="225" operator="equal">
      <formula>"E"</formula>
    </cfRule>
  </conditionalFormatting>
  <conditionalFormatting sqref="N229">
    <cfRule type="cellIs" dxfId="2231" priority="226" operator="equal">
      <formula>"Y"</formula>
    </cfRule>
    <cfRule type="cellIs" dxfId="2230" priority="226" operator="equal">
      <formula>"N"</formula>
    </cfRule>
    <cfRule type="cellIs" dxfId="2229" priority="226" operator="equal">
      <formula>"E"</formula>
    </cfRule>
  </conditionalFormatting>
  <conditionalFormatting sqref="N230">
    <cfRule type="cellIs" dxfId="2228" priority="227" operator="equal">
      <formula>"Y"</formula>
    </cfRule>
    <cfRule type="cellIs" dxfId="2227" priority="227" operator="equal">
      <formula>"N"</formula>
    </cfRule>
    <cfRule type="cellIs" dxfId="2226" priority="227" operator="equal">
      <formula>"E"</formula>
    </cfRule>
  </conditionalFormatting>
  <conditionalFormatting sqref="N231">
    <cfRule type="cellIs" dxfId="2225" priority="228" operator="equal">
      <formula>"Y"</formula>
    </cfRule>
    <cfRule type="cellIs" dxfId="2224" priority="228" operator="equal">
      <formula>"N"</formula>
    </cfRule>
    <cfRule type="cellIs" dxfId="2223" priority="228" operator="equal">
      <formula>"E"</formula>
    </cfRule>
  </conditionalFormatting>
  <conditionalFormatting sqref="N232">
    <cfRule type="cellIs" dxfId="2222" priority="229" operator="equal">
      <formula>"Y"</formula>
    </cfRule>
    <cfRule type="cellIs" dxfId="2221" priority="229" operator="equal">
      <formula>"N"</formula>
    </cfRule>
    <cfRule type="cellIs" dxfId="2220" priority="229" operator="equal">
      <formula>"E"</formula>
    </cfRule>
  </conditionalFormatting>
  <conditionalFormatting sqref="N233">
    <cfRule type="cellIs" dxfId="2219" priority="230" operator="equal">
      <formula>"Y"</formula>
    </cfRule>
    <cfRule type="cellIs" dxfId="2218" priority="230" operator="equal">
      <formula>"N"</formula>
    </cfRule>
    <cfRule type="cellIs" dxfId="2217" priority="230" operator="equal">
      <formula>"E"</formula>
    </cfRule>
  </conditionalFormatting>
  <conditionalFormatting sqref="N234">
    <cfRule type="cellIs" dxfId="2216" priority="231" operator="equal">
      <formula>"Y"</formula>
    </cfRule>
    <cfRule type="cellIs" dxfId="2215" priority="231" operator="equal">
      <formula>"N"</formula>
    </cfRule>
    <cfRule type="cellIs" dxfId="2214" priority="231" operator="equal">
      <formula>"E"</formula>
    </cfRule>
  </conditionalFormatting>
  <conditionalFormatting sqref="N235">
    <cfRule type="cellIs" dxfId="2213" priority="232" operator="equal">
      <formula>"Y"</formula>
    </cfRule>
    <cfRule type="cellIs" dxfId="2212" priority="232" operator="equal">
      <formula>"N"</formula>
    </cfRule>
    <cfRule type="cellIs" dxfId="2211" priority="232" operator="equal">
      <formula>"E"</formula>
    </cfRule>
  </conditionalFormatting>
  <conditionalFormatting sqref="N236">
    <cfRule type="cellIs" dxfId="2210" priority="233" operator="equal">
      <formula>"Y"</formula>
    </cfRule>
    <cfRule type="cellIs" dxfId="2209" priority="233" operator="equal">
      <formula>"N"</formula>
    </cfRule>
    <cfRule type="cellIs" dxfId="2208" priority="233" operator="equal">
      <formula>"E"</formula>
    </cfRule>
  </conditionalFormatting>
  <conditionalFormatting sqref="N237">
    <cfRule type="cellIs" dxfId="2207" priority="234" operator="equal">
      <formula>"Y"</formula>
    </cfRule>
    <cfRule type="cellIs" dxfId="2206" priority="234" operator="equal">
      <formula>"N"</formula>
    </cfRule>
    <cfRule type="cellIs" dxfId="2205" priority="234" operator="equal">
      <formula>"E"</formula>
    </cfRule>
  </conditionalFormatting>
  <conditionalFormatting sqref="N238">
    <cfRule type="cellIs" dxfId="2204" priority="235" operator="equal">
      <formula>"Y"</formula>
    </cfRule>
    <cfRule type="cellIs" dxfId="2203" priority="235" operator="equal">
      <formula>"N"</formula>
    </cfRule>
    <cfRule type="cellIs" dxfId="2202" priority="235" operator="equal">
      <formula>"E"</formula>
    </cfRule>
  </conditionalFormatting>
  <dataValidations count="2">
    <dataValidation type="list" allowBlank="1" promptTitle="Valid inputs: &quot;Y&quot;, &quot;N&quot;, Blank" prompt="This cell may be either of 3 options:_x000a_1. Blank, as long as the respective entry on column 'Support' is &quot;Y&quot; or &quot;N&quot;._x000a_2. Y, if the UE supports this combination._x000a_3. N, if combination isn't supported." sqref="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formula1>"Y,N"</formula1>
    </dataValidation>
    <dataValidation type="list" allowBlank="1" sqref="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formula1>"NA,10,15,20,25,30,40,50,60,70,80,90,100"</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V173"/>
  <sheetViews>
    <sheetView workbookViewId="0">
      <pane ySplit="2" topLeftCell="A3" activePane="bottomLeft" state="frozen"/>
      <selection pane="bottomLeft"/>
    </sheetView>
  </sheetViews>
  <sheetFormatPr defaultRowHeight="13.5" x14ac:dyDescent="0.15"/>
  <cols>
    <col min="1" max="1" width="25" customWidth="1"/>
  </cols>
  <sheetData>
    <row r="1" spans="1:48" ht="40.5" x14ac:dyDescent="0.15">
      <c r="A1" s="16" t="s">
        <v>116</v>
      </c>
      <c r="B1" s="16" t="s">
        <v>117</v>
      </c>
      <c r="C1" s="16" t="s">
        <v>516</v>
      </c>
      <c r="D1" s="16" t="s">
        <v>517</v>
      </c>
      <c r="E1" s="16" t="s">
        <v>119</v>
      </c>
      <c r="F1" s="16" t="s">
        <v>120</v>
      </c>
      <c r="G1" s="16" t="s">
        <v>121</v>
      </c>
      <c r="H1" s="16" t="s">
        <v>122</v>
      </c>
      <c r="I1" s="16" t="s">
        <v>123</v>
      </c>
      <c r="J1" s="16" t="s">
        <v>124</v>
      </c>
      <c r="K1" s="16" t="s">
        <v>125</v>
      </c>
      <c r="L1" s="16" t="s">
        <v>126</v>
      </c>
      <c r="M1" s="16" t="s">
        <v>127</v>
      </c>
      <c r="N1" s="16" t="s">
        <v>128</v>
      </c>
      <c r="O1" s="16" t="s">
        <v>129</v>
      </c>
      <c r="P1" s="16" t="s">
        <v>130</v>
      </c>
      <c r="Q1" s="16" t="s">
        <v>131</v>
      </c>
      <c r="R1" s="16" t="s">
        <v>132</v>
      </c>
      <c r="S1" s="16" t="s">
        <v>133</v>
      </c>
      <c r="T1" s="16" t="s">
        <v>134</v>
      </c>
      <c r="U1" s="16" t="s">
        <v>1952</v>
      </c>
      <c r="V1" s="16" t="s">
        <v>1953</v>
      </c>
      <c r="W1" s="16" t="s">
        <v>1954</v>
      </c>
      <c r="X1" s="16" t="s">
        <v>1955</v>
      </c>
      <c r="Y1" s="16" t="s">
        <v>1956</v>
      </c>
      <c r="Z1" s="16" t="s">
        <v>1957</v>
      </c>
      <c r="AA1" s="16" t="s">
        <v>518</v>
      </c>
      <c r="AB1" s="16" t="s">
        <v>1045</v>
      </c>
      <c r="AC1" s="16" t="s">
        <v>1046</v>
      </c>
      <c r="AD1" s="16" t="s">
        <v>1047</v>
      </c>
      <c r="AE1" s="16" t="s">
        <v>1048</v>
      </c>
      <c r="AF1" s="16" t="s">
        <v>875</v>
      </c>
      <c r="AG1" s="16" t="s">
        <v>876</v>
      </c>
      <c r="AH1" s="16" t="s">
        <v>1958</v>
      </c>
      <c r="AI1" s="16" t="s">
        <v>1409</v>
      </c>
      <c r="AJ1" s="16" t="s">
        <v>1410</v>
      </c>
      <c r="AK1" s="16" t="s">
        <v>1411</v>
      </c>
      <c r="AL1" s="16" t="s">
        <v>1412</v>
      </c>
      <c r="AM1" s="16" t="s">
        <v>1959</v>
      </c>
      <c r="AN1" s="16" t="s">
        <v>1960</v>
      </c>
      <c r="AO1" s="16" t="s">
        <v>1961</v>
      </c>
      <c r="AP1" s="16" t="s">
        <v>135</v>
      </c>
      <c r="AQ1" s="16" t="s">
        <v>136</v>
      </c>
      <c r="AR1" s="16" t="s">
        <v>137</v>
      </c>
      <c r="AS1" s="16" t="s">
        <v>138</v>
      </c>
      <c r="AT1" s="16" t="s">
        <v>140</v>
      </c>
      <c r="AU1" s="16" t="s">
        <v>519</v>
      </c>
      <c r="AV1" s="16" t="s">
        <v>142</v>
      </c>
    </row>
    <row r="3" spans="1:48" ht="15" x14ac:dyDescent="0.15">
      <c r="A3" s="17" t="s">
        <v>1962</v>
      </c>
      <c r="B3" s="17">
        <v>1</v>
      </c>
      <c r="C3" s="17">
        <v>2</v>
      </c>
      <c r="D3" s="17" t="s">
        <v>1963</v>
      </c>
      <c r="E3" s="17">
        <v>8</v>
      </c>
      <c r="F3" s="17" t="str">
        <f>IF('ENDC-mmW'!P6="Y", "Y", IF('ENDC-mmW'!P6="N", "N", 0))</f>
        <v>N</v>
      </c>
      <c r="G3" s="17" t="str">
        <f>IFERROR(AND(OR(G1:H2,$AR3)=TRUE,IF(SEARCH(G$1,$A3)&gt;0,TRUE,FALSE)),"")</f>
        <v/>
      </c>
      <c r="H3" s="17" t="str">
        <f>IFERROR(AND(OR(H1:H2,$AR3)=TRUE,IF(SEARCH(H$1,$A3)&gt;0,TRUE,FALSE)),"")</f>
        <v/>
      </c>
      <c r="I3" s="17" t="str">
        <f>IFERROR(AND(OR(I1:L2,$AR3)=TRUE,IF(SEARCH(I$1,$A3)&gt;0,TRUE,FALSE)),"")</f>
        <v/>
      </c>
      <c r="J3" s="17" t="str">
        <f>IFERROR(AND(OR(J1:L2,$AR3)=TRUE,IF(SEARCH(J$1,$A3)&gt;0,TRUE,FALSE)),"")</f>
        <v/>
      </c>
      <c r="K3" s="17" t="str">
        <f>IFERROR(AND(OR(K1:L2,$AR3)=TRUE,IF(SEARCH(K$1,$A3)&gt;0,TRUE,FALSE)),"")</f>
        <v/>
      </c>
      <c r="L3" s="17" t="str">
        <f>IFERROR(AND(OR(L1:L2,$AR3)=TRUE,IF(SEARCH(L$1,$A3)&gt;0,TRUE,FALSE)),"")</f>
        <v/>
      </c>
      <c r="M3" s="17" t="str">
        <f>IFERROR(AND(OR(M1:M2,$AR3)=TRUE,IF(SEARCH(M$1,$A3)&gt;0,TRUE,FALSE)),"")</f>
        <v/>
      </c>
      <c r="N3" s="17" t="str">
        <f>IFERROR(AND(OR(N1:Q2,$AR3)=TRUE,IF(SEARCH(N$1,$A3)&gt;0,TRUE,FALSE)),"")</f>
        <v/>
      </c>
      <c r="O3" s="17" t="str">
        <f>IFERROR(AND(OR(O1:Q2,$AR3)=TRUE,IF(SEARCH(O$1,$A3)&gt;0,TRUE,FALSE)),"")</f>
        <v/>
      </c>
      <c r="P3" s="17" t="str">
        <f>IFERROR(AND(OR(P1:Q2,$AR3)=TRUE,IF(SEARCH(P$1,$A3)&gt;0,TRUE,FALSE)),"")</f>
        <v/>
      </c>
      <c r="Q3" s="17" t="b">
        <f>IFERROR(AND(OR(Q1:Q2,$AR3)=TRUE,IF(SEARCH(Q$1,$A3)&gt;0,TRUE,FALSE)),"")</f>
        <v>0</v>
      </c>
      <c r="R3" s="17" t="str">
        <f>IFERROR(AND(OR(R1:S2,$AR3)=TRUE,IF(SEARCH(R$1,$A3)&gt;0,TRUE,FALSE)),"")</f>
        <v/>
      </c>
      <c r="S3" s="17" t="str">
        <f>IFERROR(AND(OR(S1:S2,$AR3)=TRUE,IF(SEARCH(S$1,$A3)&gt;0,TRUE,FALSE)),"")</f>
        <v/>
      </c>
      <c r="T3" s="17" t="str">
        <f>IFERROR(AND(OR(T1:T2,$AR3)=TRUE,IF(SEARCH(T$1,$A3)&gt;0,TRUE,FALSE)),"")</f>
        <v/>
      </c>
      <c r="U3" s="17" t="str">
        <f>IFERROR(AND(OR(U1:V2,$AR3)=TRUE,IF(SEARCH(U$1,$A3)&gt;0,TRUE,FALSE)),"")</f>
        <v/>
      </c>
      <c r="V3" s="17" t="str">
        <f>IFERROR(AND(OR(V1:V2,$AR3)=TRUE,IF(SEARCH(V$1,$A3)&gt;0,TRUE,FALSE)),"")</f>
        <v/>
      </c>
      <c r="W3" s="17" t="str">
        <f>IFERROR(AND(OR(W1:Z2,$AR3)=TRUE,IF(SEARCH(W$1,$A3)&gt;0,TRUE,FALSE)),"")</f>
        <v/>
      </c>
      <c r="X3" s="17" t="str">
        <f>IFERROR(AND(OR(X1:Z2,$AR3)=TRUE,IF(SEARCH(X$1,$A3)&gt;0,TRUE,FALSE)),"")</f>
        <v/>
      </c>
      <c r="Y3" s="17" t="str">
        <f>IFERROR(AND(OR(Y1:Z2,$AR3)=TRUE,IF(SEARCH(Y$1,$A3)&gt;0,TRUE,FALSE)),"")</f>
        <v/>
      </c>
      <c r="Z3" s="17" t="str">
        <f>IFERROR(AND(OR(Z1:Z2,$AR3)=TRUE,IF(SEARCH(Z$1,$A3)&gt;0,TRUE,FALSE)),"")</f>
        <v/>
      </c>
      <c r="AA3" s="17" t="str">
        <f>IFERROR(AND(OR(AA1:AA2,$AR3)=TRUE,IF(SEARCH(AA$1,$A3)&gt;0,TRUE,FALSE)),"")</f>
        <v/>
      </c>
      <c r="AB3" s="17" t="str">
        <f>IFERROR(AND(OR(AB1:AE2,$AR3)=TRUE,IF(SEARCH(AB$1,$A3)&gt;0,TRUE,FALSE)),"")</f>
        <v/>
      </c>
      <c r="AC3" s="17" t="str">
        <f>IFERROR(AND(OR(AC1:AE2,$AR3)=TRUE,IF(SEARCH(AC$1,$A3)&gt;0,TRUE,FALSE)),"")</f>
        <v/>
      </c>
      <c r="AD3" s="17" t="str">
        <f>IFERROR(AND(OR(AD1:AE2,$AR3)=TRUE,IF(SEARCH(AD$1,$A3)&gt;0,TRUE,FALSE)),"")</f>
        <v/>
      </c>
      <c r="AE3" s="17" t="str">
        <f>IFERROR(AND(OR(AE1:AE2,$AR3)=TRUE,IF(SEARCH(AE$1,$A3)&gt;0,TRUE,FALSE)),"")</f>
        <v/>
      </c>
      <c r="AF3" s="17" t="str">
        <f>IFERROR(AND(OR(AF1:AG2,$AR3)=TRUE,IF(SEARCH(AF$1,$A3)&gt;0,TRUE,FALSE)),"")</f>
        <v/>
      </c>
      <c r="AG3" s="17" t="str">
        <f>IFERROR(AND(OR(AG1:AG2,$AR3)=TRUE,IF(SEARCH(AG$1,$A3)&gt;0,TRUE,FALSE)),"")</f>
        <v/>
      </c>
      <c r="AH3" s="17" t="str">
        <f>IFERROR(AND(OR(AH1:AH2,$AR3)=TRUE,IF(SEARCH(AH$1,$A3)&gt;0,TRUE,FALSE)),"")</f>
        <v/>
      </c>
      <c r="AI3" s="17" t="b">
        <f>IFERROR(AND(OR(AI1:AL2,$AR3)=TRUE,IF(SEARCH(AI$1,$A3)&gt;0,TRUE,FALSE)),"")</f>
        <v>0</v>
      </c>
      <c r="AJ3" s="17" t="str">
        <f>IFERROR(AND(OR(AJ1:AL2,$AR3)=TRUE,IF(SEARCH(AJ$1,$A3)&gt;0,TRUE,FALSE)),"")</f>
        <v/>
      </c>
      <c r="AK3" s="17" t="str">
        <f>IFERROR(AND(OR(AK1:AL2,$AR3)=TRUE,IF(SEARCH(AK$1,$A3)&gt;0,TRUE,FALSE)),"")</f>
        <v/>
      </c>
      <c r="AL3" s="17" t="str">
        <f>IFERROR(AND(OR(AL1:AL2,$AR3)=TRUE,IF(SEARCH(AL$1,$A3)&gt;0,TRUE,FALSE)),"")</f>
        <v/>
      </c>
      <c r="AM3" s="17" t="str">
        <f>IFERROR(AND(OR(AM1:AO2,$AR3)=TRUE,IF(SEARCH(AM$1,$A3)&gt;0,TRUE,FALSE)),"")</f>
        <v/>
      </c>
      <c r="AN3" s="17" t="str">
        <f>IFERROR(AND(OR(AN1:AO2,$AR3)=TRUE,IF(SEARCH(AN$1,$A3)&gt;0,TRUE,FALSE)),"")</f>
        <v/>
      </c>
      <c r="AO3" s="17" t="str">
        <f>IFERROR(AND(OR(AO1:AO2,$AR3)=TRUE,IF(SEARCH(AO$1,$A3)&gt;0,TRUE,FALSE)),"")</f>
        <v/>
      </c>
      <c r="AP3" s="17">
        <f t="shared" ref="AP3:AP34" si="0">COUNTIF(G3:AO3,TRUE)</f>
        <v>0</v>
      </c>
      <c r="AQ3" s="17" t="b">
        <f t="shared" ref="AQ3:AQ34" si="1">IFERROR(AND(G3:AO3), TRUE)</f>
        <v>0</v>
      </c>
      <c r="AR3" s="17" t="b">
        <f t="shared" ref="AR3:AR34" si="2">IF(F3="Y",TRUE,IF(F3="N",FALSE,0))</f>
        <v>0</v>
      </c>
      <c r="AS3" s="17" t="b">
        <f t="shared" ref="AS3:AS34" si="3">IF(AR3=FALSE, FALSE, AQ3)</f>
        <v>0</v>
      </c>
      <c r="AT3" s="17" t="b">
        <f>IF(E3&gt;'Overview (RESPONSES REQUIRED)'!$F$56,FALSE,TRUE)</f>
        <v>0</v>
      </c>
      <c r="AU3" s="17" t="b">
        <f>IF('Overview (RESPONSES REQUIRED)'!$D$56="Y", TRUE, FALSE)</f>
        <v>0</v>
      </c>
      <c r="AV3" s="17" t="str">
        <f t="shared" ref="AV3:AV34" si="4">IF(AND(AT3,AU3)=FALSE,"N",IF(AS3=TRUE,"Y",IF(F3=0,"E","N")))</f>
        <v>N</v>
      </c>
    </row>
    <row r="4" spans="1:48" ht="15" x14ac:dyDescent="0.15">
      <c r="A4" s="17" t="s">
        <v>1964</v>
      </c>
      <c r="B4" s="17">
        <v>1</v>
      </c>
      <c r="C4" s="17">
        <v>2</v>
      </c>
      <c r="D4" s="17" t="s">
        <v>1963</v>
      </c>
      <c r="E4" s="17">
        <v>8</v>
      </c>
      <c r="F4" s="17" t="str">
        <f>IF('ENDC-mmW'!P7="Y", "Y", IF('ENDC-mmW'!P7="N", "N", 0))</f>
        <v>N</v>
      </c>
      <c r="G4" s="17" t="str">
        <f>IFERROR(AND(OR(G1:H3,$AR4)=TRUE,IF(SEARCH(G$1,$A4)&gt;0,TRUE,FALSE)),"")</f>
        <v/>
      </c>
      <c r="H4" s="17" t="str">
        <f>IFERROR(AND(OR(H1:H3,$AR4)=TRUE,IF(SEARCH(H$1,$A4)&gt;0,TRUE,FALSE)),"")</f>
        <v/>
      </c>
      <c r="I4" s="17" t="str">
        <f>IFERROR(AND(OR(I1:L3,$AR4)=TRUE,IF(SEARCH(I$1,$A4)&gt;0,TRUE,FALSE)),"")</f>
        <v/>
      </c>
      <c r="J4" s="17" t="str">
        <f>IFERROR(AND(OR(J1:L3,$AR4)=TRUE,IF(SEARCH(J$1,$A4)&gt;0,TRUE,FALSE)),"")</f>
        <v/>
      </c>
      <c r="K4" s="17" t="str">
        <f>IFERROR(AND(OR(K1:L3,$AR4)=TRUE,IF(SEARCH(K$1,$A4)&gt;0,TRUE,FALSE)),"")</f>
        <v/>
      </c>
      <c r="L4" s="17" t="str">
        <f>IFERROR(AND(OR(L1:L3,$AR4)=TRUE,IF(SEARCH(L$1,$A4)&gt;0,TRUE,FALSE)),"")</f>
        <v/>
      </c>
      <c r="M4" s="17" t="str">
        <f>IFERROR(AND(OR(M1:M3,$AR4)=TRUE,IF(SEARCH(M$1,$A4)&gt;0,TRUE,FALSE)),"")</f>
        <v/>
      </c>
      <c r="N4" s="17" t="str">
        <f>IFERROR(AND(OR(N1:Q3,$AR4)=TRUE,IF(SEARCH(N$1,$A4)&gt;0,TRUE,FALSE)),"")</f>
        <v/>
      </c>
      <c r="O4" s="17" t="str">
        <f>IFERROR(AND(OR(O1:Q3,$AR4)=TRUE,IF(SEARCH(O$1,$A4)&gt;0,TRUE,FALSE)),"")</f>
        <v/>
      </c>
      <c r="P4" s="17" t="str">
        <f>IFERROR(AND(OR(P1:Q3,$AR4)=TRUE,IF(SEARCH(P$1,$A4)&gt;0,TRUE,FALSE)),"")</f>
        <v/>
      </c>
      <c r="Q4" s="17" t="b">
        <f>IFERROR(AND(OR(Q1:Q3,$AR4)=TRUE,IF(SEARCH(Q$1,$A4)&gt;0,TRUE,FALSE)),"")</f>
        <v>0</v>
      </c>
      <c r="R4" s="17" t="str">
        <f>IFERROR(AND(OR(R1:S3,$AR4)=TRUE,IF(SEARCH(R$1,$A4)&gt;0,TRUE,FALSE)),"")</f>
        <v/>
      </c>
      <c r="S4" s="17" t="str">
        <f>IFERROR(AND(OR(S1:S3,$AR4)=TRUE,IF(SEARCH(S$1,$A4)&gt;0,TRUE,FALSE)),"")</f>
        <v/>
      </c>
      <c r="T4" s="17" t="str">
        <f>IFERROR(AND(OR(T1:T3,$AR4)=TRUE,IF(SEARCH(T$1,$A4)&gt;0,TRUE,FALSE)),"")</f>
        <v/>
      </c>
      <c r="U4" s="17" t="str">
        <f>IFERROR(AND(OR(U1:V3,$AR4)=TRUE,IF(SEARCH(U$1,$A4)&gt;0,TRUE,FALSE)),"")</f>
        <v/>
      </c>
      <c r="V4" s="17" t="str">
        <f>IFERROR(AND(OR(V1:V3,$AR4)=TRUE,IF(SEARCH(V$1,$A4)&gt;0,TRUE,FALSE)),"")</f>
        <v/>
      </c>
      <c r="W4" s="17" t="str">
        <f>IFERROR(AND(OR(W1:Z3,$AR4)=TRUE,IF(SEARCH(W$1,$A4)&gt;0,TRUE,FALSE)),"")</f>
        <v/>
      </c>
      <c r="X4" s="17" t="str">
        <f>IFERROR(AND(OR(X1:Z3,$AR4)=TRUE,IF(SEARCH(X$1,$A4)&gt;0,TRUE,FALSE)),"")</f>
        <v/>
      </c>
      <c r="Y4" s="17" t="str">
        <f>IFERROR(AND(OR(Y1:Z3,$AR4)=TRUE,IF(SEARCH(Y$1,$A4)&gt;0,TRUE,FALSE)),"")</f>
        <v/>
      </c>
      <c r="Z4" s="17" t="str">
        <f>IFERROR(AND(OR(Z1:Z3,$AR4)=TRUE,IF(SEARCH(Z$1,$A4)&gt;0,TRUE,FALSE)),"")</f>
        <v/>
      </c>
      <c r="AA4" s="17" t="str">
        <f>IFERROR(AND(OR(AA1:AA3,$AR4)=TRUE,IF(SEARCH(AA$1,$A4)&gt;0,TRUE,FALSE)),"")</f>
        <v/>
      </c>
      <c r="AB4" s="17" t="str">
        <f>IFERROR(AND(OR(AB1:AE3,$AR4)=TRUE,IF(SEARCH(AB$1,$A4)&gt;0,TRUE,FALSE)),"")</f>
        <v/>
      </c>
      <c r="AC4" s="17" t="str">
        <f>IFERROR(AND(OR(AC1:AE3,$AR4)=TRUE,IF(SEARCH(AC$1,$A4)&gt;0,TRUE,FALSE)),"")</f>
        <v/>
      </c>
      <c r="AD4" s="17" t="str">
        <f>IFERROR(AND(OR(AD1:AE3,$AR4)=TRUE,IF(SEARCH(AD$1,$A4)&gt;0,TRUE,FALSE)),"")</f>
        <v/>
      </c>
      <c r="AE4" s="17" t="str">
        <f>IFERROR(AND(OR(AE1:AE3,$AR4)=TRUE,IF(SEARCH(AE$1,$A4)&gt;0,TRUE,FALSE)),"")</f>
        <v/>
      </c>
      <c r="AF4" s="17" t="str">
        <f>IFERROR(AND(OR(AF1:AG3,$AR4)=TRUE,IF(SEARCH(AF$1,$A4)&gt;0,TRUE,FALSE)),"")</f>
        <v/>
      </c>
      <c r="AG4" s="17" t="str">
        <f>IFERROR(AND(OR(AG1:AG3,$AR4)=TRUE,IF(SEARCH(AG$1,$A4)&gt;0,TRUE,FALSE)),"")</f>
        <v/>
      </c>
      <c r="AH4" s="17" t="str">
        <f>IFERROR(AND(OR(AH1:AH3,$AR4)=TRUE,IF(SEARCH(AH$1,$A4)&gt;0,TRUE,FALSE)),"")</f>
        <v/>
      </c>
      <c r="AI4" s="17" t="b">
        <f>IFERROR(AND(OR(AI1:AL3,$AR4)=TRUE,IF(SEARCH(AI$1,$A4)&gt;0,TRUE,FALSE)),"")</f>
        <v>0</v>
      </c>
      <c r="AJ4" s="17" t="str">
        <f>IFERROR(AND(OR(AJ1:AL3,$AR4)=TRUE,IF(SEARCH(AJ$1,$A4)&gt;0,TRUE,FALSE)),"")</f>
        <v/>
      </c>
      <c r="AK4" s="17" t="str">
        <f>IFERROR(AND(OR(AK1:AL3,$AR4)=TRUE,IF(SEARCH(AK$1,$A4)&gt;0,TRUE,FALSE)),"")</f>
        <v/>
      </c>
      <c r="AL4" s="17" t="str">
        <f>IFERROR(AND(OR(AL1:AL3,$AR4)=TRUE,IF(SEARCH(AL$1,$A4)&gt;0,TRUE,FALSE)),"")</f>
        <v/>
      </c>
      <c r="AM4" s="17" t="str">
        <f>IFERROR(AND(OR(AM1:AO3,$AR4)=TRUE,IF(SEARCH(AM$1,$A4)&gt;0,TRUE,FALSE)),"")</f>
        <v/>
      </c>
      <c r="AN4" s="17" t="str">
        <f>IFERROR(AND(OR(AN1:AO3,$AR4)=TRUE,IF(SEARCH(AN$1,$A4)&gt;0,TRUE,FALSE)),"")</f>
        <v/>
      </c>
      <c r="AO4" s="17" t="str">
        <f>IFERROR(AND(OR(AO1:AO3,$AR4)=TRUE,IF(SEARCH(AO$1,$A4)&gt;0,TRUE,FALSE)),"")</f>
        <v/>
      </c>
      <c r="AP4" s="17">
        <f t="shared" si="0"/>
        <v>0</v>
      </c>
      <c r="AQ4" s="17" t="b">
        <f t="shared" si="1"/>
        <v>0</v>
      </c>
      <c r="AR4" s="17" t="b">
        <f t="shared" si="2"/>
        <v>0</v>
      </c>
      <c r="AS4" s="17" t="b">
        <f t="shared" si="3"/>
        <v>0</v>
      </c>
      <c r="AT4" s="17" t="b">
        <f>IF(E4&gt;'Overview (RESPONSES REQUIRED)'!$F$56,FALSE,TRUE)</f>
        <v>0</v>
      </c>
      <c r="AU4" s="17" t="b">
        <f>IF('Overview (RESPONSES REQUIRED)'!$D$56="Y", TRUE, FALSE)</f>
        <v>0</v>
      </c>
      <c r="AV4" s="17" t="str">
        <f t="shared" si="4"/>
        <v>N</v>
      </c>
    </row>
    <row r="5" spans="1:48" ht="15" x14ac:dyDescent="0.15">
      <c r="A5" s="17" t="s">
        <v>1965</v>
      </c>
      <c r="B5" s="17">
        <v>1</v>
      </c>
      <c r="C5" s="17">
        <v>2</v>
      </c>
      <c r="D5" s="17" t="s">
        <v>1963</v>
      </c>
      <c r="E5" s="17">
        <v>4</v>
      </c>
      <c r="F5" s="17" t="str">
        <f>IF('ENDC-mmW'!P8="Y", "Y", IF('ENDC-mmW'!P8="N", "N", 0))</f>
        <v>N</v>
      </c>
      <c r="G5" s="17" t="str">
        <f>IFERROR(AND(OR(G1:H4,$AR5)=TRUE,IF(SEARCH(G$1,$A5)&gt;0,TRUE,FALSE)),"")</f>
        <v/>
      </c>
      <c r="H5" s="17" t="str">
        <f>IFERROR(AND(OR(H1:H4,$AR5)=TRUE,IF(SEARCH(H$1,$A5)&gt;0,TRUE,FALSE)),"")</f>
        <v/>
      </c>
      <c r="I5" s="17" t="str">
        <f>IFERROR(AND(OR(I1:L4,$AR5)=TRUE,IF(SEARCH(I$1,$A5)&gt;0,TRUE,FALSE)),"")</f>
        <v/>
      </c>
      <c r="J5" s="17" t="str">
        <f>IFERROR(AND(OR(J1:L4,$AR5)=TRUE,IF(SEARCH(J$1,$A5)&gt;0,TRUE,FALSE)),"")</f>
        <v/>
      </c>
      <c r="K5" s="17" t="str">
        <f>IFERROR(AND(OR(K1:L4,$AR5)=TRUE,IF(SEARCH(K$1,$A5)&gt;0,TRUE,FALSE)),"")</f>
        <v/>
      </c>
      <c r="L5" s="17" t="str">
        <f>IFERROR(AND(OR(L1:L4,$AR5)=TRUE,IF(SEARCH(L$1,$A5)&gt;0,TRUE,FALSE)),"")</f>
        <v/>
      </c>
      <c r="M5" s="17" t="str">
        <f>IFERROR(AND(OR(M1:M4,$AR5)=TRUE,IF(SEARCH(M$1,$A5)&gt;0,TRUE,FALSE)),"")</f>
        <v/>
      </c>
      <c r="N5" s="17" t="str">
        <f>IFERROR(AND(OR(N1:Q4,$AR5)=TRUE,IF(SEARCH(N$1,$A5)&gt;0,TRUE,FALSE)),"")</f>
        <v/>
      </c>
      <c r="O5" s="17" t="str">
        <f>IFERROR(AND(OR(O1:Q4,$AR5)=TRUE,IF(SEARCH(O$1,$A5)&gt;0,TRUE,FALSE)),"")</f>
        <v/>
      </c>
      <c r="P5" s="17" t="b">
        <f>IFERROR(AND(OR(P1:Q4,$AR5)=TRUE,IF(SEARCH(P$1,$A5)&gt;0,TRUE,FALSE)),"")</f>
        <v>0</v>
      </c>
      <c r="Q5" s="17" t="str">
        <f>IFERROR(AND(OR(Q1:Q4,$AR5)=TRUE,IF(SEARCH(Q$1,$A5)&gt;0,TRUE,FALSE)),"")</f>
        <v/>
      </c>
      <c r="R5" s="17" t="str">
        <f>IFERROR(AND(OR(R1:S4,$AR5)=TRUE,IF(SEARCH(R$1,$A5)&gt;0,TRUE,FALSE)),"")</f>
        <v/>
      </c>
      <c r="S5" s="17" t="str">
        <f>IFERROR(AND(OR(S1:S4,$AR5)=TRUE,IF(SEARCH(S$1,$A5)&gt;0,TRUE,FALSE)),"")</f>
        <v/>
      </c>
      <c r="T5" s="17" t="str">
        <f>IFERROR(AND(OR(T1:T4,$AR5)=TRUE,IF(SEARCH(T$1,$A5)&gt;0,TRUE,FALSE)),"")</f>
        <v/>
      </c>
      <c r="U5" s="17" t="str">
        <f>IFERROR(AND(OR(U1:V4,$AR5)=TRUE,IF(SEARCH(U$1,$A5)&gt;0,TRUE,FALSE)),"")</f>
        <v/>
      </c>
      <c r="V5" s="17" t="str">
        <f>IFERROR(AND(OR(V1:V4,$AR5)=TRUE,IF(SEARCH(V$1,$A5)&gt;0,TRUE,FALSE)),"")</f>
        <v/>
      </c>
      <c r="W5" s="17" t="str">
        <f>IFERROR(AND(OR(W1:Z4,$AR5)=TRUE,IF(SEARCH(W$1,$A5)&gt;0,TRUE,FALSE)),"")</f>
        <v/>
      </c>
      <c r="X5" s="17" t="str">
        <f>IFERROR(AND(OR(X1:Z4,$AR5)=TRUE,IF(SEARCH(X$1,$A5)&gt;0,TRUE,FALSE)),"")</f>
        <v/>
      </c>
      <c r="Y5" s="17" t="str">
        <f>IFERROR(AND(OR(Y1:Z4,$AR5)=TRUE,IF(SEARCH(Y$1,$A5)&gt;0,TRUE,FALSE)),"")</f>
        <v/>
      </c>
      <c r="Z5" s="17" t="str">
        <f>IFERROR(AND(OR(Z1:Z4,$AR5)=TRUE,IF(SEARCH(Z$1,$A5)&gt;0,TRUE,FALSE)),"")</f>
        <v/>
      </c>
      <c r="AA5" s="17" t="str">
        <f>IFERROR(AND(OR(AA1:AA4,$AR5)=TRUE,IF(SEARCH(AA$1,$A5)&gt;0,TRUE,FALSE)),"")</f>
        <v/>
      </c>
      <c r="AB5" s="17" t="str">
        <f>IFERROR(AND(OR(AB1:AE4,$AR5)=TRUE,IF(SEARCH(AB$1,$A5)&gt;0,TRUE,FALSE)),"")</f>
        <v/>
      </c>
      <c r="AC5" s="17" t="str">
        <f>IFERROR(AND(OR(AC1:AE4,$AR5)=TRUE,IF(SEARCH(AC$1,$A5)&gt;0,TRUE,FALSE)),"")</f>
        <v/>
      </c>
      <c r="AD5" s="17" t="str">
        <f>IFERROR(AND(OR(AD1:AE4,$AR5)=TRUE,IF(SEARCH(AD$1,$A5)&gt;0,TRUE,FALSE)),"")</f>
        <v/>
      </c>
      <c r="AE5" s="17" t="str">
        <f>IFERROR(AND(OR(AE1:AE4,$AR5)=TRUE,IF(SEARCH(AE$1,$A5)&gt;0,TRUE,FALSE)),"")</f>
        <v/>
      </c>
      <c r="AF5" s="17" t="str">
        <f>IFERROR(AND(OR(AF1:AG4,$AR5)=TRUE,IF(SEARCH(AF$1,$A5)&gt;0,TRUE,FALSE)),"")</f>
        <v/>
      </c>
      <c r="AG5" s="17" t="str">
        <f>IFERROR(AND(OR(AG1:AG4,$AR5)=TRUE,IF(SEARCH(AG$1,$A5)&gt;0,TRUE,FALSE)),"")</f>
        <v/>
      </c>
      <c r="AH5" s="17" t="str">
        <f>IFERROR(AND(OR(AH1:AH4,$AR5)=TRUE,IF(SEARCH(AH$1,$A5)&gt;0,TRUE,FALSE)),"")</f>
        <v/>
      </c>
      <c r="AI5" s="17" t="b">
        <f>IFERROR(AND(OR(AI1:AL4,$AR5)=TRUE,IF(SEARCH(AI$1,$A5)&gt;0,TRUE,FALSE)),"")</f>
        <v>0</v>
      </c>
      <c r="AJ5" s="17" t="str">
        <f>IFERROR(AND(OR(AJ1:AL4,$AR5)=TRUE,IF(SEARCH(AJ$1,$A5)&gt;0,TRUE,FALSE)),"")</f>
        <v/>
      </c>
      <c r="AK5" s="17" t="str">
        <f>IFERROR(AND(OR(AK1:AL4,$AR5)=TRUE,IF(SEARCH(AK$1,$A5)&gt;0,TRUE,FALSE)),"")</f>
        <v/>
      </c>
      <c r="AL5" s="17" t="str">
        <f>IFERROR(AND(OR(AL1:AL4,$AR5)=TRUE,IF(SEARCH(AL$1,$A5)&gt;0,TRUE,FALSE)),"")</f>
        <v/>
      </c>
      <c r="AM5" s="17" t="str">
        <f>IFERROR(AND(OR(AM1:AO4,$AR5)=TRUE,IF(SEARCH(AM$1,$A5)&gt;0,TRUE,FALSE)),"")</f>
        <v/>
      </c>
      <c r="AN5" s="17" t="str">
        <f>IFERROR(AND(OR(AN1:AO4,$AR5)=TRUE,IF(SEARCH(AN$1,$A5)&gt;0,TRUE,FALSE)),"")</f>
        <v/>
      </c>
      <c r="AO5" s="17" t="str">
        <f>IFERROR(AND(OR(AO1:AO4,$AR5)=TRUE,IF(SEARCH(AO$1,$A5)&gt;0,TRUE,FALSE)),"")</f>
        <v/>
      </c>
      <c r="AP5" s="17">
        <f t="shared" si="0"/>
        <v>0</v>
      </c>
      <c r="AQ5" s="17" t="b">
        <f t="shared" si="1"/>
        <v>0</v>
      </c>
      <c r="AR5" s="17" t="b">
        <f t="shared" si="2"/>
        <v>0</v>
      </c>
      <c r="AS5" s="17" t="b">
        <f t="shared" si="3"/>
        <v>0</v>
      </c>
      <c r="AT5" s="17" t="b">
        <f>IF(E5&gt;'Overview (RESPONSES REQUIRED)'!$F$56,FALSE,TRUE)</f>
        <v>0</v>
      </c>
      <c r="AU5" s="17" t="b">
        <f>IF('Overview (RESPONSES REQUIRED)'!$D$56="Y", TRUE, FALSE)</f>
        <v>0</v>
      </c>
      <c r="AV5" s="17" t="str">
        <f t="shared" si="4"/>
        <v>N</v>
      </c>
    </row>
    <row r="6" spans="1:48" ht="15" x14ac:dyDescent="0.15">
      <c r="A6" s="17" t="s">
        <v>1966</v>
      </c>
      <c r="B6" s="17">
        <v>1</v>
      </c>
      <c r="C6" s="17">
        <v>2</v>
      </c>
      <c r="D6" s="17" t="s">
        <v>1963</v>
      </c>
      <c r="E6" s="17">
        <v>8</v>
      </c>
      <c r="F6" s="17" t="str">
        <f>IF('ENDC-mmW'!P9="Y", "Y", IF('ENDC-mmW'!P9="N", "N", 0))</f>
        <v>N</v>
      </c>
      <c r="G6" s="17" t="str">
        <f>IFERROR(AND(OR(G1:H5,$AR6)=TRUE,IF(SEARCH(G$1,$A6)&gt;0,TRUE,FALSE)),"")</f>
        <v/>
      </c>
      <c r="H6" s="17" t="str">
        <f>IFERROR(AND(OR(H1:H5,$AR6)=TRUE,IF(SEARCH(H$1,$A6)&gt;0,TRUE,FALSE)),"")</f>
        <v/>
      </c>
      <c r="I6" s="17" t="str">
        <f>IFERROR(AND(OR(I1:L5,$AR6)=TRUE,IF(SEARCH(I$1,$A6)&gt;0,TRUE,FALSE)),"")</f>
        <v/>
      </c>
      <c r="J6" s="17" t="str">
        <f>IFERROR(AND(OR(J1:L5,$AR6)=TRUE,IF(SEARCH(J$1,$A6)&gt;0,TRUE,FALSE)),"")</f>
        <v/>
      </c>
      <c r="K6" s="17" t="str">
        <f>IFERROR(AND(OR(K1:L5,$AR6)=TRUE,IF(SEARCH(K$1,$A6)&gt;0,TRUE,FALSE)),"")</f>
        <v/>
      </c>
      <c r="L6" s="17" t="str">
        <f>IFERROR(AND(OR(L1:L5,$AR6)=TRUE,IF(SEARCH(L$1,$A6)&gt;0,TRUE,FALSE)),"")</f>
        <v/>
      </c>
      <c r="M6" s="17" t="str">
        <f>IFERROR(AND(OR(M1:M5,$AR6)=TRUE,IF(SEARCH(M$1,$A6)&gt;0,TRUE,FALSE)),"")</f>
        <v/>
      </c>
      <c r="N6" s="17" t="str">
        <f>IFERROR(AND(OR(N1:Q5,$AR6)=TRUE,IF(SEARCH(N$1,$A6)&gt;0,TRUE,FALSE)),"")</f>
        <v/>
      </c>
      <c r="O6" s="17" t="str">
        <f>IFERROR(AND(OR(O1:Q5,$AR6)=TRUE,IF(SEARCH(O$1,$A6)&gt;0,TRUE,FALSE)),"")</f>
        <v/>
      </c>
      <c r="P6" s="17" t="str">
        <f>IFERROR(AND(OR(P1:Q5,$AR6)=TRUE,IF(SEARCH(P$1,$A6)&gt;0,TRUE,FALSE)),"")</f>
        <v/>
      </c>
      <c r="Q6" s="17" t="b">
        <f>IFERROR(AND(OR(Q1:Q5,$AR6)=TRUE,IF(SEARCH(Q$1,$A6)&gt;0,TRUE,FALSE)),"")</f>
        <v>0</v>
      </c>
      <c r="R6" s="17" t="str">
        <f>IFERROR(AND(OR(R1:S5,$AR6)=TRUE,IF(SEARCH(R$1,$A6)&gt;0,TRUE,FALSE)),"")</f>
        <v/>
      </c>
      <c r="S6" s="17" t="str">
        <f>IFERROR(AND(OR(S1:S5,$AR6)=TRUE,IF(SEARCH(S$1,$A6)&gt;0,TRUE,FALSE)),"")</f>
        <v/>
      </c>
      <c r="T6" s="17" t="str">
        <f>IFERROR(AND(OR(T1:T5,$AR6)=TRUE,IF(SEARCH(T$1,$A6)&gt;0,TRUE,FALSE)),"")</f>
        <v/>
      </c>
      <c r="U6" s="17" t="str">
        <f>IFERROR(AND(OR(U1:V5,$AR6)=TRUE,IF(SEARCH(U$1,$A6)&gt;0,TRUE,FALSE)),"")</f>
        <v/>
      </c>
      <c r="V6" s="17" t="str">
        <f>IFERROR(AND(OR(V1:V5,$AR6)=TRUE,IF(SEARCH(V$1,$A6)&gt;0,TRUE,FALSE)),"")</f>
        <v/>
      </c>
      <c r="W6" s="17" t="str">
        <f>IFERROR(AND(OR(W1:Z5,$AR6)=TRUE,IF(SEARCH(W$1,$A6)&gt;0,TRUE,FALSE)),"")</f>
        <v/>
      </c>
      <c r="X6" s="17" t="str">
        <f>IFERROR(AND(OR(X1:Z5,$AR6)=TRUE,IF(SEARCH(X$1,$A6)&gt;0,TRUE,FALSE)),"")</f>
        <v/>
      </c>
      <c r="Y6" s="17" t="str">
        <f>IFERROR(AND(OR(Y1:Z5,$AR6)=TRUE,IF(SEARCH(Y$1,$A6)&gt;0,TRUE,FALSE)),"")</f>
        <v/>
      </c>
      <c r="Z6" s="17" t="str">
        <f>IFERROR(AND(OR(Z1:Z5,$AR6)=TRUE,IF(SEARCH(Z$1,$A6)&gt;0,TRUE,FALSE)),"")</f>
        <v/>
      </c>
      <c r="AA6" s="17" t="str">
        <f>IFERROR(AND(OR(AA1:AA5,$AR6)=TRUE,IF(SEARCH(AA$1,$A6)&gt;0,TRUE,FALSE)),"")</f>
        <v/>
      </c>
      <c r="AB6" s="17" t="str">
        <f>IFERROR(AND(OR(AB1:AE5,$AR6)=TRUE,IF(SEARCH(AB$1,$A6)&gt;0,TRUE,FALSE)),"")</f>
        <v/>
      </c>
      <c r="AC6" s="17" t="str">
        <f>IFERROR(AND(OR(AC1:AE5,$AR6)=TRUE,IF(SEARCH(AC$1,$A6)&gt;0,TRUE,FALSE)),"")</f>
        <v/>
      </c>
      <c r="AD6" s="17" t="str">
        <f>IFERROR(AND(OR(AD1:AE5,$AR6)=TRUE,IF(SEARCH(AD$1,$A6)&gt;0,TRUE,FALSE)),"")</f>
        <v/>
      </c>
      <c r="AE6" s="17" t="str">
        <f>IFERROR(AND(OR(AE1:AE5,$AR6)=TRUE,IF(SEARCH(AE$1,$A6)&gt;0,TRUE,FALSE)),"")</f>
        <v/>
      </c>
      <c r="AF6" s="17" t="str">
        <f>IFERROR(AND(OR(AF1:AG5,$AR6)=TRUE,IF(SEARCH(AF$1,$A6)&gt;0,TRUE,FALSE)),"")</f>
        <v/>
      </c>
      <c r="AG6" s="17" t="str">
        <f>IFERROR(AND(OR(AG1:AG5,$AR6)=TRUE,IF(SEARCH(AG$1,$A6)&gt;0,TRUE,FALSE)),"")</f>
        <v/>
      </c>
      <c r="AH6" s="17" t="str">
        <f>IFERROR(AND(OR(AH1:AH5,$AR6)=TRUE,IF(SEARCH(AH$1,$A6)&gt;0,TRUE,FALSE)),"")</f>
        <v/>
      </c>
      <c r="AI6" s="17" t="b">
        <f>IFERROR(AND(OR(AI1:AL5,$AR6)=TRUE,IF(SEARCH(AI$1,$A6)&gt;0,TRUE,FALSE)),"")</f>
        <v>0</v>
      </c>
      <c r="AJ6" s="17" t="str">
        <f>IFERROR(AND(OR(AJ1:AL5,$AR6)=TRUE,IF(SEARCH(AJ$1,$A6)&gt;0,TRUE,FALSE)),"")</f>
        <v/>
      </c>
      <c r="AK6" s="17" t="str">
        <f>IFERROR(AND(OR(AK1:AL5,$AR6)=TRUE,IF(SEARCH(AK$1,$A6)&gt;0,TRUE,FALSE)),"")</f>
        <v/>
      </c>
      <c r="AL6" s="17" t="str">
        <f>IFERROR(AND(OR(AL1:AL5,$AR6)=TRUE,IF(SEARCH(AL$1,$A6)&gt;0,TRUE,FALSE)),"")</f>
        <v/>
      </c>
      <c r="AM6" s="17" t="str">
        <f>IFERROR(AND(OR(AM1:AO5,$AR6)=TRUE,IF(SEARCH(AM$1,$A6)&gt;0,TRUE,FALSE)),"")</f>
        <v/>
      </c>
      <c r="AN6" s="17" t="str">
        <f>IFERROR(AND(OR(AN1:AO5,$AR6)=TRUE,IF(SEARCH(AN$1,$A6)&gt;0,TRUE,FALSE)),"")</f>
        <v/>
      </c>
      <c r="AO6" s="17" t="str">
        <f>IFERROR(AND(OR(AO1:AO5,$AR6)=TRUE,IF(SEARCH(AO$1,$A6)&gt;0,TRUE,FALSE)),"")</f>
        <v/>
      </c>
      <c r="AP6" s="17">
        <f t="shared" si="0"/>
        <v>0</v>
      </c>
      <c r="AQ6" s="17" t="b">
        <f t="shared" si="1"/>
        <v>0</v>
      </c>
      <c r="AR6" s="17" t="b">
        <f t="shared" si="2"/>
        <v>0</v>
      </c>
      <c r="AS6" s="17" t="b">
        <f t="shared" si="3"/>
        <v>0</v>
      </c>
      <c r="AT6" s="17" t="b">
        <f>IF(E6&gt;'Overview (RESPONSES REQUIRED)'!$F$56,FALSE,TRUE)</f>
        <v>0</v>
      </c>
      <c r="AU6" s="17" t="b">
        <f>IF('Overview (RESPONSES REQUIRED)'!$D$56="Y", TRUE, FALSE)</f>
        <v>0</v>
      </c>
      <c r="AV6" s="17" t="str">
        <f t="shared" si="4"/>
        <v>N</v>
      </c>
    </row>
    <row r="7" spans="1:48" ht="15" x14ac:dyDescent="0.15">
      <c r="A7" s="17" t="s">
        <v>1967</v>
      </c>
      <c r="B7" s="17">
        <v>1</v>
      </c>
      <c r="C7" s="17">
        <v>2</v>
      </c>
      <c r="D7" s="17" t="s">
        <v>1963</v>
      </c>
      <c r="E7" s="17">
        <v>4</v>
      </c>
      <c r="F7" s="17" t="str">
        <f>IF('ENDC-mmW'!P10="Y", "Y", IF('ENDC-mmW'!P10="N", "N", 0))</f>
        <v>N</v>
      </c>
      <c r="G7" s="17" t="str">
        <f>IFERROR(AND(OR(G1:H6,$AR7)=TRUE,IF(SEARCH(G$1,$A7)&gt;0,TRUE,FALSE)),"")</f>
        <v/>
      </c>
      <c r="H7" s="17" t="str">
        <f>IFERROR(AND(OR(H1:H6,$AR7)=TRUE,IF(SEARCH(H$1,$A7)&gt;0,TRUE,FALSE)),"")</f>
        <v/>
      </c>
      <c r="I7" s="17" t="str">
        <f>IFERROR(AND(OR(I1:L6,$AR7)=TRUE,IF(SEARCH(I$1,$A7)&gt;0,TRUE,FALSE)),"")</f>
        <v/>
      </c>
      <c r="J7" s="17" t="str">
        <f>IFERROR(AND(OR(J1:L6,$AR7)=TRUE,IF(SEARCH(J$1,$A7)&gt;0,TRUE,FALSE)),"")</f>
        <v/>
      </c>
      <c r="K7" s="17" t="str">
        <f>IFERROR(AND(OR(K1:L6,$AR7)=TRUE,IF(SEARCH(K$1,$A7)&gt;0,TRUE,FALSE)),"")</f>
        <v/>
      </c>
      <c r="L7" s="17" t="str">
        <f>IFERROR(AND(OR(L1:L6,$AR7)=TRUE,IF(SEARCH(L$1,$A7)&gt;0,TRUE,FALSE)),"")</f>
        <v/>
      </c>
      <c r="M7" s="17" t="str">
        <f>IFERROR(AND(OR(M1:M6,$AR7)=TRUE,IF(SEARCH(M$1,$A7)&gt;0,TRUE,FALSE)),"")</f>
        <v/>
      </c>
      <c r="N7" s="17" t="str">
        <f>IFERROR(AND(OR(N1:Q6,$AR7)=TRUE,IF(SEARCH(N$1,$A7)&gt;0,TRUE,FALSE)),"")</f>
        <v/>
      </c>
      <c r="O7" s="17" t="b">
        <f>IFERROR(AND(OR(O1:Q6,$AR7)=TRUE,IF(SEARCH(O$1,$A7)&gt;0,TRUE,FALSE)),"")</f>
        <v>0</v>
      </c>
      <c r="P7" s="17" t="str">
        <f>IFERROR(AND(OR(P1:Q6,$AR7)=TRUE,IF(SEARCH(P$1,$A7)&gt;0,TRUE,FALSE)),"")</f>
        <v/>
      </c>
      <c r="Q7" s="17" t="str">
        <f>IFERROR(AND(OR(Q1:Q6,$AR7)=TRUE,IF(SEARCH(Q$1,$A7)&gt;0,TRUE,FALSE)),"")</f>
        <v/>
      </c>
      <c r="R7" s="17" t="str">
        <f>IFERROR(AND(OR(R1:S6,$AR7)=TRUE,IF(SEARCH(R$1,$A7)&gt;0,TRUE,FALSE)),"")</f>
        <v/>
      </c>
      <c r="S7" s="17" t="str">
        <f>IFERROR(AND(OR(S1:S6,$AR7)=TRUE,IF(SEARCH(S$1,$A7)&gt;0,TRUE,FALSE)),"")</f>
        <v/>
      </c>
      <c r="T7" s="17" t="str">
        <f>IFERROR(AND(OR(T1:T6,$AR7)=TRUE,IF(SEARCH(T$1,$A7)&gt;0,TRUE,FALSE)),"")</f>
        <v/>
      </c>
      <c r="U7" s="17" t="str">
        <f>IFERROR(AND(OR(U1:V6,$AR7)=TRUE,IF(SEARCH(U$1,$A7)&gt;0,TRUE,FALSE)),"")</f>
        <v/>
      </c>
      <c r="V7" s="17" t="str">
        <f>IFERROR(AND(OR(V1:V6,$AR7)=TRUE,IF(SEARCH(V$1,$A7)&gt;0,TRUE,FALSE)),"")</f>
        <v/>
      </c>
      <c r="W7" s="17" t="str">
        <f>IFERROR(AND(OR(W1:Z6,$AR7)=TRUE,IF(SEARCH(W$1,$A7)&gt;0,TRUE,FALSE)),"")</f>
        <v/>
      </c>
      <c r="X7" s="17" t="str">
        <f>IFERROR(AND(OR(X1:Z6,$AR7)=TRUE,IF(SEARCH(X$1,$A7)&gt;0,TRUE,FALSE)),"")</f>
        <v/>
      </c>
      <c r="Y7" s="17" t="str">
        <f>IFERROR(AND(OR(Y1:Z6,$AR7)=TRUE,IF(SEARCH(Y$1,$A7)&gt;0,TRUE,FALSE)),"")</f>
        <v/>
      </c>
      <c r="Z7" s="17" t="str">
        <f>IFERROR(AND(OR(Z1:Z6,$AR7)=TRUE,IF(SEARCH(Z$1,$A7)&gt;0,TRUE,FALSE)),"")</f>
        <v/>
      </c>
      <c r="AA7" s="17" t="str">
        <f>IFERROR(AND(OR(AA1:AA6,$AR7)=TRUE,IF(SEARCH(AA$1,$A7)&gt;0,TRUE,FALSE)),"")</f>
        <v/>
      </c>
      <c r="AB7" s="17" t="str">
        <f>IFERROR(AND(OR(AB1:AE6,$AR7)=TRUE,IF(SEARCH(AB$1,$A7)&gt;0,TRUE,FALSE)),"")</f>
        <v/>
      </c>
      <c r="AC7" s="17" t="str">
        <f>IFERROR(AND(OR(AC1:AE6,$AR7)=TRUE,IF(SEARCH(AC$1,$A7)&gt;0,TRUE,FALSE)),"")</f>
        <v/>
      </c>
      <c r="AD7" s="17" t="str">
        <f>IFERROR(AND(OR(AD1:AE6,$AR7)=TRUE,IF(SEARCH(AD$1,$A7)&gt;0,TRUE,FALSE)),"")</f>
        <v/>
      </c>
      <c r="AE7" s="17" t="str">
        <f>IFERROR(AND(OR(AE1:AE6,$AR7)=TRUE,IF(SEARCH(AE$1,$A7)&gt;0,TRUE,FALSE)),"")</f>
        <v/>
      </c>
      <c r="AF7" s="17" t="str">
        <f>IFERROR(AND(OR(AF1:AG6,$AR7)=TRUE,IF(SEARCH(AF$1,$A7)&gt;0,TRUE,FALSE)),"")</f>
        <v/>
      </c>
      <c r="AG7" s="17" t="str">
        <f>IFERROR(AND(OR(AG1:AG6,$AR7)=TRUE,IF(SEARCH(AG$1,$A7)&gt;0,TRUE,FALSE)),"")</f>
        <v/>
      </c>
      <c r="AH7" s="17" t="str">
        <f>IFERROR(AND(OR(AH1:AH6,$AR7)=TRUE,IF(SEARCH(AH$1,$A7)&gt;0,TRUE,FALSE)),"")</f>
        <v/>
      </c>
      <c r="AI7" s="17" t="b">
        <f>IFERROR(AND(OR(AI1:AL6,$AR7)=TRUE,IF(SEARCH(AI$1,$A7)&gt;0,TRUE,FALSE)),"")</f>
        <v>0</v>
      </c>
      <c r="AJ7" s="17" t="str">
        <f>IFERROR(AND(OR(AJ1:AL6,$AR7)=TRUE,IF(SEARCH(AJ$1,$A7)&gt;0,TRUE,FALSE)),"")</f>
        <v/>
      </c>
      <c r="AK7" s="17" t="str">
        <f>IFERROR(AND(OR(AK1:AL6,$AR7)=TRUE,IF(SEARCH(AK$1,$A7)&gt;0,TRUE,FALSE)),"")</f>
        <v/>
      </c>
      <c r="AL7" s="17" t="str">
        <f>IFERROR(AND(OR(AL1:AL6,$AR7)=TRUE,IF(SEARCH(AL$1,$A7)&gt;0,TRUE,FALSE)),"")</f>
        <v/>
      </c>
      <c r="AM7" s="17" t="str">
        <f>IFERROR(AND(OR(AM1:AO6,$AR7)=TRUE,IF(SEARCH(AM$1,$A7)&gt;0,TRUE,FALSE)),"")</f>
        <v/>
      </c>
      <c r="AN7" s="17" t="str">
        <f>IFERROR(AND(OR(AN1:AO6,$AR7)=TRUE,IF(SEARCH(AN$1,$A7)&gt;0,TRUE,FALSE)),"")</f>
        <v/>
      </c>
      <c r="AO7" s="17" t="str">
        <f>IFERROR(AND(OR(AO1:AO6,$AR7)=TRUE,IF(SEARCH(AO$1,$A7)&gt;0,TRUE,FALSE)),"")</f>
        <v/>
      </c>
      <c r="AP7" s="17">
        <f t="shared" si="0"/>
        <v>0</v>
      </c>
      <c r="AQ7" s="17" t="b">
        <f t="shared" si="1"/>
        <v>0</v>
      </c>
      <c r="AR7" s="17" t="b">
        <f t="shared" si="2"/>
        <v>0</v>
      </c>
      <c r="AS7" s="17" t="b">
        <f t="shared" si="3"/>
        <v>0</v>
      </c>
      <c r="AT7" s="17" t="b">
        <f>IF(E7&gt;'Overview (RESPONSES REQUIRED)'!$F$56,FALSE,TRUE)</f>
        <v>0</v>
      </c>
      <c r="AU7" s="17" t="b">
        <f>IF('Overview (RESPONSES REQUIRED)'!$D$56="Y", TRUE, FALSE)</f>
        <v>0</v>
      </c>
      <c r="AV7" s="17" t="str">
        <f t="shared" si="4"/>
        <v>N</v>
      </c>
    </row>
    <row r="8" spans="1:48" ht="15" x14ac:dyDescent="0.15">
      <c r="A8" s="17" t="s">
        <v>1968</v>
      </c>
      <c r="B8" s="17">
        <v>1</v>
      </c>
      <c r="C8" s="17">
        <v>2</v>
      </c>
      <c r="D8" s="17" t="s">
        <v>1963</v>
      </c>
      <c r="E8" s="17">
        <v>4</v>
      </c>
      <c r="F8" s="17" t="str">
        <f>IF('ENDC-mmW'!P11="Y", "Y", IF('ENDC-mmW'!P11="N", "N", 0))</f>
        <v>N</v>
      </c>
      <c r="G8" s="17" t="str">
        <f>IFERROR(AND(OR(G1:H7,$AR8)=TRUE,IF(SEARCH(G$1,$A8)&gt;0,TRUE,FALSE)),"")</f>
        <v/>
      </c>
      <c r="H8" s="17" t="str">
        <f>IFERROR(AND(OR(H1:H7,$AR8)=TRUE,IF(SEARCH(H$1,$A8)&gt;0,TRUE,FALSE)),"")</f>
        <v/>
      </c>
      <c r="I8" s="17" t="str">
        <f>IFERROR(AND(OR(I1:L7,$AR8)=TRUE,IF(SEARCH(I$1,$A8)&gt;0,TRUE,FALSE)),"")</f>
        <v/>
      </c>
      <c r="J8" s="17" t="b">
        <f>IFERROR(AND(OR(J1:L7,$AR8)=TRUE,IF(SEARCH(J$1,$A8)&gt;0,TRUE,FALSE)),"")</f>
        <v>0</v>
      </c>
      <c r="K8" s="17" t="str">
        <f>IFERROR(AND(OR(K1:L7,$AR8)=TRUE,IF(SEARCH(K$1,$A8)&gt;0,TRUE,FALSE)),"")</f>
        <v/>
      </c>
      <c r="L8" s="17" t="str">
        <f>IFERROR(AND(OR(L1:L7,$AR8)=TRUE,IF(SEARCH(L$1,$A8)&gt;0,TRUE,FALSE)),"")</f>
        <v/>
      </c>
      <c r="M8" s="17" t="str">
        <f>IFERROR(AND(OR(M1:M7,$AR8)=TRUE,IF(SEARCH(M$1,$A8)&gt;0,TRUE,FALSE)),"")</f>
        <v/>
      </c>
      <c r="N8" s="17" t="str">
        <f>IFERROR(AND(OR(N1:Q7,$AR8)=TRUE,IF(SEARCH(N$1,$A8)&gt;0,TRUE,FALSE)),"")</f>
        <v/>
      </c>
      <c r="O8" s="17" t="str">
        <f>IFERROR(AND(OR(O1:Q7,$AR8)=TRUE,IF(SEARCH(O$1,$A8)&gt;0,TRUE,FALSE)),"")</f>
        <v/>
      </c>
      <c r="P8" s="17" t="str">
        <f>IFERROR(AND(OR(P1:Q7,$AR8)=TRUE,IF(SEARCH(P$1,$A8)&gt;0,TRUE,FALSE)),"")</f>
        <v/>
      </c>
      <c r="Q8" s="17" t="str">
        <f>IFERROR(AND(OR(Q1:Q7,$AR8)=TRUE,IF(SEARCH(Q$1,$A8)&gt;0,TRUE,FALSE)),"")</f>
        <v/>
      </c>
      <c r="R8" s="17" t="str">
        <f>IFERROR(AND(OR(R1:S7,$AR8)=TRUE,IF(SEARCH(R$1,$A8)&gt;0,TRUE,FALSE)),"")</f>
        <v/>
      </c>
      <c r="S8" s="17" t="str">
        <f>IFERROR(AND(OR(S1:S7,$AR8)=TRUE,IF(SEARCH(S$1,$A8)&gt;0,TRUE,FALSE)),"")</f>
        <v/>
      </c>
      <c r="T8" s="17" t="str">
        <f>IFERROR(AND(OR(T1:T7,$AR8)=TRUE,IF(SEARCH(T$1,$A8)&gt;0,TRUE,FALSE)),"")</f>
        <v/>
      </c>
      <c r="U8" s="17" t="str">
        <f>IFERROR(AND(OR(U1:V7,$AR8)=TRUE,IF(SEARCH(U$1,$A8)&gt;0,TRUE,FALSE)),"")</f>
        <v/>
      </c>
      <c r="V8" s="17" t="str">
        <f>IFERROR(AND(OR(V1:V7,$AR8)=TRUE,IF(SEARCH(V$1,$A8)&gt;0,TRUE,FALSE)),"")</f>
        <v/>
      </c>
      <c r="W8" s="17" t="str">
        <f>IFERROR(AND(OR(W1:Z7,$AR8)=TRUE,IF(SEARCH(W$1,$A8)&gt;0,TRUE,FALSE)),"")</f>
        <v/>
      </c>
      <c r="X8" s="17" t="str">
        <f>IFERROR(AND(OR(X1:Z7,$AR8)=TRUE,IF(SEARCH(X$1,$A8)&gt;0,TRUE,FALSE)),"")</f>
        <v/>
      </c>
      <c r="Y8" s="17" t="str">
        <f>IFERROR(AND(OR(Y1:Z7,$AR8)=TRUE,IF(SEARCH(Y$1,$A8)&gt;0,TRUE,FALSE)),"")</f>
        <v/>
      </c>
      <c r="Z8" s="17" t="str">
        <f>IFERROR(AND(OR(Z1:Z7,$AR8)=TRUE,IF(SEARCH(Z$1,$A8)&gt;0,TRUE,FALSE)),"")</f>
        <v/>
      </c>
      <c r="AA8" s="17" t="str">
        <f>IFERROR(AND(OR(AA1:AA7,$AR8)=TRUE,IF(SEARCH(AA$1,$A8)&gt;0,TRUE,FALSE)),"")</f>
        <v/>
      </c>
      <c r="AB8" s="17" t="str">
        <f>IFERROR(AND(OR(AB1:AE7,$AR8)=TRUE,IF(SEARCH(AB$1,$A8)&gt;0,TRUE,FALSE)),"")</f>
        <v/>
      </c>
      <c r="AC8" s="17" t="str">
        <f>IFERROR(AND(OR(AC1:AE7,$AR8)=TRUE,IF(SEARCH(AC$1,$A8)&gt;0,TRUE,FALSE)),"")</f>
        <v/>
      </c>
      <c r="AD8" s="17" t="str">
        <f>IFERROR(AND(OR(AD1:AE7,$AR8)=TRUE,IF(SEARCH(AD$1,$A8)&gt;0,TRUE,FALSE)),"")</f>
        <v/>
      </c>
      <c r="AE8" s="17" t="str">
        <f>IFERROR(AND(OR(AE1:AE7,$AR8)=TRUE,IF(SEARCH(AE$1,$A8)&gt;0,TRUE,FALSE)),"")</f>
        <v/>
      </c>
      <c r="AF8" s="17" t="str">
        <f>IFERROR(AND(OR(AF1:AG7,$AR8)=TRUE,IF(SEARCH(AF$1,$A8)&gt;0,TRUE,FALSE)),"")</f>
        <v/>
      </c>
      <c r="AG8" s="17" t="str">
        <f>IFERROR(AND(OR(AG1:AG7,$AR8)=TRUE,IF(SEARCH(AG$1,$A8)&gt;0,TRUE,FALSE)),"")</f>
        <v/>
      </c>
      <c r="AH8" s="17" t="str">
        <f>IFERROR(AND(OR(AH1:AH7,$AR8)=TRUE,IF(SEARCH(AH$1,$A8)&gt;0,TRUE,FALSE)),"")</f>
        <v/>
      </c>
      <c r="AI8" s="17" t="b">
        <f>IFERROR(AND(OR(AI1:AL7,$AR8)=TRUE,IF(SEARCH(AI$1,$A8)&gt;0,TRUE,FALSE)),"")</f>
        <v>0</v>
      </c>
      <c r="AJ8" s="17" t="str">
        <f>IFERROR(AND(OR(AJ1:AL7,$AR8)=TRUE,IF(SEARCH(AJ$1,$A8)&gt;0,TRUE,FALSE)),"")</f>
        <v/>
      </c>
      <c r="AK8" s="17" t="str">
        <f>IFERROR(AND(OR(AK1:AL7,$AR8)=TRUE,IF(SEARCH(AK$1,$A8)&gt;0,TRUE,FALSE)),"")</f>
        <v/>
      </c>
      <c r="AL8" s="17" t="str">
        <f>IFERROR(AND(OR(AL1:AL7,$AR8)=TRUE,IF(SEARCH(AL$1,$A8)&gt;0,TRUE,FALSE)),"")</f>
        <v/>
      </c>
      <c r="AM8" s="17" t="str">
        <f>IFERROR(AND(OR(AM1:AO7,$AR8)=TRUE,IF(SEARCH(AM$1,$A8)&gt;0,TRUE,FALSE)),"")</f>
        <v/>
      </c>
      <c r="AN8" s="17" t="str">
        <f>IFERROR(AND(OR(AN1:AO7,$AR8)=TRUE,IF(SEARCH(AN$1,$A8)&gt;0,TRUE,FALSE)),"")</f>
        <v/>
      </c>
      <c r="AO8" s="17" t="str">
        <f>IFERROR(AND(OR(AO1:AO7,$AR8)=TRUE,IF(SEARCH(AO$1,$A8)&gt;0,TRUE,FALSE)),"")</f>
        <v/>
      </c>
      <c r="AP8" s="17">
        <f t="shared" si="0"/>
        <v>0</v>
      </c>
      <c r="AQ8" s="17" t="b">
        <f t="shared" si="1"/>
        <v>0</v>
      </c>
      <c r="AR8" s="17" t="b">
        <f t="shared" si="2"/>
        <v>0</v>
      </c>
      <c r="AS8" s="17" t="b">
        <f t="shared" si="3"/>
        <v>0</v>
      </c>
      <c r="AT8" s="17" t="b">
        <f>IF(E8&gt;'Overview (RESPONSES REQUIRED)'!$F$56,FALSE,TRUE)</f>
        <v>0</v>
      </c>
      <c r="AU8" s="17" t="b">
        <f>IF('Overview (RESPONSES REQUIRED)'!$D$56="Y", TRUE, FALSE)</f>
        <v>0</v>
      </c>
      <c r="AV8" s="17" t="str">
        <f t="shared" si="4"/>
        <v>N</v>
      </c>
    </row>
    <row r="9" spans="1:48" ht="15" x14ac:dyDescent="0.15">
      <c r="A9" s="17" t="s">
        <v>1969</v>
      </c>
      <c r="B9" s="17">
        <v>1</v>
      </c>
      <c r="C9" s="17">
        <v>2</v>
      </c>
      <c r="D9" s="17" t="s">
        <v>1963</v>
      </c>
      <c r="E9" s="17">
        <v>4</v>
      </c>
      <c r="F9" s="17" t="str">
        <f>IF('ENDC-mmW'!P12="Y", "Y", IF('ENDC-mmW'!P12="N", "N", 0))</f>
        <v>N</v>
      </c>
      <c r="G9" s="17" t="str">
        <f>IFERROR(AND(OR(G1:H8,$AR9)=TRUE,IF(SEARCH(G$1,$A9)&gt;0,TRUE,FALSE)),"")</f>
        <v/>
      </c>
      <c r="H9" s="17" t="str">
        <f>IFERROR(AND(OR(H1:H8,$AR9)=TRUE,IF(SEARCH(H$1,$A9)&gt;0,TRUE,FALSE)),"")</f>
        <v/>
      </c>
      <c r="I9" s="17" t="str">
        <f>IFERROR(AND(OR(I1:L8,$AR9)=TRUE,IF(SEARCH(I$1,$A9)&gt;0,TRUE,FALSE)),"")</f>
        <v/>
      </c>
      <c r="J9" s="17" t="str">
        <f>IFERROR(AND(OR(J1:L8,$AR9)=TRUE,IF(SEARCH(J$1,$A9)&gt;0,TRUE,FALSE)),"")</f>
        <v/>
      </c>
      <c r="K9" s="17" t="str">
        <f>IFERROR(AND(OR(K1:L8,$AR9)=TRUE,IF(SEARCH(K$1,$A9)&gt;0,TRUE,FALSE)),"")</f>
        <v/>
      </c>
      <c r="L9" s="17" t="str">
        <f>IFERROR(AND(OR(L1:L8,$AR9)=TRUE,IF(SEARCH(L$1,$A9)&gt;0,TRUE,FALSE)),"")</f>
        <v/>
      </c>
      <c r="M9" s="17" t="str">
        <f>IFERROR(AND(OR(M1:M8,$AR9)=TRUE,IF(SEARCH(M$1,$A9)&gt;0,TRUE,FALSE)),"")</f>
        <v/>
      </c>
      <c r="N9" s="17" t="str">
        <f>IFERROR(AND(OR(N1:Q8,$AR9)=TRUE,IF(SEARCH(N$1,$A9)&gt;0,TRUE,FALSE)),"")</f>
        <v/>
      </c>
      <c r="O9" s="17" t="str">
        <f>IFERROR(AND(OR(O1:Q8,$AR9)=TRUE,IF(SEARCH(O$1,$A9)&gt;0,TRUE,FALSE)),"")</f>
        <v/>
      </c>
      <c r="P9" s="17" t="b">
        <f>IFERROR(AND(OR(P1:Q8,$AR9)=TRUE,IF(SEARCH(P$1,$A9)&gt;0,TRUE,FALSE)),"")</f>
        <v>0</v>
      </c>
      <c r="Q9" s="17" t="str">
        <f>IFERROR(AND(OR(Q1:Q8,$AR9)=TRUE,IF(SEARCH(Q$1,$A9)&gt;0,TRUE,FALSE)),"")</f>
        <v/>
      </c>
      <c r="R9" s="17" t="str">
        <f>IFERROR(AND(OR(R1:S8,$AR9)=TRUE,IF(SEARCH(R$1,$A9)&gt;0,TRUE,FALSE)),"")</f>
        <v/>
      </c>
      <c r="S9" s="17" t="str">
        <f>IFERROR(AND(OR(S1:S8,$AR9)=TRUE,IF(SEARCH(S$1,$A9)&gt;0,TRUE,FALSE)),"")</f>
        <v/>
      </c>
      <c r="T9" s="17" t="str">
        <f>IFERROR(AND(OR(T1:T8,$AR9)=TRUE,IF(SEARCH(T$1,$A9)&gt;0,TRUE,FALSE)),"")</f>
        <v/>
      </c>
      <c r="U9" s="17" t="str">
        <f>IFERROR(AND(OR(U1:V8,$AR9)=TRUE,IF(SEARCH(U$1,$A9)&gt;0,TRUE,FALSE)),"")</f>
        <v/>
      </c>
      <c r="V9" s="17" t="str">
        <f>IFERROR(AND(OR(V1:V8,$AR9)=TRUE,IF(SEARCH(V$1,$A9)&gt;0,TRUE,FALSE)),"")</f>
        <v/>
      </c>
      <c r="W9" s="17" t="str">
        <f>IFERROR(AND(OR(W1:Z8,$AR9)=TRUE,IF(SEARCH(W$1,$A9)&gt;0,TRUE,FALSE)),"")</f>
        <v/>
      </c>
      <c r="X9" s="17" t="str">
        <f>IFERROR(AND(OR(X1:Z8,$AR9)=TRUE,IF(SEARCH(X$1,$A9)&gt;0,TRUE,FALSE)),"")</f>
        <v/>
      </c>
      <c r="Y9" s="17" t="str">
        <f>IFERROR(AND(OR(Y1:Z8,$AR9)=TRUE,IF(SEARCH(Y$1,$A9)&gt;0,TRUE,FALSE)),"")</f>
        <v/>
      </c>
      <c r="Z9" s="17" t="str">
        <f>IFERROR(AND(OR(Z1:Z8,$AR9)=TRUE,IF(SEARCH(Z$1,$A9)&gt;0,TRUE,FALSE)),"")</f>
        <v/>
      </c>
      <c r="AA9" s="17" t="str">
        <f>IFERROR(AND(OR(AA1:AA8,$AR9)=TRUE,IF(SEARCH(AA$1,$A9)&gt;0,TRUE,FALSE)),"")</f>
        <v/>
      </c>
      <c r="AB9" s="17" t="str">
        <f>IFERROR(AND(OR(AB1:AE8,$AR9)=TRUE,IF(SEARCH(AB$1,$A9)&gt;0,TRUE,FALSE)),"")</f>
        <v/>
      </c>
      <c r="AC9" s="17" t="str">
        <f>IFERROR(AND(OR(AC1:AE8,$AR9)=TRUE,IF(SEARCH(AC$1,$A9)&gt;0,TRUE,FALSE)),"")</f>
        <v/>
      </c>
      <c r="AD9" s="17" t="str">
        <f>IFERROR(AND(OR(AD1:AE8,$AR9)=TRUE,IF(SEARCH(AD$1,$A9)&gt;0,TRUE,FALSE)),"")</f>
        <v/>
      </c>
      <c r="AE9" s="17" t="str">
        <f>IFERROR(AND(OR(AE1:AE8,$AR9)=TRUE,IF(SEARCH(AE$1,$A9)&gt;0,TRUE,FALSE)),"")</f>
        <v/>
      </c>
      <c r="AF9" s="17" t="str">
        <f>IFERROR(AND(OR(AF1:AG8,$AR9)=TRUE,IF(SEARCH(AF$1,$A9)&gt;0,TRUE,FALSE)),"")</f>
        <v/>
      </c>
      <c r="AG9" s="17" t="str">
        <f>IFERROR(AND(OR(AG1:AG8,$AR9)=TRUE,IF(SEARCH(AG$1,$A9)&gt;0,TRUE,FALSE)),"")</f>
        <v/>
      </c>
      <c r="AH9" s="17" t="str">
        <f>IFERROR(AND(OR(AH1:AH8,$AR9)=TRUE,IF(SEARCH(AH$1,$A9)&gt;0,TRUE,FALSE)),"")</f>
        <v/>
      </c>
      <c r="AI9" s="17" t="b">
        <f>IFERROR(AND(OR(AI1:AL8,$AR9)=TRUE,IF(SEARCH(AI$1,$A9)&gt;0,TRUE,FALSE)),"")</f>
        <v>0</v>
      </c>
      <c r="AJ9" s="17" t="str">
        <f>IFERROR(AND(OR(AJ1:AL8,$AR9)=TRUE,IF(SEARCH(AJ$1,$A9)&gt;0,TRUE,FALSE)),"")</f>
        <v/>
      </c>
      <c r="AK9" s="17" t="str">
        <f>IFERROR(AND(OR(AK1:AL8,$AR9)=TRUE,IF(SEARCH(AK$1,$A9)&gt;0,TRUE,FALSE)),"")</f>
        <v/>
      </c>
      <c r="AL9" s="17" t="str">
        <f>IFERROR(AND(OR(AL1:AL8,$AR9)=TRUE,IF(SEARCH(AL$1,$A9)&gt;0,TRUE,FALSE)),"")</f>
        <v/>
      </c>
      <c r="AM9" s="17" t="str">
        <f>IFERROR(AND(OR(AM1:AO8,$AR9)=TRUE,IF(SEARCH(AM$1,$A9)&gt;0,TRUE,FALSE)),"")</f>
        <v/>
      </c>
      <c r="AN9" s="17" t="str">
        <f>IFERROR(AND(OR(AN1:AO8,$AR9)=TRUE,IF(SEARCH(AN$1,$A9)&gt;0,TRUE,FALSE)),"")</f>
        <v/>
      </c>
      <c r="AO9" s="17" t="str">
        <f>IFERROR(AND(OR(AO1:AO8,$AR9)=TRUE,IF(SEARCH(AO$1,$A9)&gt;0,TRUE,FALSE)),"")</f>
        <v/>
      </c>
      <c r="AP9" s="17">
        <f t="shared" si="0"/>
        <v>0</v>
      </c>
      <c r="AQ9" s="17" t="b">
        <f t="shared" si="1"/>
        <v>0</v>
      </c>
      <c r="AR9" s="17" t="b">
        <f t="shared" si="2"/>
        <v>0</v>
      </c>
      <c r="AS9" s="17" t="b">
        <f t="shared" si="3"/>
        <v>0</v>
      </c>
      <c r="AT9" s="17" t="b">
        <f>IF(E9&gt;'Overview (RESPONSES REQUIRED)'!$F$56,FALSE,TRUE)</f>
        <v>0</v>
      </c>
      <c r="AU9" s="17" t="b">
        <f>IF('Overview (RESPONSES REQUIRED)'!$D$56="Y", TRUE, FALSE)</f>
        <v>0</v>
      </c>
      <c r="AV9" s="17" t="str">
        <f t="shared" si="4"/>
        <v>N</v>
      </c>
    </row>
    <row r="10" spans="1:48" ht="15" x14ac:dyDescent="0.15">
      <c r="A10" s="17" t="s">
        <v>1970</v>
      </c>
      <c r="B10" s="17">
        <v>1</v>
      </c>
      <c r="C10" s="17">
        <v>2</v>
      </c>
      <c r="D10" s="17" t="s">
        <v>1963</v>
      </c>
      <c r="E10" s="17">
        <v>8</v>
      </c>
      <c r="F10" s="17" t="str">
        <f>IF('ENDC-mmW'!P13="Y", "Y", IF('ENDC-mmW'!P13="N", "N", 0))</f>
        <v>N</v>
      </c>
      <c r="G10" s="17" t="str">
        <f>IFERROR(AND(OR(G1:H9,$AR10)=TRUE,IF(SEARCH(G$1,$A10)&gt;0,TRUE,FALSE)),"")</f>
        <v/>
      </c>
      <c r="H10" s="17" t="str">
        <f>IFERROR(AND(OR(H1:H9,$AR10)=TRUE,IF(SEARCH(H$1,$A10)&gt;0,TRUE,FALSE)),"")</f>
        <v/>
      </c>
      <c r="I10" s="17" t="str">
        <f>IFERROR(AND(OR(I1:L9,$AR10)=TRUE,IF(SEARCH(I$1,$A10)&gt;0,TRUE,FALSE)),"")</f>
        <v/>
      </c>
      <c r="J10" s="17" t="str">
        <f>IFERROR(AND(OR(J1:L9,$AR10)=TRUE,IF(SEARCH(J$1,$A10)&gt;0,TRUE,FALSE)),"")</f>
        <v/>
      </c>
      <c r="K10" s="17" t="str">
        <f>IFERROR(AND(OR(K1:L9,$AR10)=TRUE,IF(SEARCH(K$1,$A10)&gt;0,TRUE,FALSE)),"")</f>
        <v/>
      </c>
      <c r="L10" s="17" t="str">
        <f>IFERROR(AND(OR(L1:L9,$AR10)=TRUE,IF(SEARCH(L$1,$A10)&gt;0,TRUE,FALSE)),"")</f>
        <v/>
      </c>
      <c r="M10" s="17" t="str">
        <f>IFERROR(AND(OR(M1:M9,$AR10)=TRUE,IF(SEARCH(M$1,$A10)&gt;0,TRUE,FALSE)),"")</f>
        <v/>
      </c>
      <c r="N10" s="17" t="str">
        <f>IFERROR(AND(OR(N1:Q9,$AR10)=TRUE,IF(SEARCH(N$1,$A10)&gt;0,TRUE,FALSE)),"")</f>
        <v/>
      </c>
      <c r="O10" s="17" t="str">
        <f>IFERROR(AND(OR(O1:Q9,$AR10)=TRUE,IF(SEARCH(O$1,$A10)&gt;0,TRUE,FALSE)),"")</f>
        <v/>
      </c>
      <c r="P10" s="17" t="str">
        <f>IFERROR(AND(OR(P1:Q9,$AR10)=TRUE,IF(SEARCH(P$1,$A10)&gt;0,TRUE,FALSE)),"")</f>
        <v/>
      </c>
      <c r="Q10" s="17" t="b">
        <f>IFERROR(AND(OR(Q1:Q9,$AR10)=TRUE,IF(SEARCH(Q$1,$A10)&gt;0,TRUE,FALSE)),"")</f>
        <v>0</v>
      </c>
      <c r="R10" s="17" t="str">
        <f>IFERROR(AND(OR(R1:S9,$AR10)=TRUE,IF(SEARCH(R$1,$A10)&gt;0,TRUE,FALSE)),"")</f>
        <v/>
      </c>
      <c r="S10" s="17" t="str">
        <f>IFERROR(AND(OR(S1:S9,$AR10)=TRUE,IF(SEARCH(S$1,$A10)&gt;0,TRUE,FALSE)),"")</f>
        <v/>
      </c>
      <c r="T10" s="17" t="str">
        <f>IFERROR(AND(OR(T1:T9,$AR10)=TRUE,IF(SEARCH(T$1,$A10)&gt;0,TRUE,FALSE)),"")</f>
        <v/>
      </c>
      <c r="U10" s="17" t="str">
        <f>IFERROR(AND(OR(U1:V9,$AR10)=TRUE,IF(SEARCH(U$1,$A10)&gt;0,TRUE,FALSE)),"")</f>
        <v/>
      </c>
      <c r="V10" s="17" t="str">
        <f>IFERROR(AND(OR(V1:V9,$AR10)=TRUE,IF(SEARCH(V$1,$A10)&gt;0,TRUE,FALSE)),"")</f>
        <v/>
      </c>
      <c r="W10" s="17" t="str">
        <f>IFERROR(AND(OR(W1:Z9,$AR10)=TRUE,IF(SEARCH(W$1,$A10)&gt;0,TRUE,FALSE)),"")</f>
        <v/>
      </c>
      <c r="X10" s="17" t="str">
        <f>IFERROR(AND(OR(X1:Z9,$AR10)=TRUE,IF(SEARCH(X$1,$A10)&gt;0,TRUE,FALSE)),"")</f>
        <v/>
      </c>
      <c r="Y10" s="17" t="str">
        <f>IFERROR(AND(OR(Y1:Z9,$AR10)=TRUE,IF(SEARCH(Y$1,$A10)&gt;0,TRUE,FALSE)),"")</f>
        <v/>
      </c>
      <c r="Z10" s="17" t="str">
        <f>IFERROR(AND(OR(Z1:Z9,$AR10)=TRUE,IF(SEARCH(Z$1,$A10)&gt;0,TRUE,FALSE)),"")</f>
        <v/>
      </c>
      <c r="AA10" s="17" t="str">
        <f>IFERROR(AND(OR(AA1:AA9,$AR10)=TRUE,IF(SEARCH(AA$1,$A10)&gt;0,TRUE,FALSE)),"")</f>
        <v/>
      </c>
      <c r="AB10" s="17" t="str">
        <f>IFERROR(AND(OR(AB1:AE9,$AR10)=TRUE,IF(SEARCH(AB$1,$A10)&gt;0,TRUE,FALSE)),"")</f>
        <v/>
      </c>
      <c r="AC10" s="17" t="str">
        <f>IFERROR(AND(OR(AC1:AE9,$AR10)=TRUE,IF(SEARCH(AC$1,$A10)&gt;0,TRUE,FALSE)),"")</f>
        <v/>
      </c>
      <c r="AD10" s="17" t="str">
        <f>IFERROR(AND(OR(AD1:AE9,$AR10)=TRUE,IF(SEARCH(AD$1,$A10)&gt;0,TRUE,FALSE)),"")</f>
        <v/>
      </c>
      <c r="AE10" s="17" t="str">
        <f>IFERROR(AND(OR(AE1:AE9,$AR10)=TRUE,IF(SEARCH(AE$1,$A10)&gt;0,TRUE,FALSE)),"")</f>
        <v/>
      </c>
      <c r="AF10" s="17" t="str">
        <f>IFERROR(AND(OR(AF1:AG9,$AR10)=TRUE,IF(SEARCH(AF$1,$A10)&gt;0,TRUE,FALSE)),"")</f>
        <v/>
      </c>
      <c r="AG10" s="17" t="str">
        <f>IFERROR(AND(OR(AG1:AG9,$AR10)=TRUE,IF(SEARCH(AG$1,$A10)&gt;0,TRUE,FALSE)),"")</f>
        <v/>
      </c>
      <c r="AH10" s="17" t="str">
        <f>IFERROR(AND(OR(AH1:AH9,$AR10)=TRUE,IF(SEARCH(AH$1,$A10)&gt;0,TRUE,FALSE)),"")</f>
        <v/>
      </c>
      <c r="AI10" s="17" t="b">
        <f>IFERROR(AND(OR(AI1:AL9,$AR10)=TRUE,IF(SEARCH(AI$1,$A10)&gt;0,TRUE,FALSE)),"")</f>
        <v>0</v>
      </c>
      <c r="AJ10" s="17" t="str">
        <f>IFERROR(AND(OR(AJ1:AL9,$AR10)=TRUE,IF(SEARCH(AJ$1,$A10)&gt;0,TRUE,FALSE)),"")</f>
        <v/>
      </c>
      <c r="AK10" s="17" t="str">
        <f>IFERROR(AND(OR(AK1:AL9,$AR10)=TRUE,IF(SEARCH(AK$1,$A10)&gt;0,TRUE,FALSE)),"")</f>
        <v/>
      </c>
      <c r="AL10" s="17" t="str">
        <f>IFERROR(AND(OR(AL1:AL9,$AR10)=TRUE,IF(SEARCH(AL$1,$A10)&gt;0,TRUE,FALSE)),"")</f>
        <v/>
      </c>
      <c r="AM10" s="17" t="str">
        <f>IFERROR(AND(OR(AM1:AO9,$AR10)=TRUE,IF(SEARCH(AM$1,$A10)&gt;0,TRUE,FALSE)),"")</f>
        <v/>
      </c>
      <c r="AN10" s="17" t="str">
        <f>IFERROR(AND(OR(AN1:AO9,$AR10)=TRUE,IF(SEARCH(AN$1,$A10)&gt;0,TRUE,FALSE)),"")</f>
        <v/>
      </c>
      <c r="AO10" s="17" t="str">
        <f>IFERROR(AND(OR(AO1:AO9,$AR10)=TRUE,IF(SEARCH(AO$1,$A10)&gt;0,TRUE,FALSE)),"")</f>
        <v/>
      </c>
      <c r="AP10" s="17">
        <f t="shared" si="0"/>
        <v>0</v>
      </c>
      <c r="AQ10" s="17" t="b">
        <f t="shared" si="1"/>
        <v>0</v>
      </c>
      <c r="AR10" s="17" t="b">
        <f t="shared" si="2"/>
        <v>0</v>
      </c>
      <c r="AS10" s="17" t="b">
        <f t="shared" si="3"/>
        <v>0</v>
      </c>
      <c r="AT10" s="17" t="b">
        <f>IF(E10&gt;'Overview (RESPONSES REQUIRED)'!$F$56,FALSE,TRUE)</f>
        <v>0</v>
      </c>
      <c r="AU10" s="17" t="b">
        <f>IF('Overview (RESPONSES REQUIRED)'!$D$56="Y", TRUE, FALSE)</f>
        <v>0</v>
      </c>
      <c r="AV10" s="17" t="str">
        <f t="shared" si="4"/>
        <v>N</v>
      </c>
    </row>
    <row r="11" spans="1:48" ht="15" x14ac:dyDescent="0.15">
      <c r="A11" s="17" t="s">
        <v>1971</v>
      </c>
      <c r="B11" s="17">
        <v>1</v>
      </c>
      <c r="C11" s="17">
        <v>2</v>
      </c>
      <c r="D11" s="17" t="s">
        <v>1963</v>
      </c>
      <c r="E11" s="17">
        <v>2</v>
      </c>
      <c r="F11" s="17" t="str">
        <f>IF('ENDC-mmW'!P14="Y", "Y", IF('ENDC-mmW'!P14="N", "N", 0))</f>
        <v>N</v>
      </c>
      <c r="G11" s="17" t="str">
        <f>IFERROR(AND(OR(G1:H10,$AR11)=TRUE,IF(SEARCH(G$1,$A11)&gt;0,TRUE,FALSE)),"")</f>
        <v/>
      </c>
      <c r="H11" s="17" t="str">
        <f>IFERROR(AND(OR(H1:H10,$AR11)=TRUE,IF(SEARCH(H$1,$A11)&gt;0,TRUE,FALSE)),"")</f>
        <v/>
      </c>
      <c r="I11" s="17" t="str">
        <f>IFERROR(AND(OR(I1:L10,$AR11)=TRUE,IF(SEARCH(I$1,$A11)&gt;0,TRUE,FALSE)),"")</f>
        <v/>
      </c>
      <c r="J11" s="17" t="str">
        <f>IFERROR(AND(OR(J1:L10,$AR11)=TRUE,IF(SEARCH(J$1,$A11)&gt;0,TRUE,FALSE)),"")</f>
        <v/>
      </c>
      <c r="K11" s="17" t="str">
        <f>IFERROR(AND(OR(K1:L10,$AR11)=TRUE,IF(SEARCH(K$1,$A11)&gt;0,TRUE,FALSE)),"")</f>
        <v/>
      </c>
      <c r="L11" s="17" t="str">
        <f>IFERROR(AND(OR(L1:L10,$AR11)=TRUE,IF(SEARCH(L$1,$A11)&gt;0,TRUE,FALSE)),"")</f>
        <v/>
      </c>
      <c r="M11" s="17" t="str">
        <f>IFERROR(AND(OR(M1:M10,$AR11)=TRUE,IF(SEARCH(M$1,$A11)&gt;0,TRUE,FALSE)),"")</f>
        <v/>
      </c>
      <c r="N11" s="17" t="str">
        <f>IFERROR(AND(OR(N1:Q10,$AR11)=TRUE,IF(SEARCH(N$1,$A11)&gt;0,TRUE,FALSE)),"")</f>
        <v/>
      </c>
      <c r="O11" s="17" t="str">
        <f>IFERROR(AND(OR(O1:Q10,$AR11)=TRUE,IF(SEARCH(O$1,$A11)&gt;0,TRUE,FALSE)),"")</f>
        <v/>
      </c>
      <c r="P11" s="17" t="str">
        <f>IFERROR(AND(OR(P1:Q10,$AR11)=TRUE,IF(SEARCH(P$1,$A11)&gt;0,TRUE,FALSE)),"")</f>
        <v/>
      </c>
      <c r="Q11" s="17" t="str">
        <f>IFERROR(AND(OR(Q1:Q10,$AR11)=TRUE,IF(SEARCH(Q$1,$A11)&gt;0,TRUE,FALSE)),"")</f>
        <v/>
      </c>
      <c r="R11" s="17" t="str">
        <f>IFERROR(AND(OR(R1:S10,$AR11)=TRUE,IF(SEARCH(R$1,$A11)&gt;0,TRUE,FALSE)),"")</f>
        <v/>
      </c>
      <c r="S11" s="17" t="str">
        <f>IFERROR(AND(OR(S1:S10,$AR11)=TRUE,IF(SEARCH(S$1,$A11)&gt;0,TRUE,FALSE)),"")</f>
        <v/>
      </c>
      <c r="T11" s="17" t="b">
        <f>IFERROR(AND(OR(T1:T10,$AR11)=TRUE,IF(SEARCH(T$1,$A11)&gt;0,TRUE,FALSE)),"")</f>
        <v>0</v>
      </c>
      <c r="U11" s="17" t="str">
        <f>IFERROR(AND(OR(U1:V10,$AR11)=TRUE,IF(SEARCH(U$1,$A11)&gt;0,TRUE,FALSE)),"")</f>
        <v/>
      </c>
      <c r="V11" s="17" t="str">
        <f>IFERROR(AND(OR(V1:V10,$AR11)=TRUE,IF(SEARCH(V$1,$A11)&gt;0,TRUE,FALSE)),"")</f>
        <v/>
      </c>
      <c r="W11" s="17" t="str">
        <f>IFERROR(AND(OR(W1:Z10,$AR11)=TRUE,IF(SEARCH(W$1,$A11)&gt;0,TRUE,FALSE)),"")</f>
        <v/>
      </c>
      <c r="X11" s="17" t="str">
        <f>IFERROR(AND(OR(X1:Z10,$AR11)=TRUE,IF(SEARCH(X$1,$A11)&gt;0,TRUE,FALSE)),"")</f>
        <v/>
      </c>
      <c r="Y11" s="17" t="str">
        <f>IFERROR(AND(OR(Y1:Z10,$AR11)=TRUE,IF(SEARCH(Y$1,$A11)&gt;0,TRUE,FALSE)),"")</f>
        <v/>
      </c>
      <c r="Z11" s="17" t="str">
        <f>IFERROR(AND(OR(Z1:Z10,$AR11)=TRUE,IF(SEARCH(Z$1,$A11)&gt;0,TRUE,FALSE)),"")</f>
        <v/>
      </c>
      <c r="AA11" s="17" t="str">
        <f>IFERROR(AND(OR(AA1:AA10,$AR11)=TRUE,IF(SEARCH(AA$1,$A11)&gt;0,TRUE,FALSE)),"")</f>
        <v/>
      </c>
      <c r="AB11" s="17" t="str">
        <f>IFERROR(AND(OR(AB1:AE10,$AR11)=TRUE,IF(SEARCH(AB$1,$A11)&gt;0,TRUE,FALSE)),"")</f>
        <v/>
      </c>
      <c r="AC11" s="17" t="str">
        <f>IFERROR(AND(OR(AC1:AE10,$AR11)=TRUE,IF(SEARCH(AC$1,$A11)&gt;0,TRUE,FALSE)),"")</f>
        <v/>
      </c>
      <c r="AD11" s="17" t="str">
        <f>IFERROR(AND(OR(AD1:AE10,$AR11)=TRUE,IF(SEARCH(AD$1,$A11)&gt;0,TRUE,FALSE)),"")</f>
        <v/>
      </c>
      <c r="AE11" s="17" t="str">
        <f>IFERROR(AND(OR(AE1:AE10,$AR11)=TRUE,IF(SEARCH(AE$1,$A11)&gt;0,TRUE,FALSE)),"")</f>
        <v/>
      </c>
      <c r="AF11" s="17" t="str">
        <f>IFERROR(AND(OR(AF1:AG10,$AR11)=TRUE,IF(SEARCH(AF$1,$A11)&gt;0,TRUE,FALSE)),"")</f>
        <v/>
      </c>
      <c r="AG11" s="17" t="str">
        <f>IFERROR(AND(OR(AG1:AG10,$AR11)=TRUE,IF(SEARCH(AG$1,$A11)&gt;0,TRUE,FALSE)),"")</f>
        <v/>
      </c>
      <c r="AH11" s="17" t="str">
        <f>IFERROR(AND(OR(AH1:AH10,$AR11)=TRUE,IF(SEARCH(AH$1,$A11)&gt;0,TRUE,FALSE)),"")</f>
        <v/>
      </c>
      <c r="AI11" s="17" t="b">
        <f>IFERROR(AND(OR(AI1:AL10,$AR11)=TRUE,IF(SEARCH(AI$1,$A11)&gt;0,TRUE,FALSE)),"")</f>
        <v>0</v>
      </c>
      <c r="AJ11" s="17" t="str">
        <f>IFERROR(AND(OR(AJ1:AL10,$AR11)=TRUE,IF(SEARCH(AJ$1,$A11)&gt;0,TRUE,FALSE)),"")</f>
        <v/>
      </c>
      <c r="AK11" s="17" t="str">
        <f>IFERROR(AND(OR(AK1:AL10,$AR11)=TRUE,IF(SEARCH(AK$1,$A11)&gt;0,TRUE,FALSE)),"")</f>
        <v/>
      </c>
      <c r="AL11" s="17" t="str">
        <f>IFERROR(AND(OR(AL1:AL10,$AR11)=TRUE,IF(SEARCH(AL$1,$A11)&gt;0,TRUE,FALSE)),"")</f>
        <v/>
      </c>
      <c r="AM11" s="17" t="str">
        <f>IFERROR(AND(OR(AM1:AO10,$AR11)=TRUE,IF(SEARCH(AM$1,$A11)&gt;0,TRUE,FALSE)),"")</f>
        <v/>
      </c>
      <c r="AN11" s="17" t="str">
        <f>IFERROR(AND(OR(AN1:AO10,$AR11)=TRUE,IF(SEARCH(AN$1,$A11)&gt;0,TRUE,FALSE)),"")</f>
        <v/>
      </c>
      <c r="AO11" s="17" t="str">
        <f>IFERROR(AND(OR(AO1:AO10,$AR11)=TRUE,IF(SEARCH(AO$1,$A11)&gt;0,TRUE,FALSE)),"")</f>
        <v/>
      </c>
      <c r="AP11" s="17">
        <f t="shared" si="0"/>
        <v>0</v>
      </c>
      <c r="AQ11" s="17" t="b">
        <f t="shared" si="1"/>
        <v>0</v>
      </c>
      <c r="AR11" s="17" t="b">
        <f t="shared" si="2"/>
        <v>0</v>
      </c>
      <c r="AS11" s="17" t="b">
        <f t="shared" si="3"/>
        <v>0</v>
      </c>
      <c r="AT11" s="17" t="b">
        <f>IF(E11&gt;'Overview (RESPONSES REQUIRED)'!$F$56,FALSE,TRUE)</f>
        <v>0</v>
      </c>
      <c r="AU11" s="17" t="b">
        <f>IF('Overview (RESPONSES REQUIRED)'!$D$56="Y", TRUE, FALSE)</f>
        <v>0</v>
      </c>
      <c r="AV11" s="17" t="str">
        <f t="shared" si="4"/>
        <v>N</v>
      </c>
    </row>
    <row r="12" spans="1:48" ht="15" x14ac:dyDescent="0.15">
      <c r="A12" s="17" t="s">
        <v>1972</v>
      </c>
      <c r="B12" s="17">
        <v>1</v>
      </c>
      <c r="C12" s="17">
        <v>2</v>
      </c>
      <c r="D12" s="17" t="s">
        <v>1963</v>
      </c>
      <c r="E12" s="17">
        <v>2</v>
      </c>
      <c r="F12" s="17" t="str">
        <f>IF('ENDC-mmW'!P15="Y", "Y", IF('ENDC-mmW'!P15="N", "N", 0))</f>
        <v>N</v>
      </c>
      <c r="G12" s="17" t="str">
        <f>IFERROR(AND(OR(G1:H11,$AR12)=TRUE,IF(SEARCH(G$1,$A12)&gt;0,TRUE,FALSE)),"")</f>
        <v/>
      </c>
      <c r="H12" s="17" t="str">
        <f>IFERROR(AND(OR(H1:H11,$AR12)=TRUE,IF(SEARCH(H$1,$A12)&gt;0,TRUE,FALSE)),"")</f>
        <v/>
      </c>
      <c r="I12" s="17" t="str">
        <f>IFERROR(AND(OR(I1:L11,$AR12)=TRUE,IF(SEARCH(I$1,$A12)&gt;0,TRUE,FALSE)),"")</f>
        <v/>
      </c>
      <c r="J12" s="17" t="str">
        <f>IFERROR(AND(OR(J1:L11,$AR12)=TRUE,IF(SEARCH(J$1,$A12)&gt;0,TRUE,FALSE)),"")</f>
        <v/>
      </c>
      <c r="K12" s="17" t="str">
        <f>IFERROR(AND(OR(K1:L11,$AR12)=TRUE,IF(SEARCH(K$1,$A12)&gt;0,TRUE,FALSE)),"")</f>
        <v/>
      </c>
      <c r="L12" s="17" t="str">
        <f>IFERROR(AND(OR(L1:L11,$AR12)=TRUE,IF(SEARCH(L$1,$A12)&gt;0,TRUE,FALSE)),"")</f>
        <v/>
      </c>
      <c r="M12" s="17" t="str">
        <f>IFERROR(AND(OR(M1:M11,$AR12)=TRUE,IF(SEARCH(M$1,$A12)&gt;0,TRUE,FALSE)),"")</f>
        <v/>
      </c>
      <c r="N12" s="17" t="b">
        <f>IFERROR(AND(OR(N1:Q11,$AR12)=TRUE,IF(SEARCH(N$1,$A12)&gt;0,TRUE,FALSE)),"")</f>
        <v>0</v>
      </c>
      <c r="O12" s="17" t="str">
        <f>IFERROR(AND(OR(O1:Q11,$AR12)=TRUE,IF(SEARCH(O$1,$A12)&gt;0,TRUE,FALSE)),"")</f>
        <v/>
      </c>
      <c r="P12" s="17" t="str">
        <f>IFERROR(AND(OR(P1:Q11,$AR12)=TRUE,IF(SEARCH(P$1,$A12)&gt;0,TRUE,FALSE)),"")</f>
        <v/>
      </c>
      <c r="Q12" s="17" t="str">
        <f>IFERROR(AND(OR(Q1:Q11,$AR12)=TRUE,IF(SEARCH(Q$1,$A12)&gt;0,TRUE,FALSE)),"")</f>
        <v/>
      </c>
      <c r="R12" s="17" t="str">
        <f>IFERROR(AND(OR(R1:S11,$AR12)=TRUE,IF(SEARCH(R$1,$A12)&gt;0,TRUE,FALSE)),"")</f>
        <v/>
      </c>
      <c r="S12" s="17" t="str">
        <f>IFERROR(AND(OR(S1:S11,$AR12)=TRUE,IF(SEARCH(S$1,$A12)&gt;0,TRUE,FALSE)),"")</f>
        <v/>
      </c>
      <c r="T12" s="17" t="str">
        <f>IFERROR(AND(OR(T1:T11,$AR12)=TRUE,IF(SEARCH(T$1,$A12)&gt;0,TRUE,FALSE)),"")</f>
        <v/>
      </c>
      <c r="U12" s="17" t="str">
        <f>IFERROR(AND(OR(U1:V11,$AR12)=TRUE,IF(SEARCH(U$1,$A12)&gt;0,TRUE,FALSE)),"")</f>
        <v/>
      </c>
      <c r="V12" s="17" t="str">
        <f>IFERROR(AND(OR(V1:V11,$AR12)=TRUE,IF(SEARCH(V$1,$A12)&gt;0,TRUE,FALSE)),"")</f>
        <v/>
      </c>
      <c r="W12" s="17" t="str">
        <f>IFERROR(AND(OR(W1:Z11,$AR12)=TRUE,IF(SEARCH(W$1,$A12)&gt;0,TRUE,FALSE)),"")</f>
        <v/>
      </c>
      <c r="X12" s="17" t="str">
        <f>IFERROR(AND(OR(X1:Z11,$AR12)=TRUE,IF(SEARCH(X$1,$A12)&gt;0,TRUE,FALSE)),"")</f>
        <v/>
      </c>
      <c r="Y12" s="17" t="str">
        <f>IFERROR(AND(OR(Y1:Z11,$AR12)=TRUE,IF(SEARCH(Y$1,$A12)&gt;0,TRUE,FALSE)),"")</f>
        <v/>
      </c>
      <c r="Z12" s="17" t="str">
        <f>IFERROR(AND(OR(Z1:Z11,$AR12)=TRUE,IF(SEARCH(Z$1,$A12)&gt;0,TRUE,FALSE)),"")</f>
        <v/>
      </c>
      <c r="AA12" s="17" t="str">
        <f>IFERROR(AND(OR(AA1:AA11,$AR12)=TRUE,IF(SEARCH(AA$1,$A12)&gt;0,TRUE,FALSE)),"")</f>
        <v/>
      </c>
      <c r="AB12" s="17" t="str">
        <f>IFERROR(AND(OR(AB1:AE11,$AR12)=TRUE,IF(SEARCH(AB$1,$A12)&gt;0,TRUE,FALSE)),"")</f>
        <v/>
      </c>
      <c r="AC12" s="17" t="str">
        <f>IFERROR(AND(OR(AC1:AE11,$AR12)=TRUE,IF(SEARCH(AC$1,$A12)&gt;0,TRUE,FALSE)),"")</f>
        <v/>
      </c>
      <c r="AD12" s="17" t="str">
        <f>IFERROR(AND(OR(AD1:AE11,$AR12)=TRUE,IF(SEARCH(AD$1,$A12)&gt;0,TRUE,FALSE)),"")</f>
        <v/>
      </c>
      <c r="AE12" s="17" t="str">
        <f>IFERROR(AND(OR(AE1:AE11,$AR12)=TRUE,IF(SEARCH(AE$1,$A12)&gt;0,TRUE,FALSE)),"")</f>
        <v/>
      </c>
      <c r="AF12" s="17" t="str">
        <f>IFERROR(AND(OR(AF1:AG11,$AR12)=TRUE,IF(SEARCH(AF$1,$A12)&gt;0,TRUE,FALSE)),"")</f>
        <v/>
      </c>
      <c r="AG12" s="17" t="str">
        <f>IFERROR(AND(OR(AG1:AG11,$AR12)=TRUE,IF(SEARCH(AG$1,$A12)&gt;0,TRUE,FALSE)),"")</f>
        <v/>
      </c>
      <c r="AH12" s="17" t="str">
        <f>IFERROR(AND(OR(AH1:AH11,$AR12)=TRUE,IF(SEARCH(AH$1,$A12)&gt;0,TRUE,FALSE)),"")</f>
        <v/>
      </c>
      <c r="AI12" s="17" t="b">
        <f>IFERROR(AND(OR(AI1:AL11,$AR12)=TRUE,IF(SEARCH(AI$1,$A12)&gt;0,TRUE,FALSE)),"")</f>
        <v>0</v>
      </c>
      <c r="AJ12" s="17" t="str">
        <f>IFERROR(AND(OR(AJ1:AL11,$AR12)=TRUE,IF(SEARCH(AJ$1,$A12)&gt;0,TRUE,FALSE)),"")</f>
        <v/>
      </c>
      <c r="AK12" s="17" t="str">
        <f>IFERROR(AND(OR(AK1:AL11,$AR12)=TRUE,IF(SEARCH(AK$1,$A12)&gt;0,TRUE,FALSE)),"")</f>
        <v/>
      </c>
      <c r="AL12" s="17" t="str">
        <f>IFERROR(AND(OR(AL1:AL11,$AR12)=TRUE,IF(SEARCH(AL$1,$A12)&gt;0,TRUE,FALSE)),"")</f>
        <v/>
      </c>
      <c r="AM12" s="17" t="str">
        <f>IFERROR(AND(OR(AM1:AO11,$AR12)=TRUE,IF(SEARCH(AM$1,$A12)&gt;0,TRUE,FALSE)),"")</f>
        <v/>
      </c>
      <c r="AN12" s="17" t="str">
        <f>IFERROR(AND(OR(AN1:AO11,$AR12)=TRUE,IF(SEARCH(AN$1,$A12)&gt;0,TRUE,FALSE)),"")</f>
        <v/>
      </c>
      <c r="AO12" s="17" t="str">
        <f>IFERROR(AND(OR(AO1:AO11,$AR12)=TRUE,IF(SEARCH(AO$1,$A12)&gt;0,TRUE,FALSE)),"")</f>
        <v/>
      </c>
      <c r="AP12" s="17">
        <f t="shared" si="0"/>
        <v>0</v>
      </c>
      <c r="AQ12" s="17" t="b">
        <f t="shared" si="1"/>
        <v>0</v>
      </c>
      <c r="AR12" s="17" t="b">
        <f t="shared" si="2"/>
        <v>0</v>
      </c>
      <c r="AS12" s="17" t="b">
        <f t="shared" si="3"/>
        <v>0</v>
      </c>
      <c r="AT12" s="17" t="b">
        <f>IF(E12&gt;'Overview (RESPONSES REQUIRED)'!$F$56,FALSE,TRUE)</f>
        <v>0</v>
      </c>
      <c r="AU12" s="17" t="b">
        <f>IF('Overview (RESPONSES REQUIRED)'!$D$56="Y", TRUE, FALSE)</f>
        <v>0</v>
      </c>
      <c r="AV12" s="17" t="str">
        <f t="shared" si="4"/>
        <v>N</v>
      </c>
    </row>
    <row r="13" spans="1:48" ht="15" x14ac:dyDescent="0.15">
      <c r="A13" s="17" t="s">
        <v>1973</v>
      </c>
      <c r="B13" s="17">
        <v>1</v>
      </c>
      <c r="C13" s="17">
        <v>2</v>
      </c>
      <c r="D13" s="17" t="s">
        <v>1963</v>
      </c>
      <c r="E13" s="17">
        <v>2</v>
      </c>
      <c r="F13" s="17" t="str">
        <f>IF('ENDC-mmW'!P16="Y", "Y", IF('ENDC-mmW'!P16="N", "N", 0))</f>
        <v>N</v>
      </c>
      <c r="G13" s="17" t="str">
        <f>IFERROR(AND(OR(G1:H12,$AR13)=TRUE,IF(SEARCH(G$1,$A13)&gt;0,TRUE,FALSE)),"")</f>
        <v/>
      </c>
      <c r="H13" s="17" t="str">
        <f>IFERROR(AND(OR(H1:H12,$AR13)=TRUE,IF(SEARCH(H$1,$A13)&gt;0,TRUE,FALSE)),"")</f>
        <v/>
      </c>
      <c r="I13" s="17" t="b">
        <f>IFERROR(AND(OR(I1:L12,$AR13)=TRUE,IF(SEARCH(I$1,$A13)&gt;0,TRUE,FALSE)),"")</f>
        <v>0</v>
      </c>
      <c r="J13" s="17" t="str">
        <f>IFERROR(AND(OR(J1:L12,$AR13)=TRUE,IF(SEARCH(J$1,$A13)&gt;0,TRUE,FALSE)),"")</f>
        <v/>
      </c>
      <c r="K13" s="17" t="str">
        <f>IFERROR(AND(OR(K1:L12,$AR13)=TRUE,IF(SEARCH(K$1,$A13)&gt;0,TRUE,FALSE)),"")</f>
        <v/>
      </c>
      <c r="L13" s="17" t="str">
        <f>IFERROR(AND(OR(L1:L12,$AR13)=TRUE,IF(SEARCH(L$1,$A13)&gt;0,TRUE,FALSE)),"")</f>
        <v/>
      </c>
      <c r="M13" s="17" t="str">
        <f>IFERROR(AND(OR(M1:M12,$AR13)=TRUE,IF(SEARCH(M$1,$A13)&gt;0,TRUE,FALSE)),"")</f>
        <v/>
      </c>
      <c r="N13" s="17" t="str">
        <f>IFERROR(AND(OR(N1:Q12,$AR13)=TRUE,IF(SEARCH(N$1,$A13)&gt;0,TRUE,FALSE)),"")</f>
        <v/>
      </c>
      <c r="O13" s="17" t="str">
        <f>IFERROR(AND(OR(O1:Q12,$AR13)=TRUE,IF(SEARCH(O$1,$A13)&gt;0,TRUE,FALSE)),"")</f>
        <v/>
      </c>
      <c r="P13" s="17" t="str">
        <f>IFERROR(AND(OR(P1:Q12,$AR13)=TRUE,IF(SEARCH(P$1,$A13)&gt;0,TRUE,FALSE)),"")</f>
        <v/>
      </c>
      <c r="Q13" s="17" t="str">
        <f>IFERROR(AND(OR(Q1:Q12,$AR13)=TRUE,IF(SEARCH(Q$1,$A13)&gt;0,TRUE,FALSE)),"")</f>
        <v/>
      </c>
      <c r="R13" s="17" t="str">
        <f>IFERROR(AND(OR(R1:S12,$AR13)=TRUE,IF(SEARCH(R$1,$A13)&gt;0,TRUE,FALSE)),"")</f>
        <v/>
      </c>
      <c r="S13" s="17" t="str">
        <f>IFERROR(AND(OR(S1:S12,$AR13)=TRUE,IF(SEARCH(S$1,$A13)&gt;0,TRUE,FALSE)),"")</f>
        <v/>
      </c>
      <c r="T13" s="17" t="str">
        <f>IFERROR(AND(OR(T1:T12,$AR13)=TRUE,IF(SEARCH(T$1,$A13)&gt;0,TRUE,FALSE)),"")</f>
        <v/>
      </c>
      <c r="U13" s="17" t="str">
        <f>IFERROR(AND(OR(U1:V12,$AR13)=TRUE,IF(SEARCH(U$1,$A13)&gt;0,TRUE,FALSE)),"")</f>
        <v/>
      </c>
      <c r="V13" s="17" t="str">
        <f>IFERROR(AND(OR(V1:V12,$AR13)=TRUE,IF(SEARCH(V$1,$A13)&gt;0,TRUE,FALSE)),"")</f>
        <v/>
      </c>
      <c r="W13" s="17" t="str">
        <f>IFERROR(AND(OR(W1:Z12,$AR13)=TRUE,IF(SEARCH(W$1,$A13)&gt;0,TRUE,FALSE)),"")</f>
        <v/>
      </c>
      <c r="X13" s="17" t="str">
        <f>IFERROR(AND(OR(X1:Z12,$AR13)=TRUE,IF(SEARCH(X$1,$A13)&gt;0,TRUE,FALSE)),"")</f>
        <v/>
      </c>
      <c r="Y13" s="17" t="str">
        <f>IFERROR(AND(OR(Y1:Z12,$AR13)=TRUE,IF(SEARCH(Y$1,$A13)&gt;0,TRUE,FALSE)),"")</f>
        <v/>
      </c>
      <c r="Z13" s="17" t="str">
        <f>IFERROR(AND(OR(Z1:Z12,$AR13)=TRUE,IF(SEARCH(Z$1,$A13)&gt;0,TRUE,FALSE)),"")</f>
        <v/>
      </c>
      <c r="AA13" s="17" t="str">
        <f>IFERROR(AND(OR(AA1:AA12,$AR13)=TRUE,IF(SEARCH(AA$1,$A13)&gt;0,TRUE,FALSE)),"")</f>
        <v/>
      </c>
      <c r="AB13" s="17" t="str">
        <f>IFERROR(AND(OR(AB1:AE12,$AR13)=TRUE,IF(SEARCH(AB$1,$A13)&gt;0,TRUE,FALSE)),"")</f>
        <v/>
      </c>
      <c r="AC13" s="17" t="str">
        <f>IFERROR(AND(OR(AC1:AE12,$AR13)=TRUE,IF(SEARCH(AC$1,$A13)&gt;0,TRUE,FALSE)),"")</f>
        <v/>
      </c>
      <c r="AD13" s="17" t="str">
        <f>IFERROR(AND(OR(AD1:AE12,$AR13)=TRUE,IF(SEARCH(AD$1,$A13)&gt;0,TRUE,FALSE)),"")</f>
        <v/>
      </c>
      <c r="AE13" s="17" t="str">
        <f>IFERROR(AND(OR(AE1:AE12,$AR13)=TRUE,IF(SEARCH(AE$1,$A13)&gt;0,TRUE,FALSE)),"")</f>
        <v/>
      </c>
      <c r="AF13" s="17" t="str">
        <f>IFERROR(AND(OR(AF1:AG12,$AR13)=TRUE,IF(SEARCH(AF$1,$A13)&gt;0,TRUE,FALSE)),"")</f>
        <v/>
      </c>
      <c r="AG13" s="17" t="str">
        <f>IFERROR(AND(OR(AG1:AG12,$AR13)=TRUE,IF(SEARCH(AG$1,$A13)&gt;0,TRUE,FALSE)),"")</f>
        <v/>
      </c>
      <c r="AH13" s="17" t="str">
        <f>IFERROR(AND(OR(AH1:AH12,$AR13)=TRUE,IF(SEARCH(AH$1,$A13)&gt;0,TRUE,FALSE)),"")</f>
        <v/>
      </c>
      <c r="AI13" s="17" t="b">
        <f>IFERROR(AND(OR(AI1:AL12,$AR13)=TRUE,IF(SEARCH(AI$1,$A13)&gt;0,TRUE,FALSE)),"")</f>
        <v>0</v>
      </c>
      <c r="AJ13" s="17" t="str">
        <f>IFERROR(AND(OR(AJ1:AL12,$AR13)=TRUE,IF(SEARCH(AJ$1,$A13)&gt;0,TRUE,FALSE)),"")</f>
        <v/>
      </c>
      <c r="AK13" s="17" t="str">
        <f>IFERROR(AND(OR(AK1:AL12,$AR13)=TRUE,IF(SEARCH(AK$1,$A13)&gt;0,TRUE,FALSE)),"")</f>
        <v/>
      </c>
      <c r="AL13" s="17" t="str">
        <f>IFERROR(AND(OR(AL1:AL12,$AR13)=TRUE,IF(SEARCH(AL$1,$A13)&gt;0,TRUE,FALSE)),"")</f>
        <v/>
      </c>
      <c r="AM13" s="17" t="str">
        <f>IFERROR(AND(OR(AM1:AO12,$AR13)=TRUE,IF(SEARCH(AM$1,$A13)&gt;0,TRUE,FALSE)),"")</f>
        <v/>
      </c>
      <c r="AN13" s="17" t="str">
        <f>IFERROR(AND(OR(AN1:AO12,$AR13)=TRUE,IF(SEARCH(AN$1,$A13)&gt;0,TRUE,FALSE)),"")</f>
        <v/>
      </c>
      <c r="AO13" s="17" t="str">
        <f>IFERROR(AND(OR(AO1:AO12,$AR13)=TRUE,IF(SEARCH(AO$1,$A13)&gt;0,TRUE,FALSE)),"")</f>
        <v/>
      </c>
      <c r="AP13" s="17">
        <f t="shared" si="0"/>
        <v>0</v>
      </c>
      <c r="AQ13" s="17" t="b">
        <f t="shared" si="1"/>
        <v>0</v>
      </c>
      <c r="AR13" s="17" t="b">
        <f t="shared" si="2"/>
        <v>0</v>
      </c>
      <c r="AS13" s="17" t="b">
        <f t="shared" si="3"/>
        <v>0</v>
      </c>
      <c r="AT13" s="17" t="b">
        <f>IF(E13&gt;'Overview (RESPONSES REQUIRED)'!$F$56,FALSE,TRUE)</f>
        <v>0</v>
      </c>
      <c r="AU13" s="17" t="b">
        <f>IF('Overview (RESPONSES REQUIRED)'!$D$56="Y", TRUE, FALSE)</f>
        <v>0</v>
      </c>
      <c r="AV13" s="17" t="str">
        <f t="shared" si="4"/>
        <v>N</v>
      </c>
    </row>
    <row r="14" spans="1:48" ht="15" x14ac:dyDescent="0.15">
      <c r="A14" s="17" t="s">
        <v>1974</v>
      </c>
      <c r="B14" s="17">
        <v>1</v>
      </c>
      <c r="C14" s="17">
        <v>2</v>
      </c>
      <c r="D14" s="17" t="s">
        <v>1963</v>
      </c>
      <c r="E14" s="17">
        <v>4</v>
      </c>
      <c r="F14" s="17" t="str">
        <f>IF('ENDC-mmW'!P17="Y", "Y", IF('ENDC-mmW'!P17="N", "N", 0))</f>
        <v>N</v>
      </c>
      <c r="G14" s="17" t="str">
        <f>IFERROR(AND(OR(G1:H13,$AR14)=TRUE,IF(SEARCH(G$1,$A14)&gt;0,TRUE,FALSE)),"")</f>
        <v/>
      </c>
      <c r="H14" s="17" t="str">
        <f>IFERROR(AND(OR(H1:H13,$AR14)=TRUE,IF(SEARCH(H$1,$A14)&gt;0,TRUE,FALSE)),"")</f>
        <v/>
      </c>
      <c r="I14" s="17" t="str">
        <f>IFERROR(AND(OR(I1:L13,$AR14)=TRUE,IF(SEARCH(I$1,$A14)&gt;0,TRUE,FALSE)),"")</f>
        <v/>
      </c>
      <c r="J14" s="17" t="str">
        <f>IFERROR(AND(OR(J1:L13,$AR14)=TRUE,IF(SEARCH(J$1,$A14)&gt;0,TRUE,FALSE)),"")</f>
        <v/>
      </c>
      <c r="K14" s="17" t="str">
        <f>IFERROR(AND(OR(K1:L13,$AR14)=TRUE,IF(SEARCH(K$1,$A14)&gt;0,TRUE,FALSE)),"")</f>
        <v/>
      </c>
      <c r="L14" s="17" t="str">
        <f>IFERROR(AND(OR(L1:L13,$AR14)=TRUE,IF(SEARCH(L$1,$A14)&gt;0,TRUE,FALSE)),"")</f>
        <v/>
      </c>
      <c r="M14" s="17" t="str">
        <f>IFERROR(AND(OR(M1:M13,$AR14)=TRUE,IF(SEARCH(M$1,$A14)&gt;0,TRUE,FALSE)),"")</f>
        <v/>
      </c>
      <c r="N14" s="17" t="str">
        <f>IFERROR(AND(OR(N1:Q13,$AR14)=TRUE,IF(SEARCH(N$1,$A14)&gt;0,TRUE,FALSE)),"")</f>
        <v/>
      </c>
      <c r="O14" s="17" t="b">
        <f>IFERROR(AND(OR(O1:Q13,$AR14)=TRUE,IF(SEARCH(O$1,$A14)&gt;0,TRUE,FALSE)),"")</f>
        <v>0</v>
      </c>
      <c r="P14" s="17" t="str">
        <f>IFERROR(AND(OR(P1:Q13,$AR14)=TRUE,IF(SEARCH(P$1,$A14)&gt;0,TRUE,FALSE)),"")</f>
        <v/>
      </c>
      <c r="Q14" s="17" t="str">
        <f>IFERROR(AND(OR(Q1:Q13,$AR14)=TRUE,IF(SEARCH(Q$1,$A14)&gt;0,TRUE,FALSE)),"")</f>
        <v/>
      </c>
      <c r="R14" s="17" t="str">
        <f>IFERROR(AND(OR(R1:S13,$AR14)=TRUE,IF(SEARCH(R$1,$A14)&gt;0,TRUE,FALSE)),"")</f>
        <v/>
      </c>
      <c r="S14" s="17" t="str">
        <f>IFERROR(AND(OR(S1:S13,$AR14)=TRUE,IF(SEARCH(S$1,$A14)&gt;0,TRUE,FALSE)),"")</f>
        <v/>
      </c>
      <c r="T14" s="17" t="str">
        <f>IFERROR(AND(OR(T1:T13,$AR14)=TRUE,IF(SEARCH(T$1,$A14)&gt;0,TRUE,FALSE)),"")</f>
        <v/>
      </c>
      <c r="U14" s="17" t="str">
        <f>IFERROR(AND(OR(U1:V13,$AR14)=TRUE,IF(SEARCH(U$1,$A14)&gt;0,TRUE,FALSE)),"")</f>
        <v/>
      </c>
      <c r="V14" s="17" t="str">
        <f>IFERROR(AND(OR(V1:V13,$AR14)=TRUE,IF(SEARCH(V$1,$A14)&gt;0,TRUE,FALSE)),"")</f>
        <v/>
      </c>
      <c r="W14" s="17" t="str">
        <f>IFERROR(AND(OR(W1:Z13,$AR14)=TRUE,IF(SEARCH(W$1,$A14)&gt;0,TRUE,FALSE)),"")</f>
        <v/>
      </c>
      <c r="X14" s="17" t="str">
        <f>IFERROR(AND(OR(X1:Z13,$AR14)=TRUE,IF(SEARCH(X$1,$A14)&gt;0,TRUE,FALSE)),"")</f>
        <v/>
      </c>
      <c r="Y14" s="17" t="str">
        <f>IFERROR(AND(OR(Y1:Z13,$AR14)=TRUE,IF(SEARCH(Y$1,$A14)&gt;0,TRUE,FALSE)),"")</f>
        <v/>
      </c>
      <c r="Z14" s="17" t="str">
        <f>IFERROR(AND(OR(Z1:Z13,$AR14)=TRUE,IF(SEARCH(Z$1,$A14)&gt;0,TRUE,FALSE)),"")</f>
        <v/>
      </c>
      <c r="AA14" s="17" t="str">
        <f>IFERROR(AND(OR(AA1:AA13,$AR14)=TRUE,IF(SEARCH(AA$1,$A14)&gt;0,TRUE,FALSE)),"")</f>
        <v/>
      </c>
      <c r="AB14" s="17" t="str">
        <f>IFERROR(AND(OR(AB1:AE13,$AR14)=TRUE,IF(SEARCH(AB$1,$A14)&gt;0,TRUE,FALSE)),"")</f>
        <v/>
      </c>
      <c r="AC14" s="17" t="str">
        <f>IFERROR(AND(OR(AC1:AE13,$AR14)=TRUE,IF(SEARCH(AC$1,$A14)&gt;0,TRUE,FALSE)),"")</f>
        <v/>
      </c>
      <c r="AD14" s="17" t="str">
        <f>IFERROR(AND(OR(AD1:AE13,$AR14)=TRUE,IF(SEARCH(AD$1,$A14)&gt;0,TRUE,FALSE)),"")</f>
        <v/>
      </c>
      <c r="AE14" s="17" t="str">
        <f>IFERROR(AND(OR(AE1:AE13,$AR14)=TRUE,IF(SEARCH(AE$1,$A14)&gt;0,TRUE,FALSE)),"")</f>
        <v/>
      </c>
      <c r="AF14" s="17" t="str">
        <f>IFERROR(AND(OR(AF1:AG13,$AR14)=TRUE,IF(SEARCH(AF$1,$A14)&gt;0,TRUE,FALSE)),"")</f>
        <v/>
      </c>
      <c r="AG14" s="17" t="str">
        <f>IFERROR(AND(OR(AG1:AG13,$AR14)=TRUE,IF(SEARCH(AG$1,$A14)&gt;0,TRUE,FALSE)),"")</f>
        <v/>
      </c>
      <c r="AH14" s="17" t="str">
        <f>IFERROR(AND(OR(AH1:AH13,$AR14)=TRUE,IF(SEARCH(AH$1,$A14)&gt;0,TRUE,FALSE)),"")</f>
        <v/>
      </c>
      <c r="AI14" s="17" t="b">
        <f>IFERROR(AND(OR(AI1:AL13,$AR14)=TRUE,IF(SEARCH(AI$1,$A14)&gt;0,TRUE,FALSE)),"")</f>
        <v>0</v>
      </c>
      <c r="AJ14" s="17" t="str">
        <f>IFERROR(AND(OR(AJ1:AL13,$AR14)=TRUE,IF(SEARCH(AJ$1,$A14)&gt;0,TRUE,FALSE)),"")</f>
        <v/>
      </c>
      <c r="AK14" s="17" t="str">
        <f>IFERROR(AND(OR(AK1:AL13,$AR14)=TRUE,IF(SEARCH(AK$1,$A14)&gt;0,TRUE,FALSE)),"")</f>
        <v/>
      </c>
      <c r="AL14" s="17" t="str">
        <f>IFERROR(AND(OR(AL1:AL13,$AR14)=TRUE,IF(SEARCH(AL$1,$A14)&gt;0,TRUE,FALSE)),"")</f>
        <v/>
      </c>
      <c r="AM14" s="17" t="str">
        <f>IFERROR(AND(OR(AM1:AO13,$AR14)=TRUE,IF(SEARCH(AM$1,$A14)&gt;0,TRUE,FALSE)),"")</f>
        <v/>
      </c>
      <c r="AN14" s="17" t="str">
        <f>IFERROR(AND(OR(AN1:AO13,$AR14)=TRUE,IF(SEARCH(AN$1,$A14)&gt;0,TRUE,FALSE)),"")</f>
        <v/>
      </c>
      <c r="AO14" s="17" t="str">
        <f>IFERROR(AND(OR(AO1:AO13,$AR14)=TRUE,IF(SEARCH(AO$1,$A14)&gt;0,TRUE,FALSE)),"")</f>
        <v/>
      </c>
      <c r="AP14" s="17">
        <f t="shared" si="0"/>
        <v>0</v>
      </c>
      <c r="AQ14" s="17" t="b">
        <f t="shared" si="1"/>
        <v>0</v>
      </c>
      <c r="AR14" s="17" t="b">
        <f t="shared" si="2"/>
        <v>0</v>
      </c>
      <c r="AS14" s="17" t="b">
        <f t="shared" si="3"/>
        <v>0</v>
      </c>
      <c r="AT14" s="17" t="b">
        <f>IF(E14&gt;'Overview (RESPONSES REQUIRED)'!$F$56,FALSE,TRUE)</f>
        <v>0</v>
      </c>
      <c r="AU14" s="17" t="b">
        <f>IF('Overview (RESPONSES REQUIRED)'!$D$56="Y", TRUE, FALSE)</f>
        <v>0</v>
      </c>
      <c r="AV14" s="17" t="str">
        <f t="shared" si="4"/>
        <v>N</v>
      </c>
    </row>
    <row r="15" spans="1:48" ht="15" x14ac:dyDescent="0.15">
      <c r="A15" s="17" t="s">
        <v>1975</v>
      </c>
      <c r="B15" s="17">
        <v>1</v>
      </c>
      <c r="C15" s="17">
        <v>2</v>
      </c>
      <c r="D15" s="17" t="s">
        <v>1963</v>
      </c>
      <c r="E15" s="17">
        <v>4</v>
      </c>
      <c r="F15" s="17" t="str">
        <f>IF('ENDC-mmW'!P18="Y", "Y", IF('ENDC-mmW'!P18="N", "N", 0))</f>
        <v>N</v>
      </c>
      <c r="G15" s="17" t="str">
        <f>IFERROR(AND(OR(G1:H14,$AR15)=TRUE,IF(SEARCH(G$1,$A15)&gt;0,TRUE,FALSE)),"")</f>
        <v/>
      </c>
      <c r="H15" s="17" t="str">
        <f>IFERROR(AND(OR(H1:H14,$AR15)=TRUE,IF(SEARCH(H$1,$A15)&gt;0,TRUE,FALSE)),"")</f>
        <v/>
      </c>
      <c r="I15" s="17" t="str">
        <f>IFERROR(AND(OR(I1:L14,$AR15)=TRUE,IF(SEARCH(I$1,$A15)&gt;0,TRUE,FALSE)),"")</f>
        <v/>
      </c>
      <c r="J15" s="17" t="b">
        <f>IFERROR(AND(OR(J1:L14,$AR15)=TRUE,IF(SEARCH(J$1,$A15)&gt;0,TRUE,FALSE)),"")</f>
        <v>0</v>
      </c>
      <c r="K15" s="17" t="str">
        <f>IFERROR(AND(OR(K1:L14,$AR15)=TRUE,IF(SEARCH(K$1,$A15)&gt;0,TRUE,FALSE)),"")</f>
        <v/>
      </c>
      <c r="L15" s="17" t="str">
        <f>IFERROR(AND(OR(L1:L14,$AR15)=TRUE,IF(SEARCH(L$1,$A15)&gt;0,TRUE,FALSE)),"")</f>
        <v/>
      </c>
      <c r="M15" s="17" t="str">
        <f>IFERROR(AND(OR(M1:M14,$AR15)=TRUE,IF(SEARCH(M$1,$A15)&gt;0,TRUE,FALSE)),"")</f>
        <v/>
      </c>
      <c r="N15" s="17" t="str">
        <f>IFERROR(AND(OR(N1:Q14,$AR15)=TRUE,IF(SEARCH(N$1,$A15)&gt;0,TRUE,FALSE)),"")</f>
        <v/>
      </c>
      <c r="O15" s="17" t="str">
        <f>IFERROR(AND(OR(O1:Q14,$AR15)=TRUE,IF(SEARCH(O$1,$A15)&gt;0,TRUE,FALSE)),"")</f>
        <v/>
      </c>
      <c r="P15" s="17" t="str">
        <f>IFERROR(AND(OR(P1:Q14,$AR15)=TRUE,IF(SEARCH(P$1,$A15)&gt;0,TRUE,FALSE)),"")</f>
        <v/>
      </c>
      <c r="Q15" s="17" t="str">
        <f>IFERROR(AND(OR(Q1:Q14,$AR15)=TRUE,IF(SEARCH(Q$1,$A15)&gt;0,TRUE,FALSE)),"")</f>
        <v/>
      </c>
      <c r="R15" s="17" t="str">
        <f>IFERROR(AND(OR(R1:S14,$AR15)=TRUE,IF(SEARCH(R$1,$A15)&gt;0,TRUE,FALSE)),"")</f>
        <v/>
      </c>
      <c r="S15" s="17" t="str">
        <f>IFERROR(AND(OR(S1:S14,$AR15)=TRUE,IF(SEARCH(S$1,$A15)&gt;0,TRUE,FALSE)),"")</f>
        <v/>
      </c>
      <c r="T15" s="17" t="str">
        <f>IFERROR(AND(OR(T1:T14,$AR15)=TRUE,IF(SEARCH(T$1,$A15)&gt;0,TRUE,FALSE)),"")</f>
        <v/>
      </c>
      <c r="U15" s="17" t="str">
        <f>IFERROR(AND(OR(U1:V14,$AR15)=TRUE,IF(SEARCH(U$1,$A15)&gt;0,TRUE,FALSE)),"")</f>
        <v/>
      </c>
      <c r="V15" s="17" t="str">
        <f>IFERROR(AND(OR(V1:V14,$AR15)=TRUE,IF(SEARCH(V$1,$A15)&gt;0,TRUE,FALSE)),"")</f>
        <v/>
      </c>
      <c r="W15" s="17" t="str">
        <f>IFERROR(AND(OR(W1:Z14,$AR15)=TRUE,IF(SEARCH(W$1,$A15)&gt;0,TRUE,FALSE)),"")</f>
        <v/>
      </c>
      <c r="X15" s="17" t="str">
        <f>IFERROR(AND(OR(X1:Z14,$AR15)=TRUE,IF(SEARCH(X$1,$A15)&gt;0,TRUE,FALSE)),"")</f>
        <v/>
      </c>
      <c r="Y15" s="17" t="str">
        <f>IFERROR(AND(OR(Y1:Z14,$AR15)=TRUE,IF(SEARCH(Y$1,$A15)&gt;0,TRUE,FALSE)),"")</f>
        <v/>
      </c>
      <c r="Z15" s="17" t="str">
        <f>IFERROR(AND(OR(Z1:Z14,$AR15)=TRUE,IF(SEARCH(Z$1,$A15)&gt;0,TRUE,FALSE)),"")</f>
        <v/>
      </c>
      <c r="AA15" s="17" t="str">
        <f>IFERROR(AND(OR(AA1:AA14,$AR15)=TRUE,IF(SEARCH(AA$1,$A15)&gt;0,TRUE,FALSE)),"")</f>
        <v/>
      </c>
      <c r="AB15" s="17" t="str">
        <f>IFERROR(AND(OR(AB1:AE14,$AR15)=TRUE,IF(SEARCH(AB$1,$A15)&gt;0,TRUE,FALSE)),"")</f>
        <v/>
      </c>
      <c r="AC15" s="17" t="str">
        <f>IFERROR(AND(OR(AC1:AE14,$AR15)=TRUE,IF(SEARCH(AC$1,$A15)&gt;0,TRUE,FALSE)),"")</f>
        <v/>
      </c>
      <c r="AD15" s="17" t="str">
        <f>IFERROR(AND(OR(AD1:AE14,$AR15)=TRUE,IF(SEARCH(AD$1,$A15)&gt;0,TRUE,FALSE)),"")</f>
        <v/>
      </c>
      <c r="AE15" s="17" t="str">
        <f>IFERROR(AND(OR(AE1:AE14,$AR15)=TRUE,IF(SEARCH(AE$1,$A15)&gt;0,TRUE,FALSE)),"")</f>
        <v/>
      </c>
      <c r="AF15" s="17" t="str">
        <f>IFERROR(AND(OR(AF1:AG14,$AR15)=TRUE,IF(SEARCH(AF$1,$A15)&gt;0,TRUE,FALSE)),"")</f>
        <v/>
      </c>
      <c r="AG15" s="17" t="str">
        <f>IFERROR(AND(OR(AG1:AG14,$AR15)=TRUE,IF(SEARCH(AG$1,$A15)&gt;0,TRUE,FALSE)),"")</f>
        <v/>
      </c>
      <c r="AH15" s="17" t="str">
        <f>IFERROR(AND(OR(AH1:AH14,$AR15)=TRUE,IF(SEARCH(AH$1,$A15)&gt;0,TRUE,FALSE)),"")</f>
        <v/>
      </c>
      <c r="AI15" s="17" t="b">
        <f>IFERROR(AND(OR(AI1:AL14,$AR15)=TRUE,IF(SEARCH(AI$1,$A15)&gt;0,TRUE,FALSE)),"")</f>
        <v>0</v>
      </c>
      <c r="AJ15" s="17" t="str">
        <f>IFERROR(AND(OR(AJ1:AL14,$AR15)=TRUE,IF(SEARCH(AJ$1,$A15)&gt;0,TRUE,FALSE)),"")</f>
        <v/>
      </c>
      <c r="AK15" s="17" t="str">
        <f>IFERROR(AND(OR(AK1:AL14,$AR15)=TRUE,IF(SEARCH(AK$1,$A15)&gt;0,TRUE,FALSE)),"")</f>
        <v/>
      </c>
      <c r="AL15" s="17" t="str">
        <f>IFERROR(AND(OR(AL1:AL14,$AR15)=TRUE,IF(SEARCH(AL$1,$A15)&gt;0,TRUE,FALSE)),"")</f>
        <v/>
      </c>
      <c r="AM15" s="17" t="str">
        <f>IFERROR(AND(OR(AM1:AO14,$AR15)=TRUE,IF(SEARCH(AM$1,$A15)&gt;0,TRUE,FALSE)),"")</f>
        <v/>
      </c>
      <c r="AN15" s="17" t="str">
        <f>IFERROR(AND(OR(AN1:AO14,$AR15)=TRUE,IF(SEARCH(AN$1,$A15)&gt;0,TRUE,FALSE)),"")</f>
        <v/>
      </c>
      <c r="AO15" s="17" t="str">
        <f>IFERROR(AND(OR(AO1:AO14,$AR15)=TRUE,IF(SEARCH(AO$1,$A15)&gt;0,TRUE,FALSE)),"")</f>
        <v/>
      </c>
      <c r="AP15" s="17">
        <f t="shared" si="0"/>
        <v>0</v>
      </c>
      <c r="AQ15" s="17" t="b">
        <f t="shared" si="1"/>
        <v>0</v>
      </c>
      <c r="AR15" s="17" t="b">
        <f t="shared" si="2"/>
        <v>0</v>
      </c>
      <c r="AS15" s="17" t="b">
        <f t="shared" si="3"/>
        <v>0</v>
      </c>
      <c r="AT15" s="17" t="b">
        <f>IF(E15&gt;'Overview (RESPONSES REQUIRED)'!$F$56,FALSE,TRUE)</f>
        <v>0</v>
      </c>
      <c r="AU15" s="17" t="b">
        <f>IF('Overview (RESPONSES REQUIRED)'!$D$56="Y", TRUE, FALSE)</f>
        <v>0</v>
      </c>
      <c r="AV15" s="17" t="str">
        <f t="shared" si="4"/>
        <v>N</v>
      </c>
    </row>
    <row r="16" spans="1:48" ht="15" x14ac:dyDescent="0.15">
      <c r="A16" s="17" t="s">
        <v>1976</v>
      </c>
      <c r="B16" s="17">
        <v>1</v>
      </c>
      <c r="C16" s="17">
        <v>2</v>
      </c>
      <c r="D16" s="17" t="s">
        <v>1963</v>
      </c>
      <c r="E16" s="17">
        <v>4</v>
      </c>
      <c r="F16" s="17" t="str">
        <f>IF('ENDC-mmW'!P19="Y", "Y", IF('ENDC-mmW'!P19="N", "N", 0))</f>
        <v>N</v>
      </c>
      <c r="G16" s="17" t="str">
        <f>IFERROR(AND(OR(G1:H15,$AR16)=TRUE,IF(SEARCH(G$1,$A16)&gt;0,TRUE,FALSE)),"")</f>
        <v/>
      </c>
      <c r="H16" s="17" t="str">
        <f>IFERROR(AND(OR(H1:H15,$AR16)=TRUE,IF(SEARCH(H$1,$A16)&gt;0,TRUE,FALSE)),"")</f>
        <v/>
      </c>
      <c r="I16" s="17" t="str">
        <f>IFERROR(AND(OR(I1:L15,$AR16)=TRUE,IF(SEARCH(I$1,$A16)&gt;0,TRUE,FALSE)),"")</f>
        <v/>
      </c>
      <c r="J16" s="17" t="str">
        <f>IFERROR(AND(OR(J1:L15,$AR16)=TRUE,IF(SEARCH(J$1,$A16)&gt;0,TRUE,FALSE)),"")</f>
        <v/>
      </c>
      <c r="K16" s="17" t="str">
        <f>IFERROR(AND(OR(K1:L15,$AR16)=TRUE,IF(SEARCH(K$1,$A16)&gt;0,TRUE,FALSE)),"")</f>
        <v/>
      </c>
      <c r="L16" s="17" t="str">
        <f>IFERROR(AND(OR(L1:L15,$AR16)=TRUE,IF(SEARCH(L$1,$A16)&gt;0,TRUE,FALSE)),"")</f>
        <v/>
      </c>
      <c r="M16" s="17" t="str">
        <f>IFERROR(AND(OR(M1:M15,$AR16)=TRUE,IF(SEARCH(M$1,$A16)&gt;0,TRUE,FALSE)),"")</f>
        <v/>
      </c>
      <c r="N16" s="17" t="str">
        <f>IFERROR(AND(OR(N1:Q15,$AR16)=TRUE,IF(SEARCH(N$1,$A16)&gt;0,TRUE,FALSE)),"")</f>
        <v/>
      </c>
      <c r="O16" s="17" t="str">
        <f>IFERROR(AND(OR(O1:Q15,$AR16)=TRUE,IF(SEARCH(O$1,$A16)&gt;0,TRUE,FALSE)),"")</f>
        <v/>
      </c>
      <c r="P16" s="17" t="b">
        <f>IFERROR(AND(OR(P1:Q15,$AR16)=TRUE,IF(SEARCH(P$1,$A16)&gt;0,TRUE,FALSE)),"")</f>
        <v>0</v>
      </c>
      <c r="Q16" s="17" t="str">
        <f>IFERROR(AND(OR(Q1:Q15,$AR16)=TRUE,IF(SEARCH(Q$1,$A16)&gt;0,TRUE,FALSE)),"")</f>
        <v/>
      </c>
      <c r="R16" s="17" t="str">
        <f>IFERROR(AND(OR(R1:S15,$AR16)=TRUE,IF(SEARCH(R$1,$A16)&gt;0,TRUE,FALSE)),"")</f>
        <v/>
      </c>
      <c r="S16" s="17" t="str">
        <f>IFERROR(AND(OR(S1:S15,$AR16)=TRUE,IF(SEARCH(S$1,$A16)&gt;0,TRUE,FALSE)),"")</f>
        <v/>
      </c>
      <c r="T16" s="17" t="str">
        <f>IFERROR(AND(OR(T1:T15,$AR16)=TRUE,IF(SEARCH(T$1,$A16)&gt;0,TRUE,FALSE)),"")</f>
        <v/>
      </c>
      <c r="U16" s="17" t="str">
        <f>IFERROR(AND(OR(U1:V15,$AR16)=TRUE,IF(SEARCH(U$1,$A16)&gt;0,TRUE,FALSE)),"")</f>
        <v/>
      </c>
      <c r="V16" s="17" t="str">
        <f>IFERROR(AND(OR(V1:V15,$AR16)=TRUE,IF(SEARCH(V$1,$A16)&gt;0,TRUE,FALSE)),"")</f>
        <v/>
      </c>
      <c r="W16" s="17" t="str">
        <f>IFERROR(AND(OR(W1:Z15,$AR16)=TRUE,IF(SEARCH(W$1,$A16)&gt;0,TRUE,FALSE)),"")</f>
        <v/>
      </c>
      <c r="X16" s="17" t="str">
        <f>IFERROR(AND(OR(X1:Z15,$AR16)=TRUE,IF(SEARCH(X$1,$A16)&gt;0,TRUE,FALSE)),"")</f>
        <v/>
      </c>
      <c r="Y16" s="17" t="str">
        <f>IFERROR(AND(OR(Y1:Z15,$AR16)=TRUE,IF(SEARCH(Y$1,$A16)&gt;0,TRUE,FALSE)),"")</f>
        <v/>
      </c>
      <c r="Z16" s="17" t="str">
        <f>IFERROR(AND(OR(Z1:Z15,$AR16)=TRUE,IF(SEARCH(Z$1,$A16)&gt;0,TRUE,FALSE)),"")</f>
        <v/>
      </c>
      <c r="AA16" s="17" t="str">
        <f>IFERROR(AND(OR(AA1:AA15,$AR16)=TRUE,IF(SEARCH(AA$1,$A16)&gt;0,TRUE,FALSE)),"")</f>
        <v/>
      </c>
      <c r="AB16" s="17" t="str">
        <f>IFERROR(AND(OR(AB1:AE15,$AR16)=TRUE,IF(SEARCH(AB$1,$A16)&gt;0,TRUE,FALSE)),"")</f>
        <v/>
      </c>
      <c r="AC16" s="17" t="str">
        <f>IFERROR(AND(OR(AC1:AE15,$AR16)=TRUE,IF(SEARCH(AC$1,$A16)&gt;0,TRUE,FALSE)),"")</f>
        <v/>
      </c>
      <c r="AD16" s="17" t="str">
        <f>IFERROR(AND(OR(AD1:AE15,$AR16)=TRUE,IF(SEARCH(AD$1,$A16)&gt;0,TRUE,FALSE)),"")</f>
        <v/>
      </c>
      <c r="AE16" s="17" t="str">
        <f>IFERROR(AND(OR(AE1:AE15,$AR16)=TRUE,IF(SEARCH(AE$1,$A16)&gt;0,TRUE,FALSE)),"")</f>
        <v/>
      </c>
      <c r="AF16" s="17" t="str">
        <f>IFERROR(AND(OR(AF1:AG15,$AR16)=TRUE,IF(SEARCH(AF$1,$A16)&gt;0,TRUE,FALSE)),"")</f>
        <v/>
      </c>
      <c r="AG16" s="17" t="str">
        <f>IFERROR(AND(OR(AG1:AG15,$AR16)=TRUE,IF(SEARCH(AG$1,$A16)&gt;0,TRUE,FALSE)),"")</f>
        <v/>
      </c>
      <c r="AH16" s="17" t="str">
        <f>IFERROR(AND(OR(AH1:AH15,$AR16)=TRUE,IF(SEARCH(AH$1,$A16)&gt;0,TRUE,FALSE)),"")</f>
        <v/>
      </c>
      <c r="AI16" s="17" t="b">
        <f>IFERROR(AND(OR(AI1:AL15,$AR16)=TRUE,IF(SEARCH(AI$1,$A16)&gt;0,TRUE,FALSE)),"")</f>
        <v>0</v>
      </c>
      <c r="AJ16" s="17" t="str">
        <f>IFERROR(AND(OR(AJ1:AL15,$AR16)=TRUE,IF(SEARCH(AJ$1,$A16)&gt;0,TRUE,FALSE)),"")</f>
        <v/>
      </c>
      <c r="AK16" s="17" t="str">
        <f>IFERROR(AND(OR(AK1:AL15,$AR16)=TRUE,IF(SEARCH(AK$1,$A16)&gt;0,TRUE,FALSE)),"")</f>
        <v/>
      </c>
      <c r="AL16" s="17" t="str">
        <f>IFERROR(AND(OR(AL1:AL15,$AR16)=TRUE,IF(SEARCH(AL$1,$A16)&gt;0,TRUE,FALSE)),"")</f>
        <v/>
      </c>
      <c r="AM16" s="17" t="str">
        <f>IFERROR(AND(OR(AM1:AO15,$AR16)=TRUE,IF(SEARCH(AM$1,$A16)&gt;0,TRUE,FALSE)),"")</f>
        <v/>
      </c>
      <c r="AN16" s="17" t="str">
        <f>IFERROR(AND(OR(AN1:AO15,$AR16)=TRUE,IF(SEARCH(AN$1,$A16)&gt;0,TRUE,FALSE)),"")</f>
        <v/>
      </c>
      <c r="AO16" s="17" t="str">
        <f>IFERROR(AND(OR(AO1:AO15,$AR16)=TRUE,IF(SEARCH(AO$1,$A16)&gt;0,TRUE,FALSE)),"")</f>
        <v/>
      </c>
      <c r="AP16" s="17">
        <f t="shared" si="0"/>
        <v>0</v>
      </c>
      <c r="AQ16" s="17" t="b">
        <f t="shared" si="1"/>
        <v>0</v>
      </c>
      <c r="AR16" s="17" t="b">
        <f t="shared" si="2"/>
        <v>0</v>
      </c>
      <c r="AS16" s="17" t="b">
        <f t="shared" si="3"/>
        <v>0</v>
      </c>
      <c r="AT16" s="17" t="b">
        <f>IF(E16&gt;'Overview (RESPONSES REQUIRED)'!$F$56,FALSE,TRUE)</f>
        <v>0</v>
      </c>
      <c r="AU16" s="17" t="b">
        <f>IF('Overview (RESPONSES REQUIRED)'!$D$56="Y", TRUE, FALSE)</f>
        <v>0</v>
      </c>
      <c r="AV16" s="17" t="str">
        <f t="shared" si="4"/>
        <v>N</v>
      </c>
    </row>
    <row r="17" spans="1:48" ht="15" x14ac:dyDescent="0.15">
      <c r="A17" s="17" t="s">
        <v>1977</v>
      </c>
      <c r="B17" s="17">
        <v>1</v>
      </c>
      <c r="C17" s="17">
        <v>2</v>
      </c>
      <c r="D17" s="17" t="s">
        <v>1963</v>
      </c>
      <c r="E17" s="17">
        <v>8</v>
      </c>
      <c r="F17" s="17" t="str">
        <f>IF('ENDC-mmW'!P20="Y", "Y", IF('ENDC-mmW'!P20="N", "N", 0))</f>
        <v>N</v>
      </c>
      <c r="G17" s="17" t="str">
        <f>IFERROR(AND(OR(G1:H16,$AR17)=TRUE,IF(SEARCH(G$1,$A17)&gt;0,TRUE,FALSE)),"")</f>
        <v/>
      </c>
      <c r="H17" s="17" t="str">
        <f>IFERROR(AND(OR(H1:H16,$AR17)=TRUE,IF(SEARCH(H$1,$A17)&gt;0,TRUE,FALSE)),"")</f>
        <v/>
      </c>
      <c r="I17" s="17" t="str">
        <f>IFERROR(AND(OR(I1:L16,$AR17)=TRUE,IF(SEARCH(I$1,$A17)&gt;0,TRUE,FALSE)),"")</f>
        <v/>
      </c>
      <c r="J17" s="17" t="str">
        <f>IFERROR(AND(OR(J1:L16,$AR17)=TRUE,IF(SEARCH(J$1,$A17)&gt;0,TRUE,FALSE)),"")</f>
        <v/>
      </c>
      <c r="K17" s="17" t="str">
        <f>IFERROR(AND(OR(K1:L16,$AR17)=TRUE,IF(SEARCH(K$1,$A17)&gt;0,TRUE,FALSE)),"")</f>
        <v/>
      </c>
      <c r="L17" s="17" t="str">
        <f>IFERROR(AND(OR(L1:L16,$AR17)=TRUE,IF(SEARCH(L$1,$A17)&gt;0,TRUE,FALSE)),"")</f>
        <v/>
      </c>
      <c r="M17" s="17" t="str">
        <f>IFERROR(AND(OR(M1:M16,$AR17)=TRUE,IF(SEARCH(M$1,$A17)&gt;0,TRUE,FALSE)),"")</f>
        <v/>
      </c>
      <c r="N17" s="17" t="str">
        <f>IFERROR(AND(OR(N1:Q16,$AR17)=TRUE,IF(SEARCH(N$1,$A17)&gt;0,TRUE,FALSE)),"")</f>
        <v/>
      </c>
      <c r="O17" s="17" t="str">
        <f>IFERROR(AND(OR(O1:Q16,$AR17)=TRUE,IF(SEARCH(O$1,$A17)&gt;0,TRUE,FALSE)),"")</f>
        <v/>
      </c>
      <c r="P17" s="17" t="str">
        <f>IFERROR(AND(OR(P1:Q16,$AR17)=TRUE,IF(SEARCH(P$1,$A17)&gt;0,TRUE,FALSE)),"")</f>
        <v/>
      </c>
      <c r="Q17" s="17" t="b">
        <f>IFERROR(AND(OR(Q1:Q16,$AR17)=TRUE,IF(SEARCH(Q$1,$A17)&gt;0,TRUE,FALSE)),"")</f>
        <v>0</v>
      </c>
      <c r="R17" s="17" t="str">
        <f>IFERROR(AND(OR(R1:S16,$AR17)=TRUE,IF(SEARCH(R$1,$A17)&gt;0,TRUE,FALSE)),"")</f>
        <v/>
      </c>
      <c r="S17" s="17" t="str">
        <f>IFERROR(AND(OR(S1:S16,$AR17)=TRUE,IF(SEARCH(S$1,$A17)&gt;0,TRUE,FALSE)),"")</f>
        <v/>
      </c>
      <c r="T17" s="17" t="str">
        <f>IFERROR(AND(OR(T1:T16,$AR17)=TRUE,IF(SEARCH(T$1,$A17)&gt;0,TRUE,FALSE)),"")</f>
        <v/>
      </c>
      <c r="U17" s="17" t="str">
        <f>IFERROR(AND(OR(U1:V16,$AR17)=TRUE,IF(SEARCH(U$1,$A17)&gt;0,TRUE,FALSE)),"")</f>
        <v/>
      </c>
      <c r="V17" s="17" t="str">
        <f>IFERROR(AND(OR(V1:V16,$AR17)=TRUE,IF(SEARCH(V$1,$A17)&gt;0,TRUE,FALSE)),"")</f>
        <v/>
      </c>
      <c r="W17" s="17" t="str">
        <f>IFERROR(AND(OR(W1:Z16,$AR17)=TRUE,IF(SEARCH(W$1,$A17)&gt;0,TRUE,FALSE)),"")</f>
        <v/>
      </c>
      <c r="X17" s="17" t="str">
        <f>IFERROR(AND(OR(X1:Z16,$AR17)=TRUE,IF(SEARCH(X$1,$A17)&gt;0,TRUE,FALSE)),"")</f>
        <v/>
      </c>
      <c r="Y17" s="17" t="str">
        <f>IFERROR(AND(OR(Y1:Z16,$AR17)=TRUE,IF(SEARCH(Y$1,$A17)&gt;0,TRUE,FALSE)),"")</f>
        <v/>
      </c>
      <c r="Z17" s="17" t="str">
        <f>IFERROR(AND(OR(Z1:Z16,$AR17)=TRUE,IF(SEARCH(Z$1,$A17)&gt;0,TRUE,FALSE)),"")</f>
        <v/>
      </c>
      <c r="AA17" s="17" t="str">
        <f>IFERROR(AND(OR(AA1:AA16,$AR17)=TRUE,IF(SEARCH(AA$1,$A17)&gt;0,TRUE,FALSE)),"")</f>
        <v/>
      </c>
      <c r="AB17" s="17" t="str">
        <f>IFERROR(AND(OR(AB1:AE16,$AR17)=TRUE,IF(SEARCH(AB$1,$A17)&gt;0,TRUE,FALSE)),"")</f>
        <v/>
      </c>
      <c r="AC17" s="17" t="str">
        <f>IFERROR(AND(OR(AC1:AE16,$AR17)=TRUE,IF(SEARCH(AC$1,$A17)&gt;0,TRUE,FALSE)),"")</f>
        <v/>
      </c>
      <c r="AD17" s="17" t="str">
        <f>IFERROR(AND(OR(AD1:AE16,$AR17)=TRUE,IF(SEARCH(AD$1,$A17)&gt;0,TRUE,FALSE)),"")</f>
        <v/>
      </c>
      <c r="AE17" s="17" t="str">
        <f>IFERROR(AND(OR(AE1:AE16,$AR17)=TRUE,IF(SEARCH(AE$1,$A17)&gt;0,TRUE,FALSE)),"")</f>
        <v/>
      </c>
      <c r="AF17" s="17" t="str">
        <f>IFERROR(AND(OR(AF1:AG16,$AR17)=TRUE,IF(SEARCH(AF$1,$A17)&gt;0,TRUE,FALSE)),"")</f>
        <v/>
      </c>
      <c r="AG17" s="17" t="str">
        <f>IFERROR(AND(OR(AG1:AG16,$AR17)=TRUE,IF(SEARCH(AG$1,$A17)&gt;0,TRUE,FALSE)),"")</f>
        <v/>
      </c>
      <c r="AH17" s="17" t="str">
        <f>IFERROR(AND(OR(AH1:AH16,$AR17)=TRUE,IF(SEARCH(AH$1,$A17)&gt;0,TRUE,FALSE)),"")</f>
        <v/>
      </c>
      <c r="AI17" s="17" t="b">
        <f>IFERROR(AND(OR(AI1:AL16,$AR17)=TRUE,IF(SEARCH(AI$1,$A17)&gt;0,TRUE,FALSE)),"")</f>
        <v>0</v>
      </c>
      <c r="AJ17" s="17" t="str">
        <f>IFERROR(AND(OR(AJ1:AL16,$AR17)=TRUE,IF(SEARCH(AJ$1,$A17)&gt;0,TRUE,FALSE)),"")</f>
        <v/>
      </c>
      <c r="AK17" s="17" t="str">
        <f>IFERROR(AND(OR(AK1:AL16,$AR17)=TRUE,IF(SEARCH(AK$1,$A17)&gt;0,TRUE,FALSE)),"")</f>
        <v/>
      </c>
      <c r="AL17" s="17" t="str">
        <f>IFERROR(AND(OR(AL1:AL16,$AR17)=TRUE,IF(SEARCH(AL$1,$A17)&gt;0,TRUE,FALSE)),"")</f>
        <v/>
      </c>
      <c r="AM17" s="17" t="str">
        <f>IFERROR(AND(OR(AM1:AO16,$AR17)=TRUE,IF(SEARCH(AM$1,$A17)&gt;0,TRUE,FALSE)),"")</f>
        <v/>
      </c>
      <c r="AN17" s="17" t="str">
        <f>IFERROR(AND(OR(AN1:AO16,$AR17)=TRUE,IF(SEARCH(AN$1,$A17)&gt;0,TRUE,FALSE)),"")</f>
        <v/>
      </c>
      <c r="AO17" s="17" t="b">
        <f>IFERROR(AND(OR(AO1:AO16,$AR17)=TRUE,IF(SEARCH(AO$1,$A17)&gt;0,TRUE,FALSE)),"")</f>
        <v>0</v>
      </c>
      <c r="AP17" s="17">
        <f t="shared" si="0"/>
        <v>0</v>
      </c>
      <c r="AQ17" s="17" t="b">
        <f t="shared" si="1"/>
        <v>0</v>
      </c>
      <c r="AR17" s="17" t="b">
        <f t="shared" si="2"/>
        <v>0</v>
      </c>
      <c r="AS17" s="17" t="b">
        <f t="shared" si="3"/>
        <v>0</v>
      </c>
      <c r="AT17" s="17" t="b">
        <f>IF(E17&gt;'Overview (RESPONSES REQUIRED)'!$F$56,FALSE,TRUE)</f>
        <v>0</v>
      </c>
      <c r="AU17" s="17" t="b">
        <f>IF('Overview (RESPONSES REQUIRED)'!$D$56="Y", TRUE, FALSE)</f>
        <v>0</v>
      </c>
      <c r="AV17" s="17" t="str">
        <f t="shared" si="4"/>
        <v>N</v>
      </c>
    </row>
    <row r="18" spans="1:48" ht="15" x14ac:dyDescent="0.15">
      <c r="A18" s="17" t="s">
        <v>1978</v>
      </c>
      <c r="B18" s="17">
        <v>1</v>
      </c>
      <c r="C18" s="17">
        <v>2</v>
      </c>
      <c r="D18" s="17" t="s">
        <v>1963</v>
      </c>
      <c r="E18" s="17">
        <v>2</v>
      </c>
      <c r="F18" s="17" t="str">
        <f>IF('ENDC-mmW'!P21="Y", "Y", IF('ENDC-mmW'!P21="N", "N", 0))</f>
        <v>N</v>
      </c>
      <c r="G18" s="17" t="str">
        <f>IFERROR(AND(OR(G1:H17,$AR18)=TRUE,IF(SEARCH(G$1,$A18)&gt;0,TRUE,FALSE)),"")</f>
        <v/>
      </c>
      <c r="H18" s="17" t="str">
        <f>IFERROR(AND(OR(H1:H17,$AR18)=TRUE,IF(SEARCH(H$1,$A18)&gt;0,TRUE,FALSE)),"")</f>
        <v/>
      </c>
      <c r="I18" s="17" t="str">
        <f>IFERROR(AND(OR(I1:L17,$AR18)=TRUE,IF(SEARCH(I$1,$A18)&gt;0,TRUE,FALSE)),"")</f>
        <v/>
      </c>
      <c r="J18" s="17" t="str">
        <f>IFERROR(AND(OR(J1:L17,$AR18)=TRUE,IF(SEARCH(J$1,$A18)&gt;0,TRUE,FALSE)),"")</f>
        <v/>
      </c>
      <c r="K18" s="17" t="str">
        <f>IFERROR(AND(OR(K1:L17,$AR18)=TRUE,IF(SEARCH(K$1,$A18)&gt;0,TRUE,FALSE)),"")</f>
        <v/>
      </c>
      <c r="L18" s="17" t="str">
        <f>IFERROR(AND(OR(L1:L17,$AR18)=TRUE,IF(SEARCH(L$1,$A18)&gt;0,TRUE,FALSE)),"")</f>
        <v/>
      </c>
      <c r="M18" s="17" t="str">
        <f>IFERROR(AND(OR(M1:M17,$AR18)=TRUE,IF(SEARCH(M$1,$A18)&gt;0,TRUE,FALSE)),"")</f>
        <v/>
      </c>
      <c r="N18" s="17" t="str">
        <f>IFERROR(AND(OR(N1:Q17,$AR18)=TRUE,IF(SEARCH(N$1,$A18)&gt;0,TRUE,FALSE)),"")</f>
        <v/>
      </c>
      <c r="O18" s="17" t="str">
        <f>IFERROR(AND(OR(O1:Q17,$AR18)=TRUE,IF(SEARCH(O$1,$A18)&gt;0,TRUE,FALSE)),"")</f>
        <v/>
      </c>
      <c r="P18" s="17" t="str">
        <f>IFERROR(AND(OR(P1:Q17,$AR18)=TRUE,IF(SEARCH(P$1,$A18)&gt;0,TRUE,FALSE)),"")</f>
        <v/>
      </c>
      <c r="Q18" s="17" t="str">
        <f>IFERROR(AND(OR(Q1:Q17,$AR18)=TRUE,IF(SEARCH(Q$1,$A18)&gt;0,TRUE,FALSE)),"")</f>
        <v/>
      </c>
      <c r="R18" s="17" t="str">
        <f>IFERROR(AND(OR(R1:S17,$AR18)=TRUE,IF(SEARCH(R$1,$A18)&gt;0,TRUE,FALSE)),"")</f>
        <v/>
      </c>
      <c r="S18" s="17" t="str">
        <f>IFERROR(AND(OR(S1:S17,$AR18)=TRUE,IF(SEARCH(S$1,$A18)&gt;0,TRUE,FALSE)),"")</f>
        <v/>
      </c>
      <c r="T18" s="17" t="b">
        <f>IFERROR(AND(OR(T1:T17,$AR18)=TRUE,IF(SEARCH(T$1,$A18)&gt;0,TRUE,FALSE)),"")</f>
        <v>0</v>
      </c>
      <c r="U18" s="17" t="str">
        <f>IFERROR(AND(OR(U1:V17,$AR18)=TRUE,IF(SEARCH(U$1,$A18)&gt;0,TRUE,FALSE)),"")</f>
        <v/>
      </c>
      <c r="V18" s="17" t="str">
        <f>IFERROR(AND(OR(V1:V17,$AR18)=TRUE,IF(SEARCH(V$1,$A18)&gt;0,TRUE,FALSE)),"")</f>
        <v/>
      </c>
      <c r="W18" s="17" t="str">
        <f>IFERROR(AND(OR(W1:Z17,$AR18)=TRUE,IF(SEARCH(W$1,$A18)&gt;0,TRUE,FALSE)),"")</f>
        <v/>
      </c>
      <c r="X18" s="17" t="str">
        <f>IFERROR(AND(OR(X1:Z17,$AR18)=TRUE,IF(SEARCH(X$1,$A18)&gt;0,TRUE,FALSE)),"")</f>
        <v/>
      </c>
      <c r="Y18" s="17" t="str">
        <f>IFERROR(AND(OR(Y1:Z17,$AR18)=TRUE,IF(SEARCH(Y$1,$A18)&gt;0,TRUE,FALSE)),"")</f>
        <v/>
      </c>
      <c r="Z18" s="17" t="str">
        <f>IFERROR(AND(OR(Z1:Z17,$AR18)=TRUE,IF(SEARCH(Z$1,$A18)&gt;0,TRUE,FALSE)),"")</f>
        <v/>
      </c>
      <c r="AA18" s="17" t="str">
        <f>IFERROR(AND(OR(AA1:AA17,$AR18)=TRUE,IF(SEARCH(AA$1,$A18)&gt;0,TRUE,FALSE)),"")</f>
        <v/>
      </c>
      <c r="AB18" s="17" t="str">
        <f>IFERROR(AND(OR(AB1:AE17,$AR18)=TRUE,IF(SEARCH(AB$1,$A18)&gt;0,TRUE,FALSE)),"")</f>
        <v/>
      </c>
      <c r="AC18" s="17" t="str">
        <f>IFERROR(AND(OR(AC1:AE17,$AR18)=TRUE,IF(SEARCH(AC$1,$A18)&gt;0,TRUE,FALSE)),"")</f>
        <v/>
      </c>
      <c r="AD18" s="17" t="str">
        <f>IFERROR(AND(OR(AD1:AE17,$AR18)=TRUE,IF(SEARCH(AD$1,$A18)&gt;0,TRUE,FALSE)),"")</f>
        <v/>
      </c>
      <c r="AE18" s="17" t="str">
        <f>IFERROR(AND(OR(AE1:AE17,$AR18)=TRUE,IF(SEARCH(AE$1,$A18)&gt;0,TRUE,FALSE)),"")</f>
        <v/>
      </c>
      <c r="AF18" s="17" t="str">
        <f>IFERROR(AND(OR(AF1:AG17,$AR18)=TRUE,IF(SEARCH(AF$1,$A18)&gt;0,TRUE,FALSE)),"")</f>
        <v/>
      </c>
      <c r="AG18" s="17" t="str">
        <f>IFERROR(AND(OR(AG1:AG17,$AR18)=TRUE,IF(SEARCH(AG$1,$A18)&gt;0,TRUE,FALSE)),"")</f>
        <v/>
      </c>
      <c r="AH18" s="17" t="str">
        <f>IFERROR(AND(OR(AH1:AH17,$AR18)=TRUE,IF(SEARCH(AH$1,$A18)&gt;0,TRUE,FALSE)),"")</f>
        <v/>
      </c>
      <c r="AI18" s="17" t="b">
        <f>IFERROR(AND(OR(AI1:AL17,$AR18)=TRUE,IF(SEARCH(AI$1,$A18)&gt;0,TRUE,FALSE)),"")</f>
        <v>0</v>
      </c>
      <c r="AJ18" s="17" t="str">
        <f>IFERROR(AND(OR(AJ1:AL17,$AR18)=TRUE,IF(SEARCH(AJ$1,$A18)&gt;0,TRUE,FALSE)),"")</f>
        <v/>
      </c>
      <c r="AK18" s="17" t="str">
        <f>IFERROR(AND(OR(AK1:AL17,$AR18)=TRUE,IF(SEARCH(AK$1,$A18)&gt;0,TRUE,FALSE)),"")</f>
        <v/>
      </c>
      <c r="AL18" s="17" t="str">
        <f>IFERROR(AND(OR(AL1:AL17,$AR18)=TRUE,IF(SEARCH(AL$1,$A18)&gt;0,TRUE,FALSE)),"")</f>
        <v/>
      </c>
      <c r="AM18" s="17" t="str">
        <f>IFERROR(AND(OR(AM1:AO17,$AR18)=TRUE,IF(SEARCH(AM$1,$A18)&gt;0,TRUE,FALSE)),"")</f>
        <v/>
      </c>
      <c r="AN18" s="17" t="str">
        <f>IFERROR(AND(OR(AN1:AO17,$AR18)=TRUE,IF(SEARCH(AN$1,$A18)&gt;0,TRUE,FALSE)),"")</f>
        <v/>
      </c>
      <c r="AO18" s="17" t="str">
        <f>IFERROR(AND(OR(AO1:AO17,$AR18)=TRUE,IF(SEARCH(AO$1,$A18)&gt;0,TRUE,FALSE)),"")</f>
        <v/>
      </c>
      <c r="AP18" s="17">
        <f t="shared" si="0"/>
        <v>0</v>
      </c>
      <c r="AQ18" s="17" t="b">
        <f t="shared" si="1"/>
        <v>0</v>
      </c>
      <c r="AR18" s="17" t="b">
        <f t="shared" si="2"/>
        <v>0</v>
      </c>
      <c r="AS18" s="17" t="b">
        <f t="shared" si="3"/>
        <v>0</v>
      </c>
      <c r="AT18" s="17" t="b">
        <f>IF(E18&gt;'Overview (RESPONSES REQUIRED)'!$F$56,FALSE,TRUE)</f>
        <v>0</v>
      </c>
      <c r="AU18" s="17" t="b">
        <f>IF('Overview (RESPONSES REQUIRED)'!$D$56="Y", TRUE, FALSE)</f>
        <v>0</v>
      </c>
      <c r="AV18" s="17" t="str">
        <f t="shared" si="4"/>
        <v>N</v>
      </c>
    </row>
    <row r="19" spans="1:48" ht="15" x14ac:dyDescent="0.15">
      <c r="A19" s="17" t="s">
        <v>1979</v>
      </c>
      <c r="B19" s="17">
        <v>1</v>
      </c>
      <c r="C19" s="17">
        <v>2</v>
      </c>
      <c r="D19" s="17" t="s">
        <v>1963</v>
      </c>
      <c r="E19" s="17">
        <v>2</v>
      </c>
      <c r="F19" s="17" t="str">
        <f>IF('ENDC-mmW'!P22="Y", "Y", IF('ENDC-mmW'!P22="N", "N", 0))</f>
        <v>N</v>
      </c>
      <c r="G19" s="17" t="str">
        <f>IFERROR(AND(OR(G1:H18,$AR19)=TRUE,IF(SEARCH(G$1,$A19)&gt;0,TRUE,FALSE)),"")</f>
        <v/>
      </c>
      <c r="H19" s="17" t="str">
        <f>IFERROR(AND(OR(H1:H18,$AR19)=TRUE,IF(SEARCH(H$1,$A19)&gt;0,TRUE,FALSE)),"")</f>
        <v/>
      </c>
      <c r="I19" s="17" t="str">
        <f>IFERROR(AND(OR(I1:L18,$AR19)=TRUE,IF(SEARCH(I$1,$A19)&gt;0,TRUE,FALSE)),"")</f>
        <v/>
      </c>
      <c r="J19" s="17" t="str">
        <f>IFERROR(AND(OR(J1:L18,$AR19)=TRUE,IF(SEARCH(J$1,$A19)&gt;0,TRUE,FALSE)),"")</f>
        <v/>
      </c>
      <c r="K19" s="17" t="str">
        <f>IFERROR(AND(OR(K1:L18,$AR19)=TRUE,IF(SEARCH(K$1,$A19)&gt;0,TRUE,FALSE)),"")</f>
        <v/>
      </c>
      <c r="L19" s="17" t="str">
        <f>IFERROR(AND(OR(L1:L18,$AR19)=TRUE,IF(SEARCH(L$1,$A19)&gt;0,TRUE,FALSE)),"")</f>
        <v/>
      </c>
      <c r="M19" s="17" t="str">
        <f>IFERROR(AND(OR(M1:M18,$AR19)=TRUE,IF(SEARCH(M$1,$A19)&gt;0,TRUE,FALSE)),"")</f>
        <v/>
      </c>
      <c r="N19" s="17" t="b">
        <f>IFERROR(AND(OR(N1:Q18,$AR19)=TRUE,IF(SEARCH(N$1,$A19)&gt;0,TRUE,FALSE)),"")</f>
        <v>0</v>
      </c>
      <c r="O19" s="17" t="str">
        <f>IFERROR(AND(OR(O1:Q18,$AR19)=TRUE,IF(SEARCH(O$1,$A19)&gt;0,TRUE,FALSE)),"")</f>
        <v/>
      </c>
      <c r="P19" s="17" t="str">
        <f>IFERROR(AND(OR(P1:Q18,$AR19)=TRUE,IF(SEARCH(P$1,$A19)&gt;0,TRUE,FALSE)),"")</f>
        <v/>
      </c>
      <c r="Q19" s="17" t="str">
        <f>IFERROR(AND(OR(Q1:Q18,$AR19)=TRUE,IF(SEARCH(Q$1,$A19)&gt;0,TRUE,FALSE)),"")</f>
        <v/>
      </c>
      <c r="R19" s="17" t="str">
        <f>IFERROR(AND(OR(R1:S18,$AR19)=TRUE,IF(SEARCH(R$1,$A19)&gt;0,TRUE,FALSE)),"")</f>
        <v/>
      </c>
      <c r="S19" s="17" t="str">
        <f>IFERROR(AND(OR(S1:S18,$AR19)=TRUE,IF(SEARCH(S$1,$A19)&gt;0,TRUE,FALSE)),"")</f>
        <v/>
      </c>
      <c r="T19" s="17" t="str">
        <f>IFERROR(AND(OR(T1:T18,$AR19)=TRUE,IF(SEARCH(T$1,$A19)&gt;0,TRUE,FALSE)),"")</f>
        <v/>
      </c>
      <c r="U19" s="17" t="str">
        <f>IFERROR(AND(OR(U1:V18,$AR19)=TRUE,IF(SEARCH(U$1,$A19)&gt;0,TRUE,FALSE)),"")</f>
        <v/>
      </c>
      <c r="V19" s="17" t="str">
        <f>IFERROR(AND(OR(V1:V18,$AR19)=TRUE,IF(SEARCH(V$1,$A19)&gt;0,TRUE,FALSE)),"")</f>
        <v/>
      </c>
      <c r="W19" s="17" t="str">
        <f>IFERROR(AND(OR(W1:Z18,$AR19)=TRUE,IF(SEARCH(W$1,$A19)&gt;0,TRUE,FALSE)),"")</f>
        <v/>
      </c>
      <c r="X19" s="17" t="str">
        <f>IFERROR(AND(OR(X1:Z18,$AR19)=TRUE,IF(SEARCH(X$1,$A19)&gt;0,TRUE,FALSE)),"")</f>
        <v/>
      </c>
      <c r="Y19" s="17" t="str">
        <f>IFERROR(AND(OR(Y1:Z18,$AR19)=TRUE,IF(SEARCH(Y$1,$A19)&gt;0,TRUE,FALSE)),"")</f>
        <v/>
      </c>
      <c r="Z19" s="17" t="str">
        <f>IFERROR(AND(OR(Z1:Z18,$AR19)=TRUE,IF(SEARCH(Z$1,$A19)&gt;0,TRUE,FALSE)),"")</f>
        <v/>
      </c>
      <c r="AA19" s="17" t="str">
        <f>IFERROR(AND(OR(AA1:AA18,$AR19)=TRUE,IF(SEARCH(AA$1,$A19)&gt;0,TRUE,FALSE)),"")</f>
        <v/>
      </c>
      <c r="AB19" s="17" t="str">
        <f>IFERROR(AND(OR(AB1:AE18,$AR19)=TRUE,IF(SEARCH(AB$1,$A19)&gt;0,TRUE,FALSE)),"")</f>
        <v/>
      </c>
      <c r="AC19" s="17" t="str">
        <f>IFERROR(AND(OR(AC1:AE18,$AR19)=TRUE,IF(SEARCH(AC$1,$A19)&gt;0,TRUE,FALSE)),"")</f>
        <v/>
      </c>
      <c r="AD19" s="17" t="str">
        <f>IFERROR(AND(OR(AD1:AE18,$AR19)=TRUE,IF(SEARCH(AD$1,$A19)&gt;0,TRUE,FALSE)),"")</f>
        <v/>
      </c>
      <c r="AE19" s="17" t="str">
        <f>IFERROR(AND(OR(AE1:AE18,$AR19)=TRUE,IF(SEARCH(AE$1,$A19)&gt;0,TRUE,FALSE)),"")</f>
        <v/>
      </c>
      <c r="AF19" s="17" t="str">
        <f>IFERROR(AND(OR(AF1:AG18,$AR19)=TRUE,IF(SEARCH(AF$1,$A19)&gt;0,TRUE,FALSE)),"")</f>
        <v/>
      </c>
      <c r="AG19" s="17" t="str">
        <f>IFERROR(AND(OR(AG1:AG18,$AR19)=TRUE,IF(SEARCH(AG$1,$A19)&gt;0,TRUE,FALSE)),"")</f>
        <v/>
      </c>
      <c r="AH19" s="17" t="str">
        <f>IFERROR(AND(OR(AH1:AH18,$AR19)=TRUE,IF(SEARCH(AH$1,$A19)&gt;0,TRUE,FALSE)),"")</f>
        <v/>
      </c>
      <c r="AI19" s="17" t="b">
        <f>IFERROR(AND(OR(AI1:AL18,$AR19)=TRUE,IF(SEARCH(AI$1,$A19)&gt;0,TRUE,FALSE)),"")</f>
        <v>0</v>
      </c>
      <c r="AJ19" s="17" t="str">
        <f>IFERROR(AND(OR(AJ1:AL18,$AR19)=TRUE,IF(SEARCH(AJ$1,$A19)&gt;0,TRUE,FALSE)),"")</f>
        <v/>
      </c>
      <c r="AK19" s="17" t="str">
        <f>IFERROR(AND(OR(AK1:AL18,$AR19)=TRUE,IF(SEARCH(AK$1,$A19)&gt;0,TRUE,FALSE)),"")</f>
        <v/>
      </c>
      <c r="AL19" s="17" t="str">
        <f>IFERROR(AND(OR(AL1:AL18,$AR19)=TRUE,IF(SEARCH(AL$1,$A19)&gt;0,TRUE,FALSE)),"")</f>
        <v/>
      </c>
      <c r="AM19" s="17" t="str">
        <f>IFERROR(AND(OR(AM1:AO18,$AR19)=TRUE,IF(SEARCH(AM$1,$A19)&gt;0,TRUE,FALSE)),"")</f>
        <v/>
      </c>
      <c r="AN19" s="17" t="str">
        <f>IFERROR(AND(OR(AN1:AO18,$AR19)=TRUE,IF(SEARCH(AN$1,$A19)&gt;0,TRUE,FALSE)),"")</f>
        <v/>
      </c>
      <c r="AO19" s="17" t="str">
        <f>IFERROR(AND(OR(AO1:AO18,$AR19)=TRUE,IF(SEARCH(AO$1,$A19)&gt;0,TRUE,FALSE)),"")</f>
        <v/>
      </c>
      <c r="AP19" s="17">
        <f t="shared" si="0"/>
        <v>0</v>
      </c>
      <c r="AQ19" s="17" t="b">
        <f t="shared" si="1"/>
        <v>0</v>
      </c>
      <c r="AR19" s="17" t="b">
        <f t="shared" si="2"/>
        <v>0</v>
      </c>
      <c r="AS19" s="17" t="b">
        <f t="shared" si="3"/>
        <v>0</v>
      </c>
      <c r="AT19" s="17" t="b">
        <f>IF(E19&gt;'Overview (RESPONSES REQUIRED)'!$F$56,FALSE,TRUE)</f>
        <v>0</v>
      </c>
      <c r="AU19" s="17" t="b">
        <f>IF('Overview (RESPONSES REQUIRED)'!$D$56="Y", TRUE, FALSE)</f>
        <v>0</v>
      </c>
      <c r="AV19" s="17" t="str">
        <f t="shared" si="4"/>
        <v>N</v>
      </c>
    </row>
    <row r="20" spans="1:48" ht="15" x14ac:dyDescent="0.15">
      <c r="A20" s="17" t="s">
        <v>1980</v>
      </c>
      <c r="B20" s="17">
        <v>1</v>
      </c>
      <c r="C20" s="17">
        <v>2</v>
      </c>
      <c r="D20" s="17" t="s">
        <v>1963</v>
      </c>
      <c r="E20" s="17">
        <v>2</v>
      </c>
      <c r="F20" s="17" t="str">
        <f>IF('ENDC-mmW'!P23="Y", "Y", IF('ENDC-mmW'!P23="N", "N", 0))</f>
        <v>N</v>
      </c>
      <c r="G20" s="17" t="str">
        <f>IFERROR(AND(OR(G1:H19,$AR20)=TRUE,IF(SEARCH(G$1,$A20)&gt;0,TRUE,FALSE)),"")</f>
        <v/>
      </c>
      <c r="H20" s="17" t="str">
        <f>IFERROR(AND(OR(H1:H19,$AR20)=TRUE,IF(SEARCH(H$1,$A20)&gt;0,TRUE,FALSE)),"")</f>
        <v/>
      </c>
      <c r="I20" s="17" t="b">
        <f>IFERROR(AND(OR(I1:L19,$AR20)=TRUE,IF(SEARCH(I$1,$A20)&gt;0,TRUE,FALSE)),"")</f>
        <v>0</v>
      </c>
      <c r="J20" s="17" t="str">
        <f>IFERROR(AND(OR(J1:L19,$AR20)=TRUE,IF(SEARCH(J$1,$A20)&gt;0,TRUE,FALSE)),"")</f>
        <v/>
      </c>
      <c r="K20" s="17" t="str">
        <f>IFERROR(AND(OR(K1:L19,$AR20)=TRUE,IF(SEARCH(K$1,$A20)&gt;0,TRUE,FALSE)),"")</f>
        <v/>
      </c>
      <c r="L20" s="17" t="str">
        <f>IFERROR(AND(OR(L1:L19,$AR20)=TRUE,IF(SEARCH(L$1,$A20)&gt;0,TRUE,FALSE)),"")</f>
        <v/>
      </c>
      <c r="M20" s="17" t="str">
        <f>IFERROR(AND(OR(M1:M19,$AR20)=TRUE,IF(SEARCH(M$1,$A20)&gt;0,TRUE,FALSE)),"")</f>
        <v/>
      </c>
      <c r="N20" s="17" t="str">
        <f>IFERROR(AND(OR(N1:Q19,$AR20)=TRUE,IF(SEARCH(N$1,$A20)&gt;0,TRUE,FALSE)),"")</f>
        <v/>
      </c>
      <c r="O20" s="17" t="str">
        <f>IFERROR(AND(OR(O1:Q19,$AR20)=TRUE,IF(SEARCH(O$1,$A20)&gt;0,TRUE,FALSE)),"")</f>
        <v/>
      </c>
      <c r="P20" s="17" t="str">
        <f>IFERROR(AND(OR(P1:Q19,$AR20)=TRUE,IF(SEARCH(P$1,$A20)&gt;0,TRUE,FALSE)),"")</f>
        <v/>
      </c>
      <c r="Q20" s="17" t="str">
        <f>IFERROR(AND(OR(Q1:Q19,$AR20)=TRUE,IF(SEARCH(Q$1,$A20)&gt;0,TRUE,FALSE)),"")</f>
        <v/>
      </c>
      <c r="R20" s="17" t="str">
        <f>IFERROR(AND(OR(R1:S19,$AR20)=TRUE,IF(SEARCH(R$1,$A20)&gt;0,TRUE,FALSE)),"")</f>
        <v/>
      </c>
      <c r="S20" s="17" t="str">
        <f>IFERROR(AND(OR(S1:S19,$AR20)=TRUE,IF(SEARCH(S$1,$A20)&gt;0,TRUE,FALSE)),"")</f>
        <v/>
      </c>
      <c r="T20" s="17" t="str">
        <f>IFERROR(AND(OR(T1:T19,$AR20)=TRUE,IF(SEARCH(T$1,$A20)&gt;0,TRUE,FALSE)),"")</f>
        <v/>
      </c>
      <c r="U20" s="17" t="str">
        <f>IFERROR(AND(OR(U1:V19,$AR20)=TRUE,IF(SEARCH(U$1,$A20)&gt;0,TRUE,FALSE)),"")</f>
        <v/>
      </c>
      <c r="V20" s="17" t="str">
        <f>IFERROR(AND(OR(V1:V19,$AR20)=TRUE,IF(SEARCH(V$1,$A20)&gt;0,TRUE,FALSE)),"")</f>
        <v/>
      </c>
      <c r="W20" s="17" t="str">
        <f>IFERROR(AND(OR(W1:Z19,$AR20)=TRUE,IF(SEARCH(W$1,$A20)&gt;0,TRUE,FALSE)),"")</f>
        <v/>
      </c>
      <c r="X20" s="17" t="str">
        <f>IFERROR(AND(OR(X1:Z19,$AR20)=TRUE,IF(SEARCH(X$1,$A20)&gt;0,TRUE,FALSE)),"")</f>
        <v/>
      </c>
      <c r="Y20" s="17" t="str">
        <f>IFERROR(AND(OR(Y1:Z19,$AR20)=TRUE,IF(SEARCH(Y$1,$A20)&gt;0,TRUE,FALSE)),"")</f>
        <v/>
      </c>
      <c r="Z20" s="17" t="str">
        <f>IFERROR(AND(OR(Z1:Z19,$AR20)=TRUE,IF(SEARCH(Z$1,$A20)&gt;0,TRUE,FALSE)),"")</f>
        <v/>
      </c>
      <c r="AA20" s="17" t="str">
        <f>IFERROR(AND(OR(AA1:AA19,$AR20)=TRUE,IF(SEARCH(AA$1,$A20)&gt;0,TRUE,FALSE)),"")</f>
        <v/>
      </c>
      <c r="AB20" s="17" t="str">
        <f>IFERROR(AND(OR(AB1:AE19,$AR20)=TRUE,IF(SEARCH(AB$1,$A20)&gt;0,TRUE,FALSE)),"")</f>
        <v/>
      </c>
      <c r="AC20" s="17" t="str">
        <f>IFERROR(AND(OR(AC1:AE19,$AR20)=TRUE,IF(SEARCH(AC$1,$A20)&gt;0,TRUE,FALSE)),"")</f>
        <v/>
      </c>
      <c r="AD20" s="17" t="str">
        <f>IFERROR(AND(OR(AD1:AE19,$AR20)=TRUE,IF(SEARCH(AD$1,$A20)&gt;0,TRUE,FALSE)),"")</f>
        <v/>
      </c>
      <c r="AE20" s="17" t="str">
        <f>IFERROR(AND(OR(AE1:AE19,$AR20)=TRUE,IF(SEARCH(AE$1,$A20)&gt;0,TRUE,FALSE)),"")</f>
        <v/>
      </c>
      <c r="AF20" s="17" t="str">
        <f>IFERROR(AND(OR(AF1:AG19,$AR20)=TRUE,IF(SEARCH(AF$1,$A20)&gt;0,TRUE,FALSE)),"")</f>
        <v/>
      </c>
      <c r="AG20" s="17" t="str">
        <f>IFERROR(AND(OR(AG1:AG19,$AR20)=TRUE,IF(SEARCH(AG$1,$A20)&gt;0,TRUE,FALSE)),"")</f>
        <v/>
      </c>
      <c r="AH20" s="17" t="str">
        <f>IFERROR(AND(OR(AH1:AH19,$AR20)=TRUE,IF(SEARCH(AH$1,$A20)&gt;0,TRUE,FALSE)),"")</f>
        <v/>
      </c>
      <c r="AI20" s="17" t="b">
        <f>IFERROR(AND(OR(AI1:AL19,$AR20)=TRUE,IF(SEARCH(AI$1,$A20)&gt;0,TRUE,FALSE)),"")</f>
        <v>0</v>
      </c>
      <c r="AJ20" s="17" t="str">
        <f>IFERROR(AND(OR(AJ1:AL19,$AR20)=TRUE,IF(SEARCH(AJ$1,$A20)&gt;0,TRUE,FALSE)),"")</f>
        <v/>
      </c>
      <c r="AK20" s="17" t="str">
        <f>IFERROR(AND(OR(AK1:AL19,$AR20)=TRUE,IF(SEARCH(AK$1,$A20)&gt;0,TRUE,FALSE)),"")</f>
        <v/>
      </c>
      <c r="AL20" s="17" t="str">
        <f>IFERROR(AND(OR(AL1:AL19,$AR20)=TRUE,IF(SEARCH(AL$1,$A20)&gt;0,TRUE,FALSE)),"")</f>
        <v/>
      </c>
      <c r="AM20" s="17" t="str">
        <f>IFERROR(AND(OR(AM1:AO19,$AR20)=TRUE,IF(SEARCH(AM$1,$A20)&gt;0,TRUE,FALSE)),"")</f>
        <v/>
      </c>
      <c r="AN20" s="17" t="str">
        <f>IFERROR(AND(OR(AN1:AO19,$AR20)=TRUE,IF(SEARCH(AN$1,$A20)&gt;0,TRUE,FALSE)),"")</f>
        <v/>
      </c>
      <c r="AO20" s="17" t="str">
        <f>IFERROR(AND(OR(AO1:AO19,$AR20)=TRUE,IF(SEARCH(AO$1,$A20)&gt;0,TRUE,FALSE)),"")</f>
        <v/>
      </c>
      <c r="AP20" s="17">
        <f t="shared" si="0"/>
        <v>0</v>
      </c>
      <c r="AQ20" s="17" t="b">
        <f t="shared" si="1"/>
        <v>0</v>
      </c>
      <c r="AR20" s="17" t="b">
        <f t="shared" si="2"/>
        <v>0</v>
      </c>
      <c r="AS20" s="17" t="b">
        <f t="shared" si="3"/>
        <v>0</v>
      </c>
      <c r="AT20" s="17" t="b">
        <f>IF(E20&gt;'Overview (RESPONSES REQUIRED)'!$F$56,FALSE,TRUE)</f>
        <v>0</v>
      </c>
      <c r="AU20" s="17" t="b">
        <f>IF('Overview (RESPONSES REQUIRED)'!$D$56="Y", TRUE, FALSE)</f>
        <v>0</v>
      </c>
      <c r="AV20" s="17" t="str">
        <f t="shared" si="4"/>
        <v>N</v>
      </c>
    </row>
    <row r="21" spans="1:48" ht="15" x14ac:dyDescent="0.15">
      <c r="A21" s="17" t="s">
        <v>1981</v>
      </c>
      <c r="B21" s="17">
        <v>1</v>
      </c>
      <c r="C21" s="17">
        <v>2</v>
      </c>
      <c r="D21" s="17" t="s">
        <v>1963</v>
      </c>
      <c r="E21" s="17">
        <v>4</v>
      </c>
      <c r="F21" s="17" t="str">
        <f>IF('ENDC-mmW'!P24="Y", "Y", IF('ENDC-mmW'!P24="N", "N", 0))</f>
        <v>N</v>
      </c>
      <c r="G21" s="17" t="str">
        <f>IFERROR(AND(OR(G1:H20,$AR21)=TRUE,IF(SEARCH(G$1,$A21)&gt;0,TRUE,FALSE)),"")</f>
        <v/>
      </c>
      <c r="H21" s="17" t="str">
        <f>IFERROR(AND(OR(H1:H20,$AR21)=TRUE,IF(SEARCH(H$1,$A21)&gt;0,TRUE,FALSE)),"")</f>
        <v/>
      </c>
      <c r="I21" s="17" t="str">
        <f>IFERROR(AND(OR(I1:L20,$AR21)=TRUE,IF(SEARCH(I$1,$A21)&gt;0,TRUE,FALSE)),"")</f>
        <v/>
      </c>
      <c r="J21" s="17" t="str">
        <f>IFERROR(AND(OR(J1:L20,$AR21)=TRUE,IF(SEARCH(J$1,$A21)&gt;0,TRUE,FALSE)),"")</f>
        <v/>
      </c>
      <c r="K21" s="17" t="str">
        <f>IFERROR(AND(OR(K1:L20,$AR21)=TRUE,IF(SEARCH(K$1,$A21)&gt;0,TRUE,FALSE)),"")</f>
        <v/>
      </c>
      <c r="L21" s="17" t="str">
        <f>IFERROR(AND(OR(L1:L20,$AR21)=TRUE,IF(SEARCH(L$1,$A21)&gt;0,TRUE,FALSE)),"")</f>
        <v/>
      </c>
      <c r="M21" s="17" t="str">
        <f>IFERROR(AND(OR(M1:M20,$AR21)=TRUE,IF(SEARCH(M$1,$A21)&gt;0,TRUE,FALSE)),"")</f>
        <v/>
      </c>
      <c r="N21" s="17" t="str">
        <f>IFERROR(AND(OR(N1:Q20,$AR21)=TRUE,IF(SEARCH(N$1,$A21)&gt;0,TRUE,FALSE)),"")</f>
        <v/>
      </c>
      <c r="O21" s="17" t="b">
        <f>IFERROR(AND(OR(O1:Q20,$AR21)=TRUE,IF(SEARCH(O$1,$A21)&gt;0,TRUE,FALSE)),"")</f>
        <v>0</v>
      </c>
      <c r="P21" s="17" t="str">
        <f>IFERROR(AND(OR(P1:Q20,$AR21)=TRUE,IF(SEARCH(P$1,$A21)&gt;0,TRUE,FALSE)),"")</f>
        <v/>
      </c>
      <c r="Q21" s="17" t="str">
        <f>IFERROR(AND(OR(Q1:Q20,$AR21)=TRUE,IF(SEARCH(Q$1,$A21)&gt;0,TRUE,FALSE)),"")</f>
        <v/>
      </c>
      <c r="R21" s="17" t="str">
        <f>IFERROR(AND(OR(R1:S20,$AR21)=TRUE,IF(SEARCH(R$1,$A21)&gt;0,TRUE,FALSE)),"")</f>
        <v/>
      </c>
      <c r="S21" s="17" t="str">
        <f>IFERROR(AND(OR(S1:S20,$AR21)=TRUE,IF(SEARCH(S$1,$A21)&gt;0,TRUE,FALSE)),"")</f>
        <v/>
      </c>
      <c r="T21" s="17" t="str">
        <f>IFERROR(AND(OR(T1:T20,$AR21)=TRUE,IF(SEARCH(T$1,$A21)&gt;0,TRUE,FALSE)),"")</f>
        <v/>
      </c>
      <c r="U21" s="17" t="str">
        <f>IFERROR(AND(OR(U1:V20,$AR21)=TRUE,IF(SEARCH(U$1,$A21)&gt;0,TRUE,FALSE)),"")</f>
        <v/>
      </c>
      <c r="V21" s="17" t="str">
        <f>IFERROR(AND(OR(V1:V20,$AR21)=TRUE,IF(SEARCH(V$1,$A21)&gt;0,TRUE,FALSE)),"")</f>
        <v/>
      </c>
      <c r="W21" s="17" t="str">
        <f>IFERROR(AND(OR(W1:Z20,$AR21)=TRUE,IF(SEARCH(W$1,$A21)&gt;0,TRUE,FALSE)),"")</f>
        <v/>
      </c>
      <c r="X21" s="17" t="str">
        <f>IFERROR(AND(OR(X1:Z20,$AR21)=TRUE,IF(SEARCH(X$1,$A21)&gt;0,TRUE,FALSE)),"")</f>
        <v/>
      </c>
      <c r="Y21" s="17" t="str">
        <f>IFERROR(AND(OR(Y1:Z20,$AR21)=TRUE,IF(SEARCH(Y$1,$A21)&gt;0,TRUE,FALSE)),"")</f>
        <v/>
      </c>
      <c r="Z21" s="17" t="str">
        <f>IFERROR(AND(OR(Z1:Z20,$AR21)=TRUE,IF(SEARCH(Z$1,$A21)&gt;0,TRUE,FALSE)),"")</f>
        <v/>
      </c>
      <c r="AA21" s="17" t="str">
        <f>IFERROR(AND(OR(AA1:AA20,$AR21)=TRUE,IF(SEARCH(AA$1,$A21)&gt;0,TRUE,FALSE)),"")</f>
        <v/>
      </c>
      <c r="AB21" s="17" t="str">
        <f>IFERROR(AND(OR(AB1:AE20,$AR21)=TRUE,IF(SEARCH(AB$1,$A21)&gt;0,TRUE,FALSE)),"")</f>
        <v/>
      </c>
      <c r="AC21" s="17" t="str">
        <f>IFERROR(AND(OR(AC1:AE20,$AR21)=TRUE,IF(SEARCH(AC$1,$A21)&gt;0,TRUE,FALSE)),"")</f>
        <v/>
      </c>
      <c r="AD21" s="17" t="str">
        <f>IFERROR(AND(OR(AD1:AE20,$AR21)=TRUE,IF(SEARCH(AD$1,$A21)&gt;0,TRUE,FALSE)),"")</f>
        <v/>
      </c>
      <c r="AE21" s="17" t="str">
        <f>IFERROR(AND(OR(AE1:AE20,$AR21)=TRUE,IF(SEARCH(AE$1,$A21)&gt;0,TRUE,FALSE)),"")</f>
        <v/>
      </c>
      <c r="AF21" s="17" t="str">
        <f>IFERROR(AND(OR(AF1:AG20,$AR21)=TRUE,IF(SEARCH(AF$1,$A21)&gt;0,TRUE,FALSE)),"")</f>
        <v/>
      </c>
      <c r="AG21" s="17" t="str">
        <f>IFERROR(AND(OR(AG1:AG20,$AR21)=TRUE,IF(SEARCH(AG$1,$A21)&gt;0,TRUE,FALSE)),"")</f>
        <v/>
      </c>
      <c r="AH21" s="17" t="str">
        <f>IFERROR(AND(OR(AH1:AH20,$AR21)=TRUE,IF(SEARCH(AH$1,$A21)&gt;0,TRUE,FALSE)),"")</f>
        <v/>
      </c>
      <c r="AI21" s="17" t="b">
        <f>IFERROR(AND(OR(AI1:AL20,$AR21)=TRUE,IF(SEARCH(AI$1,$A21)&gt;0,TRUE,FALSE)),"")</f>
        <v>0</v>
      </c>
      <c r="AJ21" s="17" t="str">
        <f>IFERROR(AND(OR(AJ1:AL20,$AR21)=TRUE,IF(SEARCH(AJ$1,$A21)&gt;0,TRUE,FALSE)),"")</f>
        <v/>
      </c>
      <c r="AK21" s="17" t="str">
        <f>IFERROR(AND(OR(AK1:AL20,$AR21)=TRUE,IF(SEARCH(AK$1,$A21)&gt;0,TRUE,FALSE)),"")</f>
        <v/>
      </c>
      <c r="AL21" s="17" t="str">
        <f>IFERROR(AND(OR(AL1:AL20,$AR21)=TRUE,IF(SEARCH(AL$1,$A21)&gt;0,TRUE,FALSE)),"")</f>
        <v/>
      </c>
      <c r="AM21" s="17" t="str">
        <f>IFERROR(AND(OR(AM1:AO20,$AR21)=TRUE,IF(SEARCH(AM$1,$A21)&gt;0,TRUE,FALSE)),"")</f>
        <v/>
      </c>
      <c r="AN21" s="17" t="str">
        <f>IFERROR(AND(OR(AN1:AO20,$AR21)=TRUE,IF(SEARCH(AN$1,$A21)&gt;0,TRUE,FALSE)),"")</f>
        <v/>
      </c>
      <c r="AO21" s="17" t="str">
        <f>IFERROR(AND(OR(AO1:AO20,$AR21)=TRUE,IF(SEARCH(AO$1,$A21)&gt;0,TRUE,FALSE)),"")</f>
        <v/>
      </c>
      <c r="AP21" s="17">
        <f t="shared" si="0"/>
        <v>0</v>
      </c>
      <c r="AQ21" s="17" t="b">
        <f t="shared" si="1"/>
        <v>0</v>
      </c>
      <c r="AR21" s="17" t="b">
        <f t="shared" si="2"/>
        <v>0</v>
      </c>
      <c r="AS21" s="17" t="b">
        <f t="shared" si="3"/>
        <v>0</v>
      </c>
      <c r="AT21" s="17" t="b">
        <f>IF(E21&gt;'Overview (RESPONSES REQUIRED)'!$F$56,FALSE,TRUE)</f>
        <v>0</v>
      </c>
      <c r="AU21" s="17" t="b">
        <f>IF('Overview (RESPONSES REQUIRED)'!$D$56="Y", TRUE, FALSE)</f>
        <v>0</v>
      </c>
      <c r="AV21" s="17" t="str">
        <f t="shared" si="4"/>
        <v>N</v>
      </c>
    </row>
    <row r="22" spans="1:48" ht="15" x14ac:dyDescent="0.15">
      <c r="A22" s="17" t="s">
        <v>1982</v>
      </c>
      <c r="B22" s="17">
        <v>1</v>
      </c>
      <c r="C22" s="17">
        <v>2</v>
      </c>
      <c r="D22" s="17" t="s">
        <v>1963</v>
      </c>
      <c r="E22" s="17">
        <v>4</v>
      </c>
      <c r="F22" s="17" t="str">
        <f>IF('ENDC-mmW'!P25="Y", "Y", IF('ENDC-mmW'!P25="N", "N", 0))</f>
        <v>N</v>
      </c>
      <c r="G22" s="17" t="str">
        <f>IFERROR(AND(OR(G1:H21,$AR22)=TRUE,IF(SEARCH(G$1,$A22)&gt;0,TRUE,FALSE)),"")</f>
        <v/>
      </c>
      <c r="H22" s="17" t="str">
        <f>IFERROR(AND(OR(H1:H21,$AR22)=TRUE,IF(SEARCH(H$1,$A22)&gt;0,TRUE,FALSE)),"")</f>
        <v/>
      </c>
      <c r="I22" s="17" t="str">
        <f>IFERROR(AND(OR(I1:L21,$AR22)=TRUE,IF(SEARCH(I$1,$A22)&gt;0,TRUE,FALSE)),"")</f>
        <v/>
      </c>
      <c r="J22" s="17" t="b">
        <f>IFERROR(AND(OR(J1:L21,$AR22)=TRUE,IF(SEARCH(J$1,$A22)&gt;0,TRUE,FALSE)),"")</f>
        <v>0</v>
      </c>
      <c r="K22" s="17" t="str">
        <f>IFERROR(AND(OR(K1:L21,$AR22)=TRUE,IF(SEARCH(K$1,$A22)&gt;0,TRUE,FALSE)),"")</f>
        <v/>
      </c>
      <c r="L22" s="17" t="str">
        <f>IFERROR(AND(OR(L1:L21,$AR22)=TRUE,IF(SEARCH(L$1,$A22)&gt;0,TRUE,FALSE)),"")</f>
        <v/>
      </c>
      <c r="M22" s="17" t="str">
        <f>IFERROR(AND(OR(M1:M21,$AR22)=TRUE,IF(SEARCH(M$1,$A22)&gt;0,TRUE,FALSE)),"")</f>
        <v/>
      </c>
      <c r="N22" s="17" t="str">
        <f>IFERROR(AND(OR(N1:Q21,$AR22)=TRUE,IF(SEARCH(N$1,$A22)&gt;0,TRUE,FALSE)),"")</f>
        <v/>
      </c>
      <c r="O22" s="17" t="str">
        <f>IFERROR(AND(OR(O1:Q21,$AR22)=TRUE,IF(SEARCH(O$1,$A22)&gt;0,TRUE,FALSE)),"")</f>
        <v/>
      </c>
      <c r="P22" s="17" t="str">
        <f>IFERROR(AND(OR(P1:Q21,$AR22)=TRUE,IF(SEARCH(P$1,$A22)&gt;0,TRUE,FALSE)),"")</f>
        <v/>
      </c>
      <c r="Q22" s="17" t="str">
        <f>IFERROR(AND(OR(Q1:Q21,$AR22)=TRUE,IF(SEARCH(Q$1,$A22)&gt;0,TRUE,FALSE)),"")</f>
        <v/>
      </c>
      <c r="R22" s="17" t="str">
        <f>IFERROR(AND(OR(R1:S21,$AR22)=TRUE,IF(SEARCH(R$1,$A22)&gt;0,TRUE,FALSE)),"")</f>
        <v/>
      </c>
      <c r="S22" s="17" t="str">
        <f>IFERROR(AND(OR(S1:S21,$AR22)=TRUE,IF(SEARCH(S$1,$A22)&gt;0,TRUE,FALSE)),"")</f>
        <v/>
      </c>
      <c r="T22" s="17" t="str">
        <f>IFERROR(AND(OR(T1:T21,$AR22)=TRUE,IF(SEARCH(T$1,$A22)&gt;0,TRUE,FALSE)),"")</f>
        <v/>
      </c>
      <c r="U22" s="17" t="str">
        <f>IFERROR(AND(OR(U1:V21,$AR22)=TRUE,IF(SEARCH(U$1,$A22)&gt;0,TRUE,FALSE)),"")</f>
        <v/>
      </c>
      <c r="V22" s="17" t="str">
        <f>IFERROR(AND(OR(V1:V21,$AR22)=TRUE,IF(SEARCH(V$1,$A22)&gt;0,TRUE,FALSE)),"")</f>
        <v/>
      </c>
      <c r="W22" s="17" t="str">
        <f>IFERROR(AND(OR(W1:Z21,$AR22)=TRUE,IF(SEARCH(W$1,$A22)&gt;0,TRUE,FALSE)),"")</f>
        <v/>
      </c>
      <c r="X22" s="17" t="str">
        <f>IFERROR(AND(OR(X1:Z21,$AR22)=TRUE,IF(SEARCH(X$1,$A22)&gt;0,TRUE,FALSE)),"")</f>
        <v/>
      </c>
      <c r="Y22" s="17" t="str">
        <f>IFERROR(AND(OR(Y1:Z21,$AR22)=TRUE,IF(SEARCH(Y$1,$A22)&gt;0,TRUE,FALSE)),"")</f>
        <v/>
      </c>
      <c r="Z22" s="17" t="str">
        <f>IFERROR(AND(OR(Z1:Z21,$AR22)=TRUE,IF(SEARCH(Z$1,$A22)&gt;0,TRUE,FALSE)),"")</f>
        <v/>
      </c>
      <c r="AA22" s="17" t="str">
        <f>IFERROR(AND(OR(AA1:AA21,$AR22)=TRUE,IF(SEARCH(AA$1,$A22)&gt;0,TRUE,FALSE)),"")</f>
        <v/>
      </c>
      <c r="AB22" s="17" t="str">
        <f>IFERROR(AND(OR(AB1:AE21,$AR22)=TRUE,IF(SEARCH(AB$1,$A22)&gt;0,TRUE,FALSE)),"")</f>
        <v/>
      </c>
      <c r="AC22" s="17" t="str">
        <f>IFERROR(AND(OR(AC1:AE21,$AR22)=TRUE,IF(SEARCH(AC$1,$A22)&gt;0,TRUE,FALSE)),"")</f>
        <v/>
      </c>
      <c r="AD22" s="17" t="str">
        <f>IFERROR(AND(OR(AD1:AE21,$AR22)=TRUE,IF(SEARCH(AD$1,$A22)&gt;0,TRUE,FALSE)),"")</f>
        <v/>
      </c>
      <c r="AE22" s="17" t="str">
        <f>IFERROR(AND(OR(AE1:AE21,$AR22)=TRUE,IF(SEARCH(AE$1,$A22)&gt;0,TRUE,FALSE)),"")</f>
        <v/>
      </c>
      <c r="AF22" s="17" t="str">
        <f>IFERROR(AND(OR(AF1:AG21,$AR22)=TRUE,IF(SEARCH(AF$1,$A22)&gt;0,TRUE,FALSE)),"")</f>
        <v/>
      </c>
      <c r="AG22" s="17" t="str">
        <f>IFERROR(AND(OR(AG1:AG21,$AR22)=TRUE,IF(SEARCH(AG$1,$A22)&gt;0,TRUE,FALSE)),"")</f>
        <v/>
      </c>
      <c r="AH22" s="17" t="str">
        <f>IFERROR(AND(OR(AH1:AH21,$AR22)=TRUE,IF(SEARCH(AH$1,$A22)&gt;0,TRUE,FALSE)),"")</f>
        <v/>
      </c>
      <c r="AI22" s="17" t="b">
        <f>IFERROR(AND(OR(AI1:AL21,$AR22)=TRUE,IF(SEARCH(AI$1,$A22)&gt;0,TRUE,FALSE)),"")</f>
        <v>0</v>
      </c>
      <c r="AJ22" s="17" t="str">
        <f>IFERROR(AND(OR(AJ1:AL21,$AR22)=TRUE,IF(SEARCH(AJ$1,$A22)&gt;0,TRUE,FALSE)),"")</f>
        <v/>
      </c>
      <c r="AK22" s="17" t="str">
        <f>IFERROR(AND(OR(AK1:AL21,$AR22)=TRUE,IF(SEARCH(AK$1,$A22)&gt;0,TRUE,FALSE)),"")</f>
        <v/>
      </c>
      <c r="AL22" s="17" t="str">
        <f>IFERROR(AND(OR(AL1:AL21,$AR22)=TRUE,IF(SEARCH(AL$1,$A22)&gt;0,TRUE,FALSE)),"")</f>
        <v/>
      </c>
      <c r="AM22" s="17" t="str">
        <f>IFERROR(AND(OR(AM1:AO21,$AR22)=TRUE,IF(SEARCH(AM$1,$A22)&gt;0,TRUE,FALSE)),"")</f>
        <v/>
      </c>
      <c r="AN22" s="17" t="str">
        <f>IFERROR(AND(OR(AN1:AO21,$AR22)=TRUE,IF(SEARCH(AN$1,$A22)&gt;0,TRUE,FALSE)),"")</f>
        <v/>
      </c>
      <c r="AO22" s="17" t="str">
        <f>IFERROR(AND(OR(AO1:AO21,$AR22)=TRUE,IF(SEARCH(AO$1,$A22)&gt;0,TRUE,FALSE)),"")</f>
        <v/>
      </c>
      <c r="AP22" s="17">
        <f t="shared" si="0"/>
        <v>0</v>
      </c>
      <c r="AQ22" s="17" t="b">
        <f t="shared" si="1"/>
        <v>0</v>
      </c>
      <c r="AR22" s="17" t="b">
        <f t="shared" si="2"/>
        <v>0</v>
      </c>
      <c r="AS22" s="17" t="b">
        <f t="shared" si="3"/>
        <v>0</v>
      </c>
      <c r="AT22" s="17" t="b">
        <f>IF(E22&gt;'Overview (RESPONSES REQUIRED)'!$F$56,FALSE,TRUE)</f>
        <v>0</v>
      </c>
      <c r="AU22" s="17" t="b">
        <f>IF('Overview (RESPONSES REQUIRED)'!$D$56="Y", TRUE, FALSE)</f>
        <v>0</v>
      </c>
      <c r="AV22" s="17" t="str">
        <f t="shared" si="4"/>
        <v>N</v>
      </c>
    </row>
    <row r="23" spans="1:48" ht="15" x14ac:dyDescent="0.15">
      <c r="A23" s="17" t="s">
        <v>1983</v>
      </c>
      <c r="B23" s="17">
        <v>1</v>
      </c>
      <c r="C23" s="17">
        <v>2</v>
      </c>
      <c r="D23" s="17" t="s">
        <v>1963</v>
      </c>
      <c r="E23" s="17">
        <v>4</v>
      </c>
      <c r="F23" s="17" t="str">
        <f>IF('ENDC-mmW'!P26="Y", "Y", IF('ENDC-mmW'!P26="N", "N", 0))</f>
        <v>N</v>
      </c>
      <c r="G23" s="17" t="str">
        <f>IFERROR(AND(OR(G1:H22,$AR23)=TRUE,IF(SEARCH(G$1,$A23)&gt;0,TRUE,FALSE)),"")</f>
        <v/>
      </c>
      <c r="H23" s="17" t="str">
        <f>IFERROR(AND(OR(H1:H22,$AR23)=TRUE,IF(SEARCH(H$1,$A23)&gt;0,TRUE,FALSE)),"")</f>
        <v/>
      </c>
      <c r="I23" s="17" t="str">
        <f>IFERROR(AND(OR(I1:L22,$AR23)=TRUE,IF(SEARCH(I$1,$A23)&gt;0,TRUE,FALSE)),"")</f>
        <v/>
      </c>
      <c r="J23" s="17" t="str">
        <f>IFERROR(AND(OR(J1:L22,$AR23)=TRUE,IF(SEARCH(J$1,$A23)&gt;0,TRUE,FALSE)),"")</f>
        <v/>
      </c>
      <c r="K23" s="17" t="str">
        <f>IFERROR(AND(OR(K1:L22,$AR23)=TRUE,IF(SEARCH(K$1,$A23)&gt;0,TRUE,FALSE)),"")</f>
        <v/>
      </c>
      <c r="L23" s="17" t="str">
        <f>IFERROR(AND(OR(L1:L22,$AR23)=TRUE,IF(SEARCH(L$1,$A23)&gt;0,TRUE,FALSE)),"")</f>
        <v/>
      </c>
      <c r="M23" s="17" t="str">
        <f>IFERROR(AND(OR(M1:M22,$AR23)=TRUE,IF(SEARCH(M$1,$A23)&gt;0,TRUE,FALSE)),"")</f>
        <v/>
      </c>
      <c r="N23" s="17" t="str">
        <f>IFERROR(AND(OR(N1:Q22,$AR23)=TRUE,IF(SEARCH(N$1,$A23)&gt;0,TRUE,FALSE)),"")</f>
        <v/>
      </c>
      <c r="O23" s="17" t="str">
        <f>IFERROR(AND(OR(O1:Q22,$AR23)=TRUE,IF(SEARCH(O$1,$A23)&gt;0,TRUE,FALSE)),"")</f>
        <v/>
      </c>
      <c r="P23" s="17" t="b">
        <f>IFERROR(AND(OR(P1:Q22,$AR23)=TRUE,IF(SEARCH(P$1,$A23)&gt;0,TRUE,FALSE)),"")</f>
        <v>0</v>
      </c>
      <c r="Q23" s="17" t="str">
        <f>IFERROR(AND(OR(Q1:Q22,$AR23)=TRUE,IF(SEARCH(Q$1,$A23)&gt;0,TRUE,FALSE)),"")</f>
        <v/>
      </c>
      <c r="R23" s="17" t="str">
        <f>IFERROR(AND(OR(R1:S22,$AR23)=TRUE,IF(SEARCH(R$1,$A23)&gt;0,TRUE,FALSE)),"")</f>
        <v/>
      </c>
      <c r="S23" s="17" t="str">
        <f>IFERROR(AND(OR(S1:S22,$AR23)=TRUE,IF(SEARCH(S$1,$A23)&gt;0,TRUE,FALSE)),"")</f>
        <v/>
      </c>
      <c r="T23" s="17" t="str">
        <f>IFERROR(AND(OR(T1:T22,$AR23)=TRUE,IF(SEARCH(T$1,$A23)&gt;0,TRUE,FALSE)),"")</f>
        <v/>
      </c>
      <c r="U23" s="17" t="str">
        <f>IFERROR(AND(OR(U1:V22,$AR23)=TRUE,IF(SEARCH(U$1,$A23)&gt;0,TRUE,FALSE)),"")</f>
        <v/>
      </c>
      <c r="V23" s="17" t="str">
        <f>IFERROR(AND(OR(V1:V22,$AR23)=TRUE,IF(SEARCH(V$1,$A23)&gt;0,TRUE,FALSE)),"")</f>
        <v/>
      </c>
      <c r="W23" s="17" t="str">
        <f>IFERROR(AND(OR(W1:Z22,$AR23)=TRUE,IF(SEARCH(W$1,$A23)&gt;0,TRUE,FALSE)),"")</f>
        <v/>
      </c>
      <c r="X23" s="17" t="str">
        <f>IFERROR(AND(OR(X1:Z22,$AR23)=TRUE,IF(SEARCH(X$1,$A23)&gt;0,TRUE,FALSE)),"")</f>
        <v/>
      </c>
      <c r="Y23" s="17" t="str">
        <f>IFERROR(AND(OR(Y1:Z22,$AR23)=TRUE,IF(SEARCH(Y$1,$A23)&gt;0,TRUE,FALSE)),"")</f>
        <v/>
      </c>
      <c r="Z23" s="17" t="str">
        <f>IFERROR(AND(OR(Z1:Z22,$AR23)=TRUE,IF(SEARCH(Z$1,$A23)&gt;0,TRUE,FALSE)),"")</f>
        <v/>
      </c>
      <c r="AA23" s="17" t="str">
        <f>IFERROR(AND(OR(AA1:AA22,$AR23)=TRUE,IF(SEARCH(AA$1,$A23)&gt;0,TRUE,FALSE)),"")</f>
        <v/>
      </c>
      <c r="AB23" s="17" t="str">
        <f>IFERROR(AND(OR(AB1:AE22,$AR23)=TRUE,IF(SEARCH(AB$1,$A23)&gt;0,TRUE,FALSE)),"")</f>
        <v/>
      </c>
      <c r="AC23" s="17" t="str">
        <f>IFERROR(AND(OR(AC1:AE22,$AR23)=TRUE,IF(SEARCH(AC$1,$A23)&gt;0,TRUE,FALSE)),"")</f>
        <v/>
      </c>
      <c r="AD23" s="17" t="str">
        <f>IFERROR(AND(OR(AD1:AE22,$AR23)=TRUE,IF(SEARCH(AD$1,$A23)&gt;0,TRUE,FALSE)),"")</f>
        <v/>
      </c>
      <c r="AE23" s="17" t="str">
        <f>IFERROR(AND(OR(AE1:AE22,$AR23)=TRUE,IF(SEARCH(AE$1,$A23)&gt;0,TRUE,FALSE)),"")</f>
        <v/>
      </c>
      <c r="AF23" s="17" t="str">
        <f>IFERROR(AND(OR(AF1:AG22,$AR23)=TRUE,IF(SEARCH(AF$1,$A23)&gt;0,TRUE,FALSE)),"")</f>
        <v/>
      </c>
      <c r="AG23" s="17" t="str">
        <f>IFERROR(AND(OR(AG1:AG22,$AR23)=TRUE,IF(SEARCH(AG$1,$A23)&gt;0,TRUE,FALSE)),"")</f>
        <v/>
      </c>
      <c r="AH23" s="17" t="str">
        <f>IFERROR(AND(OR(AH1:AH22,$AR23)=TRUE,IF(SEARCH(AH$1,$A23)&gt;0,TRUE,FALSE)),"")</f>
        <v/>
      </c>
      <c r="AI23" s="17" t="b">
        <f>IFERROR(AND(OR(AI1:AL22,$AR23)=TRUE,IF(SEARCH(AI$1,$A23)&gt;0,TRUE,FALSE)),"")</f>
        <v>0</v>
      </c>
      <c r="AJ23" s="17" t="str">
        <f>IFERROR(AND(OR(AJ1:AL22,$AR23)=TRUE,IF(SEARCH(AJ$1,$A23)&gt;0,TRUE,FALSE)),"")</f>
        <v/>
      </c>
      <c r="AK23" s="17" t="str">
        <f>IFERROR(AND(OR(AK1:AL22,$AR23)=TRUE,IF(SEARCH(AK$1,$A23)&gt;0,TRUE,FALSE)),"")</f>
        <v/>
      </c>
      <c r="AL23" s="17" t="str">
        <f>IFERROR(AND(OR(AL1:AL22,$AR23)=TRUE,IF(SEARCH(AL$1,$A23)&gt;0,TRUE,FALSE)),"")</f>
        <v/>
      </c>
      <c r="AM23" s="17" t="str">
        <f>IFERROR(AND(OR(AM1:AO22,$AR23)=TRUE,IF(SEARCH(AM$1,$A23)&gt;0,TRUE,FALSE)),"")</f>
        <v/>
      </c>
      <c r="AN23" s="17" t="str">
        <f>IFERROR(AND(OR(AN1:AO22,$AR23)=TRUE,IF(SEARCH(AN$1,$A23)&gt;0,TRUE,FALSE)),"")</f>
        <v/>
      </c>
      <c r="AO23" s="17" t="str">
        <f>IFERROR(AND(OR(AO1:AO22,$AR23)=TRUE,IF(SEARCH(AO$1,$A23)&gt;0,TRUE,FALSE)),"")</f>
        <v/>
      </c>
      <c r="AP23" s="17">
        <f t="shared" si="0"/>
        <v>0</v>
      </c>
      <c r="AQ23" s="17" t="b">
        <f t="shared" si="1"/>
        <v>0</v>
      </c>
      <c r="AR23" s="17" t="b">
        <f t="shared" si="2"/>
        <v>0</v>
      </c>
      <c r="AS23" s="17" t="b">
        <f t="shared" si="3"/>
        <v>0</v>
      </c>
      <c r="AT23" s="17" t="b">
        <f>IF(E23&gt;'Overview (RESPONSES REQUIRED)'!$F$56,FALSE,TRUE)</f>
        <v>0</v>
      </c>
      <c r="AU23" s="17" t="b">
        <f>IF('Overview (RESPONSES REQUIRED)'!$D$56="Y", TRUE, FALSE)</f>
        <v>0</v>
      </c>
      <c r="AV23" s="17" t="str">
        <f t="shared" si="4"/>
        <v>N</v>
      </c>
    </row>
    <row r="24" spans="1:48" ht="15" x14ac:dyDescent="0.15">
      <c r="A24" s="17" t="s">
        <v>1984</v>
      </c>
      <c r="B24" s="17">
        <v>1</v>
      </c>
      <c r="C24" s="17">
        <v>2</v>
      </c>
      <c r="D24" s="17" t="s">
        <v>1963</v>
      </c>
      <c r="E24" s="17">
        <v>8</v>
      </c>
      <c r="F24" s="17" t="str">
        <f>IF('ENDC-mmW'!P27="Y", "Y", IF('ENDC-mmW'!P27="N", "N", 0))</f>
        <v>N</v>
      </c>
      <c r="G24" s="17" t="str">
        <f>IFERROR(AND(OR(G1:H23,$AR24)=TRUE,IF(SEARCH(G$1,$A24)&gt;0,TRUE,FALSE)),"")</f>
        <v/>
      </c>
      <c r="H24" s="17" t="str">
        <f>IFERROR(AND(OR(H1:H23,$AR24)=TRUE,IF(SEARCH(H$1,$A24)&gt;0,TRUE,FALSE)),"")</f>
        <v/>
      </c>
      <c r="I24" s="17" t="str">
        <f>IFERROR(AND(OR(I1:L23,$AR24)=TRUE,IF(SEARCH(I$1,$A24)&gt;0,TRUE,FALSE)),"")</f>
        <v/>
      </c>
      <c r="J24" s="17" t="str">
        <f>IFERROR(AND(OR(J1:L23,$AR24)=TRUE,IF(SEARCH(J$1,$A24)&gt;0,TRUE,FALSE)),"")</f>
        <v/>
      </c>
      <c r="K24" s="17" t="str">
        <f>IFERROR(AND(OR(K1:L23,$AR24)=TRUE,IF(SEARCH(K$1,$A24)&gt;0,TRUE,FALSE)),"")</f>
        <v/>
      </c>
      <c r="L24" s="17" t="str">
        <f>IFERROR(AND(OR(L1:L23,$AR24)=TRUE,IF(SEARCH(L$1,$A24)&gt;0,TRUE,FALSE)),"")</f>
        <v/>
      </c>
      <c r="M24" s="17" t="str">
        <f>IFERROR(AND(OR(M1:M23,$AR24)=TRUE,IF(SEARCH(M$1,$A24)&gt;0,TRUE,FALSE)),"")</f>
        <v/>
      </c>
      <c r="N24" s="17" t="str">
        <f>IFERROR(AND(OR(N1:Q23,$AR24)=TRUE,IF(SEARCH(N$1,$A24)&gt;0,TRUE,FALSE)),"")</f>
        <v/>
      </c>
      <c r="O24" s="17" t="str">
        <f>IFERROR(AND(OR(O1:Q23,$AR24)=TRUE,IF(SEARCH(O$1,$A24)&gt;0,TRUE,FALSE)),"")</f>
        <v/>
      </c>
      <c r="P24" s="17" t="str">
        <f>IFERROR(AND(OR(P1:Q23,$AR24)=TRUE,IF(SEARCH(P$1,$A24)&gt;0,TRUE,FALSE)),"")</f>
        <v/>
      </c>
      <c r="Q24" s="17" t="b">
        <f>IFERROR(AND(OR(Q1:Q23,$AR24)=TRUE,IF(SEARCH(Q$1,$A24)&gt;0,TRUE,FALSE)),"")</f>
        <v>0</v>
      </c>
      <c r="R24" s="17" t="str">
        <f>IFERROR(AND(OR(R1:S23,$AR24)=TRUE,IF(SEARCH(R$1,$A24)&gt;0,TRUE,FALSE)),"")</f>
        <v/>
      </c>
      <c r="S24" s="17" t="str">
        <f>IFERROR(AND(OR(S1:S23,$AR24)=TRUE,IF(SEARCH(S$1,$A24)&gt;0,TRUE,FALSE)),"")</f>
        <v/>
      </c>
      <c r="T24" s="17" t="str">
        <f>IFERROR(AND(OR(T1:T23,$AR24)=TRUE,IF(SEARCH(T$1,$A24)&gt;0,TRUE,FALSE)),"")</f>
        <v/>
      </c>
      <c r="U24" s="17" t="str">
        <f>IFERROR(AND(OR(U1:V23,$AR24)=TRUE,IF(SEARCH(U$1,$A24)&gt;0,TRUE,FALSE)),"")</f>
        <v/>
      </c>
      <c r="V24" s="17" t="str">
        <f>IFERROR(AND(OR(V1:V23,$AR24)=TRUE,IF(SEARCH(V$1,$A24)&gt;0,TRUE,FALSE)),"")</f>
        <v/>
      </c>
      <c r="W24" s="17" t="str">
        <f>IFERROR(AND(OR(W1:Z23,$AR24)=TRUE,IF(SEARCH(W$1,$A24)&gt;0,TRUE,FALSE)),"")</f>
        <v/>
      </c>
      <c r="X24" s="17" t="str">
        <f>IFERROR(AND(OR(X1:Z23,$AR24)=TRUE,IF(SEARCH(X$1,$A24)&gt;0,TRUE,FALSE)),"")</f>
        <v/>
      </c>
      <c r="Y24" s="17" t="str">
        <f>IFERROR(AND(OR(Y1:Z23,$AR24)=TRUE,IF(SEARCH(Y$1,$A24)&gt;0,TRUE,FALSE)),"")</f>
        <v/>
      </c>
      <c r="Z24" s="17" t="str">
        <f>IFERROR(AND(OR(Z1:Z23,$AR24)=TRUE,IF(SEARCH(Z$1,$A24)&gt;0,TRUE,FALSE)),"")</f>
        <v/>
      </c>
      <c r="AA24" s="17" t="str">
        <f>IFERROR(AND(OR(AA1:AA23,$AR24)=TRUE,IF(SEARCH(AA$1,$A24)&gt;0,TRUE,FALSE)),"")</f>
        <v/>
      </c>
      <c r="AB24" s="17" t="str">
        <f>IFERROR(AND(OR(AB1:AE23,$AR24)=TRUE,IF(SEARCH(AB$1,$A24)&gt;0,TRUE,FALSE)),"")</f>
        <v/>
      </c>
      <c r="AC24" s="17" t="str">
        <f>IFERROR(AND(OR(AC1:AE23,$AR24)=TRUE,IF(SEARCH(AC$1,$A24)&gt;0,TRUE,FALSE)),"")</f>
        <v/>
      </c>
      <c r="AD24" s="17" t="str">
        <f>IFERROR(AND(OR(AD1:AE23,$AR24)=TRUE,IF(SEARCH(AD$1,$A24)&gt;0,TRUE,FALSE)),"")</f>
        <v/>
      </c>
      <c r="AE24" s="17" t="str">
        <f>IFERROR(AND(OR(AE1:AE23,$AR24)=TRUE,IF(SEARCH(AE$1,$A24)&gt;0,TRUE,FALSE)),"")</f>
        <v/>
      </c>
      <c r="AF24" s="17" t="str">
        <f>IFERROR(AND(OR(AF1:AG23,$AR24)=TRUE,IF(SEARCH(AF$1,$A24)&gt;0,TRUE,FALSE)),"")</f>
        <v/>
      </c>
      <c r="AG24" s="17" t="str">
        <f>IFERROR(AND(OR(AG1:AG23,$AR24)=TRUE,IF(SEARCH(AG$1,$A24)&gt;0,TRUE,FALSE)),"")</f>
        <v/>
      </c>
      <c r="AH24" s="17" t="str">
        <f>IFERROR(AND(OR(AH1:AH23,$AR24)=TRUE,IF(SEARCH(AH$1,$A24)&gt;0,TRUE,FALSE)),"")</f>
        <v/>
      </c>
      <c r="AI24" s="17" t="b">
        <f>IFERROR(AND(OR(AI1:AL23,$AR24)=TRUE,IF(SEARCH(AI$1,$A24)&gt;0,TRUE,FALSE)),"")</f>
        <v>0</v>
      </c>
      <c r="AJ24" s="17" t="str">
        <f>IFERROR(AND(OR(AJ1:AL23,$AR24)=TRUE,IF(SEARCH(AJ$1,$A24)&gt;0,TRUE,FALSE)),"")</f>
        <v/>
      </c>
      <c r="AK24" s="17" t="str">
        <f>IFERROR(AND(OR(AK1:AL23,$AR24)=TRUE,IF(SEARCH(AK$1,$A24)&gt;0,TRUE,FALSE)),"")</f>
        <v/>
      </c>
      <c r="AL24" s="17" t="str">
        <f>IFERROR(AND(OR(AL1:AL23,$AR24)=TRUE,IF(SEARCH(AL$1,$A24)&gt;0,TRUE,FALSE)),"")</f>
        <v/>
      </c>
      <c r="AM24" s="17" t="str">
        <f>IFERROR(AND(OR(AM1:AO23,$AR24)=TRUE,IF(SEARCH(AM$1,$A24)&gt;0,TRUE,FALSE)),"")</f>
        <v/>
      </c>
      <c r="AN24" s="17" t="str">
        <f>IFERROR(AND(OR(AN1:AO23,$AR24)=TRUE,IF(SEARCH(AN$1,$A24)&gt;0,TRUE,FALSE)),"")</f>
        <v/>
      </c>
      <c r="AO24" s="17" t="str">
        <f>IFERROR(AND(OR(AO1:AO23,$AR24)=TRUE,IF(SEARCH(AO$1,$A24)&gt;0,TRUE,FALSE)),"")</f>
        <v/>
      </c>
      <c r="AP24" s="17">
        <f t="shared" si="0"/>
        <v>0</v>
      </c>
      <c r="AQ24" s="17" t="b">
        <f t="shared" si="1"/>
        <v>0</v>
      </c>
      <c r="AR24" s="17" t="b">
        <f t="shared" si="2"/>
        <v>0</v>
      </c>
      <c r="AS24" s="17" t="b">
        <f t="shared" si="3"/>
        <v>0</v>
      </c>
      <c r="AT24" s="17" t="b">
        <f>IF(E24&gt;'Overview (RESPONSES REQUIRED)'!$F$56,FALSE,TRUE)</f>
        <v>0</v>
      </c>
      <c r="AU24" s="17" t="b">
        <f>IF('Overview (RESPONSES REQUIRED)'!$D$56="Y", TRUE, FALSE)</f>
        <v>0</v>
      </c>
      <c r="AV24" s="17" t="str">
        <f t="shared" si="4"/>
        <v>N</v>
      </c>
    </row>
    <row r="25" spans="1:48" ht="15" x14ac:dyDescent="0.15">
      <c r="A25" s="17" t="s">
        <v>1985</v>
      </c>
      <c r="B25" s="17">
        <v>1</v>
      </c>
      <c r="C25" s="17">
        <v>2</v>
      </c>
      <c r="D25" s="17" t="s">
        <v>1963</v>
      </c>
      <c r="E25" s="17">
        <v>2</v>
      </c>
      <c r="F25" s="17" t="str">
        <f>IF('ENDC-mmW'!P28="Y", "Y", IF('ENDC-mmW'!P28="N", "N", 0))</f>
        <v>N</v>
      </c>
      <c r="G25" s="17" t="str">
        <f>IFERROR(AND(OR(G1:H24,$AR25)=TRUE,IF(SEARCH(G$1,$A25)&gt;0,TRUE,FALSE)),"")</f>
        <v/>
      </c>
      <c r="H25" s="17" t="str">
        <f>IFERROR(AND(OR(H1:H24,$AR25)=TRUE,IF(SEARCH(H$1,$A25)&gt;0,TRUE,FALSE)),"")</f>
        <v/>
      </c>
      <c r="I25" s="17" t="str">
        <f>IFERROR(AND(OR(I1:L24,$AR25)=TRUE,IF(SEARCH(I$1,$A25)&gt;0,TRUE,FALSE)),"")</f>
        <v/>
      </c>
      <c r="J25" s="17" t="str">
        <f>IFERROR(AND(OR(J1:L24,$AR25)=TRUE,IF(SEARCH(J$1,$A25)&gt;0,TRUE,FALSE)),"")</f>
        <v/>
      </c>
      <c r="K25" s="17" t="str">
        <f>IFERROR(AND(OR(K1:L24,$AR25)=TRUE,IF(SEARCH(K$1,$A25)&gt;0,TRUE,FALSE)),"")</f>
        <v/>
      </c>
      <c r="L25" s="17" t="str">
        <f>IFERROR(AND(OR(L1:L24,$AR25)=TRUE,IF(SEARCH(L$1,$A25)&gt;0,TRUE,FALSE)),"")</f>
        <v/>
      </c>
      <c r="M25" s="17" t="str">
        <f>IFERROR(AND(OR(M1:M24,$AR25)=TRUE,IF(SEARCH(M$1,$A25)&gt;0,TRUE,FALSE)),"")</f>
        <v/>
      </c>
      <c r="N25" s="17" t="str">
        <f>IFERROR(AND(OR(N1:Q24,$AR25)=TRUE,IF(SEARCH(N$1,$A25)&gt;0,TRUE,FALSE)),"")</f>
        <v/>
      </c>
      <c r="O25" s="17" t="str">
        <f>IFERROR(AND(OR(O1:Q24,$AR25)=TRUE,IF(SEARCH(O$1,$A25)&gt;0,TRUE,FALSE)),"")</f>
        <v/>
      </c>
      <c r="P25" s="17" t="str">
        <f>IFERROR(AND(OR(P1:Q24,$AR25)=TRUE,IF(SEARCH(P$1,$A25)&gt;0,TRUE,FALSE)),"")</f>
        <v/>
      </c>
      <c r="Q25" s="17" t="str">
        <f>IFERROR(AND(OR(Q1:Q24,$AR25)=TRUE,IF(SEARCH(Q$1,$A25)&gt;0,TRUE,FALSE)),"")</f>
        <v/>
      </c>
      <c r="R25" s="17" t="str">
        <f>IFERROR(AND(OR(R1:S24,$AR25)=TRUE,IF(SEARCH(R$1,$A25)&gt;0,TRUE,FALSE)),"")</f>
        <v/>
      </c>
      <c r="S25" s="17" t="str">
        <f>IFERROR(AND(OR(S1:S24,$AR25)=TRUE,IF(SEARCH(S$1,$A25)&gt;0,TRUE,FALSE)),"")</f>
        <v/>
      </c>
      <c r="T25" s="17" t="b">
        <f>IFERROR(AND(OR(T1:T24,$AR25)=TRUE,IF(SEARCH(T$1,$A25)&gt;0,TRUE,FALSE)),"")</f>
        <v>0</v>
      </c>
      <c r="U25" s="17" t="str">
        <f>IFERROR(AND(OR(U1:V24,$AR25)=TRUE,IF(SEARCH(U$1,$A25)&gt;0,TRUE,FALSE)),"")</f>
        <v/>
      </c>
      <c r="V25" s="17" t="str">
        <f>IFERROR(AND(OR(V1:V24,$AR25)=TRUE,IF(SEARCH(V$1,$A25)&gt;0,TRUE,FALSE)),"")</f>
        <v/>
      </c>
      <c r="W25" s="17" t="str">
        <f>IFERROR(AND(OR(W1:Z24,$AR25)=TRUE,IF(SEARCH(W$1,$A25)&gt;0,TRUE,FALSE)),"")</f>
        <v/>
      </c>
      <c r="X25" s="17" t="str">
        <f>IFERROR(AND(OR(X1:Z24,$AR25)=TRUE,IF(SEARCH(X$1,$A25)&gt;0,TRUE,FALSE)),"")</f>
        <v/>
      </c>
      <c r="Y25" s="17" t="str">
        <f>IFERROR(AND(OR(Y1:Z24,$AR25)=TRUE,IF(SEARCH(Y$1,$A25)&gt;0,TRUE,FALSE)),"")</f>
        <v/>
      </c>
      <c r="Z25" s="17" t="str">
        <f>IFERROR(AND(OR(Z1:Z24,$AR25)=TRUE,IF(SEARCH(Z$1,$A25)&gt;0,TRUE,FALSE)),"")</f>
        <v/>
      </c>
      <c r="AA25" s="17" t="str">
        <f>IFERROR(AND(OR(AA1:AA24,$AR25)=TRUE,IF(SEARCH(AA$1,$A25)&gt;0,TRUE,FALSE)),"")</f>
        <v/>
      </c>
      <c r="AB25" s="17" t="str">
        <f>IFERROR(AND(OR(AB1:AE24,$AR25)=TRUE,IF(SEARCH(AB$1,$A25)&gt;0,TRUE,FALSE)),"")</f>
        <v/>
      </c>
      <c r="AC25" s="17" t="str">
        <f>IFERROR(AND(OR(AC1:AE24,$AR25)=TRUE,IF(SEARCH(AC$1,$A25)&gt;0,TRUE,FALSE)),"")</f>
        <v/>
      </c>
      <c r="AD25" s="17" t="str">
        <f>IFERROR(AND(OR(AD1:AE24,$AR25)=TRUE,IF(SEARCH(AD$1,$A25)&gt;0,TRUE,FALSE)),"")</f>
        <v/>
      </c>
      <c r="AE25" s="17" t="str">
        <f>IFERROR(AND(OR(AE1:AE24,$AR25)=TRUE,IF(SEARCH(AE$1,$A25)&gt;0,TRUE,FALSE)),"")</f>
        <v/>
      </c>
      <c r="AF25" s="17" t="str">
        <f>IFERROR(AND(OR(AF1:AG24,$AR25)=TRUE,IF(SEARCH(AF$1,$A25)&gt;0,TRUE,FALSE)),"")</f>
        <v/>
      </c>
      <c r="AG25" s="17" t="str">
        <f>IFERROR(AND(OR(AG1:AG24,$AR25)=TRUE,IF(SEARCH(AG$1,$A25)&gt;0,TRUE,FALSE)),"")</f>
        <v/>
      </c>
      <c r="AH25" s="17" t="str">
        <f>IFERROR(AND(OR(AH1:AH24,$AR25)=TRUE,IF(SEARCH(AH$1,$A25)&gt;0,TRUE,FALSE)),"")</f>
        <v/>
      </c>
      <c r="AI25" s="17" t="b">
        <f>IFERROR(AND(OR(AI1:AL24,$AR25)=TRUE,IF(SEARCH(AI$1,$A25)&gt;0,TRUE,FALSE)),"")</f>
        <v>0</v>
      </c>
      <c r="AJ25" s="17" t="str">
        <f>IFERROR(AND(OR(AJ1:AL24,$AR25)=TRUE,IF(SEARCH(AJ$1,$A25)&gt;0,TRUE,FALSE)),"")</f>
        <v/>
      </c>
      <c r="AK25" s="17" t="str">
        <f>IFERROR(AND(OR(AK1:AL24,$AR25)=TRUE,IF(SEARCH(AK$1,$A25)&gt;0,TRUE,FALSE)),"")</f>
        <v/>
      </c>
      <c r="AL25" s="17" t="str">
        <f>IFERROR(AND(OR(AL1:AL24,$AR25)=TRUE,IF(SEARCH(AL$1,$A25)&gt;0,TRUE,FALSE)),"")</f>
        <v/>
      </c>
      <c r="AM25" s="17" t="str">
        <f>IFERROR(AND(OR(AM1:AO24,$AR25)=TRUE,IF(SEARCH(AM$1,$A25)&gt;0,TRUE,FALSE)),"")</f>
        <v/>
      </c>
      <c r="AN25" s="17" t="str">
        <f>IFERROR(AND(OR(AN1:AO24,$AR25)=TRUE,IF(SEARCH(AN$1,$A25)&gt;0,TRUE,FALSE)),"")</f>
        <v/>
      </c>
      <c r="AO25" s="17" t="str">
        <f>IFERROR(AND(OR(AO1:AO24,$AR25)=TRUE,IF(SEARCH(AO$1,$A25)&gt;0,TRUE,FALSE)),"")</f>
        <v/>
      </c>
      <c r="AP25" s="17">
        <f t="shared" si="0"/>
        <v>0</v>
      </c>
      <c r="AQ25" s="17" t="b">
        <f t="shared" si="1"/>
        <v>0</v>
      </c>
      <c r="AR25" s="17" t="b">
        <f t="shared" si="2"/>
        <v>0</v>
      </c>
      <c r="AS25" s="17" t="b">
        <f t="shared" si="3"/>
        <v>0</v>
      </c>
      <c r="AT25" s="17" t="b">
        <f>IF(E25&gt;'Overview (RESPONSES REQUIRED)'!$F$56,FALSE,TRUE)</f>
        <v>0</v>
      </c>
      <c r="AU25" s="17" t="b">
        <f>IF('Overview (RESPONSES REQUIRED)'!$D$56="Y", TRUE, FALSE)</f>
        <v>0</v>
      </c>
      <c r="AV25" s="17" t="str">
        <f t="shared" si="4"/>
        <v>N</v>
      </c>
    </row>
    <row r="26" spans="1:48" ht="15" x14ac:dyDescent="0.15">
      <c r="A26" s="17" t="s">
        <v>1986</v>
      </c>
      <c r="B26" s="17">
        <v>1</v>
      </c>
      <c r="C26" s="17">
        <v>2</v>
      </c>
      <c r="D26" s="17" t="s">
        <v>1963</v>
      </c>
      <c r="E26" s="17">
        <v>2</v>
      </c>
      <c r="F26" s="17" t="str">
        <f>IF('ENDC-mmW'!P29="Y", "Y", IF('ENDC-mmW'!P29="N", "N", 0))</f>
        <v>N</v>
      </c>
      <c r="G26" s="17" t="str">
        <f>IFERROR(AND(OR(G1:H25,$AR26)=TRUE,IF(SEARCH(G$1,$A26)&gt;0,TRUE,FALSE)),"")</f>
        <v/>
      </c>
      <c r="H26" s="17" t="str">
        <f>IFERROR(AND(OR(H1:H25,$AR26)=TRUE,IF(SEARCH(H$1,$A26)&gt;0,TRUE,FALSE)),"")</f>
        <v/>
      </c>
      <c r="I26" s="17" t="str">
        <f>IFERROR(AND(OR(I1:L25,$AR26)=TRUE,IF(SEARCH(I$1,$A26)&gt;0,TRUE,FALSE)),"")</f>
        <v/>
      </c>
      <c r="J26" s="17" t="str">
        <f>IFERROR(AND(OR(J1:L25,$AR26)=TRUE,IF(SEARCH(J$1,$A26)&gt;0,TRUE,FALSE)),"")</f>
        <v/>
      </c>
      <c r="K26" s="17" t="str">
        <f>IFERROR(AND(OR(K1:L25,$AR26)=TRUE,IF(SEARCH(K$1,$A26)&gt;0,TRUE,FALSE)),"")</f>
        <v/>
      </c>
      <c r="L26" s="17" t="str">
        <f>IFERROR(AND(OR(L1:L25,$AR26)=TRUE,IF(SEARCH(L$1,$A26)&gt;0,TRUE,FALSE)),"")</f>
        <v/>
      </c>
      <c r="M26" s="17" t="str">
        <f>IFERROR(AND(OR(M1:M25,$AR26)=TRUE,IF(SEARCH(M$1,$A26)&gt;0,TRUE,FALSE)),"")</f>
        <v/>
      </c>
      <c r="N26" s="17" t="b">
        <f>IFERROR(AND(OR(N1:Q25,$AR26)=TRUE,IF(SEARCH(N$1,$A26)&gt;0,TRUE,FALSE)),"")</f>
        <v>0</v>
      </c>
      <c r="O26" s="17" t="str">
        <f>IFERROR(AND(OR(O1:Q25,$AR26)=TRUE,IF(SEARCH(O$1,$A26)&gt;0,TRUE,FALSE)),"")</f>
        <v/>
      </c>
      <c r="P26" s="17" t="str">
        <f>IFERROR(AND(OR(P1:Q25,$AR26)=TRUE,IF(SEARCH(P$1,$A26)&gt;0,TRUE,FALSE)),"")</f>
        <v/>
      </c>
      <c r="Q26" s="17" t="str">
        <f>IFERROR(AND(OR(Q1:Q25,$AR26)=TRUE,IF(SEARCH(Q$1,$A26)&gt;0,TRUE,FALSE)),"")</f>
        <v/>
      </c>
      <c r="R26" s="17" t="str">
        <f>IFERROR(AND(OR(R1:S25,$AR26)=TRUE,IF(SEARCH(R$1,$A26)&gt;0,TRUE,FALSE)),"")</f>
        <v/>
      </c>
      <c r="S26" s="17" t="str">
        <f>IFERROR(AND(OR(S1:S25,$AR26)=TRUE,IF(SEARCH(S$1,$A26)&gt;0,TRUE,FALSE)),"")</f>
        <v/>
      </c>
      <c r="T26" s="17" t="str">
        <f>IFERROR(AND(OR(T1:T25,$AR26)=TRUE,IF(SEARCH(T$1,$A26)&gt;0,TRUE,FALSE)),"")</f>
        <v/>
      </c>
      <c r="U26" s="17" t="str">
        <f>IFERROR(AND(OR(U1:V25,$AR26)=TRUE,IF(SEARCH(U$1,$A26)&gt;0,TRUE,FALSE)),"")</f>
        <v/>
      </c>
      <c r="V26" s="17" t="str">
        <f>IFERROR(AND(OR(V1:V25,$AR26)=TRUE,IF(SEARCH(V$1,$A26)&gt;0,TRUE,FALSE)),"")</f>
        <v/>
      </c>
      <c r="W26" s="17" t="str">
        <f>IFERROR(AND(OR(W1:Z25,$AR26)=TRUE,IF(SEARCH(W$1,$A26)&gt;0,TRUE,FALSE)),"")</f>
        <v/>
      </c>
      <c r="X26" s="17" t="str">
        <f>IFERROR(AND(OR(X1:Z25,$AR26)=TRUE,IF(SEARCH(X$1,$A26)&gt;0,TRUE,FALSE)),"")</f>
        <v/>
      </c>
      <c r="Y26" s="17" t="str">
        <f>IFERROR(AND(OR(Y1:Z25,$AR26)=TRUE,IF(SEARCH(Y$1,$A26)&gt;0,TRUE,FALSE)),"")</f>
        <v/>
      </c>
      <c r="Z26" s="17" t="str">
        <f>IFERROR(AND(OR(Z1:Z25,$AR26)=TRUE,IF(SEARCH(Z$1,$A26)&gt;0,TRUE,FALSE)),"")</f>
        <v/>
      </c>
      <c r="AA26" s="17" t="str">
        <f>IFERROR(AND(OR(AA1:AA25,$AR26)=TRUE,IF(SEARCH(AA$1,$A26)&gt;0,TRUE,FALSE)),"")</f>
        <v/>
      </c>
      <c r="AB26" s="17" t="str">
        <f>IFERROR(AND(OR(AB1:AE25,$AR26)=TRUE,IF(SEARCH(AB$1,$A26)&gt;0,TRUE,FALSE)),"")</f>
        <v/>
      </c>
      <c r="AC26" s="17" t="str">
        <f>IFERROR(AND(OR(AC1:AE25,$AR26)=TRUE,IF(SEARCH(AC$1,$A26)&gt;0,TRUE,FALSE)),"")</f>
        <v/>
      </c>
      <c r="AD26" s="17" t="str">
        <f>IFERROR(AND(OR(AD1:AE25,$AR26)=TRUE,IF(SEARCH(AD$1,$A26)&gt;0,TRUE,FALSE)),"")</f>
        <v/>
      </c>
      <c r="AE26" s="17" t="str">
        <f>IFERROR(AND(OR(AE1:AE25,$AR26)=TRUE,IF(SEARCH(AE$1,$A26)&gt;0,TRUE,FALSE)),"")</f>
        <v/>
      </c>
      <c r="AF26" s="17" t="str">
        <f>IFERROR(AND(OR(AF1:AG25,$AR26)=TRUE,IF(SEARCH(AF$1,$A26)&gt;0,TRUE,FALSE)),"")</f>
        <v/>
      </c>
      <c r="AG26" s="17" t="str">
        <f>IFERROR(AND(OR(AG1:AG25,$AR26)=TRUE,IF(SEARCH(AG$1,$A26)&gt;0,TRUE,FALSE)),"")</f>
        <v/>
      </c>
      <c r="AH26" s="17" t="str">
        <f>IFERROR(AND(OR(AH1:AH25,$AR26)=TRUE,IF(SEARCH(AH$1,$A26)&gt;0,TRUE,FALSE)),"")</f>
        <v/>
      </c>
      <c r="AI26" s="17" t="b">
        <f>IFERROR(AND(OR(AI1:AL25,$AR26)=TRUE,IF(SEARCH(AI$1,$A26)&gt;0,TRUE,FALSE)),"")</f>
        <v>0</v>
      </c>
      <c r="AJ26" s="17" t="str">
        <f>IFERROR(AND(OR(AJ1:AL25,$AR26)=TRUE,IF(SEARCH(AJ$1,$A26)&gt;0,TRUE,FALSE)),"")</f>
        <v/>
      </c>
      <c r="AK26" s="17" t="str">
        <f>IFERROR(AND(OR(AK1:AL25,$AR26)=TRUE,IF(SEARCH(AK$1,$A26)&gt;0,TRUE,FALSE)),"")</f>
        <v/>
      </c>
      <c r="AL26" s="17" t="str">
        <f>IFERROR(AND(OR(AL1:AL25,$AR26)=TRUE,IF(SEARCH(AL$1,$A26)&gt;0,TRUE,FALSE)),"")</f>
        <v/>
      </c>
      <c r="AM26" s="17" t="str">
        <f>IFERROR(AND(OR(AM1:AO25,$AR26)=TRUE,IF(SEARCH(AM$1,$A26)&gt;0,TRUE,FALSE)),"")</f>
        <v/>
      </c>
      <c r="AN26" s="17" t="str">
        <f>IFERROR(AND(OR(AN1:AO25,$AR26)=TRUE,IF(SEARCH(AN$1,$A26)&gt;0,TRUE,FALSE)),"")</f>
        <v/>
      </c>
      <c r="AO26" s="17" t="str">
        <f>IFERROR(AND(OR(AO1:AO25,$AR26)=TRUE,IF(SEARCH(AO$1,$A26)&gt;0,TRUE,FALSE)),"")</f>
        <v/>
      </c>
      <c r="AP26" s="17">
        <f t="shared" si="0"/>
        <v>0</v>
      </c>
      <c r="AQ26" s="17" t="b">
        <f t="shared" si="1"/>
        <v>0</v>
      </c>
      <c r="AR26" s="17" t="b">
        <f t="shared" si="2"/>
        <v>0</v>
      </c>
      <c r="AS26" s="17" t="b">
        <f t="shared" si="3"/>
        <v>0</v>
      </c>
      <c r="AT26" s="17" t="b">
        <f>IF(E26&gt;'Overview (RESPONSES REQUIRED)'!$F$56,FALSE,TRUE)</f>
        <v>0</v>
      </c>
      <c r="AU26" s="17" t="b">
        <f>IF('Overview (RESPONSES REQUIRED)'!$D$56="Y", TRUE, FALSE)</f>
        <v>0</v>
      </c>
      <c r="AV26" s="17" t="str">
        <f t="shared" si="4"/>
        <v>N</v>
      </c>
    </row>
    <row r="27" spans="1:48" ht="15" x14ac:dyDescent="0.15">
      <c r="A27" s="17" t="s">
        <v>1987</v>
      </c>
      <c r="B27" s="17">
        <v>1</v>
      </c>
      <c r="C27" s="17">
        <v>2</v>
      </c>
      <c r="D27" s="17" t="s">
        <v>1963</v>
      </c>
      <c r="E27" s="17">
        <v>2</v>
      </c>
      <c r="F27" s="17" t="str">
        <f>IF('ENDC-mmW'!P30="Y", "Y", IF('ENDC-mmW'!P30="N", "N", 0))</f>
        <v>N</v>
      </c>
      <c r="G27" s="17" t="str">
        <f>IFERROR(AND(OR(G1:H26,$AR27)=TRUE,IF(SEARCH(G$1,$A27)&gt;0,TRUE,FALSE)),"")</f>
        <v/>
      </c>
      <c r="H27" s="17" t="str">
        <f>IFERROR(AND(OR(H1:H26,$AR27)=TRUE,IF(SEARCH(H$1,$A27)&gt;0,TRUE,FALSE)),"")</f>
        <v/>
      </c>
      <c r="I27" s="17" t="b">
        <f>IFERROR(AND(OR(I1:L26,$AR27)=TRUE,IF(SEARCH(I$1,$A27)&gt;0,TRUE,FALSE)),"")</f>
        <v>0</v>
      </c>
      <c r="J27" s="17" t="str">
        <f>IFERROR(AND(OR(J1:L26,$AR27)=TRUE,IF(SEARCH(J$1,$A27)&gt;0,TRUE,FALSE)),"")</f>
        <v/>
      </c>
      <c r="K27" s="17" t="str">
        <f>IFERROR(AND(OR(K1:L26,$AR27)=TRUE,IF(SEARCH(K$1,$A27)&gt;0,TRUE,FALSE)),"")</f>
        <v/>
      </c>
      <c r="L27" s="17" t="str">
        <f>IFERROR(AND(OR(L1:L26,$AR27)=TRUE,IF(SEARCH(L$1,$A27)&gt;0,TRUE,FALSE)),"")</f>
        <v/>
      </c>
      <c r="M27" s="17" t="str">
        <f>IFERROR(AND(OR(M1:M26,$AR27)=TRUE,IF(SEARCH(M$1,$A27)&gt;0,TRUE,FALSE)),"")</f>
        <v/>
      </c>
      <c r="N27" s="17" t="str">
        <f>IFERROR(AND(OR(N1:Q26,$AR27)=TRUE,IF(SEARCH(N$1,$A27)&gt;0,TRUE,FALSE)),"")</f>
        <v/>
      </c>
      <c r="O27" s="17" t="str">
        <f>IFERROR(AND(OR(O1:Q26,$AR27)=TRUE,IF(SEARCH(O$1,$A27)&gt;0,TRUE,FALSE)),"")</f>
        <v/>
      </c>
      <c r="P27" s="17" t="str">
        <f>IFERROR(AND(OR(P1:Q26,$AR27)=TRUE,IF(SEARCH(P$1,$A27)&gt;0,TRUE,FALSE)),"")</f>
        <v/>
      </c>
      <c r="Q27" s="17" t="str">
        <f>IFERROR(AND(OR(Q1:Q26,$AR27)=TRUE,IF(SEARCH(Q$1,$A27)&gt;0,TRUE,FALSE)),"")</f>
        <v/>
      </c>
      <c r="R27" s="17" t="str">
        <f>IFERROR(AND(OR(R1:S26,$AR27)=TRUE,IF(SEARCH(R$1,$A27)&gt;0,TRUE,FALSE)),"")</f>
        <v/>
      </c>
      <c r="S27" s="17" t="str">
        <f>IFERROR(AND(OR(S1:S26,$AR27)=TRUE,IF(SEARCH(S$1,$A27)&gt;0,TRUE,FALSE)),"")</f>
        <v/>
      </c>
      <c r="T27" s="17" t="str">
        <f>IFERROR(AND(OR(T1:T26,$AR27)=TRUE,IF(SEARCH(T$1,$A27)&gt;0,TRUE,FALSE)),"")</f>
        <v/>
      </c>
      <c r="U27" s="17" t="str">
        <f>IFERROR(AND(OR(U1:V26,$AR27)=TRUE,IF(SEARCH(U$1,$A27)&gt;0,TRUE,FALSE)),"")</f>
        <v/>
      </c>
      <c r="V27" s="17" t="str">
        <f>IFERROR(AND(OR(V1:V26,$AR27)=TRUE,IF(SEARCH(V$1,$A27)&gt;0,TRUE,FALSE)),"")</f>
        <v/>
      </c>
      <c r="W27" s="17" t="str">
        <f>IFERROR(AND(OR(W1:Z26,$AR27)=TRUE,IF(SEARCH(W$1,$A27)&gt;0,TRUE,FALSE)),"")</f>
        <v/>
      </c>
      <c r="X27" s="17" t="str">
        <f>IFERROR(AND(OR(X1:Z26,$AR27)=TRUE,IF(SEARCH(X$1,$A27)&gt;0,TRUE,FALSE)),"")</f>
        <v/>
      </c>
      <c r="Y27" s="17" t="str">
        <f>IFERROR(AND(OR(Y1:Z26,$AR27)=TRUE,IF(SEARCH(Y$1,$A27)&gt;0,TRUE,FALSE)),"")</f>
        <v/>
      </c>
      <c r="Z27" s="17" t="str">
        <f>IFERROR(AND(OR(Z1:Z26,$AR27)=TRUE,IF(SEARCH(Z$1,$A27)&gt;0,TRUE,FALSE)),"")</f>
        <v/>
      </c>
      <c r="AA27" s="17" t="str">
        <f>IFERROR(AND(OR(AA1:AA26,$AR27)=TRUE,IF(SEARCH(AA$1,$A27)&gt;0,TRUE,FALSE)),"")</f>
        <v/>
      </c>
      <c r="AB27" s="17" t="str">
        <f>IFERROR(AND(OR(AB1:AE26,$AR27)=TRUE,IF(SEARCH(AB$1,$A27)&gt;0,TRUE,FALSE)),"")</f>
        <v/>
      </c>
      <c r="AC27" s="17" t="str">
        <f>IFERROR(AND(OR(AC1:AE26,$AR27)=TRUE,IF(SEARCH(AC$1,$A27)&gt;0,TRUE,FALSE)),"")</f>
        <v/>
      </c>
      <c r="AD27" s="17" t="str">
        <f>IFERROR(AND(OR(AD1:AE26,$AR27)=TRUE,IF(SEARCH(AD$1,$A27)&gt;0,TRUE,FALSE)),"")</f>
        <v/>
      </c>
      <c r="AE27" s="17" t="str">
        <f>IFERROR(AND(OR(AE1:AE26,$AR27)=TRUE,IF(SEARCH(AE$1,$A27)&gt;0,TRUE,FALSE)),"")</f>
        <v/>
      </c>
      <c r="AF27" s="17" t="str">
        <f>IFERROR(AND(OR(AF1:AG26,$AR27)=TRUE,IF(SEARCH(AF$1,$A27)&gt;0,TRUE,FALSE)),"")</f>
        <v/>
      </c>
      <c r="AG27" s="17" t="str">
        <f>IFERROR(AND(OR(AG1:AG26,$AR27)=TRUE,IF(SEARCH(AG$1,$A27)&gt;0,TRUE,FALSE)),"")</f>
        <v/>
      </c>
      <c r="AH27" s="17" t="str">
        <f>IFERROR(AND(OR(AH1:AH26,$AR27)=TRUE,IF(SEARCH(AH$1,$A27)&gt;0,TRUE,FALSE)),"")</f>
        <v/>
      </c>
      <c r="AI27" s="17" t="b">
        <f>IFERROR(AND(OR(AI1:AL26,$AR27)=TRUE,IF(SEARCH(AI$1,$A27)&gt;0,TRUE,FALSE)),"")</f>
        <v>0</v>
      </c>
      <c r="AJ27" s="17" t="str">
        <f>IFERROR(AND(OR(AJ1:AL26,$AR27)=TRUE,IF(SEARCH(AJ$1,$A27)&gt;0,TRUE,FALSE)),"")</f>
        <v/>
      </c>
      <c r="AK27" s="17" t="str">
        <f>IFERROR(AND(OR(AK1:AL26,$AR27)=TRUE,IF(SEARCH(AK$1,$A27)&gt;0,TRUE,FALSE)),"")</f>
        <v/>
      </c>
      <c r="AL27" s="17" t="str">
        <f>IFERROR(AND(OR(AL1:AL26,$AR27)=TRUE,IF(SEARCH(AL$1,$A27)&gt;0,TRUE,FALSE)),"")</f>
        <v/>
      </c>
      <c r="AM27" s="17" t="str">
        <f>IFERROR(AND(OR(AM1:AO26,$AR27)=TRUE,IF(SEARCH(AM$1,$A27)&gt;0,TRUE,FALSE)),"")</f>
        <v/>
      </c>
      <c r="AN27" s="17" t="str">
        <f>IFERROR(AND(OR(AN1:AO26,$AR27)=TRUE,IF(SEARCH(AN$1,$A27)&gt;0,TRUE,FALSE)),"")</f>
        <v/>
      </c>
      <c r="AO27" s="17" t="str">
        <f>IFERROR(AND(OR(AO1:AO26,$AR27)=TRUE,IF(SEARCH(AO$1,$A27)&gt;0,TRUE,FALSE)),"")</f>
        <v/>
      </c>
      <c r="AP27" s="17">
        <f t="shared" si="0"/>
        <v>0</v>
      </c>
      <c r="AQ27" s="17" t="b">
        <f t="shared" si="1"/>
        <v>0</v>
      </c>
      <c r="AR27" s="17" t="b">
        <f t="shared" si="2"/>
        <v>0</v>
      </c>
      <c r="AS27" s="17" t="b">
        <f t="shared" si="3"/>
        <v>0</v>
      </c>
      <c r="AT27" s="17" t="b">
        <f>IF(E27&gt;'Overview (RESPONSES REQUIRED)'!$F$56,FALSE,TRUE)</f>
        <v>0</v>
      </c>
      <c r="AU27" s="17" t="b">
        <f>IF('Overview (RESPONSES REQUIRED)'!$D$56="Y", TRUE, FALSE)</f>
        <v>0</v>
      </c>
      <c r="AV27" s="17" t="str">
        <f t="shared" si="4"/>
        <v>N</v>
      </c>
    </row>
    <row r="28" spans="1:48" ht="15" x14ac:dyDescent="0.15">
      <c r="A28" s="17" t="s">
        <v>1988</v>
      </c>
      <c r="B28" s="17">
        <v>1</v>
      </c>
      <c r="C28" s="17">
        <v>2</v>
      </c>
      <c r="D28" s="17" t="s">
        <v>1963</v>
      </c>
      <c r="E28" s="17">
        <v>4</v>
      </c>
      <c r="F28" s="17" t="str">
        <f>IF('ENDC-mmW'!P31="Y", "Y", IF('ENDC-mmW'!P31="N", "N", 0))</f>
        <v>N</v>
      </c>
      <c r="G28" s="17" t="str">
        <f>IFERROR(AND(OR(G1:H27,$AR28)=TRUE,IF(SEARCH(G$1,$A28)&gt;0,TRUE,FALSE)),"")</f>
        <v/>
      </c>
      <c r="H28" s="17" t="str">
        <f>IFERROR(AND(OR(H1:H27,$AR28)=TRUE,IF(SEARCH(H$1,$A28)&gt;0,TRUE,FALSE)),"")</f>
        <v/>
      </c>
      <c r="I28" s="17" t="str">
        <f>IFERROR(AND(OR(I1:L27,$AR28)=TRUE,IF(SEARCH(I$1,$A28)&gt;0,TRUE,FALSE)),"")</f>
        <v/>
      </c>
      <c r="J28" s="17" t="str">
        <f>IFERROR(AND(OR(J1:L27,$AR28)=TRUE,IF(SEARCH(J$1,$A28)&gt;0,TRUE,FALSE)),"")</f>
        <v/>
      </c>
      <c r="K28" s="17" t="str">
        <f>IFERROR(AND(OR(K1:L27,$AR28)=TRUE,IF(SEARCH(K$1,$A28)&gt;0,TRUE,FALSE)),"")</f>
        <v/>
      </c>
      <c r="L28" s="17" t="str">
        <f>IFERROR(AND(OR(L1:L27,$AR28)=TRUE,IF(SEARCH(L$1,$A28)&gt;0,TRUE,FALSE)),"")</f>
        <v/>
      </c>
      <c r="M28" s="17" t="str">
        <f>IFERROR(AND(OR(M1:M27,$AR28)=TRUE,IF(SEARCH(M$1,$A28)&gt;0,TRUE,FALSE)),"")</f>
        <v/>
      </c>
      <c r="N28" s="17" t="str">
        <f>IFERROR(AND(OR(N1:Q27,$AR28)=TRUE,IF(SEARCH(N$1,$A28)&gt;0,TRUE,FALSE)),"")</f>
        <v/>
      </c>
      <c r="O28" s="17" t="b">
        <f>IFERROR(AND(OR(O1:Q27,$AR28)=TRUE,IF(SEARCH(O$1,$A28)&gt;0,TRUE,FALSE)),"")</f>
        <v>0</v>
      </c>
      <c r="P28" s="17" t="str">
        <f>IFERROR(AND(OR(P1:Q27,$AR28)=TRUE,IF(SEARCH(P$1,$A28)&gt;0,TRUE,FALSE)),"")</f>
        <v/>
      </c>
      <c r="Q28" s="17" t="str">
        <f>IFERROR(AND(OR(Q1:Q27,$AR28)=TRUE,IF(SEARCH(Q$1,$A28)&gt;0,TRUE,FALSE)),"")</f>
        <v/>
      </c>
      <c r="R28" s="17" t="str">
        <f>IFERROR(AND(OR(R1:S27,$AR28)=TRUE,IF(SEARCH(R$1,$A28)&gt;0,TRUE,FALSE)),"")</f>
        <v/>
      </c>
      <c r="S28" s="17" t="str">
        <f>IFERROR(AND(OR(S1:S27,$AR28)=TRUE,IF(SEARCH(S$1,$A28)&gt;0,TRUE,FALSE)),"")</f>
        <v/>
      </c>
      <c r="T28" s="17" t="str">
        <f>IFERROR(AND(OR(T1:T27,$AR28)=TRUE,IF(SEARCH(T$1,$A28)&gt;0,TRUE,FALSE)),"")</f>
        <v/>
      </c>
      <c r="U28" s="17" t="str">
        <f>IFERROR(AND(OR(U1:V27,$AR28)=TRUE,IF(SEARCH(U$1,$A28)&gt;0,TRUE,FALSE)),"")</f>
        <v/>
      </c>
      <c r="V28" s="17" t="str">
        <f>IFERROR(AND(OR(V1:V27,$AR28)=TRUE,IF(SEARCH(V$1,$A28)&gt;0,TRUE,FALSE)),"")</f>
        <v/>
      </c>
      <c r="W28" s="17" t="str">
        <f>IFERROR(AND(OR(W1:Z27,$AR28)=TRUE,IF(SEARCH(W$1,$A28)&gt;0,TRUE,FALSE)),"")</f>
        <v/>
      </c>
      <c r="X28" s="17" t="str">
        <f>IFERROR(AND(OR(X1:Z27,$AR28)=TRUE,IF(SEARCH(X$1,$A28)&gt;0,TRUE,FALSE)),"")</f>
        <v/>
      </c>
      <c r="Y28" s="17" t="str">
        <f>IFERROR(AND(OR(Y1:Z27,$AR28)=TRUE,IF(SEARCH(Y$1,$A28)&gt;0,TRUE,FALSE)),"")</f>
        <v/>
      </c>
      <c r="Z28" s="17" t="str">
        <f>IFERROR(AND(OR(Z1:Z27,$AR28)=TRUE,IF(SEARCH(Z$1,$A28)&gt;0,TRUE,FALSE)),"")</f>
        <v/>
      </c>
      <c r="AA28" s="17" t="str">
        <f>IFERROR(AND(OR(AA1:AA27,$AR28)=TRUE,IF(SEARCH(AA$1,$A28)&gt;0,TRUE,FALSE)),"")</f>
        <v/>
      </c>
      <c r="AB28" s="17" t="str">
        <f>IFERROR(AND(OR(AB1:AE27,$AR28)=TRUE,IF(SEARCH(AB$1,$A28)&gt;0,TRUE,FALSE)),"")</f>
        <v/>
      </c>
      <c r="AC28" s="17" t="str">
        <f>IFERROR(AND(OR(AC1:AE27,$AR28)=TRUE,IF(SEARCH(AC$1,$A28)&gt;0,TRUE,FALSE)),"")</f>
        <v/>
      </c>
      <c r="AD28" s="17" t="str">
        <f>IFERROR(AND(OR(AD1:AE27,$AR28)=TRUE,IF(SEARCH(AD$1,$A28)&gt;0,TRUE,FALSE)),"")</f>
        <v/>
      </c>
      <c r="AE28" s="17" t="str">
        <f>IFERROR(AND(OR(AE1:AE27,$AR28)=TRUE,IF(SEARCH(AE$1,$A28)&gt;0,TRUE,FALSE)),"")</f>
        <v/>
      </c>
      <c r="AF28" s="17" t="str">
        <f>IFERROR(AND(OR(AF1:AG27,$AR28)=TRUE,IF(SEARCH(AF$1,$A28)&gt;0,TRUE,FALSE)),"")</f>
        <v/>
      </c>
      <c r="AG28" s="17" t="str">
        <f>IFERROR(AND(OR(AG1:AG27,$AR28)=TRUE,IF(SEARCH(AG$1,$A28)&gt;0,TRUE,FALSE)),"")</f>
        <v/>
      </c>
      <c r="AH28" s="17" t="str">
        <f>IFERROR(AND(OR(AH1:AH27,$AR28)=TRUE,IF(SEARCH(AH$1,$A28)&gt;0,TRUE,FALSE)),"")</f>
        <v/>
      </c>
      <c r="AI28" s="17" t="b">
        <f>IFERROR(AND(OR(AI1:AL27,$AR28)=TRUE,IF(SEARCH(AI$1,$A28)&gt;0,TRUE,FALSE)),"")</f>
        <v>0</v>
      </c>
      <c r="AJ28" s="17" t="str">
        <f>IFERROR(AND(OR(AJ1:AL27,$AR28)=TRUE,IF(SEARCH(AJ$1,$A28)&gt;0,TRUE,FALSE)),"")</f>
        <v/>
      </c>
      <c r="AK28" s="17" t="str">
        <f>IFERROR(AND(OR(AK1:AL27,$AR28)=TRUE,IF(SEARCH(AK$1,$A28)&gt;0,TRUE,FALSE)),"")</f>
        <v/>
      </c>
      <c r="AL28" s="17" t="str">
        <f>IFERROR(AND(OR(AL1:AL27,$AR28)=TRUE,IF(SEARCH(AL$1,$A28)&gt;0,TRUE,FALSE)),"")</f>
        <v/>
      </c>
      <c r="AM28" s="17" t="str">
        <f>IFERROR(AND(OR(AM1:AO27,$AR28)=TRUE,IF(SEARCH(AM$1,$A28)&gt;0,TRUE,FALSE)),"")</f>
        <v/>
      </c>
      <c r="AN28" s="17" t="str">
        <f>IFERROR(AND(OR(AN1:AO27,$AR28)=TRUE,IF(SEARCH(AN$1,$A28)&gt;0,TRUE,FALSE)),"")</f>
        <v/>
      </c>
      <c r="AO28" s="17" t="str">
        <f>IFERROR(AND(OR(AO1:AO27,$AR28)=TRUE,IF(SEARCH(AO$1,$A28)&gt;0,TRUE,FALSE)),"")</f>
        <v/>
      </c>
      <c r="AP28" s="17">
        <f t="shared" si="0"/>
        <v>0</v>
      </c>
      <c r="AQ28" s="17" t="b">
        <f t="shared" si="1"/>
        <v>0</v>
      </c>
      <c r="AR28" s="17" t="b">
        <f t="shared" si="2"/>
        <v>0</v>
      </c>
      <c r="AS28" s="17" t="b">
        <f t="shared" si="3"/>
        <v>0</v>
      </c>
      <c r="AT28" s="17" t="b">
        <f>IF(E28&gt;'Overview (RESPONSES REQUIRED)'!$F$56,FALSE,TRUE)</f>
        <v>0</v>
      </c>
      <c r="AU28" s="17" t="b">
        <f>IF('Overview (RESPONSES REQUIRED)'!$D$56="Y", TRUE, FALSE)</f>
        <v>0</v>
      </c>
      <c r="AV28" s="17" t="str">
        <f t="shared" si="4"/>
        <v>N</v>
      </c>
    </row>
    <row r="29" spans="1:48" ht="15" x14ac:dyDescent="0.15">
      <c r="A29" s="17" t="s">
        <v>1989</v>
      </c>
      <c r="B29" s="17">
        <v>1</v>
      </c>
      <c r="C29" s="17">
        <v>2</v>
      </c>
      <c r="D29" s="17" t="s">
        <v>1963</v>
      </c>
      <c r="E29" s="17">
        <v>4</v>
      </c>
      <c r="F29" s="17" t="str">
        <f>IF('ENDC-mmW'!P32="Y", "Y", IF('ENDC-mmW'!P32="N", "N", 0))</f>
        <v>N</v>
      </c>
      <c r="G29" s="17" t="str">
        <f>IFERROR(AND(OR(G1:H28,$AR29)=TRUE,IF(SEARCH(G$1,$A29)&gt;0,TRUE,FALSE)),"")</f>
        <v/>
      </c>
      <c r="H29" s="17" t="str">
        <f>IFERROR(AND(OR(H1:H28,$AR29)=TRUE,IF(SEARCH(H$1,$A29)&gt;0,TRUE,FALSE)),"")</f>
        <v/>
      </c>
      <c r="I29" s="17" t="str">
        <f>IFERROR(AND(OR(I1:L28,$AR29)=TRUE,IF(SEARCH(I$1,$A29)&gt;0,TRUE,FALSE)),"")</f>
        <v/>
      </c>
      <c r="J29" s="17" t="b">
        <f>IFERROR(AND(OR(J1:L28,$AR29)=TRUE,IF(SEARCH(J$1,$A29)&gt;0,TRUE,FALSE)),"")</f>
        <v>0</v>
      </c>
      <c r="K29" s="17" t="str">
        <f>IFERROR(AND(OR(K1:L28,$AR29)=TRUE,IF(SEARCH(K$1,$A29)&gt;0,TRUE,FALSE)),"")</f>
        <v/>
      </c>
      <c r="L29" s="17" t="str">
        <f>IFERROR(AND(OR(L1:L28,$AR29)=TRUE,IF(SEARCH(L$1,$A29)&gt;0,TRUE,FALSE)),"")</f>
        <v/>
      </c>
      <c r="M29" s="17" t="str">
        <f>IFERROR(AND(OR(M1:M28,$AR29)=TRUE,IF(SEARCH(M$1,$A29)&gt;0,TRUE,FALSE)),"")</f>
        <v/>
      </c>
      <c r="N29" s="17" t="str">
        <f>IFERROR(AND(OR(N1:Q28,$AR29)=TRUE,IF(SEARCH(N$1,$A29)&gt;0,TRUE,FALSE)),"")</f>
        <v/>
      </c>
      <c r="O29" s="17" t="str">
        <f>IFERROR(AND(OR(O1:Q28,$AR29)=TRUE,IF(SEARCH(O$1,$A29)&gt;0,TRUE,FALSE)),"")</f>
        <v/>
      </c>
      <c r="P29" s="17" t="str">
        <f>IFERROR(AND(OR(P1:Q28,$AR29)=TRUE,IF(SEARCH(P$1,$A29)&gt;0,TRUE,FALSE)),"")</f>
        <v/>
      </c>
      <c r="Q29" s="17" t="str">
        <f>IFERROR(AND(OR(Q1:Q28,$AR29)=TRUE,IF(SEARCH(Q$1,$A29)&gt;0,TRUE,FALSE)),"")</f>
        <v/>
      </c>
      <c r="R29" s="17" t="str">
        <f>IFERROR(AND(OR(R1:S28,$AR29)=TRUE,IF(SEARCH(R$1,$A29)&gt;0,TRUE,FALSE)),"")</f>
        <v/>
      </c>
      <c r="S29" s="17" t="str">
        <f>IFERROR(AND(OR(S1:S28,$AR29)=TRUE,IF(SEARCH(S$1,$A29)&gt;0,TRUE,FALSE)),"")</f>
        <v/>
      </c>
      <c r="T29" s="17" t="str">
        <f>IFERROR(AND(OR(T1:T28,$AR29)=TRUE,IF(SEARCH(T$1,$A29)&gt;0,TRUE,FALSE)),"")</f>
        <v/>
      </c>
      <c r="U29" s="17" t="str">
        <f>IFERROR(AND(OR(U1:V28,$AR29)=TRUE,IF(SEARCH(U$1,$A29)&gt;0,TRUE,FALSE)),"")</f>
        <v/>
      </c>
      <c r="V29" s="17" t="str">
        <f>IFERROR(AND(OR(V1:V28,$AR29)=TRUE,IF(SEARCH(V$1,$A29)&gt;0,TRUE,FALSE)),"")</f>
        <v/>
      </c>
      <c r="W29" s="17" t="str">
        <f>IFERROR(AND(OR(W1:Z28,$AR29)=TRUE,IF(SEARCH(W$1,$A29)&gt;0,TRUE,FALSE)),"")</f>
        <v/>
      </c>
      <c r="X29" s="17" t="str">
        <f>IFERROR(AND(OR(X1:Z28,$AR29)=TRUE,IF(SEARCH(X$1,$A29)&gt;0,TRUE,FALSE)),"")</f>
        <v/>
      </c>
      <c r="Y29" s="17" t="str">
        <f>IFERROR(AND(OR(Y1:Z28,$AR29)=TRUE,IF(SEARCH(Y$1,$A29)&gt;0,TRUE,FALSE)),"")</f>
        <v/>
      </c>
      <c r="Z29" s="17" t="str">
        <f>IFERROR(AND(OR(Z1:Z28,$AR29)=TRUE,IF(SEARCH(Z$1,$A29)&gt;0,TRUE,FALSE)),"")</f>
        <v/>
      </c>
      <c r="AA29" s="17" t="str">
        <f>IFERROR(AND(OR(AA1:AA28,$AR29)=TRUE,IF(SEARCH(AA$1,$A29)&gt;0,TRUE,FALSE)),"")</f>
        <v/>
      </c>
      <c r="AB29" s="17" t="str">
        <f>IFERROR(AND(OR(AB1:AE28,$AR29)=TRUE,IF(SEARCH(AB$1,$A29)&gt;0,TRUE,FALSE)),"")</f>
        <v/>
      </c>
      <c r="AC29" s="17" t="str">
        <f>IFERROR(AND(OR(AC1:AE28,$AR29)=TRUE,IF(SEARCH(AC$1,$A29)&gt;0,TRUE,FALSE)),"")</f>
        <v/>
      </c>
      <c r="AD29" s="17" t="str">
        <f>IFERROR(AND(OR(AD1:AE28,$AR29)=TRUE,IF(SEARCH(AD$1,$A29)&gt;0,TRUE,FALSE)),"")</f>
        <v/>
      </c>
      <c r="AE29" s="17" t="str">
        <f>IFERROR(AND(OR(AE1:AE28,$AR29)=TRUE,IF(SEARCH(AE$1,$A29)&gt;0,TRUE,FALSE)),"")</f>
        <v/>
      </c>
      <c r="AF29" s="17" t="str">
        <f>IFERROR(AND(OR(AF1:AG28,$AR29)=TRUE,IF(SEARCH(AF$1,$A29)&gt;0,TRUE,FALSE)),"")</f>
        <v/>
      </c>
      <c r="AG29" s="17" t="str">
        <f>IFERROR(AND(OR(AG1:AG28,$AR29)=TRUE,IF(SEARCH(AG$1,$A29)&gt;0,TRUE,FALSE)),"")</f>
        <v/>
      </c>
      <c r="AH29" s="17" t="str">
        <f>IFERROR(AND(OR(AH1:AH28,$AR29)=TRUE,IF(SEARCH(AH$1,$A29)&gt;0,TRUE,FALSE)),"")</f>
        <v/>
      </c>
      <c r="AI29" s="17" t="b">
        <f>IFERROR(AND(OR(AI1:AL28,$AR29)=TRUE,IF(SEARCH(AI$1,$A29)&gt;0,TRUE,FALSE)),"")</f>
        <v>0</v>
      </c>
      <c r="AJ29" s="17" t="str">
        <f>IFERROR(AND(OR(AJ1:AL28,$AR29)=TRUE,IF(SEARCH(AJ$1,$A29)&gt;0,TRUE,FALSE)),"")</f>
        <v/>
      </c>
      <c r="AK29" s="17" t="str">
        <f>IFERROR(AND(OR(AK1:AL28,$AR29)=TRUE,IF(SEARCH(AK$1,$A29)&gt;0,TRUE,FALSE)),"")</f>
        <v/>
      </c>
      <c r="AL29" s="17" t="str">
        <f>IFERROR(AND(OR(AL1:AL28,$AR29)=TRUE,IF(SEARCH(AL$1,$A29)&gt;0,TRUE,FALSE)),"")</f>
        <v/>
      </c>
      <c r="AM29" s="17" t="str">
        <f>IFERROR(AND(OR(AM1:AO28,$AR29)=TRUE,IF(SEARCH(AM$1,$A29)&gt;0,TRUE,FALSE)),"")</f>
        <v/>
      </c>
      <c r="AN29" s="17" t="str">
        <f>IFERROR(AND(OR(AN1:AO28,$AR29)=TRUE,IF(SEARCH(AN$1,$A29)&gt;0,TRUE,FALSE)),"")</f>
        <v/>
      </c>
      <c r="AO29" s="17" t="str">
        <f>IFERROR(AND(OR(AO1:AO28,$AR29)=TRUE,IF(SEARCH(AO$1,$A29)&gt;0,TRUE,FALSE)),"")</f>
        <v/>
      </c>
      <c r="AP29" s="17">
        <f t="shared" si="0"/>
        <v>0</v>
      </c>
      <c r="AQ29" s="17" t="b">
        <f t="shared" si="1"/>
        <v>0</v>
      </c>
      <c r="AR29" s="17" t="b">
        <f t="shared" si="2"/>
        <v>0</v>
      </c>
      <c r="AS29" s="17" t="b">
        <f t="shared" si="3"/>
        <v>0</v>
      </c>
      <c r="AT29" s="17" t="b">
        <f>IF(E29&gt;'Overview (RESPONSES REQUIRED)'!$F$56,FALSE,TRUE)</f>
        <v>0</v>
      </c>
      <c r="AU29" s="17" t="b">
        <f>IF('Overview (RESPONSES REQUIRED)'!$D$56="Y", TRUE, FALSE)</f>
        <v>0</v>
      </c>
      <c r="AV29" s="17" t="str">
        <f t="shared" si="4"/>
        <v>N</v>
      </c>
    </row>
    <row r="30" spans="1:48" ht="15" x14ac:dyDescent="0.15">
      <c r="A30" s="17" t="s">
        <v>1990</v>
      </c>
      <c r="B30" s="17">
        <v>1</v>
      </c>
      <c r="C30" s="17">
        <v>2</v>
      </c>
      <c r="D30" s="17" t="s">
        <v>1963</v>
      </c>
      <c r="E30" s="17">
        <v>4</v>
      </c>
      <c r="F30" s="17" t="str">
        <f>IF('ENDC-mmW'!P33="Y", "Y", IF('ENDC-mmW'!P33="N", "N", 0))</f>
        <v>N</v>
      </c>
      <c r="G30" s="17" t="str">
        <f>IFERROR(AND(OR(G1:H29,$AR30)=TRUE,IF(SEARCH(G$1,$A30)&gt;0,TRUE,FALSE)),"")</f>
        <v/>
      </c>
      <c r="H30" s="17" t="str">
        <f>IFERROR(AND(OR(H1:H29,$AR30)=TRUE,IF(SEARCH(H$1,$A30)&gt;0,TRUE,FALSE)),"")</f>
        <v/>
      </c>
      <c r="I30" s="17" t="str">
        <f>IFERROR(AND(OR(I1:L29,$AR30)=TRUE,IF(SEARCH(I$1,$A30)&gt;0,TRUE,FALSE)),"")</f>
        <v/>
      </c>
      <c r="J30" s="17" t="str">
        <f>IFERROR(AND(OR(J1:L29,$AR30)=TRUE,IF(SEARCH(J$1,$A30)&gt;0,TRUE,FALSE)),"")</f>
        <v/>
      </c>
      <c r="K30" s="17" t="str">
        <f>IFERROR(AND(OR(K1:L29,$AR30)=TRUE,IF(SEARCH(K$1,$A30)&gt;0,TRUE,FALSE)),"")</f>
        <v/>
      </c>
      <c r="L30" s="17" t="str">
        <f>IFERROR(AND(OR(L1:L29,$AR30)=TRUE,IF(SEARCH(L$1,$A30)&gt;0,TRUE,FALSE)),"")</f>
        <v/>
      </c>
      <c r="M30" s="17" t="str">
        <f>IFERROR(AND(OR(M1:M29,$AR30)=TRUE,IF(SEARCH(M$1,$A30)&gt;0,TRUE,FALSE)),"")</f>
        <v/>
      </c>
      <c r="N30" s="17" t="str">
        <f>IFERROR(AND(OR(N1:Q29,$AR30)=TRUE,IF(SEARCH(N$1,$A30)&gt;0,TRUE,FALSE)),"")</f>
        <v/>
      </c>
      <c r="O30" s="17" t="str">
        <f>IFERROR(AND(OR(O1:Q29,$AR30)=TRUE,IF(SEARCH(O$1,$A30)&gt;0,TRUE,FALSE)),"")</f>
        <v/>
      </c>
      <c r="P30" s="17" t="b">
        <f>IFERROR(AND(OR(P1:Q29,$AR30)=TRUE,IF(SEARCH(P$1,$A30)&gt;0,TRUE,FALSE)),"")</f>
        <v>0</v>
      </c>
      <c r="Q30" s="17" t="str">
        <f>IFERROR(AND(OR(Q1:Q29,$AR30)=TRUE,IF(SEARCH(Q$1,$A30)&gt;0,TRUE,FALSE)),"")</f>
        <v/>
      </c>
      <c r="R30" s="17" t="str">
        <f>IFERROR(AND(OR(R1:S29,$AR30)=TRUE,IF(SEARCH(R$1,$A30)&gt;0,TRUE,FALSE)),"")</f>
        <v/>
      </c>
      <c r="S30" s="17" t="str">
        <f>IFERROR(AND(OR(S1:S29,$AR30)=TRUE,IF(SEARCH(S$1,$A30)&gt;0,TRUE,FALSE)),"")</f>
        <v/>
      </c>
      <c r="T30" s="17" t="str">
        <f>IFERROR(AND(OR(T1:T29,$AR30)=TRUE,IF(SEARCH(T$1,$A30)&gt;0,TRUE,FALSE)),"")</f>
        <v/>
      </c>
      <c r="U30" s="17" t="str">
        <f>IFERROR(AND(OR(U1:V29,$AR30)=TRUE,IF(SEARCH(U$1,$A30)&gt;0,TRUE,FALSE)),"")</f>
        <v/>
      </c>
      <c r="V30" s="17" t="str">
        <f>IFERROR(AND(OR(V1:V29,$AR30)=TRUE,IF(SEARCH(V$1,$A30)&gt;0,TRUE,FALSE)),"")</f>
        <v/>
      </c>
      <c r="W30" s="17" t="str">
        <f>IFERROR(AND(OR(W1:Z29,$AR30)=TRUE,IF(SEARCH(W$1,$A30)&gt;0,TRUE,FALSE)),"")</f>
        <v/>
      </c>
      <c r="X30" s="17" t="str">
        <f>IFERROR(AND(OR(X1:Z29,$AR30)=TRUE,IF(SEARCH(X$1,$A30)&gt;0,TRUE,FALSE)),"")</f>
        <v/>
      </c>
      <c r="Y30" s="17" t="str">
        <f>IFERROR(AND(OR(Y1:Z29,$AR30)=TRUE,IF(SEARCH(Y$1,$A30)&gt;0,TRUE,FALSE)),"")</f>
        <v/>
      </c>
      <c r="Z30" s="17" t="str">
        <f>IFERROR(AND(OR(Z1:Z29,$AR30)=TRUE,IF(SEARCH(Z$1,$A30)&gt;0,TRUE,FALSE)),"")</f>
        <v/>
      </c>
      <c r="AA30" s="17" t="str">
        <f>IFERROR(AND(OR(AA1:AA29,$AR30)=TRUE,IF(SEARCH(AA$1,$A30)&gt;0,TRUE,FALSE)),"")</f>
        <v/>
      </c>
      <c r="AB30" s="17" t="str">
        <f>IFERROR(AND(OR(AB1:AE29,$AR30)=TRUE,IF(SEARCH(AB$1,$A30)&gt;0,TRUE,FALSE)),"")</f>
        <v/>
      </c>
      <c r="AC30" s="17" t="str">
        <f>IFERROR(AND(OR(AC1:AE29,$AR30)=TRUE,IF(SEARCH(AC$1,$A30)&gt;0,TRUE,FALSE)),"")</f>
        <v/>
      </c>
      <c r="AD30" s="17" t="str">
        <f>IFERROR(AND(OR(AD1:AE29,$AR30)=TRUE,IF(SEARCH(AD$1,$A30)&gt;0,TRUE,FALSE)),"")</f>
        <v/>
      </c>
      <c r="AE30" s="17" t="str">
        <f>IFERROR(AND(OR(AE1:AE29,$AR30)=TRUE,IF(SEARCH(AE$1,$A30)&gt;0,TRUE,FALSE)),"")</f>
        <v/>
      </c>
      <c r="AF30" s="17" t="str">
        <f>IFERROR(AND(OR(AF1:AG29,$AR30)=TRUE,IF(SEARCH(AF$1,$A30)&gt;0,TRUE,FALSE)),"")</f>
        <v/>
      </c>
      <c r="AG30" s="17" t="str">
        <f>IFERROR(AND(OR(AG1:AG29,$AR30)=TRUE,IF(SEARCH(AG$1,$A30)&gt;0,TRUE,FALSE)),"")</f>
        <v/>
      </c>
      <c r="AH30" s="17" t="str">
        <f>IFERROR(AND(OR(AH1:AH29,$AR30)=TRUE,IF(SEARCH(AH$1,$A30)&gt;0,TRUE,FALSE)),"")</f>
        <v/>
      </c>
      <c r="AI30" s="17" t="b">
        <f>IFERROR(AND(OR(AI1:AL29,$AR30)=TRUE,IF(SEARCH(AI$1,$A30)&gt;0,TRUE,FALSE)),"")</f>
        <v>0</v>
      </c>
      <c r="AJ30" s="17" t="str">
        <f>IFERROR(AND(OR(AJ1:AL29,$AR30)=TRUE,IF(SEARCH(AJ$1,$A30)&gt;0,TRUE,FALSE)),"")</f>
        <v/>
      </c>
      <c r="AK30" s="17" t="str">
        <f>IFERROR(AND(OR(AK1:AL29,$AR30)=TRUE,IF(SEARCH(AK$1,$A30)&gt;0,TRUE,FALSE)),"")</f>
        <v/>
      </c>
      <c r="AL30" s="17" t="str">
        <f>IFERROR(AND(OR(AL1:AL29,$AR30)=TRUE,IF(SEARCH(AL$1,$A30)&gt;0,TRUE,FALSE)),"")</f>
        <v/>
      </c>
      <c r="AM30" s="17" t="str">
        <f>IFERROR(AND(OR(AM1:AO29,$AR30)=TRUE,IF(SEARCH(AM$1,$A30)&gt;0,TRUE,FALSE)),"")</f>
        <v/>
      </c>
      <c r="AN30" s="17" t="str">
        <f>IFERROR(AND(OR(AN1:AO29,$AR30)=TRUE,IF(SEARCH(AN$1,$A30)&gt;0,TRUE,FALSE)),"")</f>
        <v/>
      </c>
      <c r="AO30" s="17" t="b">
        <f>IFERROR(AND(OR(AO1:AO29,$AR30)=TRUE,IF(SEARCH(AO$1,$A30)&gt;0,TRUE,FALSE)),"")</f>
        <v>0</v>
      </c>
      <c r="AP30" s="17">
        <f t="shared" si="0"/>
        <v>0</v>
      </c>
      <c r="AQ30" s="17" t="b">
        <f t="shared" si="1"/>
        <v>0</v>
      </c>
      <c r="AR30" s="17" t="b">
        <f t="shared" si="2"/>
        <v>0</v>
      </c>
      <c r="AS30" s="17" t="b">
        <f t="shared" si="3"/>
        <v>0</v>
      </c>
      <c r="AT30" s="17" t="b">
        <f>IF(E30&gt;'Overview (RESPONSES REQUIRED)'!$F$56,FALSE,TRUE)</f>
        <v>0</v>
      </c>
      <c r="AU30" s="17" t="b">
        <f>IF('Overview (RESPONSES REQUIRED)'!$D$56="Y", TRUE, FALSE)</f>
        <v>0</v>
      </c>
      <c r="AV30" s="17" t="str">
        <f t="shared" si="4"/>
        <v>N</v>
      </c>
    </row>
    <row r="31" spans="1:48" ht="15" x14ac:dyDescent="0.15">
      <c r="A31" s="17" t="s">
        <v>1991</v>
      </c>
      <c r="B31" s="17">
        <v>1</v>
      </c>
      <c r="C31" s="17">
        <v>2</v>
      </c>
      <c r="D31" s="17" t="s">
        <v>1963</v>
      </c>
      <c r="E31" s="17">
        <v>8</v>
      </c>
      <c r="F31" s="17" t="str">
        <f>IF('ENDC-mmW'!P34="Y", "Y", IF('ENDC-mmW'!P34="N", "N", 0))</f>
        <v>N</v>
      </c>
      <c r="G31" s="17" t="str">
        <f>IFERROR(AND(OR(G1:H30,$AR31)=TRUE,IF(SEARCH(G$1,$A31)&gt;0,TRUE,FALSE)),"")</f>
        <v/>
      </c>
      <c r="H31" s="17" t="str">
        <f>IFERROR(AND(OR(H1:H30,$AR31)=TRUE,IF(SEARCH(H$1,$A31)&gt;0,TRUE,FALSE)),"")</f>
        <v/>
      </c>
      <c r="I31" s="17" t="str">
        <f>IFERROR(AND(OR(I1:L30,$AR31)=TRUE,IF(SEARCH(I$1,$A31)&gt;0,TRUE,FALSE)),"")</f>
        <v/>
      </c>
      <c r="J31" s="17" t="str">
        <f>IFERROR(AND(OR(J1:L30,$AR31)=TRUE,IF(SEARCH(J$1,$A31)&gt;0,TRUE,FALSE)),"")</f>
        <v/>
      </c>
      <c r="K31" s="17" t="str">
        <f>IFERROR(AND(OR(K1:L30,$AR31)=TRUE,IF(SEARCH(K$1,$A31)&gt;0,TRUE,FALSE)),"")</f>
        <v/>
      </c>
      <c r="L31" s="17" t="str">
        <f>IFERROR(AND(OR(L1:L30,$AR31)=TRUE,IF(SEARCH(L$1,$A31)&gt;0,TRUE,FALSE)),"")</f>
        <v/>
      </c>
      <c r="M31" s="17" t="str">
        <f>IFERROR(AND(OR(M1:M30,$AR31)=TRUE,IF(SEARCH(M$1,$A31)&gt;0,TRUE,FALSE)),"")</f>
        <v/>
      </c>
      <c r="N31" s="17" t="str">
        <f>IFERROR(AND(OR(N1:Q30,$AR31)=TRUE,IF(SEARCH(N$1,$A31)&gt;0,TRUE,FALSE)),"")</f>
        <v/>
      </c>
      <c r="O31" s="17" t="str">
        <f>IFERROR(AND(OR(O1:Q30,$AR31)=TRUE,IF(SEARCH(O$1,$A31)&gt;0,TRUE,FALSE)),"")</f>
        <v/>
      </c>
      <c r="P31" s="17" t="str">
        <f>IFERROR(AND(OR(P1:Q30,$AR31)=TRUE,IF(SEARCH(P$1,$A31)&gt;0,TRUE,FALSE)),"")</f>
        <v/>
      </c>
      <c r="Q31" s="17" t="b">
        <f>IFERROR(AND(OR(Q1:Q30,$AR31)=TRUE,IF(SEARCH(Q$1,$A31)&gt;0,TRUE,FALSE)),"")</f>
        <v>0</v>
      </c>
      <c r="R31" s="17" t="str">
        <f>IFERROR(AND(OR(R1:S30,$AR31)=TRUE,IF(SEARCH(R$1,$A31)&gt;0,TRUE,FALSE)),"")</f>
        <v/>
      </c>
      <c r="S31" s="17" t="str">
        <f>IFERROR(AND(OR(S1:S30,$AR31)=TRUE,IF(SEARCH(S$1,$A31)&gt;0,TRUE,FALSE)),"")</f>
        <v/>
      </c>
      <c r="T31" s="17" t="str">
        <f>IFERROR(AND(OR(T1:T30,$AR31)=TRUE,IF(SEARCH(T$1,$A31)&gt;0,TRUE,FALSE)),"")</f>
        <v/>
      </c>
      <c r="U31" s="17" t="str">
        <f>IFERROR(AND(OR(U1:V30,$AR31)=TRUE,IF(SEARCH(U$1,$A31)&gt;0,TRUE,FALSE)),"")</f>
        <v/>
      </c>
      <c r="V31" s="17" t="str">
        <f>IFERROR(AND(OR(V1:V30,$AR31)=TRUE,IF(SEARCH(V$1,$A31)&gt;0,TRUE,FALSE)),"")</f>
        <v/>
      </c>
      <c r="W31" s="17" t="str">
        <f>IFERROR(AND(OR(W1:Z30,$AR31)=TRUE,IF(SEARCH(W$1,$A31)&gt;0,TRUE,FALSE)),"")</f>
        <v/>
      </c>
      <c r="X31" s="17" t="str">
        <f>IFERROR(AND(OR(X1:Z30,$AR31)=TRUE,IF(SEARCH(X$1,$A31)&gt;0,TRUE,FALSE)),"")</f>
        <v/>
      </c>
      <c r="Y31" s="17" t="str">
        <f>IFERROR(AND(OR(Y1:Z30,$AR31)=TRUE,IF(SEARCH(Y$1,$A31)&gt;0,TRUE,FALSE)),"")</f>
        <v/>
      </c>
      <c r="Z31" s="17" t="str">
        <f>IFERROR(AND(OR(Z1:Z30,$AR31)=TRUE,IF(SEARCH(Z$1,$A31)&gt;0,TRUE,FALSE)),"")</f>
        <v/>
      </c>
      <c r="AA31" s="17" t="str">
        <f>IFERROR(AND(OR(AA1:AA30,$AR31)=TRUE,IF(SEARCH(AA$1,$A31)&gt;0,TRUE,FALSE)),"")</f>
        <v/>
      </c>
      <c r="AB31" s="17" t="str">
        <f>IFERROR(AND(OR(AB1:AE30,$AR31)=TRUE,IF(SEARCH(AB$1,$A31)&gt;0,TRUE,FALSE)),"")</f>
        <v/>
      </c>
      <c r="AC31" s="17" t="str">
        <f>IFERROR(AND(OR(AC1:AE30,$AR31)=TRUE,IF(SEARCH(AC$1,$A31)&gt;0,TRUE,FALSE)),"")</f>
        <v/>
      </c>
      <c r="AD31" s="17" t="str">
        <f>IFERROR(AND(OR(AD1:AE30,$AR31)=TRUE,IF(SEARCH(AD$1,$A31)&gt;0,TRUE,FALSE)),"")</f>
        <v/>
      </c>
      <c r="AE31" s="17" t="str">
        <f>IFERROR(AND(OR(AE1:AE30,$AR31)=TRUE,IF(SEARCH(AE$1,$A31)&gt;0,TRUE,FALSE)),"")</f>
        <v/>
      </c>
      <c r="AF31" s="17" t="str">
        <f>IFERROR(AND(OR(AF1:AG30,$AR31)=TRUE,IF(SEARCH(AF$1,$A31)&gt;0,TRUE,FALSE)),"")</f>
        <v/>
      </c>
      <c r="AG31" s="17" t="str">
        <f>IFERROR(AND(OR(AG1:AG30,$AR31)=TRUE,IF(SEARCH(AG$1,$A31)&gt;0,TRUE,FALSE)),"")</f>
        <v/>
      </c>
      <c r="AH31" s="17" t="str">
        <f>IFERROR(AND(OR(AH1:AH30,$AR31)=TRUE,IF(SEARCH(AH$1,$A31)&gt;0,TRUE,FALSE)),"")</f>
        <v/>
      </c>
      <c r="AI31" s="17" t="b">
        <f>IFERROR(AND(OR(AI1:AL30,$AR31)=TRUE,IF(SEARCH(AI$1,$A31)&gt;0,TRUE,FALSE)),"")</f>
        <v>0</v>
      </c>
      <c r="AJ31" s="17" t="str">
        <f>IFERROR(AND(OR(AJ1:AL30,$AR31)=TRUE,IF(SEARCH(AJ$1,$A31)&gt;0,TRUE,FALSE)),"")</f>
        <v/>
      </c>
      <c r="AK31" s="17" t="str">
        <f>IFERROR(AND(OR(AK1:AL30,$AR31)=TRUE,IF(SEARCH(AK$1,$A31)&gt;0,TRUE,FALSE)),"")</f>
        <v/>
      </c>
      <c r="AL31" s="17" t="str">
        <f>IFERROR(AND(OR(AL1:AL30,$AR31)=TRUE,IF(SEARCH(AL$1,$A31)&gt;0,TRUE,FALSE)),"")</f>
        <v/>
      </c>
      <c r="AM31" s="17" t="str">
        <f>IFERROR(AND(OR(AM1:AO30,$AR31)=TRUE,IF(SEARCH(AM$1,$A31)&gt;0,TRUE,FALSE)),"")</f>
        <v/>
      </c>
      <c r="AN31" s="17" t="b">
        <f>IFERROR(AND(OR(AN1:AO30,$AR31)=TRUE,IF(SEARCH(AN$1,$A31)&gt;0,TRUE,FALSE)),"")</f>
        <v>0</v>
      </c>
      <c r="AO31" s="17" t="str">
        <f>IFERROR(AND(OR(AO1:AO30,$AR31)=TRUE,IF(SEARCH(AO$1,$A31)&gt;0,TRUE,FALSE)),"")</f>
        <v/>
      </c>
      <c r="AP31" s="17">
        <f t="shared" si="0"/>
        <v>0</v>
      </c>
      <c r="AQ31" s="17" t="b">
        <f t="shared" si="1"/>
        <v>0</v>
      </c>
      <c r="AR31" s="17" t="b">
        <f t="shared" si="2"/>
        <v>0</v>
      </c>
      <c r="AS31" s="17" t="b">
        <f t="shared" si="3"/>
        <v>0</v>
      </c>
      <c r="AT31" s="17" t="b">
        <f>IF(E31&gt;'Overview (RESPONSES REQUIRED)'!$F$56,FALSE,TRUE)</f>
        <v>0</v>
      </c>
      <c r="AU31" s="17" t="b">
        <f>IF('Overview (RESPONSES REQUIRED)'!$D$56="Y", TRUE, FALSE)</f>
        <v>0</v>
      </c>
      <c r="AV31" s="17" t="str">
        <f t="shared" si="4"/>
        <v>N</v>
      </c>
    </row>
    <row r="32" spans="1:48" ht="15" x14ac:dyDescent="0.15">
      <c r="A32" s="17" t="s">
        <v>1992</v>
      </c>
      <c r="B32" s="17">
        <v>1</v>
      </c>
      <c r="C32" s="17">
        <v>2</v>
      </c>
      <c r="D32" s="17" t="s">
        <v>1963</v>
      </c>
      <c r="E32" s="17">
        <v>2</v>
      </c>
      <c r="F32" s="17" t="str">
        <f>IF('ENDC-mmW'!P35="Y", "Y", IF('ENDC-mmW'!P35="N", "N", 0))</f>
        <v>N</v>
      </c>
      <c r="G32" s="17" t="str">
        <f>IFERROR(AND(OR(G1:H31,$AR32)=TRUE,IF(SEARCH(G$1,$A32)&gt;0,TRUE,FALSE)),"")</f>
        <v/>
      </c>
      <c r="H32" s="17" t="str">
        <f>IFERROR(AND(OR(H1:H31,$AR32)=TRUE,IF(SEARCH(H$1,$A32)&gt;0,TRUE,FALSE)),"")</f>
        <v/>
      </c>
      <c r="I32" s="17" t="str">
        <f>IFERROR(AND(OR(I1:L31,$AR32)=TRUE,IF(SEARCH(I$1,$A32)&gt;0,TRUE,FALSE)),"")</f>
        <v/>
      </c>
      <c r="J32" s="17" t="str">
        <f>IFERROR(AND(OR(J1:L31,$AR32)=TRUE,IF(SEARCH(J$1,$A32)&gt;0,TRUE,FALSE)),"")</f>
        <v/>
      </c>
      <c r="K32" s="17" t="str">
        <f>IFERROR(AND(OR(K1:L31,$AR32)=TRUE,IF(SEARCH(K$1,$A32)&gt;0,TRUE,FALSE)),"")</f>
        <v/>
      </c>
      <c r="L32" s="17" t="str">
        <f>IFERROR(AND(OR(L1:L31,$AR32)=TRUE,IF(SEARCH(L$1,$A32)&gt;0,TRUE,FALSE)),"")</f>
        <v/>
      </c>
      <c r="M32" s="17" t="str">
        <f>IFERROR(AND(OR(M1:M31,$AR32)=TRUE,IF(SEARCH(M$1,$A32)&gt;0,TRUE,FALSE)),"")</f>
        <v/>
      </c>
      <c r="N32" s="17" t="str">
        <f>IFERROR(AND(OR(N1:Q31,$AR32)=TRUE,IF(SEARCH(N$1,$A32)&gt;0,TRUE,FALSE)),"")</f>
        <v/>
      </c>
      <c r="O32" s="17" t="str">
        <f>IFERROR(AND(OR(O1:Q31,$AR32)=TRUE,IF(SEARCH(O$1,$A32)&gt;0,TRUE,FALSE)),"")</f>
        <v/>
      </c>
      <c r="P32" s="17" t="str">
        <f>IFERROR(AND(OR(P1:Q31,$AR32)=TRUE,IF(SEARCH(P$1,$A32)&gt;0,TRUE,FALSE)),"")</f>
        <v/>
      </c>
      <c r="Q32" s="17" t="str">
        <f>IFERROR(AND(OR(Q1:Q31,$AR32)=TRUE,IF(SEARCH(Q$1,$A32)&gt;0,TRUE,FALSE)),"")</f>
        <v/>
      </c>
      <c r="R32" s="17" t="str">
        <f>IFERROR(AND(OR(R1:S31,$AR32)=TRUE,IF(SEARCH(R$1,$A32)&gt;0,TRUE,FALSE)),"")</f>
        <v/>
      </c>
      <c r="S32" s="17" t="str">
        <f>IFERROR(AND(OR(S1:S31,$AR32)=TRUE,IF(SEARCH(S$1,$A32)&gt;0,TRUE,FALSE)),"")</f>
        <v/>
      </c>
      <c r="T32" s="17" t="b">
        <f>IFERROR(AND(OR(T1:T31,$AR32)=TRUE,IF(SEARCH(T$1,$A32)&gt;0,TRUE,FALSE)),"")</f>
        <v>0</v>
      </c>
      <c r="U32" s="17" t="str">
        <f>IFERROR(AND(OR(U1:V31,$AR32)=TRUE,IF(SEARCH(U$1,$A32)&gt;0,TRUE,FALSE)),"")</f>
        <v/>
      </c>
      <c r="V32" s="17" t="str">
        <f>IFERROR(AND(OR(V1:V31,$AR32)=TRUE,IF(SEARCH(V$1,$A32)&gt;0,TRUE,FALSE)),"")</f>
        <v/>
      </c>
      <c r="W32" s="17" t="str">
        <f>IFERROR(AND(OR(W1:Z31,$AR32)=TRUE,IF(SEARCH(W$1,$A32)&gt;0,TRUE,FALSE)),"")</f>
        <v/>
      </c>
      <c r="X32" s="17" t="str">
        <f>IFERROR(AND(OR(X1:Z31,$AR32)=TRUE,IF(SEARCH(X$1,$A32)&gt;0,TRUE,FALSE)),"")</f>
        <v/>
      </c>
      <c r="Y32" s="17" t="str">
        <f>IFERROR(AND(OR(Y1:Z31,$AR32)=TRUE,IF(SEARCH(Y$1,$A32)&gt;0,TRUE,FALSE)),"")</f>
        <v/>
      </c>
      <c r="Z32" s="17" t="str">
        <f>IFERROR(AND(OR(Z1:Z31,$AR32)=TRUE,IF(SEARCH(Z$1,$A32)&gt;0,TRUE,FALSE)),"")</f>
        <v/>
      </c>
      <c r="AA32" s="17" t="str">
        <f>IFERROR(AND(OR(AA1:AA31,$AR32)=TRUE,IF(SEARCH(AA$1,$A32)&gt;0,TRUE,FALSE)),"")</f>
        <v/>
      </c>
      <c r="AB32" s="17" t="str">
        <f>IFERROR(AND(OR(AB1:AE31,$AR32)=TRUE,IF(SEARCH(AB$1,$A32)&gt;0,TRUE,FALSE)),"")</f>
        <v/>
      </c>
      <c r="AC32" s="17" t="str">
        <f>IFERROR(AND(OR(AC1:AE31,$AR32)=TRUE,IF(SEARCH(AC$1,$A32)&gt;0,TRUE,FALSE)),"")</f>
        <v/>
      </c>
      <c r="AD32" s="17" t="str">
        <f>IFERROR(AND(OR(AD1:AE31,$AR32)=TRUE,IF(SEARCH(AD$1,$A32)&gt;0,TRUE,FALSE)),"")</f>
        <v/>
      </c>
      <c r="AE32" s="17" t="str">
        <f>IFERROR(AND(OR(AE1:AE31,$AR32)=TRUE,IF(SEARCH(AE$1,$A32)&gt;0,TRUE,FALSE)),"")</f>
        <v/>
      </c>
      <c r="AF32" s="17" t="str">
        <f>IFERROR(AND(OR(AF1:AG31,$AR32)=TRUE,IF(SEARCH(AF$1,$A32)&gt;0,TRUE,FALSE)),"")</f>
        <v/>
      </c>
      <c r="AG32" s="17" t="str">
        <f>IFERROR(AND(OR(AG1:AG31,$AR32)=TRUE,IF(SEARCH(AG$1,$A32)&gt;0,TRUE,FALSE)),"")</f>
        <v/>
      </c>
      <c r="AH32" s="17" t="str">
        <f>IFERROR(AND(OR(AH1:AH31,$AR32)=TRUE,IF(SEARCH(AH$1,$A32)&gt;0,TRUE,FALSE)),"")</f>
        <v/>
      </c>
      <c r="AI32" s="17" t="b">
        <f>IFERROR(AND(OR(AI1:AL31,$AR32)=TRUE,IF(SEARCH(AI$1,$A32)&gt;0,TRUE,FALSE)),"")</f>
        <v>0</v>
      </c>
      <c r="AJ32" s="17" t="str">
        <f>IFERROR(AND(OR(AJ1:AL31,$AR32)=TRUE,IF(SEARCH(AJ$1,$A32)&gt;0,TRUE,FALSE)),"")</f>
        <v/>
      </c>
      <c r="AK32" s="17" t="str">
        <f>IFERROR(AND(OR(AK1:AL31,$AR32)=TRUE,IF(SEARCH(AK$1,$A32)&gt;0,TRUE,FALSE)),"")</f>
        <v/>
      </c>
      <c r="AL32" s="17" t="str">
        <f>IFERROR(AND(OR(AL1:AL31,$AR32)=TRUE,IF(SEARCH(AL$1,$A32)&gt;0,TRUE,FALSE)),"")</f>
        <v/>
      </c>
      <c r="AM32" s="17" t="str">
        <f>IFERROR(AND(OR(AM1:AO31,$AR32)=TRUE,IF(SEARCH(AM$1,$A32)&gt;0,TRUE,FALSE)),"")</f>
        <v/>
      </c>
      <c r="AN32" s="17" t="str">
        <f>IFERROR(AND(OR(AN1:AO31,$AR32)=TRUE,IF(SEARCH(AN$1,$A32)&gt;0,TRUE,FALSE)),"")</f>
        <v/>
      </c>
      <c r="AO32" s="17" t="str">
        <f>IFERROR(AND(OR(AO1:AO31,$AR32)=TRUE,IF(SEARCH(AO$1,$A32)&gt;0,TRUE,FALSE)),"")</f>
        <v/>
      </c>
      <c r="AP32" s="17">
        <f t="shared" si="0"/>
        <v>0</v>
      </c>
      <c r="AQ32" s="17" t="b">
        <f t="shared" si="1"/>
        <v>0</v>
      </c>
      <c r="AR32" s="17" t="b">
        <f t="shared" si="2"/>
        <v>0</v>
      </c>
      <c r="AS32" s="17" t="b">
        <f t="shared" si="3"/>
        <v>0</v>
      </c>
      <c r="AT32" s="17" t="b">
        <f>IF(E32&gt;'Overview (RESPONSES REQUIRED)'!$F$56,FALSE,TRUE)</f>
        <v>0</v>
      </c>
      <c r="AU32" s="17" t="b">
        <f>IF('Overview (RESPONSES REQUIRED)'!$D$56="Y", TRUE, FALSE)</f>
        <v>0</v>
      </c>
      <c r="AV32" s="17" t="str">
        <f t="shared" si="4"/>
        <v>N</v>
      </c>
    </row>
    <row r="33" spans="1:48" ht="15" x14ac:dyDescent="0.15">
      <c r="A33" s="17" t="s">
        <v>1993</v>
      </c>
      <c r="B33" s="17">
        <v>1</v>
      </c>
      <c r="C33" s="17">
        <v>2</v>
      </c>
      <c r="D33" s="17" t="s">
        <v>1963</v>
      </c>
      <c r="E33" s="17">
        <v>2</v>
      </c>
      <c r="F33" s="17" t="str">
        <f>IF('ENDC-mmW'!P36="Y", "Y", IF('ENDC-mmW'!P36="N", "N", 0))</f>
        <v>N</v>
      </c>
      <c r="G33" s="17" t="str">
        <f>IFERROR(AND(OR(G1:H32,$AR33)=TRUE,IF(SEARCH(G$1,$A33)&gt;0,TRUE,FALSE)),"")</f>
        <v/>
      </c>
      <c r="H33" s="17" t="str">
        <f>IFERROR(AND(OR(H1:H32,$AR33)=TRUE,IF(SEARCH(H$1,$A33)&gt;0,TRUE,FALSE)),"")</f>
        <v/>
      </c>
      <c r="I33" s="17" t="str">
        <f>IFERROR(AND(OR(I1:L32,$AR33)=TRUE,IF(SEARCH(I$1,$A33)&gt;0,TRUE,FALSE)),"")</f>
        <v/>
      </c>
      <c r="J33" s="17" t="str">
        <f>IFERROR(AND(OR(J1:L32,$AR33)=TRUE,IF(SEARCH(J$1,$A33)&gt;0,TRUE,FALSE)),"")</f>
        <v/>
      </c>
      <c r="K33" s="17" t="str">
        <f>IFERROR(AND(OR(K1:L32,$AR33)=TRUE,IF(SEARCH(K$1,$A33)&gt;0,TRUE,FALSE)),"")</f>
        <v/>
      </c>
      <c r="L33" s="17" t="str">
        <f>IFERROR(AND(OR(L1:L32,$AR33)=TRUE,IF(SEARCH(L$1,$A33)&gt;0,TRUE,FALSE)),"")</f>
        <v/>
      </c>
      <c r="M33" s="17" t="str">
        <f>IFERROR(AND(OR(M1:M32,$AR33)=TRUE,IF(SEARCH(M$1,$A33)&gt;0,TRUE,FALSE)),"")</f>
        <v/>
      </c>
      <c r="N33" s="17" t="b">
        <f>IFERROR(AND(OR(N1:Q32,$AR33)=TRUE,IF(SEARCH(N$1,$A33)&gt;0,TRUE,FALSE)),"")</f>
        <v>0</v>
      </c>
      <c r="O33" s="17" t="str">
        <f>IFERROR(AND(OR(O1:Q32,$AR33)=TRUE,IF(SEARCH(O$1,$A33)&gt;0,TRUE,FALSE)),"")</f>
        <v/>
      </c>
      <c r="P33" s="17" t="str">
        <f>IFERROR(AND(OR(P1:Q32,$AR33)=TRUE,IF(SEARCH(P$1,$A33)&gt;0,TRUE,FALSE)),"")</f>
        <v/>
      </c>
      <c r="Q33" s="17" t="str">
        <f>IFERROR(AND(OR(Q1:Q32,$AR33)=TRUE,IF(SEARCH(Q$1,$A33)&gt;0,TRUE,FALSE)),"")</f>
        <v/>
      </c>
      <c r="R33" s="17" t="str">
        <f>IFERROR(AND(OR(R1:S32,$AR33)=TRUE,IF(SEARCH(R$1,$A33)&gt;0,TRUE,FALSE)),"")</f>
        <v/>
      </c>
      <c r="S33" s="17" t="str">
        <f>IFERROR(AND(OR(S1:S32,$AR33)=TRUE,IF(SEARCH(S$1,$A33)&gt;0,TRUE,FALSE)),"")</f>
        <v/>
      </c>
      <c r="T33" s="17" t="str">
        <f>IFERROR(AND(OR(T1:T32,$AR33)=TRUE,IF(SEARCH(T$1,$A33)&gt;0,TRUE,FALSE)),"")</f>
        <v/>
      </c>
      <c r="U33" s="17" t="str">
        <f>IFERROR(AND(OR(U1:V32,$AR33)=TRUE,IF(SEARCH(U$1,$A33)&gt;0,TRUE,FALSE)),"")</f>
        <v/>
      </c>
      <c r="V33" s="17" t="str">
        <f>IFERROR(AND(OR(V1:V32,$AR33)=TRUE,IF(SEARCH(V$1,$A33)&gt;0,TRUE,FALSE)),"")</f>
        <v/>
      </c>
      <c r="W33" s="17" t="str">
        <f>IFERROR(AND(OR(W1:Z32,$AR33)=TRUE,IF(SEARCH(W$1,$A33)&gt;0,TRUE,FALSE)),"")</f>
        <v/>
      </c>
      <c r="X33" s="17" t="str">
        <f>IFERROR(AND(OR(X1:Z32,$AR33)=TRUE,IF(SEARCH(X$1,$A33)&gt;0,TRUE,FALSE)),"")</f>
        <v/>
      </c>
      <c r="Y33" s="17" t="str">
        <f>IFERROR(AND(OR(Y1:Z32,$AR33)=TRUE,IF(SEARCH(Y$1,$A33)&gt;0,TRUE,FALSE)),"")</f>
        <v/>
      </c>
      <c r="Z33" s="17" t="str">
        <f>IFERROR(AND(OR(Z1:Z32,$AR33)=TRUE,IF(SEARCH(Z$1,$A33)&gt;0,TRUE,FALSE)),"")</f>
        <v/>
      </c>
      <c r="AA33" s="17" t="str">
        <f>IFERROR(AND(OR(AA1:AA32,$AR33)=TRUE,IF(SEARCH(AA$1,$A33)&gt;0,TRUE,FALSE)),"")</f>
        <v/>
      </c>
      <c r="AB33" s="17" t="str">
        <f>IFERROR(AND(OR(AB1:AE32,$AR33)=TRUE,IF(SEARCH(AB$1,$A33)&gt;0,TRUE,FALSE)),"")</f>
        <v/>
      </c>
      <c r="AC33" s="17" t="str">
        <f>IFERROR(AND(OR(AC1:AE32,$AR33)=TRUE,IF(SEARCH(AC$1,$A33)&gt;0,TRUE,FALSE)),"")</f>
        <v/>
      </c>
      <c r="AD33" s="17" t="str">
        <f>IFERROR(AND(OR(AD1:AE32,$AR33)=TRUE,IF(SEARCH(AD$1,$A33)&gt;0,TRUE,FALSE)),"")</f>
        <v/>
      </c>
      <c r="AE33" s="17" t="str">
        <f>IFERROR(AND(OR(AE1:AE32,$AR33)=TRUE,IF(SEARCH(AE$1,$A33)&gt;0,TRUE,FALSE)),"")</f>
        <v/>
      </c>
      <c r="AF33" s="17" t="str">
        <f>IFERROR(AND(OR(AF1:AG32,$AR33)=TRUE,IF(SEARCH(AF$1,$A33)&gt;0,TRUE,FALSE)),"")</f>
        <v/>
      </c>
      <c r="AG33" s="17" t="str">
        <f>IFERROR(AND(OR(AG1:AG32,$AR33)=TRUE,IF(SEARCH(AG$1,$A33)&gt;0,TRUE,FALSE)),"")</f>
        <v/>
      </c>
      <c r="AH33" s="17" t="str">
        <f>IFERROR(AND(OR(AH1:AH32,$AR33)=TRUE,IF(SEARCH(AH$1,$A33)&gt;0,TRUE,FALSE)),"")</f>
        <v/>
      </c>
      <c r="AI33" s="17" t="b">
        <f>IFERROR(AND(OR(AI1:AL32,$AR33)=TRUE,IF(SEARCH(AI$1,$A33)&gt;0,TRUE,FALSE)),"")</f>
        <v>0</v>
      </c>
      <c r="AJ33" s="17" t="str">
        <f>IFERROR(AND(OR(AJ1:AL32,$AR33)=TRUE,IF(SEARCH(AJ$1,$A33)&gt;0,TRUE,FALSE)),"")</f>
        <v/>
      </c>
      <c r="AK33" s="17" t="str">
        <f>IFERROR(AND(OR(AK1:AL32,$AR33)=TRUE,IF(SEARCH(AK$1,$A33)&gt;0,TRUE,FALSE)),"")</f>
        <v/>
      </c>
      <c r="AL33" s="17" t="str">
        <f>IFERROR(AND(OR(AL1:AL32,$AR33)=TRUE,IF(SEARCH(AL$1,$A33)&gt;0,TRUE,FALSE)),"")</f>
        <v/>
      </c>
      <c r="AM33" s="17" t="str">
        <f>IFERROR(AND(OR(AM1:AO32,$AR33)=TRUE,IF(SEARCH(AM$1,$A33)&gt;0,TRUE,FALSE)),"")</f>
        <v/>
      </c>
      <c r="AN33" s="17" t="str">
        <f>IFERROR(AND(OR(AN1:AO32,$AR33)=TRUE,IF(SEARCH(AN$1,$A33)&gt;0,TRUE,FALSE)),"")</f>
        <v/>
      </c>
      <c r="AO33" s="17" t="str">
        <f>IFERROR(AND(OR(AO1:AO32,$AR33)=TRUE,IF(SEARCH(AO$1,$A33)&gt;0,TRUE,FALSE)),"")</f>
        <v/>
      </c>
      <c r="AP33" s="17">
        <f t="shared" si="0"/>
        <v>0</v>
      </c>
      <c r="AQ33" s="17" t="b">
        <f t="shared" si="1"/>
        <v>0</v>
      </c>
      <c r="AR33" s="17" t="b">
        <f t="shared" si="2"/>
        <v>0</v>
      </c>
      <c r="AS33" s="17" t="b">
        <f t="shared" si="3"/>
        <v>0</v>
      </c>
      <c r="AT33" s="17" t="b">
        <f>IF(E33&gt;'Overview (RESPONSES REQUIRED)'!$F$56,FALSE,TRUE)</f>
        <v>0</v>
      </c>
      <c r="AU33" s="17" t="b">
        <f>IF('Overview (RESPONSES REQUIRED)'!$D$56="Y", TRUE, FALSE)</f>
        <v>0</v>
      </c>
      <c r="AV33" s="17" t="str">
        <f t="shared" si="4"/>
        <v>N</v>
      </c>
    </row>
    <row r="34" spans="1:48" ht="15" x14ac:dyDescent="0.15">
      <c r="A34" s="17" t="s">
        <v>1994</v>
      </c>
      <c r="B34" s="17">
        <v>1</v>
      </c>
      <c r="C34" s="17">
        <v>2</v>
      </c>
      <c r="D34" s="17" t="s">
        <v>1963</v>
      </c>
      <c r="E34" s="17">
        <v>2</v>
      </c>
      <c r="F34" s="17" t="str">
        <f>IF('ENDC-mmW'!P37="Y", "Y", IF('ENDC-mmW'!P37="N", "N", 0))</f>
        <v>N</v>
      </c>
      <c r="G34" s="17" t="str">
        <f>IFERROR(AND(OR(G1:H33,$AR34)=TRUE,IF(SEARCH(G$1,$A34)&gt;0,TRUE,FALSE)),"")</f>
        <v/>
      </c>
      <c r="H34" s="17" t="str">
        <f>IFERROR(AND(OR(H1:H33,$AR34)=TRUE,IF(SEARCH(H$1,$A34)&gt;0,TRUE,FALSE)),"")</f>
        <v/>
      </c>
      <c r="I34" s="17" t="b">
        <f>IFERROR(AND(OR(I1:L33,$AR34)=TRUE,IF(SEARCH(I$1,$A34)&gt;0,TRUE,FALSE)),"")</f>
        <v>0</v>
      </c>
      <c r="J34" s="17" t="str">
        <f>IFERROR(AND(OR(J1:L33,$AR34)=TRUE,IF(SEARCH(J$1,$A34)&gt;0,TRUE,FALSE)),"")</f>
        <v/>
      </c>
      <c r="K34" s="17" t="str">
        <f>IFERROR(AND(OR(K1:L33,$AR34)=TRUE,IF(SEARCH(K$1,$A34)&gt;0,TRUE,FALSE)),"")</f>
        <v/>
      </c>
      <c r="L34" s="17" t="str">
        <f>IFERROR(AND(OR(L1:L33,$AR34)=TRUE,IF(SEARCH(L$1,$A34)&gt;0,TRUE,FALSE)),"")</f>
        <v/>
      </c>
      <c r="M34" s="17" t="str">
        <f>IFERROR(AND(OR(M1:M33,$AR34)=TRUE,IF(SEARCH(M$1,$A34)&gt;0,TRUE,FALSE)),"")</f>
        <v/>
      </c>
      <c r="N34" s="17" t="str">
        <f>IFERROR(AND(OR(N1:Q33,$AR34)=TRUE,IF(SEARCH(N$1,$A34)&gt;0,TRUE,FALSE)),"")</f>
        <v/>
      </c>
      <c r="O34" s="17" t="str">
        <f>IFERROR(AND(OR(O1:Q33,$AR34)=TRUE,IF(SEARCH(O$1,$A34)&gt;0,TRUE,FALSE)),"")</f>
        <v/>
      </c>
      <c r="P34" s="17" t="str">
        <f>IFERROR(AND(OR(P1:Q33,$AR34)=TRUE,IF(SEARCH(P$1,$A34)&gt;0,TRUE,FALSE)),"")</f>
        <v/>
      </c>
      <c r="Q34" s="17" t="str">
        <f>IFERROR(AND(OR(Q1:Q33,$AR34)=TRUE,IF(SEARCH(Q$1,$A34)&gt;0,TRUE,FALSE)),"")</f>
        <v/>
      </c>
      <c r="R34" s="17" t="str">
        <f>IFERROR(AND(OR(R1:S33,$AR34)=TRUE,IF(SEARCH(R$1,$A34)&gt;0,TRUE,FALSE)),"")</f>
        <v/>
      </c>
      <c r="S34" s="17" t="str">
        <f>IFERROR(AND(OR(S1:S33,$AR34)=TRUE,IF(SEARCH(S$1,$A34)&gt;0,TRUE,FALSE)),"")</f>
        <v/>
      </c>
      <c r="T34" s="17" t="str">
        <f>IFERROR(AND(OR(T1:T33,$AR34)=TRUE,IF(SEARCH(T$1,$A34)&gt;0,TRUE,FALSE)),"")</f>
        <v/>
      </c>
      <c r="U34" s="17" t="str">
        <f>IFERROR(AND(OR(U1:V33,$AR34)=TRUE,IF(SEARCH(U$1,$A34)&gt;0,TRUE,FALSE)),"")</f>
        <v/>
      </c>
      <c r="V34" s="17" t="str">
        <f>IFERROR(AND(OR(V1:V33,$AR34)=TRUE,IF(SEARCH(V$1,$A34)&gt;0,TRUE,FALSE)),"")</f>
        <v/>
      </c>
      <c r="W34" s="17" t="str">
        <f>IFERROR(AND(OR(W1:Z33,$AR34)=TRUE,IF(SEARCH(W$1,$A34)&gt;0,TRUE,FALSE)),"")</f>
        <v/>
      </c>
      <c r="X34" s="17" t="str">
        <f>IFERROR(AND(OR(X1:Z33,$AR34)=TRUE,IF(SEARCH(X$1,$A34)&gt;0,TRUE,FALSE)),"")</f>
        <v/>
      </c>
      <c r="Y34" s="17" t="str">
        <f>IFERROR(AND(OR(Y1:Z33,$AR34)=TRUE,IF(SEARCH(Y$1,$A34)&gt;0,TRUE,FALSE)),"")</f>
        <v/>
      </c>
      <c r="Z34" s="17" t="str">
        <f>IFERROR(AND(OR(Z1:Z33,$AR34)=TRUE,IF(SEARCH(Z$1,$A34)&gt;0,TRUE,FALSE)),"")</f>
        <v/>
      </c>
      <c r="AA34" s="17" t="str">
        <f>IFERROR(AND(OR(AA1:AA33,$AR34)=TRUE,IF(SEARCH(AA$1,$A34)&gt;0,TRUE,FALSE)),"")</f>
        <v/>
      </c>
      <c r="AB34" s="17" t="str">
        <f>IFERROR(AND(OR(AB1:AE33,$AR34)=TRUE,IF(SEARCH(AB$1,$A34)&gt;0,TRUE,FALSE)),"")</f>
        <v/>
      </c>
      <c r="AC34" s="17" t="str">
        <f>IFERROR(AND(OR(AC1:AE33,$AR34)=TRUE,IF(SEARCH(AC$1,$A34)&gt;0,TRUE,FALSE)),"")</f>
        <v/>
      </c>
      <c r="AD34" s="17" t="str">
        <f>IFERROR(AND(OR(AD1:AE33,$AR34)=TRUE,IF(SEARCH(AD$1,$A34)&gt;0,TRUE,FALSE)),"")</f>
        <v/>
      </c>
      <c r="AE34" s="17" t="str">
        <f>IFERROR(AND(OR(AE1:AE33,$AR34)=TRUE,IF(SEARCH(AE$1,$A34)&gt;0,TRUE,FALSE)),"")</f>
        <v/>
      </c>
      <c r="AF34" s="17" t="str">
        <f>IFERROR(AND(OR(AF1:AG33,$AR34)=TRUE,IF(SEARCH(AF$1,$A34)&gt;0,TRUE,FALSE)),"")</f>
        <v/>
      </c>
      <c r="AG34" s="17" t="str">
        <f>IFERROR(AND(OR(AG1:AG33,$AR34)=TRUE,IF(SEARCH(AG$1,$A34)&gt;0,TRUE,FALSE)),"")</f>
        <v/>
      </c>
      <c r="AH34" s="17" t="str">
        <f>IFERROR(AND(OR(AH1:AH33,$AR34)=TRUE,IF(SEARCH(AH$1,$A34)&gt;0,TRUE,FALSE)),"")</f>
        <v/>
      </c>
      <c r="AI34" s="17" t="b">
        <f>IFERROR(AND(OR(AI1:AL33,$AR34)=TRUE,IF(SEARCH(AI$1,$A34)&gt;0,TRUE,FALSE)),"")</f>
        <v>0</v>
      </c>
      <c r="AJ34" s="17" t="str">
        <f>IFERROR(AND(OR(AJ1:AL33,$AR34)=TRUE,IF(SEARCH(AJ$1,$A34)&gt;0,TRUE,FALSE)),"")</f>
        <v/>
      </c>
      <c r="AK34" s="17" t="str">
        <f>IFERROR(AND(OR(AK1:AL33,$AR34)=TRUE,IF(SEARCH(AK$1,$A34)&gt;0,TRUE,FALSE)),"")</f>
        <v/>
      </c>
      <c r="AL34" s="17" t="str">
        <f>IFERROR(AND(OR(AL1:AL33,$AR34)=TRUE,IF(SEARCH(AL$1,$A34)&gt;0,TRUE,FALSE)),"")</f>
        <v/>
      </c>
      <c r="AM34" s="17" t="str">
        <f>IFERROR(AND(OR(AM1:AO33,$AR34)=TRUE,IF(SEARCH(AM$1,$A34)&gt;0,TRUE,FALSE)),"")</f>
        <v/>
      </c>
      <c r="AN34" s="17" t="str">
        <f>IFERROR(AND(OR(AN1:AO33,$AR34)=TRUE,IF(SEARCH(AN$1,$A34)&gt;0,TRUE,FALSE)),"")</f>
        <v/>
      </c>
      <c r="AO34" s="17" t="str">
        <f>IFERROR(AND(OR(AO1:AO33,$AR34)=TRUE,IF(SEARCH(AO$1,$A34)&gt;0,TRUE,FALSE)),"")</f>
        <v/>
      </c>
      <c r="AP34" s="17">
        <f t="shared" si="0"/>
        <v>0</v>
      </c>
      <c r="AQ34" s="17" t="b">
        <f t="shared" si="1"/>
        <v>0</v>
      </c>
      <c r="AR34" s="17" t="b">
        <f t="shared" si="2"/>
        <v>0</v>
      </c>
      <c r="AS34" s="17" t="b">
        <f t="shared" si="3"/>
        <v>0</v>
      </c>
      <c r="AT34" s="17" t="b">
        <f>IF(E34&gt;'Overview (RESPONSES REQUIRED)'!$F$56,FALSE,TRUE)</f>
        <v>0</v>
      </c>
      <c r="AU34" s="17" t="b">
        <f>IF('Overview (RESPONSES REQUIRED)'!$D$56="Y", TRUE, FALSE)</f>
        <v>0</v>
      </c>
      <c r="AV34" s="17" t="str">
        <f t="shared" si="4"/>
        <v>N</v>
      </c>
    </row>
    <row r="35" spans="1:48" ht="15" x14ac:dyDescent="0.15">
      <c r="A35" s="17" t="s">
        <v>1995</v>
      </c>
      <c r="B35" s="17">
        <v>1</v>
      </c>
      <c r="C35" s="17">
        <v>2</v>
      </c>
      <c r="D35" s="17" t="s">
        <v>1963</v>
      </c>
      <c r="E35" s="17">
        <v>4</v>
      </c>
      <c r="F35" s="17" t="str">
        <f>IF('ENDC-mmW'!P38="Y", "Y", IF('ENDC-mmW'!P38="N", "N", 0))</f>
        <v>N</v>
      </c>
      <c r="G35" s="17" t="str">
        <f>IFERROR(AND(OR(G1:H34,$AR35)=TRUE,IF(SEARCH(G$1,$A35)&gt;0,TRUE,FALSE)),"")</f>
        <v/>
      </c>
      <c r="H35" s="17" t="str">
        <f>IFERROR(AND(OR(H1:H34,$AR35)=TRUE,IF(SEARCH(H$1,$A35)&gt;0,TRUE,FALSE)),"")</f>
        <v/>
      </c>
      <c r="I35" s="17" t="str">
        <f>IFERROR(AND(OR(I1:L34,$AR35)=TRUE,IF(SEARCH(I$1,$A35)&gt;0,TRUE,FALSE)),"")</f>
        <v/>
      </c>
      <c r="J35" s="17" t="str">
        <f>IFERROR(AND(OR(J1:L34,$AR35)=TRUE,IF(SEARCH(J$1,$A35)&gt;0,TRUE,FALSE)),"")</f>
        <v/>
      </c>
      <c r="K35" s="17" t="str">
        <f>IFERROR(AND(OR(K1:L34,$AR35)=TRUE,IF(SEARCH(K$1,$A35)&gt;0,TRUE,FALSE)),"")</f>
        <v/>
      </c>
      <c r="L35" s="17" t="str">
        <f>IFERROR(AND(OR(L1:L34,$AR35)=TRUE,IF(SEARCH(L$1,$A35)&gt;0,TRUE,FALSE)),"")</f>
        <v/>
      </c>
      <c r="M35" s="17" t="str">
        <f>IFERROR(AND(OR(M1:M34,$AR35)=TRUE,IF(SEARCH(M$1,$A35)&gt;0,TRUE,FALSE)),"")</f>
        <v/>
      </c>
      <c r="N35" s="17" t="str">
        <f>IFERROR(AND(OR(N1:Q34,$AR35)=TRUE,IF(SEARCH(N$1,$A35)&gt;0,TRUE,FALSE)),"")</f>
        <v/>
      </c>
      <c r="O35" s="17" t="b">
        <f>IFERROR(AND(OR(O1:Q34,$AR35)=TRUE,IF(SEARCH(O$1,$A35)&gt;0,TRUE,FALSE)),"")</f>
        <v>0</v>
      </c>
      <c r="P35" s="17" t="str">
        <f>IFERROR(AND(OR(P1:Q34,$AR35)=TRUE,IF(SEARCH(P$1,$A35)&gt;0,TRUE,FALSE)),"")</f>
        <v/>
      </c>
      <c r="Q35" s="17" t="str">
        <f>IFERROR(AND(OR(Q1:Q34,$AR35)=TRUE,IF(SEARCH(Q$1,$A35)&gt;0,TRUE,FALSE)),"")</f>
        <v/>
      </c>
      <c r="R35" s="17" t="str">
        <f>IFERROR(AND(OR(R1:S34,$AR35)=TRUE,IF(SEARCH(R$1,$A35)&gt;0,TRUE,FALSE)),"")</f>
        <v/>
      </c>
      <c r="S35" s="17" t="str">
        <f>IFERROR(AND(OR(S1:S34,$AR35)=TRUE,IF(SEARCH(S$1,$A35)&gt;0,TRUE,FALSE)),"")</f>
        <v/>
      </c>
      <c r="T35" s="17" t="str">
        <f>IFERROR(AND(OR(T1:T34,$AR35)=TRUE,IF(SEARCH(T$1,$A35)&gt;0,TRUE,FALSE)),"")</f>
        <v/>
      </c>
      <c r="U35" s="17" t="str">
        <f>IFERROR(AND(OR(U1:V34,$AR35)=TRUE,IF(SEARCH(U$1,$A35)&gt;0,TRUE,FALSE)),"")</f>
        <v/>
      </c>
      <c r="V35" s="17" t="str">
        <f>IFERROR(AND(OR(V1:V34,$AR35)=TRUE,IF(SEARCH(V$1,$A35)&gt;0,TRUE,FALSE)),"")</f>
        <v/>
      </c>
      <c r="W35" s="17" t="str">
        <f>IFERROR(AND(OR(W1:Z34,$AR35)=TRUE,IF(SEARCH(W$1,$A35)&gt;0,TRUE,FALSE)),"")</f>
        <v/>
      </c>
      <c r="X35" s="17" t="str">
        <f>IFERROR(AND(OR(X1:Z34,$AR35)=TRUE,IF(SEARCH(X$1,$A35)&gt;0,TRUE,FALSE)),"")</f>
        <v/>
      </c>
      <c r="Y35" s="17" t="str">
        <f>IFERROR(AND(OR(Y1:Z34,$AR35)=TRUE,IF(SEARCH(Y$1,$A35)&gt;0,TRUE,FALSE)),"")</f>
        <v/>
      </c>
      <c r="Z35" s="17" t="str">
        <f>IFERROR(AND(OR(Z1:Z34,$AR35)=TRUE,IF(SEARCH(Z$1,$A35)&gt;0,TRUE,FALSE)),"")</f>
        <v/>
      </c>
      <c r="AA35" s="17" t="str">
        <f>IFERROR(AND(OR(AA1:AA34,$AR35)=TRUE,IF(SEARCH(AA$1,$A35)&gt;0,TRUE,FALSE)),"")</f>
        <v/>
      </c>
      <c r="AB35" s="17" t="str">
        <f>IFERROR(AND(OR(AB1:AE34,$AR35)=TRUE,IF(SEARCH(AB$1,$A35)&gt;0,TRUE,FALSE)),"")</f>
        <v/>
      </c>
      <c r="AC35" s="17" t="str">
        <f>IFERROR(AND(OR(AC1:AE34,$AR35)=TRUE,IF(SEARCH(AC$1,$A35)&gt;0,TRUE,FALSE)),"")</f>
        <v/>
      </c>
      <c r="AD35" s="17" t="str">
        <f>IFERROR(AND(OR(AD1:AE34,$AR35)=TRUE,IF(SEARCH(AD$1,$A35)&gt;0,TRUE,FALSE)),"")</f>
        <v/>
      </c>
      <c r="AE35" s="17" t="str">
        <f>IFERROR(AND(OR(AE1:AE34,$AR35)=TRUE,IF(SEARCH(AE$1,$A35)&gt;0,TRUE,FALSE)),"")</f>
        <v/>
      </c>
      <c r="AF35" s="17" t="str">
        <f>IFERROR(AND(OR(AF1:AG34,$AR35)=TRUE,IF(SEARCH(AF$1,$A35)&gt;0,TRUE,FALSE)),"")</f>
        <v/>
      </c>
      <c r="AG35" s="17" t="str">
        <f>IFERROR(AND(OR(AG1:AG34,$AR35)=TRUE,IF(SEARCH(AG$1,$A35)&gt;0,TRUE,FALSE)),"")</f>
        <v/>
      </c>
      <c r="AH35" s="17" t="str">
        <f>IFERROR(AND(OR(AH1:AH34,$AR35)=TRUE,IF(SEARCH(AH$1,$A35)&gt;0,TRUE,FALSE)),"")</f>
        <v/>
      </c>
      <c r="AI35" s="17" t="b">
        <f>IFERROR(AND(OR(AI1:AL34,$AR35)=TRUE,IF(SEARCH(AI$1,$A35)&gt;0,TRUE,FALSE)),"")</f>
        <v>0</v>
      </c>
      <c r="AJ35" s="17" t="str">
        <f>IFERROR(AND(OR(AJ1:AL34,$AR35)=TRUE,IF(SEARCH(AJ$1,$A35)&gt;0,TRUE,FALSE)),"")</f>
        <v/>
      </c>
      <c r="AK35" s="17" t="str">
        <f>IFERROR(AND(OR(AK1:AL34,$AR35)=TRUE,IF(SEARCH(AK$1,$A35)&gt;0,TRUE,FALSE)),"")</f>
        <v/>
      </c>
      <c r="AL35" s="17" t="str">
        <f>IFERROR(AND(OR(AL1:AL34,$AR35)=TRUE,IF(SEARCH(AL$1,$A35)&gt;0,TRUE,FALSE)),"")</f>
        <v/>
      </c>
      <c r="AM35" s="17" t="str">
        <f>IFERROR(AND(OR(AM1:AO34,$AR35)=TRUE,IF(SEARCH(AM$1,$A35)&gt;0,TRUE,FALSE)),"")</f>
        <v/>
      </c>
      <c r="AN35" s="17" t="str">
        <f>IFERROR(AND(OR(AN1:AO34,$AR35)=TRUE,IF(SEARCH(AN$1,$A35)&gt;0,TRUE,FALSE)),"")</f>
        <v/>
      </c>
      <c r="AO35" s="17" t="b">
        <f>IFERROR(AND(OR(AO1:AO34,$AR35)=TRUE,IF(SEARCH(AO$1,$A35)&gt;0,TRUE,FALSE)),"")</f>
        <v>0</v>
      </c>
      <c r="AP35" s="17">
        <f t="shared" ref="AP35:AP66" si="5">COUNTIF(G35:AO35,TRUE)</f>
        <v>0</v>
      </c>
      <c r="AQ35" s="17" t="b">
        <f t="shared" ref="AQ35:AQ66" si="6">IFERROR(AND(G35:AO35), TRUE)</f>
        <v>0</v>
      </c>
      <c r="AR35" s="17" t="b">
        <f t="shared" ref="AR35:AR66" si="7">IF(F35="Y",TRUE,IF(F35="N",FALSE,0))</f>
        <v>0</v>
      </c>
      <c r="AS35" s="17" t="b">
        <f t="shared" ref="AS35:AS66" si="8">IF(AR35=FALSE, FALSE, AQ35)</f>
        <v>0</v>
      </c>
      <c r="AT35" s="17" t="b">
        <f>IF(E35&gt;'Overview (RESPONSES REQUIRED)'!$F$56,FALSE,TRUE)</f>
        <v>0</v>
      </c>
      <c r="AU35" s="17" t="b">
        <f>IF('Overview (RESPONSES REQUIRED)'!$D$56="Y", TRUE, FALSE)</f>
        <v>0</v>
      </c>
      <c r="AV35" s="17" t="str">
        <f t="shared" ref="AV35:AV66" si="9">IF(AND(AT35,AU35)=FALSE,"N",IF(AS35=TRUE,"Y",IF(F35=0,"E","N")))</f>
        <v>N</v>
      </c>
    </row>
    <row r="36" spans="1:48" ht="15" x14ac:dyDescent="0.15">
      <c r="A36" s="17" t="s">
        <v>1996</v>
      </c>
      <c r="B36" s="17">
        <v>1</v>
      </c>
      <c r="C36" s="17">
        <v>2</v>
      </c>
      <c r="D36" s="17" t="s">
        <v>1963</v>
      </c>
      <c r="E36" s="17">
        <v>4</v>
      </c>
      <c r="F36" s="17" t="str">
        <f>IF('ENDC-mmW'!P39="Y", "Y", IF('ENDC-mmW'!P39="N", "N", 0))</f>
        <v>N</v>
      </c>
      <c r="G36" s="17" t="str">
        <f>IFERROR(AND(OR(G1:H35,$AR36)=TRUE,IF(SEARCH(G$1,$A36)&gt;0,TRUE,FALSE)),"")</f>
        <v/>
      </c>
      <c r="H36" s="17" t="str">
        <f>IFERROR(AND(OR(H1:H35,$AR36)=TRUE,IF(SEARCH(H$1,$A36)&gt;0,TRUE,FALSE)),"")</f>
        <v/>
      </c>
      <c r="I36" s="17" t="str">
        <f>IFERROR(AND(OR(I1:L35,$AR36)=TRUE,IF(SEARCH(I$1,$A36)&gt;0,TRUE,FALSE)),"")</f>
        <v/>
      </c>
      <c r="J36" s="17" t="b">
        <f>IFERROR(AND(OR(J1:L35,$AR36)=TRUE,IF(SEARCH(J$1,$A36)&gt;0,TRUE,FALSE)),"")</f>
        <v>0</v>
      </c>
      <c r="K36" s="17" t="str">
        <f>IFERROR(AND(OR(K1:L35,$AR36)=TRUE,IF(SEARCH(K$1,$A36)&gt;0,TRUE,FALSE)),"")</f>
        <v/>
      </c>
      <c r="L36" s="17" t="str">
        <f>IFERROR(AND(OR(L1:L35,$AR36)=TRUE,IF(SEARCH(L$1,$A36)&gt;0,TRUE,FALSE)),"")</f>
        <v/>
      </c>
      <c r="M36" s="17" t="str">
        <f>IFERROR(AND(OR(M1:M35,$AR36)=TRUE,IF(SEARCH(M$1,$A36)&gt;0,TRUE,FALSE)),"")</f>
        <v/>
      </c>
      <c r="N36" s="17" t="str">
        <f>IFERROR(AND(OR(N1:Q35,$AR36)=TRUE,IF(SEARCH(N$1,$A36)&gt;0,TRUE,FALSE)),"")</f>
        <v/>
      </c>
      <c r="O36" s="17" t="str">
        <f>IFERROR(AND(OR(O1:Q35,$AR36)=TRUE,IF(SEARCH(O$1,$A36)&gt;0,TRUE,FALSE)),"")</f>
        <v/>
      </c>
      <c r="P36" s="17" t="str">
        <f>IFERROR(AND(OR(P1:Q35,$AR36)=TRUE,IF(SEARCH(P$1,$A36)&gt;0,TRUE,FALSE)),"")</f>
        <v/>
      </c>
      <c r="Q36" s="17" t="str">
        <f>IFERROR(AND(OR(Q1:Q35,$AR36)=TRUE,IF(SEARCH(Q$1,$A36)&gt;0,TRUE,FALSE)),"")</f>
        <v/>
      </c>
      <c r="R36" s="17" t="str">
        <f>IFERROR(AND(OR(R1:S35,$AR36)=TRUE,IF(SEARCH(R$1,$A36)&gt;0,TRUE,FALSE)),"")</f>
        <v/>
      </c>
      <c r="S36" s="17" t="str">
        <f>IFERROR(AND(OR(S1:S35,$AR36)=TRUE,IF(SEARCH(S$1,$A36)&gt;0,TRUE,FALSE)),"")</f>
        <v/>
      </c>
      <c r="T36" s="17" t="str">
        <f>IFERROR(AND(OR(T1:T35,$AR36)=TRUE,IF(SEARCH(T$1,$A36)&gt;0,TRUE,FALSE)),"")</f>
        <v/>
      </c>
      <c r="U36" s="17" t="str">
        <f>IFERROR(AND(OR(U1:V35,$AR36)=TRUE,IF(SEARCH(U$1,$A36)&gt;0,TRUE,FALSE)),"")</f>
        <v/>
      </c>
      <c r="V36" s="17" t="str">
        <f>IFERROR(AND(OR(V1:V35,$AR36)=TRUE,IF(SEARCH(V$1,$A36)&gt;0,TRUE,FALSE)),"")</f>
        <v/>
      </c>
      <c r="W36" s="17" t="str">
        <f>IFERROR(AND(OR(W1:Z35,$AR36)=TRUE,IF(SEARCH(W$1,$A36)&gt;0,TRUE,FALSE)),"")</f>
        <v/>
      </c>
      <c r="X36" s="17" t="str">
        <f>IFERROR(AND(OR(X1:Z35,$AR36)=TRUE,IF(SEARCH(X$1,$A36)&gt;0,TRUE,FALSE)),"")</f>
        <v/>
      </c>
      <c r="Y36" s="17" t="str">
        <f>IFERROR(AND(OR(Y1:Z35,$AR36)=TRUE,IF(SEARCH(Y$1,$A36)&gt;0,TRUE,FALSE)),"")</f>
        <v/>
      </c>
      <c r="Z36" s="17" t="str">
        <f>IFERROR(AND(OR(Z1:Z35,$AR36)=TRUE,IF(SEARCH(Z$1,$A36)&gt;0,TRUE,FALSE)),"")</f>
        <v/>
      </c>
      <c r="AA36" s="17" t="str">
        <f>IFERROR(AND(OR(AA1:AA35,$AR36)=TRUE,IF(SEARCH(AA$1,$A36)&gt;0,TRUE,FALSE)),"")</f>
        <v/>
      </c>
      <c r="AB36" s="17" t="str">
        <f>IFERROR(AND(OR(AB1:AE35,$AR36)=TRUE,IF(SEARCH(AB$1,$A36)&gt;0,TRUE,FALSE)),"")</f>
        <v/>
      </c>
      <c r="AC36" s="17" t="str">
        <f>IFERROR(AND(OR(AC1:AE35,$AR36)=TRUE,IF(SEARCH(AC$1,$A36)&gt;0,TRUE,FALSE)),"")</f>
        <v/>
      </c>
      <c r="AD36" s="17" t="str">
        <f>IFERROR(AND(OR(AD1:AE35,$AR36)=TRUE,IF(SEARCH(AD$1,$A36)&gt;0,TRUE,FALSE)),"")</f>
        <v/>
      </c>
      <c r="AE36" s="17" t="str">
        <f>IFERROR(AND(OR(AE1:AE35,$AR36)=TRUE,IF(SEARCH(AE$1,$A36)&gt;0,TRUE,FALSE)),"")</f>
        <v/>
      </c>
      <c r="AF36" s="17" t="str">
        <f>IFERROR(AND(OR(AF1:AG35,$AR36)=TRUE,IF(SEARCH(AF$1,$A36)&gt;0,TRUE,FALSE)),"")</f>
        <v/>
      </c>
      <c r="AG36" s="17" t="str">
        <f>IFERROR(AND(OR(AG1:AG35,$AR36)=TRUE,IF(SEARCH(AG$1,$A36)&gt;0,TRUE,FALSE)),"")</f>
        <v/>
      </c>
      <c r="AH36" s="17" t="str">
        <f>IFERROR(AND(OR(AH1:AH35,$AR36)=TRUE,IF(SEARCH(AH$1,$A36)&gt;0,TRUE,FALSE)),"")</f>
        <v/>
      </c>
      <c r="AI36" s="17" t="b">
        <f>IFERROR(AND(OR(AI1:AL35,$AR36)=TRUE,IF(SEARCH(AI$1,$A36)&gt;0,TRUE,FALSE)),"")</f>
        <v>0</v>
      </c>
      <c r="AJ36" s="17" t="str">
        <f>IFERROR(AND(OR(AJ1:AL35,$AR36)=TRUE,IF(SEARCH(AJ$1,$A36)&gt;0,TRUE,FALSE)),"")</f>
        <v/>
      </c>
      <c r="AK36" s="17" t="str">
        <f>IFERROR(AND(OR(AK1:AL35,$AR36)=TRUE,IF(SEARCH(AK$1,$A36)&gt;0,TRUE,FALSE)),"")</f>
        <v/>
      </c>
      <c r="AL36" s="17" t="str">
        <f>IFERROR(AND(OR(AL1:AL35,$AR36)=TRUE,IF(SEARCH(AL$1,$A36)&gt;0,TRUE,FALSE)),"")</f>
        <v/>
      </c>
      <c r="AM36" s="17" t="str">
        <f>IFERROR(AND(OR(AM1:AO35,$AR36)=TRUE,IF(SEARCH(AM$1,$A36)&gt;0,TRUE,FALSE)),"")</f>
        <v/>
      </c>
      <c r="AN36" s="17" t="str">
        <f>IFERROR(AND(OR(AN1:AO35,$AR36)=TRUE,IF(SEARCH(AN$1,$A36)&gt;0,TRUE,FALSE)),"")</f>
        <v/>
      </c>
      <c r="AO36" s="17" t="b">
        <f>IFERROR(AND(OR(AO1:AO35,$AR36)=TRUE,IF(SEARCH(AO$1,$A36)&gt;0,TRUE,FALSE)),"")</f>
        <v>0</v>
      </c>
      <c r="AP36" s="17">
        <f t="shared" si="5"/>
        <v>0</v>
      </c>
      <c r="AQ36" s="17" t="b">
        <f t="shared" si="6"/>
        <v>0</v>
      </c>
      <c r="AR36" s="17" t="b">
        <f t="shared" si="7"/>
        <v>0</v>
      </c>
      <c r="AS36" s="17" t="b">
        <f t="shared" si="8"/>
        <v>0</v>
      </c>
      <c r="AT36" s="17" t="b">
        <f>IF(E36&gt;'Overview (RESPONSES REQUIRED)'!$F$56,FALSE,TRUE)</f>
        <v>0</v>
      </c>
      <c r="AU36" s="17" t="b">
        <f>IF('Overview (RESPONSES REQUIRED)'!$D$56="Y", TRUE, FALSE)</f>
        <v>0</v>
      </c>
      <c r="AV36" s="17" t="str">
        <f t="shared" si="9"/>
        <v>N</v>
      </c>
    </row>
    <row r="37" spans="1:48" ht="15" x14ac:dyDescent="0.15">
      <c r="A37" s="17" t="s">
        <v>1997</v>
      </c>
      <c r="B37" s="17">
        <v>1</v>
      </c>
      <c r="C37" s="17">
        <v>2</v>
      </c>
      <c r="D37" s="17" t="s">
        <v>1963</v>
      </c>
      <c r="E37" s="17">
        <v>4</v>
      </c>
      <c r="F37" s="17" t="str">
        <f>IF('ENDC-mmW'!P40="Y", "Y", IF('ENDC-mmW'!P40="N", "N", 0))</f>
        <v>N</v>
      </c>
      <c r="G37" s="17" t="str">
        <f>IFERROR(AND(OR(G1:H36,$AR37)=TRUE,IF(SEARCH(G$1,$A37)&gt;0,TRUE,FALSE)),"")</f>
        <v/>
      </c>
      <c r="H37" s="17" t="str">
        <f>IFERROR(AND(OR(H1:H36,$AR37)=TRUE,IF(SEARCH(H$1,$A37)&gt;0,TRUE,FALSE)),"")</f>
        <v/>
      </c>
      <c r="I37" s="17" t="str">
        <f>IFERROR(AND(OR(I1:L36,$AR37)=TRUE,IF(SEARCH(I$1,$A37)&gt;0,TRUE,FALSE)),"")</f>
        <v/>
      </c>
      <c r="J37" s="17" t="str">
        <f>IFERROR(AND(OR(J1:L36,$AR37)=TRUE,IF(SEARCH(J$1,$A37)&gt;0,TRUE,FALSE)),"")</f>
        <v/>
      </c>
      <c r="K37" s="17" t="str">
        <f>IFERROR(AND(OR(K1:L36,$AR37)=TRUE,IF(SEARCH(K$1,$A37)&gt;0,TRUE,FALSE)),"")</f>
        <v/>
      </c>
      <c r="L37" s="17" t="str">
        <f>IFERROR(AND(OR(L1:L36,$AR37)=TRUE,IF(SEARCH(L$1,$A37)&gt;0,TRUE,FALSE)),"")</f>
        <v/>
      </c>
      <c r="M37" s="17" t="str">
        <f>IFERROR(AND(OR(M1:M36,$AR37)=TRUE,IF(SEARCH(M$1,$A37)&gt;0,TRUE,FALSE)),"")</f>
        <v/>
      </c>
      <c r="N37" s="17" t="str">
        <f>IFERROR(AND(OR(N1:Q36,$AR37)=TRUE,IF(SEARCH(N$1,$A37)&gt;0,TRUE,FALSE)),"")</f>
        <v/>
      </c>
      <c r="O37" s="17" t="str">
        <f>IFERROR(AND(OR(O1:Q36,$AR37)=TRUE,IF(SEARCH(O$1,$A37)&gt;0,TRUE,FALSE)),"")</f>
        <v/>
      </c>
      <c r="P37" s="17" t="b">
        <f>IFERROR(AND(OR(P1:Q36,$AR37)=TRUE,IF(SEARCH(P$1,$A37)&gt;0,TRUE,FALSE)),"")</f>
        <v>0</v>
      </c>
      <c r="Q37" s="17" t="str">
        <f>IFERROR(AND(OR(Q1:Q36,$AR37)=TRUE,IF(SEARCH(Q$1,$A37)&gt;0,TRUE,FALSE)),"")</f>
        <v/>
      </c>
      <c r="R37" s="17" t="str">
        <f>IFERROR(AND(OR(R1:S36,$AR37)=TRUE,IF(SEARCH(R$1,$A37)&gt;0,TRUE,FALSE)),"")</f>
        <v/>
      </c>
      <c r="S37" s="17" t="str">
        <f>IFERROR(AND(OR(S1:S36,$AR37)=TRUE,IF(SEARCH(S$1,$A37)&gt;0,TRUE,FALSE)),"")</f>
        <v/>
      </c>
      <c r="T37" s="17" t="str">
        <f>IFERROR(AND(OR(T1:T36,$AR37)=TRUE,IF(SEARCH(T$1,$A37)&gt;0,TRUE,FALSE)),"")</f>
        <v/>
      </c>
      <c r="U37" s="17" t="str">
        <f>IFERROR(AND(OR(U1:V36,$AR37)=TRUE,IF(SEARCH(U$1,$A37)&gt;0,TRUE,FALSE)),"")</f>
        <v/>
      </c>
      <c r="V37" s="17" t="str">
        <f>IFERROR(AND(OR(V1:V36,$AR37)=TRUE,IF(SEARCH(V$1,$A37)&gt;0,TRUE,FALSE)),"")</f>
        <v/>
      </c>
      <c r="W37" s="17" t="str">
        <f>IFERROR(AND(OR(W1:Z36,$AR37)=TRUE,IF(SEARCH(W$1,$A37)&gt;0,TRUE,FALSE)),"")</f>
        <v/>
      </c>
      <c r="X37" s="17" t="str">
        <f>IFERROR(AND(OR(X1:Z36,$AR37)=TRUE,IF(SEARCH(X$1,$A37)&gt;0,TRUE,FALSE)),"")</f>
        <v/>
      </c>
      <c r="Y37" s="17" t="str">
        <f>IFERROR(AND(OR(Y1:Z36,$AR37)=TRUE,IF(SEARCH(Y$1,$A37)&gt;0,TRUE,FALSE)),"")</f>
        <v/>
      </c>
      <c r="Z37" s="17" t="str">
        <f>IFERROR(AND(OR(Z1:Z36,$AR37)=TRUE,IF(SEARCH(Z$1,$A37)&gt;0,TRUE,FALSE)),"")</f>
        <v/>
      </c>
      <c r="AA37" s="17" t="str">
        <f>IFERROR(AND(OR(AA1:AA36,$AR37)=TRUE,IF(SEARCH(AA$1,$A37)&gt;0,TRUE,FALSE)),"")</f>
        <v/>
      </c>
      <c r="AB37" s="17" t="str">
        <f>IFERROR(AND(OR(AB1:AE36,$AR37)=TRUE,IF(SEARCH(AB$1,$A37)&gt;0,TRUE,FALSE)),"")</f>
        <v/>
      </c>
      <c r="AC37" s="17" t="str">
        <f>IFERROR(AND(OR(AC1:AE36,$AR37)=TRUE,IF(SEARCH(AC$1,$A37)&gt;0,TRUE,FALSE)),"")</f>
        <v/>
      </c>
      <c r="AD37" s="17" t="str">
        <f>IFERROR(AND(OR(AD1:AE36,$AR37)=TRUE,IF(SEARCH(AD$1,$A37)&gt;0,TRUE,FALSE)),"")</f>
        <v/>
      </c>
      <c r="AE37" s="17" t="str">
        <f>IFERROR(AND(OR(AE1:AE36,$AR37)=TRUE,IF(SEARCH(AE$1,$A37)&gt;0,TRUE,FALSE)),"")</f>
        <v/>
      </c>
      <c r="AF37" s="17" t="str">
        <f>IFERROR(AND(OR(AF1:AG36,$AR37)=TRUE,IF(SEARCH(AF$1,$A37)&gt;0,TRUE,FALSE)),"")</f>
        <v/>
      </c>
      <c r="AG37" s="17" t="str">
        <f>IFERROR(AND(OR(AG1:AG36,$AR37)=TRUE,IF(SEARCH(AG$1,$A37)&gt;0,TRUE,FALSE)),"")</f>
        <v/>
      </c>
      <c r="AH37" s="17" t="str">
        <f>IFERROR(AND(OR(AH1:AH36,$AR37)=TRUE,IF(SEARCH(AH$1,$A37)&gt;0,TRUE,FALSE)),"")</f>
        <v/>
      </c>
      <c r="AI37" s="17" t="b">
        <f>IFERROR(AND(OR(AI1:AL36,$AR37)=TRUE,IF(SEARCH(AI$1,$A37)&gt;0,TRUE,FALSE)),"")</f>
        <v>0</v>
      </c>
      <c r="AJ37" s="17" t="str">
        <f>IFERROR(AND(OR(AJ1:AL36,$AR37)=TRUE,IF(SEARCH(AJ$1,$A37)&gt;0,TRUE,FALSE)),"")</f>
        <v/>
      </c>
      <c r="AK37" s="17" t="str">
        <f>IFERROR(AND(OR(AK1:AL36,$AR37)=TRUE,IF(SEARCH(AK$1,$A37)&gt;0,TRUE,FALSE)),"")</f>
        <v/>
      </c>
      <c r="AL37" s="17" t="str">
        <f>IFERROR(AND(OR(AL1:AL36,$AR37)=TRUE,IF(SEARCH(AL$1,$A37)&gt;0,TRUE,FALSE)),"")</f>
        <v/>
      </c>
      <c r="AM37" s="17" t="str">
        <f>IFERROR(AND(OR(AM1:AO36,$AR37)=TRUE,IF(SEARCH(AM$1,$A37)&gt;0,TRUE,FALSE)),"")</f>
        <v/>
      </c>
      <c r="AN37" s="17" t="str">
        <f>IFERROR(AND(OR(AN1:AO36,$AR37)=TRUE,IF(SEARCH(AN$1,$A37)&gt;0,TRUE,FALSE)),"")</f>
        <v/>
      </c>
      <c r="AO37" s="17" t="str">
        <f>IFERROR(AND(OR(AO1:AO36,$AR37)=TRUE,IF(SEARCH(AO$1,$A37)&gt;0,TRUE,FALSE)),"")</f>
        <v/>
      </c>
      <c r="AP37" s="17">
        <f t="shared" si="5"/>
        <v>0</v>
      </c>
      <c r="AQ37" s="17" t="b">
        <f t="shared" si="6"/>
        <v>0</v>
      </c>
      <c r="AR37" s="17" t="b">
        <f t="shared" si="7"/>
        <v>0</v>
      </c>
      <c r="AS37" s="17" t="b">
        <f t="shared" si="8"/>
        <v>0</v>
      </c>
      <c r="AT37" s="17" t="b">
        <f>IF(E37&gt;'Overview (RESPONSES REQUIRED)'!$F$56,FALSE,TRUE)</f>
        <v>0</v>
      </c>
      <c r="AU37" s="17" t="b">
        <f>IF('Overview (RESPONSES REQUIRED)'!$D$56="Y", TRUE, FALSE)</f>
        <v>0</v>
      </c>
      <c r="AV37" s="17" t="str">
        <f t="shared" si="9"/>
        <v>N</v>
      </c>
    </row>
    <row r="38" spans="1:48" ht="15" x14ac:dyDescent="0.15">
      <c r="A38" s="17" t="s">
        <v>1998</v>
      </c>
      <c r="B38" s="17">
        <v>1</v>
      </c>
      <c r="C38" s="17">
        <v>2</v>
      </c>
      <c r="D38" s="17" t="s">
        <v>1963</v>
      </c>
      <c r="E38" s="17">
        <v>8</v>
      </c>
      <c r="F38" s="17" t="str">
        <f>IF('ENDC-mmW'!P41="Y", "Y", IF('ENDC-mmW'!P41="N", "N", 0))</f>
        <v>N</v>
      </c>
      <c r="G38" s="17" t="str">
        <f>IFERROR(AND(OR(G1:H37,$AR38)=TRUE,IF(SEARCH(G$1,$A38)&gt;0,TRUE,FALSE)),"")</f>
        <v/>
      </c>
      <c r="H38" s="17" t="str">
        <f>IFERROR(AND(OR(H1:H37,$AR38)=TRUE,IF(SEARCH(H$1,$A38)&gt;0,TRUE,FALSE)),"")</f>
        <v/>
      </c>
      <c r="I38" s="17" t="str">
        <f>IFERROR(AND(OR(I1:L37,$AR38)=TRUE,IF(SEARCH(I$1,$A38)&gt;0,TRUE,FALSE)),"")</f>
        <v/>
      </c>
      <c r="J38" s="17" t="str">
        <f>IFERROR(AND(OR(J1:L37,$AR38)=TRUE,IF(SEARCH(J$1,$A38)&gt;0,TRUE,FALSE)),"")</f>
        <v/>
      </c>
      <c r="K38" s="17" t="str">
        <f>IFERROR(AND(OR(K1:L37,$AR38)=TRUE,IF(SEARCH(K$1,$A38)&gt;0,TRUE,FALSE)),"")</f>
        <v/>
      </c>
      <c r="L38" s="17" t="str">
        <f>IFERROR(AND(OR(L1:L37,$AR38)=TRUE,IF(SEARCH(L$1,$A38)&gt;0,TRUE,FALSE)),"")</f>
        <v/>
      </c>
      <c r="M38" s="17" t="str">
        <f>IFERROR(AND(OR(M1:M37,$AR38)=TRUE,IF(SEARCH(M$1,$A38)&gt;0,TRUE,FALSE)),"")</f>
        <v/>
      </c>
      <c r="N38" s="17" t="str">
        <f>IFERROR(AND(OR(N1:Q37,$AR38)=TRUE,IF(SEARCH(N$1,$A38)&gt;0,TRUE,FALSE)),"")</f>
        <v/>
      </c>
      <c r="O38" s="17" t="str">
        <f>IFERROR(AND(OR(O1:Q37,$AR38)=TRUE,IF(SEARCH(O$1,$A38)&gt;0,TRUE,FALSE)),"")</f>
        <v/>
      </c>
      <c r="P38" s="17" t="str">
        <f>IFERROR(AND(OR(P1:Q37,$AR38)=TRUE,IF(SEARCH(P$1,$A38)&gt;0,TRUE,FALSE)),"")</f>
        <v/>
      </c>
      <c r="Q38" s="17" t="b">
        <f>IFERROR(AND(OR(Q1:Q37,$AR38)=TRUE,IF(SEARCH(Q$1,$A38)&gt;0,TRUE,FALSE)),"")</f>
        <v>0</v>
      </c>
      <c r="R38" s="17" t="str">
        <f>IFERROR(AND(OR(R1:S37,$AR38)=TRUE,IF(SEARCH(R$1,$A38)&gt;0,TRUE,FALSE)),"")</f>
        <v/>
      </c>
      <c r="S38" s="17" t="str">
        <f>IFERROR(AND(OR(S1:S37,$AR38)=TRUE,IF(SEARCH(S$1,$A38)&gt;0,TRUE,FALSE)),"")</f>
        <v/>
      </c>
      <c r="T38" s="17" t="str">
        <f>IFERROR(AND(OR(T1:T37,$AR38)=TRUE,IF(SEARCH(T$1,$A38)&gt;0,TRUE,FALSE)),"")</f>
        <v/>
      </c>
      <c r="U38" s="17" t="str">
        <f>IFERROR(AND(OR(U1:V37,$AR38)=TRUE,IF(SEARCH(U$1,$A38)&gt;0,TRUE,FALSE)),"")</f>
        <v/>
      </c>
      <c r="V38" s="17" t="str">
        <f>IFERROR(AND(OR(V1:V37,$AR38)=TRUE,IF(SEARCH(V$1,$A38)&gt;0,TRUE,FALSE)),"")</f>
        <v/>
      </c>
      <c r="W38" s="17" t="str">
        <f>IFERROR(AND(OR(W1:Z37,$AR38)=TRUE,IF(SEARCH(W$1,$A38)&gt;0,TRUE,FALSE)),"")</f>
        <v/>
      </c>
      <c r="X38" s="17" t="str">
        <f>IFERROR(AND(OR(X1:Z37,$AR38)=TRUE,IF(SEARCH(X$1,$A38)&gt;0,TRUE,FALSE)),"")</f>
        <v/>
      </c>
      <c r="Y38" s="17" t="str">
        <f>IFERROR(AND(OR(Y1:Z37,$AR38)=TRUE,IF(SEARCH(Y$1,$A38)&gt;0,TRUE,FALSE)),"")</f>
        <v/>
      </c>
      <c r="Z38" s="17" t="str">
        <f>IFERROR(AND(OR(Z1:Z37,$AR38)=TRUE,IF(SEARCH(Z$1,$A38)&gt;0,TRUE,FALSE)),"")</f>
        <v/>
      </c>
      <c r="AA38" s="17" t="str">
        <f>IFERROR(AND(OR(AA1:AA37,$AR38)=TRUE,IF(SEARCH(AA$1,$A38)&gt;0,TRUE,FALSE)),"")</f>
        <v/>
      </c>
      <c r="AB38" s="17" t="str">
        <f>IFERROR(AND(OR(AB1:AE37,$AR38)=TRUE,IF(SEARCH(AB$1,$A38)&gt;0,TRUE,FALSE)),"")</f>
        <v/>
      </c>
      <c r="AC38" s="17" t="str">
        <f>IFERROR(AND(OR(AC1:AE37,$AR38)=TRUE,IF(SEARCH(AC$1,$A38)&gt;0,TRUE,FALSE)),"")</f>
        <v/>
      </c>
      <c r="AD38" s="17" t="str">
        <f>IFERROR(AND(OR(AD1:AE37,$AR38)=TRUE,IF(SEARCH(AD$1,$A38)&gt;0,TRUE,FALSE)),"")</f>
        <v/>
      </c>
      <c r="AE38" s="17" t="str">
        <f>IFERROR(AND(OR(AE1:AE37,$AR38)=TRUE,IF(SEARCH(AE$1,$A38)&gt;0,TRUE,FALSE)),"")</f>
        <v/>
      </c>
      <c r="AF38" s="17" t="str">
        <f>IFERROR(AND(OR(AF1:AG37,$AR38)=TRUE,IF(SEARCH(AF$1,$A38)&gt;0,TRUE,FALSE)),"")</f>
        <v/>
      </c>
      <c r="AG38" s="17" t="str">
        <f>IFERROR(AND(OR(AG1:AG37,$AR38)=TRUE,IF(SEARCH(AG$1,$A38)&gt;0,TRUE,FALSE)),"")</f>
        <v/>
      </c>
      <c r="AH38" s="17" t="str">
        <f>IFERROR(AND(OR(AH1:AH37,$AR38)=TRUE,IF(SEARCH(AH$1,$A38)&gt;0,TRUE,FALSE)),"")</f>
        <v/>
      </c>
      <c r="AI38" s="17" t="b">
        <f>IFERROR(AND(OR(AI1:AL37,$AR38)=TRUE,IF(SEARCH(AI$1,$A38)&gt;0,TRUE,FALSE)),"")</f>
        <v>0</v>
      </c>
      <c r="AJ38" s="17" t="str">
        <f>IFERROR(AND(OR(AJ1:AL37,$AR38)=TRUE,IF(SEARCH(AJ$1,$A38)&gt;0,TRUE,FALSE)),"")</f>
        <v/>
      </c>
      <c r="AK38" s="17" t="str">
        <f>IFERROR(AND(OR(AK1:AL37,$AR38)=TRUE,IF(SEARCH(AK$1,$A38)&gt;0,TRUE,FALSE)),"")</f>
        <v/>
      </c>
      <c r="AL38" s="17" t="str">
        <f>IFERROR(AND(OR(AL1:AL37,$AR38)=TRUE,IF(SEARCH(AL$1,$A38)&gt;0,TRUE,FALSE)),"")</f>
        <v/>
      </c>
      <c r="AM38" s="17" t="b">
        <f>IFERROR(AND(OR(AM1:AO37,$AR38)=TRUE,IF(SEARCH(AM$1,$A38)&gt;0,TRUE,FALSE)),"")</f>
        <v>0</v>
      </c>
      <c r="AN38" s="17" t="str">
        <f>IFERROR(AND(OR(AN1:AO37,$AR38)=TRUE,IF(SEARCH(AN$1,$A38)&gt;0,TRUE,FALSE)),"")</f>
        <v/>
      </c>
      <c r="AO38" s="17" t="str">
        <f>IFERROR(AND(OR(AO1:AO37,$AR38)=TRUE,IF(SEARCH(AO$1,$A38)&gt;0,TRUE,FALSE)),"")</f>
        <v/>
      </c>
      <c r="AP38" s="17">
        <f t="shared" si="5"/>
        <v>0</v>
      </c>
      <c r="AQ38" s="17" t="b">
        <f t="shared" si="6"/>
        <v>0</v>
      </c>
      <c r="AR38" s="17" t="b">
        <f t="shared" si="7"/>
        <v>0</v>
      </c>
      <c r="AS38" s="17" t="b">
        <f t="shared" si="8"/>
        <v>0</v>
      </c>
      <c r="AT38" s="17" t="b">
        <f>IF(E38&gt;'Overview (RESPONSES REQUIRED)'!$F$56,FALSE,TRUE)</f>
        <v>0</v>
      </c>
      <c r="AU38" s="17" t="b">
        <f>IF('Overview (RESPONSES REQUIRED)'!$D$56="Y", TRUE, FALSE)</f>
        <v>0</v>
      </c>
      <c r="AV38" s="17" t="str">
        <f t="shared" si="9"/>
        <v>N</v>
      </c>
    </row>
    <row r="39" spans="1:48" ht="15" x14ac:dyDescent="0.15">
      <c r="A39" s="17" t="s">
        <v>1999</v>
      </c>
      <c r="B39" s="17">
        <v>1</v>
      </c>
      <c r="C39" s="17">
        <v>2</v>
      </c>
      <c r="D39" s="17" t="s">
        <v>1963</v>
      </c>
      <c r="E39" s="17">
        <v>2</v>
      </c>
      <c r="F39" s="17" t="str">
        <f>IF('ENDC-mmW'!P42="Y", "Y", IF('ENDC-mmW'!P42="N", "N", 0))</f>
        <v>N</v>
      </c>
      <c r="G39" s="17" t="str">
        <f>IFERROR(AND(OR(G1:H38,$AR39)=TRUE,IF(SEARCH(G$1,$A39)&gt;0,TRUE,FALSE)),"")</f>
        <v/>
      </c>
      <c r="H39" s="17" t="str">
        <f>IFERROR(AND(OR(H1:H38,$AR39)=TRUE,IF(SEARCH(H$1,$A39)&gt;0,TRUE,FALSE)),"")</f>
        <v/>
      </c>
      <c r="I39" s="17" t="str">
        <f>IFERROR(AND(OR(I1:L38,$AR39)=TRUE,IF(SEARCH(I$1,$A39)&gt;0,TRUE,FALSE)),"")</f>
        <v/>
      </c>
      <c r="J39" s="17" t="str">
        <f>IFERROR(AND(OR(J1:L38,$AR39)=TRUE,IF(SEARCH(J$1,$A39)&gt;0,TRUE,FALSE)),"")</f>
        <v/>
      </c>
      <c r="K39" s="17" t="str">
        <f>IFERROR(AND(OR(K1:L38,$AR39)=TRUE,IF(SEARCH(K$1,$A39)&gt;0,TRUE,FALSE)),"")</f>
        <v/>
      </c>
      <c r="L39" s="17" t="str">
        <f>IFERROR(AND(OR(L1:L38,$AR39)=TRUE,IF(SEARCH(L$1,$A39)&gt;0,TRUE,FALSE)),"")</f>
        <v/>
      </c>
      <c r="M39" s="17" t="str">
        <f>IFERROR(AND(OR(M1:M38,$AR39)=TRUE,IF(SEARCH(M$1,$A39)&gt;0,TRUE,FALSE)),"")</f>
        <v/>
      </c>
      <c r="N39" s="17" t="str">
        <f>IFERROR(AND(OR(N1:Q38,$AR39)=TRUE,IF(SEARCH(N$1,$A39)&gt;0,TRUE,FALSE)),"")</f>
        <v/>
      </c>
      <c r="O39" s="17" t="str">
        <f>IFERROR(AND(OR(O1:Q38,$AR39)=TRUE,IF(SEARCH(O$1,$A39)&gt;0,TRUE,FALSE)),"")</f>
        <v/>
      </c>
      <c r="P39" s="17" t="str">
        <f>IFERROR(AND(OR(P1:Q38,$AR39)=TRUE,IF(SEARCH(P$1,$A39)&gt;0,TRUE,FALSE)),"")</f>
        <v/>
      </c>
      <c r="Q39" s="17" t="str">
        <f>IFERROR(AND(OR(Q1:Q38,$AR39)=TRUE,IF(SEARCH(Q$1,$A39)&gt;0,TRUE,FALSE)),"")</f>
        <v/>
      </c>
      <c r="R39" s="17" t="str">
        <f>IFERROR(AND(OR(R1:S38,$AR39)=TRUE,IF(SEARCH(R$1,$A39)&gt;0,TRUE,FALSE)),"")</f>
        <v/>
      </c>
      <c r="S39" s="17" t="str">
        <f>IFERROR(AND(OR(S1:S38,$AR39)=TRUE,IF(SEARCH(S$1,$A39)&gt;0,TRUE,FALSE)),"")</f>
        <v/>
      </c>
      <c r="T39" s="17" t="b">
        <f>IFERROR(AND(OR(T1:T38,$AR39)=TRUE,IF(SEARCH(T$1,$A39)&gt;0,TRUE,FALSE)),"")</f>
        <v>0</v>
      </c>
      <c r="U39" s="17" t="str">
        <f>IFERROR(AND(OR(U1:V38,$AR39)=TRUE,IF(SEARCH(U$1,$A39)&gt;0,TRUE,FALSE)),"")</f>
        <v/>
      </c>
      <c r="V39" s="17" t="str">
        <f>IFERROR(AND(OR(V1:V38,$AR39)=TRUE,IF(SEARCH(V$1,$A39)&gt;0,TRUE,FALSE)),"")</f>
        <v/>
      </c>
      <c r="W39" s="17" t="str">
        <f>IFERROR(AND(OR(W1:Z38,$AR39)=TRUE,IF(SEARCH(W$1,$A39)&gt;0,TRUE,FALSE)),"")</f>
        <v/>
      </c>
      <c r="X39" s="17" t="str">
        <f>IFERROR(AND(OR(X1:Z38,$AR39)=TRUE,IF(SEARCH(X$1,$A39)&gt;0,TRUE,FALSE)),"")</f>
        <v/>
      </c>
      <c r="Y39" s="17" t="str">
        <f>IFERROR(AND(OR(Y1:Z38,$AR39)=TRUE,IF(SEARCH(Y$1,$A39)&gt;0,TRUE,FALSE)),"")</f>
        <v/>
      </c>
      <c r="Z39" s="17" t="str">
        <f>IFERROR(AND(OR(Z1:Z38,$AR39)=TRUE,IF(SEARCH(Z$1,$A39)&gt;0,TRUE,FALSE)),"")</f>
        <v/>
      </c>
      <c r="AA39" s="17" t="str">
        <f>IFERROR(AND(OR(AA1:AA38,$AR39)=TRUE,IF(SEARCH(AA$1,$A39)&gt;0,TRUE,FALSE)),"")</f>
        <v/>
      </c>
      <c r="AB39" s="17" t="str">
        <f>IFERROR(AND(OR(AB1:AE38,$AR39)=TRUE,IF(SEARCH(AB$1,$A39)&gt;0,TRUE,FALSE)),"")</f>
        <v/>
      </c>
      <c r="AC39" s="17" t="str">
        <f>IFERROR(AND(OR(AC1:AE38,$AR39)=TRUE,IF(SEARCH(AC$1,$A39)&gt;0,TRUE,FALSE)),"")</f>
        <v/>
      </c>
      <c r="AD39" s="17" t="str">
        <f>IFERROR(AND(OR(AD1:AE38,$AR39)=TRUE,IF(SEARCH(AD$1,$A39)&gt;0,TRUE,FALSE)),"")</f>
        <v/>
      </c>
      <c r="AE39" s="17" t="str">
        <f>IFERROR(AND(OR(AE1:AE38,$AR39)=TRUE,IF(SEARCH(AE$1,$A39)&gt;0,TRUE,FALSE)),"")</f>
        <v/>
      </c>
      <c r="AF39" s="17" t="str">
        <f>IFERROR(AND(OR(AF1:AG38,$AR39)=TRUE,IF(SEARCH(AF$1,$A39)&gt;0,TRUE,FALSE)),"")</f>
        <v/>
      </c>
      <c r="AG39" s="17" t="str">
        <f>IFERROR(AND(OR(AG1:AG38,$AR39)=TRUE,IF(SEARCH(AG$1,$A39)&gt;0,TRUE,FALSE)),"")</f>
        <v/>
      </c>
      <c r="AH39" s="17" t="str">
        <f>IFERROR(AND(OR(AH1:AH38,$AR39)=TRUE,IF(SEARCH(AH$1,$A39)&gt;0,TRUE,FALSE)),"")</f>
        <v/>
      </c>
      <c r="AI39" s="17" t="b">
        <f>IFERROR(AND(OR(AI1:AL38,$AR39)=TRUE,IF(SEARCH(AI$1,$A39)&gt;0,TRUE,FALSE)),"")</f>
        <v>0</v>
      </c>
      <c r="AJ39" s="17" t="str">
        <f>IFERROR(AND(OR(AJ1:AL38,$AR39)=TRUE,IF(SEARCH(AJ$1,$A39)&gt;0,TRUE,FALSE)),"")</f>
        <v/>
      </c>
      <c r="AK39" s="17" t="str">
        <f>IFERROR(AND(OR(AK1:AL38,$AR39)=TRUE,IF(SEARCH(AK$1,$A39)&gt;0,TRUE,FALSE)),"")</f>
        <v/>
      </c>
      <c r="AL39" s="17" t="str">
        <f>IFERROR(AND(OR(AL1:AL38,$AR39)=TRUE,IF(SEARCH(AL$1,$A39)&gt;0,TRUE,FALSE)),"")</f>
        <v/>
      </c>
      <c r="AM39" s="17" t="str">
        <f>IFERROR(AND(OR(AM1:AO38,$AR39)=TRUE,IF(SEARCH(AM$1,$A39)&gt;0,TRUE,FALSE)),"")</f>
        <v/>
      </c>
      <c r="AN39" s="17" t="str">
        <f>IFERROR(AND(OR(AN1:AO38,$AR39)=TRUE,IF(SEARCH(AN$1,$A39)&gt;0,TRUE,FALSE)),"")</f>
        <v/>
      </c>
      <c r="AO39" s="17" t="b">
        <f>IFERROR(AND(OR(AO1:AO38,$AR39)=TRUE,IF(SEARCH(AO$1,$A39)&gt;0,TRUE,FALSE)),"")</f>
        <v>0</v>
      </c>
      <c r="AP39" s="17">
        <f t="shared" si="5"/>
        <v>0</v>
      </c>
      <c r="AQ39" s="17" t="b">
        <f t="shared" si="6"/>
        <v>0</v>
      </c>
      <c r="AR39" s="17" t="b">
        <f t="shared" si="7"/>
        <v>0</v>
      </c>
      <c r="AS39" s="17" t="b">
        <f t="shared" si="8"/>
        <v>0</v>
      </c>
      <c r="AT39" s="17" t="b">
        <f>IF(E39&gt;'Overview (RESPONSES REQUIRED)'!$F$56,FALSE,TRUE)</f>
        <v>0</v>
      </c>
      <c r="AU39" s="17" t="b">
        <f>IF('Overview (RESPONSES REQUIRED)'!$D$56="Y", TRUE, FALSE)</f>
        <v>0</v>
      </c>
      <c r="AV39" s="17" t="str">
        <f t="shared" si="9"/>
        <v>N</v>
      </c>
    </row>
    <row r="40" spans="1:48" ht="15" x14ac:dyDescent="0.15">
      <c r="A40" s="17" t="s">
        <v>2000</v>
      </c>
      <c r="B40" s="17">
        <v>1</v>
      </c>
      <c r="C40" s="17">
        <v>2</v>
      </c>
      <c r="D40" s="17" t="s">
        <v>1963</v>
      </c>
      <c r="E40" s="17">
        <v>2</v>
      </c>
      <c r="F40" s="17" t="str">
        <f>IF('ENDC-mmW'!P43="Y", "Y", IF('ENDC-mmW'!P43="N", "N", 0))</f>
        <v>N</v>
      </c>
      <c r="G40" s="17" t="str">
        <f>IFERROR(AND(OR(G1:H39,$AR40)=TRUE,IF(SEARCH(G$1,$A40)&gt;0,TRUE,FALSE)),"")</f>
        <v/>
      </c>
      <c r="H40" s="17" t="str">
        <f>IFERROR(AND(OR(H1:H39,$AR40)=TRUE,IF(SEARCH(H$1,$A40)&gt;0,TRUE,FALSE)),"")</f>
        <v/>
      </c>
      <c r="I40" s="17" t="str">
        <f>IFERROR(AND(OR(I1:L39,$AR40)=TRUE,IF(SEARCH(I$1,$A40)&gt;0,TRUE,FALSE)),"")</f>
        <v/>
      </c>
      <c r="J40" s="17" t="str">
        <f>IFERROR(AND(OR(J1:L39,$AR40)=TRUE,IF(SEARCH(J$1,$A40)&gt;0,TRUE,FALSE)),"")</f>
        <v/>
      </c>
      <c r="K40" s="17" t="str">
        <f>IFERROR(AND(OR(K1:L39,$AR40)=TRUE,IF(SEARCH(K$1,$A40)&gt;0,TRUE,FALSE)),"")</f>
        <v/>
      </c>
      <c r="L40" s="17" t="str">
        <f>IFERROR(AND(OR(L1:L39,$AR40)=TRUE,IF(SEARCH(L$1,$A40)&gt;0,TRUE,FALSE)),"")</f>
        <v/>
      </c>
      <c r="M40" s="17" t="str">
        <f>IFERROR(AND(OR(M1:M39,$AR40)=TRUE,IF(SEARCH(M$1,$A40)&gt;0,TRUE,FALSE)),"")</f>
        <v/>
      </c>
      <c r="N40" s="17" t="b">
        <f>IFERROR(AND(OR(N1:Q39,$AR40)=TRUE,IF(SEARCH(N$1,$A40)&gt;0,TRUE,FALSE)),"")</f>
        <v>0</v>
      </c>
      <c r="O40" s="17" t="str">
        <f>IFERROR(AND(OR(O1:Q39,$AR40)=TRUE,IF(SEARCH(O$1,$A40)&gt;0,TRUE,FALSE)),"")</f>
        <v/>
      </c>
      <c r="P40" s="17" t="str">
        <f>IFERROR(AND(OR(P1:Q39,$AR40)=TRUE,IF(SEARCH(P$1,$A40)&gt;0,TRUE,FALSE)),"")</f>
        <v/>
      </c>
      <c r="Q40" s="17" t="str">
        <f>IFERROR(AND(OR(Q1:Q39,$AR40)=TRUE,IF(SEARCH(Q$1,$A40)&gt;0,TRUE,FALSE)),"")</f>
        <v/>
      </c>
      <c r="R40" s="17" t="str">
        <f>IFERROR(AND(OR(R1:S39,$AR40)=TRUE,IF(SEARCH(R$1,$A40)&gt;0,TRUE,FALSE)),"")</f>
        <v/>
      </c>
      <c r="S40" s="17" t="str">
        <f>IFERROR(AND(OR(S1:S39,$AR40)=TRUE,IF(SEARCH(S$1,$A40)&gt;0,TRUE,FALSE)),"")</f>
        <v/>
      </c>
      <c r="T40" s="17" t="str">
        <f>IFERROR(AND(OR(T1:T39,$AR40)=TRUE,IF(SEARCH(T$1,$A40)&gt;0,TRUE,FALSE)),"")</f>
        <v/>
      </c>
      <c r="U40" s="17" t="str">
        <f>IFERROR(AND(OR(U1:V39,$AR40)=TRUE,IF(SEARCH(U$1,$A40)&gt;0,TRUE,FALSE)),"")</f>
        <v/>
      </c>
      <c r="V40" s="17" t="str">
        <f>IFERROR(AND(OR(V1:V39,$AR40)=TRUE,IF(SEARCH(V$1,$A40)&gt;0,TRUE,FALSE)),"")</f>
        <v/>
      </c>
      <c r="W40" s="17" t="str">
        <f>IFERROR(AND(OR(W1:Z39,$AR40)=TRUE,IF(SEARCH(W$1,$A40)&gt;0,TRUE,FALSE)),"")</f>
        <v/>
      </c>
      <c r="X40" s="17" t="str">
        <f>IFERROR(AND(OR(X1:Z39,$AR40)=TRUE,IF(SEARCH(X$1,$A40)&gt;0,TRUE,FALSE)),"")</f>
        <v/>
      </c>
      <c r="Y40" s="17" t="str">
        <f>IFERROR(AND(OR(Y1:Z39,$AR40)=TRUE,IF(SEARCH(Y$1,$A40)&gt;0,TRUE,FALSE)),"")</f>
        <v/>
      </c>
      <c r="Z40" s="17" t="str">
        <f>IFERROR(AND(OR(Z1:Z39,$AR40)=TRUE,IF(SEARCH(Z$1,$A40)&gt;0,TRUE,FALSE)),"")</f>
        <v/>
      </c>
      <c r="AA40" s="17" t="str">
        <f>IFERROR(AND(OR(AA1:AA39,$AR40)=TRUE,IF(SEARCH(AA$1,$A40)&gt;0,TRUE,FALSE)),"")</f>
        <v/>
      </c>
      <c r="AB40" s="17" t="str">
        <f>IFERROR(AND(OR(AB1:AE39,$AR40)=TRUE,IF(SEARCH(AB$1,$A40)&gt;0,TRUE,FALSE)),"")</f>
        <v/>
      </c>
      <c r="AC40" s="17" t="str">
        <f>IFERROR(AND(OR(AC1:AE39,$AR40)=TRUE,IF(SEARCH(AC$1,$A40)&gt;0,TRUE,FALSE)),"")</f>
        <v/>
      </c>
      <c r="AD40" s="17" t="str">
        <f>IFERROR(AND(OR(AD1:AE39,$AR40)=TRUE,IF(SEARCH(AD$1,$A40)&gt;0,TRUE,FALSE)),"")</f>
        <v/>
      </c>
      <c r="AE40" s="17" t="str">
        <f>IFERROR(AND(OR(AE1:AE39,$AR40)=TRUE,IF(SEARCH(AE$1,$A40)&gt;0,TRUE,FALSE)),"")</f>
        <v/>
      </c>
      <c r="AF40" s="17" t="str">
        <f>IFERROR(AND(OR(AF1:AG39,$AR40)=TRUE,IF(SEARCH(AF$1,$A40)&gt;0,TRUE,FALSE)),"")</f>
        <v/>
      </c>
      <c r="AG40" s="17" t="str">
        <f>IFERROR(AND(OR(AG1:AG39,$AR40)=TRUE,IF(SEARCH(AG$1,$A40)&gt;0,TRUE,FALSE)),"")</f>
        <v/>
      </c>
      <c r="AH40" s="17" t="str">
        <f>IFERROR(AND(OR(AH1:AH39,$AR40)=TRUE,IF(SEARCH(AH$1,$A40)&gt;0,TRUE,FALSE)),"")</f>
        <v/>
      </c>
      <c r="AI40" s="17" t="b">
        <f>IFERROR(AND(OR(AI1:AL39,$AR40)=TRUE,IF(SEARCH(AI$1,$A40)&gt;0,TRUE,FALSE)),"")</f>
        <v>0</v>
      </c>
      <c r="AJ40" s="17" t="str">
        <f>IFERROR(AND(OR(AJ1:AL39,$AR40)=TRUE,IF(SEARCH(AJ$1,$A40)&gt;0,TRUE,FALSE)),"")</f>
        <v/>
      </c>
      <c r="AK40" s="17" t="str">
        <f>IFERROR(AND(OR(AK1:AL39,$AR40)=TRUE,IF(SEARCH(AK$1,$A40)&gt;0,TRUE,FALSE)),"")</f>
        <v/>
      </c>
      <c r="AL40" s="17" t="str">
        <f>IFERROR(AND(OR(AL1:AL39,$AR40)=TRUE,IF(SEARCH(AL$1,$A40)&gt;0,TRUE,FALSE)),"")</f>
        <v/>
      </c>
      <c r="AM40" s="17" t="str">
        <f>IFERROR(AND(OR(AM1:AO39,$AR40)=TRUE,IF(SEARCH(AM$1,$A40)&gt;0,TRUE,FALSE)),"")</f>
        <v/>
      </c>
      <c r="AN40" s="17" t="str">
        <f>IFERROR(AND(OR(AN1:AO39,$AR40)=TRUE,IF(SEARCH(AN$1,$A40)&gt;0,TRUE,FALSE)),"")</f>
        <v/>
      </c>
      <c r="AO40" s="17" t="b">
        <f>IFERROR(AND(OR(AO1:AO39,$AR40)=TRUE,IF(SEARCH(AO$1,$A40)&gt;0,TRUE,FALSE)),"")</f>
        <v>0</v>
      </c>
      <c r="AP40" s="17">
        <f t="shared" si="5"/>
        <v>0</v>
      </c>
      <c r="AQ40" s="17" t="b">
        <f t="shared" si="6"/>
        <v>0</v>
      </c>
      <c r="AR40" s="17" t="b">
        <f t="shared" si="7"/>
        <v>0</v>
      </c>
      <c r="AS40" s="17" t="b">
        <f t="shared" si="8"/>
        <v>0</v>
      </c>
      <c r="AT40" s="17" t="b">
        <f>IF(E40&gt;'Overview (RESPONSES REQUIRED)'!$F$56,FALSE,TRUE)</f>
        <v>0</v>
      </c>
      <c r="AU40" s="17" t="b">
        <f>IF('Overview (RESPONSES REQUIRED)'!$D$56="Y", TRUE, FALSE)</f>
        <v>0</v>
      </c>
      <c r="AV40" s="17" t="str">
        <f t="shared" si="9"/>
        <v>N</v>
      </c>
    </row>
    <row r="41" spans="1:48" ht="15" x14ac:dyDescent="0.15">
      <c r="A41" s="17" t="s">
        <v>2001</v>
      </c>
      <c r="B41" s="17">
        <v>1</v>
      </c>
      <c r="C41" s="17">
        <v>2</v>
      </c>
      <c r="D41" s="17" t="s">
        <v>1963</v>
      </c>
      <c r="E41" s="17">
        <v>2</v>
      </c>
      <c r="F41" s="17" t="str">
        <f>IF('ENDC-mmW'!P44="Y", "Y", IF('ENDC-mmW'!P44="N", "N", 0))</f>
        <v>N</v>
      </c>
      <c r="G41" s="17" t="str">
        <f>IFERROR(AND(OR(G1:H40,$AR41)=TRUE,IF(SEARCH(G$1,$A41)&gt;0,TRUE,FALSE)),"")</f>
        <v/>
      </c>
      <c r="H41" s="17" t="str">
        <f>IFERROR(AND(OR(H1:H40,$AR41)=TRUE,IF(SEARCH(H$1,$A41)&gt;0,TRUE,FALSE)),"")</f>
        <v/>
      </c>
      <c r="I41" s="17" t="b">
        <f>IFERROR(AND(OR(I1:L40,$AR41)=TRUE,IF(SEARCH(I$1,$A41)&gt;0,TRUE,FALSE)),"")</f>
        <v>0</v>
      </c>
      <c r="J41" s="17" t="str">
        <f>IFERROR(AND(OR(J1:L40,$AR41)=TRUE,IF(SEARCH(J$1,$A41)&gt;0,TRUE,FALSE)),"")</f>
        <v/>
      </c>
      <c r="K41" s="17" t="str">
        <f>IFERROR(AND(OR(K1:L40,$AR41)=TRUE,IF(SEARCH(K$1,$A41)&gt;0,TRUE,FALSE)),"")</f>
        <v/>
      </c>
      <c r="L41" s="17" t="str">
        <f>IFERROR(AND(OR(L1:L40,$AR41)=TRUE,IF(SEARCH(L$1,$A41)&gt;0,TRUE,FALSE)),"")</f>
        <v/>
      </c>
      <c r="M41" s="17" t="str">
        <f>IFERROR(AND(OR(M1:M40,$AR41)=TRUE,IF(SEARCH(M$1,$A41)&gt;0,TRUE,FALSE)),"")</f>
        <v/>
      </c>
      <c r="N41" s="17" t="str">
        <f>IFERROR(AND(OR(N1:Q40,$AR41)=TRUE,IF(SEARCH(N$1,$A41)&gt;0,TRUE,FALSE)),"")</f>
        <v/>
      </c>
      <c r="O41" s="17" t="str">
        <f>IFERROR(AND(OR(O1:Q40,$AR41)=TRUE,IF(SEARCH(O$1,$A41)&gt;0,TRUE,FALSE)),"")</f>
        <v/>
      </c>
      <c r="P41" s="17" t="str">
        <f>IFERROR(AND(OR(P1:Q40,$AR41)=TRUE,IF(SEARCH(P$1,$A41)&gt;0,TRUE,FALSE)),"")</f>
        <v/>
      </c>
      <c r="Q41" s="17" t="str">
        <f>IFERROR(AND(OR(Q1:Q40,$AR41)=TRUE,IF(SEARCH(Q$1,$A41)&gt;0,TRUE,FALSE)),"")</f>
        <v/>
      </c>
      <c r="R41" s="17" t="str">
        <f>IFERROR(AND(OR(R1:S40,$AR41)=TRUE,IF(SEARCH(R$1,$A41)&gt;0,TRUE,FALSE)),"")</f>
        <v/>
      </c>
      <c r="S41" s="17" t="str">
        <f>IFERROR(AND(OR(S1:S40,$AR41)=TRUE,IF(SEARCH(S$1,$A41)&gt;0,TRUE,FALSE)),"")</f>
        <v/>
      </c>
      <c r="T41" s="17" t="str">
        <f>IFERROR(AND(OR(T1:T40,$AR41)=TRUE,IF(SEARCH(T$1,$A41)&gt;0,TRUE,FALSE)),"")</f>
        <v/>
      </c>
      <c r="U41" s="17" t="str">
        <f>IFERROR(AND(OR(U1:V40,$AR41)=TRUE,IF(SEARCH(U$1,$A41)&gt;0,TRUE,FALSE)),"")</f>
        <v/>
      </c>
      <c r="V41" s="17" t="str">
        <f>IFERROR(AND(OR(V1:V40,$AR41)=TRUE,IF(SEARCH(V$1,$A41)&gt;0,TRUE,FALSE)),"")</f>
        <v/>
      </c>
      <c r="W41" s="17" t="str">
        <f>IFERROR(AND(OR(W1:Z40,$AR41)=TRUE,IF(SEARCH(W$1,$A41)&gt;0,TRUE,FALSE)),"")</f>
        <v/>
      </c>
      <c r="X41" s="17" t="str">
        <f>IFERROR(AND(OR(X1:Z40,$AR41)=TRUE,IF(SEARCH(X$1,$A41)&gt;0,TRUE,FALSE)),"")</f>
        <v/>
      </c>
      <c r="Y41" s="17" t="str">
        <f>IFERROR(AND(OR(Y1:Z40,$AR41)=TRUE,IF(SEARCH(Y$1,$A41)&gt;0,TRUE,FALSE)),"")</f>
        <v/>
      </c>
      <c r="Z41" s="17" t="str">
        <f>IFERROR(AND(OR(Z1:Z40,$AR41)=TRUE,IF(SEARCH(Z$1,$A41)&gt;0,TRUE,FALSE)),"")</f>
        <v/>
      </c>
      <c r="AA41" s="17" t="str">
        <f>IFERROR(AND(OR(AA1:AA40,$AR41)=TRUE,IF(SEARCH(AA$1,$A41)&gt;0,TRUE,FALSE)),"")</f>
        <v/>
      </c>
      <c r="AB41" s="17" t="str">
        <f>IFERROR(AND(OR(AB1:AE40,$AR41)=TRUE,IF(SEARCH(AB$1,$A41)&gt;0,TRUE,FALSE)),"")</f>
        <v/>
      </c>
      <c r="AC41" s="17" t="str">
        <f>IFERROR(AND(OR(AC1:AE40,$AR41)=TRUE,IF(SEARCH(AC$1,$A41)&gt;0,TRUE,FALSE)),"")</f>
        <v/>
      </c>
      <c r="AD41" s="17" t="str">
        <f>IFERROR(AND(OR(AD1:AE40,$AR41)=TRUE,IF(SEARCH(AD$1,$A41)&gt;0,TRUE,FALSE)),"")</f>
        <v/>
      </c>
      <c r="AE41" s="17" t="str">
        <f>IFERROR(AND(OR(AE1:AE40,$AR41)=TRUE,IF(SEARCH(AE$1,$A41)&gt;0,TRUE,FALSE)),"")</f>
        <v/>
      </c>
      <c r="AF41" s="17" t="str">
        <f>IFERROR(AND(OR(AF1:AG40,$AR41)=TRUE,IF(SEARCH(AF$1,$A41)&gt;0,TRUE,FALSE)),"")</f>
        <v/>
      </c>
      <c r="AG41" s="17" t="str">
        <f>IFERROR(AND(OR(AG1:AG40,$AR41)=TRUE,IF(SEARCH(AG$1,$A41)&gt;0,TRUE,FALSE)),"")</f>
        <v/>
      </c>
      <c r="AH41" s="17" t="str">
        <f>IFERROR(AND(OR(AH1:AH40,$AR41)=TRUE,IF(SEARCH(AH$1,$A41)&gt;0,TRUE,FALSE)),"")</f>
        <v/>
      </c>
      <c r="AI41" s="17" t="b">
        <f>IFERROR(AND(OR(AI1:AL40,$AR41)=TRUE,IF(SEARCH(AI$1,$A41)&gt;0,TRUE,FALSE)),"")</f>
        <v>0</v>
      </c>
      <c r="AJ41" s="17" t="str">
        <f>IFERROR(AND(OR(AJ1:AL40,$AR41)=TRUE,IF(SEARCH(AJ$1,$A41)&gt;0,TRUE,FALSE)),"")</f>
        <v/>
      </c>
      <c r="AK41" s="17" t="str">
        <f>IFERROR(AND(OR(AK1:AL40,$AR41)=TRUE,IF(SEARCH(AK$1,$A41)&gt;0,TRUE,FALSE)),"")</f>
        <v/>
      </c>
      <c r="AL41" s="17" t="str">
        <f>IFERROR(AND(OR(AL1:AL40,$AR41)=TRUE,IF(SEARCH(AL$1,$A41)&gt;0,TRUE,FALSE)),"")</f>
        <v/>
      </c>
      <c r="AM41" s="17" t="str">
        <f>IFERROR(AND(OR(AM1:AO40,$AR41)=TRUE,IF(SEARCH(AM$1,$A41)&gt;0,TRUE,FALSE)),"")</f>
        <v/>
      </c>
      <c r="AN41" s="17" t="str">
        <f>IFERROR(AND(OR(AN1:AO40,$AR41)=TRUE,IF(SEARCH(AN$1,$A41)&gt;0,TRUE,FALSE)),"")</f>
        <v/>
      </c>
      <c r="AO41" s="17" t="b">
        <f>IFERROR(AND(OR(AO1:AO40,$AR41)=TRUE,IF(SEARCH(AO$1,$A41)&gt;0,TRUE,FALSE)),"")</f>
        <v>0</v>
      </c>
      <c r="AP41" s="17">
        <f t="shared" si="5"/>
        <v>0</v>
      </c>
      <c r="AQ41" s="17" t="b">
        <f t="shared" si="6"/>
        <v>0</v>
      </c>
      <c r="AR41" s="17" t="b">
        <f t="shared" si="7"/>
        <v>0</v>
      </c>
      <c r="AS41" s="17" t="b">
        <f t="shared" si="8"/>
        <v>0</v>
      </c>
      <c r="AT41" s="17" t="b">
        <f>IF(E41&gt;'Overview (RESPONSES REQUIRED)'!$F$56,FALSE,TRUE)</f>
        <v>0</v>
      </c>
      <c r="AU41" s="17" t="b">
        <f>IF('Overview (RESPONSES REQUIRED)'!$D$56="Y", TRUE, FALSE)</f>
        <v>0</v>
      </c>
      <c r="AV41" s="17" t="str">
        <f t="shared" si="9"/>
        <v>N</v>
      </c>
    </row>
    <row r="42" spans="1:48" ht="15" x14ac:dyDescent="0.15">
      <c r="A42" s="17" t="s">
        <v>2002</v>
      </c>
      <c r="B42" s="17">
        <v>1</v>
      </c>
      <c r="C42" s="17">
        <v>2</v>
      </c>
      <c r="D42" s="17" t="s">
        <v>1963</v>
      </c>
      <c r="E42" s="17">
        <v>4</v>
      </c>
      <c r="F42" s="17" t="str">
        <f>IF('ENDC-mmW'!P45="Y", "Y", IF('ENDC-mmW'!P45="N", "N", 0))</f>
        <v>N</v>
      </c>
      <c r="G42" s="17" t="str">
        <f>IFERROR(AND(OR(G1:H41,$AR42)=TRUE,IF(SEARCH(G$1,$A42)&gt;0,TRUE,FALSE)),"")</f>
        <v/>
      </c>
      <c r="H42" s="17" t="str">
        <f>IFERROR(AND(OR(H1:H41,$AR42)=TRUE,IF(SEARCH(H$1,$A42)&gt;0,TRUE,FALSE)),"")</f>
        <v/>
      </c>
      <c r="I42" s="17" t="str">
        <f>IFERROR(AND(OR(I1:L41,$AR42)=TRUE,IF(SEARCH(I$1,$A42)&gt;0,TRUE,FALSE)),"")</f>
        <v/>
      </c>
      <c r="J42" s="17" t="str">
        <f>IFERROR(AND(OR(J1:L41,$AR42)=TRUE,IF(SEARCH(J$1,$A42)&gt;0,TRUE,FALSE)),"")</f>
        <v/>
      </c>
      <c r="K42" s="17" t="str">
        <f>IFERROR(AND(OR(K1:L41,$AR42)=TRUE,IF(SEARCH(K$1,$A42)&gt;0,TRUE,FALSE)),"")</f>
        <v/>
      </c>
      <c r="L42" s="17" t="str">
        <f>IFERROR(AND(OR(L1:L41,$AR42)=TRUE,IF(SEARCH(L$1,$A42)&gt;0,TRUE,FALSE)),"")</f>
        <v/>
      </c>
      <c r="M42" s="17" t="str">
        <f>IFERROR(AND(OR(M1:M41,$AR42)=TRUE,IF(SEARCH(M$1,$A42)&gt;0,TRUE,FALSE)),"")</f>
        <v/>
      </c>
      <c r="N42" s="17" t="str">
        <f>IFERROR(AND(OR(N1:Q41,$AR42)=TRUE,IF(SEARCH(N$1,$A42)&gt;0,TRUE,FALSE)),"")</f>
        <v/>
      </c>
      <c r="O42" s="17" t="b">
        <f>IFERROR(AND(OR(O1:Q41,$AR42)=TRUE,IF(SEARCH(O$1,$A42)&gt;0,TRUE,FALSE)),"")</f>
        <v>0</v>
      </c>
      <c r="P42" s="17" t="str">
        <f>IFERROR(AND(OR(P1:Q41,$AR42)=TRUE,IF(SEARCH(P$1,$A42)&gt;0,TRUE,FALSE)),"")</f>
        <v/>
      </c>
      <c r="Q42" s="17" t="str">
        <f>IFERROR(AND(OR(Q1:Q41,$AR42)=TRUE,IF(SEARCH(Q$1,$A42)&gt;0,TRUE,FALSE)),"")</f>
        <v/>
      </c>
      <c r="R42" s="17" t="str">
        <f>IFERROR(AND(OR(R1:S41,$AR42)=TRUE,IF(SEARCH(R$1,$A42)&gt;0,TRUE,FALSE)),"")</f>
        <v/>
      </c>
      <c r="S42" s="17" t="str">
        <f>IFERROR(AND(OR(S1:S41,$AR42)=TRUE,IF(SEARCH(S$1,$A42)&gt;0,TRUE,FALSE)),"")</f>
        <v/>
      </c>
      <c r="T42" s="17" t="str">
        <f>IFERROR(AND(OR(T1:T41,$AR42)=TRUE,IF(SEARCH(T$1,$A42)&gt;0,TRUE,FALSE)),"")</f>
        <v/>
      </c>
      <c r="U42" s="17" t="str">
        <f>IFERROR(AND(OR(U1:V41,$AR42)=TRUE,IF(SEARCH(U$1,$A42)&gt;0,TRUE,FALSE)),"")</f>
        <v/>
      </c>
      <c r="V42" s="17" t="str">
        <f>IFERROR(AND(OR(V1:V41,$AR42)=TRUE,IF(SEARCH(V$1,$A42)&gt;0,TRUE,FALSE)),"")</f>
        <v/>
      </c>
      <c r="W42" s="17" t="str">
        <f>IFERROR(AND(OR(W1:Z41,$AR42)=TRUE,IF(SEARCH(W$1,$A42)&gt;0,TRUE,FALSE)),"")</f>
        <v/>
      </c>
      <c r="X42" s="17" t="str">
        <f>IFERROR(AND(OR(X1:Z41,$AR42)=TRUE,IF(SEARCH(X$1,$A42)&gt;0,TRUE,FALSE)),"")</f>
        <v/>
      </c>
      <c r="Y42" s="17" t="str">
        <f>IFERROR(AND(OR(Y1:Z41,$AR42)=TRUE,IF(SEARCH(Y$1,$A42)&gt;0,TRUE,FALSE)),"")</f>
        <v/>
      </c>
      <c r="Z42" s="17" t="str">
        <f>IFERROR(AND(OR(Z1:Z41,$AR42)=TRUE,IF(SEARCH(Z$1,$A42)&gt;0,TRUE,FALSE)),"")</f>
        <v/>
      </c>
      <c r="AA42" s="17" t="str">
        <f>IFERROR(AND(OR(AA1:AA41,$AR42)=TRUE,IF(SEARCH(AA$1,$A42)&gt;0,TRUE,FALSE)),"")</f>
        <v/>
      </c>
      <c r="AB42" s="17" t="str">
        <f>IFERROR(AND(OR(AB1:AE41,$AR42)=TRUE,IF(SEARCH(AB$1,$A42)&gt;0,TRUE,FALSE)),"")</f>
        <v/>
      </c>
      <c r="AC42" s="17" t="str">
        <f>IFERROR(AND(OR(AC1:AE41,$AR42)=TRUE,IF(SEARCH(AC$1,$A42)&gt;0,TRUE,FALSE)),"")</f>
        <v/>
      </c>
      <c r="AD42" s="17" t="str">
        <f>IFERROR(AND(OR(AD1:AE41,$AR42)=TRUE,IF(SEARCH(AD$1,$A42)&gt;0,TRUE,FALSE)),"")</f>
        <v/>
      </c>
      <c r="AE42" s="17" t="str">
        <f>IFERROR(AND(OR(AE1:AE41,$AR42)=TRUE,IF(SEARCH(AE$1,$A42)&gt;0,TRUE,FALSE)),"")</f>
        <v/>
      </c>
      <c r="AF42" s="17" t="str">
        <f>IFERROR(AND(OR(AF1:AG41,$AR42)=TRUE,IF(SEARCH(AF$1,$A42)&gt;0,TRUE,FALSE)),"")</f>
        <v/>
      </c>
      <c r="AG42" s="17" t="str">
        <f>IFERROR(AND(OR(AG1:AG41,$AR42)=TRUE,IF(SEARCH(AG$1,$A42)&gt;0,TRUE,FALSE)),"")</f>
        <v/>
      </c>
      <c r="AH42" s="17" t="str">
        <f>IFERROR(AND(OR(AH1:AH41,$AR42)=TRUE,IF(SEARCH(AH$1,$A42)&gt;0,TRUE,FALSE)),"")</f>
        <v/>
      </c>
      <c r="AI42" s="17" t="b">
        <f>IFERROR(AND(OR(AI1:AL41,$AR42)=TRUE,IF(SEARCH(AI$1,$A42)&gt;0,TRUE,FALSE)),"")</f>
        <v>0</v>
      </c>
      <c r="AJ42" s="17" t="str">
        <f>IFERROR(AND(OR(AJ1:AL41,$AR42)=TRUE,IF(SEARCH(AJ$1,$A42)&gt;0,TRUE,FALSE)),"")</f>
        <v/>
      </c>
      <c r="AK42" s="17" t="str">
        <f>IFERROR(AND(OR(AK1:AL41,$AR42)=TRUE,IF(SEARCH(AK$1,$A42)&gt;0,TRUE,FALSE)),"")</f>
        <v/>
      </c>
      <c r="AL42" s="17" t="str">
        <f>IFERROR(AND(OR(AL1:AL41,$AR42)=TRUE,IF(SEARCH(AL$1,$A42)&gt;0,TRUE,FALSE)),"")</f>
        <v/>
      </c>
      <c r="AM42" s="17" t="str">
        <f>IFERROR(AND(OR(AM1:AO41,$AR42)=TRUE,IF(SEARCH(AM$1,$A42)&gt;0,TRUE,FALSE)),"")</f>
        <v/>
      </c>
      <c r="AN42" s="17" t="str">
        <f>IFERROR(AND(OR(AN1:AO41,$AR42)=TRUE,IF(SEARCH(AN$1,$A42)&gt;0,TRUE,FALSE)),"")</f>
        <v/>
      </c>
      <c r="AO42" s="17" t="str">
        <f>IFERROR(AND(OR(AO1:AO41,$AR42)=TRUE,IF(SEARCH(AO$1,$A42)&gt;0,TRUE,FALSE)),"")</f>
        <v/>
      </c>
      <c r="AP42" s="17">
        <f t="shared" si="5"/>
        <v>0</v>
      </c>
      <c r="AQ42" s="17" t="b">
        <f t="shared" si="6"/>
        <v>0</v>
      </c>
      <c r="AR42" s="17" t="b">
        <f t="shared" si="7"/>
        <v>0</v>
      </c>
      <c r="AS42" s="17" t="b">
        <f t="shared" si="8"/>
        <v>0</v>
      </c>
      <c r="AT42" s="17" t="b">
        <f>IF(E42&gt;'Overview (RESPONSES REQUIRED)'!$F$56,FALSE,TRUE)</f>
        <v>0</v>
      </c>
      <c r="AU42" s="17" t="b">
        <f>IF('Overview (RESPONSES REQUIRED)'!$D$56="Y", TRUE, FALSE)</f>
        <v>0</v>
      </c>
      <c r="AV42" s="17" t="str">
        <f t="shared" si="9"/>
        <v>N</v>
      </c>
    </row>
    <row r="43" spans="1:48" ht="15" x14ac:dyDescent="0.15">
      <c r="A43" s="17" t="s">
        <v>2003</v>
      </c>
      <c r="B43" s="17">
        <v>1</v>
      </c>
      <c r="C43" s="17">
        <v>2</v>
      </c>
      <c r="D43" s="17" t="s">
        <v>1963</v>
      </c>
      <c r="E43" s="17">
        <v>4</v>
      </c>
      <c r="F43" s="17" t="str">
        <f>IF('ENDC-mmW'!P46="Y", "Y", IF('ENDC-mmW'!P46="N", "N", 0))</f>
        <v>N</v>
      </c>
      <c r="G43" s="17" t="str">
        <f>IFERROR(AND(OR(G1:H42,$AR43)=TRUE,IF(SEARCH(G$1,$A43)&gt;0,TRUE,FALSE)),"")</f>
        <v/>
      </c>
      <c r="H43" s="17" t="str">
        <f>IFERROR(AND(OR(H1:H42,$AR43)=TRUE,IF(SEARCH(H$1,$A43)&gt;0,TRUE,FALSE)),"")</f>
        <v/>
      </c>
      <c r="I43" s="17" t="str">
        <f>IFERROR(AND(OR(I1:L42,$AR43)=TRUE,IF(SEARCH(I$1,$A43)&gt;0,TRUE,FALSE)),"")</f>
        <v/>
      </c>
      <c r="J43" s="17" t="b">
        <f>IFERROR(AND(OR(J1:L42,$AR43)=TRUE,IF(SEARCH(J$1,$A43)&gt;0,TRUE,FALSE)),"")</f>
        <v>0</v>
      </c>
      <c r="K43" s="17" t="str">
        <f>IFERROR(AND(OR(K1:L42,$AR43)=TRUE,IF(SEARCH(K$1,$A43)&gt;0,TRUE,FALSE)),"")</f>
        <v/>
      </c>
      <c r="L43" s="17" t="str">
        <f>IFERROR(AND(OR(L1:L42,$AR43)=TRUE,IF(SEARCH(L$1,$A43)&gt;0,TRUE,FALSE)),"")</f>
        <v/>
      </c>
      <c r="M43" s="17" t="str">
        <f>IFERROR(AND(OR(M1:M42,$AR43)=TRUE,IF(SEARCH(M$1,$A43)&gt;0,TRUE,FALSE)),"")</f>
        <v/>
      </c>
      <c r="N43" s="17" t="str">
        <f>IFERROR(AND(OR(N1:Q42,$AR43)=TRUE,IF(SEARCH(N$1,$A43)&gt;0,TRUE,FALSE)),"")</f>
        <v/>
      </c>
      <c r="O43" s="17" t="str">
        <f>IFERROR(AND(OR(O1:Q42,$AR43)=TRUE,IF(SEARCH(O$1,$A43)&gt;0,TRUE,FALSE)),"")</f>
        <v/>
      </c>
      <c r="P43" s="17" t="str">
        <f>IFERROR(AND(OR(P1:Q42,$AR43)=TRUE,IF(SEARCH(P$1,$A43)&gt;0,TRUE,FALSE)),"")</f>
        <v/>
      </c>
      <c r="Q43" s="17" t="str">
        <f>IFERROR(AND(OR(Q1:Q42,$AR43)=TRUE,IF(SEARCH(Q$1,$A43)&gt;0,TRUE,FALSE)),"")</f>
        <v/>
      </c>
      <c r="R43" s="17" t="str">
        <f>IFERROR(AND(OR(R1:S42,$AR43)=TRUE,IF(SEARCH(R$1,$A43)&gt;0,TRUE,FALSE)),"")</f>
        <v/>
      </c>
      <c r="S43" s="17" t="str">
        <f>IFERROR(AND(OR(S1:S42,$AR43)=TRUE,IF(SEARCH(S$1,$A43)&gt;0,TRUE,FALSE)),"")</f>
        <v/>
      </c>
      <c r="T43" s="17" t="str">
        <f>IFERROR(AND(OR(T1:T42,$AR43)=TRUE,IF(SEARCH(T$1,$A43)&gt;0,TRUE,FALSE)),"")</f>
        <v/>
      </c>
      <c r="U43" s="17" t="str">
        <f>IFERROR(AND(OR(U1:V42,$AR43)=TRUE,IF(SEARCH(U$1,$A43)&gt;0,TRUE,FALSE)),"")</f>
        <v/>
      </c>
      <c r="V43" s="17" t="str">
        <f>IFERROR(AND(OR(V1:V42,$AR43)=TRUE,IF(SEARCH(V$1,$A43)&gt;0,TRUE,FALSE)),"")</f>
        <v/>
      </c>
      <c r="W43" s="17" t="str">
        <f>IFERROR(AND(OR(W1:Z42,$AR43)=TRUE,IF(SEARCH(W$1,$A43)&gt;0,TRUE,FALSE)),"")</f>
        <v/>
      </c>
      <c r="X43" s="17" t="str">
        <f>IFERROR(AND(OR(X1:Z42,$AR43)=TRUE,IF(SEARCH(X$1,$A43)&gt;0,TRUE,FALSE)),"")</f>
        <v/>
      </c>
      <c r="Y43" s="17" t="str">
        <f>IFERROR(AND(OR(Y1:Z42,$AR43)=TRUE,IF(SEARCH(Y$1,$A43)&gt;0,TRUE,FALSE)),"")</f>
        <v/>
      </c>
      <c r="Z43" s="17" t="str">
        <f>IFERROR(AND(OR(Z1:Z42,$AR43)=TRUE,IF(SEARCH(Z$1,$A43)&gt;0,TRUE,FALSE)),"")</f>
        <v/>
      </c>
      <c r="AA43" s="17" t="str">
        <f>IFERROR(AND(OR(AA1:AA42,$AR43)=TRUE,IF(SEARCH(AA$1,$A43)&gt;0,TRUE,FALSE)),"")</f>
        <v/>
      </c>
      <c r="AB43" s="17" t="str">
        <f>IFERROR(AND(OR(AB1:AE42,$AR43)=TRUE,IF(SEARCH(AB$1,$A43)&gt;0,TRUE,FALSE)),"")</f>
        <v/>
      </c>
      <c r="AC43" s="17" t="str">
        <f>IFERROR(AND(OR(AC1:AE42,$AR43)=TRUE,IF(SEARCH(AC$1,$A43)&gt;0,TRUE,FALSE)),"")</f>
        <v/>
      </c>
      <c r="AD43" s="17" t="str">
        <f>IFERROR(AND(OR(AD1:AE42,$AR43)=TRUE,IF(SEARCH(AD$1,$A43)&gt;0,TRUE,FALSE)),"")</f>
        <v/>
      </c>
      <c r="AE43" s="17" t="str">
        <f>IFERROR(AND(OR(AE1:AE42,$AR43)=TRUE,IF(SEARCH(AE$1,$A43)&gt;0,TRUE,FALSE)),"")</f>
        <v/>
      </c>
      <c r="AF43" s="17" t="str">
        <f>IFERROR(AND(OR(AF1:AG42,$AR43)=TRUE,IF(SEARCH(AF$1,$A43)&gt;0,TRUE,FALSE)),"")</f>
        <v/>
      </c>
      <c r="AG43" s="17" t="str">
        <f>IFERROR(AND(OR(AG1:AG42,$AR43)=TRUE,IF(SEARCH(AG$1,$A43)&gt;0,TRUE,FALSE)),"")</f>
        <v/>
      </c>
      <c r="AH43" s="17" t="str">
        <f>IFERROR(AND(OR(AH1:AH42,$AR43)=TRUE,IF(SEARCH(AH$1,$A43)&gt;0,TRUE,FALSE)),"")</f>
        <v/>
      </c>
      <c r="AI43" s="17" t="b">
        <f>IFERROR(AND(OR(AI1:AL42,$AR43)=TRUE,IF(SEARCH(AI$1,$A43)&gt;0,TRUE,FALSE)),"")</f>
        <v>0</v>
      </c>
      <c r="AJ43" s="17" t="str">
        <f>IFERROR(AND(OR(AJ1:AL42,$AR43)=TRUE,IF(SEARCH(AJ$1,$A43)&gt;0,TRUE,FALSE)),"")</f>
        <v/>
      </c>
      <c r="AK43" s="17" t="str">
        <f>IFERROR(AND(OR(AK1:AL42,$AR43)=TRUE,IF(SEARCH(AK$1,$A43)&gt;0,TRUE,FALSE)),"")</f>
        <v/>
      </c>
      <c r="AL43" s="17" t="str">
        <f>IFERROR(AND(OR(AL1:AL42,$AR43)=TRUE,IF(SEARCH(AL$1,$A43)&gt;0,TRUE,FALSE)),"")</f>
        <v/>
      </c>
      <c r="AM43" s="17" t="str">
        <f>IFERROR(AND(OR(AM1:AO42,$AR43)=TRUE,IF(SEARCH(AM$1,$A43)&gt;0,TRUE,FALSE)),"")</f>
        <v/>
      </c>
      <c r="AN43" s="17" t="str">
        <f>IFERROR(AND(OR(AN1:AO42,$AR43)=TRUE,IF(SEARCH(AN$1,$A43)&gt;0,TRUE,FALSE)),"")</f>
        <v/>
      </c>
      <c r="AO43" s="17" t="str">
        <f>IFERROR(AND(OR(AO1:AO42,$AR43)=TRUE,IF(SEARCH(AO$1,$A43)&gt;0,TRUE,FALSE)),"")</f>
        <v/>
      </c>
      <c r="AP43" s="17">
        <f t="shared" si="5"/>
        <v>0</v>
      </c>
      <c r="AQ43" s="17" t="b">
        <f t="shared" si="6"/>
        <v>0</v>
      </c>
      <c r="AR43" s="17" t="b">
        <f t="shared" si="7"/>
        <v>0</v>
      </c>
      <c r="AS43" s="17" t="b">
        <f t="shared" si="8"/>
        <v>0</v>
      </c>
      <c r="AT43" s="17" t="b">
        <f>IF(E43&gt;'Overview (RESPONSES REQUIRED)'!$F$56,FALSE,TRUE)</f>
        <v>0</v>
      </c>
      <c r="AU43" s="17" t="b">
        <f>IF('Overview (RESPONSES REQUIRED)'!$D$56="Y", TRUE, FALSE)</f>
        <v>0</v>
      </c>
      <c r="AV43" s="17" t="str">
        <f t="shared" si="9"/>
        <v>N</v>
      </c>
    </row>
    <row r="44" spans="1:48" ht="15" x14ac:dyDescent="0.15">
      <c r="A44" s="17" t="s">
        <v>2004</v>
      </c>
      <c r="B44" s="17">
        <v>1</v>
      </c>
      <c r="C44" s="17">
        <v>2</v>
      </c>
      <c r="D44" s="17" t="s">
        <v>1963</v>
      </c>
      <c r="E44" s="17">
        <v>4</v>
      </c>
      <c r="F44" s="17" t="str">
        <f>IF('ENDC-mmW'!P47="Y", "Y", IF('ENDC-mmW'!P47="N", "N", 0))</f>
        <v>N</v>
      </c>
      <c r="G44" s="17" t="str">
        <f>IFERROR(AND(OR(G1:H43,$AR44)=TRUE,IF(SEARCH(G$1,$A44)&gt;0,TRUE,FALSE)),"")</f>
        <v/>
      </c>
      <c r="H44" s="17" t="str">
        <f>IFERROR(AND(OR(H1:H43,$AR44)=TRUE,IF(SEARCH(H$1,$A44)&gt;0,TRUE,FALSE)),"")</f>
        <v/>
      </c>
      <c r="I44" s="17" t="str">
        <f>IFERROR(AND(OR(I1:L43,$AR44)=TRUE,IF(SEARCH(I$1,$A44)&gt;0,TRUE,FALSE)),"")</f>
        <v/>
      </c>
      <c r="J44" s="17" t="str">
        <f>IFERROR(AND(OR(J1:L43,$AR44)=TRUE,IF(SEARCH(J$1,$A44)&gt;0,TRUE,FALSE)),"")</f>
        <v/>
      </c>
      <c r="K44" s="17" t="str">
        <f>IFERROR(AND(OR(K1:L43,$AR44)=TRUE,IF(SEARCH(K$1,$A44)&gt;0,TRUE,FALSE)),"")</f>
        <v/>
      </c>
      <c r="L44" s="17" t="str">
        <f>IFERROR(AND(OR(L1:L43,$AR44)=TRUE,IF(SEARCH(L$1,$A44)&gt;0,TRUE,FALSE)),"")</f>
        <v/>
      </c>
      <c r="M44" s="17" t="str">
        <f>IFERROR(AND(OR(M1:M43,$AR44)=TRUE,IF(SEARCH(M$1,$A44)&gt;0,TRUE,FALSE)),"")</f>
        <v/>
      </c>
      <c r="N44" s="17" t="str">
        <f>IFERROR(AND(OR(N1:Q43,$AR44)=TRUE,IF(SEARCH(N$1,$A44)&gt;0,TRUE,FALSE)),"")</f>
        <v/>
      </c>
      <c r="O44" s="17" t="str">
        <f>IFERROR(AND(OR(O1:Q43,$AR44)=TRUE,IF(SEARCH(O$1,$A44)&gt;0,TRUE,FALSE)),"")</f>
        <v/>
      </c>
      <c r="P44" s="17" t="b">
        <f>IFERROR(AND(OR(P1:Q43,$AR44)=TRUE,IF(SEARCH(P$1,$A44)&gt;0,TRUE,FALSE)),"")</f>
        <v>0</v>
      </c>
      <c r="Q44" s="17" t="str">
        <f>IFERROR(AND(OR(Q1:Q43,$AR44)=TRUE,IF(SEARCH(Q$1,$A44)&gt;0,TRUE,FALSE)),"")</f>
        <v/>
      </c>
      <c r="R44" s="17" t="str">
        <f>IFERROR(AND(OR(R1:S43,$AR44)=TRUE,IF(SEARCH(R$1,$A44)&gt;0,TRUE,FALSE)),"")</f>
        <v/>
      </c>
      <c r="S44" s="17" t="str">
        <f>IFERROR(AND(OR(S1:S43,$AR44)=TRUE,IF(SEARCH(S$1,$A44)&gt;0,TRUE,FALSE)),"")</f>
        <v/>
      </c>
      <c r="T44" s="17" t="str">
        <f>IFERROR(AND(OR(T1:T43,$AR44)=TRUE,IF(SEARCH(T$1,$A44)&gt;0,TRUE,FALSE)),"")</f>
        <v/>
      </c>
      <c r="U44" s="17" t="str">
        <f>IFERROR(AND(OR(U1:V43,$AR44)=TRUE,IF(SEARCH(U$1,$A44)&gt;0,TRUE,FALSE)),"")</f>
        <v/>
      </c>
      <c r="V44" s="17" t="str">
        <f>IFERROR(AND(OR(V1:V43,$AR44)=TRUE,IF(SEARCH(V$1,$A44)&gt;0,TRUE,FALSE)),"")</f>
        <v/>
      </c>
      <c r="W44" s="17" t="str">
        <f>IFERROR(AND(OR(W1:Z43,$AR44)=TRUE,IF(SEARCH(W$1,$A44)&gt;0,TRUE,FALSE)),"")</f>
        <v/>
      </c>
      <c r="X44" s="17" t="str">
        <f>IFERROR(AND(OR(X1:Z43,$AR44)=TRUE,IF(SEARCH(X$1,$A44)&gt;0,TRUE,FALSE)),"")</f>
        <v/>
      </c>
      <c r="Y44" s="17" t="str">
        <f>IFERROR(AND(OR(Y1:Z43,$AR44)=TRUE,IF(SEARCH(Y$1,$A44)&gt;0,TRUE,FALSE)),"")</f>
        <v/>
      </c>
      <c r="Z44" s="17" t="str">
        <f>IFERROR(AND(OR(Z1:Z43,$AR44)=TRUE,IF(SEARCH(Z$1,$A44)&gt;0,TRUE,FALSE)),"")</f>
        <v/>
      </c>
      <c r="AA44" s="17" t="str">
        <f>IFERROR(AND(OR(AA1:AA43,$AR44)=TRUE,IF(SEARCH(AA$1,$A44)&gt;0,TRUE,FALSE)),"")</f>
        <v/>
      </c>
      <c r="AB44" s="17" t="str">
        <f>IFERROR(AND(OR(AB1:AE43,$AR44)=TRUE,IF(SEARCH(AB$1,$A44)&gt;0,TRUE,FALSE)),"")</f>
        <v/>
      </c>
      <c r="AC44" s="17" t="str">
        <f>IFERROR(AND(OR(AC1:AE43,$AR44)=TRUE,IF(SEARCH(AC$1,$A44)&gt;0,TRUE,FALSE)),"")</f>
        <v/>
      </c>
      <c r="AD44" s="17" t="str">
        <f>IFERROR(AND(OR(AD1:AE43,$AR44)=TRUE,IF(SEARCH(AD$1,$A44)&gt;0,TRUE,FALSE)),"")</f>
        <v/>
      </c>
      <c r="AE44" s="17" t="str">
        <f>IFERROR(AND(OR(AE1:AE43,$AR44)=TRUE,IF(SEARCH(AE$1,$A44)&gt;0,TRUE,FALSE)),"")</f>
        <v/>
      </c>
      <c r="AF44" s="17" t="str">
        <f>IFERROR(AND(OR(AF1:AG43,$AR44)=TRUE,IF(SEARCH(AF$1,$A44)&gt;0,TRUE,FALSE)),"")</f>
        <v/>
      </c>
      <c r="AG44" s="17" t="str">
        <f>IFERROR(AND(OR(AG1:AG43,$AR44)=TRUE,IF(SEARCH(AG$1,$A44)&gt;0,TRUE,FALSE)),"")</f>
        <v/>
      </c>
      <c r="AH44" s="17" t="str">
        <f>IFERROR(AND(OR(AH1:AH43,$AR44)=TRUE,IF(SEARCH(AH$1,$A44)&gt;0,TRUE,FALSE)),"")</f>
        <v/>
      </c>
      <c r="AI44" s="17" t="b">
        <f>IFERROR(AND(OR(AI1:AL43,$AR44)=TRUE,IF(SEARCH(AI$1,$A44)&gt;0,TRUE,FALSE)),"")</f>
        <v>0</v>
      </c>
      <c r="AJ44" s="17" t="str">
        <f>IFERROR(AND(OR(AJ1:AL43,$AR44)=TRUE,IF(SEARCH(AJ$1,$A44)&gt;0,TRUE,FALSE)),"")</f>
        <v/>
      </c>
      <c r="AK44" s="17" t="str">
        <f>IFERROR(AND(OR(AK1:AL43,$AR44)=TRUE,IF(SEARCH(AK$1,$A44)&gt;0,TRUE,FALSE)),"")</f>
        <v/>
      </c>
      <c r="AL44" s="17" t="str">
        <f>IFERROR(AND(OR(AL1:AL43,$AR44)=TRUE,IF(SEARCH(AL$1,$A44)&gt;0,TRUE,FALSE)),"")</f>
        <v/>
      </c>
      <c r="AM44" s="17" t="str">
        <f>IFERROR(AND(OR(AM1:AO43,$AR44)=TRUE,IF(SEARCH(AM$1,$A44)&gt;0,TRUE,FALSE)),"")</f>
        <v/>
      </c>
      <c r="AN44" s="17" t="b">
        <f>IFERROR(AND(OR(AN1:AO43,$AR44)=TRUE,IF(SEARCH(AN$1,$A44)&gt;0,TRUE,FALSE)),"")</f>
        <v>0</v>
      </c>
      <c r="AO44" s="17" t="str">
        <f>IFERROR(AND(OR(AO1:AO43,$AR44)=TRUE,IF(SEARCH(AO$1,$A44)&gt;0,TRUE,FALSE)),"")</f>
        <v/>
      </c>
      <c r="AP44" s="17">
        <f t="shared" si="5"/>
        <v>0</v>
      </c>
      <c r="AQ44" s="17" t="b">
        <f t="shared" si="6"/>
        <v>0</v>
      </c>
      <c r="AR44" s="17" t="b">
        <f t="shared" si="7"/>
        <v>0</v>
      </c>
      <c r="AS44" s="17" t="b">
        <f t="shared" si="8"/>
        <v>0</v>
      </c>
      <c r="AT44" s="17" t="b">
        <f>IF(E44&gt;'Overview (RESPONSES REQUIRED)'!$F$56,FALSE,TRUE)</f>
        <v>0</v>
      </c>
      <c r="AU44" s="17" t="b">
        <f>IF('Overview (RESPONSES REQUIRED)'!$D$56="Y", TRUE, FALSE)</f>
        <v>0</v>
      </c>
      <c r="AV44" s="17" t="str">
        <f t="shared" si="9"/>
        <v>N</v>
      </c>
    </row>
    <row r="45" spans="1:48" ht="15" x14ac:dyDescent="0.15">
      <c r="A45" s="17" t="s">
        <v>2005</v>
      </c>
      <c r="B45" s="17">
        <v>1</v>
      </c>
      <c r="C45" s="17">
        <v>2</v>
      </c>
      <c r="D45" s="17" t="s">
        <v>1963</v>
      </c>
      <c r="E45" s="17">
        <v>2</v>
      </c>
      <c r="F45" s="17" t="str">
        <f>IF('ENDC-mmW'!P48="Y", "Y", IF('ENDC-mmW'!P48="N", "N", 0))</f>
        <v>N</v>
      </c>
      <c r="G45" s="17" t="str">
        <f>IFERROR(AND(OR(G1:H44,$AR45)=TRUE,IF(SEARCH(G$1,$A45)&gt;0,TRUE,FALSE)),"")</f>
        <v/>
      </c>
      <c r="H45" s="17" t="str">
        <f>IFERROR(AND(OR(H1:H44,$AR45)=TRUE,IF(SEARCH(H$1,$A45)&gt;0,TRUE,FALSE)),"")</f>
        <v/>
      </c>
      <c r="I45" s="17" t="str">
        <f>IFERROR(AND(OR(I1:L44,$AR45)=TRUE,IF(SEARCH(I$1,$A45)&gt;0,TRUE,FALSE)),"")</f>
        <v/>
      </c>
      <c r="J45" s="17" t="str">
        <f>IFERROR(AND(OR(J1:L44,$AR45)=TRUE,IF(SEARCH(J$1,$A45)&gt;0,TRUE,FALSE)),"")</f>
        <v/>
      </c>
      <c r="K45" s="17" t="str">
        <f>IFERROR(AND(OR(K1:L44,$AR45)=TRUE,IF(SEARCH(K$1,$A45)&gt;0,TRUE,FALSE)),"")</f>
        <v/>
      </c>
      <c r="L45" s="17" t="str">
        <f>IFERROR(AND(OR(L1:L44,$AR45)=TRUE,IF(SEARCH(L$1,$A45)&gt;0,TRUE,FALSE)),"")</f>
        <v/>
      </c>
      <c r="M45" s="17" t="str">
        <f>IFERROR(AND(OR(M1:M44,$AR45)=TRUE,IF(SEARCH(M$1,$A45)&gt;0,TRUE,FALSE)),"")</f>
        <v/>
      </c>
      <c r="N45" s="17" t="str">
        <f>IFERROR(AND(OR(N1:Q44,$AR45)=TRUE,IF(SEARCH(N$1,$A45)&gt;0,TRUE,FALSE)),"")</f>
        <v/>
      </c>
      <c r="O45" s="17" t="str">
        <f>IFERROR(AND(OR(O1:Q44,$AR45)=TRUE,IF(SEARCH(O$1,$A45)&gt;0,TRUE,FALSE)),"")</f>
        <v/>
      </c>
      <c r="P45" s="17" t="str">
        <f>IFERROR(AND(OR(P1:Q44,$AR45)=TRUE,IF(SEARCH(P$1,$A45)&gt;0,TRUE,FALSE)),"")</f>
        <v/>
      </c>
      <c r="Q45" s="17" t="str">
        <f>IFERROR(AND(OR(Q1:Q44,$AR45)=TRUE,IF(SEARCH(Q$1,$A45)&gt;0,TRUE,FALSE)),"")</f>
        <v/>
      </c>
      <c r="R45" s="17" t="str">
        <f>IFERROR(AND(OR(R1:S44,$AR45)=TRUE,IF(SEARCH(R$1,$A45)&gt;0,TRUE,FALSE)),"")</f>
        <v/>
      </c>
      <c r="S45" s="17" t="str">
        <f>IFERROR(AND(OR(S1:S44,$AR45)=TRUE,IF(SEARCH(S$1,$A45)&gt;0,TRUE,FALSE)),"")</f>
        <v/>
      </c>
      <c r="T45" s="17" t="b">
        <f>IFERROR(AND(OR(T1:T44,$AR45)=TRUE,IF(SEARCH(T$1,$A45)&gt;0,TRUE,FALSE)),"")</f>
        <v>0</v>
      </c>
      <c r="U45" s="17" t="str">
        <f>IFERROR(AND(OR(U1:V44,$AR45)=TRUE,IF(SEARCH(U$1,$A45)&gt;0,TRUE,FALSE)),"")</f>
        <v/>
      </c>
      <c r="V45" s="17" t="str">
        <f>IFERROR(AND(OR(V1:V44,$AR45)=TRUE,IF(SEARCH(V$1,$A45)&gt;0,TRUE,FALSE)),"")</f>
        <v/>
      </c>
      <c r="W45" s="17" t="str">
        <f>IFERROR(AND(OR(W1:Z44,$AR45)=TRUE,IF(SEARCH(W$1,$A45)&gt;0,TRUE,FALSE)),"")</f>
        <v/>
      </c>
      <c r="X45" s="17" t="str">
        <f>IFERROR(AND(OR(X1:Z44,$AR45)=TRUE,IF(SEARCH(X$1,$A45)&gt;0,TRUE,FALSE)),"")</f>
        <v/>
      </c>
      <c r="Y45" s="17" t="str">
        <f>IFERROR(AND(OR(Y1:Z44,$AR45)=TRUE,IF(SEARCH(Y$1,$A45)&gt;0,TRUE,FALSE)),"")</f>
        <v/>
      </c>
      <c r="Z45" s="17" t="str">
        <f>IFERROR(AND(OR(Z1:Z44,$AR45)=TRUE,IF(SEARCH(Z$1,$A45)&gt;0,TRUE,FALSE)),"")</f>
        <v/>
      </c>
      <c r="AA45" s="17" t="str">
        <f>IFERROR(AND(OR(AA1:AA44,$AR45)=TRUE,IF(SEARCH(AA$1,$A45)&gt;0,TRUE,FALSE)),"")</f>
        <v/>
      </c>
      <c r="AB45" s="17" t="str">
        <f>IFERROR(AND(OR(AB1:AE44,$AR45)=TRUE,IF(SEARCH(AB$1,$A45)&gt;0,TRUE,FALSE)),"")</f>
        <v/>
      </c>
      <c r="AC45" s="17" t="str">
        <f>IFERROR(AND(OR(AC1:AE44,$AR45)=TRUE,IF(SEARCH(AC$1,$A45)&gt;0,TRUE,FALSE)),"")</f>
        <v/>
      </c>
      <c r="AD45" s="17" t="str">
        <f>IFERROR(AND(OR(AD1:AE44,$AR45)=TRUE,IF(SEARCH(AD$1,$A45)&gt;0,TRUE,FALSE)),"")</f>
        <v/>
      </c>
      <c r="AE45" s="17" t="str">
        <f>IFERROR(AND(OR(AE1:AE44,$AR45)=TRUE,IF(SEARCH(AE$1,$A45)&gt;0,TRUE,FALSE)),"")</f>
        <v/>
      </c>
      <c r="AF45" s="17" t="str">
        <f>IFERROR(AND(OR(AF1:AG44,$AR45)=TRUE,IF(SEARCH(AF$1,$A45)&gt;0,TRUE,FALSE)),"")</f>
        <v/>
      </c>
      <c r="AG45" s="17" t="str">
        <f>IFERROR(AND(OR(AG1:AG44,$AR45)=TRUE,IF(SEARCH(AG$1,$A45)&gt;0,TRUE,FALSE)),"")</f>
        <v/>
      </c>
      <c r="AH45" s="17" t="str">
        <f>IFERROR(AND(OR(AH1:AH44,$AR45)=TRUE,IF(SEARCH(AH$1,$A45)&gt;0,TRUE,FALSE)),"")</f>
        <v/>
      </c>
      <c r="AI45" s="17" t="b">
        <f>IFERROR(AND(OR(AI1:AL44,$AR45)=TRUE,IF(SEARCH(AI$1,$A45)&gt;0,TRUE,FALSE)),"")</f>
        <v>0</v>
      </c>
      <c r="AJ45" s="17" t="str">
        <f>IFERROR(AND(OR(AJ1:AL44,$AR45)=TRUE,IF(SEARCH(AJ$1,$A45)&gt;0,TRUE,FALSE)),"")</f>
        <v/>
      </c>
      <c r="AK45" s="17" t="str">
        <f>IFERROR(AND(OR(AK1:AL44,$AR45)=TRUE,IF(SEARCH(AK$1,$A45)&gt;0,TRUE,FALSE)),"")</f>
        <v/>
      </c>
      <c r="AL45" s="17" t="str">
        <f>IFERROR(AND(OR(AL1:AL44,$AR45)=TRUE,IF(SEARCH(AL$1,$A45)&gt;0,TRUE,FALSE)),"")</f>
        <v/>
      </c>
      <c r="AM45" s="17" t="str">
        <f>IFERROR(AND(OR(AM1:AO44,$AR45)=TRUE,IF(SEARCH(AM$1,$A45)&gt;0,TRUE,FALSE)),"")</f>
        <v/>
      </c>
      <c r="AN45" s="17" t="str">
        <f>IFERROR(AND(OR(AN1:AO44,$AR45)=TRUE,IF(SEARCH(AN$1,$A45)&gt;0,TRUE,FALSE)),"")</f>
        <v/>
      </c>
      <c r="AO45" s="17" t="str">
        <f>IFERROR(AND(OR(AO1:AO44,$AR45)=TRUE,IF(SEARCH(AO$1,$A45)&gt;0,TRUE,FALSE)),"")</f>
        <v/>
      </c>
      <c r="AP45" s="17">
        <f t="shared" si="5"/>
        <v>0</v>
      </c>
      <c r="AQ45" s="17" t="b">
        <f t="shared" si="6"/>
        <v>0</v>
      </c>
      <c r="AR45" s="17" t="b">
        <f t="shared" si="7"/>
        <v>0</v>
      </c>
      <c r="AS45" s="17" t="b">
        <f t="shared" si="8"/>
        <v>0</v>
      </c>
      <c r="AT45" s="17" t="b">
        <f>IF(E45&gt;'Overview (RESPONSES REQUIRED)'!$F$56,FALSE,TRUE)</f>
        <v>0</v>
      </c>
      <c r="AU45" s="17" t="b">
        <f>IF('Overview (RESPONSES REQUIRED)'!$D$56="Y", TRUE, FALSE)</f>
        <v>0</v>
      </c>
      <c r="AV45" s="17" t="str">
        <f t="shared" si="9"/>
        <v>N</v>
      </c>
    </row>
    <row r="46" spans="1:48" ht="15" x14ac:dyDescent="0.15">
      <c r="A46" s="17" t="s">
        <v>2006</v>
      </c>
      <c r="B46" s="17">
        <v>1</v>
      </c>
      <c r="C46" s="17">
        <v>2</v>
      </c>
      <c r="D46" s="17" t="s">
        <v>1963</v>
      </c>
      <c r="E46" s="17">
        <v>2</v>
      </c>
      <c r="F46" s="17" t="str">
        <f>IF('ENDC-mmW'!P49="Y", "Y", IF('ENDC-mmW'!P49="N", "N", 0))</f>
        <v>N</v>
      </c>
      <c r="G46" s="17" t="str">
        <f>IFERROR(AND(OR(G1:H45,$AR46)=TRUE,IF(SEARCH(G$1,$A46)&gt;0,TRUE,FALSE)),"")</f>
        <v/>
      </c>
      <c r="H46" s="17" t="str">
        <f>IFERROR(AND(OR(H1:H45,$AR46)=TRUE,IF(SEARCH(H$1,$A46)&gt;0,TRUE,FALSE)),"")</f>
        <v/>
      </c>
      <c r="I46" s="17" t="str">
        <f>IFERROR(AND(OR(I1:L45,$AR46)=TRUE,IF(SEARCH(I$1,$A46)&gt;0,TRUE,FALSE)),"")</f>
        <v/>
      </c>
      <c r="J46" s="17" t="str">
        <f>IFERROR(AND(OR(J1:L45,$AR46)=TRUE,IF(SEARCH(J$1,$A46)&gt;0,TRUE,FALSE)),"")</f>
        <v/>
      </c>
      <c r="K46" s="17" t="str">
        <f>IFERROR(AND(OR(K1:L45,$AR46)=TRUE,IF(SEARCH(K$1,$A46)&gt;0,TRUE,FALSE)),"")</f>
        <v/>
      </c>
      <c r="L46" s="17" t="str">
        <f>IFERROR(AND(OR(L1:L45,$AR46)=TRUE,IF(SEARCH(L$1,$A46)&gt;0,TRUE,FALSE)),"")</f>
        <v/>
      </c>
      <c r="M46" s="17" t="str">
        <f>IFERROR(AND(OR(M1:M45,$AR46)=TRUE,IF(SEARCH(M$1,$A46)&gt;0,TRUE,FALSE)),"")</f>
        <v/>
      </c>
      <c r="N46" s="17" t="b">
        <f>IFERROR(AND(OR(N1:Q45,$AR46)=TRUE,IF(SEARCH(N$1,$A46)&gt;0,TRUE,FALSE)),"")</f>
        <v>0</v>
      </c>
      <c r="O46" s="17" t="str">
        <f>IFERROR(AND(OR(O1:Q45,$AR46)=TRUE,IF(SEARCH(O$1,$A46)&gt;0,TRUE,FALSE)),"")</f>
        <v/>
      </c>
      <c r="P46" s="17" t="str">
        <f>IFERROR(AND(OR(P1:Q45,$AR46)=TRUE,IF(SEARCH(P$1,$A46)&gt;0,TRUE,FALSE)),"")</f>
        <v/>
      </c>
      <c r="Q46" s="17" t="str">
        <f>IFERROR(AND(OR(Q1:Q45,$AR46)=TRUE,IF(SEARCH(Q$1,$A46)&gt;0,TRUE,FALSE)),"")</f>
        <v/>
      </c>
      <c r="R46" s="17" t="str">
        <f>IFERROR(AND(OR(R1:S45,$AR46)=TRUE,IF(SEARCH(R$1,$A46)&gt;0,TRUE,FALSE)),"")</f>
        <v/>
      </c>
      <c r="S46" s="17" t="str">
        <f>IFERROR(AND(OR(S1:S45,$AR46)=TRUE,IF(SEARCH(S$1,$A46)&gt;0,TRUE,FALSE)),"")</f>
        <v/>
      </c>
      <c r="T46" s="17" t="str">
        <f>IFERROR(AND(OR(T1:T45,$AR46)=TRUE,IF(SEARCH(T$1,$A46)&gt;0,TRUE,FALSE)),"")</f>
        <v/>
      </c>
      <c r="U46" s="17" t="str">
        <f>IFERROR(AND(OR(U1:V45,$AR46)=TRUE,IF(SEARCH(U$1,$A46)&gt;0,TRUE,FALSE)),"")</f>
        <v/>
      </c>
      <c r="V46" s="17" t="str">
        <f>IFERROR(AND(OR(V1:V45,$AR46)=TRUE,IF(SEARCH(V$1,$A46)&gt;0,TRUE,FALSE)),"")</f>
        <v/>
      </c>
      <c r="W46" s="17" t="str">
        <f>IFERROR(AND(OR(W1:Z45,$AR46)=TRUE,IF(SEARCH(W$1,$A46)&gt;0,TRUE,FALSE)),"")</f>
        <v/>
      </c>
      <c r="X46" s="17" t="str">
        <f>IFERROR(AND(OR(X1:Z45,$AR46)=TRUE,IF(SEARCH(X$1,$A46)&gt;0,TRUE,FALSE)),"")</f>
        <v/>
      </c>
      <c r="Y46" s="17" t="str">
        <f>IFERROR(AND(OR(Y1:Z45,$AR46)=TRUE,IF(SEARCH(Y$1,$A46)&gt;0,TRUE,FALSE)),"")</f>
        <v/>
      </c>
      <c r="Z46" s="17" t="str">
        <f>IFERROR(AND(OR(Z1:Z45,$AR46)=TRUE,IF(SEARCH(Z$1,$A46)&gt;0,TRUE,FALSE)),"")</f>
        <v/>
      </c>
      <c r="AA46" s="17" t="str">
        <f>IFERROR(AND(OR(AA1:AA45,$AR46)=TRUE,IF(SEARCH(AA$1,$A46)&gt;0,TRUE,FALSE)),"")</f>
        <v/>
      </c>
      <c r="AB46" s="17" t="str">
        <f>IFERROR(AND(OR(AB1:AE45,$AR46)=TRUE,IF(SEARCH(AB$1,$A46)&gt;0,TRUE,FALSE)),"")</f>
        <v/>
      </c>
      <c r="AC46" s="17" t="str">
        <f>IFERROR(AND(OR(AC1:AE45,$AR46)=TRUE,IF(SEARCH(AC$1,$A46)&gt;0,TRUE,FALSE)),"")</f>
        <v/>
      </c>
      <c r="AD46" s="17" t="str">
        <f>IFERROR(AND(OR(AD1:AE45,$AR46)=TRUE,IF(SEARCH(AD$1,$A46)&gt;0,TRUE,FALSE)),"")</f>
        <v/>
      </c>
      <c r="AE46" s="17" t="str">
        <f>IFERROR(AND(OR(AE1:AE45,$AR46)=TRUE,IF(SEARCH(AE$1,$A46)&gt;0,TRUE,FALSE)),"")</f>
        <v/>
      </c>
      <c r="AF46" s="17" t="str">
        <f>IFERROR(AND(OR(AF1:AG45,$AR46)=TRUE,IF(SEARCH(AF$1,$A46)&gt;0,TRUE,FALSE)),"")</f>
        <v/>
      </c>
      <c r="AG46" s="17" t="str">
        <f>IFERROR(AND(OR(AG1:AG45,$AR46)=TRUE,IF(SEARCH(AG$1,$A46)&gt;0,TRUE,FALSE)),"")</f>
        <v/>
      </c>
      <c r="AH46" s="17" t="str">
        <f>IFERROR(AND(OR(AH1:AH45,$AR46)=TRUE,IF(SEARCH(AH$1,$A46)&gt;0,TRUE,FALSE)),"")</f>
        <v/>
      </c>
      <c r="AI46" s="17" t="b">
        <f>IFERROR(AND(OR(AI1:AL45,$AR46)=TRUE,IF(SEARCH(AI$1,$A46)&gt;0,TRUE,FALSE)),"")</f>
        <v>0</v>
      </c>
      <c r="AJ46" s="17" t="str">
        <f>IFERROR(AND(OR(AJ1:AL45,$AR46)=TRUE,IF(SEARCH(AJ$1,$A46)&gt;0,TRUE,FALSE)),"")</f>
        <v/>
      </c>
      <c r="AK46" s="17" t="str">
        <f>IFERROR(AND(OR(AK1:AL45,$AR46)=TRUE,IF(SEARCH(AK$1,$A46)&gt;0,TRUE,FALSE)),"")</f>
        <v/>
      </c>
      <c r="AL46" s="17" t="str">
        <f>IFERROR(AND(OR(AL1:AL45,$AR46)=TRUE,IF(SEARCH(AL$1,$A46)&gt;0,TRUE,FALSE)),"")</f>
        <v/>
      </c>
      <c r="AM46" s="17" t="str">
        <f>IFERROR(AND(OR(AM1:AO45,$AR46)=TRUE,IF(SEARCH(AM$1,$A46)&gt;0,TRUE,FALSE)),"")</f>
        <v/>
      </c>
      <c r="AN46" s="17" t="str">
        <f>IFERROR(AND(OR(AN1:AO45,$AR46)=TRUE,IF(SEARCH(AN$1,$A46)&gt;0,TRUE,FALSE)),"")</f>
        <v/>
      </c>
      <c r="AO46" s="17" t="str">
        <f>IFERROR(AND(OR(AO1:AO45,$AR46)=TRUE,IF(SEARCH(AO$1,$A46)&gt;0,TRUE,FALSE)),"")</f>
        <v/>
      </c>
      <c r="AP46" s="17">
        <f t="shared" si="5"/>
        <v>0</v>
      </c>
      <c r="AQ46" s="17" t="b">
        <f t="shared" si="6"/>
        <v>0</v>
      </c>
      <c r="AR46" s="17" t="b">
        <f t="shared" si="7"/>
        <v>0</v>
      </c>
      <c r="AS46" s="17" t="b">
        <f t="shared" si="8"/>
        <v>0</v>
      </c>
      <c r="AT46" s="17" t="b">
        <f>IF(E46&gt;'Overview (RESPONSES REQUIRED)'!$F$56,FALSE,TRUE)</f>
        <v>0</v>
      </c>
      <c r="AU46" s="17" t="b">
        <f>IF('Overview (RESPONSES REQUIRED)'!$D$56="Y", TRUE, FALSE)</f>
        <v>0</v>
      </c>
      <c r="AV46" s="17" t="str">
        <f t="shared" si="9"/>
        <v>N</v>
      </c>
    </row>
    <row r="47" spans="1:48" ht="15" x14ac:dyDescent="0.15">
      <c r="A47" s="17" t="s">
        <v>2007</v>
      </c>
      <c r="B47" s="17">
        <v>1</v>
      </c>
      <c r="C47" s="17">
        <v>2</v>
      </c>
      <c r="D47" s="17" t="s">
        <v>1963</v>
      </c>
      <c r="E47" s="17">
        <v>2</v>
      </c>
      <c r="F47" s="17" t="str">
        <f>IF('ENDC-mmW'!P50="Y", "Y", IF('ENDC-mmW'!P50="N", "N", 0))</f>
        <v>N</v>
      </c>
      <c r="G47" s="17" t="str">
        <f>IFERROR(AND(OR(G1:H46,$AR47)=TRUE,IF(SEARCH(G$1,$A47)&gt;0,TRUE,FALSE)),"")</f>
        <v/>
      </c>
      <c r="H47" s="17" t="str">
        <f>IFERROR(AND(OR(H1:H46,$AR47)=TRUE,IF(SEARCH(H$1,$A47)&gt;0,TRUE,FALSE)),"")</f>
        <v/>
      </c>
      <c r="I47" s="17" t="b">
        <f>IFERROR(AND(OR(I1:L46,$AR47)=TRUE,IF(SEARCH(I$1,$A47)&gt;0,TRUE,FALSE)),"")</f>
        <v>0</v>
      </c>
      <c r="J47" s="17" t="str">
        <f>IFERROR(AND(OR(J1:L46,$AR47)=TRUE,IF(SEARCH(J$1,$A47)&gt;0,TRUE,FALSE)),"")</f>
        <v/>
      </c>
      <c r="K47" s="17" t="str">
        <f>IFERROR(AND(OR(K1:L46,$AR47)=TRUE,IF(SEARCH(K$1,$A47)&gt;0,TRUE,FALSE)),"")</f>
        <v/>
      </c>
      <c r="L47" s="17" t="str">
        <f>IFERROR(AND(OR(L1:L46,$AR47)=TRUE,IF(SEARCH(L$1,$A47)&gt;0,TRUE,FALSE)),"")</f>
        <v/>
      </c>
      <c r="M47" s="17" t="str">
        <f>IFERROR(AND(OR(M1:M46,$AR47)=TRUE,IF(SEARCH(M$1,$A47)&gt;0,TRUE,FALSE)),"")</f>
        <v/>
      </c>
      <c r="N47" s="17" t="str">
        <f>IFERROR(AND(OR(N1:Q46,$AR47)=TRUE,IF(SEARCH(N$1,$A47)&gt;0,TRUE,FALSE)),"")</f>
        <v/>
      </c>
      <c r="O47" s="17" t="str">
        <f>IFERROR(AND(OR(O1:Q46,$AR47)=TRUE,IF(SEARCH(O$1,$A47)&gt;0,TRUE,FALSE)),"")</f>
        <v/>
      </c>
      <c r="P47" s="17" t="str">
        <f>IFERROR(AND(OR(P1:Q46,$AR47)=TRUE,IF(SEARCH(P$1,$A47)&gt;0,TRUE,FALSE)),"")</f>
        <v/>
      </c>
      <c r="Q47" s="17" t="str">
        <f>IFERROR(AND(OR(Q1:Q46,$AR47)=TRUE,IF(SEARCH(Q$1,$A47)&gt;0,TRUE,FALSE)),"")</f>
        <v/>
      </c>
      <c r="R47" s="17" t="str">
        <f>IFERROR(AND(OR(R1:S46,$AR47)=TRUE,IF(SEARCH(R$1,$A47)&gt;0,TRUE,FALSE)),"")</f>
        <v/>
      </c>
      <c r="S47" s="17" t="str">
        <f>IFERROR(AND(OR(S1:S46,$AR47)=TRUE,IF(SEARCH(S$1,$A47)&gt;0,TRUE,FALSE)),"")</f>
        <v/>
      </c>
      <c r="T47" s="17" t="str">
        <f>IFERROR(AND(OR(T1:T46,$AR47)=TRUE,IF(SEARCH(T$1,$A47)&gt;0,TRUE,FALSE)),"")</f>
        <v/>
      </c>
      <c r="U47" s="17" t="str">
        <f>IFERROR(AND(OR(U1:V46,$AR47)=TRUE,IF(SEARCH(U$1,$A47)&gt;0,TRUE,FALSE)),"")</f>
        <v/>
      </c>
      <c r="V47" s="17" t="str">
        <f>IFERROR(AND(OR(V1:V46,$AR47)=TRUE,IF(SEARCH(V$1,$A47)&gt;0,TRUE,FALSE)),"")</f>
        <v/>
      </c>
      <c r="W47" s="17" t="str">
        <f>IFERROR(AND(OR(W1:Z46,$AR47)=TRUE,IF(SEARCH(W$1,$A47)&gt;0,TRUE,FALSE)),"")</f>
        <v/>
      </c>
      <c r="X47" s="17" t="str">
        <f>IFERROR(AND(OR(X1:Z46,$AR47)=TRUE,IF(SEARCH(X$1,$A47)&gt;0,TRUE,FALSE)),"")</f>
        <v/>
      </c>
      <c r="Y47" s="17" t="str">
        <f>IFERROR(AND(OR(Y1:Z46,$AR47)=TRUE,IF(SEARCH(Y$1,$A47)&gt;0,TRUE,FALSE)),"")</f>
        <v/>
      </c>
      <c r="Z47" s="17" t="str">
        <f>IFERROR(AND(OR(Z1:Z46,$AR47)=TRUE,IF(SEARCH(Z$1,$A47)&gt;0,TRUE,FALSE)),"")</f>
        <v/>
      </c>
      <c r="AA47" s="17" t="str">
        <f>IFERROR(AND(OR(AA1:AA46,$AR47)=TRUE,IF(SEARCH(AA$1,$A47)&gt;0,TRUE,FALSE)),"")</f>
        <v/>
      </c>
      <c r="AB47" s="17" t="str">
        <f>IFERROR(AND(OR(AB1:AE46,$AR47)=TRUE,IF(SEARCH(AB$1,$A47)&gt;0,TRUE,FALSE)),"")</f>
        <v/>
      </c>
      <c r="AC47" s="17" t="str">
        <f>IFERROR(AND(OR(AC1:AE46,$AR47)=TRUE,IF(SEARCH(AC$1,$A47)&gt;0,TRUE,FALSE)),"")</f>
        <v/>
      </c>
      <c r="AD47" s="17" t="str">
        <f>IFERROR(AND(OR(AD1:AE46,$AR47)=TRUE,IF(SEARCH(AD$1,$A47)&gt;0,TRUE,FALSE)),"")</f>
        <v/>
      </c>
      <c r="AE47" s="17" t="str">
        <f>IFERROR(AND(OR(AE1:AE46,$AR47)=TRUE,IF(SEARCH(AE$1,$A47)&gt;0,TRUE,FALSE)),"")</f>
        <v/>
      </c>
      <c r="AF47" s="17" t="str">
        <f>IFERROR(AND(OR(AF1:AG46,$AR47)=TRUE,IF(SEARCH(AF$1,$A47)&gt;0,TRUE,FALSE)),"")</f>
        <v/>
      </c>
      <c r="AG47" s="17" t="str">
        <f>IFERROR(AND(OR(AG1:AG46,$AR47)=TRUE,IF(SEARCH(AG$1,$A47)&gt;0,TRUE,FALSE)),"")</f>
        <v/>
      </c>
      <c r="AH47" s="17" t="str">
        <f>IFERROR(AND(OR(AH1:AH46,$AR47)=TRUE,IF(SEARCH(AH$1,$A47)&gt;0,TRUE,FALSE)),"")</f>
        <v/>
      </c>
      <c r="AI47" s="17" t="b">
        <f>IFERROR(AND(OR(AI1:AL46,$AR47)=TRUE,IF(SEARCH(AI$1,$A47)&gt;0,TRUE,FALSE)),"")</f>
        <v>0</v>
      </c>
      <c r="AJ47" s="17" t="str">
        <f>IFERROR(AND(OR(AJ1:AL46,$AR47)=TRUE,IF(SEARCH(AJ$1,$A47)&gt;0,TRUE,FALSE)),"")</f>
        <v/>
      </c>
      <c r="AK47" s="17" t="str">
        <f>IFERROR(AND(OR(AK1:AL46,$AR47)=TRUE,IF(SEARCH(AK$1,$A47)&gt;0,TRUE,FALSE)),"")</f>
        <v/>
      </c>
      <c r="AL47" s="17" t="str">
        <f>IFERROR(AND(OR(AL1:AL46,$AR47)=TRUE,IF(SEARCH(AL$1,$A47)&gt;0,TRUE,FALSE)),"")</f>
        <v/>
      </c>
      <c r="AM47" s="17" t="str">
        <f>IFERROR(AND(OR(AM1:AO46,$AR47)=TRUE,IF(SEARCH(AM$1,$A47)&gt;0,TRUE,FALSE)),"")</f>
        <v/>
      </c>
      <c r="AN47" s="17" t="str">
        <f>IFERROR(AND(OR(AN1:AO46,$AR47)=TRUE,IF(SEARCH(AN$1,$A47)&gt;0,TRUE,FALSE)),"")</f>
        <v/>
      </c>
      <c r="AO47" s="17" t="str">
        <f>IFERROR(AND(OR(AO1:AO46,$AR47)=TRUE,IF(SEARCH(AO$1,$A47)&gt;0,TRUE,FALSE)),"")</f>
        <v/>
      </c>
      <c r="AP47" s="17">
        <f t="shared" si="5"/>
        <v>0</v>
      </c>
      <c r="AQ47" s="17" t="b">
        <f t="shared" si="6"/>
        <v>0</v>
      </c>
      <c r="AR47" s="17" t="b">
        <f t="shared" si="7"/>
        <v>0</v>
      </c>
      <c r="AS47" s="17" t="b">
        <f t="shared" si="8"/>
        <v>0</v>
      </c>
      <c r="AT47" s="17" t="b">
        <f>IF(E47&gt;'Overview (RESPONSES REQUIRED)'!$F$56,FALSE,TRUE)</f>
        <v>0</v>
      </c>
      <c r="AU47" s="17" t="b">
        <f>IF('Overview (RESPONSES REQUIRED)'!$D$56="Y", TRUE, FALSE)</f>
        <v>0</v>
      </c>
      <c r="AV47" s="17" t="str">
        <f t="shared" si="9"/>
        <v>N</v>
      </c>
    </row>
    <row r="48" spans="1:48" ht="15" x14ac:dyDescent="0.15">
      <c r="A48" s="17" t="s">
        <v>2008</v>
      </c>
      <c r="B48" s="17">
        <v>1</v>
      </c>
      <c r="C48" s="17">
        <v>2</v>
      </c>
      <c r="D48" s="17" t="s">
        <v>1963</v>
      </c>
      <c r="E48" s="17">
        <v>4</v>
      </c>
      <c r="F48" s="17" t="str">
        <f>IF('ENDC-mmW'!P51="Y", "Y", IF('ENDC-mmW'!P51="N", "N", 0))</f>
        <v>N</v>
      </c>
      <c r="G48" s="17" t="str">
        <f>IFERROR(AND(OR(G1:H47,$AR48)=TRUE,IF(SEARCH(G$1,$A48)&gt;0,TRUE,FALSE)),"")</f>
        <v/>
      </c>
      <c r="H48" s="17" t="str">
        <f>IFERROR(AND(OR(H1:H47,$AR48)=TRUE,IF(SEARCH(H$1,$A48)&gt;0,TRUE,FALSE)),"")</f>
        <v/>
      </c>
      <c r="I48" s="17" t="str">
        <f>IFERROR(AND(OR(I1:L47,$AR48)=TRUE,IF(SEARCH(I$1,$A48)&gt;0,TRUE,FALSE)),"")</f>
        <v/>
      </c>
      <c r="J48" s="17" t="str">
        <f>IFERROR(AND(OR(J1:L47,$AR48)=TRUE,IF(SEARCH(J$1,$A48)&gt;0,TRUE,FALSE)),"")</f>
        <v/>
      </c>
      <c r="K48" s="17" t="str">
        <f>IFERROR(AND(OR(K1:L47,$AR48)=TRUE,IF(SEARCH(K$1,$A48)&gt;0,TRUE,FALSE)),"")</f>
        <v/>
      </c>
      <c r="L48" s="17" t="str">
        <f>IFERROR(AND(OR(L1:L47,$AR48)=TRUE,IF(SEARCH(L$1,$A48)&gt;0,TRUE,FALSE)),"")</f>
        <v/>
      </c>
      <c r="M48" s="17" t="str">
        <f>IFERROR(AND(OR(M1:M47,$AR48)=TRUE,IF(SEARCH(M$1,$A48)&gt;0,TRUE,FALSE)),"")</f>
        <v/>
      </c>
      <c r="N48" s="17" t="str">
        <f>IFERROR(AND(OR(N1:Q47,$AR48)=TRUE,IF(SEARCH(N$1,$A48)&gt;0,TRUE,FALSE)),"")</f>
        <v/>
      </c>
      <c r="O48" s="17" t="b">
        <f>IFERROR(AND(OR(O1:Q47,$AR48)=TRUE,IF(SEARCH(O$1,$A48)&gt;0,TRUE,FALSE)),"")</f>
        <v>0</v>
      </c>
      <c r="P48" s="17" t="str">
        <f>IFERROR(AND(OR(P1:Q47,$AR48)=TRUE,IF(SEARCH(P$1,$A48)&gt;0,TRUE,FALSE)),"")</f>
        <v/>
      </c>
      <c r="Q48" s="17" t="str">
        <f>IFERROR(AND(OR(Q1:Q47,$AR48)=TRUE,IF(SEARCH(Q$1,$A48)&gt;0,TRUE,FALSE)),"")</f>
        <v/>
      </c>
      <c r="R48" s="17" t="str">
        <f>IFERROR(AND(OR(R1:S47,$AR48)=TRUE,IF(SEARCH(R$1,$A48)&gt;0,TRUE,FALSE)),"")</f>
        <v/>
      </c>
      <c r="S48" s="17" t="str">
        <f>IFERROR(AND(OR(S1:S47,$AR48)=TRUE,IF(SEARCH(S$1,$A48)&gt;0,TRUE,FALSE)),"")</f>
        <v/>
      </c>
      <c r="T48" s="17" t="str">
        <f>IFERROR(AND(OR(T1:T47,$AR48)=TRUE,IF(SEARCH(T$1,$A48)&gt;0,TRUE,FALSE)),"")</f>
        <v/>
      </c>
      <c r="U48" s="17" t="str">
        <f>IFERROR(AND(OR(U1:V47,$AR48)=TRUE,IF(SEARCH(U$1,$A48)&gt;0,TRUE,FALSE)),"")</f>
        <v/>
      </c>
      <c r="V48" s="17" t="str">
        <f>IFERROR(AND(OR(V1:V47,$AR48)=TRUE,IF(SEARCH(V$1,$A48)&gt;0,TRUE,FALSE)),"")</f>
        <v/>
      </c>
      <c r="W48" s="17" t="str">
        <f>IFERROR(AND(OR(W1:Z47,$AR48)=TRUE,IF(SEARCH(W$1,$A48)&gt;0,TRUE,FALSE)),"")</f>
        <v/>
      </c>
      <c r="X48" s="17" t="str">
        <f>IFERROR(AND(OR(X1:Z47,$AR48)=TRUE,IF(SEARCH(X$1,$A48)&gt;0,TRUE,FALSE)),"")</f>
        <v/>
      </c>
      <c r="Y48" s="17" t="str">
        <f>IFERROR(AND(OR(Y1:Z47,$AR48)=TRUE,IF(SEARCH(Y$1,$A48)&gt;0,TRUE,FALSE)),"")</f>
        <v/>
      </c>
      <c r="Z48" s="17" t="str">
        <f>IFERROR(AND(OR(Z1:Z47,$AR48)=TRUE,IF(SEARCH(Z$1,$A48)&gt;0,TRUE,FALSE)),"")</f>
        <v/>
      </c>
      <c r="AA48" s="17" t="str">
        <f>IFERROR(AND(OR(AA1:AA47,$AR48)=TRUE,IF(SEARCH(AA$1,$A48)&gt;0,TRUE,FALSE)),"")</f>
        <v/>
      </c>
      <c r="AB48" s="17" t="str">
        <f>IFERROR(AND(OR(AB1:AE47,$AR48)=TRUE,IF(SEARCH(AB$1,$A48)&gt;0,TRUE,FALSE)),"")</f>
        <v/>
      </c>
      <c r="AC48" s="17" t="str">
        <f>IFERROR(AND(OR(AC1:AE47,$AR48)=TRUE,IF(SEARCH(AC$1,$A48)&gt;0,TRUE,FALSE)),"")</f>
        <v/>
      </c>
      <c r="AD48" s="17" t="str">
        <f>IFERROR(AND(OR(AD1:AE47,$AR48)=TRUE,IF(SEARCH(AD$1,$A48)&gt;0,TRUE,FALSE)),"")</f>
        <v/>
      </c>
      <c r="AE48" s="17" t="str">
        <f>IFERROR(AND(OR(AE1:AE47,$AR48)=TRUE,IF(SEARCH(AE$1,$A48)&gt;0,TRUE,FALSE)),"")</f>
        <v/>
      </c>
      <c r="AF48" s="17" t="str">
        <f>IFERROR(AND(OR(AF1:AG47,$AR48)=TRUE,IF(SEARCH(AF$1,$A48)&gt;0,TRUE,FALSE)),"")</f>
        <v/>
      </c>
      <c r="AG48" s="17" t="str">
        <f>IFERROR(AND(OR(AG1:AG47,$AR48)=TRUE,IF(SEARCH(AG$1,$A48)&gt;0,TRUE,FALSE)),"")</f>
        <v/>
      </c>
      <c r="AH48" s="17" t="str">
        <f>IFERROR(AND(OR(AH1:AH47,$AR48)=TRUE,IF(SEARCH(AH$1,$A48)&gt;0,TRUE,FALSE)),"")</f>
        <v/>
      </c>
      <c r="AI48" s="17" t="b">
        <f>IFERROR(AND(OR(AI1:AL47,$AR48)=TRUE,IF(SEARCH(AI$1,$A48)&gt;0,TRUE,FALSE)),"")</f>
        <v>0</v>
      </c>
      <c r="AJ48" s="17" t="str">
        <f>IFERROR(AND(OR(AJ1:AL47,$AR48)=TRUE,IF(SEARCH(AJ$1,$A48)&gt;0,TRUE,FALSE)),"")</f>
        <v/>
      </c>
      <c r="AK48" s="17" t="str">
        <f>IFERROR(AND(OR(AK1:AL47,$AR48)=TRUE,IF(SEARCH(AK$1,$A48)&gt;0,TRUE,FALSE)),"")</f>
        <v/>
      </c>
      <c r="AL48" s="17" t="str">
        <f>IFERROR(AND(OR(AL1:AL47,$AR48)=TRUE,IF(SEARCH(AL$1,$A48)&gt;0,TRUE,FALSE)),"")</f>
        <v/>
      </c>
      <c r="AM48" s="17" t="str">
        <f>IFERROR(AND(OR(AM1:AO47,$AR48)=TRUE,IF(SEARCH(AM$1,$A48)&gt;0,TRUE,FALSE)),"")</f>
        <v/>
      </c>
      <c r="AN48" s="17" t="b">
        <f>IFERROR(AND(OR(AN1:AO47,$AR48)=TRUE,IF(SEARCH(AN$1,$A48)&gt;0,TRUE,FALSE)),"")</f>
        <v>0</v>
      </c>
      <c r="AO48" s="17" t="str">
        <f>IFERROR(AND(OR(AO1:AO47,$AR48)=TRUE,IF(SEARCH(AO$1,$A48)&gt;0,TRUE,FALSE)),"")</f>
        <v/>
      </c>
      <c r="AP48" s="17">
        <f t="shared" si="5"/>
        <v>0</v>
      </c>
      <c r="AQ48" s="17" t="b">
        <f t="shared" si="6"/>
        <v>0</v>
      </c>
      <c r="AR48" s="17" t="b">
        <f t="shared" si="7"/>
        <v>0</v>
      </c>
      <c r="AS48" s="17" t="b">
        <f t="shared" si="8"/>
        <v>0</v>
      </c>
      <c r="AT48" s="17" t="b">
        <f>IF(E48&gt;'Overview (RESPONSES REQUIRED)'!$F$56,FALSE,TRUE)</f>
        <v>0</v>
      </c>
      <c r="AU48" s="17" t="b">
        <f>IF('Overview (RESPONSES REQUIRED)'!$D$56="Y", TRUE, FALSE)</f>
        <v>0</v>
      </c>
      <c r="AV48" s="17" t="str">
        <f t="shared" si="9"/>
        <v>N</v>
      </c>
    </row>
    <row r="49" spans="1:48" ht="15" x14ac:dyDescent="0.15">
      <c r="A49" s="17" t="s">
        <v>2009</v>
      </c>
      <c r="B49" s="17">
        <v>1</v>
      </c>
      <c r="C49" s="17">
        <v>2</v>
      </c>
      <c r="D49" s="17" t="s">
        <v>1963</v>
      </c>
      <c r="E49" s="17">
        <v>4</v>
      </c>
      <c r="F49" s="17" t="str">
        <f>IF('ENDC-mmW'!P52="Y", "Y", IF('ENDC-mmW'!P52="N", "N", 0))</f>
        <v>N</v>
      </c>
      <c r="G49" s="17" t="str">
        <f>IFERROR(AND(OR(G1:H48,$AR49)=TRUE,IF(SEARCH(G$1,$A49)&gt;0,TRUE,FALSE)),"")</f>
        <v/>
      </c>
      <c r="H49" s="17" t="str">
        <f>IFERROR(AND(OR(H1:H48,$AR49)=TRUE,IF(SEARCH(H$1,$A49)&gt;0,TRUE,FALSE)),"")</f>
        <v/>
      </c>
      <c r="I49" s="17" t="str">
        <f>IFERROR(AND(OR(I1:L48,$AR49)=TRUE,IF(SEARCH(I$1,$A49)&gt;0,TRUE,FALSE)),"")</f>
        <v/>
      </c>
      <c r="J49" s="17" t="b">
        <f>IFERROR(AND(OR(J1:L48,$AR49)=TRUE,IF(SEARCH(J$1,$A49)&gt;0,TRUE,FALSE)),"")</f>
        <v>0</v>
      </c>
      <c r="K49" s="17" t="str">
        <f>IFERROR(AND(OR(K1:L48,$AR49)=TRUE,IF(SEARCH(K$1,$A49)&gt;0,TRUE,FALSE)),"")</f>
        <v/>
      </c>
      <c r="L49" s="17" t="str">
        <f>IFERROR(AND(OR(L1:L48,$AR49)=TRUE,IF(SEARCH(L$1,$A49)&gt;0,TRUE,FALSE)),"")</f>
        <v/>
      </c>
      <c r="M49" s="17" t="str">
        <f>IFERROR(AND(OR(M1:M48,$AR49)=TRUE,IF(SEARCH(M$1,$A49)&gt;0,TRUE,FALSE)),"")</f>
        <v/>
      </c>
      <c r="N49" s="17" t="str">
        <f>IFERROR(AND(OR(N1:Q48,$AR49)=TRUE,IF(SEARCH(N$1,$A49)&gt;0,TRUE,FALSE)),"")</f>
        <v/>
      </c>
      <c r="O49" s="17" t="str">
        <f>IFERROR(AND(OR(O1:Q48,$AR49)=TRUE,IF(SEARCH(O$1,$A49)&gt;0,TRUE,FALSE)),"")</f>
        <v/>
      </c>
      <c r="P49" s="17" t="str">
        <f>IFERROR(AND(OR(P1:Q48,$AR49)=TRUE,IF(SEARCH(P$1,$A49)&gt;0,TRUE,FALSE)),"")</f>
        <v/>
      </c>
      <c r="Q49" s="17" t="str">
        <f>IFERROR(AND(OR(Q1:Q48,$AR49)=TRUE,IF(SEARCH(Q$1,$A49)&gt;0,TRUE,FALSE)),"")</f>
        <v/>
      </c>
      <c r="R49" s="17" t="str">
        <f>IFERROR(AND(OR(R1:S48,$AR49)=TRUE,IF(SEARCH(R$1,$A49)&gt;0,TRUE,FALSE)),"")</f>
        <v/>
      </c>
      <c r="S49" s="17" t="str">
        <f>IFERROR(AND(OR(S1:S48,$AR49)=TRUE,IF(SEARCH(S$1,$A49)&gt;0,TRUE,FALSE)),"")</f>
        <v/>
      </c>
      <c r="T49" s="17" t="str">
        <f>IFERROR(AND(OR(T1:T48,$AR49)=TRUE,IF(SEARCH(T$1,$A49)&gt;0,TRUE,FALSE)),"")</f>
        <v/>
      </c>
      <c r="U49" s="17" t="str">
        <f>IFERROR(AND(OR(U1:V48,$AR49)=TRUE,IF(SEARCH(U$1,$A49)&gt;0,TRUE,FALSE)),"")</f>
        <v/>
      </c>
      <c r="V49" s="17" t="str">
        <f>IFERROR(AND(OR(V1:V48,$AR49)=TRUE,IF(SEARCH(V$1,$A49)&gt;0,TRUE,FALSE)),"")</f>
        <v/>
      </c>
      <c r="W49" s="17" t="str">
        <f>IFERROR(AND(OR(W1:Z48,$AR49)=TRUE,IF(SEARCH(W$1,$A49)&gt;0,TRUE,FALSE)),"")</f>
        <v/>
      </c>
      <c r="X49" s="17" t="str">
        <f>IFERROR(AND(OR(X1:Z48,$AR49)=TRUE,IF(SEARCH(X$1,$A49)&gt;0,TRUE,FALSE)),"")</f>
        <v/>
      </c>
      <c r="Y49" s="17" t="str">
        <f>IFERROR(AND(OR(Y1:Z48,$AR49)=TRUE,IF(SEARCH(Y$1,$A49)&gt;0,TRUE,FALSE)),"")</f>
        <v/>
      </c>
      <c r="Z49" s="17" t="str">
        <f>IFERROR(AND(OR(Z1:Z48,$AR49)=TRUE,IF(SEARCH(Z$1,$A49)&gt;0,TRUE,FALSE)),"")</f>
        <v/>
      </c>
      <c r="AA49" s="17" t="str">
        <f>IFERROR(AND(OR(AA1:AA48,$AR49)=TRUE,IF(SEARCH(AA$1,$A49)&gt;0,TRUE,FALSE)),"")</f>
        <v/>
      </c>
      <c r="AB49" s="17" t="str">
        <f>IFERROR(AND(OR(AB1:AE48,$AR49)=TRUE,IF(SEARCH(AB$1,$A49)&gt;0,TRUE,FALSE)),"")</f>
        <v/>
      </c>
      <c r="AC49" s="17" t="str">
        <f>IFERROR(AND(OR(AC1:AE48,$AR49)=TRUE,IF(SEARCH(AC$1,$A49)&gt;0,TRUE,FALSE)),"")</f>
        <v/>
      </c>
      <c r="AD49" s="17" t="str">
        <f>IFERROR(AND(OR(AD1:AE48,$AR49)=TRUE,IF(SEARCH(AD$1,$A49)&gt;0,TRUE,FALSE)),"")</f>
        <v/>
      </c>
      <c r="AE49" s="17" t="str">
        <f>IFERROR(AND(OR(AE1:AE48,$AR49)=TRUE,IF(SEARCH(AE$1,$A49)&gt;0,TRUE,FALSE)),"")</f>
        <v/>
      </c>
      <c r="AF49" s="17" t="str">
        <f>IFERROR(AND(OR(AF1:AG48,$AR49)=TRUE,IF(SEARCH(AF$1,$A49)&gt;0,TRUE,FALSE)),"")</f>
        <v/>
      </c>
      <c r="AG49" s="17" t="str">
        <f>IFERROR(AND(OR(AG1:AG48,$AR49)=TRUE,IF(SEARCH(AG$1,$A49)&gt;0,TRUE,FALSE)),"")</f>
        <v/>
      </c>
      <c r="AH49" s="17" t="str">
        <f>IFERROR(AND(OR(AH1:AH48,$AR49)=TRUE,IF(SEARCH(AH$1,$A49)&gt;0,TRUE,FALSE)),"")</f>
        <v/>
      </c>
      <c r="AI49" s="17" t="b">
        <f>IFERROR(AND(OR(AI1:AL48,$AR49)=TRUE,IF(SEARCH(AI$1,$A49)&gt;0,TRUE,FALSE)),"")</f>
        <v>0</v>
      </c>
      <c r="AJ49" s="17" t="str">
        <f>IFERROR(AND(OR(AJ1:AL48,$AR49)=TRUE,IF(SEARCH(AJ$1,$A49)&gt;0,TRUE,FALSE)),"")</f>
        <v/>
      </c>
      <c r="AK49" s="17" t="str">
        <f>IFERROR(AND(OR(AK1:AL48,$AR49)=TRUE,IF(SEARCH(AK$1,$A49)&gt;0,TRUE,FALSE)),"")</f>
        <v/>
      </c>
      <c r="AL49" s="17" t="str">
        <f>IFERROR(AND(OR(AL1:AL48,$AR49)=TRUE,IF(SEARCH(AL$1,$A49)&gt;0,TRUE,FALSE)),"")</f>
        <v/>
      </c>
      <c r="AM49" s="17" t="str">
        <f>IFERROR(AND(OR(AM1:AO48,$AR49)=TRUE,IF(SEARCH(AM$1,$A49)&gt;0,TRUE,FALSE)),"")</f>
        <v/>
      </c>
      <c r="AN49" s="17" t="b">
        <f>IFERROR(AND(OR(AN1:AO48,$AR49)=TRUE,IF(SEARCH(AN$1,$A49)&gt;0,TRUE,FALSE)),"")</f>
        <v>0</v>
      </c>
      <c r="AO49" s="17" t="str">
        <f>IFERROR(AND(OR(AO1:AO48,$AR49)=TRUE,IF(SEARCH(AO$1,$A49)&gt;0,TRUE,FALSE)),"")</f>
        <v/>
      </c>
      <c r="AP49" s="17">
        <f t="shared" si="5"/>
        <v>0</v>
      </c>
      <c r="AQ49" s="17" t="b">
        <f t="shared" si="6"/>
        <v>0</v>
      </c>
      <c r="AR49" s="17" t="b">
        <f t="shared" si="7"/>
        <v>0</v>
      </c>
      <c r="AS49" s="17" t="b">
        <f t="shared" si="8"/>
        <v>0</v>
      </c>
      <c r="AT49" s="17" t="b">
        <f>IF(E49&gt;'Overview (RESPONSES REQUIRED)'!$F$56,FALSE,TRUE)</f>
        <v>0</v>
      </c>
      <c r="AU49" s="17" t="b">
        <f>IF('Overview (RESPONSES REQUIRED)'!$D$56="Y", TRUE, FALSE)</f>
        <v>0</v>
      </c>
      <c r="AV49" s="17" t="str">
        <f t="shared" si="9"/>
        <v>N</v>
      </c>
    </row>
    <row r="50" spans="1:48" ht="15" x14ac:dyDescent="0.15">
      <c r="A50" s="17" t="s">
        <v>2010</v>
      </c>
      <c r="B50" s="17">
        <v>1</v>
      </c>
      <c r="C50" s="17">
        <v>2</v>
      </c>
      <c r="D50" s="17" t="s">
        <v>1963</v>
      </c>
      <c r="E50" s="17">
        <v>4</v>
      </c>
      <c r="F50" s="17" t="str">
        <f>IF('ENDC-mmW'!P53="Y", "Y", IF('ENDC-mmW'!P53="N", "N", 0))</f>
        <v>N</v>
      </c>
      <c r="G50" s="17" t="str">
        <f>IFERROR(AND(OR(G1:H49,$AR50)=TRUE,IF(SEARCH(G$1,$A50)&gt;0,TRUE,FALSE)),"")</f>
        <v/>
      </c>
      <c r="H50" s="17" t="str">
        <f>IFERROR(AND(OR(H1:H49,$AR50)=TRUE,IF(SEARCH(H$1,$A50)&gt;0,TRUE,FALSE)),"")</f>
        <v/>
      </c>
      <c r="I50" s="17" t="str">
        <f>IFERROR(AND(OR(I1:L49,$AR50)=TRUE,IF(SEARCH(I$1,$A50)&gt;0,TRUE,FALSE)),"")</f>
        <v/>
      </c>
      <c r="J50" s="17" t="str">
        <f>IFERROR(AND(OR(J1:L49,$AR50)=TRUE,IF(SEARCH(J$1,$A50)&gt;0,TRUE,FALSE)),"")</f>
        <v/>
      </c>
      <c r="K50" s="17" t="str">
        <f>IFERROR(AND(OR(K1:L49,$AR50)=TRUE,IF(SEARCH(K$1,$A50)&gt;0,TRUE,FALSE)),"")</f>
        <v/>
      </c>
      <c r="L50" s="17" t="str">
        <f>IFERROR(AND(OR(L1:L49,$AR50)=TRUE,IF(SEARCH(L$1,$A50)&gt;0,TRUE,FALSE)),"")</f>
        <v/>
      </c>
      <c r="M50" s="17" t="str">
        <f>IFERROR(AND(OR(M1:M49,$AR50)=TRUE,IF(SEARCH(M$1,$A50)&gt;0,TRUE,FALSE)),"")</f>
        <v/>
      </c>
      <c r="N50" s="17" t="str">
        <f>IFERROR(AND(OR(N1:Q49,$AR50)=TRUE,IF(SEARCH(N$1,$A50)&gt;0,TRUE,FALSE)),"")</f>
        <v/>
      </c>
      <c r="O50" s="17" t="str">
        <f>IFERROR(AND(OR(O1:Q49,$AR50)=TRUE,IF(SEARCH(O$1,$A50)&gt;0,TRUE,FALSE)),"")</f>
        <v/>
      </c>
      <c r="P50" s="17" t="b">
        <f>IFERROR(AND(OR(P1:Q49,$AR50)=TRUE,IF(SEARCH(P$1,$A50)&gt;0,TRUE,FALSE)),"")</f>
        <v>0</v>
      </c>
      <c r="Q50" s="17" t="str">
        <f>IFERROR(AND(OR(Q1:Q49,$AR50)=TRUE,IF(SEARCH(Q$1,$A50)&gt;0,TRUE,FALSE)),"")</f>
        <v/>
      </c>
      <c r="R50" s="17" t="str">
        <f>IFERROR(AND(OR(R1:S49,$AR50)=TRUE,IF(SEARCH(R$1,$A50)&gt;0,TRUE,FALSE)),"")</f>
        <v/>
      </c>
      <c r="S50" s="17" t="str">
        <f>IFERROR(AND(OR(S1:S49,$AR50)=TRUE,IF(SEARCH(S$1,$A50)&gt;0,TRUE,FALSE)),"")</f>
        <v/>
      </c>
      <c r="T50" s="17" t="str">
        <f>IFERROR(AND(OR(T1:T49,$AR50)=TRUE,IF(SEARCH(T$1,$A50)&gt;0,TRUE,FALSE)),"")</f>
        <v/>
      </c>
      <c r="U50" s="17" t="str">
        <f>IFERROR(AND(OR(U1:V49,$AR50)=TRUE,IF(SEARCH(U$1,$A50)&gt;0,TRUE,FALSE)),"")</f>
        <v/>
      </c>
      <c r="V50" s="17" t="str">
        <f>IFERROR(AND(OR(V1:V49,$AR50)=TRUE,IF(SEARCH(V$1,$A50)&gt;0,TRUE,FALSE)),"")</f>
        <v/>
      </c>
      <c r="W50" s="17" t="str">
        <f>IFERROR(AND(OR(W1:Z49,$AR50)=TRUE,IF(SEARCH(W$1,$A50)&gt;0,TRUE,FALSE)),"")</f>
        <v/>
      </c>
      <c r="X50" s="17" t="str">
        <f>IFERROR(AND(OR(X1:Z49,$AR50)=TRUE,IF(SEARCH(X$1,$A50)&gt;0,TRUE,FALSE)),"")</f>
        <v/>
      </c>
      <c r="Y50" s="17" t="str">
        <f>IFERROR(AND(OR(Y1:Z49,$AR50)=TRUE,IF(SEARCH(Y$1,$A50)&gt;0,TRUE,FALSE)),"")</f>
        <v/>
      </c>
      <c r="Z50" s="17" t="str">
        <f>IFERROR(AND(OR(Z1:Z49,$AR50)=TRUE,IF(SEARCH(Z$1,$A50)&gt;0,TRUE,FALSE)),"")</f>
        <v/>
      </c>
      <c r="AA50" s="17" t="str">
        <f>IFERROR(AND(OR(AA1:AA49,$AR50)=TRUE,IF(SEARCH(AA$1,$A50)&gt;0,TRUE,FALSE)),"")</f>
        <v/>
      </c>
      <c r="AB50" s="17" t="str">
        <f>IFERROR(AND(OR(AB1:AE49,$AR50)=TRUE,IF(SEARCH(AB$1,$A50)&gt;0,TRUE,FALSE)),"")</f>
        <v/>
      </c>
      <c r="AC50" s="17" t="str">
        <f>IFERROR(AND(OR(AC1:AE49,$AR50)=TRUE,IF(SEARCH(AC$1,$A50)&gt;0,TRUE,FALSE)),"")</f>
        <v/>
      </c>
      <c r="AD50" s="17" t="str">
        <f>IFERROR(AND(OR(AD1:AE49,$AR50)=TRUE,IF(SEARCH(AD$1,$A50)&gt;0,TRUE,FALSE)),"")</f>
        <v/>
      </c>
      <c r="AE50" s="17" t="str">
        <f>IFERROR(AND(OR(AE1:AE49,$AR50)=TRUE,IF(SEARCH(AE$1,$A50)&gt;0,TRUE,FALSE)),"")</f>
        <v/>
      </c>
      <c r="AF50" s="17" t="str">
        <f>IFERROR(AND(OR(AF1:AG49,$AR50)=TRUE,IF(SEARCH(AF$1,$A50)&gt;0,TRUE,FALSE)),"")</f>
        <v/>
      </c>
      <c r="AG50" s="17" t="str">
        <f>IFERROR(AND(OR(AG1:AG49,$AR50)=TRUE,IF(SEARCH(AG$1,$A50)&gt;0,TRUE,FALSE)),"")</f>
        <v/>
      </c>
      <c r="AH50" s="17" t="str">
        <f>IFERROR(AND(OR(AH1:AH49,$AR50)=TRUE,IF(SEARCH(AH$1,$A50)&gt;0,TRUE,FALSE)),"")</f>
        <v/>
      </c>
      <c r="AI50" s="17" t="b">
        <f>IFERROR(AND(OR(AI1:AL49,$AR50)=TRUE,IF(SEARCH(AI$1,$A50)&gt;0,TRUE,FALSE)),"")</f>
        <v>0</v>
      </c>
      <c r="AJ50" s="17" t="str">
        <f>IFERROR(AND(OR(AJ1:AL49,$AR50)=TRUE,IF(SEARCH(AJ$1,$A50)&gt;0,TRUE,FALSE)),"")</f>
        <v/>
      </c>
      <c r="AK50" s="17" t="str">
        <f>IFERROR(AND(OR(AK1:AL49,$AR50)=TRUE,IF(SEARCH(AK$1,$A50)&gt;0,TRUE,FALSE)),"")</f>
        <v/>
      </c>
      <c r="AL50" s="17" t="str">
        <f>IFERROR(AND(OR(AL1:AL49,$AR50)=TRUE,IF(SEARCH(AL$1,$A50)&gt;0,TRUE,FALSE)),"")</f>
        <v/>
      </c>
      <c r="AM50" s="17" t="b">
        <f>IFERROR(AND(OR(AM1:AO49,$AR50)=TRUE,IF(SEARCH(AM$1,$A50)&gt;0,TRUE,FALSE)),"")</f>
        <v>0</v>
      </c>
      <c r="AN50" s="17" t="str">
        <f>IFERROR(AND(OR(AN1:AO49,$AR50)=TRUE,IF(SEARCH(AN$1,$A50)&gt;0,TRUE,FALSE)),"")</f>
        <v/>
      </c>
      <c r="AO50" s="17" t="str">
        <f>IFERROR(AND(OR(AO1:AO49,$AR50)=TRUE,IF(SEARCH(AO$1,$A50)&gt;0,TRUE,FALSE)),"")</f>
        <v/>
      </c>
      <c r="AP50" s="17">
        <f t="shared" si="5"/>
        <v>0</v>
      </c>
      <c r="AQ50" s="17" t="b">
        <f t="shared" si="6"/>
        <v>0</v>
      </c>
      <c r="AR50" s="17" t="b">
        <f t="shared" si="7"/>
        <v>0</v>
      </c>
      <c r="AS50" s="17" t="b">
        <f t="shared" si="8"/>
        <v>0</v>
      </c>
      <c r="AT50" s="17" t="b">
        <f>IF(E50&gt;'Overview (RESPONSES REQUIRED)'!$F$56,FALSE,TRUE)</f>
        <v>0</v>
      </c>
      <c r="AU50" s="17" t="b">
        <f>IF('Overview (RESPONSES REQUIRED)'!$D$56="Y", TRUE, FALSE)</f>
        <v>0</v>
      </c>
      <c r="AV50" s="17" t="str">
        <f t="shared" si="9"/>
        <v>N</v>
      </c>
    </row>
    <row r="51" spans="1:48" ht="15" x14ac:dyDescent="0.15">
      <c r="A51" s="17" t="s">
        <v>2011</v>
      </c>
      <c r="B51" s="17">
        <v>1</v>
      </c>
      <c r="C51" s="17">
        <v>2</v>
      </c>
      <c r="D51" s="17" t="s">
        <v>1963</v>
      </c>
      <c r="E51" s="17">
        <v>2</v>
      </c>
      <c r="F51" s="17" t="str">
        <f>IF('ENDC-mmW'!P54="Y", "Y", IF('ENDC-mmW'!P54="N", "N", 0))</f>
        <v>N</v>
      </c>
      <c r="G51" s="17" t="str">
        <f>IFERROR(AND(OR(G1:H50,$AR51)=TRUE,IF(SEARCH(G$1,$A51)&gt;0,TRUE,FALSE)),"")</f>
        <v/>
      </c>
      <c r="H51" s="17" t="str">
        <f>IFERROR(AND(OR(H1:H50,$AR51)=TRUE,IF(SEARCH(H$1,$A51)&gt;0,TRUE,FALSE)),"")</f>
        <v/>
      </c>
      <c r="I51" s="17" t="str">
        <f>IFERROR(AND(OR(I1:L50,$AR51)=TRUE,IF(SEARCH(I$1,$A51)&gt;0,TRUE,FALSE)),"")</f>
        <v/>
      </c>
      <c r="J51" s="17" t="str">
        <f>IFERROR(AND(OR(J1:L50,$AR51)=TRUE,IF(SEARCH(J$1,$A51)&gt;0,TRUE,FALSE)),"")</f>
        <v/>
      </c>
      <c r="K51" s="17" t="str">
        <f>IFERROR(AND(OR(K1:L50,$AR51)=TRUE,IF(SEARCH(K$1,$A51)&gt;0,TRUE,FALSE)),"")</f>
        <v/>
      </c>
      <c r="L51" s="17" t="str">
        <f>IFERROR(AND(OR(L1:L50,$AR51)=TRUE,IF(SEARCH(L$1,$A51)&gt;0,TRUE,FALSE)),"")</f>
        <v/>
      </c>
      <c r="M51" s="17" t="str">
        <f>IFERROR(AND(OR(M1:M50,$AR51)=TRUE,IF(SEARCH(M$1,$A51)&gt;0,TRUE,FALSE)),"")</f>
        <v/>
      </c>
      <c r="N51" s="17" t="str">
        <f>IFERROR(AND(OR(N1:Q50,$AR51)=TRUE,IF(SEARCH(N$1,$A51)&gt;0,TRUE,FALSE)),"")</f>
        <v/>
      </c>
      <c r="O51" s="17" t="str">
        <f>IFERROR(AND(OR(O1:Q50,$AR51)=TRUE,IF(SEARCH(O$1,$A51)&gt;0,TRUE,FALSE)),"")</f>
        <v/>
      </c>
      <c r="P51" s="17" t="str">
        <f>IFERROR(AND(OR(P1:Q50,$AR51)=TRUE,IF(SEARCH(P$1,$A51)&gt;0,TRUE,FALSE)),"")</f>
        <v/>
      </c>
      <c r="Q51" s="17" t="str">
        <f>IFERROR(AND(OR(Q1:Q50,$AR51)=TRUE,IF(SEARCH(Q$1,$A51)&gt;0,TRUE,FALSE)),"")</f>
        <v/>
      </c>
      <c r="R51" s="17" t="str">
        <f>IFERROR(AND(OR(R1:S50,$AR51)=TRUE,IF(SEARCH(R$1,$A51)&gt;0,TRUE,FALSE)),"")</f>
        <v/>
      </c>
      <c r="S51" s="17" t="str">
        <f>IFERROR(AND(OR(S1:S50,$AR51)=TRUE,IF(SEARCH(S$1,$A51)&gt;0,TRUE,FALSE)),"")</f>
        <v/>
      </c>
      <c r="T51" s="17" t="b">
        <f>IFERROR(AND(OR(T1:T50,$AR51)=TRUE,IF(SEARCH(T$1,$A51)&gt;0,TRUE,FALSE)),"")</f>
        <v>0</v>
      </c>
      <c r="U51" s="17" t="str">
        <f>IFERROR(AND(OR(U1:V50,$AR51)=TRUE,IF(SEARCH(U$1,$A51)&gt;0,TRUE,FALSE)),"")</f>
        <v/>
      </c>
      <c r="V51" s="17" t="str">
        <f>IFERROR(AND(OR(V1:V50,$AR51)=TRUE,IF(SEARCH(V$1,$A51)&gt;0,TRUE,FALSE)),"")</f>
        <v/>
      </c>
      <c r="W51" s="17" t="str">
        <f>IFERROR(AND(OR(W1:Z50,$AR51)=TRUE,IF(SEARCH(W$1,$A51)&gt;0,TRUE,FALSE)),"")</f>
        <v/>
      </c>
      <c r="X51" s="17" t="str">
        <f>IFERROR(AND(OR(X1:Z50,$AR51)=TRUE,IF(SEARCH(X$1,$A51)&gt;0,TRUE,FALSE)),"")</f>
        <v/>
      </c>
      <c r="Y51" s="17" t="str">
        <f>IFERROR(AND(OR(Y1:Z50,$AR51)=TRUE,IF(SEARCH(Y$1,$A51)&gt;0,TRUE,FALSE)),"")</f>
        <v/>
      </c>
      <c r="Z51" s="17" t="str">
        <f>IFERROR(AND(OR(Z1:Z50,$AR51)=TRUE,IF(SEARCH(Z$1,$A51)&gt;0,TRUE,FALSE)),"")</f>
        <v/>
      </c>
      <c r="AA51" s="17" t="str">
        <f>IFERROR(AND(OR(AA1:AA50,$AR51)=TRUE,IF(SEARCH(AA$1,$A51)&gt;0,TRUE,FALSE)),"")</f>
        <v/>
      </c>
      <c r="AB51" s="17" t="str">
        <f>IFERROR(AND(OR(AB1:AE50,$AR51)=TRUE,IF(SEARCH(AB$1,$A51)&gt;0,TRUE,FALSE)),"")</f>
        <v/>
      </c>
      <c r="AC51" s="17" t="str">
        <f>IFERROR(AND(OR(AC1:AE50,$AR51)=TRUE,IF(SEARCH(AC$1,$A51)&gt;0,TRUE,FALSE)),"")</f>
        <v/>
      </c>
      <c r="AD51" s="17" t="str">
        <f>IFERROR(AND(OR(AD1:AE50,$AR51)=TRUE,IF(SEARCH(AD$1,$A51)&gt;0,TRUE,FALSE)),"")</f>
        <v/>
      </c>
      <c r="AE51" s="17" t="str">
        <f>IFERROR(AND(OR(AE1:AE50,$AR51)=TRUE,IF(SEARCH(AE$1,$A51)&gt;0,TRUE,FALSE)),"")</f>
        <v/>
      </c>
      <c r="AF51" s="17" t="str">
        <f>IFERROR(AND(OR(AF1:AG50,$AR51)=TRUE,IF(SEARCH(AF$1,$A51)&gt;0,TRUE,FALSE)),"")</f>
        <v/>
      </c>
      <c r="AG51" s="17" t="str">
        <f>IFERROR(AND(OR(AG1:AG50,$AR51)=TRUE,IF(SEARCH(AG$1,$A51)&gt;0,TRUE,FALSE)),"")</f>
        <v/>
      </c>
      <c r="AH51" s="17" t="str">
        <f>IFERROR(AND(OR(AH1:AH50,$AR51)=TRUE,IF(SEARCH(AH$1,$A51)&gt;0,TRUE,FALSE)),"")</f>
        <v/>
      </c>
      <c r="AI51" s="17" t="b">
        <f>IFERROR(AND(OR(AI1:AL50,$AR51)=TRUE,IF(SEARCH(AI$1,$A51)&gt;0,TRUE,FALSE)),"")</f>
        <v>0</v>
      </c>
      <c r="AJ51" s="17" t="str">
        <f>IFERROR(AND(OR(AJ1:AL50,$AR51)=TRUE,IF(SEARCH(AJ$1,$A51)&gt;0,TRUE,FALSE)),"")</f>
        <v/>
      </c>
      <c r="AK51" s="17" t="str">
        <f>IFERROR(AND(OR(AK1:AL50,$AR51)=TRUE,IF(SEARCH(AK$1,$A51)&gt;0,TRUE,FALSE)),"")</f>
        <v/>
      </c>
      <c r="AL51" s="17" t="str">
        <f>IFERROR(AND(OR(AL1:AL50,$AR51)=TRUE,IF(SEARCH(AL$1,$A51)&gt;0,TRUE,FALSE)),"")</f>
        <v/>
      </c>
      <c r="AM51" s="17" t="str">
        <f>IFERROR(AND(OR(AM1:AO50,$AR51)=TRUE,IF(SEARCH(AM$1,$A51)&gt;0,TRUE,FALSE)),"")</f>
        <v/>
      </c>
      <c r="AN51" s="17" t="b">
        <f>IFERROR(AND(OR(AN1:AO50,$AR51)=TRUE,IF(SEARCH(AN$1,$A51)&gt;0,TRUE,FALSE)),"")</f>
        <v>0</v>
      </c>
      <c r="AO51" s="17" t="str">
        <f>IFERROR(AND(OR(AO1:AO50,$AR51)=TRUE,IF(SEARCH(AO$1,$A51)&gt;0,TRUE,FALSE)),"")</f>
        <v/>
      </c>
      <c r="AP51" s="17">
        <f t="shared" si="5"/>
        <v>0</v>
      </c>
      <c r="AQ51" s="17" t="b">
        <f t="shared" si="6"/>
        <v>0</v>
      </c>
      <c r="AR51" s="17" t="b">
        <f t="shared" si="7"/>
        <v>0</v>
      </c>
      <c r="AS51" s="17" t="b">
        <f t="shared" si="8"/>
        <v>0</v>
      </c>
      <c r="AT51" s="17" t="b">
        <f>IF(E51&gt;'Overview (RESPONSES REQUIRED)'!$F$56,FALSE,TRUE)</f>
        <v>0</v>
      </c>
      <c r="AU51" s="17" t="b">
        <f>IF('Overview (RESPONSES REQUIRED)'!$D$56="Y", TRUE, FALSE)</f>
        <v>0</v>
      </c>
      <c r="AV51" s="17" t="str">
        <f t="shared" si="9"/>
        <v>N</v>
      </c>
    </row>
    <row r="52" spans="1:48" ht="15" x14ac:dyDescent="0.15">
      <c r="A52" s="17" t="s">
        <v>2012</v>
      </c>
      <c r="B52" s="17">
        <v>1</v>
      </c>
      <c r="C52" s="17">
        <v>2</v>
      </c>
      <c r="D52" s="17" t="s">
        <v>1963</v>
      </c>
      <c r="E52" s="17">
        <v>2</v>
      </c>
      <c r="F52" s="17" t="str">
        <f>IF('ENDC-mmW'!P55="Y", "Y", IF('ENDC-mmW'!P55="N", "N", 0))</f>
        <v>N</v>
      </c>
      <c r="G52" s="17" t="str">
        <f>IFERROR(AND(OR(G1:H51,$AR52)=TRUE,IF(SEARCH(G$1,$A52)&gt;0,TRUE,FALSE)),"")</f>
        <v/>
      </c>
      <c r="H52" s="17" t="str">
        <f>IFERROR(AND(OR(H1:H51,$AR52)=TRUE,IF(SEARCH(H$1,$A52)&gt;0,TRUE,FALSE)),"")</f>
        <v/>
      </c>
      <c r="I52" s="17" t="str">
        <f>IFERROR(AND(OR(I1:L51,$AR52)=TRUE,IF(SEARCH(I$1,$A52)&gt;0,TRUE,FALSE)),"")</f>
        <v/>
      </c>
      <c r="J52" s="17" t="str">
        <f>IFERROR(AND(OR(J1:L51,$AR52)=TRUE,IF(SEARCH(J$1,$A52)&gt;0,TRUE,FALSE)),"")</f>
        <v/>
      </c>
      <c r="K52" s="17" t="str">
        <f>IFERROR(AND(OR(K1:L51,$AR52)=TRUE,IF(SEARCH(K$1,$A52)&gt;0,TRUE,FALSE)),"")</f>
        <v/>
      </c>
      <c r="L52" s="17" t="str">
        <f>IFERROR(AND(OR(L1:L51,$AR52)=TRUE,IF(SEARCH(L$1,$A52)&gt;0,TRUE,FALSE)),"")</f>
        <v/>
      </c>
      <c r="M52" s="17" t="str">
        <f>IFERROR(AND(OR(M1:M51,$AR52)=TRUE,IF(SEARCH(M$1,$A52)&gt;0,TRUE,FALSE)),"")</f>
        <v/>
      </c>
      <c r="N52" s="17" t="b">
        <f>IFERROR(AND(OR(N1:Q51,$AR52)=TRUE,IF(SEARCH(N$1,$A52)&gt;0,TRUE,FALSE)),"")</f>
        <v>0</v>
      </c>
      <c r="O52" s="17" t="str">
        <f>IFERROR(AND(OR(O1:Q51,$AR52)=TRUE,IF(SEARCH(O$1,$A52)&gt;0,TRUE,FALSE)),"")</f>
        <v/>
      </c>
      <c r="P52" s="17" t="str">
        <f>IFERROR(AND(OR(P1:Q51,$AR52)=TRUE,IF(SEARCH(P$1,$A52)&gt;0,TRUE,FALSE)),"")</f>
        <v/>
      </c>
      <c r="Q52" s="17" t="str">
        <f>IFERROR(AND(OR(Q1:Q51,$AR52)=TRUE,IF(SEARCH(Q$1,$A52)&gt;0,TRUE,FALSE)),"")</f>
        <v/>
      </c>
      <c r="R52" s="17" t="str">
        <f>IFERROR(AND(OR(R1:S51,$AR52)=TRUE,IF(SEARCH(R$1,$A52)&gt;0,TRUE,FALSE)),"")</f>
        <v/>
      </c>
      <c r="S52" s="17" t="str">
        <f>IFERROR(AND(OR(S1:S51,$AR52)=TRUE,IF(SEARCH(S$1,$A52)&gt;0,TRUE,FALSE)),"")</f>
        <v/>
      </c>
      <c r="T52" s="17" t="str">
        <f>IFERROR(AND(OR(T1:T51,$AR52)=TRUE,IF(SEARCH(T$1,$A52)&gt;0,TRUE,FALSE)),"")</f>
        <v/>
      </c>
      <c r="U52" s="17" t="str">
        <f>IFERROR(AND(OR(U1:V51,$AR52)=TRUE,IF(SEARCH(U$1,$A52)&gt;0,TRUE,FALSE)),"")</f>
        <v/>
      </c>
      <c r="V52" s="17" t="str">
        <f>IFERROR(AND(OR(V1:V51,$AR52)=TRUE,IF(SEARCH(V$1,$A52)&gt;0,TRUE,FALSE)),"")</f>
        <v/>
      </c>
      <c r="W52" s="17" t="str">
        <f>IFERROR(AND(OR(W1:Z51,$AR52)=TRUE,IF(SEARCH(W$1,$A52)&gt;0,TRUE,FALSE)),"")</f>
        <v/>
      </c>
      <c r="X52" s="17" t="str">
        <f>IFERROR(AND(OR(X1:Z51,$AR52)=TRUE,IF(SEARCH(X$1,$A52)&gt;0,TRUE,FALSE)),"")</f>
        <v/>
      </c>
      <c r="Y52" s="17" t="str">
        <f>IFERROR(AND(OR(Y1:Z51,$AR52)=TRUE,IF(SEARCH(Y$1,$A52)&gt;0,TRUE,FALSE)),"")</f>
        <v/>
      </c>
      <c r="Z52" s="17" t="str">
        <f>IFERROR(AND(OR(Z1:Z51,$AR52)=TRUE,IF(SEARCH(Z$1,$A52)&gt;0,TRUE,FALSE)),"")</f>
        <v/>
      </c>
      <c r="AA52" s="17" t="str">
        <f>IFERROR(AND(OR(AA1:AA51,$AR52)=TRUE,IF(SEARCH(AA$1,$A52)&gt;0,TRUE,FALSE)),"")</f>
        <v/>
      </c>
      <c r="AB52" s="17" t="str">
        <f>IFERROR(AND(OR(AB1:AE51,$AR52)=TRUE,IF(SEARCH(AB$1,$A52)&gt;0,TRUE,FALSE)),"")</f>
        <v/>
      </c>
      <c r="AC52" s="17" t="str">
        <f>IFERROR(AND(OR(AC1:AE51,$AR52)=TRUE,IF(SEARCH(AC$1,$A52)&gt;0,TRUE,FALSE)),"")</f>
        <v/>
      </c>
      <c r="AD52" s="17" t="str">
        <f>IFERROR(AND(OR(AD1:AE51,$AR52)=TRUE,IF(SEARCH(AD$1,$A52)&gt;0,TRUE,FALSE)),"")</f>
        <v/>
      </c>
      <c r="AE52" s="17" t="str">
        <f>IFERROR(AND(OR(AE1:AE51,$AR52)=TRUE,IF(SEARCH(AE$1,$A52)&gt;0,TRUE,FALSE)),"")</f>
        <v/>
      </c>
      <c r="AF52" s="17" t="str">
        <f>IFERROR(AND(OR(AF1:AG51,$AR52)=TRUE,IF(SEARCH(AF$1,$A52)&gt;0,TRUE,FALSE)),"")</f>
        <v/>
      </c>
      <c r="AG52" s="17" t="str">
        <f>IFERROR(AND(OR(AG1:AG51,$AR52)=TRUE,IF(SEARCH(AG$1,$A52)&gt;0,TRUE,FALSE)),"")</f>
        <v/>
      </c>
      <c r="AH52" s="17" t="str">
        <f>IFERROR(AND(OR(AH1:AH51,$AR52)=TRUE,IF(SEARCH(AH$1,$A52)&gt;0,TRUE,FALSE)),"")</f>
        <v/>
      </c>
      <c r="AI52" s="17" t="b">
        <f>IFERROR(AND(OR(AI1:AL51,$AR52)=TRUE,IF(SEARCH(AI$1,$A52)&gt;0,TRUE,FALSE)),"")</f>
        <v>0</v>
      </c>
      <c r="AJ52" s="17" t="str">
        <f>IFERROR(AND(OR(AJ1:AL51,$AR52)=TRUE,IF(SEARCH(AJ$1,$A52)&gt;0,TRUE,FALSE)),"")</f>
        <v/>
      </c>
      <c r="AK52" s="17" t="str">
        <f>IFERROR(AND(OR(AK1:AL51,$AR52)=TRUE,IF(SEARCH(AK$1,$A52)&gt;0,TRUE,FALSE)),"")</f>
        <v/>
      </c>
      <c r="AL52" s="17" t="str">
        <f>IFERROR(AND(OR(AL1:AL51,$AR52)=TRUE,IF(SEARCH(AL$1,$A52)&gt;0,TRUE,FALSE)),"")</f>
        <v/>
      </c>
      <c r="AM52" s="17" t="str">
        <f>IFERROR(AND(OR(AM1:AO51,$AR52)=TRUE,IF(SEARCH(AM$1,$A52)&gt;0,TRUE,FALSE)),"")</f>
        <v/>
      </c>
      <c r="AN52" s="17" t="b">
        <f>IFERROR(AND(OR(AN1:AO51,$AR52)=TRUE,IF(SEARCH(AN$1,$A52)&gt;0,TRUE,FALSE)),"")</f>
        <v>0</v>
      </c>
      <c r="AO52" s="17" t="str">
        <f>IFERROR(AND(OR(AO1:AO51,$AR52)=TRUE,IF(SEARCH(AO$1,$A52)&gt;0,TRUE,FALSE)),"")</f>
        <v/>
      </c>
      <c r="AP52" s="17">
        <f t="shared" si="5"/>
        <v>0</v>
      </c>
      <c r="AQ52" s="17" t="b">
        <f t="shared" si="6"/>
        <v>0</v>
      </c>
      <c r="AR52" s="17" t="b">
        <f t="shared" si="7"/>
        <v>0</v>
      </c>
      <c r="AS52" s="17" t="b">
        <f t="shared" si="8"/>
        <v>0</v>
      </c>
      <c r="AT52" s="17" t="b">
        <f>IF(E52&gt;'Overview (RESPONSES REQUIRED)'!$F$56,FALSE,TRUE)</f>
        <v>0</v>
      </c>
      <c r="AU52" s="17" t="b">
        <f>IF('Overview (RESPONSES REQUIRED)'!$D$56="Y", TRUE, FALSE)</f>
        <v>0</v>
      </c>
      <c r="AV52" s="17" t="str">
        <f t="shared" si="9"/>
        <v>N</v>
      </c>
    </row>
    <row r="53" spans="1:48" ht="15" x14ac:dyDescent="0.15">
      <c r="A53" s="17" t="s">
        <v>2013</v>
      </c>
      <c r="B53" s="17">
        <v>1</v>
      </c>
      <c r="C53" s="17">
        <v>2</v>
      </c>
      <c r="D53" s="17" t="s">
        <v>1963</v>
      </c>
      <c r="E53" s="17">
        <v>2</v>
      </c>
      <c r="F53" s="17" t="str">
        <f>IF('ENDC-mmW'!P56="Y", "Y", IF('ENDC-mmW'!P56="N", "N", 0))</f>
        <v>N</v>
      </c>
      <c r="G53" s="17" t="str">
        <f>IFERROR(AND(OR(G1:H52,$AR53)=TRUE,IF(SEARCH(G$1,$A53)&gt;0,TRUE,FALSE)),"")</f>
        <v/>
      </c>
      <c r="H53" s="17" t="str">
        <f>IFERROR(AND(OR(H1:H52,$AR53)=TRUE,IF(SEARCH(H$1,$A53)&gt;0,TRUE,FALSE)),"")</f>
        <v/>
      </c>
      <c r="I53" s="17" t="b">
        <f>IFERROR(AND(OR(I1:L52,$AR53)=TRUE,IF(SEARCH(I$1,$A53)&gt;0,TRUE,FALSE)),"")</f>
        <v>0</v>
      </c>
      <c r="J53" s="17" t="str">
        <f>IFERROR(AND(OR(J1:L52,$AR53)=TRUE,IF(SEARCH(J$1,$A53)&gt;0,TRUE,FALSE)),"")</f>
        <v/>
      </c>
      <c r="K53" s="17" t="str">
        <f>IFERROR(AND(OR(K1:L52,$AR53)=TRUE,IF(SEARCH(K$1,$A53)&gt;0,TRUE,FALSE)),"")</f>
        <v/>
      </c>
      <c r="L53" s="17" t="str">
        <f>IFERROR(AND(OR(L1:L52,$AR53)=TRUE,IF(SEARCH(L$1,$A53)&gt;0,TRUE,FALSE)),"")</f>
        <v/>
      </c>
      <c r="M53" s="17" t="str">
        <f>IFERROR(AND(OR(M1:M52,$AR53)=TRUE,IF(SEARCH(M$1,$A53)&gt;0,TRUE,FALSE)),"")</f>
        <v/>
      </c>
      <c r="N53" s="17" t="str">
        <f>IFERROR(AND(OR(N1:Q52,$AR53)=TRUE,IF(SEARCH(N$1,$A53)&gt;0,TRUE,FALSE)),"")</f>
        <v/>
      </c>
      <c r="O53" s="17" t="str">
        <f>IFERROR(AND(OR(O1:Q52,$AR53)=TRUE,IF(SEARCH(O$1,$A53)&gt;0,TRUE,FALSE)),"")</f>
        <v/>
      </c>
      <c r="P53" s="17" t="str">
        <f>IFERROR(AND(OR(P1:Q52,$AR53)=TRUE,IF(SEARCH(P$1,$A53)&gt;0,TRUE,FALSE)),"")</f>
        <v/>
      </c>
      <c r="Q53" s="17" t="str">
        <f>IFERROR(AND(OR(Q1:Q52,$AR53)=TRUE,IF(SEARCH(Q$1,$A53)&gt;0,TRUE,FALSE)),"")</f>
        <v/>
      </c>
      <c r="R53" s="17" t="str">
        <f>IFERROR(AND(OR(R1:S52,$AR53)=TRUE,IF(SEARCH(R$1,$A53)&gt;0,TRUE,FALSE)),"")</f>
        <v/>
      </c>
      <c r="S53" s="17" t="str">
        <f>IFERROR(AND(OR(S1:S52,$AR53)=TRUE,IF(SEARCH(S$1,$A53)&gt;0,TRUE,FALSE)),"")</f>
        <v/>
      </c>
      <c r="T53" s="17" t="str">
        <f>IFERROR(AND(OR(T1:T52,$AR53)=TRUE,IF(SEARCH(T$1,$A53)&gt;0,TRUE,FALSE)),"")</f>
        <v/>
      </c>
      <c r="U53" s="17" t="str">
        <f>IFERROR(AND(OR(U1:V52,$AR53)=TRUE,IF(SEARCH(U$1,$A53)&gt;0,TRUE,FALSE)),"")</f>
        <v/>
      </c>
      <c r="V53" s="17" t="str">
        <f>IFERROR(AND(OR(V1:V52,$AR53)=TRUE,IF(SEARCH(V$1,$A53)&gt;0,TRUE,FALSE)),"")</f>
        <v/>
      </c>
      <c r="W53" s="17" t="str">
        <f>IFERROR(AND(OR(W1:Z52,$AR53)=TRUE,IF(SEARCH(W$1,$A53)&gt;0,TRUE,FALSE)),"")</f>
        <v/>
      </c>
      <c r="X53" s="17" t="str">
        <f>IFERROR(AND(OR(X1:Z52,$AR53)=TRUE,IF(SEARCH(X$1,$A53)&gt;0,TRUE,FALSE)),"")</f>
        <v/>
      </c>
      <c r="Y53" s="17" t="str">
        <f>IFERROR(AND(OR(Y1:Z52,$AR53)=TRUE,IF(SEARCH(Y$1,$A53)&gt;0,TRUE,FALSE)),"")</f>
        <v/>
      </c>
      <c r="Z53" s="17" t="str">
        <f>IFERROR(AND(OR(Z1:Z52,$AR53)=TRUE,IF(SEARCH(Z$1,$A53)&gt;0,TRUE,FALSE)),"")</f>
        <v/>
      </c>
      <c r="AA53" s="17" t="str">
        <f>IFERROR(AND(OR(AA1:AA52,$AR53)=TRUE,IF(SEARCH(AA$1,$A53)&gt;0,TRUE,FALSE)),"")</f>
        <v/>
      </c>
      <c r="AB53" s="17" t="str">
        <f>IFERROR(AND(OR(AB1:AE52,$AR53)=TRUE,IF(SEARCH(AB$1,$A53)&gt;0,TRUE,FALSE)),"")</f>
        <v/>
      </c>
      <c r="AC53" s="17" t="str">
        <f>IFERROR(AND(OR(AC1:AE52,$AR53)=TRUE,IF(SEARCH(AC$1,$A53)&gt;0,TRUE,FALSE)),"")</f>
        <v/>
      </c>
      <c r="AD53" s="17" t="str">
        <f>IFERROR(AND(OR(AD1:AE52,$AR53)=TRUE,IF(SEARCH(AD$1,$A53)&gt;0,TRUE,FALSE)),"")</f>
        <v/>
      </c>
      <c r="AE53" s="17" t="str">
        <f>IFERROR(AND(OR(AE1:AE52,$AR53)=TRUE,IF(SEARCH(AE$1,$A53)&gt;0,TRUE,FALSE)),"")</f>
        <v/>
      </c>
      <c r="AF53" s="17" t="str">
        <f>IFERROR(AND(OR(AF1:AG52,$AR53)=TRUE,IF(SEARCH(AF$1,$A53)&gt;0,TRUE,FALSE)),"")</f>
        <v/>
      </c>
      <c r="AG53" s="17" t="str">
        <f>IFERROR(AND(OR(AG1:AG52,$AR53)=TRUE,IF(SEARCH(AG$1,$A53)&gt;0,TRUE,FALSE)),"")</f>
        <v/>
      </c>
      <c r="AH53" s="17" t="str">
        <f>IFERROR(AND(OR(AH1:AH52,$AR53)=TRUE,IF(SEARCH(AH$1,$A53)&gt;0,TRUE,FALSE)),"")</f>
        <v/>
      </c>
      <c r="AI53" s="17" t="b">
        <f>IFERROR(AND(OR(AI1:AL52,$AR53)=TRUE,IF(SEARCH(AI$1,$A53)&gt;0,TRUE,FALSE)),"")</f>
        <v>0</v>
      </c>
      <c r="AJ53" s="17" t="str">
        <f>IFERROR(AND(OR(AJ1:AL52,$AR53)=TRUE,IF(SEARCH(AJ$1,$A53)&gt;0,TRUE,FALSE)),"")</f>
        <v/>
      </c>
      <c r="AK53" s="17" t="str">
        <f>IFERROR(AND(OR(AK1:AL52,$AR53)=TRUE,IF(SEARCH(AK$1,$A53)&gt;0,TRUE,FALSE)),"")</f>
        <v/>
      </c>
      <c r="AL53" s="17" t="str">
        <f>IFERROR(AND(OR(AL1:AL52,$AR53)=TRUE,IF(SEARCH(AL$1,$A53)&gt;0,TRUE,FALSE)),"")</f>
        <v/>
      </c>
      <c r="AM53" s="17" t="str">
        <f>IFERROR(AND(OR(AM1:AO52,$AR53)=TRUE,IF(SEARCH(AM$1,$A53)&gt;0,TRUE,FALSE)),"")</f>
        <v/>
      </c>
      <c r="AN53" s="17" t="b">
        <f>IFERROR(AND(OR(AN1:AO52,$AR53)=TRUE,IF(SEARCH(AN$1,$A53)&gt;0,TRUE,FALSE)),"")</f>
        <v>0</v>
      </c>
      <c r="AO53" s="17" t="str">
        <f>IFERROR(AND(OR(AO1:AO52,$AR53)=TRUE,IF(SEARCH(AO$1,$A53)&gt;0,TRUE,FALSE)),"")</f>
        <v/>
      </c>
      <c r="AP53" s="17">
        <f t="shared" si="5"/>
        <v>0</v>
      </c>
      <c r="AQ53" s="17" t="b">
        <f t="shared" si="6"/>
        <v>0</v>
      </c>
      <c r="AR53" s="17" t="b">
        <f t="shared" si="7"/>
        <v>0</v>
      </c>
      <c r="AS53" s="17" t="b">
        <f t="shared" si="8"/>
        <v>0</v>
      </c>
      <c r="AT53" s="17" t="b">
        <f>IF(E53&gt;'Overview (RESPONSES REQUIRED)'!$F$56,FALSE,TRUE)</f>
        <v>0</v>
      </c>
      <c r="AU53" s="17" t="b">
        <f>IF('Overview (RESPONSES REQUIRED)'!$D$56="Y", TRUE, FALSE)</f>
        <v>0</v>
      </c>
      <c r="AV53" s="17" t="str">
        <f t="shared" si="9"/>
        <v>N</v>
      </c>
    </row>
    <row r="54" spans="1:48" ht="15" x14ac:dyDescent="0.15">
      <c r="A54" s="17" t="s">
        <v>2014</v>
      </c>
      <c r="B54" s="17">
        <v>1</v>
      </c>
      <c r="C54" s="17">
        <v>2</v>
      </c>
      <c r="D54" s="17" t="s">
        <v>1963</v>
      </c>
      <c r="E54" s="17">
        <v>4</v>
      </c>
      <c r="F54" s="17" t="str">
        <f>IF('ENDC-mmW'!P57="Y", "Y", IF('ENDC-mmW'!P57="N", "N", 0))</f>
        <v>N</v>
      </c>
      <c r="G54" s="17" t="str">
        <f>IFERROR(AND(OR(G1:H53,$AR54)=TRUE,IF(SEARCH(G$1,$A54)&gt;0,TRUE,FALSE)),"")</f>
        <v/>
      </c>
      <c r="H54" s="17" t="str">
        <f>IFERROR(AND(OR(H1:H53,$AR54)=TRUE,IF(SEARCH(H$1,$A54)&gt;0,TRUE,FALSE)),"")</f>
        <v/>
      </c>
      <c r="I54" s="17" t="str">
        <f>IFERROR(AND(OR(I1:L53,$AR54)=TRUE,IF(SEARCH(I$1,$A54)&gt;0,TRUE,FALSE)),"")</f>
        <v/>
      </c>
      <c r="J54" s="17" t="str">
        <f>IFERROR(AND(OR(J1:L53,$AR54)=TRUE,IF(SEARCH(J$1,$A54)&gt;0,TRUE,FALSE)),"")</f>
        <v/>
      </c>
      <c r="K54" s="17" t="str">
        <f>IFERROR(AND(OR(K1:L53,$AR54)=TRUE,IF(SEARCH(K$1,$A54)&gt;0,TRUE,FALSE)),"")</f>
        <v/>
      </c>
      <c r="L54" s="17" t="str">
        <f>IFERROR(AND(OR(L1:L53,$AR54)=TRUE,IF(SEARCH(L$1,$A54)&gt;0,TRUE,FALSE)),"")</f>
        <v/>
      </c>
      <c r="M54" s="17" t="str">
        <f>IFERROR(AND(OR(M1:M53,$AR54)=TRUE,IF(SEARCH(M$1,$A54)&gt;0,TRUE,FALSE)),"")</f>
        <v/>
      </c>
      <c r="N54" s="17" t="str">
        <f>IFERROR(AND(OR(N1:Q53,$AR54)=TRUE,IF(SEARCH(N$1,$A54)&gt;0,TRUE,FALSE)),"")</f>
        <v/>
      </c>
      <c r="O54" s="17" t="b">
        <f>IFERROR(AND(OR(O1:Q53,$AR54)=TRUE,IF(SEARCH(O$1,$A54)&gt;0,TRUE,FALSE)),"")</f>
        <v>0</v>
      </c>
      <c r="P54" s="17" t="str">
        <f>IFERROR(AND(OR(P1:Q53,$AR54)=TRUE,IF(SEARCH(P$1,$A54)&gt;0,TRUE,FALSE)),"")</f>
        <v/>
      </c>
      <c r="Q54" s="17" t="str">
        <f>IFERROR(AND(OR(Q1:Q53,$AR54)=TRUE,IF(SEARCH(Q$1,$A54)&gt;0,TRUE,FALSE)),"")</f>
        <v/>
      </c>
      <c r="R54" s="17" t="str">
        <f>IFERROR(AND(OR(R1:S53,$AR54)=TRUE,IF(SEARCH(R$1,$A54)&gt;0,TRUE,FALSE)),"")</f>
        <v/>
      </c>
      <c r="S54" s="17" t="str">
        <f>IFERROR(AND(OR(S1:S53,$AR54)=TRUE,IF(SEARCH(S$1,$A54)&gt;0,TRUE,FALSE)),"")</f>
        <v/>
      </c>
      <c r="T54" s="17" t="str">
        <f>IFERROR(AND(OR(T1:T53,$AR54)=TRUE,IF(SEARCH(T$1,$A54)&gt;0,TRUE,FALSE)),"")</f>
        <v/>
      </c>
      <c r="U54" s="17" t="str">
        <f>IFERROR(AND(OR(U1:V53,$AR54)=TRUE,IF(SEARCH(U$1,$A54)&gt;0,TRUE,FALSE)),"")</f>
        <v/>
      </c>
      <c r="V54" s="17" t="str">
        <f>IFERROR(AND(OR(V1:V53,$AR54)=TRUE,IF(SEARCH(V$1,$A54)&gt;0,TRUE,FALSE)),"")</f>
        <v/>
      </c>
      <c r="W54" s="17" t="str">
        <f>IFERROR(AND(OR(W1:Z53,$AR54)=TRUE,IF(SEARCH(W$1,$A54)&gt;0,TRUE,FALSE)),"")</f>
        <v/>
      </c>
      <c r="X54" s="17" t="str">
        <f>IFERROR(AND(OR(X1:Z53,$AR54)=TRUE,IF(SEARCH(X$1,$A54)&gt;0,TRUE,FALSE)),"")</f>
        <v/>
      </c>
      <c r="Y54" s="17" t="str">
        <f>IFERROR(AND(OR(Y1:Z53,$AR54)=TRUE,IF(SEARCH(Y$1,$A54)&gt;0,TRUE,FALSE)),"")</f>
        <v/>
      </c>
      <c r="Z54" s="17" t="str">
        <f>IFERROR(AND(OR(Z1:Z53,$AR54)=TRUE,IF(SEARCH(Z$1,$A54)&gt;0,TRUE,FALSE)),"")</f>
        <v/>
      </c>
      <c r="AA54" s="17" t="str">
        <f>IFERROR(AND(OR(AA1:AA53,$AR54)=TRUE,IF(SEARCH(AA$1,$A54)&gt;0,TRUE,FALSE)),"")</f>
        <v/>
      </c>
      <c r="AB54" s="17" t="str">
        <f>IFERROR(AND(OR(AB1:AE53,$AR54)=TRUE,IF(SEARCH(AB$1,$A54)&gt;0,TRUE,FALSE)),"")</f>
        <v/>
      </c>
      <c r="AC54" s="17" t="str">
        <f>IFERROR(AND(OR(AC1:AE53,$AR54)=TRUE,IF(SEARCH(AC$1,$A54)&gt;0,TRUE,FALSE)),"")</f>
        <v/>
      </c>
      <c r="AD54" s="17" t="str">
        <f>IFERROR(AND(OR(AD1:AE53,$AR54)=TRUE,IF(SEARCH(AD$1,$A54)&gt;0,TRUE,FALSE)),"")</f>
        <v/>
      </c>
      <c r="AE54" s="17" t="str">
        <f>IFERROR(AND(OR(AE1:AE53,$AR54)=TRUE,IF(SEARCH(AE$1,$A54)&gt;0,TRUE,FALSE)),"")</f>
        <v/>
      </c>
      <c r="AF54" s="17" t="str">
        <f>IFERROR(AND(OR(AF1:AG53,$AR54)=TRUE,IF(SEARCH(AF$1,$A54)&gt;0,TRUE,FALSE)),"")</f>
        <v/>
      </c>
      <c r="AG54" s="17" t="str">
        <f>IFERROR(AND(OR(AG1:AG53,$AR54)=TRUE,IF(SEARCH(AG$1,$A54)&gt;0,TRUE,FALSE)),"")</f>
        <v/>
      </c>
      <c r="AH54" s="17" t="str">
        <f>IFERROR(AND(OR(AH1:AH53,$AR54)=TRUE,IF(SEARCH(AH$1,$A54)&gt;0,TRUE,FALSE)),"")</f>
        <v/>
      </c>
      <c r="AI54" s="17" t="b">
        <f>IFERROR(AND(OR(AI1:AL53,$AR54)=TRUE,IF(SEARCH(AI$1,$A54)&gt;0,TRUE,FALSE)),"")</f>
        <v>0</v>
      </c>
      <c r="AJ54" s="17" t="str">
        <f>IFERROR(AND(OR(AJ1:AL53,$AR54)=TRUE,IF(SEARCH(AJ$1,$A54)&gt;0,TRUE,FALSE)),"")</f>
        <v/>
      </c>
      <c r="AK54" s="17" t="str">
        <f>IFERROR(AND(OR(AK1:AL53,$AR54)=TRUE,IF(SEARCH(AK$1,$A54)&gt;0,TRUE,FALSE)),"")</f>
        <v/>
      </c>
      <c r="AL54" s="17" t="str">
        <f>IFERROR(AND(OR(AL1:AL53,$AR54)=TRUE,IF(SEARCH(AL$1,$A54)&gt;0,TRUE,FALSE)),"")</f>
        <v/>
      </c>
      <c r="AM54" s="17" t="b">
        <f>IFERROR(AND(OR(AM1:AO53,$AR54)=TRUE,IF(SEARCH(AM$1,$A54)&gt;0,TRUE,FALSE)),"")</f>
        <v>0</v>
      </c>
      <c r="AN54" s="17" t="str">
        <f>IFERROR(AND(OR(AN1:AO53,$AR54)=TRUE,IF(SEARCH(AN$1,$A54)&gt;0,TRUE,FALSE)),"")</f>
        <v/>
      </c>
      <c r="AO54" s="17" t="str">
        <f>IFERROR(AND(OR(AO1:AO53,$AR54)=TRUE,IF(SEARCH(AO$1,$A54)&gt;0,TRUE,FALSE)),"")</f>
        <v/>
      </c>
      <c r="AP54" s="17">
        <f t="shared" si="5"/>
        <v>0</v>
      </c>
      <c r="AQ54" s="17" t="b">
        <f t="shared" si="6"/>
        <v>0</v>
      </c>
      <c r="AR54" s="17" t="b">
        <f t="shared" si="7"/>
        <v>0</v>
      </c>
      <c r="AS54" s="17" t="b">
        <f t="shared" si="8"/>
        <v>0</v>
      </c>
      <c r="AT54" s="17" t="b">
        <f>IF(E54&gt;'Overview (RESPONSES REQUIRED)'!$F$56,FALSE,TRUE)</f>
        <v>0</v>
      </c>
      <c r="AU54" s="17" t="b">
        <f>IF('Overview (RESPONSES REQUIRED)'!$D$56="Y", TRUE, FALSE)</f>
        <v>0</v>
      </c>
      <c r="AV54" s="17" t="str">
        <f t="shared" si="9"/>
        <v>N</v>
      </c>
    </row>
    <row r="55" spans="1:48" ht="15" x14ac:dyDescent="0.15">
      <c r="A55" s="17" t="s">
        <v>2015</v>
      </c>
      <c r="B55" s="17">
        <v>1</v>
      </c>
      <c r="C55" s="17">
        <v>2</v>
      </c>
      <c r="D55" s="17" t="s">
        <v>1963</v>
      </c>
      <c r="E55" s="17">
        <v>4</v>
      </c>
      <c r="F55" s="17" t="str">
        <f>IF('ENDC-mmW'!P58="Y", "Y", IF('ENDC-mmW'!P58="N", "N", 0))</f>
        <v>N</v>
      </c>
      <c r="G55" s="17" t="str">
        <f>IFERROR(AND(OR(G1:H54,$AR55)=TRUE,IF(SEARCH(G$1,$A55)&gt;0,TRUE,FALSE)),"")</f>
        <v/>
      </c>
      <c r="H55" s="17" t="str">
        <f>IFERROR(AND(OR(H1:H54,$AR55)=TRUE,IF(SEARCH(H$1,$A55)&gt;0,TRUE,FALSE)),"")</f>
        <v/>
      </c>
      <c r="I55" s="17" t="str">
        <f>IFERROR(AND(OR(I1:L54,$AR55)=TRUE,IF(SEARCH(I$1,$A55)&gt;0,TRUE,FALSE)),"")</f>
        <v/>
      </c>
      <c r="J55" s="17" t="b">
        <f>IFERROR(AND(OR(J1:L54,$AR55)=TRUE,IF(SEARCH(J$1,$A55)&gt;0,TRUE,FALSE)),"")</f>
        <v>0</v>
      </c>
      <c r="K55" s="17" t="str">
        <f>IFERROR(AND(OR(K1:L54,$AR55)=TRUE,IF(SEARCH(K$1,$A55)&gt;0,TRUE,FALSE)),"")</f>
        <v/>
      </c>
      <c r="L55" s="17" t="str">
        <f>IFERROR(AND(OR(L1:L54,$AR55)=TRUE,IF(SEARCH(L$1,$A55)&gt;0,TRUE,FALSE)),"")</f>
        <v/>
      </c>
      <c r="M55" s="17" t="str">
        <f>IFERROR(AND(OR(M1:M54,$AR55)=TRUE,IF(SEARCH(M$1,$A55)&gt;0,TRUE,FALSE)),"")</f>
        <v/>
      </c>
      <c r="N55" s="17" t="str">
        <f>IFERROR(AND(OR(N1:Q54,$AR55)=TRUE,IF(SEARCH(N$1,$A55)&gt;0,TRUE,FALSE)),"")</f>
        <v/>
      </c>
      <c r="O55" s="17" t="str">
        <f>IFERROR(AND(OR(O1:Q54,$AR55)=TRUE,IF(SEARCH(O$1,$A55)&gt;0,TRUE,FALSE)),"")</f>
        <v/>
      </c>
      <c r="P55" s="17" t="str">
        <f>IFERROR(AND(OR(P1:Q54,$AR55)=TRUE,IF(SEARCH(P$1,$A55)&gt;0,TRUE,FALSE)),"")</f>
        <v/>
      </c>
      <c r="Q55" s="17" t="str">
        <f>IFERROR(AND(OR(Q1:Q54,$AR55)=TRUE,IF(SEARCH(Q$1,$A55)&gt;0,TRUE,FALSE)),"")</f>
        <v/>
      </c>
      <c r="R55" s="17" t="str">
        <f>IFERROR(AND(OR(R1:S54,$AR55)=TRUE,IF(SEARCH(R$1,$A55)&gt;0,TRUE,FALSE)),"")</f>
        <v/>
      </c>
      <c r="S55" s="17" t="str">
        <f>IFERROR(AND(OR(S1:S54,$AR55)=TRUE,IF(SEARCH(S$1,$A55)&gt;0,TRUE,FALSE)),"")</f>
        <v/>
      </c>
      <c r="T55" s="17" t="str">
        <f>IFERROR(AND(OR(T1:T54,$AR55)=TRUE,IF(SEARCH(T$1,$A55)&gt;0,TRUE,FALSE)),"")</f>
        <v/>
      </c>
      <c r="U55" s="17" t="str">
        <f>IFERROR(AND(OR(U1:V54,$AR55)=TRUE,IF(SEARCH(U$1,$A55)&gt;0,TRUE,FALSE)),"")</f>
        <v/>
      </c>
      <c r="V55" s="17" t="str">
        <f>IFERROR(AND(OR(V1:V54,$AR55)=TRUE,IF(SEARCH(V$1,$A55)&gt;0,TRUE,FALSE)),"")</f>
        <v/>
      </c>
      <c r="W55" s="17" t="str">
        <f>IFERROR(AND(OR(W1:Z54,$AR55)=TRUE,IF(SEARCH(W$1,$A55)&gt;0,TRUE,FALSE)),"")</f>
        <v/>
      </c>
      <c r="X55" s="17" t="str">
        <f>IFERROR(AND(OR(X1:Z54,$AR55)=TRUE,IF(SEARCH(X$1,$A55)&gt;0,TRUE,FALSE)),"")</f>
        <v/>
      </c>
      <c r="Y55" s="17" t="str">
        <f>IFERROR(AND(OR(Y1:Z54,$AR55)=TRUE,IF(SEARCH(Y$1,$A55)&gt;0,TRUE,FALSE)),"")</f>
        <v/>
      </c>
      <c r="Z55" s="17" t="str">
        <f>IFERROR(AND(OR(Z1:Z54,$AR55)=TRUE,IF(SEARCH(Z$1,$A55)&gt;0,TRUE,FALSE)),"")</f>
        <v/>
      </c>
      <c r="AA55" s="17" t="str">
        <f>IFERROR(AND(OR(AA1:AA54,$AR55)=TRUE,IF(SEARCH(AA$1,$A55)&gt;0,TRUE,FALSE)),"")</f>
        <v/>
      </c>
      <c r="AB55" s="17" t="str">
        <f>IFERROR(AND(OR(AB1:AE54,$AR55)=TRUE,IF(SEARCH(AB$1,$A55)&gt;0,TRUE,FALSE)),"")</f>
        <v/>
      </c>
      <c r="AC55" s="17" t="str">
        <f>IFERROR(AND(OR(AC1:AE54,$AR55)=TRUE,IF(SEARCH(AC$1,$A55)&gt;0,TRUE,FALSE)),"")</f>
        <v/>
      </c>
      <c r="AD55" s="17" t="str">
        <f>IFERROR(AND(OR(AD1:AE54,$AR55)=TRUE,IF(SEARCH(AD$1,$A55)&gt;0,TRUE,FALSE)),"")</f>
        <v/>
      </c>
      <c r="AE55" s="17" t="str">
        <f>IFERROR(AND(OR(AE1:AE54,$AR55)=TRUE,IF(SEARCH(AE$1,$A55)&gt;0,TRUE,FALSE)),"")</f>
        <v/>
      </c>
      <c r="AF55" s="17" t="str">
        <f>IFERROR(AND(OR(AF1:AG54,$AR55)=TRUE,IF(SEARCH(AF$1,$A55)&gt;0,TRUE,FALSE)),"")</f>
        <v/>
      </c>
      <c r="AG55" s="17" t="str">
        <f>IFERROR(AND(OR(AG1:AG54,$AR55)=TRUE,IF(SEARCH(AG$1,$A55)&gt;0,TRUE,FALSE)),"")</f>
        <v/>
      </c>
      <c r="AH55" s="17" t="str">
        <f>IFERROR(AND(OR(AH1:AH54,$AR55)=TRUE,IF(SEARCH(AH$1,$A55)&gt;0,TRUE,FALSE)),"")</f>
        <v/>
      </c>
      <c r="AI55" s="17" t="b">
        <f>IFERROR(AND(OR(AI1:AL54,$AR55)=TRUE,IF(SEARCH(AI$1,$A55)&gt;0,TRUE,FALSE)),"")</f>
        <v>0</v>
      </c>
      <c r="AJ55" s="17" t="str">
        <f>IFERROR(AND(OR(AJ1:AL54,$AR55)=TRUE,IF(SEARCH(AJ$1,$A55)&gt;0,TRUE,FALSE)),"")</f>
        <v/>
      </c>
      <c r="AK55" s="17" t="str">
        <f>IFERROR(AND(OR(AK1:AL54,$AR55)=TRUE,IF(SEARCH(AK$1,$A55)&gt;0,TRUE,FALSE)),"")</f>
        <v/>
      </c>
      <c r="AL55" s="17" t="str">
        <f>IFERROR(AND(OR(AL1:AL54,$AR55)=TRUE,IF(SEARCH(AL$1,$A55)&gt;0,TRUE,FALSE)),"")</f>
        <v/>
      </c>
      <c r="AM55" s="17" t="b">
        <f>IFERROR(AND(OR(AM1:AO54,$AR55)=TRUE,IF(SEARCH(AM$1,$A55)&gt;0,TRUE,FALSE)),"")</f>
        <v>0</v>
      </c>
      <c r="AN55" s="17" t="str">
        <f>IFERROR(AND(OR(AN1:AO54,$AR55)=TRUE,IF(SEARCH(AN$1,$A55)&gt;0,TRUE,FALSE)),"")</f>
        <v/>
      </c>
      <c r="AO55" s="17" t="str">
        <f>IFERROR(AND(OR(AO1:AO54,$AR55)=TRUE,IF(SEARCH(AO$1,$A55)&gt;0,TRUE,FALSE)),"")</f>
        <v/>
      </c>
      <c r="AP55" s="17">
        <f t="shared" si="5"/>
        <v>0</v>
      </c>
      <c r="AQ55" s="17" t="b">
        <f t="shared" si="6"/>
        <v>0</v>
      </c>
      <c r="AR55" s="17" t="b">
        <f t="shared" si="7"/>
        <v>0</v>
      </c>
      <c r="AS55" s="17" t="b">
        <f t="shared" si="8"/>
        <v>0</v>
      </c>
      <c r="AT55" s="17" t="b">
        <f>IF(E55&gt;'Overview (RESPONSES REQUIRED)'!$F$56,FALSE,TRUE)</f>
        <v>0</v>
      </c>
      <c r="AU55" s="17" t="b">
        <f>IF('Overview (RESPONSES REQUIRED)'!$D$56="Y", TRUE, FALSE)</f>
        <v>0</v>
      </c>
      <c r="AV55" s="17" t="str">
        <f t="shared" si="9"/>
        <v>N</v>
      </c>
    </row>
    <row r="56" spans="1:48" ht="15" x14ac:dyDescent="0.15">
      <c r="A56" s="17" t="s">
        <v>2016</v>
      </c>
      <c r="B56" s="17">
        <v>1</v>
      </c>
      <c r="C56" s="17">
        <v>2</v>
      </c>
      <c r="D56" s="17" t="s">
        <v>1963</v>
      </c>
      <c r="E56" s="17">
        <v>2</v>
      </c>
      <c r="F56" s="17" t="str">
        <f>IF('ENDC-mmW'!P59="Y", "Y", IF('ENDC-mmW'!P59="N", "N", 0))</f>
        <v>N</v>
      </c>
      <c r="G56" s="17" t="str">
        <f>IFERROR(AND(OR(G1:H55,$AR56)=TRUE,IF(SEARCH(G$1,$A56)&gt;0,TRUE,FALSE)),"")</f>
        <v/>
      </c>
      <c r="H56" s="17" t="str">
        <f>IFERROR(AND(OR(H1:H55,$AR56)=TRUE,IF(SEARCH(H$1,$A56)&gt;0,TRUE,FALSE)),"")</f>
        <v/>
      </c>
      <c r="I56" s="17" t="str">
        <f>IFERROR(AND(OR(I1:L55,$AR56)=TRUE,IF(SEARCH(I$1,$A56)&gt;0,TRUE,FALSE)),"")</f>
        <v/>
      </c>
      <c r="J56" s="17" t="str">
        <f>IFERROR(AND(OR(J1:L55,$AR56)=TRUE,IF(SEARCH(J$1,$A56)&gt;0,TRUE,FALSE)),"")</f>
        <v/>
      </c>
      <c r="K56" s="17" t="str">
        <f>IFERROR(AND(OR(K1:L55,$AR56)=TRUE,IF(SEARCH(K$1,$A56)&gt;0,TRUE,FALSE)),"")</f>
        <v/>
      </c>
      <c r="L56" s="17" t="str">
        <f>IFERROR(AND(OR(L1:L55,$AR56)=TRUE,IF(SEARCH(L$1,$A56)&gt;0,TRUE,FALSE)),"")</f>
        <v/>
      </c>
      <c r="M56" s="17" t="str">
        <f>IFERROR(AND(OR(M1:M55,$AR56)=TRUE,IF(SEARCH(M$1,$A56)&gt;0,TRUE,FALSE)),"")</f>
        <v/>
      </c>
      <c r="N56" s="17" t="str">
        <f>IFERROR(AND(OR(N1:Q55,$AR56)=TRUE,IF(SEARCH(N$1,$A56)&gt;0,TRUE,FALSE)),"")</f>
        <v/>
      </c>
      <c r="O56" s="17" t="str">
        <f>IFERROR(AND(OR(O1:Q55,$AR56)=TRUE,IF(SEARCH(O$1,$A56)&gt;0,TRUE,FALSE)),"")</f>
        <v/>
      </c>
      <c r="P56" s="17" t="str">
        <f>IFERROR(AND(OR(P1:Q55,$AR56)=TRUE,IF(SEARCH(P$1,$A56)&gt;0,TRUE,FALSE)),"")</f>
        <v/>
      </c>
      <c r="Q56" s="17" t="str">
        <f>IFERROR(AND(OR(Q1:Q55,$AR56)=TRUE,IF(SEARCH(Q$1,$A56)&gt;0,TRUE,FALSE)),"")</f>
        <v/>
      </c>
      <c r="R56" s="17" t="str">
        <f>IFERROR(AND(OR(R1:S55,$AR56)=TRUE,IF(SEARCH(R$1,$A56)&gt;0,TRUE,FALSE)),"")</f>
        <v/>
      </c>
      <c r="S56" s="17" t="str">
        <f>IFERROR(AND(OR(S1:S55,$AR56)=TRUE,IF(SEARCH(S$1,$A56)&gt;0,TRUE,FALSE)),"")</f>
        <v/>
      </c>
      <c r="T56" s="17" t="b">
        <f>IFERROR(AND(OR(T1:T55,$AR56)=TRUE,IF(SEARCH(T$1,$A56)&gt;0,TRUE,FALSE)),"")</f>
        <v>0</v>
      </c>
      <c r="U56" s="17" t="str">
        <f>IFERROR(AND(OR(U1:V55,$AR56)=TRUE,IF(SEARCH(U$1,$A56)&gt;0,TRUE,FALSE)),"")</f>
        <v/>
      </c>
      <c r="V56" s="17" t="str">
        <f>IFERROR(AND(OR(V1:V55,$AR56)=TRUE,IF(SEARCH(V$1,$A56)&gt;0,TRUE,FALSE)),"")</f>
        <v/>
      </c>
      <c r="W56" s="17" t="str">
        <f>IFERROR(AND(OR(W1:Z55,$AR56)=TRUE,IF(SEARCH(W$1,$A56)&gt;0,TRUE,FALSE)),"")</f>
        <v/>
      </c>
      <c r="X56" s="17" t="str">
        <f>IFERROR(AND(OR(X1:Z55,$AR56)=TRUE,IF(SEARCH(X$1,$A56)&gt;0,TRUE,FALSE)),"")</f>
        <v/>
      </c>
      <c r="Y56" s="17" t="str">
        <f>IFERROR(AND(OR(Y1:Z55,$AR56)=TRUE,IF(SEARCH(Y$1,$A56)&gt;0,TRUE,FALSE)),"")</f>
        <v/>
      </c>
      <c r="Z56" s="17" t="str">
        <f>IFERROR(AND(OR(Z1:Z55,$AR56)=TRUE,IF(SEARCH(Z$1,$A56)&gt;0,TRUE,FALSE)),"")</f>
        <v/>
      </c>
      <c r="AA56" s="17" t="str">
        <f>IFERROR(AND(OR(AA1:AA55,$AR56)=TRUE,IF(SEARCH(AA$1,$A56)&gt;0,TRUE,FALSE)),"")</f>
        <v/>
      </c>
      <c r="AB56" s="17" t="str">
        <f>IFERROR(AND(OR(AB1:AE55,$AR56)=TRUE,IF(SEARCH(AB$1,$A56)&gt;0,TRUE,FALSE)),"")</f>
        <v/>
      </c>
      <c r="AC56" s="17" t="str">
        <f>IFERROR(AND(OR(AC1:AE55,$AR56)=TRUE,IF(SEARCH(AC$1,$A56)&gt;0,TRUE,FALSE)),"")</f>
        <v/>
      </c>
      <c r="AD56" s="17" t="str">
        <f>IFERROR(AND(OR(AD1:AE55,$AR56)=TRUE,IF(SEARCH(AD$1,$A56)&gt;0,TRUE,FALSE)),"")</f>
        <v/>
      </c>
      <c r="AE56" s="17" t="str">
        <f>IFERROR(AND(OR(AE1:AE55,$AR56)=TRUE,IF(SEARCH(AE$1,$A56)&gt;0,TRUE,FALSE)),"")</f>
        <v/>
      </c>
      <c r="AF56" s="17" t="str">
        <f>IFERROR(AND(OR(AF1:AG55,$AR56)=TRUE,IF(SEARCH(AF$1,$A56)&gt;0,TRUE,FALSE)),"")</f>
        <v/>
      </c>
      <c r="AG56" s="17" t="str">
        <f>IFERROR(AND(OR(AG1:AG55,$AR56)=TRUE,IF(SEARCH(AG$1,$A56)&gt;0,TRUE,FALSE)),"")</f>
        <v/>
      </c>
      <c r="AH56" s="17" t="str">
        <f>IFERROR(AND(OR(AH1:AH55,$AR56)=TRUE,IF(SEARCH(AH$1,$A56)&gt;0,TRUE,FALSE)),"")</f>
        <v/>
      </c>
      <c r="AI56" s="17" t="b">
        <f>IFERROR(AND(OR(AI1:AL55,$AR56)=TRUE,IF(SEARCH(AI$1,$A56)&gt;0,TRUE,FALSE)),"")</f>
        <v>0</v>
      </c>
      <c r="AJ56" s="17" t="str">
        <f>IFERROR(AND(OR(AJ1:AL55,$AR56)=TRUE,IF(SEARCH(AJ$1,$A56)&gt;0,TRUE,FALSE)),"")</f>
        <v/>
      </c>
      <c r="AK56" s="17" t="str">
        <f>IFERROR(AND(OR(AK1:AL55,$AR56)=TRUE,IF(SEARCH(AK$1,$A56)&gt;0,TRUE,FALSE)),"")</f>
        <v/>
      </c>
      <c r="AL56" s="17" t="str">
        <f>IFERROR(AND(OR(AL1:AL55,$AR56)=TRUE,IF(SEARCH(AL$1,$A56)&gt;0,TRUE,FALSE)),"")</f>
        <v/>
      </c>
      <c r="AM56" s="17" t="b">
        <f>IFERROR(AND(OR(AM1:AO55,$AR56)=TRUE,IF(SEARCH(AM$1,$A56)&gt;0,TRUE,FALSE)),"")</f>
        <v>0</v>
      </c>
      <c r="AN56" s="17" t="str">
        <f>IFERROR(AND(OR(AN1:AO55,$AR56)=TRUE,IF(SEARCH(AN$1,$A56)&gt;0,TRUE,FALSE)),"")</f>
        <v/>
      </c>
      <c r="AO56" s="17" t="str">
        <f>IFERROR(AND(OR(AO1:AO55,$AR56)=TRUE,IF(SEARCH(AO$1,$A56)&gt;0,TRUE,FALSE)),"")</f>
        <v/>
      </c>
      <c r="AP56" s="17">
        <f t="shared" si="5"/>
        <v>0</v>
      </c>
      <c r="AQ56" s="17" t="b">
        <f t="shared" si="6"/>
        <v>0</v>
      </c>
      <c r="AR56" s="17" t="b">
        <f t="shared" si="7"/>
        <v>0</v>
      </c>
      <c r="AS56" s="17" t="b">
        <f t="shared" si="8"/>
        <v>0</v>
      </c>
      <c r="AT56" s="17" t="b">
        <f>IF(E56&gt;'Overview (RESPONSES REQUIRED)'!$F$56,FALSE,TRUE)</f>
        <v>0</v>
      </c>
      <c r="AU56" s="17" t="b">
        <f>IF('Overview (RESPONSES REQUIRED)'!$D$56="Y", TRUE, FALSE)</f>
        <v>0</v>
      </c>
      <c r="AV56" s="17" t="str">
        <f t="shared" si="9"/>
        <v>N</v>
      </c>
    </row>
    <row r="57" spans="1:48" ht="15" x14ac:dyDescent="0.15">
      <c r="A57" s="17" t="s">
        <v>2017</v>
      </c>
      <c r="B57" s="17">
        <v>1</v>
      </c>
      <c r="C57" s="17">
        <v>2</v>
      </c>
      <c r="D57" s="17" t="s">
        <v>1963</v>
      </c>
      <c r="E57" s="17">
        <v>2</v>
      </c>
      <c r="F57" s="17" t="str">
        <f>IF('ENDC-mmW'!P60="Y", "Y", IF('ENDC-mmW'!P60="N", "N", 0))</f>
        <v>N</v>
      </c>
      <c r="G57" s="17" t="str">
        <f>IFERROR(AND(OR(G1:H56,$AR57)=TRUE,IF(SEARCH(G$1,$A57)&gt;0,TRUE,FALSE)),"")</f>
        <v/>
      </c>
      <c r="H57" s="17" t="str">
        <f>IFERROR(AND(OR(H1:H56,$AR57)=TRUE,IF(SEARCH(H$1,$A57)&gt;0,TRUE,FALSE)),"")</f>
        <v/>
      </c>
      <c r="I57" s="17" t="str">
        <f>IFERROR(AND(OR(I1:L56,$AR57)=TRUE,IF(SEARCH(I$1,$A57)&gt;0,TRUE,FALSE)),"")</f>
        <v/>
      </c>
      <c r="J57" s="17" t="str">
        <f>IFERROR(AND(OR(J1:L56,$AR57)=TRUE,IF(SEARCH(J$1,$A57)&gt;0,TRUE,FALSE)),"")</f>
        <v/>
      </c>
      <c r="K57" s="17" t="str">
        <f>IFERROR(AND(OR(K1:L56,$AR57)=TRUE,IF(SEARCH(K$1,$A57)&gt;0,TRUE,FALSE)),"")</f>
        <v/>
      </c>
      <c r="L57" s="17" t="str">
        <f>IFERROR(AND(OR(L1:L56,$AR57)=TRUE,IF(SEARCH(L$1,$A57)&gt;0,TRUE,FALSE)),"")</f>
        <v/>
      </c>
      <c r="M57" s="17" t="str">
        <f>IFERROR(AND(OR(M1:M56,$AR57)=TRUE,IF(SEARCH(M$1,$A57)&gt;0,TRUE,FALSE)),"")</f>
        <v/>
      </c>
      <c r="N57" s="17" t="b">
        <f>IFERROR(AND(OR(N1:Q56,$AR57)=TRUE,IF(SEARCH(N$1,$A57)&gt;0,TRUE,FALSE)),"")</f>
        <v>0</v>
      </c>
      <c r="O57" s="17" t="str">
        <f>IFERROR(AND(OR(O1:Q56,$AR57)=TRUE,IF(SEARCH(O$1,$A57)&gt;0,TRUE,FALSE)),"")</f>
        <v/>
      </c>
      <c r="P57" s="17" t="str">
        <f>IFERROR(AND(OR(P1:Q56,$AR57)=TRUE,IF(SEARCH(P$1,$A57)&gt;0,TRUE,FALSE)),"")</f>
        <v/>
      </c>
      <c r="Q57" s="17" t="str">
        <f>IFERROR(AND(OR(Q1:Q56,$AR57)=TRUE,IF(SEARCH(Q$1,$A57)&gt;0,TRUE,FALSE)),"")</f>
        <v/>
      </c>
      <c r="R57" s="17" t="str">
        <f>IFERROR(AND(OR(R1:S56,$AR57)=TRUE,IF(SEARCH(R$1,$A57)&gt;0,TRUE,FALSE)),"")</f>
        <v/>
      </c>
      <c r="S57" s="17" t="str">
        <f>IFERROR(AND(OR(S1:S56,$AR57)=TRUE,IF(SEARCH(S$1,$A57)&gt;0,TRUE,FALSE)),"")</f>
        <v/>
      </c>
      <c r="T57" s="17" t="str">
        <f>IFERROR(AND(OR(T1:T56,$AR57)=TRUE,IF(SEARCH(T$1,$A57)&gt;0,TRUE,FALSE)),"")</f>
        <v/>
      </c>
      <c r="U57" s="17" t="str">
        <f>IFERROR(AND(OR(U1:V56,$AR57)=TRUE,IF(SEARCH(U$1,$A57)&gt;0,TRUE,FALSE)),"")</f>
        <v/>
      </c>
      <c r="V57" s="17" t="str">
        <f>IFERROR(AND(OR(V1:V56,$AR57)=TRUE,IF(SEARCH(V$1,$A57)&gt;0,TRUE,FALSE)),"")</f>
        <v/>
      </c>
      <c r="W57" s="17" t="str">
        <f>IFERROR(AND(OR(W1:Z56,$AR57)=TRUE,IF(SEARCH(W$1,$A57)&gt;0,TRUE,FALSE)),"")</f>
        <v/>
      </c>
      <c r="X57" s="17" t="str">
        <f>IFERROR(AND(OR(X1:Z56,$AR57)=TRUE,IF(SEARCH(X$1,$A57)&gt;0,TRUE,FALSE)),"")</f>
        <v/>
      </c>
      <c r="Y57" s="17" t="str">
        <f>IFERROR(AND(OR(Y1:Z56,$AR57)=TRUE,IF(SEARCH(Y$1,$A57)&gt;0,TRUE,FALSE)),"")</f>
        <v/>
      </c>
      <c r="Z57" s="17" t="str">
        <f>IFERROR(AND(OR(Z1:Z56,$AR57)=TRUE,IF(SEARCH(Z$1,$A57)&gt;0,TRUE,FALSE)),"")</f>
        <v/>
      </c>
      <c r="AA57" s="17" t="str">
        <f>IFERROR(AND(OR(AA1:AA56,$AR57)=TRUE,IF(SEARCH(AA$1,$A57)&gt;0,TRUE,FALSE)),"")</f>
        <v/>
      </c>
      <c r="AB57" s="17" t="str">
        <f>IFERROR(AND(OR(AB1:AE56,$AR57)=TRUE,IF(SEARCH(AB$1,$A57)&gt;0,TRUE,FALSE)),"")</f>
        <v/>
      </c>
      <c r="AC57" s="17" t="str">
        <f>IFERROR(AND(OR(AC1:AE56,$AR57)=TRUE,IF(SEARCH(AC$1,$A57)&gt;0,TRUE,FALSE)),"")</f>
        <v/>
      </c>
      <c r="AD57" s="17" t="str">
        <f>IFERROR(AND(OR(AD1:AE56,$AR57)=TRUE,IF(SEARCH(AD$1,$A57)&gt;0,TRUE,FALSE)),"")</f>
        <v/>
      </c>
      <c r="AE57" s="17" t="str">
        <f>IFERROR(AND(OR(AE1:AE56,$AR57)=TRUE,IF(SEARCH(AE$1,$A57)&gt;0,TRUE,FALSE)),"")</f>
        <v/>
      </c>
      <c r="AF57" s="17" t="str">
        <f>IFERROR(AND(OR(AF1:AG56,$AR57)=TRUE,IF(SEARCH(AF$1,$A57)&gt;0,TRUE,FALSE)),"")</f>
        <v/>
      </c>
      <c r="AG57" s="17" t="str">
        <f>IFERROR(AND(OR(AG1:AG56,$AR57)=TRUE,IF(SEARCH(AG$1,$A57)&gt;0,TRUE,FALSE)),"")</f>
        <v/>
      </c>
      <c r="AH57" s="17" t="str">
        <f>IFERROR(AND(OR(AH1:AH56,$AR57)=TRUE,IF(SEARCH(AH$1,$A57)&gt;0,TRUE,FALSE)),"")</f>
        <v/>
      </c>
      <c r="AI57" s="17" t="b">
        <f>IFERROR(AND(OR(AI1:AL56,$AR57)=TRUE,IF(SEARCH(AI$1,$A57)&gt;0,TRUE,FALSE)),"")</f>
        <v>0</v>
      </c>
      <c r="AJ57" s="17" t="str">
        <f>IFERROR(AND(OR(AJ1:AL56,$AR57)=TRUE,IF(SEARCH(AJ$1,$A57)&gt;0,TRUE,FALSE)),"")</f>
        <v/>
      </c>
      <c r="AK57" s="17" t="str">
        <f>IFERROR(AND(OR(AK1:AL56,$AR57)=TRUE,IF(SEARCH(AK$1,$A57)&gt;0,TRUE,FALSE)),"")</f>
        <v/>
      </c>
      <c r="AL57" s="17" t="str">
        <f>IFERROR(AND(OR(AL1:AL56,$AR57)=TRUE,IF(SEARCH(AL$1,$A57)&gt;0,TRUE,FALSE)),"")</f>
        <v/>
      </c>
      <c r="AM57" s="17" t="b">
        <f>IFERROR(AND(OR(AM1:AO56,$AR57)=TRUE,IF(SEARCH(AM$1,$A57)&gt;0,TRUE,FALSE)),"")</f>
        <v>0</v>
      </c>
      <c r="AN57" s="17" t="str">
        <f>IFERROR(AND(OR(AN1:AO56,$AR57)=TRUE,IF(SEARCH(AN$1,$A57)&gt;0,TRUE,FALSE)),"")</f>
        <v/>
      </c>
      <c r="AO57" s="17" t="str">
        <f>IFERROR(AND(OR(AO1:AO56,$AR57)=TRUE,IF(SEARCH(AO$1,$A57)&gt;0,TRUE,FALSE)),"")</f>
        <v/>
      </c>
      <c r="AP57" s="17">
        <f t="shared" si="5"/>
        <v>0</v>
      </c>
      <c r="AQ57" s="17" t="b">
        <f t="shared" si="6"/>
        <v>0</v>
      </c>
      <c r="AR57" s="17" t="b">
        <f t="shared" si="7"/>
        <v>0</v>
      </c>
      <c r="AS57" s="17" t="b">
        <f t="shared" si="8"/>
        <v>0</v>
      </c>
      <c r="AT57" s="17" t="b">
        <f>IF(E57&gt;'Overview (RESPONSES REQUIRED)'!$F$56,FALSE,TRUE)</f>
        <v>0</v>
      </c>
      <c r="AU57" s="17" t="b">
        <f>IF('Overview (RESPONSES REQUIRED)'!$D$56="Y", TRUE, FALSE)</f>
        <v>0</v>
      </c>
      <c r="AV57" s="17" t="str">
        <f t="shared" si="9"/>
        <v>N</v>
      </c>
    </row>
    <row r="58" spans="1:48" ht="15" x14ac:dyDescent="0.15">
      <c r="A58" s="17" t="s">
        <v>2018</v>
      </c>
      <c r="B58" s="17">
        <v>1</v>
      </c>
      <c r="C58" s="17">
        <v>2</v>
      </c>
      <c r="D58" s="17" t="s">
        <v>1963</v>
      </c>
      <c r="E58" s="17">
        <v>2</v>
      </c>
      <c r="F58" s="17" t="str">
        <f>IF('ENDC-mmW'!P61="Y", "Y", IF('ENDC-mmW'!P61="N", "N", 0))</f>
        <v>N</v>
      </c>
      <c r="G58" s="17" t="str">
        <f>IFERROR(AND(OR(G1:H57,$AR58)=TRUE,IF(SEARCH(G$1,$A58)&gt;0,TRUE,FALSE)),"")</f>
        <v/>
      </c>
      <c r="H58" s="17" t="str">
        <f>IFERROR(AND(OR(H1:H57,$AR58)=TRUE,IF(SEARCH(H$1,$A58)&gt;0,TRUE,FALSE)),"")</f>
        <v/>
      </c>
      <c r="I58" s="17" t="b">
        <f>IFERROR(AND(OR(I1:L57,$AR58)=TRUE,IF(SEARCH(I$1,$A58)&gt;0,TRUE,FALSE)),"")</f>
        <v>0</v>
      </c>
      <c r="J58" s="17" t="str">
        <f>IFERROR(AND(OR(J1:L57,$AR58)=TRUE,IF(SEARCH(J$1,$A58)&gt;0,TRUE,FALSE)),"")</f>
        <v/>
      </c>
      <c r="K58" s="17" t="str">
        <f>IFERROR(AND(OR(K1:L57,$AR58)=TRUE,IF(SEARCH(K$1,$A58)&gt;0,TRUE,FALSE)),"")</f>
        <v/>
      </c>
      <c r="L58" s="17" t="str">
        <f>IFERROR(AND(OR(L1:L57,$AR58)=TRUE,IF(SEARCH(L$1,$A58)&gt;0,TRUE,FALSE)),"")</f>
        <v/>
      </c>
      <c r="M58" s="17" t="str">
        <f>IFERROR(AND(OR(M1:M57,$AR58)=TRUE,IF(SEARCH(M$1,$A58)&gt;0,TRUE,FALSE)),"")</f>
        <v/>
      </c>
      <c r="N58" s="17" t="str">
        <f>IFERROR(AND(OR(N1:Q57,$AR58)=TRUE,IF(SEARCH(N$1,$A58)&gt;0,TRUE,FALSE)),"")</f>
        <v/>
      </c>
      <c r="O58" s="17" t="str">
        <f>IFERROR(AND(OR(O1:Q57,$AR58)=TRUE,IF(SEARCH(O$1,$A58)&gt;0,TRUE,FALSE)),"")</f>
        <v/>
      </c>
      <c r="P58" s="17" t="str">
        <f>IFERROR(AND(OR(P1:Q57,$AR58)=TRUE,IF(SEARCH(P$1,$A58)&gt;0,TRUE,FALSE)),"")</f>
        <v/>
      </c>
      <c r="Q58" s="17" t="str">
        <f>IFERROR(AND(OR(Q1:Q57,$AR58)=TRUE,IF(SEARCH(Q$1,$A58)&gt;0,TRUE,FALSE)),"")</f>
        <v/>
      </c>
      <c r="R58" s="17" t="str">
        <f>IFERROR(AND(OR(R1:S57,$AR58)=TRUE,IF(SEARCH(R$1,$A58)&gt;0,TRUE,FALSE)),"")</f>
        <v/>
      </c>
      <c r="S58" s="17" t="str">
        <f>IFERROR(AND(OR(S1:S57,$AR58)=TRUE,IF(SEARCH(S$1,$A58)&gt;0,TRUE,FALSE)),"")</f>
        <v/>
      </c>
      <c r="T58" s="17" t="str">
        <f>IFERROR(AND(OR(T1:T57,$AR58)=TRUE,IF(SEARCH(T$1,$A58)&gt;0,TRUE,FALSE)),"")</f>
        <v/>
      </c>
      <c r="U58" s="17" t="str">
        <f>IFERROR(AND(OR(U1:V57,$AR58)=TRUE,IF(SEARCH(U$1,$A58)&gt;0,TRUE,FALSE)),"")</f>
        <v/>
      </c>
      <c r="V58" s="17" t="str">
        <f>IFERROR(AND(OR(V1:V57,$AR58)=TRUE,IF(SEARCH(V$1,$A58)&gt;0,TRUE,FALSE)),"")</f>
        <v/>
      </c>
      <c r="W58" s="17" t="str">
        <f>IFERROR(AND(OR(W1:Z57,$AR58)=TRUE,IF(SEARCH(W$1,$A58)&gt;0,TRUE,FALSE)),"")</f>
        <v/>
      </c>
      <c r="X58" s="17" t="str">
        <f>IFERROR(AND(OR(X1:Z57,$AR58)=TRUE,IF(SEARCH(X$1,$A58)&gt;0,TRUE,FALSE)),"")</f>
        <v/>
      </c>
      <c r="Y58" s="17" t="str">
        <f>IFERROR(AND(OR(Y1:Z57,$AR58)=TRUE,IF(SEARCH(Y$1,$A58)&gt;0,TRUE,FALSE)),"")</f>
        <v/>
      </c>
      <c r="Z58" s="17" t="str">
        <f>IFERROR(AND(OR(Z1:Z57,$AR58)=TRUE,IF(SEARCH(Z$1,$A58)&gt;0,TRUE,FALSE)),"")</f>
        <v/>
      </c>
      <c r="AA58" s="17" t="str">
        <f>IFERROR(AND(OR(AA1:AA57,$AR58)=TRUE,IF(SEARCH(AA$1,$A58)&gt;0,TRUE,FALSE)),"")</f>
        <v/>
      </c>
      <c r="AB58" s="17" t="str">
        <f>IFERROR(AND(OR(AB1:AE57,$AR58)=TRUE,IF(SEARCH(AB$1,$A58)&gt;0,TRUE,FALSE)),"")</f>
        <v/>
      </c>
      <c r="AC58" s="17" t="str">
        <f>IFERROR(AND(OR(AC1:AE57,$AR58)=TRUE,IF(SEARCH(AC$1,$A58)&gt;0,TRUE,FALSE)),"")</f>
        <v/>
      </c>
      <c r="AD58" s="17" t="str">
        <f>IFERROR(AND(OR(AD1:AE57,$AR58)=TRUE,IF(SEARCH(AD$1,$A58)&gt;0,TRUE,FALSE)),"")</f>
        <v/>
      </c>
      <c r="AE58" s="17" t="str">
        <f>IFERROR(AND(OR(AE1:AE57,$AR58)=TRUE,IF(SEARCH(AE$1,$A58)&gt;0,TRUE,FALSE)),"")</f>
        <v/>
      </c>
      <c r="AF58" s="17" t="str">
        <f>IFERROR(AND(OR(AF1:AG57,$AR58)=TRUE,IF(SEARCH(AF$1,$A58)&gt;0,TRUE,FALSE)),"")</f>
        <v/>
      </c>
      <c r="AG58" s="17" t="str">
        <f>IFERROR(AND(OR(AG1:AG57,$AR58)=TRUE,IF(SEARCH(AG$1,$A58)&gt;0,TRUE,FALSE)),"")</f>
        <v/>
      </c>
      <c r="AH58" s="17" t="str">
        <f>IFERROR(AND(OR(AH1:AH57,$AR58)=TRUE,IF(SEARCH(AH$1,$A58)&gt;0,TRUE,FALSE)),"")</f>
        <v/>
      </c>
      <c r="AI58" s="17" t="b">
        <f>IFERROR(AND(OR(AI1:AL57,$AR58)=TRUE,IF(SEARCH(AI$1,$A58)&gt;0,TRUE,FALSE)),"")</f>
        <v>0</v>
      </c>
      <c r="AJ58" s="17" t="str">
        <f>IFERROR(AND(OR(AJ1:AL57,$AR58)=TRUE,IF(SEARCH(AJ$1,$A58)&gt;0,TRUE,FALSE)),"")</f>
        <v/>
      </c>
      <c r="AK58" s="17" t="str">
        <f>IFERROR(AND(OR(AK1:AL57,$AR58)=TRUE,IF(SEARCH(AK$1,$A58)&gt;0,TRUE,FALSE)),"")</f>
        <v/>
      </c>
      <c r="AL58" s="17" t="str">
        <f>IFERROR(AND(OR(AL1:AL57,$AR58)=TRUE,IF(SEARCH(AL$1,$A58)&gt;0,TRUE,FALSE)),"")</f>
        <v/>
      </c>
      <c r="AM58" s="17" t="b">
        <f>IFERROR(AND(OR(AM1:AO57,$AR58)=TRUE,IF(SEARCH(AM$1,$A58)&gt;0,TRUE,FALSE)),"")</f>
        <v>0</v>
      </c>
      <c r="AN58" s="17" t="str">
        <f>IFERROR(AND(OR(AN1:AO57,$AR58)=TRUE,IF(SEARCH(AN$1,$A58)&gt;0,TRUE,FALSE)),"")</f>
        <v/>
      </c>
      <c r="AO58" s="17" t="str">
        <f>IFERROR(AND(OR(AO1:AO57,$AR58)=TRUE,IF(SEARCH(AO$1,$A58)&gt;0,TRUE,FALSE)),"")</f>
        <v/>
      </c>
      <c r="AP58" s="17">
        <f t="shared" si="5"/>
        <v>0</v>
      </c>
      <c r="AQ58" s="17" t="b">
        <f t="shared" si="6"/>
        <v>0</v>
      </c>
      <c r="AR58" s="17" t="b">
        <f t="shared" si="7"/>
        <v>0</v>
      </c>
      <c r="AS58" s="17" t="b">
        <f t="shared" si="8"/>
        <v>0</v>
      </c>
      <c r="AT58" s="17" t="b">
        <f>IF(E58&gt;'Overview (RESPONSES REQUIRED)'!$F$56,FALSE,TRUE)</f>
        <v>0</v>
      </c>
      <c r="AU58" s="17" t="b">
        <f>IF('Overview (RESPONSES REQUIRED)'!$D$56="Y", TRUE, FALSE)</f>
        <v>0</v>
      </c>
      <c r="AV58" s="17" t="str">
        <f t="shared" si="9"/>
        <v>N</v>
      </c>
    </row>
    <row r="59" spans="1:48" ht="15" x14ac:dyDescent="0.15">
      <c r="A59" s="17" t="s">
        <v>2019</v>
      </c>
      <c r="B59" s="17">
        <v>1</v>
      </c>
      <c r="C59" s="17">
        <v>1</v>
      </c>
      <c r="D59" s="17" t="s">
        <v>2020</v>
      </c>
      <c r="E59" s="17">
        <v>8</v>
      </c>
      <c r="F59" s="17" t="str">
        <f>IF('ENDC-mmW'!P62="Y", "Y", IF('ENDC-mmW'!P62="N", "N", 0))</f>
        <v>N</v>
      </c>
      <c r="G59" s="17" t="str">
        <f>IFERROR(AND(OR(G1:H58,$AR59)=TRUE,IF(SEARCH(G$1,$A59)&gt;0,TRUE,FALSE)),"")</f>
        <v/>
      </c>
      <c r="H59" s="17" t="str">
        <f>IFERROR(AND(OR(H1:H58,$AR59)=TRUE,IF(SEARCH(H$1,$A59)&gt;0,TRUE,FALSE)),"")</f>
        <v/>
      </c>
      <c r="I59" s="17" t="str">
        <f>IFERROR(AND(OR(I1:L58,$AR59)=TRUE,IF(SEARCH(I$1,$A59)&gt;0,TRUE,FALSE)),"")</f>
        <v/>
      </c>
      <c r="J59" s="17" t="str">
        <f>IFERROR(AND(OR(J1:L58,$AR59)=TRUE,IF(SEARCH(J$1,$A59)&gt;0,TRUE,FALSE)),"")</f>
        <v/>
      </c>
      <c r="K59" s="17" t="str">
        <f>IFERROR(AND(OR(K1:L58,$AR59)=TRUE,IF(SEARCH(K$1,$A59)&gt;0,TRUE,FALSE)),"")</f>
        <v/>
      </c>
      <c r="L59" s="17" t="str">
        <f>IFERROR(AND(OR(L1:L58,$AR59)=TRUE,IF(SEARCH(L$1,$A59)&gt;0,TRUE,FALSE)),"")</f>
        <v/>
      </c>
      <c r="M59" s="17" t="str">
        <f>IFERROR(AND(OR(M1:M58,$AR59)=TRUE,IF(SEARCH(M$1,$A59)&gt;0,TRUE,FALSE)),"")</f>
        <v/>
      </c>
      <c r="N59" s="17" t="str">
        <f>IFERROR(AND(OR(N1:Q58,$AR59)=TRUE,IF(SEARCH(N$1,$A59)&gt;0,TRUE,FALSE)),"")</f>
        <v/>
      </c>
      <c r="O59" s="17" t="str">
        <f>IFERROR(AND(OR(O1:Q58,$AR59)=TRUE,IF(SEARCH(O$1,$A59)&gt;0,TRUE,FALSE)),"")</f>
        <v/>
      </c>
      <c r="P59" s="17" t="str">
        <f>IFERROR(AND(OR(P1:Q58,$AR59)=TRUE,IF(SEARCH(P$1,$A59)&gt;0,TRUE,FALSE)),"")</f>
        <v/>
      </c>
      <c r="Q59" s="17" t="b">
        <f>IFERROR(AND(OR(Q1:Q58,$AR59)=TRUE,IF(SEARCH(Q$1,$A59)&gt;0,TRUE,FALSE)),"")</f>
        <v>0</v>
      </c>
      <c r="R59" s="17" t="str">
        <f>IFERROR(AND(OR(R1:S58,$AR59)=TRUE,IF(SEARCH(R$1,$A59)&gt;0,TRUE,FALSE)),"")</f>
        <v/>
      </c>
      <c r="S59" s="17" t="str">
        <f>IFERROR(AND(OR(S1:S58,$AR59)=TRUE,IF(SEARCH(S$1,$A59)&gt;0,TRUE,FALSE)),"")</f>
        <v/>
      </c>
      <c r="T59" s="17" t="str">
        <f>IFERROR(AND(OR(T1:T58,$AR59)=TRUE,IF(SEARCH(T$1,$A59)&gt;0,TRUE,FALSE)),"")</f>
        <v/>
      </c>
      <c r="U59" s="17" t="str">
        <f>IFERROR(AND(OR(U1:V58,$AR59)=TRUE,IF(SEARCH(U$1,$A59)&gt;0,TRUE,FALSE)),"")</f>
        <v/>
      </c>
      <c r="V59" s="17" t="str">
        <f>IFERROR(AND(OR(V1:V58,$AR59)=TRUE,IF(SEARCH(V$1,$A59)&gt;0,TRUE,FALSE)),"")</f>
        <v/>
      </c>
      <c r="W59" s="17" t="str">
        <f>IFERROR(AND(OR(W1:Z58,$AR59)=TRUE,IF(SEARCH(W$1,$A59)&gt;0,TRUE,FALSE)),"")</f>
        <v/>
      </c>
      <c r="X59" s="17" t="str">
        <f>IFERROR(AND(OR(X1:Z58,$AR59)=TRUE,IF(SEARCH(X$1,$A59)&gt;0,TRUE,FALSE)),"")</f>
        <v/>
      </c>
      <c r="Y59" s="17" t="str">
        <f>IFERROR(AND(OR(Y1:Z58,$AR59)=TRUE,IF(SEARCH(Y$1,$A59)&gt;0,TRUE,FALSE)),"")</f>
        <v/>
      </c>
      <c r="Z59" s="17" t="str">
        <f>IFERROR(AND(OR(Z1:Z58,$AR59)=TRUE,IF(SEARCH(Z$1,$A59)&gt;0,TRUE,FALSE)),"")</f>
        <v/>
      </c>
      <c r="AA59" s="17" t="str">
        <f>IFERROR(AND(OR(AA1:AA58,$AR59)=TRUE,IF(SEARCH(AA$1,$A59)&gt;0,TRUE,FALSE)),"")</f>
        <v/>
      </c>
      <c r="AB59" s="17" t="str">
        <f>IFERROR(AND(OR(AB1:AE58,$AR59)=TRUE,IF(SEARCH(AB$1,$A59)&gt;0,TRUE,FALSE)),"")</f>
        <v/>
      </c>
      <c r="AC59" s="17" t="str">
        <f>IFERROR(AND(OR(AC1:AE58,$AR59)=TRUE,IF(SEARCH(AC$1,$A59)&gt;0,TRUE,FALSE)),"")</f>
        <v/>
      </c>
      <c r="AD59" s="17" t="str">
        <f>IFERROR(AND(OR(AD1:AE58,$AR59)=TRUE,IF(SEARCH(AD$1,$A59)&gt;0,TRUE,FALSE)),"")</f>
        <v/>
      </c>
      <c r="AE59" s="17" t="str">
        <f>IFERROR(AND(OR(AE1:AE58,$AR59)=TRUE,IF(SEARCH(AE$1,$A59)&gt;0,TRUE,FALSE)),"")</f>
        <v/>
      </c>
      <c r="AF59" s="17" t="str">
        <f>IFERROR(AND(OR(AF1:AG58,$AR59)=TRUE,IF(SEARCH(AF$1,$A59)&gt;0,TRUE,FALSE)),"")</f>
        <v/>
      </c>
      <c r="AG59" s="17" t="str">
        <f>IFERROR(AND(OR(AG1:AG58,$AR59)=TRUE,IF(SEARCH(AG$1,$A59)&gt;0,TRUE,FALSE)),"")</f>
        <v/>
      </c>
      <c r="AH59" s="17" t="str">
        <f>IFERROR(AND(OR(AH1:AH58,$AR59)=TRUE,IF(SEARCH(AH$1,$A59)&gt;0,TRUE,FALSE)),"")</f>
        <v/>
      </c>
      <c r="AI59" s="17" t="str">
        <f>IFERROR(AND(OR(AI1:AL58,$AR59)=TRUE,IF(SEARCH(AI$1,$A59)&gt;0,TRUE,FALSE)),"")</f>
        <v/>
      </c>
      <c r="AJ59" s="17" t="str">
        <f>IFERROR(AND(OR(AJ1:AL58,$AR59)=TRUE,IF(SEARCH(AJ$1,$A59)&gt;0,TRUE,FALSE)),"")</f>
        <v/>
      </c>
      <c r="AK59" s="17" t="str">
        <f>IFERROR(AND(OR(AK1:AL58,$AR59)=TRUE,IF(SEARCH(AK$1,$A59)&gt;0,TRUE,FALSE)),"")</f>
        <v/>
      </c>
      <c r="AL59" s="17" t="str">
        <f>IFERROR(AND(OR(AL1:AL58,$AR59)=TRUE,IF(SEARCH(AL$1,$A59)&gt;0,TRUE,FALSE)),"")</f>
        <v/>
      </c>
      <c r="AM59" s="17" t="str">
        <f>IFERROR(AND(OR(AM1:AO58,$AR59)=TRUE,IF(SEARCH(AM$1,$A59)&gt;0,TRUE,FALSE)),"")</f>
        <v/>
      </c>
      <c r="AN59" s="17" t="str">
        <f>IFERROR(AND(OR(AN1:AO58,$AR59)=TRUE,IF(SEARCH(AN$1,$A59)&gt;0,TRUE,FALSE)),"")</f>
        <v/>
      </c>
      <c r="AO59" s="17" t="str">
        <f>IFERROR(AND(OR(AO1:AO58,$AR59)=TRUE,IF(SEARCH(AO$1,$A59)&gt;0,TRUE,FALSE)),"")</f>
        <v/>
      </c>
      <c r="AP59" s="17">
        <f t="shared" si="5"/>
        <v>0</v>
      </c>
      <c r="AQ59" s="17" t="b">
        <f t="shared" si="6"/>
        <v>0</v>
      </c>
      <c r="AR59" s="17" t="b">
        <f t="shared" si="7"/>
        <v>0</v>
      </c>
      <c r="AS59" s="17" t="b">
        <f t="shared" si="8"/>
        <v>0</v>
      </c>
      <c r="AT59" s="17" t="b">
        <f>IF(E59&gt;'Overview (RESPONSES REQUIRED)'!$F$56,FALSE,TRUE)</f>
        <v>0</v>
      </c>
      <c r="AU59" s="17" t="b">
        <f>IF('Overview (RESPONSES REQUIRED)'!$D$56="Y", TRUE, FALSE)</f>
        <v>0</v>
      </c>
      <c r="AV59" s="17" t="str">
        <f t="shared" si="9"/>
        <v>N</v>
      </c>
    </row>
    <row r="60" spans="1:48" ht="15" x14ac:dyDescent="0.15">
      <c r="A60" s="17" t="s">
        <v>2021</v>
      </c>
      <c r="B60" s="17">
        <v>1</v>
      </c>
      <c r="C60" s="17">
        <v>1</v>
      </c>
      <c r="D60" s="17" t="s">
        <v>2020</v>
      </c>
      <c r="E60" s="17">
        <v>8</v>
      </c>
      <c r="F60" s="17" t="str">
        <f>IF('ENDC-mmW'!P63="Y", "Y", IF('ENDC-mmW'!P63="N", "N", 0))</f>
        <v>N</v>
      </c>
      <c r="G60" s="17" t="str">
        <f>IFERROR(AND(OR(G1:H59,$AR60)=TRUE,IF(SEARCH(G$1,$A60)&gt;0,TRUE,FALSE)),"")</f>
        <v/>
      </c>
      <c r="H60" s="17" t="str">
        <f>IFERROR(AND(OR(H1:H59,$AR60)=TRUE,IF(SEARCH(H$1,$A60)&gt;0,TRUE,FALSE)),"")</f>
        <v/>
      </c>
      <c r="I60" s="17" t="str">
        <f>IFERROR(AND(OR(I1:L59,$AR60)=TRUE,IF(SEARCH(I$1,$A60)&gt;0,TRUE,FALSE)),"")</f>
        <v/>
      </c>
      <c r="J60" s="17" t="str">
        <f>IFERROR(AND(OR(J1:L59,$AR60)=TRUE,IF(SEARCH(J$1,$A60)&gt;0,TRUE,FALSE)),"")</f>
        <v/>
      </c>
      <c r="K60" s="17" t="str">
        <f>IFERROR(AND(OR(K1:L59,$AR60)=TRUE,IF(SEARCH(K$1,$A60)&gt;0,TRUE,FALSE)),"")</f>
        <v/>
      </c>
      <c r="L60" s="17" t="str">
        <f>IFERROR(AND(OR(L1:L59,$AR60)=TRUE,IF(SEARCH(L$1,$A60)&gt;0,TRUE,FALSE)),"")</f>
        <v/>
      </c>
      <c r="M60" s="17" t="str">
        <f>IFERROR(AND(OR(M1:M59,$AR60)=TRUE,IF(SEARCH(M$1,$A60)&gt;0,TRUE,FALSE)),"")</f>
        <v/>
      </c>
      <c r="N60" s="17" t="str">
        <f>IFERROR(AND(OR(N1:Q59,$AR60)=TRUE,IF(SEARCH(N$1,$A60)&gt;0,TRUE,FALSE)),"")</f>
        <v/>
      </c>
      <c r="O60" s="17" t="str">
        <f>IFERROR(AND(OR(O1:Q59,$AR60)=TRUE,IF(SEARCH(O$1,$A60)&gt;0,TRUE,FALSE)),"")</f>
        <v/>
      </c>
      <c r="P60" s="17" t="str">
        <f>IFERROR(AND(OR(P1:Q59,$AR60)=TRUE,IF(SEARCH(P$1,$A60)&gt;0,TRUE,FALSE)),"")</f>
        <v/>
      </c>
      <c r="Q60" s="17" t="b">
        <f>IFERROR(AND(OR(Q1:Q59,$AR60)=TRUE,IF(SEARCH(Q$1,$A60)&gt;0,TRUE,FALSE)),"")</f>
        <v>0</v>
      </c>
      <c r="R60" s="17" t="str">
        <f>IFERROR(AND(OR(R1:S59,$AR60)=TRUE,IF(SEARCH(R$1,$A60)&gt;0,TRUE,FALSE)),"")</f>
        <v/>
      </c>
      <c r="S60" s="17" t="str">
        <f>IFERROR(AND(OR(S1:S59,$AR60)=TRUE,IF(SEARCH(S$1,$A60)&gt;0,TRUE,FALSE)),"")</f>
        <v/>
      </c>
      <c r="T60" s="17" t="str">
        <f>IFERROR(AND(OR(T1:T59,$AR60)=TRUE,IF(SEARCH(T$1,$A60)&gt;0,TRUE,FALSE)),"")</f>
        <v/>
      </c>
      <c r="U60" s="17" t="str">
        <f>IFERROR(AND(OR(U1:V59,$AR60)=TRUE,IF(SEARCH(U$1,$A60)&gt;0,TRUE,FALSE)),"")</f>
        <v/>
      </c>
      <c r="V60" s="17" t="str">
        <f>IFERROR(AND(OR(V1:V59,$AR60)=TRUE,IF(SEARCH(V$1,$A60)&gt;0,TRUE,FALSE)),"")</f>
        <v/>
      </c>
      <c r="W60" s="17" t="str">
        <f>IFERROR(AND(OR(W1:Z59,$AR60)=TRUE,IF(SEARCH(W$1,$A60)&gt;0,TRUE,FALSE)),"")</f>
        <v/>
      </c>
      <c r="X60" s="17" t="str">
        <f>IFERROR(AND(OR(X1:Z59,$AR60)=TRUE,IF(SEARCH(X$1,$A60)&gt;0,TRUE,FALSE)),"")</f>
        <v/>
      </c>
      <c r="Y60" s="17" t="str">
        <f>IFERROR(AND(OR(Y1:Z59,$AR60)=TRUE,IF(SEARCH(Y$1,$A60)&gt;0,TRUE,FALSE)),"")</f>
        <v/>
      </c>
      <c r="Z60" s="17" t="str">
        <f>IFERROR(AND(OR(Z1:Z59,$AR60)=TRUE,IF(SEARCH(Z$1,$A60)&gt;0,TRUE,FALSE)),"")</f>
        <v/>
      </c>
      <c r="AA60" s="17" t="str">
        <f>IFERROR(AND(OR(AA1:AA59,$AR60)=TRUE,IF(SEARCH(AA$1,$A60)&gt;0,TRUE,FALSE)),"")</f>
        <v/>
      </c>
      <c r="AB60" s="17" t="str">
        <f>IFERROR(AND(OR(AB1:AE59,$AR60)=TRUE,IF(SEARCH(AB$1,$A60)&gt;0,TRUE,FALSE)),"")</f>
        <v/>
      </c>
      <c r="AC60" s="17" t="str">
        <f>IFERROR(AND(OR(AC1:AE59,$AR60)=TRUE,IF(SEARCH(AC$1,$A60)&gt;0,TRUE,FALSE)),"")</f>
        <v/>
      </c>
      <c r="AD60" s="17" t="str">
        <f>IFERROR(AND(OR(AD1:AE59,$AR60)=TRUE,IF(SEARCH(AD$1,$A60)&gt;0,TRUE,FALSE)),"")</f>
        <v/>
      </c>
      <c r="AE60" s="17" t="str">
        <f>IFERROR(AND(OR(AE1:AE59,$AR60)=TRUE,IF(SEARCH(AE$1,$A60)&gt;0,TRUE,FALSE)),"")</f>
        <v/>
      </c>
      <c r="AF60" s="17" t="str">
        <f>IFERROR(AND(OR(AF1:AG59,$AR60)=TRUE,IF(SEARCH(AF$1,$A60)&gt;0,TRUE,FALSE)),"")</f>
        <v/>
      </c>
      <c r="AG60" s="17" t="str">
        <f>IFERROR(AND(OR(AG1:AG59,$AR60)=TRUE,IF(SEARCH(AG$1,$A60)&gt;0,TRUE,FALSE)),"")</f>
        <v/>
      </c>
      <c r="AH60" s="17" t="str">
        <f>IFERROR(AND(OR(AH1:AH59,$AR60)=TRUE,IF(SEARCH(AH$1,$A60)&gt;0,TRUE,FALSE)),"")</f>
        <v/>
      </c>
      <c r="AI60" s="17" t="str">
        <f>IFERROR(AND(OR(AI1:AL59,$AR60)=TRUE,IF(SEARCH(AI$1,$A60)&gt;0,TRUE,FALSE)),"")</f>
        <v/>
      </c>
      <c r="AJ60" s="17" t="str">
        <f>IFERROR(AND(OR(AJ1:AL59,$AR60)=TRUE,IF(SEARCH(AJ$1,$A60)&gt;0,TRUE,FALSE)),"")</f>
        <v/>
      </c>
      <c r="AK60" s="17" t="str">
        <f>IFERROR(AND(OR(AK1:AL59,$AR60)=TRUE,IF(SEARCH(AK$1,$A60)&gt;0,TRUE,FALSE)),"")</f>
        <v/>
      </c>
      <c r="AL60" s="17" t="str">
        <f>IFERROR(AND(OR(AL1:AL59,$AR60)=TRUE,IF(SEARCH(AL$1,$A60)&gt;0,TRUE,FALSE)),"")</f>
        <v/>
      </c>
      <c r="AM60" s="17" t="str">
        <f>IFERROR(AND(OR(AM1:AO59,$AR60)=TRUE,IF(SEARCH(AM$1,$A60)&gt;0,TRUE,FALSE)),"")</f>
        <v/>
      </c>
      <c r="AN60" s="17" t="str">
        <f>IFERROR(AND(OR(AN1:AO59,$AR60)=TRUE,IF(SEARCH(AN$1,$A60)&gt;0,TRUE,FALSE)),"")</f>
        <v/>
      </c>
      <c r="AO60" s="17" t="str">
        <f>IFERROR(AND(OR(AO1:AO59,$AR60)=TRUE,IF(SEARCH(AO$1,$A60)&gt;0,TRUE,FALSE)),"")</f>
        <v/>
      </c>
      <c r="AP60" s="17">
        <f t="shared" si="5"/>
        <v>0</v>
      </c>
      <c r="AQ60" s="17" t="b">
        <f t="shared" si="6"/>
        <v>0</v>
      </c>
      <c r="AR60" s="17" t="b">
        <f t="shared" si="7"/>
        <v>0</v>
      </c>
      <c r="AS60" s="17" t="b">
        <f t="shared" si="8"/>
        <v>0</v>
      </c>
      <c r="AT60" s="17" t="b">
        <f>IF(E60&gt;'Overview (RESPONSES REQUIRED)'!$F$56,FALSE,TRUE)</f>
        <v>0</v>
      </c>
      <c r="AU60" s="17" t="b">
        <f>IF('Overview (RESPONSES REQUIRED)'!$D$56="Y", TRUE, FALSE)</f>
        <v>0</v>
      </c>
      <c r="AV60" s="17" t="str">
        <f t="shared" si="9"/>
        <v>N</v>
      </c>
    </row>
    <row r="61" spans="1:48" ht="15" x14ac:dyDescent="0.15">
      <c r="A61" s="17" t="s">
        <v>2022</v>
      </c>
      <c r="B61" s="17">
        <v>1</v>
      </c>
      <c r="C61" s="17">
        <v>1</v>
      </c>
      <c r="D61" s="17" t="s">
        <v>2020</v>
      </c>
      <c r="E61" s="17">
        <v>4</v>
      </c>
      <c r="F61" s="17" t="str">
        <f>IF('ENDC-mmW'!P64="Y", "Y", IF('ENDC-mmW'!P64="N", "N", 0))</f>
        <v>N</v>
      </c>
      <c r="G61" s="17" t="str">
        <f>IFERROR(AND(OR(G1:H60,$AR61)=TRUE,IF(SEARCH(G$1,$A61)&gt;0,TRUE,FALSE)),"")</f>
        <v/>
      </c>
      <c r="H61" s="17" t="str">
        <f>IFERROR(AND(OR(H1:H60,$AR61)=TRUE,IF(SEARCH(H$1,$A61)&gt;0,TRUE,FALSE)),"")</f>
        <v/>
      </c>
      <c r="I61" s="17" t="str">
        <f>IFERROR(AND(OR(I1:L60,$AR61)=TRUE,IF(SEARCH(I$1,$A61)&gt;0,TRUE,FALSE)),"")</f>
        <v/>
      </c>
      <c r="J61" s="17" t="str">
        <f>IFERROR(AND(OR(J1:L60,$AR61)=TRUE,IF(SEARCH(J$1,$A61)&gt;0,TRUE,FALSE)),"")</f>
        <v/>
      </c>
      <c r="K61" s="17" t="str">
        <f>IFERROR(AND(OR(K1:L60,$AR61)=TRUE,IF(SEARCH(K$1,$A61)&gt;0,TRUE,FALSE)),"")</f>
        <v/>
      </c>
      <c r="L61" s="17" t="str">
        <f>IFERROR(AND(OR(L1:L60,$AR61)=TRUE,IF(SEARCH(L$1,$A61)&gt;0,TRUE,FALSE)),"")</f>
        <v/>
      </c>
      <c r="M61" s="17" t="str">
        <f>IFERROR(AND(OR(M1:M60,$AR61)=TRUE,IF(SEARCH(M$1,$A61)&gt;0,TRUE,FALSE)),"")</f>
        <v/>
      </c>
      <c r="N61" s="17" t="str">
        <f>IFERROR(AND(OR(N1:Q60,$AR61)=TRUE,IF(SEARCH(N$1,$A61)&gt;0,TRUE,FALSE)),"")</f>
        <v/>
      </c>
      <c r="O61" s="17" t="str">
        <f>IFERROR(AND(OR(O1:Q60,$AR61)=TRUE,IF(SEARCH(O$1,$A61)&gt;0,TRUE,FALSE)),"")</f>
        <v/>
      </c>
      <c r="P61" s="17" t="b">
        <f>IFERROR(AND(OR(P1:Q60,$AR61)=TRUE,IF(SEARCH(P$1,$A61)&gt;0,TRUE,FALSE)),"")</f>
        <v>0</v>
      </c>
      <c r="Q61" s="17" t="str">
        <f>IFERROR(AND(OR(Q1:Q60,$AR61)=TRUE,IF(SEARCH(Q$1,$A61)&gt;0,TRUE,FALSE)),"")</f>
        <v/>
      </c>
      <c r="R61" s="17" t="str">
        <f>IFERROR(AND(OR(R1:S60,$AR61)=TRUE,IF(SEARCH(R$1,$A61)&gt;0,TRUE,FALSE)),"")</f>
        <v/>
      </c>
      <c r="S61" s="17" t="str">
        <f>IFERROR(AND(OR(S1:S60,$AR61)=TRUE,IF(SEARCH(S$1,$A61)&gt;0,TRUE,FALSE)),"")</f>
        <v/>
      </c>
      <c r="T61" s="17" t="str">
        <f>IFERROR(AND(OR(T1:T60,$AR61)=TRUE,IF(SEARCH(T$1,$A61)&gt;0,TRUE,FALSE)),"")</f>
        <v/>
      </c>
      <c r="U61" s="17" t="str">
        <f>IFERROR(AND(OR(U1:V60,$AR61)=TRUE,IF(SEARCH(U$1,$A61)&gt;0,TRUE,FALSE)),"")</f>
        <v/>
      </c>
      <c r="V61" s="17" t="str">
        <f>IFERROR(AND(OR(V1:V60,$AR61)=TRUE,IF(SEARCH(V$1,$A61)&gt;0,TRUE,FALSE)),"")</f>
        <v/>
      </c>
      <c r="W61" s="17" t="str">
        <f>IFERROR(AND(OR(W1:Z60,$AR61)=TRUE,IF(SEARCH(W$1,$A61)&gt;0,TRUE,FALSE)),"")</f>
        <v/>
      </c>
      <c r="X61" s="17" t="str">
        <f>IFERROR(AND(OR(X1:Z60,$AR61)=TRUE,IF(SEARCH(X$1,$A61)&gt;0,TRUE,FALSE)),"")</f>
        <v/>
      </c>
      <c r="Y61" s="17" t="str">
        <f>IFERROR(AND(OR(Y1:Z60,$AR61)=TRUE,IF(SEARCH(Y$1,$A61)&gt;0,TRUE,FALSE)),"")</f>
        <v/>
      </c>
      <c r="Z61" s="17" t="str">
        <f>IFERROR(AND(OR(Z1:Z60,$AR61)=TRUE,IF(SEARCH(Z$1,$A61)&gt;0,TRUE,FALSE)),"")</f>
        <v/>
      </c>
      <c r="AA61" s="17" t="str">
        <f>IFERROR(AND(OR(AA1:AA60,$AR61)=TRUE,IF(SEARCH(AA$1,$A61)&gt;0,TRUE,FALSE)),"")</f>
        <v/>
      </c>
      <c r="AB61" s="17" t="str">
        <f>IFERROR(AND(OR(AB1:AE60,$AR61)=TRUE,IF(SEARCH(AB$1,$A61)&gt;0,TRUE,FALSE)),"")</f>
        <v/>
      </c>
      <c r="AC61" s="17" t="str">
        <f>IFERROR(AND(OR(AC1:AE60,$AR61)=TRUE,IF(SEARCH(AC$1,$A61)&gt;0,TRUE,FALSE)),"")</f>
        <v/>
      </c>
      <c r="AD61" s="17" t="str">
        <f>IFERROR(AND(OR(AD1:AE60,$AR61)=TRUE,IF(SEARCH(AD$1,$A61)&gt;0,TRUE,FALSE)),"")</f>
        <v/>
      </c>
      <c r="AE61" s="17" t="str">
        <f>IFERROR(AND(OR(AE1:AE60,$AR61)=TRUE,IF(SEARCH(AE$1,$A61)&gt;0,TRUE,FALSE)),"")</f>
        <v/>
      </c>
      <c r="AF61" s="17" t="str">
        <f>IFERROR(AND(OR(AF1:AG60,$AR61)=TRUE,IF(SEARCH(AF$1,$A61)&gt;0,TRUE,FALSE)),"")</f>
        <v/>
      </c>
      <c r="AG61" s="17" t="str">
        <f>IFERROR(AND(OR(AG1:AG60,$AR61)=TRUE,IF(SEARCH(AG$1,$A61)&gt;0,TRUE,FALSE)),"")</f>
        <v/>
      </c>
      <c r="AH61" s="17" t="str">
        <f>IFERROR(AND(OR(AH1:AH60,$AR61)=TRUE,IF(SEARCH(AH$1,$A61)&gt;0,TRUE,FALSE)),"")</f>
        <v/>
      </c>
      <c r="AI61" s="17" t="str">
        <f>IFERROR(AND(OR(AI1:AL60,$AR61)=TRUE,IF(SEARCH(AI$1,$A61)&gt;0,TRUE,FALSE)),"")</f>
        <v/>
      </c>
      <c r="AJ61" s="17" t="str">
        <f>IFERROR(AND(OR(AJ1:AL60,$AR61)=TRUE,IF(SEARCH(AJ$1,$A61)&gt;0,TRUE,FALSE)),"")</f>
        <v/>
      </c>
      <c r="AK61" s="17" t="str">
        <f>IFERROR(AND(OR(AK1:AL60,$AR61)=TRUE,IF(SEARCH(AK$1,$A61)&gt;0,TRUE,FALSE)),"")</f>
        <v/>
      </c>
      <c r="AL61" s="17" t="str">
        <f>IFERROR(AND(OR(AL1:AL60,$AR61)=TRUE,IF(SEARCH(AL$1,$A61)&gt;0,TRUE,FALSE)),"")</f>
        <v/>
      </c>
      <c r="AM61" s="17" t="str">
        <f>IFERROR(AND(OR(AM1:AO60,$AR61)=TRUE,IF(SEARCH(AM$1,$A61)&gt;0,TRUE,FALSE)),"")</f>
        <v/>
      </c>
      <c r="AN61" s="17" t="str">
        <f>IFERROR(AND(OR(AN1:AO60,$AR61)=TRUE,IF(SEARCH(AN$1,$A61)&gt;0,TRUE,FALSE)),"")</f>
        <v/>
      </c>
      <c r="AO61" s="17" t="str">
        <f>IFERROR(AND(OR(AO1:AO60,$AR61)=TRUE,IF(SEARCH(AO$1,$A61)&gt;0,TRUE,FALSE)),"")</f>
        <v/>
      </c>
      <c r="AP61" s="17">
        <f t="shared" si="5"/>
        <v>0</v>
      </c>
      <c r="AQ61" s="17" t="b">
        <f t="shared" si="6"/>
        <v>0</v>
      </c>
      <c r="AR61" s="17" t="b">
        <f t="shared" si="7"/>
        <v>0</v>
      </c>
      <c r="AS61" s="17" t="b">
        <f t="shared" si="8"/>
        <v>0</v>
      </c>
      <c r="AT61" s="17" t="b">
        <f>IF(E61&gt;'Overview (RESPONSES REQUIRED)'!$F$56,FALSE,TRUE)</f>
        <v>0</v>
      </c>
      <c r="AU61" s="17" t="b">
        <f>IF('Overview (RESPONSES REQUIRED)'!$D$56="Y", TRUE, FALSE)</f>
        <v>0</v>
      </c>
      <c r="AV61" s="17" t="str">
        <f t="shared" si="9"/>
        <v>N</v>
      </c>
    </row>
    <row r="62" spans="1:48" ht="15" x14ac:dyDescent="0.15">
      <c r="A62" s="17" t="s">
        <v>2023</v>
      </c>
      <c r="B62" s="17">
        <v>1</v>
      </c>
      <c r="C62" s="17">
        <v>1</v>
      </c>
      <c r="D62" s="17" t="s">
        <v>2020</v>
      </c>
      <c r="E62" s="17">
        <v>8</v>
      </c>
      <c r="F62" s="17" t="str">
        <f>IF('ENDC-mmW'!P65="Y", "Y", IF('ENDC-mmW'!P65="N", "N", 0))</f>
        <v>N</v>
      </c>
      <c r="G62" s="17" t="str">
        <f>IFERROR(AND(OR(G1:H61,$AR62)=TRUE,IF(SEARCH(G$1,$A62)&gt;0,TRUE,FALSE)),"")</f>
        <v/>
      </c>
      <c r="H62" s="17" t="str">
        <f>IFERROR(AND(OR(H1:H61,$AR62)=TRUE,IF(SEARCH(H$1,$A62)&gt;0,TRUE,FALSE)),"")</f>
        <v/>
      </c>
      <c r="I62" s="17" t="str">
        <f>IFERROR(AND(OR(I1:L61,$AR62)=TRUE,IF(SEARCH(I$1,$A62)&gt;0,TRUE,FALSE)),"")</f>
        <v/>
      </c>
      <c r="J62" s="17" t="str">
        <f>IFERROR(AND(OR(J1:L61,$AR62)=TRUE,IF(SEARCH(J$1,$A62)&gt;0,TRUE,FALSE)),"")</f>
        <v/>
      </c>
      <c r="K62" s="17" t="str">
        <f>IFERROR(AND(OR(K1:L61,$AR62)=TRUE,IF(SEARCH(K$1,$A62)&gt;0,TRUE,FALSE)),"")</f>
        <v/>
      </c>
      <c r="L62" s="17" t="str">
        <f>IFERROR(AND(OR(L1:L61,$AR62)=TRUE,IF(SEARCH(L$1,$A62)&gt;0,TRUE,FALSE)),"")</f>
        <v/>
      </c>
      <c r="M62" s="17" t="str">
        <f>IFERROR(AND(OR(M1:M61,$AR62)=TRUE,IF(SEARCH(M$1,$A62)&gt;0,TRUE,FALSE)),"")</f>
        <v/>
      </c>
      <c r="N62" s="17" t="str">
        <f>IFERROR(AND(OR(N1:Q61,$AR62)=TRUE,IF(SEARCH(N$1,$A62)&gt;0,TRUE,FALSE)),"")</f>
        <v/>
      </c>
      <c r="O62" s="17" t="str">
        <f>IFERROR(AND(OR(O1:Q61,$AR62)=TRUE,IF(SEARCH(O$1,$A62)&gt;0,TRUE,FALSE)),"")</f>
        <v/>
      </c>
      <c r="P62" s="17" t="str">
        <f>IFERROR(AND(OR(P1:Q61,$AR62)=TRUE,IF(SEARCH(P$1,$A62)&gt;0,TRUE,FALSE)),"")</f>
        <v/>
      </c>
      <c r="Q62" s="17" t="b">
        <f>IFERROR(AND(OR(Q1:Q61,$AR62)=TRUE,IF(SEARCH(Q$1,$A62)&gt;0,TRUE,FALSE)),"")</f>
        <v>0</v>
      </c>
      <c r="R62" s="17" t="str">
        <f>IFERROR(AND(OR(R1:S61,$AR62)=TRUE,IF(SEARCH(R$1,$A62)&gt;0,TRUE,FALSE)),"")</f>
        <v/>
      </c>
      <c r="S62" s="17" t="str">
        <f>IFERROR(AND(OR(S1:S61,$AR62)=TRUE,IF(SEARCH(S$1,$A62)&gt;0,TRUE,FALSE)),"")</f>
        <v/>
      </c>
      <c r="T62" s="17" t="str">
        <f>IFERROR(AND(OR(T1:T61,$AR62)=TRUE,IF(SEARCH(T$1,$A62)&gt;0,TRUE,FALSE)),"")</f>
        <v/>
      </c>
      <c r="U62" s="17" t="str">
        <f>IFERROR(AND(OR(U1:V61,$AR62)=TRUE,IF(SEARCH(U$1,$A62)&gt;0,TRUE,FALSE)),"")</f>
        <v/>
      </c>
      <c r="V62" s="17" t="str">
        <f>IFERROR(AND(OR(V1:V61,$AR62)=TRUE,IF(SEARCH(V$1,$A62)&gt;0,TRUE,FALSE)),"")</f>
        <v/>
      </c>
      <c r="W62" s="17" t="str">
        <f>IFERROR(AND(OR(W1:Z61,$AR62)=TRUE,IF(SEARCH(W$1,$A62)&gt;0,TRUE,FALSE)),"")</f>
        <v/>
      </c>
      <c r="X62" s="17" t="str">
        <f>IFERROR(AND(OR(X1:Z61,$AR62)=TRUE,IF(SEARCH(X$1,$A62)&gt;0,TRUE,FALSE)),"")</f>
        <v/>
      </c>
      <c r="Y62" s="17" t="str">
        <f>IFERROR(AND(OR(Y1:Z61,$AR62)=TRUE,IF(SEARCH(Y$1,$A62)&gt;0,TRUE,FALSE)),"")</f>
        <v/>
      </c>
      <c r="Z62" s="17" t="str">
        <f>IFERROR(AND(OR(Z1:Z61,$AR62)=TRUE,IF(SEARCH(Z$1,$A62)&gt;0,TRUE,FALSE)),"")</f>
        <v/>
      </c>
      <c r="AA62" s="17" t="str">
        <f>IFERROR(AND(OR(AA1:AA61,$AR62)=TRUE,IF(SEARCH(AA$1,$A62)&gt;0,TRUE,FALSE)),"")</f>
        <v/>
      </c>
      <c r="AB62" s="17" t="str">
        <f>IFERROR(AND(OR(AB1:AE61,$AR62)=TRUE,IF(SEARCH(AB$1,$A62)&gt;0,TRUE,FALSE)),"")</f>
        <v/>
      </c>
      <c r="AC62" s="17" t="str">
        <f>IFERROR(AND(OR(AC1:AE61,$AR62)=TRUE,IF(SEARCH(AC$1,$A62)&gt;0,TRUE,FALSE)),"")</f>
        <v/>
      </c>
      <c r="AD62" s="17" t="str">
        <f>IFERROR(AND(OR(AD1:AE61,$AR62)=TRUE,IF(SEARCH(AD$1,$A62)&gt;0,TRUE,FALSE)),"")</f>
        <v/>
      </c>
      <c r="AE62" s="17" t="str">
        <f>IFERROR(AND(OR(AE1:AE61,$AR62)=TRUE,IF(SEARCH(AE$1,$A62)&gt;0,TRUE,FALSE)),"")</f>
        <v/>
      </c>
      <c r="AF62" s="17" t="str">
        <f>IFERROR(AND(OR(AF1:AG61,$AR62)=TRUE,IF(SEARCH(AF$1,$A62)&gt;0,TRUE,FALSE)),"")</f>
        <v/>
      </c>
      <c r="AG62" s="17" t="str">
        <f>IFERROR(AND(OR(AG1:AG61,$AR62)=TRUE,IF(SEARCH(AG$1,$A62)&gt;0,TRUE,FALSE)),"")</f>
        <v/>
      </c>
      <c r="AH62" s="17" t="str">
        <f>IFERROR(AND(OR(AH1:AH61,$AR62)=TRUE,IF(SEARCH(AH$1,$A62)&gt;0,TRUE,FALSE)),"")</f>
        <v/>
      </c>
      <c r="AI62" s="17" t="str">
        <f>IFERROR(AND(OR(AI1:AL61,$AR62)=TRUE,IF(SEARCH(AI$1,$A62)&gt;0,TRUE,FALSE)),"")</f>
        <v/>
      </c>
      <c r="AJ62" s="17" t="str">
        <f>IFERROR(AND(OR(AJ1:AL61,$AR62)=TRUE,IF(SEARCH(AJ$1,$A62)&gt;0,TRUE,FALSE)),"")</f>
        <v/>
      </c>
      <c r="AK62" s="17" t="str">
        <f>IFERROR(AND(OR(AK1:AL61,$AR62)=TRUE,IF(SEARCH(AK$1,$A62)&gt;0,TRUE,FALSE)),"")</f>
        <v/>
      </c>
      <c r="AL62" s="17" t="str">
        <f>IFERROR(AND(OR(AL1:AL61,$AR62)=TRUE,IF(SEARCH(AL$1,$A62)&gt;0,TRUE,FALSE)),"")</f>
        <v/>
      </c>
      <c r="AM62" s="17" t="str">
        <f>IFERROR(AND(OR(AM1:AO61,$AR62)=TRUE,IF(SEARCH(AM$1,$A62)&gt;0,TRUE,FALSE)),"")</f>
        <v/>
      </c>
      <c r="AN62" s="17" t="str">
        <f>IFERROR(AND(OR(AN1:AO61,$AR62)=TRUE,IF(SEARCH(AN$1,$A62)&gt;0,TRUE,FALSE)),"")</f>
        <v/>
      </c>
      <c r="AO62" s="17" t="str">
        <f>IFERROR(AND(OR(AO1:AO61,$AR62)=TRUE,IF(SEARCH(AO$1,$A62)&gt;0,TRUE,FALSE)),"")</f>
        <v/>
      </c>
      <c r="AP62" s="17">
        <f t="shared" si="5"/>
        <v>0</v>
      </c>
      <c r="AQ62" s="17" t="b">
        <f t="shared" si="6"/>
        <v>0</v>
      </c>
      <c r="AR62" s="17" t="b">
        <f t="shared" si="7"/>
        <v>0</v>
      </c>
      <c r="AS62" s="17" t="b">
        <f t="shared" si="8"/>
        <v>0</v>
      </c>
      <c r="AT62" s="17" t="b">
        <f>IF(E62&gt;'Overview (RESPONSES REQUIRED)'!$F$56,FALSE,TRUE)</f>
        <v>0</v>
      </c>
      <c r="AU62" s="17" t="b">
        <f>IF('Overview (RESPONSES REQUIRED)'!$D$56="Y", TRUE, FALSE)</f>
        <v>0</v>
      </c>
      <c r="AV62" s="17" t="str">
        <f t="shared" si="9"/>
        <v>N</v>
      </c>
    </row>
    <row r="63" spans="1:48" ht="15" x14ac:dyDescent="0.15">
      <c r="A63" s="17" t="s">
        <v>2024</v>
      </c>
      <c r="B63" s="17">
        <v>1</v>
      </c>
      <c r="C63" s="17">
        <v>1</v>
      </c>
      <c r="D63" s="17" t="s">
        <v>2020</v>
      </c>
      <c r="E63" s="17">
        <v>4</v>
      </c>
      <c r="F63" s="17" t="str">
        <f>IF('ENDC-mmW'!P66="Y", "Y", IF('ENDC-mmW'!P66="N", "N", 0))</f>
        <v>N</v>
      </c>
      <c r="G63" s="17" t="str">
        <f>IFERROR(AND(OR(G1:H62,$AR63)=TRUE,IF(SEARCH(G$1,$A63)&gt;0,TRUE,FALSE)),"")</f>
        <v/>
      </c>
      <c r="H63" s="17" t="str">
        <f>IFERROR(AND(OR(H1:H62,$AR63)=TRUE,IF(SEARCH(H$1,$A63)&gt;0,TRUE,FALSE)),"")</f>
        <v/>
      </c>
      <c r="I63" s="17" t="str">
        <f>IFERROR(AND(OR(I1:L62,$AR63)=TRUE,IF(SEARCH(I$1,$A63)&gt;0,TRUE,FALSE)),"")</f>
        <v/>
      </c>
      <c r="J63" s="17" t="b">
        <f>IFERROR(AND(OR(J1:L62,$AR63)=TRUE,IF(SEARCH(J$1,$A63)&gt;0,TRUE,FALSE)),"")</f>
        <v>0</v>
      </c>
      <c r="K63" s="17" t="str">
        <f>IFERROR(AND(OR(K1:L62,$AR63)=TRUE,IF(SEARCH(K$1,$A63)&gt;0,TRUE,FALSE)),"")</f>
        <v/>
      </c>
      <c r="L63" s="17" t="str">
        <f>IFERROR(AND(OR(L1:L62,$AR63)=TRUE,IF(SEARCH(L$1,$A63)&gt;0,TRUE,FALSE)),"")</f>
        <v/>
      </c>
      <c r="M63" s="17" t="str">
        <f>IFERROR(AND(OR(M1:M62,$AR63)=TRUE,IF(SEARCH(M$1,$A63)&gt;0,TRUE,FALSE)),"")</f>
        <v/>
      </c>
      <c r="N63" s="17" t="str">
        <f>IFERROR(AND(OR(N1:Q62,$AR63)=TRUE,IF(SEARCH(N$1,$A63)&gt;0,TRUE,FALSE)),"")</f>
        <v/>
      </c>
      <c r="O63" s="17" t="str">
        <f>IFERROR(AND(OR(O1:Q62,$AR63)=TRUE,IF(SEARCH(O$1,$A63)&gt;0,TRUE,FALSE)),"")</f>
        <v/>
      </c>
      <c r="P63" s="17" t="str">
        <f>IFERROR(AND(OR(P1:Q62,$AR63)=TRUE,IF(SEARCH(P$1,$A63)&gt;0,TRUE,FALSE)),"")</f>
        <v/>
      </c>
      <c r="Q63" s="17" t="str">
        <f>IFERROR(AND(OR(Q1:Q62,$AR63)=TRUE,IF(SEARCH(Q$1,$A63)&gt;0,TRUE,FALSE)),"")</f>
        <v/>
      </c>
      <c r="R63" s="17" t="str">
        <f>IFERROR(AND(OR(R1:S62,$AR63)=TRUE,IF(SEARCH(R$1,$A63)&gt;0,TRUE,FALSE)),"")</f>
        <v/>
      </c>
      <c r="S63" s="17" t="str">
        <f>IFERROR(AND(OR(S1:S62,$AR63)=TRUE,IF(SEARCH(S$1,$A63)&gt;0,TRUE,FALSE)),"")</f>
        <v/>
      </c>
      <c r="T63" s="17" t="str">
        <f>IFERROR(AND(OR(T1:T62,$AR63)=TRUE,IF(SEARCH(T$1,$A63)&gt;0,TRUE,FALSE)),"")</f>
        <v/>
      </c>
      <c r="U63" s="17" t="str">
        <f>IFERROR(AND(OR(U1:V62,$AR63)=TRUE,IF(SEARCH(U$1,$A63)&gt;0,TRUE,FALSE)),"")</f>
        <v/>
      </c>
      <c r="V63" s="17" t="str">
        <f>IFERROR(AND(OR(V1:V62,$AR63)=TRUE,IF(SEARCH(V$1,$A63)&gt;0,TRUE,FALSE)),"")</f>
        <v/>
      </c>
      <c r="W63" s="17" t="str">
        <f>IFERROR(AND(OR(W1:Z62,$AR63)=TRUE,IF(SEARCH(W$1,$A63)&gt;0,TRUE,FALSE)),"")</f>
        <v/>
      </c>
      <c r="X63" s="17" t="str">
        <f>IFERROR(AND(OR(X1:Z62,$AR63)=TRUE,IF(SEARCH(X$1,$A63)&gt;0,TRUE,FALSE)),"")</f>
        <v/>
      </c>
      <c r="Y63" s="17" t="str">
        <f>IFERROR(AND(OR(Y1:Z62,$AR63)=TRUE,IF(SEARCH(Y$1,$A63)&gt;0,TRUE,FALSE)),"")</f>
        <v/>
      </c>
      <c r="Z63" s="17" t="str">
        <f>IFERROR(AND(OR(Z1:Z62,$AR63)=TRUE,IF(SEARCH(Z$1,$A63)&gt;0,TRUE,FALSE)),"")</f>
        <v/>
      </c>
      <c r="AA63" s="17" t="str">
        <f>IFERROR(AND(OR(AA1:AA62,$AR63)=TRUE,IF(SEARCH(AA$1,$A63)&gt;0,TRUE,FALSE)),"")</f>
        <v/>
      </c>
      <c r="AB63" s="17" t="str">
        <f>IFERROR(AND(OR(AB1:AE62,$AR63)=TRUE,IF(SEARCH(AB$1,$A63)&gt;0,TRUE,FALSE)),"")</f>
        <v/>
      </c>
      <c r="AC63" s="17" t="str">
        <f>IFERROR(AND(OR(AC1:AE62,$AR63)=TRUE,IF(SEARCH(AC$1,$A63)&gt;0,TRUE,FALSE)),"")</f>
        <v/>
      </c>
      <c r="AD63" s="17" t="str">
        <f>IFERROR(AND(OR(AD1:AE62,$AR63)=TRUE,IF(SEARCH(AD$1,$A63)&gt;0,TRUE,FALSE)),"")</f>
        <v/>
      </c>
      <c r="AE63" s="17" t="str">
        <f>IFERROR(AND(OR(AE1:AE62,$AR63)=TRUE,IF(SEARCH(AE$1,$A63)&gt;0,TRUE,FALSE)),"")</f>
        <v/>
      </c>
      <c r="AF63" s="17" t="str">
        <f>IFERROR(AND(OR(AF1:AG62,$AR63)=TRUE,IF(SEARCH(AF$1,$A63)&gt;0,TRUE,FALSE)),"")</f>
        <v/>
      </c>
      <c r="AG63" s="17" t="str">
        <f>IFERROR(AND(OR(AG1:AG62,$AR63)=TRUE,IF(SEARCH(AG$1,$A63)&gt;0,TRUE,FALSE)),"")</f>
        <v/>
      </c>
      <c r="AH63" s="17" t="str">
        <f>IFERROR(AND(OR(AH1:AH62,$AR63)=TRUE,IF(SEARCH(AH$1,$A63)&gt;0,TRUE,FALSE)),"")</f>
        <v/>
      </c>
      <c r="AI63" s="17" t="str">
        <f>IFERROR(AND(OR(AI1:AL62,$AR63)=TRUE,IF(SEARCH(AI$1,$A63)&gt;0,TRUE,FALSE)),"")</f>
        <v/>
      </c>
      <c r="AJ63" s="17" t="str">
        <f>IFERROR(AND(OR(AJ1:AL62,$AR63)=TRUE,IF(SEARCH(AJ$1,$A63)&gt;0,TRUE,FALSE)),"")</f>
        <v/>
      </c>
      <c r="AK63" s="17" t="str">
        <f>IFERROR(AND(OR(AK1:AL62,$AR63)=TRUE,IF(SEARCH(AK$1,$A63)&gt;0,TRUE,FALSE)),"")</f>
        <v/>
      </c>
      <c r="AL63" s="17" t="str">
        <f>IFERROR(AND(OR(AL1:AL62,$AR63)=TRUE,IF(SEARCH(AL$1,$A63)&gt;0,TRUE,FALSE)),"")</f>
        <v/>
      </c>
      <c r="AM63" s="17" t="str">
        <f>IFERROR(AND(OR(AM1:AO62,$AR63)=TRUE,IF(SEARCH(AM$1,$A63)&gt;0,TRUE,FALSE)),"")</f>
        <v/>
      </c>
      <c r="AN63" s="17" t="str">
        <f>IFERROR(AND(OR(AN1:AO62,$AR63)=TRUE,IF(SEARCH(AN$1,$A63)&gt;0,TRUE,FALSE)),"")</f>
        <v/>
      </c>
      <c r="AO63" s="17" t="str">
        <f>IFERROR(AND(OR(AO1:AO62,$AR63)=TRUE,IF(SEARCH(AO$1,$A63)&gt;0,TRUE,FALSE)),"")</f>
        <v/>
      </c>
      <c r="AP63" s="17">
        <f t="shared" si="5"/>
        <v>0</v>
      </c>
      <c r="AQ63" s="17" t="b">
        <f t="shared" si="6"/>
        <v>0</v>
      </c>
      <c r="AR63" s="17" t="b">
        <f t="shared" si="7"/>
        <v>0</v>
      </c>
      <c r="AS63" s="17" t="b">
        <f t="shared" si="8"/>
        <v>0</v>
      </c>
      <c r="AT63" s="17" t="b">
        <f>IF(E63&gt;'Overview (RESPONSES REQUIRED)'!$F$56,FALSE,TRUE)</f>
        <v>0</v>
      </c>
      <c r="AU63" s="17" t="b">
        <f>IF('Overview (RESPONSES REQUIRED)'!$D$56="Y", TRUE, FALSE)</f>
        <v>0</v>
      </c>
      <c r="AV63" s="17" t="str">
        <f t="shared" si="9"/>
        <v>N</v>
      </c>
    </row>
    <row r="64" spans="1:48" ht="15" x14ac:dyDescent="0.15">
      <c r="A64" s="17" t="s">
        <v>2025</v>
      </c>
      <c r="B64" s="17">
        <v>1</v>
      </c>
      <c r="C64" s="17">
        <v>1</v>
      </c>
      <c r="D64" s="17" t="s">
        <v>2020</v>
      </c>
      <c r="E64" s="17">
        <v>4</v>
      </c>
      <c r="F64" s="17" t="str">
        <f>IF('ENDC-mmW'!P67="Y", "Y", IF('ENDC-mmW'!P67="N", "N", 0))</f>
        <v>N</v>
      </c>
      <c r="G64" s="17" t="str">
        <f>IFERROR(AND(OR(G1:H63,$AR64)=TRUE,IF(SEARCH(G$1,$A64)&gt;0,TRUE,FALSE)),"")</f>
        <v/>
      </c>
      <c r="H64" s="17" t="str">
        <f>IFERROR(AND(OR(H1:H63,$AR64)=TRUE,IF(SEARCH(H$1,$A64)&gt;0,TRUE,FALSE)),"")</f>
        <v/>
      </c>
      <c r="I64" s="17" t="str">
        <f>IFERROR(AND(OR(I1:L63,$AR64)=TRUE,IF(SEARCH(I$1,$A64)&gt;0,TRUE,FALSE)),"")</f>
        <v/>
      </c>
      <c r="J64" s="17" t="str">
        <f>IFERROR(AND(OR(J1:L63,$AR64)=TRUE,IF(SEARCH(J$1,$A64)&gt;0,TRUE,FALSE)),"")</f>
        <v/>
      </c>
      <c r="K64" s="17" t="str">
        <f>IFERROR(AND(OR(K1:L63,$AR64)=TRUE,IF(SEARCH(K$1,$A64)&gt;0,TRUE,FALSE)),"")</f>
        <v/>
      </c>
      <c r="L64" s="17" t="str">
        <f>IFERROR(AND(OR(L1:L63,$AR64)=TRUE,IF(SEARCH(L$1,$A64)&gt;0,TRUE,FALSE)),"")</f>
        <v/>
      </c>
      <c r="M64" s="17" t="str">
        <f>IFERROR(AND(OR(M1:M63,$AR64)=TRUE,IF(SEARCH(M$1,$A64)&gt;0,TRUE,FALSE)),"")</f>
        <v/>
      </c>
      <c r="N64" s="17" t="str">
        <f>IFERROR(AND(OR(N1:Q63,$AR64)=TRUE,IF(SEARCH(N$1,$A64)&gt;0,TRUE,FALSE)),"")</f>
        <v/>
      </c>
      <c r="O64" s="17" t="b">
        <f>IFERROR(AND(OR(O1:Q63,$AR64)=TRUE,IF(SEARCH(O$1,$A64)&gt;0,TRUE,FALSE)),"")</f>
        <v>0</v>
      </c>
      <c r="P64" s="17" t="str">
        <f>IFERROR(AND(OR(P1:Q63,$AR64)=TRUE,IF(SEARCH(P$1,$A64)&gt;0,TRUE,FALSE)),"")</f>
        <v/>
      </c>
      <c r="Q64" s="17" t="str">
        <f>IFERROR(AND(OR(Q1:Q63,$AR64)=TRUE,IF(SEARCH(Q$1,$A64)&gt;0,TRUE,FALSE)),"")</f>
        <v/>
      </c>
      <c r="R64" s="17" t="str">
        <f>IFERROR(AND(OR(R1:S63,$AR64)=TRUE,IF(SEARCH(R$1,$A64)&gt;0,TRUE,FALSE)),"")</f>
        <v/>
      </c>
      <c r="S64" s="17" t="str">
        <f>IFERROR(AND(OR(S1:S63,$AR64)=TRUE,IF(SEARCH(S$1,$A64)&gt;0,TRUE,FALSE)),"")</f>
        <v/>
      </c>
      <c r="T64" s="17" t="str">
        <f>IFERROR(AND(OR(T1:T63,$AR64)=TRUE,IF(SEARCH(T$1,$A64)&gt;0,TRUE,FALSE)),"")</f>
        <v/>
      </c>
      <c r="U64" s="17" t="str">
        <f>IFERROR(AND(OR(U1:V63,$AR64)=TRUE,IF(SEARCH(U$1,$A64)&gt;0,TRUE,FALSE)),"")</f>
        <v/>
      </c>
      <c r="V64" s="17" t="str">
        <f>IFERROR(AND(OR(V1:V63,$AR64)=TRUE,IF(SEARCH(V$1,$A64)&gt;0,TRUE,FALSE)),"")</f>
        <v/>
      </c>
      <c r="W64" s="17" t="str">
        <f>IFERROR(AND(OR(W1:Z63,$AR64)=TRUE,IF(SEARCH(W$1,$A64)&gt;0,TRUE,FALSE)),"")</f>
        <v/>
      </c>
      <c r="X64" s="17" t="str">
        <f>IFERROR(AND(OR(X1:Z63,$AR64)=TRUE,IF(SEARCH(X$1,$A64)&gt;0,TRUE,FALSE)),"")</f>
        <v/>
      </c>
      <c r="Y64" s="17" t="str">
        <f>IFERROR(AND(OR(Y1:Z63,$AR64)=TRUE,IF(SEARCH(Y$1,$A64)&gt;0,TRUE,FALSE)),"")</f>
        <v/>
      </c>
      <c r="Z64" s="17" t="str">
        <f>IFERROR(AND(OR(Z1:Z63,$AR64)=TRUE,IF(SEARCH(Z$1,$A64)&gt;0,TRUE,FALSE)),"")</f>
        <v/>
      </c>
      <c r="AA64" s="17" t="str">
        <f>IFERROR(AND(OR(AA1:AA63,$AR64)=TRUE,IF(SEARCH(AA$1,$A64)&gt;0,TRUE,FALSE)),"")</f>
        <v/>
      </c>
      <c r="AB64" s="17" t="str">
        <f>IFERROR(AND(OR(AB1:AE63,$AR64)=TRUE,IF(SEARCH(AB$1,$A64)&gt;0,TRUE,FALSE)),"")</f>
        <v/>
      </c>
      <c r="AC64" s="17" t="str">
        <f>IFERROR(AND(OR(AC1:AE63,$AR64)=TRUE,IF(SEARCH(AC$1,$A64)&gt;0,TRUE,FALSE)),"")</f>
        <v/>
      </c>
      <c r="AD64" s="17" t="str">
        <f>IFERROR(AND(OR(AD1:AE63,$AR64)=TRUE,IF(SEARCH(AD$1,$A64)&gt;0,TRUE,FALSE)),"")</f>
        <v/>
      </c>
      <c r="AE64" s="17" t="str">
        <f>IFERROR(AND(OR(AE1:AE63,$AR64)=TRUE,IF(SEARCH(AE$1,$A64)&gt;0,TRUE,FALSE)),"")</f>
        <v/>
      </c>
      <c r="AF64" s="17" t="str">
        <f>IFERROR(AND(OR(AF1:AG63,$AR64)=TRUE,IF(SEARCH(AF$1,$A64)&gt;0,TRUE,FALSE)),"")</f>
        <v/>
      </c>
      <c r="AG64" s="17" t="str">
        <f>IFERROR(AND(OR(AG1:AG63,$AR64)=TRUE,IF(SEARCH(AG$1,$A64)&gt;0,TRUE,FALSE)),"")</f>
        <v/>
      </c>
      <c r="AH64" s="17" t="str">
        <f>IFERROR(AND(OR(AH1:AH63,$AR64)=TRUE,IF(SEARCH(AH$1,$A64)&gt;0,TRUE,FALSE)),"")</f>
        <v/>
      </c>
      <c r="AI64" s="17" t="str">
        <f>IFERROR(AND(OR(AI1:AL63,$AR64)=TRUE,IF(SEARCH(AI$1,$A64)&gt;0,TRUE,FALSE)),"")</f>
        <v/>
      </c>
      <c r="AJ64" s="17" t="str">
        <f>IFERROR(AND(OR(AJ1:AL63,$AR64)=TRUE,IF(SEARCH(AJ$1,$A64)&gt;0,TRUE,FALSE)),"")</f>
        <v/>
      </c>
      <c r="AK64" s="17" t="str">
        <f>IFERROR(AND(OR(AK1:AL63,$AR64)=TRUE,IF(SEARCH(AK$1,$A64)&gt;0,TRUE,FALSE)),"")</f>
        <v/>
      </c>
      <c r="AL64" s="17" t="str">
        <f>IFERROR(AND(OR(AL1:AL63,$AR64)=TRUE,IF(SEARCH(AL$1,$A64)&gt;0,TRUE,FALSE)),"")</f>
        <v/>
      </c>
      <c r="AM64" s="17" t="str">
        <f>IFERROR(AND(OR(AM1:AO63,$AR64)=TRUE,IF(SEARCH(AM$1,$A64)&gt;0,TRUE,FALSE)),"")</f>
        <v/>
      </c>
      <c r="AN64" s="17" t="str">
        <f>IFERROR(AND(OR(AN1:AO63,$AR64)=TRUE,IF(SEARCH(AN$1,$A64)&gt;0,TRUE,FALSE)),"")</f>
        <v/>
      </c>
      <c r="AO64" s="17" t="str">
        <f>IFERROR(AND(OR(AO1:AO63,$AR64)=TRUE,IF(SEARCH(AO$1,$A64)&gt;0,TRUE,FALSE)),"")</f>
        <v/>
      </c>
      <c r="AP64" s="17">
        <f t="shared" si="5"/>
        <v>0</v>
      </c>
      <c r="AQ64" s="17" t="b">
        <f t="shared" si="6"/>
        <v>0</v>
      </c>
      <c r="AR64" s="17" t="b">
        <f t="shared" si="7"/>
        <v>0</v>
      </c>
      <c r="AS64" s="17" t="b">
        <f t="shared" si="8"/>
        <v>0</v>
      </c>
      <c r="AT64" s="17" t="b">
        <f>IF(E64&gt;'Overview (RESPONSES REQUIRED)'!$F$56,FALSE,TRUE)</f>
        <v>0</v>
      </c>
      <c r="AU64" s="17" t="b">
        <f>IF('Overview (RESPONSES REQUIRED)'!$D$56="Y", TRUE, FALSE)</f>
        <v>0</v>
      </c>
      <c r="AV64" s="17" t="str">
        <f t="shared" si="9"/>
        <v>N</v>
      </c>
    </row>
    <row r="65" spans="1:48" ht="15" x14ac:dyDescent="0.15">
      <c r="A65" s="17" t="s">
        <v>2026</v>
      </c>
      <c r="B65" s="17">
        <v>1</v>
      </c>
      <c r="C65" s="17">
        <v>1</v>
      </c>
      <c r="D65" s="17" t="s">
        <v>2020</v>
      </c>
      <c r="E65" s="17">
        <v>4</v>
      </c>
      <c r="F65" s="17" t="str">
        <f>IF('ENDC-mmW'!P68="Y", "Y", IF('ENDC-mmW'!P68="N", "N", 0))</f>
        <v>N</v>
      </c>
      <c r="G65" s="17" t="str">
        <f>IFERROR(AND(OR(G1:H64,$AR65)=TRUE,IF(SEARCH(G$1,$A65)&gt;0,TRUE,FALSE)),"")</f>
        <v/>
      </c>
      <c r="H65" s="17" t="b">
        <f>IFERROR(AND(OR(H1:H64,$AR65)=TRUE,IF(SEARCH(H$1,$A65)&gt;0,TRUE,FALSE)),"")</f>
        <v>0</v>
      </c>
      <c r="I65" s="17" t="str">
        <f>IFERROR(AND(OR(I1:L64,$AR65)=TRUE,IF(SEARCH(I$1,$A65)&gt;0,TRUE,FALSE)),"")</f>
        <v/>
      </c>
      <c r="J65" s="17" t="str">
        <f>IFERROR(AND(OR(J1:L64,$AR65)=TRUE,IF(SEARCH(J$1,$A65)&gt;0,TRUE,FALSE)),"")</f>
        <v/>
      </c>
      <c r="K65" s="17" t="str">
        <f>IFERROR(AND(OR(K1:L64,$AR65)=TRUE,IF(SEARCH(K$1,$A65)&gt;0,TRUE,FALSE)),"")</f>
        <v/>
      </c>
      <c r="L65" s="17" t="str">
        <f>IFERROR(AND(OR(L1:L64,$AR65)=TRUE,IF(SEARCH(L$1,$A65)&gt;0,TRUE,FALSE)),"")</f>
        <v/>
      </c>
      <c r="M65" s="17" t="str">
        <f>IFERROR(AND(OR(M1:M64,$AR65)=TRUE,IF(SEARCH(M$1,$A65)&gt;0,TRUE,FALSE)),"")</f>
        <v/>
      </c>
      <c r="N65" s="17" t="str">
        <f>IFERROR(AND(OR(N1:Q64,$AR65)=TRUE,IF(SEARCH(N$1,$A65)&gt;0,TRUE,FALSE)),"")</f>
        <v/>
      </c>
      <c r="O65" s="17" t="str">
        <f>IFERROR(AND(OR(O1:Q64,$AR65)=TRUE,IF(SEARCH(O$1,$A65)&gt;0,TRUE,FALSE)),"")</f>
        <v/>
      </c>
      <c r="P65" s="17" t="str">
        <f>IFERROR(AND(OR(P1:Q64,$AR65)=TRUE,IF(SEARCH(P$1,$A65)&gt;0,TRUE,FALSE)),"")</f>
        <v/>
      </c>
      <c r="Q65" s="17" t="str">
        <f>IFERROR(AND(OR(Q1:Q64,$AR65)=TRUE,IF(SEARCH(Q$1,$A65)&gt;0,TRUE,FALSE)),"")</f>
        <v/>
      </c>
      <c r="R65" s="17" t="str">
        <f>IFERROR(AND(OR(R1:S64,$AR65)=TRUE,IF(SEARCH(R$1,$A65)&gt;0,TRUE,FALSE)),"")</f>
        <v/>
      </c>
      <c r="S65" s="17" t="str">
        <f>IFERROR(AND(OR(S1:S64,$AR65)=TRUE,IF(SEARCH(S$1,$A65)&gt;0,TRUE,FALSE)),"")</f>
        <v/>
      </c>
      <c r="T65" s="17" t="str">
        <f>IFERROR(AND(OR(T1:T64,$AR65)=TRUE,IF(SEARCH(T$1,$A65)&gt;0,TRUE,FALSE)),"")</f>
        <v/>
      </c>
      <c r="U65" s="17" t="str">
        <f>IFERROR(AND(OR(U1:V64,$AR65)=TRUE,IF(SEARCH(U$1,$A65)&gt;0,TRUE,FALSE)),"")</f>
        <v/>
      </c>
      <c r="V65" s="17" t="str">
        <f>IFERROR(AND(OR(V1:V64,$AR65)=TRUE,IF(SEARCH(V$1,$A65)&gt;0,TRUE,FALSE)),"")</f>
        <v/>
      </c>
      <c r="W65" s="17" t="str">
        <f>IFERROR(AND(OR(W1:Z64,$AR65)=TRUE,IF(SEARCH(W$1,$A65)&gt;0,TRUE,FALSE)),"")</f>
        <v/>
      </c>
      <c r="X65" s="17" t="str">
        <f>IFERROR(AND(OR(X1:Z64,$AR65)=TRUE,IF(SEARCH(X$1,$A65)&gt;0,TRUE,FALSE)),"")</f>
        <v/>
      </c>
      <c r="Y65" s="17" t="str">
        <f>IFERROR(AND(OR(Y1:Z64,$AR65)=TRUE,IF(SEARCH(Y$1,$A65)&gt;0,TRUE,FALSE)),"")</f>
        <v/>
      </c>
      <c r="Z65" s="17" t="str">
        <f>IFERROR(AND(OR(Z1:Z64,$AR65)=TRUE,IF(SEARCH(Z$1,$A65)&gt;0,TRUE,FALSE)),"")</f>
        <v/>
      </c>
      <c r="AA65" s="17" t="str">
        <f>IFERROR(AND(OR(AA1:AA64,$AR65)=TRUE,IF(SEARCH(AA$1,$A65)&gt;0,TRUE,FALSE)),"")</f>
        <v/>
      </c>
      <c r="AB65" s="17" t="str">
        <f>IFERROR(AND(OR(AB1:AE64,$AR65)=TRUE,IF(SEARCH(AB$1,$A65)&gt;0,TRUE,FALSE)),"")</f>
        <v/>
      </c>
      <c r="AC65" s="17" t="str">
        <f>IFERROR(AND(OR(AC1:AE64,$AR65)=TRUE,IF(SEARCH(AC$1,$A65)&gt;0,TRUE,FALSE)),"")</f>
        <v/>
      </c>
      <c r="AD65" s="17" t="str">
        <f>IFERROR(AND(OR(AD1:AE64,$AR65)=TRUE,IF(SEARCH(AD$1,$A65)&gt;0,TRUE,FALSE)),"")</f>
        <v/>
      </c>
      <c r="AE65" s="17" t="str">
        <f>IFERROR(AND(OR(AE1:AE64,$AR65)=TRUE,IF(SEARCH(AE$1,$A65)&gt;0,TRUE,FALSE)),"")</f>
        <v/>
      </c>
      <c r="AF65" s="17" t="str">
        <f>IFERROR(AND(OR(AF1:AG64,$AR65)=TRUE,IF(SEARCH(AF$1,$A65)&gt;0,TRUE,FALSE)),"")</f>
        <v/>
      </c>
      <c r="AG65" s="17" t="str">
        <f>IFERROR(AND(OR(AG1:AG64,$AR65)=TRUE,IF(SEARCH(AG$1,$A65)&gt;0,TRUE,FALSE)),"")</f>
        <v/>
      </c>
      <c r="AH65" s="17" t="str">
        <f>IFERROR(AND(OR(AH1:AH64,$AR65)=TRUE,IF(SEARCH(AH$1,$A65)&gt;0,TRUE,FALSE)),"")</f>
        <v/>
      </c>
      <c r="AI65" s="17" t="str">
        <f>IFERROR(AND(OR(AI1:AL64,$AR65)=TRUE,IF(SEARCH(AI$1,$A65)&gt;0,TRUE,FALSE)),"")</f>
        <v/>
      </c>
      <c r="AJ65" s="17" t="str">
        <f>IFERROR(AND(OR(AJ1:AL64,$AR65)=TRUE,IF(SEARCH(AJ$1,$A65)&gt;0,TRUE,FALSE)),"")</f>
        <v/>
      </c>
      <c r="AK65" s="17" t="str">
        <f>IFERROR(AND(OR(AK1:AL64,$AR65)=TRUE,IF(SEARCH(AK$1,$A65)&gt;0,TRUE,FALSE)),"")</f>
        <v/>
      </c>
      <c r="AL65" s="17" t="str">
        <f>IFERROR(AND(OR(AL1:AL64,$AR65)=TRUE,IF(SEARCH(AL$1,$A65)&gt;0,TRUE,FALSE)),"")</f>
        <v/>
      </c>
      <c r="AM65" s="17" t="str">
        <f>IFERROR(AND(OR(AM1:AO64,$AR65)=TRUE,IF(SEARCH(AM$1,$A65)&gt;0,TRUE,FALSE)),"")</f>
        <v/>
      </c>
      <c r="AN65" s="17" t="str">
        <f>IFERROR(AND(OR(AN1:AO64,$AR65)=TRUE,IF(SEARCH(AN$1,$A65)&gt;0,TRUE,FALSE)),"")</f>
        <v/>
      </c>
      <c r="AO65" s="17" t="str">
        <f>IFERROR(AND(OR(AO1:AO64,$AR65)=TRUE,IF(SEARCH(AO$1,$A65)&gt;0,TRUE,FALSE)),"")</f>
        <v/>
      </c>
      <c r="AP65" s="17">
        <f t="shared" si="5"/>
        <v>0</v>
      </c>
      <c r="AQ65" s="17" t="b">
        <f t="shared" si="6"/>
        <v>0</v>
      </c>
      <c r="AR65" s="17" t="b">
        <f t="shared" si="7"/>
        <v>0</v>
      </c>
      <c r="AS65" s="17" t="b">
        <f t="shared" si="8"/>
        <v>0</v>
      </c>
      <c r="AT65" s="17" t="b">
        <f>IF(E65&gt;'Overview (RESPONSES REQUIRED)'!$F$56,FALSE,TRUE)</f>
        <v>0</v>
      </c>
      <c r="AU65" s="17" t="b">
        <f>IF('Overview (RESPONSES REQUIRED)'!$D$56="Y", TRUE, FALSE)</f>
        <v>0</v>
      </c>
      <c r="AV65" s="17" t="str">
        <f t="shared" si="9"/>
        <v>N</v>
      </c>
    </row>
    <row r="66" spans="1:48" ht="15" x14ac:dyDescent="0.15">
      <c r="A66" s="17" t="s">
        <v>2027</v>
      </c>
      <c r="B66" s="17">
        <v>1</v>
      </c>
      <c r="C66" s="17">
        <v>1</v>
      </c>
      <c r="D66" s="17" t="s">
        <v>2020</v>
      </c>
      <c r="E66" s="17">
        <v>4</v>
      </c>
      <c r="F66" s="17" t="str">
        <f>IF('ENDC-mmW'!P69="Y", "Y", IF('ENDC-mmW'!P69="N", "N", 0))</f>
        <v>N</v>
      </c>
      <c r="G66" s="17" t="str">
        <f>IFERROR(AND(OR(G1:H65,$AR66)=TRUE,IF(SEARCH(G$1,$A66)&gt;0,TRUE,FALSE)),"")</f>
        <v/>
      </c>
      <c r="H66" s="17" t="str">
        <f>IFERROR(AND(OR(H1:H65,$AR66)=TRUE,IF(SEARCH(H$1,$A66)&gt;0,TRUE,FALSE)),"")</f>
        <v/>
      </c>
      <c r="I66" s="17" t="str">
        <f>IFERROR(AND(OR(I1:L65,$AR66)=TRUE,IF(SEARCH(I$1,$A66)&gt;0,TRUE,FALSE)),"")</f>
        <v/>
      </c>
      <c r="J66" s="17" t="str">
        <f>IFERROR(AND(OR(J1:L65,$AR66)=TRUE,IF(SEARCH(J$1,$A66)&gt;0,TRUE,FALSE)),"")</f>
        <v/>
      </c>
      <c r="K66" s="17" t="str">
        <f>IFERROR(AND(OR(K1:L65,$AR66)=TRUE,IF(SEARCH(K$1,$A66)&gt;0,TRUE,FALSE)),"")</f>
        <v/>
      </c>
      <c r="L66" s="17" t="str">
        <f>IFERROR(AND(OR(L1:L65,$AR66)=TRUE,IF(SEARCH(L$1,$A66)&gt;0,TRUE,FALSE)),"")</f>
        <v/>
      </c>
      <c r="M66" s="17" t="str">
        <f>IFERROR(AND(OR(M1:M65,$AR66)=TRUE,IF(SEARCH(M$1,$A66)&gt;0,TRUE,FALSE)),"")</f>
        <v/>
      </c>
      <c r="N66" s="17" t="str">
        <f>IFERROR(AND(OR(N1:Q65,$AR66)=TRUE,IF(SEARCH(N$1,$A66)&gt;0,TRUE,FALSE)),"")</f>
        <v/>
      </c>
      <c r="O66" s="17" t="str">
        <f>IFERROR(AND(OR(O1:Q65,$AR66)=TRUE,IF(SEARCH(O$1,$A66)&gt;0,TRUE,FALSE)),"")</f>
        <v/>
      </c>
      <c r="P66" s="17" t="b">
        <f>IFERROR(AND(OR(P1:Q65,$AR66)=TRUE,IF(SEARCH(P$1,$A66)&gt;0,TRUE,FALSE)),"")</f>
        <v>0</v>
      </c>
      <c r="Q66" s="17" t="str">
        <f>IFERROR(AND(OR(Q1:Q65,$AR66)=TRUE,IF(SEARCH(Q$1,$A66)&gt;0,TRUE,FALSE)),"")</f>
        <v/>
      </c>
      <c r="R66" s="17" t="str">
        <f>IFERROR(AND(OR(R1:S65,$AR66)=TRUE,IF(SEARCH(R$1,$A66)&gt;0,TRUE,FALSE)),"")</f>
        <v/>
      </c>
      <c r="S66" s="17" t="str">
        <f>IFERROR(AND(OR(S1:S65,$AR66)=TRUE,IF(SEARCH(S$1,$A66)&gt;0,TRUE,FALSE)),"")</f>
        <v/>
      </c>
      <c r="T66" s="17" t="str">
        <f>IFERROR(AND(OR(T1:T65,$AR66)=TRUE,IF(SEARCH(T$1,$A66)&gt;0,TRUE,FALSE)),"")</f>
        <v/>
      </c>
      <c r="U66" s="17" t="str">
        <f>IFERROR(AND(OR(U1:V65,$AR66)=TRUE,IF(SEARCH(U$1,$A66)&gt;0,TRUE,FALSE)),"")</f>
        <v/>
      </c>
      <c r="V66" s="17" t="str">
        <f>IFERROR(AND(OR(V1:V65,$AR66)=TRUE,IF(SEARCH(V$1,$A66)&gt;0,TRUE,FALSE)),"")</f>
        <v/>
      </c>
      <c r="W66" s="17" t="str">
        <f>IFERROR(AND(OR(W1:Z65,$AR66)=TRUE,IF(SEARCH(W$1,$A66)&gt;0,TRUE,FALSE)),"")</f>
        <v/>
      </c>
      <c r="X66" s="17" t="str">
        <f>IFERROR(AND(OR(X1:Z65,$AR66)=TRUE,IF(SEARCH(X$1,$A66)&gt;0,TRUE,FALSE)),"")</f>
        <v/>
      </c>
      <c r="Y66" s="17" t="str">
        <f>IFERROR(AND(OR(Y1:Z65,$AR66)=TRUE,IF(SEARCH(Y$1,$A66)&gt;0,TRUE,FALSE)),"")</f>
        <v/>
      </c>
      <c r="Z66" s="17" t="str">
        <f>IFERROR(AND(OR(Z1:Z65,$AR66)=TRUE,IF(SEARCH(Z$1,$A66)&gt;0,TRUE,FALSE)),"")</f>
        <v/>
      </c>
      <c r="AA66" s="17" t="str">
        <f>IFERROR(AND(OR(AA1:AA65,$AR66)=TRUE,IF(SEARCH(AA$1,$A66)&gt;0,TRUE,FALSE)),"")</f>
        <v/>
      </c>
      <c r="AB66" s="17" t="str">
        <f>IFERROR(AND(OR(AB1:AE65,$AR66)=TRUE,IF(SEARCH(AB$1,$A66)&gt;0,TRUE,FALSE)),"")</f>
        <v/>
      </c>
      <c r="AC66" s="17" t="str">
        <f>IFERROR(AND(OR(AC1:AE65,$AR66)=TRUE,IF(SEARCH(AC$1,$A66)&gt;0,TRUE,FALSE)),"")</f>
        <v/>
      </c>
      <c r="AD66" s="17" t="str">
        <f>IFERROR(AND(OR(AD1:AE65,$AR66)=TRUE,IF(SEARCH(AD$1,$A66)&gt;0,TRUE,FALSE)),"")</f>
        <v/>
      </c>
      <c r="AE66" s="17" t="str">
        <f>IFERROR(AND(OR(AE1:AE65,$AR66)=TRUE,IF(SEARCH(AE$1,$A66)&gt;0,TRUE,FALSE)),"")</f>
        <v/>
      </c>
      <c r="AF66" s="17" t="str">
        <f>IFERROR(AND(OR(AF1:AG65,$AR66)=TRUE,IF(SEARCH(AF$1,$A66)&gt;0,TRUE,FALSE)),"")</f>
        <v/>
      </c>
      <c r="AG66" s="17" t="str">
        <f>IFERROR(AND(OR(AG1:AG65,$AR66)=TRUE,IF(SEARCH(AG$1,$A66)&gt;0,TRUE,FALSE)),"")</f>
        <v/>
      </c>
      <c r="AH66" s="17" t="str">
        <f>IFERROR(AND(OR(AH1:AH65,$AR66)=TRUE,IF(SEARCH(AH$1,$A66)&gt;0,TRUE,FALSE)),"")</f>
        <v/>
      </c>
      <c r="AI66" s="17" t="str">
        <f>IFERROR(AND(OR(AI1:AL65,$AR66)=TRUE,IF(SEARCH(AI$1,$A66)&gt;0,TRUE,FALSE)),"")</f>
        <v/>
      </c>
      <c r="AJ66" s="17" t="str">
        <f>IFERROR(AND(OR(AJ1:AL65,$AR66)=TRUE,IF(SEARCH(AJ$1,$A66)&gt;0,TRUE,FALSE)),"")</f>
        <v/>
      </c>
      <c r="AK66" s="17" t="str">
        <f>IFERROR(AND(OR(AK1:AL65,$AR66)=TRUE,IF(SEARCH(AK$1,$A66)&gt;0,TRUE,FALSE)),"")</f>
        <v/>
      </c>
      <c r="AL66" s="17" t="str">
        <f>IFERROR(AND(OR(AL1:AL65,$AR66)=TRUE,IF(SEARCH(AL$1,$A66)&gt;0,TRUE,FALSE)),"")</f>
        <v/>
      </c>
      <c r="AM66" s="17" t="str">
        <f>IFERROR(AND(OR(AM1:AO65,$AR66)=TRUE,IF(SEARCH(AM$1,$A66)&gt;0,TRUE,FALSE)),"")</f>
        <v/>
      </c>
      <c r="AN66" s="17" t="str">
        <f>IFERROR(AND(OR(AN1:AO65,$AR66)=TRUE,IF(SEARCH(AN$1,$A66)&gt;0,TRUE,FALSE)),"")</f>
        <v/>
      </c>
      <c r="AO66" s="17" t="str">
        <f>IFERROR(AND(OR(AO1:AO65,$AR66)=TRUE,IF(SEARCH(AO$1,$A66)&gt;0,TRUE,FALSE)),"")</f>
        <v/>
      </c>
      <c r="AP66" s="17">
        <f t="shared" si="5"/>
        <v>0</v>
      </c>
      <c r="AQ66" s="17" t="b">
        <f t="shared" si="6"/>
        <v>0</v>
      </c>
      <c r="AR66" s="17" t="b">
        <f t="shared" si="7"/>
        <v>0</v>
      </c>
      <c r="AS66" s="17" t="b">
        <f t="shared" si="8"/>
        <v>0</v>
      </c>
      <c r="AT66" s="17" t="b">
        <f>IF(E66&gt;'Overview (RESPONSES REQUIRED)'!$F$56,FALSE,TRUE)</f>
        <v>0</v>
      </c>
      <c r="AU66" s="17" t="b">
        <f>IF('Overview (RESPONSES REQUIRED)'!$D$56="Y", TRUE, FALSE)</f>
        <v>0</v>
      </c>
      <c r="AV66" s="17" t="str">
        <f t="shared" si="9"/>
        <v>N</v>
      </c>
    </row>
    <row r="67" spans="1:48" ht="15" x14ac:dyDescent="0.15">
      <c r="A67" s="17" t="s">
        <v>2028</v>
      </c>
      <c r="B67" s="17">
        <v>1</v>
      </c>
      <c r="C67" s="17">
        <v>1</v>
      </c>
      <c r="D67" s="17" t="s">
        <v>2020</v>
      </c>
      <c r="E67" s="17">
        <v>8</v>
      </c>
      <c r="F67" s="17" t="str">
        <f>IF('ENDC-mmW'!P70="Y", "Y", IF('ENDC-mmW'!P70="N", "N", 0))</f>
        <v>N</v>
      </c>
      <c r="G67" s="17" t="str">
        <f>IFERROR(AND(OR(G1:H66,$AR67)=TRUE,IF(SEARCH(G$1,$A67)&gt;0,TRUE,FALSE)),"")</f>
        <v/>
      </c>
      <c r="H67" s="17" t="str">
        <f>IFERROR(AND(OR(H1:H66,$AR67)=TRUE,IF(SEARCH(H$1,$A67)&gt;0,TRUE,FALSE)),"")</f>
        <v/>
      </c>
      <c r="I67" s="17" t="str">
        <f>IFERROR(AND(OR(I1:L66,$AR67)=TRUE,IF(SEARCH(I$1,$A67)&gt;0,TRUE,FALSE)),"")</f>
        <v/>
      </c>
      <c r="J67" s="17" t="str">
        <f>IFERROR(AND(OR(J1:L66,$AR67)=TRUE,IF(SEARCH(J$1,$A67)&gt;0,TRUE,FALSE)),"")</f>
        <v/>
      </c>
      <c r="K67" s="17" t="str">
        <f>IFERROR(AND(OR(K1:L66,$AR67)=TRUE,IF(SEARCH(K$1,$A67)&gt;0,TRUE,FALSE)),"")</f>
        <v/>
      </c>
      <c r="L67" s="17" t="str">
        <f>IFERROR(AND(OR(L1:L66,$AR67)=TRUE,IF(SEARCH(L$1,$A67)&gt;0,TRUE,FALSE)),"")</f>
        <v/>
      </c>
      <c r="M67" s="17" t="str">
        <f>IFERROR(AND(OR(M1:M66,$AR67)=TRUE,IF(SEARCH(M$1,$A67)&gt;0,TRUE,FALSE)),"")</f>
        <v/>
      </c>
      <c r="N67" s="17" t="str">
        <f>IFERROR(AND(OR(N1:Q66,$AR67)=TRUE,IF(SEARCH(N$1,$A67)&gt;0,TRUE,FALSE)),"")</f>
        <v/>
      </c>
      <c r="O67" s="17" t="str">
        <f>IFERROR(AND(OR(O1:Q66,$AR67)=TRUE,IF(SEARCH(O$1,$A67)&gt;0,TRUE,FALSE)),"")</f>
        <v/>
      </c>
      <c r="P67" s="17" t="str">
        <f>IFERROR(AND(OR(P1:Q66,$AR67)=TRUE,IF(SEARCH(P$1,$A67)&gt;0,TRUE,FALSE)),"")</f>
        <v/>
      </c>
      <c r="Q67" s="17" t="b">
        <f>IFERROR(AND(OR(Q1:Q66,$AR67)=TRUE,IF(SEARCH(Q$1,$A67)&gt;0,TRUE,FALSE)),"")</f>
        <v>0</v>
      </c>
      <c r="R67" s="17" t="str">
        <f>IFERROR(AND(OR(R1:S66,$AR67)=TRUE,IF(SEARCH(R$1,$A67)&gt;0,TRUE,FALSE)),"")</f>
        <v/>
      </c>
      <c r="S67" s="17" t="str">
        <f>IFERROR(AND(OR(S1:S66,$AR67)=TRUE,IF(SEARCH(S$1,$A67)&gt;0,TRUE,FALSE)),"")</f>
        <v/>
      </c>
      <c r="T67" s="17" t="str">
        <f>IFERROR(AND(OR(T1:T66,$AR67)=TRUE,IF(SEARCH(T$1,$A67)&gt;0,TRUE,FALSE)),"")</f>
        <v/>
      </c>
      <c r="U67" s="17" t="str">
        <f>IFERROR(AND(OR(U1:V66,$AR67)=TRUE,IF(SEARCH(U$1,$A67)&gt;0,TRUE,FALSE)),"")</f>
        <v/>
      </c>
      <c r="V67" s="17" t="str">
        <f>IFERROR(AND(OR(V1:V66,$AR67)=TRUE,IF(SEARCH(V$1,$A67)&gt;0,TRUE,FALSE)),"")</f>
        <v/>
      </c>
      <c r="W67" s="17" t="str">
        <f>IFERROR(AND(OR(W1:Z66,$AR67)=TRUE,IF(SEARCH(W$1,$A67)&gt;0,TRUE,FALSE)),"")</f>
        <v/>
      </c>
      <c r="X67" s="17" t="str">
        <f>IFERROR(AND(OR(X1:Z66,$AR67)=TRUE,IF(SEARCH(X$1,$A67)&gt;0,TRUE,FALSE)),"")</f>
        <v/>
      </c>
      <c r="Y67" s="17" t="str">
        <f>IFERROR(AND(OR(Y1:Z66,$AR67)=TRUE,IF(SEARCH(Y$1,$A67)&gt;0,TRUE,FALSE)),"")</f>
        <v/>
      </c>
      <c r="Z67" s="17" t="str">
        <f>IFERROR(AND(OR(Z1:Z66,$AR67)=TRUE,IF(SEARCH(Z$1,$A67)&gt;0,TRUE,FALSE)),"")</f>
        <v/>
      </c>
      <c r="AA67" s="17" t="str">
        <f>IFERROR(AND(OR(AA1:AA66,$AR67)=TRUE,IF(SEARCH(AA$1,$A67)&gt;0,TRUE,FALSE)),"")</f>
        <v/>
      </c>
      <c r="AB67" s="17" t="str">
        <f>IFERROR(AND(OR(AB1:AE66,$AR67)=TRUE,IF(SEARCH(AB$1,$A67)&gt;0,TRUE,FALSE)),"")</f>
        <v/>
      </c>
      <c r="AC67" s="17" t="str">
        <f>IFERROR(AND(OR(AC1:AE66,$AR67)=TRUE,IF(SEARCH(AC$1,$A67)&gt;0,TRUE,FALSE)),"")</f>
        <v/>
      </c>
      <c r="AD67" s="17" t="str">
        <f>IFERROR(AND(OR(AD1:AE66,$AR67)=TRUE,IF(SEARCH(AD$1,$A67)&gt;0,TRUE,FALSE)),"")</f>
        <v/>
      </c>
      <c r="AE67" s="17" t="str">
        <f>IFERROR(AND(OR(AE1:AE66,$AR67)=TRUE,IF(SEARCH(AE$1,$A67)&gt;0,TRUE,FALSE)),"")</f>
        <v/>
      </c>
      <c r="AF67" s="17" t="str">
        <f>IFERROR(AND(OR(AF1:AG66,$AR67)=TRUE,IF(SEARCH(AF$1,$A67)&gt;0,TRUE,FALSE)),"")</f>
        <v/>
      </c>
      <c r="AG67" s="17" t="str">
        <f>IFERROR(AND(OR(AG1:AG66,$AR67)=TRUE,IF(SEARCH(AG$1,$A67)&gt;0,TRUE,FALSE)),"")</f>
        <v/>
      </c>
      <c r="AH67" s="17" t="str">
        <f>IFERROR(AND(OR(AH1:AH66,$AR67)=TRUE,IF(SEARCH(AH$1,$A67)&gt;0,TRUE,FALSE)),"")</f>
        <v/>
      </c>
      <c r="AI67" s="17" t="str">
        <f>IFERROR(AND(OR(AI1:AL66,$AR67)=TRUE,IF(SEARCH(AI$1,$A67)&gt;0,TRUE,FALSE)),"")</f>
        <v/>
      </c>
      <c r="AJ67" s="17" t="str">
        <f>IFERROR(AND(OR(AJ1:AL66,$AR67)=TRUE,IF(SEARCH(AJ$1,$A67)&gt;0,TRUE,FALSE)),"")</f>
        <v/>
      </c>
      <c r="AK67" s="17" t="str">
        <f>IFERROR(AND(OR(AK1:AL66,$AR67)=TRUE,IF(SEARCH(AK$1,$A67)&gt;0,TRUE,FALSE)),"")</f>
        <v/>
      </c>
      <c r="AL67" s="17" t="str">
        <f>IFERROR(AND(OR(AL1:AL66,$AR67)=TRUE,IF(SEARCH(AL$1,$A67)&gt;0,TRUE,FALSE)),"")</f>
        <v/>
      </c>
      <c r="AM67" s="17" t="str">
        <f>IFERROR(AND(OR(AM1:AO66,$AR67)=TRUE,IF(SEARCH(AM$1,$A67)&gt;0,TRUE,FALSE)),"")</f>
        <v/>
      </c>
      <c r="AN67" s="17" t="str">
        <f>IFERROR(AND(OR(AN1:AO66,$AR67)=TRUE,IF(SEARCH(AN$1,$A67)&gt;0,TRUE,FALSE)),"")</f>
        <v/>
      </c>
      <c r="AO67" s="17" t="str">
        <f>IFERROR(AND(OR(AO1:AO66,$AR67)=TRUE,IF(SEARCH(AO$1,$A67)&gt;0,TRUE,FALSE)),"")</f>
        <v/>
      </c>
      <c r="AP67" s="17">
        <f t="shared" ref="AP67:AP98" si="10">COUNTIF(G67:AO67,TRUE)</f>
        <v>0</v>
      </c>
      <c r="AQ67" s="17" t="b">
        <f t="shared" ref="AQ67:AQ98" si="11">IFERROR(AND(G67:AO67), TRUE)</f>
        <v>0</v>
      </c>
      <c r="AR67" s="17" t="b">
        <f t="shared" ref="AR67:AR98" si="12">IF(F67="Y",TRUE,IF(F67="N",FALSE,0))</f>
        <v>0</v>
      </c>
      <c r="AS67" s="17" t="b">
        <f t="shared" ref="AS67:AS98" si="13">IF(AR67=FALSE, FALSE, AQ67)</f>
        <v>0</v>
      </c>
      <c r="AT67" s="17" t="b">
        <f>IF(E67&gt;'Overview (RESPONSES REQUIRED)'!$F$56,FALSE,TRUE)</f>
        <v>0</v>
      </c>
      <c r="AU67" s="17" t="b">
        <f>IF('Overview (RESPONSES REQUIRED)'!$D$56="Y", TRUE, FALSE)</f>
        <v>0</v>
      </c>
      <c r="AV67" s="17" t="str">
        <f t="shared" ref="AV67:AV98" si="14">IF(AND(AT67,AU67)=FALSE,"N",IF(AS67=TRUE,"Y",IF(F67=0,"E","N")))</f>
        <v>N</v>
      </c>
    </row>
    <row r="68" spans="1:48" ht="15" x14ac:dyDescent="0.15">
      <c r="A68" s="17" t="s">
        <v>2029</v>
      </c>
      <c r="B68" s="17">
        <v>1</v>
      </c>
      <c r="C68" s="17">
        <v>1</v>
      </c>
      <c r="D68" s="17" t="s">
        <v>2020</v>
      </c>
      <c r="E68" s="17">
        <v>2</v>
      </c>
      <c r="F68" s="17" t="str">
        <f>IF('ENDC-mmW'!P71="Y", "Y", IF('ENDC-mmW'!P71="N", "N", 0))</f>
        <v>N</v>
      </c>
      <c r="G68" s="17" t="str">
        <f>IFERROR(AND(OR(G1:H67,$AR68)=TRUE,IF(SEARCH(G$1,$A68)&gt;0,TRUE,FALSE)),"")</f>
        <v/>
      </c>
      <c r="H68" s="17" t="str">
        <f>IFERROR(AND(OR(H1:H67,$AR68)=TRUE,IF(SEARCH(H$1,$A68)&gt;0,TRUE,FALSE)),"")</f>
        <v/>
      </c>
      <c r="I68" s="17" t="b">
        <f>IFERROR(AND(OR(I1:L67,$AR68)=TRUE,IF(SEARCH(I$1,$A68)&gt;0,TRUE,FALSE)),"")</f>
        <v>0</v>
      </c>
      <c r="J68" s="17" t="str">
        <f>IFERROR(AND(OR(J1:L67,$AR68)=TRUE,IF(SEARCH(J$1,$A68)&gt;0,TRUE,FALSE)),"")</f>
        <v/>
      </c>
      <c r="K68" s="17" t="str">
        <f>IFERROR(AND(OR(K1:L67,$AR68)=TRUE,IF(SEARCH(K$1,$A68)&gt;0,TRUE,FALSE)),"")</f>
        <v/>
      </c>
      <c r="L68" s="17" t="str">
        <f>IFERROR(AND(OR(L1:L67,$AR68)=TRUE,IF(SEARCH(L$1,$A68)&gt;0,TRUE,FALSE)),"")</f>
        <v/>
      </c>
      <c r="M68" s="17" t="str">
        <f>IFERROR(AND(OR(M1:M67,$AR68)=TRUE,IF(SEARCH(M$1,$A68)&gt;0,TRUE,FALSE)),"")</f>
        <v/>
      </c>
      <c r="N68" s="17" t="str">
        <f>IFERROR(AND(OR(N1:Q67,$AR68)=TRUE,IF(SEARCH(N$1,$A68)&gt;0,TRUE,FALSE)),"")</f>
        <v/>
      </c>
      <c r="O68" s="17" t="str">
        <f>IFERROR(AND(OR(O1:Q67,$AR68)=TRUE,IF(SEARCH(O$1,$A68)&gt;0,TRUE,FALSE)),"")</f>
        <v/>
      </c>
      <c r="P68" s="17" t="str">
        <f>IFERROR(AND(OR(P1:Q67,$AR68)=TRUE,IF(SEARCH(P$1,$A68)&gt;0,TRUE,FALSE)),"")</f>
        <v/>
      </c>
      <c r="Q68" s="17" t="str">
        <f>IFERROR(AND(OR(Q1:Q67,$AR68)=TRUE,IF(SEARCH(Q$1,$A68)&gt;0,TRUE,FALSE)),"")</f>
        <v/>
      </c>
      <c r="R68" s="17" t="str">
        <f>IFERROR(AND(OR(R1:S67,$AR68)=TRUE,IF(SEARCH(R$1,$A68)&gt;0,TRUE,FALSE)),"")</f>
        <v/>
      </c>
      <c r="S68" s="17" t="str">
        <f>IFERROR(AND(OR(S1:S67,$AR68)=TRUE,IF(SEARCH(S$1,$A68)&gt;0,TRUE,FALSE)),"")</f>
        <v/>
      </c>
      <c r="T68" s="17" t="str">
        <f>IFERROR(AND(OR(T1:T67,$AR68)=TRUE,IF(SEARCH(T$1,$A68)&gt;0,TRUE,FALSE)),"")</f>
        <v/>
      </c>
      <c r="U68" s="17" t="str">
        <f>IFERROR(AND(OR(U1:V67,$AR68)=TRUE,IF(SEARCH(U$1,$A68)&gt;0,TRUE,FALSE)),"")</f>
        <v/>
      </c>
      <c r="V68" s="17" t="str">
        <f>IFERROR(AND(OR(V1:V67,$AR68)=TRUE,IF(SEARCH(V$1,$A68)&gt;0,TRUE,FALSE)),"")</f>
        <v/>
      </c>
      <c r="W68" s="17" t="str">
        <f>IFERROR(AND(OR(W1:Z67,$AR68)=TRUE,IF(SEARCH(W$1,$A68)&gt;0,TRUE,FALSE)),"")</f>
        <v/>
      </c>
      <c r="X68" s="17" t="str">
        <f>IFERROR(AND(OR(X1:Z67,$AR68)=TRUE,IF(SEARCH(X$1,$A68)&gt;0,TRUE,FALSE)),"")</f>
        <v/>
      </c>
      <c r="Y68" s="17" t="str">
        <f>IFERROR(AND(OR(Y1:Z67,$AR68)=TRUE,IF(SEARCH(Y$1,$A68)&gt;0,TRUE,FALSE)),"")</f>
        <v/>
      </c>
      <c r="Z68" s="17" t="str">
        <f>IFERROR(AND(OR(Z1:Z67,$AR68)=TRUE,IF(SEARCH(Z$1,$A68)&gt;0,TRUE,FALSE)),"")</f>
        <v/>
      </c>
      <c r="AA68" s="17" t="str">
        <f>IFERROR(AND(OR(AA1:AA67,$AR68)=TRUE,IF(SEARCH(AA$1,$A68)&gt;0,TRUE,FALSE)),"")</f>
        <v/>
      </c>
      <c r="AB68" s="17" t="str">
        <f>IFERROR(AND(OR(AB1:AE67,$AR68)=TRUE,IF(SEARCH(AB$1,$A68)&gt;0,TRUE,FALSE)),"")</f>
        <v/>
      </c>
      <c r="AC68" s="17" t="str">
        <f>IFERROR(AND(OR(AC1:AE67,$AR68)=TRUE,IF(SEARCH(AC$1,$A68)&gt;0,TRUE,FALSE)),"")</f>
        <v/>
      </c>
      <c r="AD68" s="17" t="str">
        <f>IFERROR(AND(OR(AD1:AE67,$AR68)=TRUE,IF(SEARCH(AD$1,$A68)&gt;0,TRUE,FALSE)),"")</f>
        <v/>
      </c>
      <c r="AE68" s="17" t="str">
        <f>IFERROR(AND(OR(AE1:AE67,$AR68)=TRUE,IF(SEARCH(AE$1,$A68)&gt;0,TRUE,FALSE)),"")</f>
        <v/>
      </c>
      <c r="AF68" s="17" t="str">
        <f>IFERROR(AND(OR(AF1:AG67,$AR68)=TRUE,IF(SEARCH(AF$1,$A68)&gt;0,TRUE,FALSE)),"")</f>
        <v/>
      </c>
      <c r="AG68" s="17" t="str">
        <f>IFERROR(AND(OR(AG1:AG67,$AR68)=TRUE,IF(SEARCH(AG$1,$A68)&gt;0,TRUE,FALSE)),"")</f>
        <v/>
      </c>
      <c r="AH68" s="17" t="str">
        <f>IFERROR(AND(OR(AH1:AH67,$AR68)=TRUE,IF(SEARCH(AH$1,$A68)&gt;0,TRUE,FALSE)),"")</f>
        <v/>
      </c>
      <c r="AI68" s="17" t="str">
        <f>IFERROR(AND(OR(AI1:AL67,$AR68)=TRUE,IF(SEARCH(AI$1,$A68)&gt;0,TRUE,FALSE)),"")</f>
        <v/>
      </c>
      <c r="AJ68" s="17" t="str">
        <f>IFERROR(AND(OR(AJ1:AL67,$AR68)=TRUE,IF(SEARCH(AJ$1,$A68)&gt;0,TRUE,FALSE)),"")</f>
        <v/>
      </c>
      <c r="AK68" s="17" t="str">
        <f>IFERROR(AND(OR(AK1:AL67,$AR68)=TRUE,IF(SEARCH(AK$1,$A68)&gt;0,TRUE,FALSE)),"")</f>
        <v/>
      </c>
      <c r="AL68" s="17" t="str">
        <f>IFERROR(AND(OR(AL1:AL67,$AR68)=TRUE,IF(SEARCH(AL$1,$A68)&gt;0,TRUE,FALSE)),"")</f>
        <v/>
      </c>
      <c r="AM68" s="17" t="str">
        <f>IFERROR(AND(OR(AM1:AO67,$AR68)=TRUE,IF(SEARCH(AM$1,$A68)&gt;0,TRUE,FALSE)),"")</f>
        <v/>
      </c>
      <c r="AN68" s="17" t="str">
        <f>IFERROR(AND(OR(AN1:AO67,$AR68)=TRUE,IF(SEARCH(AN$1,$A68)&gt;0,TRUE,FALSE)),"")</f>
        <v/>
      </c>
      <c r="AO68" s="17" t="str">
        <f>IFERROR(AND(OR(AO1:AO67,$AR68)=TRUE,IF(SEARCH(AO$1,$A68)&gt;0,TRUE,FALSE)),"")</f>
        <v/>
      </c>
      <c r="AP68" s="17">
        <f t="shared" si="10"/>
        <v>0</v>
      </c>
      <c r="AQ68" s="17" t="b">
        <f t="shared" si="11"/>
        <v>0</v>
      </c>
      <c r="AR68" s="17" t="b">
        <f t="shared" si="12"/>
        <v>0</v>
      </c>
      <c r="AS68" s="17" t="b">
        <f t="shared" si="13"/>
        <v>0</v>
      </c>
      <c r="AT68" s="17" t="b">
        <f>IF(E68&gt;'Overview (RESPONSES REQUIRED)'!$F$56,FALSE,TRUE)</f>
        <v>0</v>
      </c>
      <c r="AU68" s="17" t="b">
        <f>IF('Overview (RESPONSES REQUIRED)'!$D$56="Y", TRUE, FALSE)</f>
        <v>0</v>
      </c>
      <c r="AV68" s="17" t="str">
        <f t="shared" si="14"/>
        <v>N</v>
      </c>
    </row>
    <row r="69" spans="1:48" ht="15" x14ac:dyDescent="0.15">
      <c r="A69" s="17" t="s">
        <v>2030</v>
      </c>
      <c r="B69" s="17">
        <v>1</v>
      </c>
      <c r="C69" s="17">
        <v>1</v>
      </c>
      <c r="D69" s="17" t="s">
        <v>2020</v>
      </c>
      <c r="E69" s="17">
        <v>2</v>
      </c>
      <c r="F69" s="17" t="str">
        <f>IF('ENDC-mmW'!P72="Y", "Y", IF('ENDC-mmW'!P72="N", "N", 0))</f>
        <v>N</v>
      </c>
      <c r="G69" s="17" t="str">
        <f>IFERROR(AND(OR(G1:H68,$AR69)=TRUE,IF(SEARCH(G$1,$A69)&gt;0,TRUE,FALSE)),"")</f>
        <v/>
      </c>
      <c r="H69" s="17" t="str">
        <f>IFERROR(AND(OR(H1:H68,$AR69)=TRUE,IF(SEARCH(H$1,$A69)&gt;0,TRUE,FALSE)),"")</f>
        <v/>
      </c>
      <c r="I69" s="17" t="str">
        <f>IFERROR(AND(OR(I1:L68,$AR69)=TRUE,IF(SEARCH(I$1,$A69)&gt;0,TRUE,FALSE)),"")</f>
        <v/>
      </c>
      <c r="J69" s="17" t="str">
        <f>IFERROR(AND(OR(J1:L68,$AR69)=TRUE,IF(SEARCH(J$1,$A69)&gt;0,TRUE,FALSE)),"")</f>
        <v/>
      </c>
      <c r="K69" s="17" t="str">
        <f>IFERROR(AND(OR(K1:L68,$AR69)=TRUE,IF(SEARCH(K$1,$A69)&gt;0,TRUE,FALSE)),"")</f>
        <v/>
      </c>
      <c r="L69" s="17" t="str">
        <f>IFERROR(AND(OR(L1:L68,$AR69)=TRUE,IF(SEARCH(L$1,$A69)&gt;0,TRUE,FALSE)),"")</f>
        <v/>
      </c>
      <c r="M69" s="17" t="str">
        <f>IFERROR(AND(OR(M1:M68,$AR69)=TRUE,IF(SEARCH(M$1,$A69)&gt;0,TRUE,FALSE)),"")</f>
        <v/>
      </c>
      <c r="N69" s="17" t="b">
        <f>IFERROR(AND(OR(N1:Q68,$AR69)=TRUE,IF(SEARCH(N$1,$A69)&gt;0,TRUE,FALSE)),"")</f>
        <v>0</v>
      </c>
      <c r="O69" s="17" t="str">
        <f>IFERROR(AND(OR(O1:Q68,$AR69)=TRUE,IF(SEARCH(O$1,$A69)&gt;0,TRUE,FALSE)),"")</f>
        <v/>
      </c>
      <c r="P69" s="17" t="str">
        <f>IFERROR(AND(OR(P1:Q68,$AR69)=TRUE,IF(SEARCH(P$1,$A69)&gt;0,TRUE,FALSE)),"")</f>
        <v/>
      </c>
      <c r="Q69" s="17" t="str">
        <f>IFERROR(AND(OR(Q1:Q68,$AR69)=TRUE,IF(SEARCH(Q$1,$A69)&gt;0,TRUE,FALSE)),"")</f>
        <v/>
      </c>
      <c r="R69" s="17" t="str">
        <f>IFERROR(AND(OR(R1:S68,$AR69)=TRUE,IF(SEARCH(R$1,$A69)&gt;0,TRUE,FALSE)),"")</f>
        <v/>
      </c>
      <c r="S69" s="17" t="str">
        <f>IFERROR(AND(OR(S1:S68,$AR69)=TRUE,IF(SEARCH(S$1,$A69)&gt;0,TRUE,FALSE)),"")</f>
        <v/>
      </c>
      <c r="T69" s="17" t="str">
        <f>IFERROR(AND(OR(T1:T68,$AR69)=TRUE,IF(SEARCH(T$1,$A69)&gt;0,TRUE,FALSE)),"")</f>
        <v/>
      </c>
      <c r="U69" s="17" t="str">
        <f>IFERROR(AND(OR(U1:V68,$AR69)=TRUE,IF(SEARCH(U$1,$A69)&gt;0,TRUE,FALSE)),"")</f>
        <v/>
      </c>
      <c r="V69" s="17" t="str">
        <f>IFERROR(AND(OR(V1:V68,$AR69)=TRUE,IF(SEARCH(V$1,$A69)&gt;0,TRUE,FALSE)),"")</f>
        <v/>
      </c>
      <c r="W69" s="17" t="str">
        <f>IFERROR(AND(OR(W1:Z68,$AR69)=TRUE,IF(SEARCH(W$1,$A69)&gt;0,TRUE,FALSE)),"")</f>
        <v/>
      </c>
      <c r="X69" s="17" t="str">
        <f>IFERROR(AND(OR(X1:Z68,$AR69)=TRUE,IF(SEARCH(X$1,$A69)&gt;0,TRUE,FALSE)),"")</f>
        <v/>
      </c>
      <c r="Y69" s="17" t="str">
        <f>IFERROR(AND(OR(Y1:Z68,$AR69)=TRUE,IF(SEARCH(Y$1,$A69)&gt;0,TRUE,FALSE)),"")</f>
        <v/>
      </c>
      <c r="Z69" s="17" t="str">
        <f>IFERROR(AND(OR(Z1:Z68,$AR69)=TRUE,IF(SEARCH(Z$1,$A69)&gt;0,TRUE,FALSE)),"")</f>
        <v/>
      </c>
      <c r="AA69" s="17" t="str">
        <f>IFERROR(AND(OR(AA1:AA68,$AR69)=TRUE,IF(SEARCH(AA$1,$A69)&gt;0,TRUE,FALSE)),"")</f>
        <v/>
      </c>
      <c r="AB69" s="17" t="str">
        <f>IFERROR(AND(OR(AB1:AE68,$AR69)=TRUE,IF(SEARCH(AB$1,$A69)&gt;0,TRUE,FALSE)),"")</f>
        <v/>
      </c>
      <c r="AC69" s="17" t="str">
        <f>IFERROR(AND(OR(AC1:AE68,$AR69)=TRUE,IF(SEARCH(AC$1,$A69)&gt;0,TRUE,FALSE)),"")</f>
        <v/>
      </c>
      <c r="AD69" s="17" t="str">
        <f>IFERROR(AND(OR(AD1:AE68,$AR69)=TRUE,IF(SEARCH(AD$1,$A69)&gt;0,TRUE,FALSE)),"")</f>
        <v/>
      </c>
      <c r="AE69" s="17" t="str">
        <f>IFERROR(AND(OR(AE1:AE68,$AR69)=TRUE,IF(SEARCH(AE$1,$A69)&gt;0,TRUE,FALSE)),"")</f>
        <v/>
      </c>
      <c r="AF69" s="17" t="str">
        <f>IFERROR(AND(OR(AF1:AG68,$AR69)=TRUE,IF(SEARCH(AF$1,$A69)&gt;0,TRUE,FALSE)),"")</f>
        <v/>
      </c>
      <c r="AG69" s="17" t="str">
        <f>IFERROR(AND(OR(AG1:AG68,$AR69)=TRUE,IF(SEARCH(AG$1,$A69)&gt;0,TRUE,FALSE)),"")</f>
        <v/>
      </c>
      <c r="AH69" s="17" t="str">
        <f>IFERROR(AND(OR(AH1:AH68,$AR69)=TRUE,IF(SEARCH(AH$1,$A69)&gt;0,TRUE,FALSE)),"")</f>
        <v/>
      </c>
      <c r="AI69" s="17" t="str">
        <f>IFERROR(AND(OR(AI1:AL68,$AR69)=TRUE,IF(SEARCH(AI$1,$A69)&gt;0,TRUE,FALSE)),"")</f>
        <v/>
      </c>
      <c r="AJ69" s="17" t="str">
        <f>IFERROR(AND(OR(AJ1:AL68,$AR69)=TRUE,IF(SEARCH(AJ$1,$A69)&gt;0,TRUE,FALSE)),"")</f>
        <v/>
      </c>
      <c r="AK69" s="17" t="str">
        <f>IFERROR(AND(OR(AK1:AL68,$AR69)=TRUE,IF(SEARCH(AK$1,$A69)&gt;0,TRUE,FALSE)),"")</f>
        <v/>
      </c>
      <c r="AL69" s="17" t="str">
        <f>IFERROR(AND(OR(AL1:AL68,$AR69)=TRUE,IF(SEARCH(AL$1,$A69)&gt;0,TRUE,FALSE)),"")</f>
        <v/>
      </c>
      <c r="AM69" s="17" t="str">
        <f>IFERROR(AND(OR(AM1:AO68,$AR69)=TRUE,IF(SEARCH(AM$1,$A69)&gt;0,TRUE,FALSE)),"")</f>
        <v/>
      </c>
      <c r="AN69" s="17" t="str">
        <f>IFERROR(AND(OR(AN1:AO68,$AR69)=TRUE,IF(SEARCH(AN$1,$A69)&gt;0,TRUE,FALSE)),"")</f>
        <v/>
      </c>
      <c r="AO69" s="17" t="str">
        <f>IFERROR(AND(OR(AO1:AO68,$AR69)=TRUE,IF(SEARCH(AO$1,$A69)&gt;0,TRUE,FALSE)),"")</f>
        <v/>
      </c>
      <c r="AP69" s="17">
        <f t="shared" si="10"/>
        <v>0</v>
      </c>
      <c r="AQ69" s="17" t="b">
        <f t="shared" si="11"/>
        <v>0</v>
      </c>
      <c r="AR69" s="17" t="b">
        <f t="shared" si="12"/>
        <v>0</v>
      </c>
      <c r="AS69" s="17" t="b">
        <f t="shared" si="13"/>
        <v>0</v>
      </c>
      <c r="AT69" s="17" t="b">
        <f>IF(E69&gt;'Overview (RESPONSES REQUIRED)'!$F$56,FALSE,TRUE)</f>
        <v>0</v>
      </c>
      <c r="AU69" s="17" t="b">
        <f>IF('Overview (RESPONSES REQUIRED)'!$D$56="Y", TRUE, FALSE)</f>
        <v>0</v>
      </c>
      <c r="AV69" s="17" t="str">
        <f t="shared" si="14"/>
        <v>N</v>
      </c>
    </row>
    <row r="70" spans="1:48" ht="15" x14ac:dyDescent="0.15">
      <c r="A70" s="17" t="s">
        <v>2031</v>
      </c>
      <c r="B70" s="17">
        <v>1</v>
      </c>
      <c r="C70" s="17">
        <v>1</v>
      </c>
      <c r="D70" s="17" t="s">
        <v>2020</v>
      </c>
      <c r="E70" s="17">
        <v>2</v>
      </c>
      <c r="F70" s="17" t="str">
        <f>IF('ENDC-mmW'!P73="Y", "Y", IF('ENDC-mmW'!P73="N", "N", 0))</f>
        <v>N</v>
      </c>
      <c r="G70" s="17" t="str">
        <f>IFERROR(AND(OR(G1:H69,$AR70)=TRUE,IF(SEARCH(G$1,$A70)&gt;0,TRUE,FALSE)),"")</f>
        <v/>
      </c>
      <c r="H70" s="17" t="str">
        <f>IFERROR(AND(OR(H1:H69,$AR70)=TRUE,IF(SEARCH(H$1,$A70)&gt;0,TRUE,FALSE)),"")</f>
        <v/>
      </c>
      <c r="I70" s="17" t="str">
        <f>IFERROR(AND(OR(I1:L69,$AR70)=TRUE,IF(SEARCH(I$1,$A70)&gt;0,TRUE,FALSE)),"")</f>
        <v/>
      </c>
      <c r="J70" s="17" t="str">
        <f>IFERROR(AND(OR(J1:L69,$AR70)=TRUE,IF(SEARCH(J$1,$A70)&gt;0,TRUE,FALSE)),"")</f>
        <v/>
      </c>
      <c r="K70" s="17" t="str">
        <f>IFERROR(AND(OR(K1:L69,$AR70)=TRUE,IF(SEARCH(K$1,$A70)&gt;0,TRUE,FALSE)),"")</f>
        <v/>
      </c>
      <c r="L70" s="17" t="str">
        <f>IFERROR(AND(OR(L1:L69,$AR70)=TRUE,IF(SEARCH(L$1,$A70)&gt;0,TRUE,FALSE)),"")</f>
        <v/>
      </c>
      <c r="M70" s="17" t="str">
        <f>IFERROR(AND(OR(M1:M69,$AR70)=TRUE,IF(SEARCH(M$1,$A70)&gt;0,TRUE,FALSE)),"")</f>
        <v/>
      </c>
      <c r="N70" s="17" t="str">
        <f>IFERROR(AND(OR(N1:Q69,$AR70)=TRUE,IF(SEARCH(N$1,$A70)&gt;0,TRUE,FALSE)),"")</f>
        <v/>
      </c>
      <c r="O70" s="17" t="str">
        <f>IFERROR(AND(OR(O1:Q69,$AR70)=TRUE,IF(SEARCH(O$1,$A70)&gt;0,TRUE,FALSE)),"")</f>
        <v/>
      </c>
      <c r="P70" s="17" t="str">
        <f>IFERROR(AND(OR(P1:Q69,$AR70)=TRUE,IF(SEARCH(P$1,$A70)&gt;0,TRUE,FALSE)),"")</f>
        <v/>
      </c>
      <c r="Q70" s="17" t="str">
        <f>IFERROR(AND(OR(Q1:Q69,$AR70)=TRUE,IF(SEARCH(Q$1,$A70)&gt;0,TRUE,FALSE)),"")</f>
        <v/>
      </c>
      <c r="R70" s="17" t="str">
        <f>IFERROR(AND(OR(R1:S69,$AR70)=TRUE,IF(SEARCH(R$1,$A70)&gt;0,TRUE,FALSE)),"")</f>
        <v/>
      </c>
      <c r="S70" s="17" t="str">
        <f>IFERROR(AND(OR(S1:S69,$AR70)=TRUE,IF(SEARCH(S$1,$A70)&gt;0,TRUE,FALSE)),"")</f>
        <v/>
      </c>
      <c r="T70" s="17" t="b">
        <f>IFERROR(AND(OR(T1:T69,$AR70)=TRUE,IF(SEARCH(T$1,$A70)&gt;0,TRUE,FALSE)),"")</f>
        <v>0</v>
      </c>
      <c r="U70" s="17" t="str">
        <f>IFERROR(AND(OR(U1:V69,$AR70)=TRUE,IF(SEARCH(U$1,$A70)&gt;0,TRUE,FALSE)),"")</f>
        <v/>
      </c>
      <c r="V70" s="17" t="str">
        <f>IFERROR(AND(OR(V1:V69,$AR70)=TRUE,IF(SEARCH(V$1,$A70)&gt;0,TRUE,FALSE)),"")</f>
        <v/>
      </c>
      <c r="W70" s="17" t="str">
        <f>IFERROR(AND(OR(W1:Z69,$AR70)=TRUE,IF(SEARCH(W$1,$A70)&gt;0,TRUE,FALSE)),"")</f>
        <v/>
      </c>
      <c r="X70" s="17" t="str">
        <f>IFERROR(AND(OR(X1:Z69,$AR70)=TRUE,IF(SEARCH(X$1,$A70)&gt;0,TRUE,FALSE)),"")</f>
        <v/>
      </c>
      <c r="Y70" s="17" t="str">
        <f>IFERROR(AND(OR(Y1:Z69,$AR70)=TRUE,IF(SEARCH(Y$1,$A70)&gt;0,TRUE,FALSE)),"")</f>
        <v/>
      </c>
      <c r="Z70" s="17" t="str">
        <f>IFERROR(AND(OR(Z1:Z69,$AR70)=TRUE,IF(SEARCH(Z$1,$A70)&gt;0,TRUE,FALSE)),"")</f>
        <v/>
      </c>
      <c r="AA70" s="17" t="str">
        <f>IFERROR(AND(OR(AA1:AA69,$AR70)=TRUE,IF(SEARCH(AA$1,$A70)&gt;0,TRUE,FALSE)),"")</f>
        <v/>
      </c>
      <c r="AB70" s="17" t="str">
        <f>IFERROR(AND(OR(AB1:AE69,$AR70)=TRUE,IF(SEARCH(AB$1,$A70)&gt;0,TRUE,FALSE)),"")</f>
        <v/>
      </c>
      <c r="AC70" s="17" t="str">
        <f>IFERROR(AND(OR(AC1:AE69,$AR70)=TRUE,IF(SEARCH(AC$1,$A70)&gt;0,TRUE,FALSE)),"")</f>
        <v/>
      </c>
      <c r="AD70" s="17" t="str">
        <f>IFERROR(AND(OR(AD1:AE69,$AR70)=TRUE,IF(SEARCH(AD$1,$A70)&gt;0,TRUE,FALSE)),"")</f>
        <v/>
      </c>
      <c r="AE70" s="17" t="str">
        <f>IFERROR(AND(OR(AE1:AE69,$AR70)=TRUE,IF(SEARCH(AE$1,$A70)&gt;0,TRUE,FALSE)),"")</f>
        <v/>
      </c>
      <c r="AF70" s="17" t="str">
        <f>IFERROR(AND(OR(AF1:AG69,$AR70)=TRUE,IF(SEARCH(AF$1,$A70)&gt;0,TRUE,FALSE)),"")</f>
        <v/>
      </c>
      <c r="AG70" s="17" t="str">
        <f>IFERROR(AND(OR(AG1:AG69,$AR70)=TRUE,IF(SEARCH(AG$1,$A70)&gt;0,TRUE,FALSE)),"")</f>
        <v/>
      </c>
      <c r="AH70" s="17" t="str">
        <f>IFERROR(AND(OR(AH1:AH69,$AR70)=TRUE,IF(SEARCH(AH$1,$A70)&gt;0,TRUE,FALSE)),"")</f>
        <v/>
      </c>
      <c r="AI70" s="17" t="str">
        <f>IFERROR(AND(OR(AI1:AL69,$AR70)=TRUE,IF(SEARCH(AI$1,$A70)&gt;0,TRUE,FALSE)),"")</f>
        <v/>
      </c>
      <c r="AJ70" s="17" t="str">
        <f>IFERROR(AND(OR(AJ1:AL69,$AR70)=TRUE,IF(SEARCH(AJ$1,$A70)&gt;0,TRUE,FALSE)),"")</f>
        <v/>
      </c>
      <c r="AK70" s="17" t="str">
        <f>IFERROR(AND(OR(AK1:AL69,$AR70)=TRUE,IF(SEARCH(AK$1,$A70)&gt;0,TRUE,FALSE)),"")</f>
        <v/>
      </c>
      <c r="AL70" s="17" t="str">
        <f>IFERROR(AND(OR(AL1:AL69,$AR70)=TRUE,IF(SEARCH(AL$1,$A70)&gt;0,TRUE,FALSE)),"")</f>
        <v/>
      </c>
      <c r="AM70" s="17" t="str">
        <f>IFERROR(AND(OR(AM1:AO69,$AR70)=TRUE,IF(SEARCH(AM$1,$A70)&gt;0,TRUE,FALSE)),"")</f>
        <v/>
      </c>
      <c r="AN70" s="17" t="str">
        <f>IFERROR(AND(OR(AN1:AO69,$AR70)=TRUE,IF(SEARCH(AN$1,$A70)&gt;0,TRUE,FALSE)),"")</f>
        <v/>
      </c>
      <c r="AO70" s="17" t="str">
        <f>IFERROR(AND(OR(AO1:AO69,$AR70)=TRUE,IF(SEARCH(AO$1,$A70)&gt;0,TRUE,FALSE)),"")</f>
        <v/>
      </c>
      <c r="AP70" s="17">
        <f t="shared" si="10"/>
        <v>0</v>
      </c>
      <c r="AQ70" s="17" t="b">
        <f t="shared" si="11"/>
        <v>0</v>
      </c>
      <c r="AR70" s="17" t="b">
        <f t="shared" si="12"/>
        <v>0</v>
      </c>
      <c r="AS70" s="17" t="b">
        <f t="shared" si="13"/>
        <v>0</v>
      </c>
      <c r="AT70" s="17" t="b">
        <f>IF(E70&gt;'Overview (RESPONSES REQUIRED)'!$F$56,FALSE,TRUE)</f>
        <v>0</v>
      </c>
      <c r="AU70" s="17" t="b">
        <f>IF('Overview (RESPONSES REQUIRED)'!$D$56="Y", TRUE, FALSE)</f>
        <v>0</v>
      </c>
      <c r="AV70" s="17" t="str">
        <f t="shared" si="14"/>
        <v>N</v>
      </c>
    </row>
    <row r="71" spans="1:48" ht="15" x14ac:dyDescent="0.15">
      <c r="A71" s="17" t="s">
        <v>2032</v>
      </c>
      <c r="B71" s="17">
        <v>1</v>
      </c>
      <c r="C71" s="17">
        <v>1</v>
      </c>
      <c r="D71" s="17" t="s">
        <v>2020</v>
      </c>
      <c r="E71" s="17">
        <v>2</v>
      </c>
      <c r="F71" s="17" t="str">
        <f>IF('ENDC-mmW'!P74="Y", "Y", IF('ENDC-mmW'!P74="N", "N", 0))</f>
        <v>N</v>
      </c>
      <c r="G71" s="17" t="b">
        <f>IFERROR(AND(OR(G1:H70,$AR71)=TRUE,IF(SEARCH(G$1,$A71)&gt;0,TRUE,FALSE)),"")</f>
        <v>0</v>
      </c>
      <c r="H71" s="17" t="str">
        <f>IFERROR(AND(OR(H1:H70,$AR71)=TRUE,IF(SEARCH(H$1,$A71)&gt;0,TRUE,FALSE)),"")</f>
        <v/>
      </c>
      <c r="I71" s="17" t="str">
        <f>IFERROR(AND(OR(I1:L70,$AR71)=TRUE,IF(SEARCH(I$1,$A71)&gt;0,TRUE,FALSE)),"")</f>
        <v/>
      </c>
      <c r="J71" s="17" t="str">
        <f>IFERROR(AND(OR(J1:L70,$AR71)=TRUE,IF(SEARCH(J$1,$A71)&gt;0,TRUE,FALSE)),"")</f>
        <v/>
      </c>
      <c r="K71" s="17" t="str">
        <f>IFERROR(AND(OR(K1:L70,$AR71)=TRUE,IF(SEARCH(K$1,$A71)&gt;0,TRUE,FALSE)),"")</f>
        <v/>
      </c>
      <c r="L71" s="17" t="str">
        <f>IFERROR(AND(OR(L1:L70,$AR71)=TRUE,IF(SEARCH(L$1,$A71)&gt;0,TRUE,FALSE)),"")</f>
        <v/>
      </c>
      <c r="M71" s="17" t="str">
        <f>IFERROR(AND(OR(M1:M70,$AR71)=TRUE,IF(SEARCH(M$1,$A71)&gt;0,TRUE,FALSE)),"")</f>
        <v/>
      </c>
      <c r="N71" s="17" t="str">
        <f>IFERROR(AND(OR(N1:Q70,$AR71)=TRUE,IF(SEARCH(N$1,$A71)&gt;0,TRUE,FALSE)),"")</f>
        <v/>
      </c>
      <c r="O71" s="17" t="str">
        <f>IFERROR(AND(OR(O1:Q70,$AR71)=TRUE,IF(SEARCH(O$1,$A71)&gt;0,TRUE,FALSE)),"")</f>
        <v/>
      </c>
      <c r="P71" s="17" t="str">
        <f>IFERROR(AND(OR(P1:Q70,$AR71)=TRUE,IF(SEARCH(P$1,$A71)&gt;0,TRUE,FALSE)),"")</f>
        <v/>
      </c>
      <c r="Q71" s="17" t="str">
        <f>IFERROR(AND(OR(Q1:Q70,$AR71)=TRUE,IF(SEARCH(Q$1,$A71)&gt;0,TRUE,FALSE)),"")</f>
        <v/>
      </c>
      <c r="R71" s="17" t="str">
        <f>IFERROR(AND(OR(R1:S70,$AR71)=TRUE,IF(SEARCH(R$1,$A71)&gt;0,TRUE,FALSE)),"")</f>
        <v/>
      </c>
      <c r="S71" s="17" t="str">
        <f>IFERROR(AND(OR(S1:S70,$AR71)=TRUE,IF(SEARCH(S$1,$A71)&gt;0,TRUE,FALSE)),"")</f>
        <v/>
      </c>
      <c r="T71" s="17" t="str">
        <f>IFERROR(AND(OR(T1:T70,$AR71)=TRUE,IF(SEARCH(T$1,$A71)&gt;0,TRUE,FALSE)),"")</f>
        <v/>
      </c>
      <c r="U71" s="17" t="str">
        <f>IFERROR(AND(OR(U1:V70,$AR71)=TRUE,IF(SEARCH(U$1,$A71)&gt;0,TRUE,FALSE)),"")</f>
        <v/>
      </c>
      <c r="V71" s="17" t="str">
        <f>IFERROR(AND(OR(V1:V70,$AR71)=TRUE,IF(SEARCH(V$1,$A71)&gt;0,TRUE,FALSE)),"")</f>
        <v/>
      </c>
      <c r="W71" s="17" t="str">
        <f>IFERROR(AND(OR(W1:Z70,$AR71)=TRUE,IF(SEARCH(W$1,$A71)&gt;0,TRUE,FALSE)),"")</f>
        <v/>
      </c>
      <c r="X71" s="17" t="str">
        <f>IFERROR(AND(OR(X1:Z70,$AR71)=TRUE,IF(SEARCH(X$1,$A71)&gt;0,TRUE,FALSE)),"")</f>
        <v/>
      </c>
      <c r="Y71" s="17" t="str">
        <f>IFERROR(AND(OR(Y1:Z70,$AR71)=TRUE,IF(SEARCH(Y$1,$A71)&gt;0,TRUE,FALSE)),"")</f>
        <v/>
      </c>
      <c r="Z71" s="17" t="str">
        <f>IFERROR(AND(OR(Z1:Z70,$AR71)=TRUE,IF(SEARCH(Z$1,$A71)&gt;0,TRUE,FALSE)),"")</f>
        <v/>
      </c>
      <c r="AA71" s="17" t="str">
        <f>IFERROR(AND(OR(AA1:AA70,$AR71)=TRUE,IF(SEARCH(AA$1,$A71)&gt;0,TRUE,FALSE)),"")</f>
        <v/>
      </c>
      <c r="AB71" s="17" t="str">
        <f>IFERROR(AND(OR(AB1:AE70,$AR71)=TRUE,IF(SEARCH(AB$1,$A71)&gt;0,TRUE,FALSE)),"")</f>
        <v/>
      </c>
      <c r="AC71" s="17" t="str">
        <f>IFERROR(AND(OR(AC1:AE70,$AR71)=TRUE,IF(SEARCH(AC$1,$A71)&gt;0,TRUE,FALSE)),"")</f>
        <v/>
      </c>
      <c r="AD71" s="17" t="str">
        <f>IFERROR(AND(OR(AD1:AE70,$AR71)=TRUE,IF(SEARCH(AD$1,$A71)&gt;0,TRUE,FALSE)),"")</f>
        <v/>
      </c>
      <c r="AE71" s="17" t="str">
        <f>IFERROR(AND(OR(AE1:AE70,$AR71)=TRUE,IF(SEARCH(AE$1,$A71)&gt;0,TRUE,FALSE)),"")</f>
        <v/>
      </c>
      <c r="AF71" s="17" t="str">
        <f>IFERROR(AND(OR(AF1:AG70,$AR71)=TRUE,IF(SEARCH(AF$1,$A71)&gt;0,TRUE,FALSE)),"")</f>
        <v/>
      </c>
      <c r="AG71" s="17" t="str">
        <f>IFERROR(AND(OR(AG1:AG70,$AR71)=TRUE,IF(SEARCH(AG$1,$A71)&gt;0,TRUE,FALSE)),"")</f>
        <v/>
      </c>
      <c r="AH71" s="17" t="str">
        <f>IFERROR(AND(OR(AH1:AH70,$AR71)=TRUE,IF(SEARCH(AH$1,$A71)&gt;0,TRUE,FALSE)),"")</f>
        <v/>
      </c>
      <c r="AI71" s="17" t="str">
        <f>IFERROR(AND(OR(AI1:AL70,$AR71)=TRUE,IF(SEARCH(AI$1,$A71)&gt;0,TRUE,FALSE)),"")</f>
        <v/>
      </c>
      <c r="AJ71" s="17" t="str">
        <f>IFERROR(AND(OR(AJ1:AL70,$AR71)=TRUE,IF(SEARCH(AJ$1,$A71)&gt;0,TRUE,FALSE)),"")</f>
        <v/>
      </c>
      <c r="AK71" s="17" t="str">
        <f>IFERROR(AND(OR(AK1:AL70,$AR71)=TRUE,IF(SEARCH(AK$1,$A71)&gt;0,TRUE,FALSE)),"")</f>
        <v/>
      </c>
      <c r="AL71" s="17" t="str">
        <f>IFERROR(AND(OR(AL1:AL70,$AR71)=TRUE,IF(SEARCH(AL$1,$A71)&gt;0,TRUE,FALSE)),"")</f>
        <v/>
      </c>
      <c r="AM71" s="17" t="str">
        <f>IFERROR(AND(OR(AM1:AO70,$AR71)=TRUE,IF(SEARCH(AM$1,$A71)&gt;0,TRUE,FALSE)),"")</f>
        <v/>
      </c>
      <c r="AN71" s="17" t="str">
        <f>IFERROR(AND(OR(AN1:AO70,$AR71)=TRUE,IF(SEARCH(AN$1,$A71)&gt;0,TRUE,FALSE)),"")</f>
        <v/>
      </c>
      <c r="AO71" s="17" t="str">
        <f>IFERROR(AND(OR(AO1:AO70,$AR71)=TRUE,IF(SEARCH(AO$1,$A71)&gt;0,TRUE,FALSE)),"")</f>
        <v/>
      </c>
      <c r="AP71" s="17">
        <f t="shared" si="10"/>
        <v>0</v>
      </c>
      <c r="AQ71" s="17" t="b">
        <f t="shared" si="11"/>
        <v>0</v>
      </c>
      <c r="AR71" s="17" t="b">
        <f t="shared" si="12"/>
        <v>0</v>
      </c>
      <c r="AS71" s="17" t="b">
        <f t="shared" si="13"/>
        <v>0</v>
      </c>
      <c r="AT71" s="17" t="b">
        <f>IF(E71&gt;'Overview (RESPONSES REQUIRED)'!$F$56,FALSE,TRUE)</f>
        <v>0</v>
      </c>
      <c r="AU71" s="17" t="b">
        <f>IF('Overview (RESPONSES REQUIRED)'!$D$56="Y", TRUE, FALSE)</f>
        <v>0</v>
      </c>
      <c r="AV71" s="17" t="str">
        <f t="shared" si="14"/>
        <v>N</v>
      </c>
    </row>
    <row r="72" spans="1:48" ht="15" x14ac:dyDescent="0.15">
      <c r="A72" s="17" t="s">
        <v>2033</v>
      </c>
      <c r="B72" s="17">
        <v>1</v>
      </c>
      <c r="C72" s="17">
        <v>1</v>
      </c>
      <c r="D72" s="17" t="s">
        <v>2020</v>
      </c>
      <c r="E72" s="17">
        <v>4</v>
      </c>
      <c r="F72" s="17" t="str">
        <f>IF('ENDC-mmW'!P75="Y", "Y", IF('ENDC-mmW'!P75="N", "N", 0))</f>
        <v>N</v>
      </c>
      <c r="G72" s="17" t="str">
        <f>IFERROR(AND(OR(G1:H71,$AR72)=TRUE,IF(SEARCH(G$1,$A72)&gt;0,TRUE,FALSE)),"")</f>
        <v/>
      </c>
      <c r="H72" s="17" t="str">
        <f>IFERROR(AND(OR(H1:H71,$AR72)=TRUE,IF(SEARCH(H$1,$A72)&gt;0,TRUE,FALSE)),"")</f>
        <v/>
      </c>
      <c r="I72" s="17" t="str">
        <f>IFERROR(AND(OR(I1:L71,$AR72)=TRUE,IF(SEARCH(I$1,$A72)&gt;0,TRUE,FALSE)),"")</f>
        <v/>
      </c>
      <c r="J72" s="17" t="b">
        <f>IFERROR(AND(OR(J1:L71,$AR72)=TRUE,IF(SEARCH(J$1,$A72)&gt;0,TRUE,FALSE)),"")</f>
        <v>0</v>
      </c>
      <c r="K72" s="17" t="str">
        <f>IFERROR(AND(OR(K1:L71,$AR72)=TRUE,IF(SEARCH(K$1,$A72)&gt;0,TRUE,FALSE)),"")</f>
        <v/>
      </c>
      <c r="L72" s="17" t="str">
        <f>IFERROR(AND(OR(L1:L71,$AR72)=TRUE,IF(SEARCH(L$1,$A72)&gt;0,TRUE,FALSE)),"")</f>
        <v/>
      </c>
      <c r="M72" s="17" t="str">
        <f>IFERROR(AND(OR(M1:M71,$AR72)=TRUE,IF(SEARCH(M$1,$A72)&gt;0,TRUE,FALSE)),"")</f>
        <v/>
      </c>
      <c r="N72" s="17" t="str">
        <f>IFERROR(AND(OR(N1:Q71,$AR72)=TRUE,IF(SEARCH(N$1,$A72)&gt;0,TRUE,FALSE)),"")</f>
        <v/>
      </c>
      <c r="O72" s="17" t="str">
        <f>IFERROR(AND(OR(O1:Q71,$AR72)=TRUE,IF(SEARCH(O$1,$A72)&gt;0,TRUE,FALSE)),"")</f>
        <v/>
      </c>
      <c r="P72" s="17" t="str">
        <f>IFERROR(AND(OR(P1:Q71,$AR72)=TRUE,IF(SEARCH(P$1,$A72)&gt;0,TRUE,FALSE)),"")</f>
        <v/>
      </c>
      <c r="Q72" s="17" t="str">
        <f>IFERROR(AND(OR(Q1:Q71,$AR72)=TRUE,IF(SEARCH(Q$1,$A72)&gt;0,TRUE,FALSE)),"")</f>
        <v/>
      </c>
      <c r="R72" s="17" t="str">
        <f>IFERROR(AND(OR(R1:S71,$AR72)=TRUE,IF(SEARCH(R$1,$A72)&gt;0,TRUE,FALSE)),"")</f>
        <v/>
      </c>
      <c r="S72" s="17" t="str">
        <f>IFERROR(AND(OR(S1:S71,$AR72)=TRUE,IF(SEARCH(S$1,$A72)&gt;0,TRUE,FALSE)),"")</f>
        <v/>
      </c>
      <c r="T72" s="17" t="str">
        <f>IFERROR(AND(OR(T1:T71,$AR72)=TRUE,IF(SEARCH(T$1,$A72)&gt;0,TRUE,FALSE)),"")</f>
        <v/>
      </c>
      <c r="U72" s="17" t="str">
        <f>IFERROR(AND(OR(U1:V71,$AR72)=TRUE,IF(SEARCH(U$1,$A72)&gt;0,TRUE,FALSE)),"")</f>
        <v/>
      </c>
      <c r="V72" s="17" t="str">
        <f>IFERROR(AND(OR(V1:V71,$AR72)=TRUE,IF(SEARCH(V$1,$A72)&gt;0,TRUE,FALSE)),"")</f>
        <v/>
      </c>
      <c r="W72" s="17" t="str">
        <f>IFERROR(AND(OR(W1:Z71,$AR72)=TRUE,IF(SEARCH(W$1,$A72)&gt;0,TRUE,FALSE)),"")</f>
        <v/>
      </c>
      <c r="X72" s="17" t="str">
        <f>IFERROR(AND(OR(X1:Z71,$AR72)=TRUE,IF(SEARCH(X$1,$A72)&gt;0,TRUE,FALSE)),"")</f>
        <v/>
      </c>
      <c r="Y72" s="17" t="str">
        <f>IFERROR(AND(OR(Y1:Z71,$AR72)=TRUE,IF(SEARCH(Y$1,$A72)&gt;0,TRUE,FALSE)),"")</f>
        <v/>
      </c>
      <c r="Z72" s="17" t="str">
        <f>IFERROR(AND(OR(Z1:Z71,$AR72)=TRUE,IF(SEARCH(Z$1,$A72)&gt;0,TRUE,FALSE)),"")</f>
        <v/>
      </c>
      <c r="AA72" s="17" t="str">
        <f>IFERROR(AND(OR(AA1:AA71,$AR72)=TRUE,IF(SEARCH(AA$1,$A72)&gt;0,TRUE,FALSE)),"")</f>
        <v/>
      </c>
      <c r="AB72" s="17" t="str">
        <f>IFERROR(AND(OR(AB1:AE71,$AR72)=TRUE,IF(SEARCH(AB$1,$A72)&gt;0,TRUE,FALSE)),"")</f>
        <v/>
      </c>
      <c r="AC72" s="17" t="str">
        <f>IFERROR(AND(OR(AC1:AE71,$AR72)=TRUE,IF(SEARCH(AC$1,$A72)&gt;0,TRUE,FALSE)),"")</f>
        <v/>
      </c>
      <c r="AD72" s="17" t="str">
        <f>IFERROR(AND(OR(AD1:AE71,$AR72)=TRUE,IF(SEARCH(AD$1,$A72)&gt;0,TRUE,FALSE)),"")</f>
        <v/>
      </c>
      <c r="AE72" s="17" t="str">
        <f>IFERROR(AND(OR(AE1:AE71,$AR72)=TRUE,IF(SEARCH(AE$1,$A72)&gt;0,TRUE,FALSE)),"")</f>
        <v/>
      </c>
      <c r="AF72" s="17" t="str">
        <f>IFERROR(AND(OR(AF1:AG71,$AR72)=TRUE,IF(SEARCH(AF$1,$A72)&gt;0,TRUE,FALSE)),"")</f>
        <v/>
      </c>
      <c r="AG72" s="17" t="str">
        <f>IFERROR(AND(OR(AG1:AG71,$AR72)=TRUE,IF(SEARCH(AG$1,$A72)&gt;0,TRUE,FALSE)),"")</f>
        <v/>
      </c>
      <c r="AH72" s="17" t="str">
        <f>IFERROR(AND(OR(AH1:AH71,$AR72)=TRUE,IF(SEARCH(AH$1,$A72)&gt;0,TRUE,FALSE)),"")</f>
        <v/>
      </c>
      <c r="AI72" s="17" t="str">
        <f>IFERROR(AND(OR(AI1:AL71,$AR72)=TRUE,IF(SEARCH(AI$1,$A72)&gt;0,TRUE,FALSE)),"")</f>
        <v/>
      </c>
      <c r="AJ72" s="17" t="str">
        <f>IFERROR(AND(OR(AJ1:AL71,$AR72)=TRUE,IF(SEARCH(AJ$1,$A72)&gt;0,TRUE,FALSE)),"")</f>
        <v/>
      </c>
      <c r="AK72" s="17" t="str">
        <f>IFERROR(AND(OR(AK1:AL71,$AR72)=TRUE,IF(SEARCH(AK$1,$A72)&gt;0,TRUE,FALSE)),"")</f>
        <v/>
      </c>
      <c r="AL72" s="17" t="str">
        <f>IFERROR(AND(OR(AL1:AL71,$AR72)=TRUE,IF(SEARCH(AL$1,$A72)&gt;0,TRUE,FALSE)),"")</f>
        <v/>
      </c>
      <c r="AM72" s="17" t="str">
        <f>IFERROR(AND(OR(AM1:AO71,$AR72)=TRUE,IF(SEARCH(AM$1,$A72)&gt;0,TRUE,FALSE)),"")</f>
        <v/>
      </c>
      <c r="AN72" s="17" t="str">
        <f>IFERROR(AND(OR(AN1:AO71,$AR72)=TRUE,IF(SEARCH(AN$1,$A72)&gt;0,TRUE,FALSE)),"")</f>
        <v/>
      </c>
      <c r="AO72" s="17" t="str">
        <f>IFERROR(AND(OR(AO1:AO71,$AR72)=TRUE,IF(SEARCH(AO$1,$A72)&gt;0,TRUE,FALSE)),"")</f>
        <v/>
      </c>
      <c r="AP72" s="17">
        <f t="shared" si="10"/>
        <v>0</v>
      </c>
      <c r="AQ72" s="17" t="b">
        <f t="shared" si="11"/>
        <v>0</v>
      </c>
      <c r="AR72" s="17" t="b">
        <f t="shared" si="12"/>
        <v>0</v>
      </c>
      <c r="AS72" s="17" t="b">
        <f t="shared" si="13"/>
        <v>0</v>
      </c>
      <c r="AT72" s="17" t="b">
        <f>IF(E72&gt;'Overview (RESPONSES REQUIRED)'!$F$56,FALSE,TRUE)</f>
        <v>0</v>
      </c>
      <c r="AU72" s="17" t="b">
        <f>IF('Overview (RESPONSES REQUIRED)'!$D$56="Y", TRUE, FALSE)</f>
        <v>0</v>
      </c>
      <c r="AV72" s="17" t="str">
        <f t="shared" si="14"/>
        <v>N</v>
      </c>
    </row>
    <row r="73" spans="1:48" ht="15" x14ac:dyDescent="0.15">
      <c r="A73" s="17" t="s">
        <v>2034</v>
      </c>
      <c r="B73" s="17">
        <v>1</v>
      </c>
      <c r="C73" s="17">
        <v>1</v>
      </c>
      <c r="D73" s="17" t="s">
        <v>2020</v>
      </c>
      <c r="E73" s="17">
        <v>4</v>
      </c>
      <c r="F73" s="17" t="str">
        <f>IF('ENDC-mmW'!P76="Y", "Y", IF('ENDC-mmW'!P76="N", "N", 0))</f>
        <v>N</v>
      </c>
      <c r="G73" s="17" t="str">
        <f>IFERROR(AND(OR(G1:H72,$AR73)=TRUE,IF(SEARCH(G$1,$A73)&gt;0,TRUE,FALSE)),"")</f>
        <v/>
      </c>
      <c r="H73" s="17" t="str">
        <f>IFERROR(AND(OR(H1:H72,$AR73)=TRUE,IF(SEARCH(H$1,$A73)&gt;0,TRUE,FALSE)),"")</f>
        <v/>
      </c>
      <c r="I73" s="17" t="str">
        <f>IFERROR(AND(OR(I1:L72,$AR73)=TRUE,IF(SEARCH(I$1,$A73)&gt;0,TRUE,FALSE)),"")</f>
        <v/>
      </c>
      <c r="J73" s="17" t="str">
        <f>IFERROR(AND(OR(J1:L72,$AR73)=TRUE,IF(SEARCH(J$1,$A73)&gt;0,TRUE,FALSE)),"")</f>
        <v/>
      </c>
      <c r="K73" s="17" t="str">
        <f>IFERROR(AND(OR(K1:L72,$AR73)=TRUE,IF(SEARCH(K$1,$A73)&gt;0,TRUE,FALSE)),"")</f>
        <v/>
      </c>
      <c r="L73" s="17" t="str">
        <f>IFERROR(AND(OR(L1:L72,$AR73)=TRUE,IF(SEARCH(L$1,$A73)&gt;0,TRUE,FALSE)),"")</f>
        <v/>
      </c>
      <c r="M73" s="17" t="str">
        <f>IFERROR(AND(OR(M1:M72,$AR73)=TRUE,IF(SEARCH(M$1,$A73)&gt;0,TRUE,FALSE)),"")</f>
        <v/>
      </c>
      <c r="N73" s="17" t="str">
        <f>IFERROR(AND(OR(N1:Q72,$AR73)=TRUE,IF(SEARCH(N$1,$A73)&gt;0,TRUE,FALSE)),"")</f>
        <v/>
      </c>
      <c r="O73" s="17" t="b">
        <f>IFERROR(AND(OR(O1:Q72,$AR73)=TRUE,IF(SEARCH(O$1,$A73)&gt;0,TRUE,FALSE)),"")</f>
        <v>0</v>
      </c>
      <c r="P73" s="17" t="str">
        <f>IFERROR(AND(OR(P1:Q72,$AR73)=TRUE,IF(SEARCH(P$1,$A73)&gt;0,TRUE,FALSE)),"")</f>
        <v/>
      </c>
      <c r="Q73" s="17" t="str">
        <f>IFERROR(AND(OR(Q1:Q72,$AR73)=TRUE,IF(SEARCH(Q$1,$A73)&gt;0,TRUE,FALSE)),"")</f>
        <v/>
      </c>
      <c r="R73" s="17" t="str">
        <f>IFERROR(AND(OR(R1:S72,$AR73)=TRUE,IF(SEARCH(R$1,$A73)&gt;0,TRUE,FALSE)),"")</f>
        <v/>
      </c>
      <c r="S73" s="17" t="str">
        <f>IFERROR(AND(OR(S1:S72,$AR73)=TRUE,IF(SEARCH(S$1,$A73)&gt;0,TRUE,FALSE)),"")</f>
        <v/>
      </c>
      <c r="T73" s="17" t="str">
        <f>IFERROR(AND(OR(T1:T72,$AR73)=TRUE,IF(SEARCH(T$1,$A73)&gt;0,TRUE,FALSE)),"")</f>
        <v/>
      </c>
      <c r="U73" s="17" t="str">
        <f>IFERROR(AND(OR(U1:V72,$AR73)=TRUE,IF(SEARCH(U$1,$A73)&gt;0,TRUE,FALSE)),"")</f>
        <v/>
      </c>
      <c r="V73" s="17" t="str">
        <f>IFERROR(AND(OR(V1:V72,$AR73)=TRUE,IF(SEARCH(V$1,$A73)&gt;0,TRUE,FALSE)),"")</f>
        <v/>
      </c>
      <c r="W73" s="17" t="str">
        <f>IFERROR(AND(OR(W1:Z72,$AR73)=TRUE,IF(SEARCH(W$1,$A73)&gt;0,TRUE,FALSE)),"")</f>
        <v/>
      </c>
      <c r="X73" s="17" t="str">
        <f>IFERROR(AND(OR(X1:Z72,$AR73)=TRUE,IF(SEARCH(X$1,$A73)&gt;0,TRUE,FALSE)),"")</f>
        <v/>
      </c>
      <c r="Y73" s="17" t="str">
        <f>IFERROR(AND(OR(Y1:Z72,$AR73)=TRUE,IF(SEARCH(Y$1,$A73)&gt;0,TRUE,FALSE)),"")</f>
        <v/>
      </c>
      <c r="Z73" s="17" t="str">
        <f>IFERROR(AND(OR(Z1:Z72,$AR73)=TRUE,IF(SEARCH(Z$1,$A73)&gt;0,TRUE,FALSE)),"")</f>
        <v/>
      </c>
      <c r="AA73" s="17" t="str">
        <f>IFERROR(AND(OR(AA1:AA72,$AR73)=TRUE,IF(SEARCH(AA$1,$A73)&gt;0,TRUE,FALSE)),"")</f>
        <v/>
      </c>
      <c r="AB73" s="17" t="str">
        <f>IFERROR(AND(OR(AB1:AE72,$AR73)=TRUE,IF(SEARCH(AB$1,$A73)&gt;0,TRUE,FALSE)),"")</f>
        <v/>
      </c>
      <c r="AC73" s="17" t="str">
        <f>IFERROR(AND(OR(AC1:AE72,$AR73)=TRUE,IF(SEARCH(AC$1,$A73)&gt;0,TRUE,FALSE)),"")</f>
        <v/>
      </c>
      <c r="AD73" s="17" t="str">
        <f>IFERROR(AND(OR(AD1:AE72,$AR73)=TRUE,IF(SEARCH(AD$1,$A73)&gt;0,TRUE,FALSE)),"")</f>
        <v/>
      </c>
      <c r="AE73" s="17" t="str">
        <f>IFERROR(AND(OR(AE1:AE72,$AR73)=TRUE,IF(SEARCH(AE$1,$A73)&gt;0,TRUE,FALSE)),"")</f>
        <v/>
      </c>
      <c r="AF73" s="17" t="str">
        <f>IFERROR(AND(OR(AF1:AG72,$AR73)=TRUE,IF(SEARCH(AF$1,$A73)&gt;0,TRUE,FALSE)),"")</f>
        <v/>
      </c>
      <c r="AG73" s="17" t="str">
        <f>IFERROR(AND(OR(AG1:AG72,$AR73)=TRUE,IF(SEARCH(AG$1,$A73)&gt;0,TRUE,FALSE)),"")</f>
        <v/>
      </c>
      <c r="AH73" s="17" t="str">
        <f>IFERROR(AND(OR(AH1:AH72,$AR73)=TRUE,IF(SEARCH(AH$1,$A73)&gt;0,TRUE,FALSE)),"")</f>
        <v/>
      </c>
      <c r="AI73" s="17" t="str">
        <f>IFERROR(AND(OR(AI1:AL72,$AR73)=TRUE,IF(SEARCH(AI$1,$A73)&gt;0,TRUE,FALSE)),"")</f>
        <v/>
      </c>
      <c r="AJ73" s="17" t="str">
        <f>IFERROR(AND(OR(AJ1:AL72,$AR73)=TRUE,IF(SEARCH(AJ$1,$A73)&gt;0,TRUE,FALSE)),"")</f>
        <v/>
      </c>
      <c r="AK73" s="17" t="str">
        <f>IFERROR(AND(OR(AK1:AL72,$AR73)=TRUE,IF(SEARCH(AK$1,$A73)&gt;0,TRUE,FALSE)),"")</f>
        <v/>
      </c>
      <c r="AL73" s="17" t="str">
        <f>IFERROR(AND(OR(AL1:AL72,$AR73)=TRUE,IF(SEARCH(AL$1,$A73)&gt;0,TRUE,FALSE)),"")</f>
        <v/>
      </c>
      <c r="AM73" s="17" t="str">
        <f>IFERROR(AND(OR(AM1:AO72,$AR73)=TRUE,IF(SEARCH(AM$1,$A73)&gt;0,TRUE,FALSE)),"")</f>
        <v/>
      </c>
      <c r="AN73" s="17" t="str">
        <f>IFERROR(AND(OR(AN1:AO72,$AR73)=TRUE,IF(SEARCH(AN$1,$A73)&gt;0,TRUE,FALSE)),"")</f>
        <v/>
      </c>
      <c r="AO73" s="17" t="str">
        <f>IFERROR(AND(OR(AO1:AO72,$AR73)=TRUE,IF(SEARCH(AO$1,$A73)&gt;0,TRUE,FALSE)),"")</f>
        <v/>
      </c>
      <c r="AP73" s="17">
        <f t="shared" si="10"/>
        <v>0</v>
      </c>
      <c r="AQ73" s="17" t="b">
        <f t="shared" si="11"/>
        <v>0</v>
      </c>
      <c r="AR73" s="17" t="b">
        <f t="shared" si="12"/>
        <v>0</v>
      </c>
      <c r="AS73" s="17" t="b">
        <f t="shared" si="13"/>
        <v>0</v>
      </c>
      <c r="AT73" s="17" t="b">
        <f>IF(E73&gt;'Overview (RESPONSES REQUIRED)'!$F$56,FALSE,TRUE)</f>
        <v>0</v>
      </c>
      <c r="AU73" s="17" t="b">
        <f>IF('Overview (RESPONSES REQUIRED)'!$D$56="Y", TRUE, FALSE)</f>
        <v>0</v>
      </c>
      <c r="AV73" s="17" t="str">
        <f t="shared" si="14"/>
        <v>N</v>
      </c>
    </row>
    <row r="74" spans="1:48" ht="15" x14ac:dyDescent="0.15">
      <c r="A74" s="17" t="s">
        <v>2035</v>
      </c>
      <c r="B74" s="17">
        <v>1</v>
      </c>
      <c r="C74" s="17">
        <v>1</v>
      </c>
      <c r="D74" s="17" t="s">
        <v>2020</v>
      </c>
      <c r="E74" s="17">
        <v>4</v>
      </c>
      <c r="F74" s="17" t="str">
        <f>IF('ENDC-mmW'!P77="Y", "Y", IF('ENDC-mmW'!P77="N", "N", 0))</f>
        <v>N</v>
      </c>
      <c r="G74" s="17" t="str">
        <f>IFERROR(AND(OR(G1:H73,$AR74)=TRUE,IF(SEARCH(G$1,$A74)&gt;0,TRUE,FALSE)),"")</f>
        <v/>
      </c>
      <c r="H74" s="17" t="b">
        <f>IFERROR(AND(OR(H1:H73,$AR74)=TRUE,IF(SEARCH(H$1,$A74)&gt;0,TRUE,FALSE)),"")</f>
        <v>0</v>
      </c>
      <c r="I74" s="17" t="str">
        <f>IFERROR(AND(OR(I1:L73,$AR74)=TRUE,IF(SEARCH(I$1,$A74)&gt;0,TRUE,FALSE)),"")</f>
        <v/>
      </c>
      <c r="J74" s="17" t="str">
        <f>IFERROR(AND(OR(J1:L73,$AR74)=TRUE,IF(SEARCH(J$1,$A74)&gt;0,TRUE,FALSE)),"")</f>
        <v/>
      </c>
      <c r="K74" s="17" t="str">
        <f>IFERROR(AND(OR(K1:L73,$AR74)=TRUE,IF(SEARCH(K$1,$A74)&gt;0,TRUE,FALSE)),"")</f>
        <v/>
      </c>
      <c r="L74" s="17" t="str">
        <f>IFERROR(AND(OR(L1:L73,$AR74)=TRUE,IF(SEARCH(L$1,$A74)&gt;0,TRUE,FALSE)),"")</f>
        <v/>
      </c>
      <c r="M74" s="17" t="str">
        <f>IFERROR(AND(OR(M1:M73,$AR74)=TRUE,IF(SEARCH(M$1,$A74)&gt;0,TRUE,FALSE)),"")</f>
        <v/>
      </c>
      <c r="N74" s="17" t="str">
        <f>IFERROR(AND(OR(N1:Q73,$AR74)=TRUE,IF(SEARCH(N$1,$A74)&gt;0,TRUE,FALSE)),"")</f>
        <v/>
      </c>
      <c r="O74" s="17" t="str">
        <f>IFERROR(AND(OR(O1:Q73,$AR74)=TRUE,IF(SEARCH(O$1,$A74)&gt;0,TRUE,FALSE)),"")</f>
        <v/>
      </c>
      <c r="P74" s="17" t="str">
        <f>IFERROR(AND(OR(P1:Q73,$AR74)=TRUE,IF(SEARCH(P$1,$A74)&gt;0,TRUE,FALSE)),"")</f>
        <v/>
      </c>
      <c r="Q74" s="17" t="str">
        <f>IFERROR(AND(OR(Q1:Q73,$AR74)=TRUE,IF(SEARCH(Q$1,$A74)&gt;0,TRUE,FALSE)),"")</f>
        <v/>
      </c>
      <c r="R74" s="17" t="str">
        <f>IFERROR(AND(OR(R1:S73,$AR74)=TRUE,IF(SEARCH(R$1,$A74)&gt;0,TRUE,FALSE)),"")</f>
        <v/>
      </c>
      <c r="S74" s="17" t="str">
        <f>IFERROR(AND(OR(S1:S73,$AR74)=TRUE,IF(SEARCH(S$1,$A74)&gt;0,TRUE,FALSE)),"")</f>
        <v/>
      </c>
      <c r="T74" s="17" t="str">
        <f>IFERROR(AND(OR(T1:T73,$AR74)=TRUE,IF(SEARCH(T$1,$A74)&gt;0,TRUE,FALSE)),"")</f>
        <v/>
      </c>
      <c r="U74" s="17" t="str">
        <f>IFERROR(AND(OR(U1:V73,$AR74)=TRUE,IF(SEARCH(U$1,$A74)&gt;0,TRUE,FALSE)),"")</f>
        <v/>
      </c>
      <c r="V74" s="17" t="str">
        <f>IFERROR(AND(OR(V1:V73,$AR74)=TRUE,IF(SEARCH(V$1,$A74)&gt;0,TRUE,FALSE)),"")</f>
        <v/>
      </c>
      <c r="W74" s="17" t="str">
        <f>IFERROR(AND(OR(W1:Z73,$AR74)=TRUE,IF(SEARCH(W$1,$A74)&gt;0,TRUE,FALSE)),"")</f>
        <v/>
      </c>
      <c r="X74" s="17" t="str">
        <f>IFERROR(AND(OR(X1:Z73,$AR74)=TRUE,IF(SEARCH(X$1,$A74)&gt;0,TRUE,FALSE)),"")</f>
        <v/>
      </c>
      <c r="Y74" s="17" t="str">
        <f>IFERROR(AND(OR(Y1:Z73,$AR74)=TRUE,IF(SEARCH(Y$1,$A74)&gt;0,TRUE,FALSE)),"")</f>
        <v/>
      </c>
      <c r="Z74" s="17" t="str">
        <f>IFERROR(AND(OR(Z1:Z73,$AR74)=TRUE,IF(SEARCH(Z$1,$A74)&gt;0,TRUE,FALSE)),"")</f>
        <v/>
      </c>
      <c r="AA74" s="17" t="str">
        <f>IFERROR(AND(OR(AA1:AA73,$AR74)=TRUE,IF(SEARCH(AA$1,$A74)&gt;0,TRUE,FALSE)),"")</f>
        <v/>
      </c>
      <c r="AB74" s="17" t="str">
        <f>IFERROR(AND(OR(AB1:AE73,$AR74)=TRUE,IF(SEARCH(AB$1,$A74)&gt;0,TRUE,FALSE)),"")</f>
        <v/>
      </c>
      <c r="AC74" s="17" t="str">
        <f>IFERROR(AND(OR(AC1:AE73,$AR74)=TRUE,IF(SEARCH(AC$1,$A74)&gt;0,TRUE,FALSE)),"")</f>
        <v/>
      </c>
      <c r="AD74" s="17" t="str">
        <f>IFERROR(AND(OR(AD1:AE73,$AR74)=TRUE,IF(SEARCH(AD$1,$A74)&gt;0,TRUE,FALSE)),"")</f>
        <v/>
      </c>
      <c r="AE74" s="17" t="str">
        <f>IFERROR(AND(OR(AE1:AE73,$AR74)=TRUE,IF(SEARCH(AE$1,$A74)&gt;0,TRUE,FALSE)),"")</f>
        <v/>
      </c>
      <c r="AF74" s="17" t="str">
        <f>IFERROR(AND(OR(AF1:AG73,$AR74)=TRUE,IF(SEARCH(AF$1,$A74)&gt;0,TRUE,FALSE)),"")</f>
        <v/>
      </c>
      <c r="AG74" s="17" t="str">
        <f>IFERROR(AND(OR(AG1:AG73,$AR74)=TRUE,IF(SEARCH(AG$1,$A74)&gt;0,TRUE,FALSE)),"")</f>
        <v/>
      </c>
      <c r="AH74" s="17" t="str">
        <f>IFERROR(AND(OR(AH1:AH73,$AR74)=TRUE,IF(SEARCH(AH$1,$A74)&gt;0,TRUE,FALSE)),"")</f>
        <v/>
      </c>
      <c r="AI74" s="17" t="str">
        <f>IFERROR(AND(OR(AI1:AL73,$AR74)=TRUE,IF(SEARCH(AI$1,$A74)&gt;0,TRUE,FALSE)),"")</f>
        <v/>
      </c>
      <c r="AJ74" s="17" t="str">
        <f>IFERROR(AND(OR(AJ1:AL73,$AR74)=TRUE,IF(SEARCH(AJ$1,$A74)&gt;0,TRUE,FALSE)),"")</f>
        <v/>
      </c>
      <c r="AK74" s="17" t="str">
        <f>IFERROR(AND(OR(AK1:AL73,$AR74)=TRUE,IF(SEARCH(AK$1,$A74)&gt;0,TRUE,FALSE)),"")</f>
        <v/>
      </c>
      <c r="AL74" s="17" t="str">
        <f>IFERROR(AND(OR(AL1:AL73,$AR74)=TRUE,IF(SEARCH(AL$1,$A74)&gt;0,TRUE,FALSE)),"")</f>
        <v/>
      </c>
      <c r="AM74" s="17" t="str">
        <f>IFERROR(AND(OR(AM1:AO73,$AR74)=TRUE,IF(SEARCH(AM$1,$A74)&gt;0,TRUE,FALSE)),"")</f>
        <v/>
      </c>
      <c r="AN74" s="17" t="str">
        <f>IFERROR(AND(OR(AN1:AO73,$AR74)=TRUE,IF(SEARCH(AN$1,$A74)&gt;0,TRUE,FALSE)),"")</f>
        <v/>
      </c>
      <c r="AO74" s="17" t="str">
        <f>IFERROR(AND(OR(AO1:AO73,$AR74)=TRUE,IF(SEARCH(AO$1,$A74)&gt;0,TRUE,FALSE)),"")</f>
        <v/>
      </c>
      <c r="AP74" s="17">
        <f t="shared" si="10"/>
        <v>0</v>
      </c>
      <c r="AQ74" s="17" t="b">
        <f t="shared" si="11"/>
        <v>0</v>
      </c>
      <c r="AR74" s="17" t="b">
        <f t="shared" si="12"/>
        <v>0</v>
      </c>
      <c r="AS74" s="17" t="b">
        <f t="shared" si="13"/>
        <v>0</v>
      </c>
      <c r="AT74" s="17" t="b">
        <f>IF(E74&gt;'Overview (RESPONSES REQUIRED)'!$F$56,FALSE,TRUE)</f>
        <v>0</v>
      </c>
      <c r="AU74" s="17" t="b">
        <f>IF('Overview (RESPONSES REQUIRED)'!$D$56="Y", TRUE, FALSE)</f>
        <v>0</v>
      </c>
      <c r="AV74" s="17" t="str">
        <f t="shared" si="14"/>
        <v>N</v>
      </c>
    </row>
    <row r="75" spans="1:48" ht="15" x14ac:dyDescent="0.15">
      <c r="A75" s="17" t="s">
        <v>2036</v>
      </c>
      <c r="B75" s="17">
        <v>1</v>
      </c>
      <c r="C75" s="17">
        <v>1</v>
      </c>
      <c r="D75" s="17" t="s">
        <v>2020</v>
      </c>
      <c r="E75" s="17">
        <v>4</v>
      </c>
      <c r="F75" s="17" t="str">
        <f>IF('ENDC-mmW'!P78="Y", "Y", IF('ENDC-mmW'!P78="N", "N", 0))</f>
        <v>N</v>
      </c>
      <c r="G75" s="17" t="str">
        <f>IFERROR(AND(OR(G1:H74,$AR75)=TRUE,IF(SEARCH(G$1,$A75)&gt;0,TRUE,FALSE)),"")</f>
        <v/>
      </c>
      <c r="H75" s="17" t="str">
        <f>IFERROR(AND(OR(H1:H74,$AR75)=TRUE,IF(SEARCH(H$1,$A75)&gt;0,TRUE,FALSE)),"")</f>
        <v/>
      </c>
      <c r="I75" s="17" t="str">
        <f>IFERROR(AND(OR(I1:L74,$AR75)=TRUE,IF(SEARCH(I$1,$A75)&gt;0,TRUE,FALSE)),"")</f>
        <v/>
      </c>
      <c r="J75" s="17" t="str">
        <f>IFERROR(AND(OR(J1:L74,$AR75)=TRUE,IF(SEARCH(J$1,$A75)&gt;0,TRUE,FALSE)),"")</f>
        <v/>
      </c>
      <c r="K75" s="17" t="str">
        <f>IFERROR(AND(OR(K1:L74,$AR75)=TRUE,IF(SEARCH(K$1,$A75)&gt;0,TRUE,FALSE)),"")</f>
        <v/>
      </c>
      <c r="L75" s="17" t="str">
        <f>IFERROR(AND(OR(L1:L74,$AR75)=TRUE,IF(SEARCH(L$1,$A75)&gt;0,TRUE,FALSE)),"")</f>
        <v/>
      </c>
      <c r="M75" s="17" t="str">
        <f>IFERROR(AND(OR(M1:M74,$AR75)=TRUE,IF(SEARCH(M$1,$A75)&gt;0,TRUE,FALSE)),"")</f>
        <v/>
      </c>
      <c r="N75" s="17" t="str">
        <f>IFERROR(AND(OR(N1:Q74,$AR75)=TRUE,IF(SEARCH(N$1,$A75)&gt;0,TRUE,FALSE)),"")</f>
        <v/>
      </c>
      <c r="O75" s="17" t="str">
        <f>IFERROR(AND(OR(O1:Q74,$AR75)=TRUE,IF(SEARCH(O$1,$A75)&gt;0,TRUE,FALSE)),"")</f>
        <v/>
      </c>
      <c r="P75" s="17" t="b">
        <f>IFERROR(AND(OR(P1:Q74,$AR75)=TRUE,IF(SEARCH(P$1,$A75)&gt;0,TRUE,FALSE)),"")</f>
        <v>0</v>
      </c>
      <c r="Q75" s="17" t="str">
        <f>IFERROR(AND(OR(Q1:Q74,$AR75)=TRUE,IF(SEARCH(Q$1,$A75)&gt;0,TRUE,FALSE)),"")</f>
        <v/>
      </c>
      <c r="R75" s="17" t="str">
        <f>IFERROR(AND(OR(R1:S74,$AR75)=TRUE,IF(SEARCH(R$1,$A75)&gt;0,TRUE,FALSE)),"")</f>
        <v/>
      </c>
      <c r="S75" s="17" t="str">
        <f>IFERROR(AND(OR(S1:S74,$AR75)=TRUE,IF(SEARCH(S$1,$A75)&gt;0,TRUE,FALSE)),"")</f>
        <v/>
      </c>
      <c r="T75" s="17" t="str">
        <f>IFERROR(AND(OR(T1:T74,$AR75)=TRUE,IF(SEARCH(T$1,$A75)&gt;0,TRUE,FALSE)),"")</f>
        <v/>
      </c>
      <c r="U75" s="17" t="str">
        <f>IFERROR(AND(OR(U1:V74,$AR75)=TRUE,IF(SEARCH(U$1,$A75)&gt;0,TRUE,FALSE)),"")</f>
        <v/>
      </c>
      <c r="V75" s="17" t="str">
        <f>IFERROR(AND(OR(V1:V74,$AR75)=TRUE,IF(SEARCH(V$1,$A75)&gt;0,TRUE,FALSE)),"")</f>
        <v/>
      </c>
      <c r="W75" s="17" t="str">
        <f>IFERROR(AND(OR(W1:Z74,$AR75)=TRUE,IF(SEARCH(W$1,$A75)&gt;0,TRUE,FALSE)),"")</f>
        <v/>
      </c>
      <c r="X75" s="17" t="str">
        <f>IFERROR(AND(OR(X1:Z74,$AR75)=TRUE,IF(SEARCH(X$1,$A75)&gt;0,TRUE,FALSE)),"")</f>
        <v/>
      </c>
      <c r="Y75" s="17" t="str">
        <f>IFERROR(AND(OR(Y1:Z74,$AR75)=TRUE,IF(SEARCH(Y$1,$A75)&gt;0,TRUE,FALSE)),"")</f>
        <v/>
      </c>
      <c r="Z75" s="17" t="str">
        <f>IFERROR(AND(OR(Z1:Z74,$AR75)=TRUE,IF(SEARCH(Z$1,$A75)&gt;0,TRUE,FALSE)),"")</f>
        <v/>
      </c>
      <c r="AA75" s="17" t="str">
        <f>IFERROR(AND(OR(AA1:AA74,$AR75)=TRUE,IF(SEARCH(AA$1,$A75)&gt;0,TRUE,FALSE)),"")</f>
        <v/>
      </c>
      <c r="AB75" s="17" t="str">
        <f>IFERROR(AND(OR(AB1:AE74,$AR75)=TRUE,IF(SEARCH(AB$1,$A75)&gt;0,TRUE,FALSE)),"")</f>
        <v/>
      </c>
      <c r="AC75" s="17" t="str">
        <f>IFERROR(AND(OR(AC1:AE74,$AR75)=TRUE,IF(SEARCH(AC$1,$A75)&gt;0,TRUE,FALSE)),"")</f>
        <v/>
      </c>
      <c r="AD75" s="17" t="str">
        <f>IFERROR(AND(OR(AD1:AE74,$AR75)=TRUE,IF(SEARCH(AD$1,$A75)&gt;0,TRUE,FALSE)),"")</f>
        <v/>
      </c>
      <c r="AE75" s="17" t="str">
        <f>IFERROR(AND(OR(AE1:AE74,$AR75)=TRUE,IF(SEARCH(AE$1,$A75)&gt;0,TRUE,FALSE)),"")</f>
        <v/>
      </c>
      <c r="AF75" s="17" t="str">
        <f>IFERROR(AND(OR(AF1:AG74,$AR75)=TRUE,IF(SEARCH(AF$1,$A75)&gt;0,TRUE,FALSE)),"")</f>
        <v/>
      </c>
      <c r="AG75" s="17" t="str">
        <f>IFERROR(AND(OR(AG1:AG74,$AR75)=TRUE,IF(SEARCH(AG$1,$A75)&gt;0,TRUE,FALSE)),"")</f>
        <v/>
      </c>
      <c r="AH75" s="17" t="str">
        <f>IFERROR(AND(OR(AH1:AH74,$AR75)=TRUE,IF(SEARCH(AH$1,$A75)&gt;0,TRUE,FALSE)),"")</f>
        <v/>
      </c>
      <c r="AI75" s="17" t="str">
        <f>IFERROR(AND(OR(AI1:AL74,$AR75)=TRUE,IF(SEARCH(AI$1,$A75)&gt;0,TRUE,FALSE)),"")</f>
        <v/>
      </c>
      <c r="AJ75" s="17" t="str">
        <f>IFERROR(AND(OR(AJ1:AL74,$AR75)=TRUE,IF(SEARCH(AJ$1,$A75)&gt;0,TRUE,FALSE)),"")</f>
        <v/>
      </c>
      <c r="AK75" s="17" t="str">
        <f>IFERROR(AND(OR(AK1:AL74,$AR75)=TRUE,IF(SEARCH(AK$1,$A75)&gt;0,TRUE,FALSE)),"")</f>
        <v/>
      </c>
      <c r="AL75" s="17" t="str">
        <f>IFERROR(AND(OR(AL1:AL74,$AR75)=TRUE,IF(SEARCH(AL$1,$A75)&gt;0,TRUE,FALSE)),"")</f>
        <v/>
      </c>
      <c r="AM75" s="17" t="str">
        <f>IFERROR(AND(OR(AM1:AO74,$AR75)=TRUE,IF(SEARCH(AM$1,$A75)&gt;0,TRUE,FALSE)),"")</f>
        <v/>
      </c>
      <c r="AN75" s="17" t="str">
        <f>IFERROR(AND(OR(AN1:AO74,$AR75)=TRUE,IF(SEARCH(AN$1,$A75)&gt;0,TRUE,FALSE)),"")</f>
        <v/>
      </c>
      <c r="AO75" s="17" t="str">
        <f>IFERROR(AND(OR(AO1:AO74,$AR75)=TRUE,IF(SEARCH(AO$1,$A75)&gt;0,TRUE,FALSE)),"")</f>
        <v/>
      </c>
      <c r="AP75" s="17">
        <f t="shared" si="10"/>
        <v>0</v>
      </c>
      <c r="AQ75" s="17" t="b">
        <f t="shared" si="11"/>
        <v>0</v>
      </c>
      <c r="AR75" s="17" t="b">
        <f t="shared" si="12"/>
        <v>0</v>
      </c>
      <c r="AS75" s="17" t="b">
        <f t="shared" si="13"/>
        <v>0</v>
      </c>
      <c r="AT75" s="17" t="b">
        <f>IF(E75&gt;'Overview (RESPONSES REQUIRED)'!$F$56,FALSE,TRUE)</f>
        <v>0</v>
      </c>
      <c r="AU75" s="17" t="b">
        <f>IF('Overview (RESPONSES REQUIRED)'!$D$56="Y", TRUE, FALSE)</f>
        <v>0</v>
      </c>
      <c r="AV75" s="17" t="str">
        <f t="shared" si="14"/>
        <v>N</v>
      </c>
    </row>
    <row r="76" spans="1:48" ht="15" x14ac:dyDescent="0.15">
      <c r="A76" s="17" t="s">
        <v>2037</v>
      </c>
      <c r="B76" s="17">
        <v>1</v>
      </c>
      <c r="C76" s="17">
        <v>1</v>
      </c>
      <c r="D76" s="17" t="s">
        <v>2020</v>
      </c>
      <c r="E76" s="17">
        <v>8</v>
      </c>
      <c r="F76" s="17" t="str">
        <f>IF('ENDC-mmW'!P79="Y", "Y", IF('ENDC-mmW'!P79="N", "N", 0))</f>
        <v>N</v>
      </c>
      <c r="G76" s="17" t="str">
        <f>IFERROR(AND(OR(G1:H75,$AR76)=TRUE,IF(SEARCH(G$1,$A76)&gt;0,TRUE,FALSE)),"")</f>
        <v/>
      </c>
      <c r="H76" s="17" t="str">
        <f>IFERROR(AND(OR(H1:H75,$AR76)=TRUE,IF(SEARCH(H$1,$A76)&gt;0,TRUE,FALSE)),"")</f>
        <v/>
      </c>
      <c r="I76" s="17" t="str">
        <f>IFERROR(AND(OR(I1:L75,$AR76)=TRUE,IF(SEARCH(I$1,$A76)&gt;0,TRUE,FALSE)),"")</f>
        <v/>
      </c>
      <c r="J76" s="17" t="str">
        <f>IFERROR(AND(OR(J1:L75,$AR76)=TRUE,IF(SEARCH(J$1,$A76)&gt;0,TRUE,FALSE)),"")</f>
        <v/>
      </c>
      <c r="K76" s="17" t="str">
        <f>IFERROR(AND(OR(K1:L75,$AR76)=TRUE,IF(SEARCH(K$1,$A76)&gt;0,TRUE,FALSE)),"")</f>
        <v/>
      </c>
      <c r="L76" s="17" t="str">
        <f>IFERROR(AND(OR(L1:L75,$AR76)=TRUE,IF(SEARCH(L$1,$A76)&gt;0,TRUE,FALSE)),"")</f>
        <v/>
      </c>
      <c r="M76" s="17" t="str">
        <f>IFERROR(AND(OR(M1:M75,$AR76)=TRUE,IF(SEARCH(M$1,$A76)&gt;0,TRUE,FALSE)),"")</f>
        <v/>
      </c>
      <c r="N76" s="17" t="str">
        <f>IFERROR(AND(OR(N1:Q75,$AR76)=TRUE,IF(SEARCH(N$1,$A76)&gt;0,TRUE,FALSE)),"")</f>
        <v/>
      </c>
      <c r="O76" s="17" t="str">
        <f>IFERROR(AND(OR(O1:Q75,$AR76)=TRUE,IF(SEARCH(O$1,$A76)&gt;0,TRUE,FALSE)),"")</f>
        <v/>
      </c>
      <c r="P76" s="17" t="str">
        <f>IFERROR(AND(OR(P1:Q75,$AR76)=TRUE,IF(SEARCH(P$1,$A76)&gt;0,TRUE,FALSE)),"")</f>
        <v/>
      </c>
      <c r="Q76" s="17" t="b">
        <f>IFERROR(AND(OR(Q1:Q75,$AR76)=TRUE,IF(SEARCH(Q$1,$A76)&gt;0,TRUE,FALSE)),"")</f>
        <v>0</v>
      </c>
      <c r="R76" s="17" t="str">
        <f>IFERROR(AND(OR(R1:S75,$AR76)=TRUE,IF(SEARCH(R$1,$A76)&gt;0,TRUE,FALSE)),"")</f>
        <v/>
      </c>
      <c r="S76" s="17" t="str">
        <f>IFERROR(AND(OR(S1:S75,$AR76)=TRUE,IF(SEARCH(S$1,$A76)&gt;0,TRUE,FALSE)),"")</f>
        <v/>
      </c>
      <c r="T76" s="17" t="str">
        <f>IFERROR(AND(OR(T1:T75,$AR76)=TRUE,IF(SEARCH(T$1,$A76)&gt;0,TRUE,FALSE)),"")</f>
        <v/>
      </c>
      <c r="U76" s="17" t="str">
        <f>IFERROR(AND(OR(U1:V75,$AR76)=TRUE,IF(SEARCH(U$1,$A76)&gt;0,TRUE,FALSE)),"")</f>
        <v/>
      </c>
      <c r="V76" s="17" t="str">
        <f>IFERROR(AND(OR(V1:V75,$AR76)=TRUE,IF(SEARCH(V$1,$A76)&gt;0,TRUE,FALSE)),"")</f>
        <v/>
      </c>
      <c r="W76" s="17" t="str">
        <f>IFERROR(AND(OR(W1:Z75,$AR76)=TRUE,IF(SEARCH(W$1,$A76)&gt;0,TRUE,FALSE)),"")</f>
        <v/>
      </c>
      <c r="X76" s="17" t="str">
        <f>IFERROR(AND(OR(X1:Z75,$AR76)=TRUE,IF(SEARCH(X$1,$A76)&gt;0,TRUE,FALSE)),"")</f>
        <v/>
      </c>
      <c r="Y76" s="17" t="str">
        <f>IFERROR(AND(OR(Y1:Z75,$AR76)=TRUE,IF(SEARCH(Y$1,$A76)&gt;0,TRUE,FALSE)),"")</f>
        <v/>
      </c>
      <c r="Z76" s="17" t="str">
        <f>IFERROR(AND(OR(Z1:Z75,$AR76)=TRUE,IF(SEARCH(Z$1,$A76)&gt;0,TRUE,FALSE)),"")</f>
        <v/>
      </c>
      <c r="AA76" s="17" t="str">
        <f>IFERROR(AND(OR(AA1:AA75,$AR76)=TRUE,IF(SEARCH(AA$1,$A76)&gt;0,TRUE,FALSE)),"")</f>
        <v/>
      </c>
      <c r="AB76" s="17" t="str">
        <f>IFERROR(AND(OR(AB1:AE75,$AR76)=TRUE,IF(SEARCH(AB$1,$A76)&gt;0,TRUE,FALSE)),"")</f>
        <v/>
      </c>
      <c r="AC76" s="17" t="str">
        <f>IFERROR(AND(OR(AC1:AE75,$AR76)=TRUE,IF(SEARCH(AC$1,$A76)&gt;0,TRUE,FALSE)),"")</f>
        <v/>
      </c>
      <c r="AD76" s="17" t="str">
        <f>IFERROR(AND(OR(AD1:AE75,$AR76)=TRUE,IF(SEARCH(AD$1,$A76)&gt;0,TRUE,FALSE)),"")</f>
        <v/>
      </c>
      <c r="AE76" s="17" t="str">
        <f>IFERROR(AND(OR(AE1:AE75,$AR76)=TRUE,IF(SEARCH(AE$1,$A76)&gt;0,TRUE,FALSE)),"")</f>
        <v/>
      </c>
      <c r="AF76" s="17" t="str">
        <f>IFERROR(AND(OR(AF1:AG75,$AR76)=TRUE,IF(SEARCH(AF$1,$A76)&gt;0,TRUE,FALSE)),"")</f>
        <v/>
      </c>
      <c r="AG76" s="17" t="str">
        <f>IFERROR(AND(OR(AG1:AG75,$AR76)=TRUE,IF(SEARCH(AG$1,$A76)&gt;0,TRUE,FALSE)),"")</f>
        <v/>
      </c>
      <c r="AH76" s="17" t="str">
        <f>IFERROR(AND(OR(AH1:AH75,$AR76)=TRUE,IF(SEARCH(AH$1,$A76)&gt;0,TRUE,FALSE)),"")</f>
        <v/>
      </c>
      <c r="AI76" s="17" t="str">
        <f>IFERROR(AND(OR(AI1:AL75,$AR76)=TRUE,IF(SEARCH(AI$1,$A76)&gt;0,TRUE,FALSE)),"")</f>
        <v/>
      </c>
      <c r="AJ76" s="17" t="str">
        <f>IFERROR(AND(OR(AJ1:AL75,$AR76)=TRUE,IF(SEARCH(AJ$1,$A76)&gt;0,TRUE,FALSE)),"")</f>
        <v/>
      </c>
      <c r="AK76" s="17" t="str">
        <f>IFERROR(AND(OR(AK1:AL75,$AR76)=TRUE,IF(SEARCH(AK$1,$A76)&gt;0,TRUE,FALSE)),"")</f>
        <v/>
      </c>
      <c r="AL76" s="17" t="str">
        <f>IFERROR(AND(OR(AL1:AL75,$AR76)=TRUE,IF(SEARCH(AL$1,$A76)&gt;0,TRUE,FALSE)),"")</f>
        <v/>
      </c>
      <c r="AM76" s="17" t="str">
        <f>IFERROR(AND(OR(AM1:AO75,$AR76)=TRUE,IF(SEARCH(AM$1,$A76)&gt;0,TRUE,FALSE)),"")</f>
        <v/>
      </c>
      <c r="AN76" s="17" t="str">
        <f>IFERROR(AND(OR(AN1:AO75,$AR76)=TRUE,IF(SEARCH(AN$1,$A76)&gt;0,TRUE,FALSE)),"")</f>
        <v/>
      </c>
      <c r="AO76" s="17" t="str">
        <f>IFERROR(AND(OR(AO1:AO75,$AR76)=TRUE,IF(SEARCH(AO$1,$A76)&gt;0,TRUE,FALSE)),"")</f>
        <v/>
      </c>
      <c r="AP76" s="17">
        <f t="shared" si="10"/>
        <v>0</v>
      </c>
      <c r="AQ76" s="17" t="b">
        <f t="shared" si="11"/>
        <v>0</v>
      </c>
      <c r="AR76" s="17" t="b">
        <f t="shared" si="12"/>
        <v>0</v>
      </c>
      <c r="AS76" s="17" t="b">
        <f t="shared" si="13"/>
        <v>0</v>
      </c>
      <c r="AT76" s="17" t="b">
        <f>IF(E76&gt;'Overview (RESPONSES REQUIRED)'!$F$56,FALSE,TRUE)</f>
        <v>0</v>
      </c>
      <c r="AU76" s="17" t="b">
        <f>IF('Overview (RESPONSES REQUIRED)'!$D$56="Y", TRUE, FALSE)</f>
        <v>0</v>
      </c>
      <c r="AV76" s="17" t="str">
        <f t="shared" si="14"/>
        <v>N</v>
      </c>
    </row>
    <row r="77" spans="1:48" ht="15" x14ac:dyDescent="0.15">
      <c r="A77" s="17" t="s">
        <v>2038</v>
      </c>
      <c r="B77" s="17">
        <v>1</v>
      </c>
      <c r="C77" s="17">
        <v>1</v>
      </c>
      <c r="D77" s="17" t="s">
        <v>2020</v>
      </c>
      <c r="E77" s="17">
        <v>8</v>
      </c>
      <c r="F77" s="17" t="str">
        <f>IF('ENDC-mmW'!P80="Y", "Y", IF('ENDC-mmW'!P80="N", "N", 0))</f>
        <v>N</v>
      </c>
      <c r="G77" s="17" t="str">
        <f>IFERROR(AND(OR(G1:H76,$AR77)=TRUE,IF(SEARCH(G$1,$A77)&gt;0,TRUE,FALSE)),"")</f>
        <v/>
      </c>
      <c r="H77" s="17" t="str">
        <f>IFERROR(AND(OR(H1:H76,$AR77)=TRUE,IF(SEARCH(H$1,$A77)&gt;0,TRUE,FALSE)),"")</f>
        <v/>
      </c>
      <c r="I77" s="17" t="str">
        <f>IFERROR(AND(OR(I1:L76,$AR77)=TRUE,IF(SEARCH(I$1,$A77)&gt;0,TRUE,FALSE)),"")</f>
        <v/>
      </c>
      <c r="J77" s="17" t="str">
        <f>IFERROR(AND(OR(J1:L76,$AR77)=TRUE,IF(SEARCH(J$1,$A77)&gt;0,TRUE,FALSE)),"")</f>
        <v/>
      </c>
      <c r="K77" s="17" t="str">
        <f>IFERROR(AND(OR(K1:L76,$AR77)=TRUE,IF(SEARCH(K$1,$A77)&gt;0,TRUE,FALSE)),"")</f>
        <v/>
      </c>
      <c r="L77" s="17" t="str">
        <f>IFERROR(AND(OR(L1:L76,$AR77)=TRUE,IF(SEARCH(L$1,$A77)&gt;0,TRUE,FALSE)),"")</f>
        <v/>
      </c>
      <c r="M77" s="17" t="str">
        <f>IFERROR(AND(OR(M1:M76,$AR77)=TRUE,IF(SEARCH(M$1,$A77)&gt;0,TRUE,FALSE)),"")</f>
        <v/>
      </c>
      <c r="N77" s="17" t="str">
        <f>IFERROR(AND(OR(N1:Q76,$AR77)=TRUE,IF(SEARCH(N$1,$A77)&gt;0,TRUE,FALSE)),"")</f>
        <v/>
      </c>
      <c r="O77" s="17" t="str">
        <f>IFERROR(AND(OR(O1:Q76,$AR77)=TRUE,IF(SEARCH(O$1,$A77)&gt;0,TRUE,FALSE)),"")</f>
        <v/>
      </c>
      <c r="P77" s="17" t="str">
        <f>IFERROR(AND(OR(P1:Q76,$AR77)=TRUE,IF(SEARCH(P$1,$A77)&gt;0,TRUE,FALSE)),"")</f>
        <v/>
      </c>
      <c r="Q77" s="17" t="b">
        <f>IFERROR(AND(OR(Q1:Q76,$AR77)=TRUE,IF(SEARCH(Q$1,$A77)&gt;0,TRUE,FALSE)),"")</f>
        <v>0</v>
      </c>
      <c r="R77" s="17" t="str">
        <f>IFERROR(AND(OR(R1:S76,$AR77)=TRUE,IF(SEARCH(R$1,$A77)&gt;0,TRUE,FALSE)),"")</f>
        <v/>
      </c>
      <c r="S77" s="17" t="str">
        <f>IFERROR(AND(OR(S1:S76,$AR77)=TRUE,IF(SEARCH(S$1,$A77)&gt;0,TRUE,FALSE)),"")</f>
        <v/>
      </c>
      <c r="T77" s="17" t="str">
        <f>IFERROR(AND(OR(T1:T76,$AR77)=TRUE,IF(SEARCH(T$1,$A77)&gt;0,TRUE,FALSE)),"")</f>
        <v/>
      </c>
      <c r="U77" s="17" t="str">
        <f>IFERROR(AND(OR(U1:V76,$AR77)=TRUE,IF(SEARCH(U$1,$A77)&gt;0,TRUE,FALSE)),"")</f>
        <v/>
      </c>
      <c r="V77" s="17" t="str">
        <f>IFERROR(AND(OR(V1:V76,$AR77)=TRUE,IF(SEARCH(V$1,$A77)&gt;0,TRUE,FALSE)),"")</f>
        <v/>
      </c>
      <c r="W77" s="17" t="str">
        <f>IFERROR(AND(OR(W1:Z76,$AR77)=TRUE,IF(SEARCH(W$1,$A77)&gt;0,TRUE,FALSE)),"")</f>
        <v/>
      </c>
      <c r="X77" s="17" t="str">
        <f>IFERROR(AND(OR(X1:Z76,$AR77)=TRUE,IF(SEARCH(X$1,$A77)&gt;0,TRUE,FALSE)),"")</f>
        <v/>
      </c>
      <c r="Y77" s="17" t="str">
        <f>IFERROR(AND(OR(Y1:Z76,$AR77)=TRUE,IF(SEARCH(Y$1,$A77)&gt;0,TRUE,FALSE)),"")</f>
        <v/>
      </c>
      <c r="Z77" s="17" t="str">
        <f>IFERROR(AND(OR(Z1:Z76,$AR77)=TRUE,IF(SEARCH(Z$1,$A77)&gt;0,TRUE,FALSE)),"")</f>
        <v/>
      </c>
      <c r="AA77" s="17" t="str">
        <f>IFERROR(AND(OR(AA1:AA76,$AR77)=TRUE,IF(SEARCH(AA$1,$A77)&gt;0,TRUE,FALSE)),"")</f>
        <v/>
      </c>
      <c r="AB77" s="17" t="str">
        <f>IFERROR(AND(OR(AB1:AE76,$AR77)=TRUE,IF(SEARCH(AB$1,$A77)&gt;0,TRUE,FALSE)),"")</f>
        <v/>
      </c>
      <c r="AC77" s="17" t="str">
        <f>IFERROR(AND(OR(AC1:AE76,$AR77)=TRUE,IF(SEARCH(AC$1,$A77)&gt;0,TRUE,FALSE)),"")</f>
        <v/>
      </c>
      <c r="AD77" s="17" t="str">
        <f>IFERROR(AND(OR(AD1:AE76,$AR77)=TRUE,IF(SEARCH(AD$1,$A77)&gt;0,TRUE,FALSE)),"")</f>
        <v/>
      </c>
      <c r="AE77" s="17" t="str">
        <f>IFERROR(AND(OR(AE1:AE76,$AR77)=TRUE,IF(SEARCH(AE$1,$A77)&gt;0,TRUE,FALSE)),"")</f>
        <v/>
      </c>
      <c r="AF77" s="17" t="str">
        <f>IFERROR(AND(OR(AF1:AG76,$AR77)=TRUE,IF(SEARCH(AF$1,$A77)&gt;0,TRUE,FALSE)),"")</f>
        <v/>
      </c>
      <c r="AG77" s="17" t="str">
        <f>IFERROR(AND(OR(AG1:AG76,$AR77)=TRUE,IF(SEARCH(AG$1,$A77)&gt;0,TRUE,FALSE)),"")</f>
        <v/>
      </c>
      <c r="AH77" s="17" t="str">
        <f>IFERROR(AND(OR(AH1:AH76,$AR77)=TRUE,IF(SEARCH(AH$1,$A77)&gt;0,TRUE,FALSE)),"")</f>
        <v/>
      </c>
      <c r="AI77" s="17" t="str">
        <f>IFERROR(AND(OR(AI1:AL76,$AR77)=TRUE,IF(SEARCH(AI$1,$A77)&gt;0,TRUE,FALSE)),"")</f>
        <v/>
      </c>
      <c r="AJ77" s="17" t="str">
        <f>IFERROR(AND(OR(AJ1:AL76,$AR77)=TRUE,IF(SEARCH(AJ$1,$A77)&gt;0,TRUE,FALSE)),"")</f>
        <v/>
      </c>
      <c r="AK77" s="17" t="str">
        <f>IFERROR(AND(OR(AK1:AL76,$AR77)=TRUE,IF(SEARCH(AK$1,$A77)&gt;0,TRUE,FALSE)),"")</f>
        <v/>
      </c>
      <c r="AL77" s="17" t="str">
        <f>IFERROR(AND(OR(AL1:AL76,$AR77)=TRUE,IF(SEARCH(AL$1,$A77)&gt;0,TRUE,FALSE)),"")</f>
        <v/>
      </c>
      <c r="AM77" s="17" t="str">
        <f>IFERROR(AND(OR(AM1:AO76,$AR77)=TRUE,IF(SEARCH(AM$1,$A77)&gt;0,TRUE,FALSE)),"")</f>
        <v/>
      </c>
      <c r="AN77" s="17" t="str">
        <f>IFERROR(AND(OR(AN1:AO76,$AR77)=TRUE,IF(SEARCH(AN$1,$A77)&gt;0,TRUE,FALSE)),"")</f>
        <v/>
      </c>
      <c r="AO77" s="17" t="b">
        <f>IFERROR(AND(OR(AO1:AO76,$AR77)=TRUE,IF(SEARCH(AO$1,$A77)&gt;0,TRUE,FALSE)),"")</f>
        <v>0</v>
      </c>
      <c r="AP77" s="17">
        <f t="shared" si="10"/>
        <v>0</v>
      </c>
      <c r="AQ77" s="17" t="b">
        <f t="shared" si="11"/>
        <v>0</v>
      </c>
      <c r="AR77" s="17" t="b">
        <f t="shared" si="12"/>
        <v>0</v>
      </c>
      <c r="AS77" s="17" t="b">
        <f t="shared" si="13"/>
        <v>0</v>
      </c>
      <c r="AT77" s="17" t="b">
        <f>IF(E77&gt;'Overview (RESPONSES REQUIRED)'!$F$56,FALSE,TRUE)</f>
        <v>0</v>
      </c>
      <c r="AU77" s="17" t="b">
        <f>IF('Overview (RESPONSES REQUIRED)'!$D$56="Y", TRUE, FALSE)</f>
        <v>0</v>
      </c>
      <c r="AV77" s="17" t="str">
        <f t="shared" si="14"/>
        <v>N</v>
      </c>
    </row>
    <row r="78" spans="1:48" ht="15" x14ac:dyDescent="0.15">
      <c r="A78" s="17" t="s">
        <v>2039</v>
      </c>
      <c r="B78" s="17">
        <v>1</v>
      </c>
      <c r="C78" s="17">
        <v>1</v>
      </c>
      <c r="D78" s="17" t="s">
        <v>2020</v>
      </c>
      <c r="E78" s="17">
        <v>2</v>
      </c>
      <c r="F78" s="17" t="str">
        <f>IF('ENDC-mmW'!P81="Y", "Y", IF('ENDC-mmW'!P81="N", "N", 0))</f>
        <v>N</v>
      </c>
      <c r="G78" s="17" t="str">
        <f>IFERROR(AND(OR(G1:H77,$AR78)=TRUE,IF(SEARCH(G$1,$A78)&gt;0,TRUE,FALSE)),"")</f>
        <v/>
      </c>
      <c r="H78" s="17" t="str">
        <f>IFERROR(AND(OR(H1:H77,$AR78)=TRUE,IF(SEARCH(H$1,$A78)&gt;0,TRUE,FALSE)),"")</f>
        <v/>
      </c>
      <c r="I78" s="17" t="b">
        <f>IFERROR(AND(OR(I1:L77,$AR78)=TRUE,IF(SEARCH(I$1,$A78)&gt;0,TRUE,FALSE)),"")</f>
        <v>0</v>
      </c>
      <c r="J78" s="17" t="str">
        <f>IFERROR(AND(OR(J1:L77,$AR78)=TRUE,IF(SEARCH(J$1,$A78)&gt;0,TRUE,FALSE)),"")</f>
        <v/>
      </c>
      <c r="K78" s="17" t="str">
        <f>IFERROR(AND(OR(K1:L77,$AR78)=TRUE,IF(SEARCH(K$1,$A78)&gt;0,TRUE,FALSE)),"")</f>
        <v/>
      </c>
      <c r="L78" s="17" t="str">
        <f>IFERROR(AND(OR(L1:L77,$AR78)=TRUE,IF(SEARCH(L$1,$A78)&gt;0,TRUE,FALSE)),"")</f>
        <v/>
      </c>
      <c r="M78" s="17" t="str">
        <f>IFERROR(AND(OR(M1:M77,$AR78)=TRUE,IF(SEARCH(M$1,$A78)&gt;0,TRUE,FALSE)),"")</f>
        <v/>
      </c>
      <c r="N78" s="17" t="str">
        <f>IFERROR(AND(OR(N1:Q77,$AR78)=TRUE,IF(SEARCH(N$1,$A78)&gt;0,TRUE,FALSE)),"")</f>
        <v/>
      </c>
      <c r="O78" s="17" t="str">
        <f>IFERROR(AND(OR(O1:Q77,$AR78)=TRUE,IF(SEARCH(O$1,$A78)&gt;0,TRUE,FALSE)),"")</f>
        <v/>
      </c>
      <c r="P78" s="17" t="str">
        <f>IFERROR(AND(OR(P1:Q77,$AR78)=TRUE,IF(SEARCH(P$1,$A78)&gt;0,TRUE,FALSE)),"")</f>
        <v/>
      </c>
      <c r="Q78" s="17" t="str">
        <f>IFERROR(AND(OR(Q1:Q77,$AR78)=TRUE,IF(SEARCH(Q$1,$A78)&gt;0,TRUE,FALSE)),"")</f>
        <v/>
      </c>
      <c r="R78" s="17" t="str">
        <f>IFERROR(AND(OR(R1:S77,$AR78)=TRUE,IF(SEARCH(R$1,$A78)&gt;0,TRUE,FALSE)),"")</f>
        <v/>
      </c>
      <c r="S78" s="17" t="str">
        <f>IFERROR(AND(OR(S1:S77,$AR78)=TRUE,IF(SEARCH(S$1,$A78)&gt;0,TRUE,FALSE)),"")</f>
        <v/>
      </c>
      <c r="T78" s="17" t="str">
        <f>IFERROR(AND(OR(T1:T77,$AR78)=TRUE,IF(SEARCH(T$1,$A78)&gt;0,TRUE,FALSE)),"")</f>
        <v/>
      </c>
      <c r="U78" s="17" t="str">
        <f>IFERROR(AND(OR(U1:V77,$AR78)=TRUE,IF(SEARCH(U$1,$A78)&gt;0,TRUE,FALSE)),"")</f>
        <v/>
      </c>
      <c r="V78" s="17" t="str">
        <f>IFERROR(AND(OR(V1:V77,$AR78)=TRUE,IF(SEARCH(V$1,$A78)&gt;0,TRUE,FALSE)),"")</f>
        <v/>
      </c>
      <c r="W78" s="17" t="str">
        <f>IFERROR(AND(OR(W1:Z77,$AR78)=TRUE,IF(SEARCH(W$1,$A78)&gt;0,TRUE,FALSE)),"")</f>
        <v/>
      </c>
      <c r="X78" s="17" t="str">
        <f>IFERROR(AND(OR(X1:Z77,$AR78)=TRUE,IF(SEARCH(X$1,$A78)&gt;0,TRUE,FALSE)),"")</f>
        <v/>
      </c>
      <c r="Y78" s="17" t="str">
        <f>IFERROR(AND(OR(Y1:Z77,$AR78)=TRUE,IF(SEARCH(Y$1,$A78)&gt;0,TRUE,FALSE)),"")</f>
        <v/>
      </c>
      <c r="Z78" s="17" t="str">
        <f>IFERROR(AND(OR(Z1:Z77,$AR78)=TRUE,IF(SEARCH(Z$1,$A78)&gt;0,TRUE,FALSE)),"")</f>
        <v/>
      </c>
      <c r="AA78" s="17" t="str">
        <f>IFERROR(AND(OR(AA1:AA77,$AR78)=TRUE,IF(SEARCH(AA$1,$A78)&gt;0,TRUE,FALSE)),"")</f>
        <v/>
      </c>
      <c r="AB78" s="17" t="str">
        <f>IFERROR(AND(OR(AB1:AE77,$AR78)=TRUE,IF(SEARCH(AB$1,$A78)&gt;0,TRUE,FALSE)),"")</f>
        <v/>
      </c>
      <c r="AC78" s="17" t="str">
        <f>IFERROR(AND(OR(AC1:AE77,$AR78)=TRUE,IF(SEARCH(AC$1,$A78)&gt;0,TRUE,FALSE)),"")</f>
        <v/>
      </c>
      <c r="AD78" s="17" t="str">
        <f>IFERROR(AND(OR(AD1:AE77,$AR78)=TRUE,IF(SEARCH(AD$1,$A78)&gt;0,TRUE,FALSE)),"")</f>
        <v/>
      </c>
      <c r="AE78" s="17" t="str">
        <f>IFERROR(AND(OR(AE1:AE77,$AR78)=TRUE,IF(SEARCH(AE$1,$A78)&gt;0,TRUE,FALSE)),"")</f>
        <v/>
      </c>
      <c r="AF78" s="17" t="str">
        <f>IFERROR(AND(OR(AF1:AG77,$AR78)=TRUE,IF(SEARCH(AF$1,$A78)&gt;0,TRUE,FALSE)),"")</f>
        <v/>
      </c>
      <c r="AG78" s="17" t="str">
        <f>IFERROR(AND(OR(AG1:AG77,$AR78)=TRUE,IF(SEARCH(AG$1,$A78)&gt;0,TRUE,FALSE)),"")</f>
        <v/>
      </c>
      <c r="AH78" s="17" t="str">
        <f>IFERROR(AND(OR(AH1:AH77,$AR78)=TRUE,IF(SEARCH(AH$1,$A78)&gt;0,TRUE,FALSE)),"")</f>
        <v/>
      </c>
      <c r="AI78" s="17" t="str">
        <f>IFERROR(AND(OR(AI1:AL77,$AR78)=TRUE,IF(SEARCH(AI$1,$A78)&gt;0,TRUE,FALSE)),"")</f>
        <v/>
      </c>
      <c r="AJ78" s="17" t="str">
        <f>IFERROR(AND(OR(AJ1:AL77,$AR78)=TRUE,IF(SEARCH(AJ$1,$A78)&gt;0,TRUE,FALSE)),"")</f>
        <v/>
      </c>
      <c r="AK78" s="17" t="str">
        <f>IFERROR(AND(OR(AK1:AL77,$AR78)=TRUE,IF(SEARCH(AK$1,$A78)&gt;0,TRUE,FALSE)),"")</f>
        <v/>
      </c>
      <c r="AL78" s="17" t="str">
        <f>IFERROR(AND(OR(AL1:AL77,$AR78)=TRUE,IF(SEARCH(AL$1,$A78)&gt;0,TRUE,FALSE)),"")</f>
        <v/>
      </c>
      <c r="AM78" s="17" t="str">
        <f>IFERROR(AND(OR(AM1:AO77,$AR78)=TRUE,IF(SEARCH(AM$1,$A78)&gt;0,TRUE,FALSE)),"")</f>
        <v/>
      </c>
      <c r="AN78" s="17" t="str">
        <f>IFERROR(AND(OR(AN1:AO77,$AR78)=TRUE,IF(SEARCH(AN$1,$A78)&gt;0,TRUE,FALSE)),"")</f>
        <v/>
      </c>
      <c r="AO78" s="17" t="str">
        <f>IFERROR(AND(OR(AO1:AO77,$AR78)=TRUE,IF(SEARCH(AO$1,$A78)&gt;0,TRUE,FALSE)),"")</f>
        <v/>
      </c>
      <c r="AP78" s="17">
        <f t="shared" si="10"/>
        <v>0</v>
      </c>
      <c r="AQ78" s="17" t="b">
        <f t="shared" si="11"/>
        <v>0</v>
      </c>
      <c r="AR78" s="17" t="b">
        <f t="shared" si="12"/>
        <v>0</v>
      </c>
      <c r="AS78" s="17" t="b">
        <f t="shared" si="13"/>
        <v>0</v>
      </c>
      <c r="AT78" s="17" t="b">
        <f>IF(E78&gt;'Overview (RESPONSES REQUIRED)'!$F$56,FALSE,TRUE)</f>
        <v>0</v>
      </c>
      <c r="AU78" s="17" t="b">
        <f>IF('Overview (RESPONSES REQUIRED)'!$D$56="Y", TRUE, FALSE)</f>
        <v>0</v>
      </c>
      <c r="AV78" s="17" t="str">
        <f t="shared" si="14"/>
        <v>N</v>
      </c>
    </row>
    <row r="79" spans="1:48" ht="15" x14ac:dyDescent="0.15">
      <c r="A79" s="17" t="s">
        <v>2040</v>
      </c>
      <c r="B79" s="17">
        <v>1</v>
      </c>
      <c r="C79" s="17">
        <v>1</v>
      </c>
      <c r="D79" s="17" t="s">
        <v>2020</v>
      </c>
      <c r="E79" s="17">
        <v>2</v>
      </c>
      <c r="F79" s="17" t="str">
        <f>IF('ENDC-mmW'!P82="Y", "Y", IF('ENDC-mmW'!P82="N", "N", 0))</f>
        <v>N</v>
      </c>
      <c r="G79" s="17" t="str">
        <f>IFERROR(AND(OR(G1:H78,$AR79)=TRUE,IF(SEARCH(G$1,$A79)&gt;0,TRUE,FALSE)),"")</f>
        <v/>
      </c>
      <c r="H79" s="17" t="str">
        <f>IFERROR(AND(OR(H1:H78,$AR79)=TRUE,IF(SEARCH(H$1,$A79)&gt;0,TRUE,FALSE)),"")</f>
        <v/>
      </c>
      <c r="I79" s="17" t="str">
        <f>IFERROR(AND(OR(I1:L78,$AR79)=TRUE,IF(SEARCH(I$1,$A79)&gt;0,TRUE,FALSE)),"")</f>
        <v/>
      </c>
      <c r="J79" s="17" t="str">
        <f>IFERROR(AND(OR(J1:L78,$AR79)=TRUE,IF(SEARCH(J$1,$A79)&gt;0,TRUE,FALSE)),"")</f>
        <v/>
      </c>
      <c r="K79" s="17" t="str">
        <f>IFERROR(AND(OR(K1:L78,$AR79)=TRUE,IF(SEARCH(K$1,$A79)&gt;0,TRUE,FALSE)),"")</f>
        <v/>
      </c>
      <c r="L79" s="17" t="str">
        <f>IFERROR(AND(OR(L1:L78,$AR79)=TRUE,IF(SEARCH(L$1,$A79)&gt;0,TRUE,FALSE)),"")</f>
        <v/>
      </c>
      <c r="M79" s="17" t="str">
        <f>IFERROR(AND(OR(M1:M78,$AR79)=TRUE,IF(SEARCH(M$1,$A79)&gt;0,TRUE,FALSE)),"")</f>
        <v/>
      </c>
      <c r="N79" s="17" t="b">
        <f>IFERROR(AND(OR(N1:Q78,$AR79)=TRUE,IF(SEARCH(N$1,$A79)&gt;0,TRUE,FALSE)),"")</f>
        <v>0</v>
      </c>
      <c r="O79" s="17" t="str">
        <f>IFERROR(AND(OR(O1:Q78,$AR79)=TRUE,IF(SEARCH(O$1,$A79)&gt;0,TRUE,FALSE)),"")</f>
        <v/>
      </c>
      <c r="P79" s="17" t="str">
        <f>IFERROR(AND(OR(P1:Q78,$AR79)=TRUE,IF(SEARCH(P$1,$A79)&gt;0,TRUE,FALSE)),"")</f>
        <v/>
      </c>
      <c r="Q79" s="17" t="str">
        <f>IFERROR(AND(OR(Q1:Q78,$AR79)=TRUE,IF(SEARCH(Q$1,$A79)&gt;0,TRUE,FALSE)),"")</f>
        <v/>
      </c>
      <c r="R79" s="17" t="str">
        <f>IFERROR(AND(OR(R1:S78,$AR79)=TRUE,IF(SEARCH(R$1,$A79)&gt;0,TRUE,FALSE)),"")</f>
        <v/>
      </c>
      <c r="S79" s="17" t="str">
        <f>IFERROR(AND(OR(S1:S78,$AR79)=TRUE,IF(SEARCH(S$1,$A79)&gt;0,TRUE,FALSE)),"")</f>
        <v/>
      </c>
      <c r="T79" s="17" t="str">
        <f>IFERROR(AND(OR(T1:T78,$AR79)=TRUE,IF(SEARCH(T$1,$A79)&gt;0,TRUE,FALSE)),"")</f>
        <v/>
      </c>
      <c r="U79" s="17" t="str">
        <f>IFERROR(AND(OR(U1:V78,$AR79)=TRUE,IF(SEARCH(U$1,$A79)&gt;0,TRUE,FALSE)),"")</f>
        <v/>
      </c>
      <c r="V79" s="17" t="str">
        <f>IFERROR(AND(OR(V1:V78,$AR79)=TRUE,IF(SEARCH(V$1,$A79)&gt;0,TRUE,FALSE)),"")</f>
        <v/>
      </c>
      <c r="W79" s="17" t="str">
        <f>IFERROR(AND(OR(W1:Z78,$AR79)=TRUE,IF(SEARCH(W$1,$A79)&gt;0,TRUE,FALSE)),"")</f>
        <v/>
      </c>
      <c r="X79" s="17" t="str">
        <f>IFERROR(AND(OR(X1:Z78,$AR79)=TRUE,IF(SEARCH(X$1,$A79)&gt;0,TRUE,FALSE)),"")</f>
        <v/>
      </c>
      <c r="Y79" s="17" t="str">
        <f>IFERROR(AND(OR(Y1:Z78,$AR79)=TRUE,IF(SEARCH(Y$1,$A79)&gt;0,TRUE,FALSE)),"")</f>
        <v/>
      </c>
      <c r="Z79" s="17" t="str">
        <f>IFERROR(AND(OR(Z1:Z78,$AR79)=TRUE,IF(SEARCH(Z$1,$A79)&gt;0,TRUE,FALSE)),"")</f>
        <v/>
      </c>
      <c r="AA79" s="17" t="str">
        <f>IFERROR(AND(OR(AA1:AA78,$AR79)=TRUE,IF(SEARCH(AA$1,$A79)&gt;0,TRUE,FALSE)),"")</f>
        <v/>
      </c>
      <c r="AB79" s="17" t="str">
        <f>IFERROR(AND(OR(AB1:AE78,$AR79)=TRUE,IF(SEARCH(AB$1,$A79)&gt;0,TRUE,FALSE)),"")</f>
        <v/>
      </c>
      <c r="AC79" s="17" t="str">
        <f>IFERROR(AND(OR(AC1:AE78,$AR79)=TRUE,IF(SEARCH(AC$1,$A79)&gt;0,TRUE,FALSE)),"")</f>
        <v/>
      </c>
      <c r="AD79" s="17" t="str">
        <f>IFERROR(AND(OR(AD1:AE78,$AR79)=TRUE,IF(SEARCH(AD$1,$A79)&gt;0,TRUE,FALSE)),"")</f>
        <v/>
      </c>
      <c r="AE79" s="17" t="str">
        <f>IFERROR(AND(OR(AE1:AE78,$AR79)=TRUE,IF(SEARCH(AE$1,$A79)&gt;0,TRUE,FALSE)),"")</f>
        <v/>
      </c>
      <c r="AF79" s="17" t="str">
        <f>IFERROR(AND(OR(AF1:AG78,$AR79)=TRUE,IF(SEARCH(AF$1,$A79)&gt;0,TRUE,FALSE)),"")</f>
        <v/>
      </c>
      <c r="AG79" s="17" t="str">
        <f>IFERROR(AND(OR(AG1:AG78,$AR79)=TRUE,IF(SEARCH(AG$1,$A79)&gt;0,TRUE,FALSE)),"")</f>
        <v/>
      </c>
      <c r="AH79" s="17" t="str">
        <f>IFERROR(AND(OR(AH1:AH78,$AR79)=TRUE,IF(SEARCH(AH$1,$A79)&gt;0,TRUE,FALSE)),"")</f>
        <v/>
      </c>
      <c r="AI79" s="17" t="str">
        <f>IFERROR(AND(OR(AI1:AL78,$AR79)=TRUE,IF(SEARCH(AI$1,$A79)&gt;0,TRUE,FALSE)),"")</f>
        <v/>
      </c>
      <c r="AJ79" s="17" t="str">
        <f>IFERROR(AND(OR(AJ1:AL78,$AR79)=TRUE,IF(SEARCH(AJ$1,$A79)&gt;0,TRUE,FALSE)),"")</f>
        <v/>
      </c>
      <c r="AK79" s="17" t="str">
        <f>IFERROR(AND(OR(AK1:AL78,$AR79)=TRUE,IF(SEARCH(AK$1,$A79)&gt;0,TRUE,FALSE)),"")</f>
        <v/>
      </c>
      <c r="AL79" s="17" t="str">
        <f>IFERROR(AND(OR(AL1:AL78,$AR79)=TRUE,IF(SEARCH(AL$1,$A79)&gt;0,TRUE,FALSE)),"")</f>
        <v/>
      </c>
      <c r="AM79" s="17" t="str">
        <f>IFERROR(AND(OR(AM1:AO78,$AR79)=TRUE,IF(SEARCH(AM$1,$A79)&gt;0,TRUE,FALSE)),"")</f>
        <v/>
      </c>
      <c r="AN79" s="17" t="str">
        <f>IFERROR(AND(OR(AN1:AO78,$AR79)=TRUE,IF(SEARCH(AN$1,$A79)&gt;0,TRUE,FALSE)),"")</f>
        <v/>
      </c>
      <c r="AO79" s="17" t="str">
        <f>IFERROR(AND(OR(AO1:AO78,$AR79)=TRUE,IF(SEARCH(AO$1,$A79)&gt;0,TRUE,FALSE)),"")</f>
        <v/>
      </c>
      <c r="AP79" s="17">
        <f t="shared" si="10"/>
        <v>0</v>
      </c>
      <c r="AQ79" s="17" t="b">
        <f t="shared" si="11"/>
        <v>0</v>
      </c>
      <c r="AR79" s="17" t="b">
        <f t="shared" si="12"/>
        <v>0</v>
      </c>
      <c r="AS79" s="17" t="b">
        <f t="shared" si="13"/>
        <v>0</v>
      </c>
      <c r="AT79" s="17" t="b">
        <f>IF(E79&gt;'Overview (RESPONSES REQUIRED)'!$F$56,FALSE,TRUE)</f>
        <v>0</v>
      </c>
      <c r="AU79" s="17" t="b">
        <f>IF('Overview (RESPONSES REQUIRED)'!$D$56="Y", TRUE, FALSE)</f>
        <v>0</v>
      </c>
      <c r="AV79" s="17" t="str">
        <f t="shared" si="14"/>
        <v>N</v>
      </c>
    </row>
    <row r="80" spans="1:48" ht="15" x14ac:dyDescent="0.15">
      <c r="A80" s="17" t="s">
        <v>2041</v>
      </c>
      <c r="B80" s="17">
        <v>1</v>
      </c>
      <c r="C80" s="17">
        <v>1</v>
      </c>
      <c r="D80" s="17" t="s">
        <v>2020</v>
      </c>
      <c r="E80" s="17">
        <v>2</v>
      </c>
      <c r="F80" s="17" t="str">
        <f>IF('ENDC-mmW'!P83="Y", "Y", IF('ENDC-mmW'!P83="N", "N", 0))</f>
        <v>N</v>
      </c>
      <c r="G80" s="17" t="str">
        <f>IFERROR(AND(OR(G1:H79,$AR80)=TRUE,IF(SEARCH(G$1,$A80)&gt;0,TRUE,FALSE)),"")</f>
        <v/>
      </c>
      <c r="H80" s="17" t="str">
        <f>IFERROR(AND(OR(H1:H79,$AR80)=TRUE,IF(SEARCH(H$1,$A80)&gt;0,TRUE,FALSE)),"")</f>
        <v/>
      </c>
      <c r="I80" s="17" t="str">
        <f>IFERROR(AND(OR(I1:L79,$AR80)=TRUE,IF(SEARCH(I$1,$A80)&gt;0,TRUE,FALSE)),"")</f>
        <v/>
      </c>
      <c r="J80" s="17" t="str">
        <f>IFERROR(AND(OR(J1:L79,$AR80)=TRUE,IF(SEARCH(J$1,$A80)&gt;0,TRUE,FALSE)),"")</f>
        <v/>
      </c>
      <c r="K80" s="17" t="str">
        <f>IFERROR(AND(OR(K1:L79,$AR80)=TRUE,IF(SEARCH(K$1,$A80)&gt;0,TRUE,FALSE)),"")</f>
        <v/>
      </c>
      <c r="L80" s="17" t="str">
        <f>IFERROR(AND(OR(L1:L79,$AR80)=TRUE,IF(SEARCH(L$1,$A80)&gt;0,TRUE,FALSE)),"")</f>
        <v/>
      </c>
      <c r="M80" s="17" t="str">
        <f>IFERROR(AND(OR(M1:M79,$AR80)=TRUE,IF(SEARCH(M$1,$A80)&gt;0,TRUE,FALSE)),"")</f>
        <v/>
      </c>
      <c r="N80" s="17" t="str">
        <f>IFERROR(AND(OR(N1:Q79,$AR80)=TRUE,IF(SEARCH(N$1,$A80)&gt;0,TRUE,FALSE)),"")</f>
        <v/>
      </c>
      <c r="O80" s="17" t="str">
        <f>IFERROR(AND(OR(O1:Q79,$AR80)=TRUE,IF(SEARCH(O$1,$A80)&gt;0,TRUE,FALSE)),"")</f>
        <v/>
      </c>
      <c r="P80" s="17" t="str">
        <f>IFERROR(AND(OR(P1:Q79,$AR80)=TRUE,IF(SEARCH(P$1,$A80)&gt;0,TRUE,FALSE)),"")</f>
        <v/>
      </c>
      <c r="Q80" s="17" t="str">
        <f>IFERROR(AND(OR(Q1:Q79,$AR80)=TRUE,IF(SEARCH(Q$1,$A80)&gt;0,TRUE,FALSE)),"")</f>
        <v/>
      </c>
      <c r="R80" s="17" t="str">
        <f>IFERROR(AND(OR(R1:S79,$AR80)=TRUE,IF(SEARCH(R$1,$A80)&gt;0,TRUE,FALSE)),"")</f>
        <v/>
      </c>
      <c r="S80" s="17" t="str">
        <f>IFERROR(AND(OR(S1:S79,$AR80)=TRUE,IF(SEARCH(S$1,$A80)&gt;0,TRUE,FALSE)),"")</f>
        <v/>
      </c>
      <c r="T80" s="17" t="b">
        <f>IFERROR(AND(OR(T1:T79,$AR80)=TRUE,IF(SEARCH(T$1,$A80)&gt;0,TRUE,FALSE)),"")</f>
        <v>0</v>
      </c>
      <c r="U80" s="17" t="str">
        <f>IFERROR(AND(OR(U1:V79,$AR80)=TRUE,IF(SEARCH(U$1,$A80)&gt;0,TRUE,FALSE)),"")</f>
        <v/>
      </c>
      <c r="V80" s="17" t="str">
        <f>IFERROR(AND(OR(V1:V79,$AR80)=TRUE,IF(SEARCH(V$1,$A80)&gt;0,TRUE,FALSE)),"")</f>
        <v/>
      </c>
      <c r="W80" s="17" t="str">
        <f>IFERROR(AND(OR(W1:Z79,$AR80)=TRUE,IF(SEARCH(W$1,$A80)&gt;0,TRUE,FALSE)),"")</f>
        <v/>
      </c>
      <c r="X80" s="17" t="str">
        <f>IFERROR(AND(OR(X1:Z79,$AR80)=TRUE,IF(SEARCH(X$1,$A80)&gt;0,TRUE,FALSE)),"")</f>
        <v/>
      </c>
      <c r="Y80" s="17" t="str">
        <f>IFERROR(AND(OR(Y1:Z79,$AR80)=TRUE,IF(SEARCH(Y$1,$A80)&gt;0,TRUE,FALSE)),"")</f>
        <v/>
      </c>
      <c r="Z80" s="17" t="str">
        <f>IFERROR(AND(OR(Z1:Z79,$AR80)=TRUE,IF(SEARCH(Z$1,$A80)&gt;0,TRUE,FALSE)),"")</f>
        <v/>
      </c>
      <c r="AA80" s="17" t="str">
        <f>IFERROR(AND(OR(AA1:AA79,$AR80)=TRUE,IF(SEARCH(AA$1,$A80)&gt;0,TRUE,FALSE)),"")</f>
        <v/>
      </c>
      <c r="AB80" s="17" t="str">
        <f>IFERROR(AND(OR(AB1:AE79,$AR80)=TRUE,IF(SEARCH(AB$1,$A80)&gt;0,TRUE,FALSE)),"")</f>
        <v/>
      </c>
      <c r="AC80" s="17" t="str">
        <f>IFERROR(AND(OR(AC1:AE79,$AR80)=TRUE,IF(SEARCH(AC$1,$A80)&gt;0,TRUE,FALSE)),"")</f>
        <v/>
      </c>
      <c r="AD80" s="17" t="str">
        <f>IFERROR(AND(OR(AD1:AE79,$AR80)=TRUE,IF(SEARCH(AD$1,$A80)&gt;0,TRUE,FALSE)),"")</f>
        <v/>
      </c>
      <c r="AE80" s="17" t="str">
        <f>IFERROR(AND(OR(AE1:AE79,$AR80)=TRUE,IF(SEARCH(AE$1,$A80)&gt;0,TRUE,FALSE)),"")</f>
        <v/>
      </c>
      <c r="AF80" s="17" t="str">
        <f>IFERROR(AND(OR(AF1:AG79,$AR80)=TRUE,IF(SEARCH(AF$1,$A80)&gt;0,TRUE,FALSE)),"")</f>
        <v/>
      </c>
      <c r="AG80" s="17" t="str">
        <f>IFERROR(AND(OR(AG1:AG79,$AR80)=TRUE,IF(SEARCH(AG$1,$A80)&gt;0,TRUE,FALSE)),"")</f>
        <v/>
      </c>
      <c r="AH80" s="17" t="str">
        <f>IFERROR(AND(OR(AH1:AH79,$AR80)=TRUE,IF(SEARCH(AH$1,$A80)&gt;0,TRUE,FALSE)),"")</f>
        <v/>
      </c>
      <c r="AI80" s="17" t="str">
        <f>IFERROR(AND(OR(AI1:AL79,$AR80)=TRUE,IF(SEARCH(AI$1,$A80)&gt;0,TRUE,FALSE)),"")</f>
        <v/>
      </c>
      <c r="AJ80" s="17" t="str">
        <f>IFERROR(AND(OR(AJ1:AL79,$AR80)=TRUE,IF(SEARCH(AJ$1,$A80)&gt;0,TRUE,FALSE)),"")</f>
        <v/>
      </c>
      <c r="AK80" s="17" t="str">
        <f>IFERROR(AND(OR(AK1:AL79,$AR80)=TRUE,IF(SEARCH(AK$1,$A80)&gt;0,TRUE,FALSE)),"")</f>
        <v/>
      </c>
      <c r="AL80" s="17" t="str">
        <f>IFERROR(AND(OR(AL1:AL79,$AR80)=TRUE,IF(SEARCH(AL$1,$A80)&gt;0,TRUE,FALSE)),"")</f>
        <v/>
      </c>
      <c r="AM80" s="17" t="str">
        <f>IFERROR(AND(OR(AM1:AO79,$AR80)=TRUE,IF(SEARCH(AM$1,$A80)&gt;0,TRUE,FALSE)),"")</f>
        <v/>
      </c>
      <c r="AN80" s="17" t="str">
        <f>IFERROR(AND(OR(AN1:AO79,$AR80)=TRUE,IF(SEARCH(AN$1,$A80)&gt;0,TRUE,FALSE)),"")</f>
        <v/>
      </c>
      <c r="AO80" s="17" t="str">
        <f>IFERROR(AND(OR(AO1:AO79,$AR80)=TRUE,IF(SEARCH(AO$1,$A80)&gt;0,TRUE,FALSE)),"")</f>
        <v/>
      </c>
      <c r="AP80" s="17">
        <f t="shared" si="10"/>
        <v>0</v>
      </c>
      <c r="AQ80" s="17" t="b">
        <f t="shared" si="11"/>
        <v>0</v>
      </c>
      <c r="AR80" s="17" t="b">
        <f t="shared" si="12"/>
        <v>0</v>
      </c>
      <c r="AS80" s="17" t="b">
        <f t="shared" si="13"/>
        <v>0</v>
      </c>
      <c r="AT80" s="17" t="b">
        <f>IF(E80&gt;'Overview (RESPONSES REQUIRED)'!$F$56,FALSE,TRUE)</f>
        <v>0</v>
      </c>
      <c r="AU80" s="17" t="b">
        <f>IF('Overview (RESPONSES REQUIRED)'!$D$56="Y", TRUE, FALSE)</f>
        <v>0</v>
      </c>
      <c r="AV80" s="17" t="str">
        <f t="shared" si="14"/>
        <v>N</v>
      </c>
    </row>
    <row r="81" spans="1:48" ht="15" x14ac:dyDescent="0.15">
      <c r="A81" s="17" t="s">
        <v>2042</v>
      </c>
      <c r="B81" s="17">
        <v>1</v>
      </c>
      <c r="C81" s="17">
        <v>1</v>
      </c>
      <c r="D81" s="17" t="s">
        <v>2020</v>
      </c>
      <c r="E81" s="17">
        <v>2</v>
      </c>
      <c r="F81" s="17" t="str">
        <f>IF('ENDC-mmW'!P84="Y", "Y", IF('ENDC-mmW'!P84="N", "N", 0))</f>
        <v>N</v>
      </c>
      <c r="G81" s="17" t="b">
        <f>IFERROR(AND(OR(G1:H80,$AR81)=TRUE,IF(SEARCH(G$1,$A81)&gt;0,TRUE,FALSE)),"")</f>
        <v>0</v>
      </c>
      <c r="H81" s="17" t="str">
        <f>IFERROR(AND(OR(H1:H80,$AR81)=TRUE,IF(SEARCH(H$1,$A81)&gt;0,TRUE,FALSE)),"")</f>
        <v/>
      </c>
      <c r="I81" s="17" t="str">
        <f>IFERROR(AND(OR(I1:L80,$AR81)=TRUE,IF(SEARCH(I$1,$A81)&gt;0,TRUE,FALSE)),"")</f>
        <v/>
      </c>
      <c r="J81" s="17" t="str">
        <f>IFERROR(AND(OR(J1:L80,$AR81)=TRUE,IF(SEARCH(J$1,$A81)&gt;0,TRUE,FALSE)),"")</f>
        <v/>
      </c>
      <c r="K81" s="17" t="str">
        <f>IFERROR(AND(OR(K1:L80,$AR81)=TRUE,IF(SEARCH(K$1,$A81)&gt;0,TRUE,FALSE)),"")</f>
        <v/>
      </c>
      <c r="L81" s="17" t="str">
        <f>IFERROR(AND(OR(L1:L80,$AR81)=TRUE,IF(SEARCH(L$1,$A81)&gt;0,TRUE,FALSE)),"")</f>
        <v/>
      </c>
      <c r="M81" s="17" t="str">
        <f>IFERROR(AND(OR(M1:M80,$AR81)=TRUE,IF(SEARCH(M$1,$A81)&gt;0,TRUE,FALSE)),"")</f>
        <v/>
      </c>
      <c r="N81" s="17" t="str">
        <f>IFERROR(AND(OR(N1:Q80,$AR81)=TRUE,IF(SEARCH(N$1,$A81)&gt;0,TRUE,FALSE)),"")</f>
        <v/>
      </c>
      <c r="O81" s="17" t="str">
        <f>IFERROR(AND(OR(O1:Q80,$AR81)=TRUE,IF(SEARCH(O$1,$A81)&gt;0,TRUE,FALSE)),"")</f>
        <v/>
      </c>
      <c r="P81" s="17" t="str">
        <f>IFERROR(AND(OR(P1:Q80,$AR81)=TRUE,IF(SEARCH(P$1,$A81)&gt;0,TRUE,FALSE)),"")</f>
        <v/>
      </c>
      <c r="Q81" s="17" t="str">
        <f>IFERROR(AND(OR(Q1:Q80,$AR81)=TRUE,IF(SEARCH(Q$1,$A81)&gt;0,TRUE,FALSE)),"")</f>
        <v/>
      </c>
      <c r="R81" s="17" t="str">
        <f>IFERROR(AND(OR(R1:S80,$AR81)=TRUE,IF(SEARCH(R$1,$A81)&gt;0,TRUE,FALSE)),"")</f>
        <v/>
      </c>
      <c r="S81" s="17" t="str">
        <f>IFERROR(AND(OR(S1:S80,$AR81)=TRUE,IF(SEARCH(S$1,$A81)&gt;0,TRUE,FALSE)),"")</f>
        <v/>
      </c>
      <c r="T81" s="17" t="str">
        <f>IFERROR(AND(OR(T1:T80,$AR81)=TRUE,IF(SEARCH(T$1,$A81)&gt;0,TRUE,FALSE)),"")</f>
        <v/>
      </c>
      <c r="U81" s="17" t="str">
        <f>IFERROR(AND(OR(U1:V80,$AR81)=TRUE,IF(SEARCH(U$1,$A81)&gt;0,TRUE,FALSE)),"")</f>
        <v/>
      </c>
      <c r="V81" s="17" t="str">
        <f>IFERROR(AND(OR(V1:V80,$AR81)=TRUE,IF(SEARCH(V$1,$A81)&gt;0,TRUE,FALSE)),"")</f>
        <v/>
      </c>
      <c r="W81" s="17" t="str">
        <f>IFERROR(AND(OR(W1:Z80,$AR81)=TRUE,IF(SEARCH(W$1,$A81)&gt;0,TRUE,FALSE)),"")</f>
        <v/>
      </c>
      <c r="X81" s="17" t="str">
        <f>IFERROR(AND(OR(X1:Z80,$AR81)=TRUE,IF(SEARCH(X$1,$A81)&gt;0,TRUE,FALSE)),"")</f>
        <v/>
      </c>
      <c r="Y81" s="17" t="str">
        <f>IFERROR(AND(OR(Y1:Z80,$AR81)=TRUE,IF(SEARCH(Y$1,$A81)&gt;0,TRUE,FALSE)),"")</f>
        <v/>
      </c>
      <c r="Z81" s="17" t="str">
        <f>IFERROR(AND(OR(Z1:Z80,$AR81)=TRUE,IF(SEARCH(Z$1,$A81)&gt;0,TRUE,FALSE)),"")</f>
        <v/>
      </c>
      <c r="AA81" s="17" t="str">
        <f>IFERROR(AND(OR(AA1:AA80,$AR81)=TRUE,IF(SEARCH(AA$1,$A81)&gt;0,TRUE,FALSE)),"")</f>
        <v/>
      </c>
      <c r="AB81" s="17" t="str">
        <f>IFERROR(AND(OR(AB1:AE80,$AR81)=TRUE,IF(SEARCH(AB$1,$A81)&gt;0,TRUE,FALSE)),"")</f>
        <v/>
      </c>
      <c r="AC81" s="17" t="str">
        <f>IFERROR(AND(OR(AC1:AE80,$AR81)=TRUE,IF(SEARCH(AC$1,$A81)&gt;0,TRUE,FALSE)),"")</f>
        <v/>
      </c>
      <c r="AD81" s="17" t="str">
        <f>IFERROR(AND(OR(AD1:AE80,$AR81)=TRUE,IF(SEARCH(AD$1,$A81)&gt;0,TRUE,FALSE)),"")</f>
        <v/>
      </c>
      <c r="AE81" s="17" t="str">
        <f>IFERROR(AND(OR(AE1:AE80,$AR81)=TRUE,IF(SEARCH(AE$1,$A81)&gt;0,TRUE,FALSE)),"")</f>
        <v/>
      </c>
      <c r="AF81" s="17" t="str">
        <f>IFERROR(AND(OR(AF1:AG80,$AR81)=TRUE,IF(SEARCH(AF$1,$A81)&gt;0,TRUE,FALSE)),"")</f>
        <v/>
      </c>
      <c r="AG81" s="17" t="str">
        <f>IFERROR(AND(OR(AG1:AG80,$AR81)=TRUE,IF(SEARCH(AG$1,$A81)&gt;0,TRUE,FALSE)),"")</f>
        <v/>
      </c>
      <c r="AH81" s="17" t="str">
        <f>IFERROR(AND(OR(AH1:AH80,$AR81)=TRUE,IF(SEARCH(AH$1,$A81)&gt;0,TRUE,FALSE)),"")</f>
        <v/>
      </c>
      <c r="AI81" s="17" t="str">
        <f>IFERROR(AND(OR(AI1:AL80,$AR81)=TRUE,IF(SEARCH(AI$1,$A81)&gt;0,TRUE,FALSE)),"")</f>
        <v/>
      </c>
      <c r="AJ81" s="17" t="str">
        <f>IFERROR(AND(OR(AJ1:AL80,$AR81)=TRUE,IF(SEARCH(AJ$1,$A81)&gt;0,TRUE,FALSE)),"")</f>
        <v/>
      </c>
      <c r="AK81" s="17" t="str">
        <f>IFERROR(AND(OR(AK1:AL80,$AR81)=TRUE,IF(SEARCH(AK$1,$A81)&gt;0,TRUE,FALSE)),"")</f>
        <v/>
      </c>
      <c r="AL81" s="17" t="str">
        <f>IFERROR(AND(OR(AL1:AL80,$AR81)=TRUE,IF(SEARCH(AL$1,$A81)&gt;0,TRUE,FALSE)),"")</f>
        <v/>
      </c>
      <c r="AM81" s="17" t="str">
        <f>IFERROR(AND(OR(AM1:AO80,$AR81)=TRUE,IF(SEARCH(AM$1,$A81)&gt;0,TRUE,FALSE)),"")</f>
        <v/>
      </c>
      <c r="AN81" s="17" t="str">
        <f>IFERROR(AND(OR(AN1:AO80,$AR81)=TRUE,IF(SEARCH(AN$1,$A81)&gt;0,TRUE,FALSE)),"")</f>
        <v/>
      </c>
      <c r="AO81" s="17" t="str">
        <f>IFERROR(AND(OR(AO1:AO80,$AR81)=TRUE,IF(SEARCH(AO$1,$A81)&gt;0,TRUE,FALSE)),"")</f>
        <v/>
      </c>
      <c r="AP81" s="17">
        <f t="shared" si="10"/>
        <v>0</v>
      </c>
      <c r="AQ81" s="17" t="b">
        <f t="shared" si="11"/>
        <v>0</v>
      </c>
      <c r="AR81" s="17" t="b">
        <f t="shared" si="12"/>
        <v>0</v>
      </c>
      <c r="AS81" s="17" t="b">
        <f t="shared" si="13"/>
        <v>0</v>
      </c>
      <c r="AT81" s="17" t="b">
        <f>IF(E81&gt;'Overview (RESPONSES REQUIRED)'!$F$56,FALSE,TRUE)</f>
        <v>0</v>
      </c>
      <c r="AU81" s="17" t="b">
        <f>IF('Overview (RESPONSES REQUIRED)'!$D$56="Y", TRUE, FALSE)</f>
        <v>0</v>
      </c>
      <c r="AV81" s="17" t="str">
        <f t="shared" si="14"/>
        <v>N</v>
      </c>
    </row>
    <row r="82" spans="1:48" ht="15" x14ac:dyDescent="0.15">
      <c r="A82" s="17" t="s">
        <v>2043</v>
      </c>
      <c r="B82" s="17">
        <v>1</v>
      </c>
      <c r="C82" s="17">
        <v>1</v>
      </c>
      <c r="D82" s="17" t="s">
        <v>2020</v>
      </c>
      <c r="E82" s="17">
        <v>4</v>
      </c>
      <c r="F82" s="17" t="str">
        <f>IF('ENDC-mmW'!P85="Y", "Y", IF('ENDC-mmW'!P85="N", "N", 0))</f>
        <v>N</v>
      </c>
      <c r="G82" s="17" t="str">
        <f>IFERROR(AND(OR(G1:H81,$AR82)=TRUE,IF(SEARCH(G$1,$A82)&gt;0,TRUE,FALSE)),"")</f>
        <v/>
      </c>
      <c r="H82" s="17" t="str">
        <f>IFERROR(AND(OR(H1:H81,$AR82)=TRUE,IF(SEARCH(H$1,$A82)&gt;0,TRUE,FALSE)),"")</f>
        <v/>
      </c>
      <c r="I82" s="17" t="str">
        <f>IFERROR(AND(OR(I1:L81,$AR82)=TRUE,IF(SEARCH(I$1,$A82)&gt;0,TRUE,FALSE)),"")</f>
        <v/>
      </c>
      <c r="J82" s="17" t="b">
        <f>IFERROR(AND(OR(J1:L81,$AR82)=TRUE,IF(SEARCH(J$1,$A82)&gt;0,TRUE,FALSE)),"")</f>
        <v>0</v>
      </c>
      <c r="K82" s="17" t="str">
        <f>IFERROR(AND(OR(K1:L81,$AR82)=TRUE,IF(SEARCH(K$1,$A82)&gt;0,TRUE,FALSE)),"")</f>
        <v/>
      </c>
      <c r="L82" s="17" t="str">
        <f>IFERROR(AND(OR(L1:L81,$AR82)=TRUE,IF(SEARCH(L$1,$A82)&gt;0,TRUE,FALSE)),"")</f>
        <v/>
      </c>
      <c r="M82" s="17" t="str">
        <f>IFERROR(AND(OR(M1:M81,$AR82)=TRUE,IF(SEARCH(M$1,$A82)&gt;0,TRUE,FALSE)),"")</f>
        <v/>
      </c>
      <c r="N82" s="17" t="str">
        <f>IFERROR(AND(OR(N1:Q81,$AR82)=TRUE,IF(SEARCH(N$1,$A82)&gt;0,TRUE,FALSE)),"")</f>
        <v/>
      </c>
      <c r="O82" s="17" t="str">
        <f>IFERROR(AND(OR(O1:Q81,$AR82)=TRUE,IF(SEARCH(O$1,$A82)&gt;0,TRUE,FALSE)),"")</f>
        <v/>
      </c>
      <c r="P82" s="17" t="str">
        <f>IFERROR(AND(OR(P1:Q81,$AR82)=TRUE,IF(SEARCH(P$1,$A82)&gt;0,TRUE,FALSE)),"")</f>
        <v/>
      </c>
      <c r="Q82" s="17" t="str">
        <f>IFERROR(AND(OR(Q1:Q81,$AR82)=TRUE,IF(SEARCH(Q$1,$A82)&gt;0,TRUE,FALSE)),"")</f>
        <v/>
      </c>
      <c r="R82" s="17" t="str">
        <f>IFERROR(AND(OR(R1:S81,$AR82)=TRUE,IF(SEARCH(R$1,$A82)&gt;0,TRUE,FALSE)),"")</f>
        <v/>
      </c>
      <c r="S82" s="17" t="str">
        <f>IFERROR(AND(OR(S1:S81,$AR82)=TRUE,IF(SEARCH(S$1,$A82)&gt;0,TRUE,FALSE)),"")</f>
        <v/>
      </c>
      <c r="T82" s="17" t="str">
        <f>IFERROR(AND(OR(T1:T81,$AR82)=TRUE,IF(SEARCH(T$1,$A82)&gt;0,TRUE,FALSE)),"")</f>
        <v/>
      </c>
      <c r="U82" s="17" t="str">
        <f>IFERROR(AND(OR(U1:V81,$AR82)=TRUE,IF(SEARCH(U$1,$A82)&gt;0,TRUE,FALSE)),"")</f>
        <v/>
      </c>
      <c r="V82" s="17" t="str">
        <f>IFERROR(AND(OR(V1:V81,$AR82)=TRUE,IF(SEARCH(V$1,$A82)&gt;0,TRUE,FALSE)),"")</f>
        <v/>
      </c>
      <c r="W82" s="17" t="str">
        <f>IFERROR(AND(OR(W1:Z81,$AR82)=TRUE,IF(SEARCH(W$1,$A82)&gt;0,TRUE,FALSE)),"")</f>
        <v/>
      </c>
      <c r="X82" s="17" t="str">
        <f>IFERROR(AND(OR(X1:Z81,$AR82)=TRUE,IF(SEARCH(X$1,$A82)&gt;0,TRUE,FALSE)),"")</f>
        <v/>
      </c>
      <c r="Y82" s="17" t="str">
        <f>IFERROR(AND(OR(Y1:Z81,$AR82)=TRUE,IF(SEARCH(Y$1,$A82)&gt;0,TRUE,FALSE)),"")</f>
        <v/>
      </c>
      <c r="Z82" s="17" t="str">
        <f>IFERROR(AND(OR(Z1:Z81,$AR82)=TRUE,IF(SEARCH(Z$1,$A82)&gt;0,TRUE,FALSE)),"")</f>
        <v/>
      </c>
      <c r="AA82" s="17" t="str">
        <f>IFERROR(AND(OR(AA1:AA81,$AR82)=TRUE,IF(SEARCH(AA$1,$A82)&gt;0,TRUE,FALSE)),"")</f>
        <v/>
      </c>
      <c r="AB82" s="17" t="str">
        <f>IFERROR(AND(OR(AB1:AE81,$AR82)=TRUE,IF(SEARCH(AB$1,$A82)&gt;0,TRUE,FALSE)),"")</f>
        <v/>
      </c>
      <c r="AC82" s="17" t="str">
        <f>IFERROR(AND(OR(AC1:AE81,$AR82)=TRUE,IF(SEARCH(AC$1,$A82)&gt;0,TRUE,FALSE)),"")</f>
        <v/>
      </c>
      <c r="AD82" s="17" t="str">
        <f>IFERROR(AND(OR(AD1:AE81,$AR82)=TRUE,IF(SEARCH(AD$1,$A82)&gt;0,TRUE,FALSE)),"")</f>
        <v/>
      </c>
      <c r="AE82" s="17" t="str">
        <f>IFERROR(AND(OR(AE1:AE81,$AR82)=TRUE,IF(SEARCH(AE$1,$A82)&gt;0,TRUE,FALSE)),"")</f>
        <v/>
      </c>
      <c r="AF82" s="17" t="str">
        <f>IFERROR(AND(OR(AF1:AG81,$AR82)=TRUE,IF(SEARCH(AF$1,$A82)&gt;0,TRUE,FALSE)),"")</f>
        <v/>
      </c>
      <c r="AG82" s="17" t="str">
        <f>IFERROR(AND(OR(AG1:AG81,$AR82)=TRUE,IF(SEARCH(AG$1,$A82)&gt;0,TRUE,FALSE)),"")</f>
        <v/>
      </c>
      <c r="AH82" s="17" t="str">
        <f>IFERROR(AND(OR(AH1:AH81,$AR82)=TRUE,IF(SEARCH(AH$1,$A82)&gt;0,TRUE,FALSE)),"")</f>
        <v/>
      </c>
      <c r="AI82" s="17" t="str">
        <f>IFERROR(AND(OR(AI1:AL81,$AR82)=TRUE,IF(SEARCH(AI$1,$A82)&gt;0,TRUE,FALSE)),"")</f>
        <v/>
      </c>
      <c r="AJ82" s="17" t="str">
        <f>IFERROR(AND(OR(AJ1:AL81,$AR82)=TRUE,IF(SEARCH(AJ$1,$A82)&gt;0,TRUE,FALSE)),"")</f>
        <v/>
      </c>
      <c r="AK82" s="17" t="str">
        <f>IFERROR(AND(OR(AK1:AL81,$AR82)=TRUE,IF(SEARCH(AK$1,$A82)&gt;0,TRUE,FALSE)),"")</f>
        <v/>
      </c>
      <c r="AL82" s="17" t="str">
        <f>IFERROR(AND(OR(AL1:AL81,$AR82)=TRUE,IF(SEARCH(AL$1,$A82)&gt;0,TRUE,FALSE)),"")</f>
        <v/>
      </c>
      <c r="AM82" s="17" t="str">
        <f>IFERROR(AND(OR(AM1:AO81,$AR82)=TRUE,IF(SEARCH(AM$1,$A82)&gt;0,TRUE,FALSE)),"")</f>
        <v/>
      </c>
      <c r="AN82" s="17" t="str">
        <f>IFERROR(AND(OR(AN1:AO81,$AR82)=TRUE,IF(SEARCH(AN$1,$A82)&gt;0,TRUE,FALSE)),"")</f>
        <v/>
      </c>
      <c r="AO82" s="17" t="str">
        <f>IFERROR(AND(OR(AO1:AO81,$AR82)=TRUE,IF(SEARCH(AO$1,$A82)&gt;0,TRUE,FALSE)),"")</f>
        <v/>
      </c>
      <c r="AP82" s="17">
        <f t="shared" si="10"/>
        <v>0</v>
      </c>
      <c r="AQ82" s="17" t="b">
        <f t="shared" si="11"/>
        <v>0</v>
      </c>
      <c r="AR82" s="17" t="b">
        <f t="shared" si="12"/>
        <v>0</v>
      </c>
      <c r="AS82" s="17" t="b">
        <f t="shared" si="13"/>
        <v>0</v>
      </c>
      <c r="AT82" s="17" t="b">
        <f>IF(E82&gt;'Overview (RESPONSES REQUIRED)'!$F$56,FALSE,TRUE)</f>
        <v>0</v>
      </c>
      <c r="AU82" s="17" t="b">
        <f>IF('Overview (RESPONSES REQUIRED)'!$D$56="Y", TRUE, FALSE)</f>
        <v>0</v>
      </c>
      <c r="AV82" s="17" t="str">
        <f t="shared" si="14"/>
        <v>N</v>
      </c>
    </row>
    <row r="83" spans="1:48" ht="15" x14ac:dyDescent="0.15">
      <c r="A83" s="17" t="s">
        <v>2044</v>
      </c>
      <c r="B83" s="17">
        <v>1</v>
      </c>
      <c r="C83" s="17">
        <v>1</v>
      </c>
      <c r="D83" s="17" t="s">
        <v>2020</v>
      </c>
      <c r="E83" s="17">
        <v>4</v>
      </c>
      <c r="F83" s="17" t="str">
        <f>IF('ENDC-mmW'!P86="Y", "Y", IF('ENDC-mmW'!P86="N", "N", 0))</f>
        <v>N</v>
      </c>
      <c r="G83" s="17" t="str">
        <f>IFERROR(AND(OR(G1:H82,$AR83)=TRUE,IF(SEARCH(G$1,$A83)&gt;0,TRUE,FALSE)),"")</f>
        <v/>
      </c>
      <c r="H83" s="17" t="str">
        <f>IFERROR(AND(OR(H1:H82,$AR83)=TRUE,IF(SEARCH(H$1,$A83)&gt;0,TRUE,FALSE)),"")</f>
        <v/>
      </c>
      <c r="I83" s="17" t="str">
        <f>IFERROR(AND(OR(I1:L82,$AR83)=TRUE,IF(SEARCH(I$1,$A83)&gt;0,TRUE,FALSE)),"")</f>
        <v/>
      </c>
      <c r="J83" s="17" t="str">
        <f>IFERROR(AND(OR(J1:L82,$AR83)=TRUE,IF(SEARCH(J$1,$A83)&gt;0,TRUE,FALSE)),"")</f>
        <v/>
      </c>
      <c r="K83" s="17" t="str">
        <f>IFERROR(AND(OR(K1:L82,$AR83)=TRUE,IF(SEARCH(K$1,$A83)&gt;0,TRUE,FALSE)),"")</f>
        <v/>
      </c>
      <c r="L83" s="17" t="str">
        <f>IFERROR(AND(OR(L1:L82,$AR83)=TRUE,IF(SEARCH(L$1,$A83)&gt;0,TRUE,FALSE)),"")</f>
        <v/>
      </c>
      <c r="M83" s="17" t="str">
        <f>IFERROR(AND(OR(M1:M82,$AR83)=TRUE,IF(SEARCH(M$1,$A83)&gt;0,TRUE,FALSE)),"")</f>
        <v/>
      </c>
      <c r="N83" s="17" t="str">
        <f>IFERROR(AND(OR(N1:Q82,$AR83)=TRUE,IF(SEARCH(N$1,$A83)&gt;0,TRUE,FALSE)),"")</f>
        <v/>
      </c>
      <c r="O83" s="17" t="b">
        <f>IFERROR(AND(OR(O1:Q82,$AR83)=TRUE,IF(SEARCH(O$1,$A83)&gt;0,TRUE,FALSE)),"")</f>
        <v>0</v>
      </c>
      <c r="P83" s="17" t="str">
        <f>IFERROR(AND(OR(P1:Q82,$AR83)=TRUE,IF(SEARCH(P$1,$A83)&gt;0,TRUE,FALSE)),"")</f>
        <v/>
      </c>
      <c r="Q83" s="17" t="str">
        <f>IFERROR(AND(OR(Q1:Q82,$AR83)=TRUE,IF(SEARCH(Q$1,$A83)&gt;0,TRUE,FALSE)),"")</f>
        <v/>
      </c>
      <c r="R83" s="17" t="str">
        <f>IFERROR(AND(OR(R1:S82,$AR83)=TRUE,IF(SEARCH(R$1,$A83)&gt;0,TRUE,FALSE)),"")</f>
        <v/>
      </c>
      <c r="S83" s="17" t="str">
        <f>IFERROR(AND(OR(S1:S82,$AR83)=TRUE,IF(SEARCH(S$1,$A83)&gt;0,TRUE,FALSE)),"")</f>
        <v/>
      </c>
      <c r="T83" s="17" t="str">
        <f>IFERROR(AND(OR(T1:T82,$AR83)=TRUE,IF(SEARCH(T$1,$A83)&gt;0,TRUE,FALSE)),"")</f>
        <v/>
      </c>
      <c r="U83" s="17" t="str">
        <f>IFERROR(AND(OR(U1:V82,$AR83)=TRUE,IF(SEARCH(U$1,$A83)&gt;0,TRUE,FALSE)),"")</f>
        <v/>
      </c>
      <c r="V83" s="17" t="str">
        <f>IFERROR(AND(OR(V1:V82,$AR83)=TRUE,IF(SEARCH(V$1,$A83)&gt;0,TRUE,FALSE)),"")</f>
        <v/>
      </c>
      <c r="W83" s="17" t="str">
        <f>IFERROR(AND(OR(W1:Z82,$AR83)=TRUE,IF(SEARCH(W$1,$A83)&gt;0,TRUE,FALSE)),"")</f>
        <v/>
      </c>
      <c r="X83" s="17" t="str">
        <f>IFERROR(AND(OR(X1:Z82,$AR83)=TRUE,IF(SEARCH(X$1,$A83)&gt;0,TRUE,FALSE)),"")</f>
        <v/>
      </c>
      <c r="Y83" s="17" t="str">
        <f>IFERROR(AND(OR(Y1:Z82,$AR83)=TRUE,IF(SEARCH(Y$1,$A83)&gt;0,TRUE,FALSE)),"")</f>
        <v/>
      </c>
      <c r="Z83" s="17" t="str">
        <f>IFERROR(AND(OR(Z1:Z82,$AR83)=TRUE,IF(SEARCH(Z$1,$A83)&gt;0,TRUE,FALSE)),"")</f>
        <v/>
      </c>
      <c r="AA83" s="17" t="str">
        <f>IFERROR(AND(OR(AA1:AA82,$AR83)=TRUE,IF(SEARCH(AA$1,$A83)&gt;0,TRUE,FALSE)),"")</f>
        <v/>
      </c>
      <c r="AB83" s="17" t="str">
        <f>IFERROR(AND(OR(AB1:AE82,$AR83)=TRUE,IF(SEARCH(AB$1,$A83)&gt;0,TRUE,FALSE)),"")</f>
        <v/>
      </c>
      <c r="AC83" s="17" t="str">
        <f>IFERROR(AND(OR(AC1:AE82,$AR83)=TRUE,IF(SEARCH(AC$1,$A83)&gt;0,TRUE,FALSE)),"")</f>
        <v/>
      </c>
      <c r="AD83" s="17" t="str">
        <f>IFERROR(AND(OR(AD1:AE82,$AR83)=TRUE,IF(SEARCH(AD$1,$A83)&gt;0,TRUE,FALSE)),"")</f>
        <v/>
      </c>
      <c r="AE83" s="17" t="str">
        <f>IFERROR(AND(OR(AE1:AE82,$AR83)=TRUE,IF(SEARCH(AE$1,$A83)&gt;0,TRUE,FALSE)),"")</f>
        <v/>
      </c>
      <c r="AF83" s="17" t="str">
        <f>IFERROR(AND(OR(AF1:AG82,$AR83)=TRUE,IF(SEARCH(AF$1,$A83)&gt;0,TRUE,FALSE)),"")</f>
        <v/>
      </c>
      <c r="AG83" s="17" t="str">
        <f>IFERROR(AND(OR(AG1:AG82,$AR83)=TRUE,IF(SEARCH(AG$1,$A83)&gt;0,TRUE,FALSE)),"")</f>
        <v/>
      </c>
      <c r="AH83" s="17" t="str">
        <f>IFERROR(AND(OR(AH1:AH82,$AR83)=TRUE,IF(SEARCH(AH$1,$A83)&gt;0,TRUE,FALSE)),"")</f>
        <v/>
      </c>
      <c r="AI83" s="17" t="str">
        <f>IFERROR(AND(OR(AI1:AL82,$AR83)=TRUE,IF(SEARCH(AI$1,$A83)&gt;0,TRUE,FALSE)),"")</f>
        <v/>
      </c>
      <c r="AJ83" s="17" t="str">
        <f>IFERROR(AND(OR(AJ1:AL82,$AR83)=TRUE,IF(SEARCH(AJ$1,$A83)&gt;0,TRUE,FALSE)),"")</f>
        <v/>
      </c>
      <c r="AK83" s="17" t="str">
        <f>IFERROR(AND(OR(AK1:AL82,$AR83)=TRUE,IF(SEARCH(AK$1,$A83)&gt;0,TRUE,FALSE)),"")</f>
        <v/>
      </c>
      <c r="AL83" s="17" t="str">
        <f>IFERROR(AND(OR(AL1:AL82,$AR83)=TRUE,IF(SEARCH(AL$1,$A83)&gt;0,TRUE,FALSE)),"")</f>
        <v/>
      </c>
      <c r="AM83" s="17" t="str">
        <f>IFERROR(AND(OR(AM1:AO82,$AR83)=TRUE,IF(SEARCH(AM$1,$A83)&gt;0,TRUE,FALSE)),"")</f>
        <v/>
      </c>
      <c r="AN83" s="17" t="str">
        <f>IFERROR(AND(OR(AN1:AO82,$AR83)=TRUE,IF(SEARCH(AN$1,$A83)&gt;0,TRUE,FALSE)),"")</f>
        <v/>
      </c>
      <c r="AO83" s="17" t="str">
        <f>IFERROR(AND(OR(AO1:AO82,$AR83)=TRUE,IF(SEARCH(AO$1,$A83)&gt;0,TRUE,FALSE)),"")</f>
        <v/>
      </c>
      <c r="AP83" s="17">
        <f t="shared" si="10"/>
        <v>0</v>
      </c>
      <c r="AQ83" s="17" t="b">
        <f t="shared" si="11"/>
        <v>0</v>
      </c>
      <c r="AR83" s="17" t="b">
        <f t="shared" si="12"/>
        <v>0</v>
      </c>
      <c r="AS83" s="17" t="b">
        <f t="shared" si="13"/>
        <v>0</v>
      </c>
      <c r="AT83" s="17" t="b">
        <f>IF(E83&gt;'Overview (RESPONSES REQUIRED)'!$F$56,FALSE,TRUE)</f>
        <v>0</v>
      </c>
      <c r="AU83" s="17" t="b">
        <f>IF('Overview (RESPONSES REQUIRED)'!$D$56="Y", TRUE, FALSE)</f>
        <v>0</v>
      </c>
      <c r="AV83" s="17" t="str">
        <f t="shared" si="14"/>
        <v>N</v>
      </c>
    </row>
    <row r="84" spans="1:48" ht="15" x14ac:dyDescent="0.15">
      <c r="A84" s="17" t="s">
        <v>2045</v>
      </c>
      <c r="B84" s="17">
        <v>1</v>
      </c>
      <c r="C84" s="17">
        <v>1</v>
      </c>
      <c r="D84" s="17" t="s">
        <v>2020</v>
      </c>
      <c r="E84" s="17">
        <v>4</v>
      </c>
      <c r="F84" s="17" t="str">
        <f>IF('ENDC-mmW'!P87="Y", "Y", IF('ENDC-mmW'!P87="N", "N", 0))</f>
        <v>N</v>
      </c>
      <c r="G84" s="17" t="str">
        <f>IFERROR(AND(OR(G1:H83,$AR84)=TRUE,IF(SEARCH(G$1,$A84)&gt;0,TRUE,FALSE)),"")</f>
        <v/>
      </c>
      <c r="H84" s="17" t="b">
        <f>IFERROR(AND(OR(H1:H83,$AR84)=TRUE,IF(SEARCH(H$1,$A84)&gt;0,TRUE,FALSE)),"")</f>
        <v>0</v>
      </c>
      <c r="I84" s="17" t="str">
        <f>IFERROR(AND(OR(I1:L83,$AR84)=TRUE,IF(SEARCH(I$1,$A84)&gt;0,TRUE,FALSE)),"")</f>
        <v/>
      </c>
      <c r="J84" s="17" t="str">
        <f>IFERROR(AND(OR(J1:L83,$AR84)=TRUE,IF(SEARCH(J$1,$A84)&gt;0,TRUE,FALSE)),"")</f>
        <v/>
      </c>
      <c r="K84" s="17" t="str">
        <f>IFERROR(AND(OR(K1:L83,$AR84)=TRUE,IF(SEARCH(K$1,$A84)&gt;0,TRUE,FALSE)),"")</f>
        <v/>
      </c>
      <c r="L84" s="17" t="str">
        <f>IFERROR(AND(OR(L1:L83,$AR84)=TRUE,IF(SEARCH(L$1,$A84)&gt;0,TRUE,FALSE)),"")</f>
        <v/>
      </c>
      <c r="M84" s="17" t="str">
        <f>IFERROR(AND(OR(M1:M83,$AR84)=TRUE,IF(SEARCH(M$1,$A84)&gt;0,TRUE,FALSE)),"")</f>
        <v/>
      </c>
      <c r="N84" s="17" t="str">
        <f>IFERROR(AND(OR(N1:Q83,$AR84)=TRUE,IF(SEARCH(N$1,$A84)&gt;0,TRUE,FALSE)),"")</f>
        <v/>
      </c>
      <c r="O84" s="17" t="str">
        <f>IFERROR(AND(OR(O1:Q83,$AR84)=TRUE,IF(SEARCH(O$1,$A84)&gt;0,TRUE,FALSE)),"")</f>
        <v/>
      </c>
      <c r="P84" s="17" t="str">
        <f>IFERROR(AND(OR(P1:Q83,$AR84)=TRUE,IF(SEARCH(P$1,$A84)&gt;0,TRUE,FALSE)),"")</f>
        <v/>
      </c>
      <c r="Q84" s="17" t="str">
        <f>IFERROR(AND(OR(Q1:Q83,$AR84)=TRUE,IF(SEARCH(Q$1,$A84)&gt;0,TRUE,FALSE)),"")</f>
        <v/>
      </c>
      <c r="R84" s="17" t="str">
        <f>IFERROR(AND(OR(R1:S83,$AR84)=TRUE,IF(SEARCH(R$1,$A84)&gt;0,TRUE,FALSE)),"")</f>
        <v/>
      </c>
      <c r="S84" s="17" t="str">
        <f>IFERROR(AND(OR(S1:S83,$AR84)=TRUE,IF(SEARCH(S$1,$A84)&gt;0,TRUE,FALSE)),"")</f>
        <v/>
      </c>
      <c r="T84" s="17" t="str">
        <f>IFERROR(AND(OR(T1:T83,$AR84)=TRUE,IF(SEARCH(T$1,$A84)&gt;0,TRUE,FALSE)),"")</f>
        <v/>
      </c>
      <c r="U84" s="17" t="str">
        <f>IFERROR(AND(OR(U1:V83,$AR84)=TRUE,IF(SEARCH(U$1,$A84)&gt;0,TRUE,FALSE)),"")</f>
        <v/>
      </c>
      <c r="V84" s="17" t="str">
        <f>IFERROR(AND(OR(V1:V83,$AR84)=TRUE,IF(SEARCH(V$1,$A84)&gt;0,TRUE,FALSE)),"")</f>
        <v/>
      </c>
      <c r="W84" s="17" t="str">
        <f>IFERROR(AND(OR(W1:Z83,$AR84)=TRUE,IF(SEARCH(W$1,$A84)&gt;0,TRUE,FALSE)),"")</f>
        <v/>
      </c>
      <c r="X84" s="17" t="str">
        <f>IFERROR(AND(OR(X1:Z83,$AR84)=TRUE,IF(SEARCH(X$1,$A84)&gt;0,TRUE,FALSE)),"")</f>
        <v/>
      </c>
      <c r="Y84" s="17" t="str">
        <f>IFERROR(AND(OR(Y1:Z83,$AR84)=TRUE,IF(SEARCH(Y$1,$A84)&gt;0,TRUE,FALSE)),"")</f>
        <v/>
      </c>
      <c r="Z84" s="17" t="str">
        <f>IFERROR(AND(OR(Z1:Z83,$AR84)=TRUE,IF(SEARCH(Z$1,$A84)&gt;0,TRUE,FALSE)),"")</f>
        <v/>
      </c>
      <c r="AA84" s="17" t="str">
        <f>IFERROR(AND(OR(AA1:AA83,$AR84)=TRUE,IF(SEARCH(AA$1,$A84)&gt;0,TRUE,FALSE)),"")</f>
        <v/>
      </c>
      <c r="AB84" s="17" t="str">
        <f>IFERROR(AND(OR(AB1:AE83,$AR84)=TRUE,IF(SEARCH(AB$1,$A84)&gt;0,TRUE,FALSE)),"")</f>
        <v/>
      </c>
      <c r="AC84" s="17" t="str">
        <f>IFERROR(AND(OR(AC1:AE83,$AR84)=TRUE,IF(SEARCH(AC$1,$A84)&gt;0,TRUE,FALSE)),"")</f>
        <v/>
      </c>
      <c r="AD84" s="17" t="str">
        <f>IFERROR(AND(OR(AD1:AE83,$AR84)=TRUE,IF(SEARCH(AD$1,$A84)&gt;0,TRUE,FALSE)),"")</f>
        <v/>
      </c>
      <c r="AE84" s="17" t="str">
        <f>IFERROR(AND(OR(AE1:AE83,$AR84)=TRUE,IF(SEARCH(AE$1,$A84)&gt;0,TRUE,FALSE)),"")</f>
        <v/>
      </c>
      <c r="AF84" s="17" t="str">
        <f>IFERROR(AND(OR(AF1:AG83,$AR84)=TRUE,IF(SEARCH(AF$1,$A84)&gt;0,TRUE,FALSE)),"")</f>
        <v/>
      </c>
      <c r="AG84" s="17" t="str">
        <f>IFERROR(AND(OR(AG1:AG83,$AR84)=TRUE,IF(SEARCH(AG$1,$A84)&gt;0,TRUE,FALSE)),"")</f>
        <v/>
      </c>
      <c r="AH84" s="17" t="str">
        <f>IFERROR(AND(OR(AH1:AH83,$AR84)=TRUE,IF(SEARCH(AH$1,$A84)&gt;0,TRUE,FALSE)),"")</f>
        <v/>
      </c>
      <c r="AI84" s="17" t="str">
        <f>IFERROR(AND(OR(AI1:AL83,$AR84)=TRUE,IF(SEARCH(AI$1,$A84)&gt;0,TRUE,FALSE)),"")</f>
        <v/>
      </c>
      <c r="AJ84" s="17" t="str">
        <f>IFERROR(AND(OR(AJ1:AL83,$AR84)=TRUE,IF(SEARCH(AJ$1,$A84)&gt;0,TRUE,FALSE)),"")</f>
        <v/>
      </c>
      <c r="AK84" s="17" t="str">
        <f>IFERROR(AND(OR(AK1:AL83,$AR84)=TRUE,IF(SEARCH(AK$1,$A84)&gt;0,TRUE,FALSE)),"")</f>
        <v/>
      </c>
      <c r="AL84" s="17" t="str">
        <f>IFERROR(AND(OR(AL1:AL83,$AR84)=TRUE,IF(SEARCH(AL$1,$A84)&gt;0,TRUE,FALSE)),"")</f>
        <v/>
      </c>
      <c r="AM84" s="17" t="str">
        <f>IFERROR(AND(OR(AM1:AO83,$AR84)=TRUE,IF(SEARCH(AM$1,$A84)&gt;0,TRUE,FALSE)),"")</f>
        <v/>
      </c>
      <c r="AN84" s="17" t="str">
        <f>IFERROR(AND(OR(AN1:AO83,$AR84)=TRUE,IF(SEARCH(AN$1,$A84)&gt;0,TRUE,FALSE)),"")</f>
        <v/>
      </c>
      <c r="AO84" s="17" t="str">
        <f>IFERROR(AND(OR(AO1:AO83,$AR84)=TRUE,IF(SEARCH(AO$1,$A84)&gt;0,TRUE,FALSE)),"")</f>
        <v/>
      </c>
      <c r="AP84" s="17">
        <f t="shared" si="10"/>
        <v>0</v>
      </c>
      <c r="AQ84" s="17" t="b">
        <f t="shared" si="11"/>
        <v>0</v>
      </c>
      <c r="AR84" s="17" t="b">
        <f t="shared" si="12"/>
        <v>0</v>
      </c>
      <c r="AS84" s="17" t="b">
        <f t="shared" si="13"/>
        <v>0</v>
      </c>
      <c r="AT84" s="17" t="b">
        <f>IF(E84&gt;'Overview (RESPONSES REQUIRED)'!$F$56,FALSE,TRUE)</f>
        <v>0</v>
      </c>
      <c r="AU84" s="17" t="b">
        <f>IF('Overview (RESPONSES REQUIRED)'!$D$56="Y", TRUE, FALSE)</f>
        <v>0</v>
      </c>
      <c r="AV84" s="17" t="str">
        <f t="shared" si="14"/>
        <v>N</v>
      </c>
    </row>
    <row r="85" spans="1:48" ht="15" x14ac:dyDescent="0.15">
      <c r="A85" s="17" t="s">
        <v>2046</v>
      </c>
      <c r="B85" s="17">
        <v>1</v>
      </c>
      <c r="C85" s="17">
        <v>1</v>
      </c>
      <c r="D85" s="17" t="s">
        <v>2020</v>
      </c>
      <c r="E85" s="17">
        <v>4</v>
      </c>
      <c r="F85" s="17" t="str">
        <f>IF('ENDC-mmW'!P88="Y", "Y", IF('ENDC-mmW'!P88="N", "N", 0))</f>
        <v>N</v>
      </c>
      <c r="G85" s="17" t="str">
        <f>IFERROR(AND(OR(G1:H84,$AR85)=TRUE,IF(SEARCH(G$1,$A85)&gt;0,TRUE,FALSE)),"")</f>
        <v/>
      </c>
      <c r="H85" s="17" t="str">
        <f>IFERROR(AND(OR(H1:H84,$AR85)=TRUE,IF(SEARCH(H$1,$A85)&gt;0,TRUE,FALSE)),"")</f>
        <v/>
      </c>
      <c r="I85" s="17" t="str">
        <f>IFERROR(AND(OR(I1:L84,$AR85)=TRUE,IF(SEARCH(I$1,$A85)&gt;0,TRUE,FALSE)),"")</f>
        <v/>
      </c>
      <c r="J85" s="17" t="str">
        <f>IFERROR(AND(OR(J1:L84,$AR85)=TRUE,IF(SEARCH(J$1,$A85)&gt;0,TRUE,FALSE)),"")</f>
        <v/>
      </c>
      <c r="K85" s="17" t="str">
        <f>IFERROR(AND(OR(K1:L84,$AR85)=TRUE,IF(SEARCH(K$1,$A85)&gt;0,TRUE,FALSE)),"")</f>
        <v/>
      </c>
      <c r="L85" s="17" t="str">
        <f>IFERROR(AND(OR(L1:L84,$AR85)=TRUE,IF(SEARCH(L$1,$A85)&gt;0,TRUE,FALSE)),"")</f>
        <v/>
      </c>
      <c r="M85" s="17" t="str">
        <f>IFERROR(AND(OR(M1:M84,$AR85)=TRUE,IF(SEARCH(M$1,$A85)&gt;0,TRUE,FALSE)),"")</f>
        <v/>
      </c>
      <c r="N85" s="17" t="str">
        <f>IFERROR(AND(OR(N1:Q84,$AR85)=TRUE,IF(SEARCH(N$1,$A85)&gt;0,TRUE,FALSE)),"")</f>
        <v/>
      </c>
      <c r="O85" s="17" t="str">
        <f>IFERROR(AND(OR(O1:Q84,$AR85)=TRUE,IF(SEARCH(O$1,$A85)&gt;0,TRUE,FALSE)),"")</f>
        <v/>
      </c>
      <c r="P85" s="17" t="b">
        <f>IFERROR(AND(OR(P1:Q84,$AR85)=TRUE,IF(SEARCH(P$1,$A85)&gt;0,TRUE,FALSE)),"")</f>
        <v>0</v>
      </c>
      <c r="Q85" s="17" t="str">
        <f>IFERROR(AND(OR(Q1:Q84,$AR85)=TRUE,IF(SEARCH(Q$1,$A85)&gt;0,TRUE,FALSE)),"")</f>
        <v/>
      </c>
      <c r="R85" s="17" t="str">
        <f>IFERROR(AND(OR(R1:S84,$AR85)=TRUE,IF(SEARCH(R$1,$A85)&gt;0,TRUE,FALSE)),"")</f>
        <v/>
      </c>
      <c r="S85" s="17" t="str">
        <f>IFERROR(AND(OR(S1:S84,$AR85)=TRUE,IF(SEARCH(S$1,$A85)&gt;0,TRUE,FALSE)),"")</f>
        <v/>
      </c>
      <c r="T85" s="17" t="str">
        <f>IFERROR(AND(OR(T1:T84,$AR85)=TRUE,IF(SEARCH(T$1,$A85)&gt;0,TRUE,FALSE)),"")</f>
        <v/>
      </c>
      <c r="U85" s="17" t="str">
        <f>IFERROR(AND(OR(U1:V84,$AR85)=TRUE,IF(SEARCH(U$1,$A85)&gt;0,TRUE,FALSE)),"")</f>
        <v/>
      </c>
      <c r="V85" s="17" t="str">
        <f>IFERROR(AND(OR(V1:V84,$AR85)=TRUE,IF(SEARCH(V$1,$A85)&gt;0,TRUE,FALSE)),"")</f>
        <v/>
      </c>
      <c r="W85" s="17" t="str">
        <f>IFERROR(AND(OR(W1:Z84,$AR85)=TRUE,IF(SEARCH(W$1,$A85)&gt;0,TRUE,FALSE)),"")</f>
        <v/>
      </c>
      <c r="X85" s="17" t="str">
        <f>IFERROR(AND(OR(X1:Z84,$AR85)=TRUE,IF(SEARCH(X$1,$A85)&gt;0,TRUE,FALSE)),"")</f>
        <v/>
      </c>
      <c r="Y85" s="17" t="str">
        <f>IFERROR(AND(OR(Y1:Z84,$AR85)=TRUE,IF(SEARCH(Y$1,$A85)&gt;0,TRUE,FALSE)),"")</f>
        <v/>
      </c>
      <c r="Z85" s="17" t="str">
        <f>IFERROR(AND(OR(Z1:Z84,$AR85)=TRUE,IF(SEARCH(Z$1,$A85)&gt;0,TRUE,FALSE)),"")</f>
        <v/>
      </c>
      <c r="AA85" s="17" t="str">
        <f>IFERROR(AND(OR(AA1:AA84,$AR85)=TRUE,IF(SEARCH(AA$1,$A85)&gt;0,TRUE,FALSE)),"")</f>
        <v/>
      </c>
      <c r="AB85" s="17" t="str">
        <f>IFERROR(AND(OR(AB1:AE84,$AR85)=TRUE,IF(SEARCH(AB$1,$A85)&gt;0,TRUE,FALSE)),"")</f>
        <v/>
      </c>
      <c r="AC85" s="17" t="str">
        <f>IFERROR(AND(OR(AC1:AE84,$AR85)=TRUE,IF(SEARCH(AC$1,$A85)&gt;0,TRUE,FALSE)),"")</f>
        <v/>
      </c>
      <c r="AD85" s="17" t="str">
        <f>IFERROR(AND(OR(AD1:AE84,$AR85)=TRUE,IF(SEARCH(AD$1,$A85)&gt;0,TRUE,FALSE)),"")</f>
        <v/>
      </c>
      <c r="AE85" s="17" t="str">
        <f>IFERROR(AND(OR(AE1:AE84,$AR85)=TRUE,IF(SEARCH(AE$1,$A85)&gt;0,TRUE,FALSE)),"")</f>
        <v/>
      </c>
      <c r="AF85" s="17" t="str">
        <f>IFERROR(AND(OR(AF1:AG84,$AR85)=TRUE,IF(SEARCH(AF$1,$A85)&gt;0,TRUE,FALSE)),"")</f>
        <v/>
      </c>
      <c r="AG85" s="17" t="str">
        <f>IFERROR(AND(OR(AG1:AG84,$AR85)=TRUE,IF(SEARCH(AG$1,$A85)&gt;0,TRUE,FALSE)),"")</f>
        <v/>
      </c>
      <c r="AH85" s="17" t="str">
        <f>IFERROR(AND(OR(AH1:AH84,$AR85)=TRUE,IF(SEARCH(AH$1,$A85)&gt;0,TRUE,FALSE)),"")</f>
        <v/>
      </c>
      <c r="AI85" s="17" t="str">
        <f>IFERROR(AND(OR(AI1:AL84,$AR85)=TRUE,IF(SEARCH(AI$1,$A85)&gt;0,TRUE,FALSE)),"")</f>
        <v/>
      </c>
      <c r="AJ85" s="17" t="str">
        <f>IFERROR(AND(OR(AJ1:AL84,$AR85)=TRUE,IF(SEARCH(AJ$1,$A85)&gt;0,TRUE,FALSE)),"")</f>
        <v/>
      </c>
      <c r="AK85" s="17" t="str">
        <f>IFERROR(AND(OR(AK1:AL84,$AR85)=TRUE,IF(SEARCH(AK$1,$A85)&gt;0,TRUE,FALSE)),"")</f>
        <v/>
      </c>
      <c r="AL85" s="17" t="str">
        <f>IFERROR(AND(OR(AL1:AL84,$AR85)=TRUE,IF(SEARCH(AL$1,$A85)&gt;0,TRUE,FALSE)),"")</f>
        <v/>
      </c>
      <c r="AM85" s="17" t="str">
        <f>IFERROR(AND(OR(AM1:AO84,$AR85)=TRUE,IF(SEARCH(AM$1,$A85)&gt;0,TRUE,FALSE)),"")</f>
        <v/>
      </c>
      <c r="AN85" s="17" t="str">
        <f>IFERROR(AND(OR(AN1:AO84,$AR85)=TRUE,IF(SEARCH(AN$1,$A85)&gt;0,TRUE,FALSE)),"")</f>
        <v/>
      </c>
      <c r="AO85" s="17" t="str">
        <f>IFERROR(AND(OR(AO1:AO84,$AR85)=TRUE,IF(SEARCH(AO$1,$A85)&gt;0,TRUE,FALSE)),"")</f>
        <v/>
      </c>
      <c r="AP85" s="17">
        <f t="shared" si="10"/>
        <v>0</v>
      </c>
      <c r="AQ85" s="17" t="b">
        <f t="shared" si="11"/>
        <v>0</v>
      </c>
      <c r="AR85" s="17" t="b">
        <f t="shared" si="12"/>
        <v>0</v>
      </c>
      <c r="AS85" s="17" t="b">
        <f t="shared" si="13"/>
        <v>0</v>
      </c>
      <c r="AT85" s="17" t="b">
        <f>IF(E85&gt;'Overview (RESPONSES REQUIRED)'!$F$56,FALSE,TRUE)</f>
        <v>0</v>
      </c>
      <c r="AU85" s="17" t="b">
        <f>IF('Overview (RESPONSES REQUIRED)'!$D$56="Y", TRUE, FALSE)</f>
        <v>0</v>
      </c>
      <c r="AV85" s="17" t="str">
        <f t="shared" si="14"/>
        <v>N</v>
      </c>
    </row>
    <row r="86" spans="1:48" ht="15" x14ac:dyDescent="0.15">
      <c r="A86" s="17" t="s">
        <v>2047</v>
      </c>
      <c r="B86" s="17">
        <v>1</v>
      </c>
      <c r="C86" s="17">
        <v>1</v>
      </c>
      <c r="D86" s="17" t="s">
        <v>2020</v>
      </c>
      <c r="E86" s="17">
        <v>8</v>
      </c>
      <c r="F86" s="17" t="str">
        <f>IF('ENDC-mmW'!P89="Y", "Y", IF('ENDC-mmW'!P89="N", "N", 0))</f>
        <v>N</v>
      </c>
      <c r="G86" s="17" t="str">
        <f>IFERROR(AND(OR(G1:H85,$AR86)=TRUE,IF(SEARCH(G$1,$A86)&gt;0,TRUE,FALSE)),"")</f>
        <v/>
      </c>
      <c r="H86" s="17" t="str">
        <f>IFERROR(AND(OR(H1:H85,$AR86)=TRUE,IF(SEARCH(H$1,$A86)&gt;0,TRUE,FALSE)),"")</f>
        <v/>
      </c>
      <c r="I86" s="17" t="str">
        <f>IFERROR(AND(OR(I1:L85,$AR86)=TRUE,IF(SEARCH(I$1,$A86)&gt;0,TRUE,FALSE)),"")</f>
        <v/>
      </c>
      <c r="J86" s="17" t="str">
        <f>IFERROR(AND(OR(J1:L85,$AR86)=TRUE,IF(SEARCH(J$1,$A86)&gt;0,TRUE,FALSE)),"")</f>
        <v/>
      </c>
      <c r="K86" s="17" t="str">
        <f>IFERROR(AND(OR(K1:L85,$AR86)=TRUE,IF(SEARCH(K$1,$A86)&gt;0,TRUE,FALSE)),"")</f>
        <v/>
      </c>
      <c r="L86" s="17" t="str">
        <f>IFERROR(AND(OR(L1:L85,$AR86)=TRUE,IF(SEARCH(L$1,$A86)&gt;0,TRUE,FALSE)),"")</f>
        <v/>
      </c>
      <c r="M86" s="17" t="str">
        <f>IFERROR(AND(OR(M1:M85,$AR86)=TRUE,IF(SEARCH(M$1,$A86)&gt;0,TRUE,FALSE)),"")</f>
        <v/>
      </c>
      <c r="N86" s="17" t="str">
        <f>IFERROR(AND(OR(N1:Q85,$AR86)=TRUE,IF(SEARCH(N$1,$A86)&gt;0,TRUE,FALSE)),"")</f>
        <v/>
      </c>
      <c r="O86" s="17" t="str">
        <f>IFERROR(AND(OR(O1:Q85,$AR86)=TRUE,IF(SEARCH(O$1,$A86)&gt;0,TRUE,FALSE)),"")</f>
        <v/>
      </c>
      <c r="P86" s="17" t="str">
        <f>IFERROR(AND(OR(P1:Q85,$AR86)=TRUE,IF(SEARCH(P$1,$A86)&gt;0,TRUE,FALSE)),"")</f>
        <v/>
      </c>
      <c r="Q86" s="17" t="b">
        <f>IFERROR(AND(OR(Q1:Q85,$AR86)=TRUE,IF(SEARCH(Q$1,$A86)&gt;0,TRUE,FALSE)),"")</f>
        <v>0</v>
      </c>
      <c r="R86" s="17" t="str">
        <f>IFERROR(AND(OR(R1:S85,$AR86)=TRUE,IF(SEARCH(R$1,$A86)&gt;0,TRUE,FALSE)),"")</f>
        <v/>
      </c>
      <c r="S86" s="17" t="str">
        <f>IFERROR(AND(OR(S1:S85,$AR86)=TRUE,IF(SEARCH(S$1,$A86)&gt;0,TRUE,FALSE)),"")</f>
        <v/>
      </c>
      <c r="T86" s="17" t="str">
        <f>IFERROR(AND(OR(T1:T85,$AR86)=TRUE,IF(SEARCH(T$1,$A86)&gt;0,TRUE,FALSE)),"")</f>
        <v/>
      </c>
      <c r="U86" s="17" t="str">
        <f>IFERROR(AND(OR(U1:V85,$AR86)=TRUE,IF(SEARCH(U$1,$A86)&gt;0,TRUE,FALSE)),"")</f>
        <v/>
      </c>
      <c r="V86" s="17" t="str">
        <f>IFERROR(AND(OR(V1:V85,$AR86)=TRUE,IF(SEARCH(V$1,$A86)&gt;0,TRUE,FALSE)),"")</f>
        <v/>
      </c>
      <c r="W86" s="17" t="str">
        <f>IFERROR(AND(OR(W1:Z85,$AR86)=TRUE,IF(SEARCH(W$1,$A86)&gt;0,TRUE,FALSE)),"")</f>
        <v/>
      </c>
      <c r="X86" s="17" t="str">
        <f>IFERROR(AND(OR(X1:Z85,$AR86)=TRUE,IF(SEARCH(X$1,$A86)&gt;0,TRUE,FALSE)),"")</f>
        <v/>
      </c>
      <c r="Y86" s="17" t="str">
        <f>IFERROR(AND(OR(Y1:Z85,$AR86)=TRUE,IF(SEARCH(Y$1,$A86)&gt;0,TRUE,FALSE)),"")</f>
        <v/>
      </c>
      <c r="Z86" s="17" t="str">
        <f>IFERROR(AND(OR(Z1:Z85,$AR86)=TRUE,IF(SEARCH(Z$1,$A86)&gt;0,TRUE,FALSE)),"")</f>
        <v/>
      </c>
      <c r="AA86" s="17" t="str">
        <f>IFERROR(AND(OR(AA1:AA85,$AR86)=TRUE,IF(SEARCH(AA$1,$A86)&gt;0,TRUE,FALSE)),"")</f>
        <v/>
      </c>
      <c r="AB86" s="17" t="str">
        <f>IFERROR(AND(OR(AB1:AE85,$AR86)=TRUE,IF(SEARCH(AB$1,$A86)&gt;0,TRUE,FALSE)),"")</f>
        <v/>
      </c>
      <c r="AC86" s="17" t="str">
        <f>IFERROR(AND(OR(AC1:AE85,$AR86)=TRUE,IF(SEARCH(AC$1,$A86)&gt;0,TRUE,FALSE)),"")</f>
        <v/>
      </c>
      <c r="AD86" s="17" t="str">
        <f>IFERROR(AND(OR(AD1:AE85,$AR86)=TRUE,IF(SEARCH(AD$1,$A86)&gt;0,TRUE,FALSE)),"")</f>
        <v/>
      </c>
      <c r="AE86" s="17" t="str">
        <f>IFERROR(AND(OR(AE1:AE85,$AR86)=TRUE,IF(SEARCH(AE$1,$A86)&gt;0,TRUE,FALSE)),"")</f>
        <v/>
      </c>
      <c r="AF86" s="17" t="str">
        <f>IFERROR(AND(OR(AF1:AG85,$AR86)=TRUE,IF(SEARCH(AF$1,$A86)&gt;0,TRUE,FALSE)),"")</f>
        <v/>
      </c>
      <c r="AG86" s="17" t="str">
        <f>IFERROR(AND(OR(AG1:AG85,$AR86)=TRUE,IF(SEARCH(AG$1,$A86)&gt;0,TRUE,FALSE)),"")</f>
        <v/>
      </c>
      <c r="AH86" s="17" t="str">
        <f>IFERROR(AND(OR(AH1:AH85,$AR86)=TRUE,IF(SEARCH(AH$1,$A86)&gt;0,TRUE,FALSE)),"")</f>
        <v/>
      </c>
      <c r="AI86" s="17" t="str">
        <f>IFERROR(AND(OR(AI1:AL85,$AR86)=TRUE,IF(SEARCH(AI$1,$A86)&gt;0,TRUE,FALSE)),"")</f>
        <v/>
      </c>
      <c r="AJ86" s="17" t="str">
        <f>IFERROR(AND(OR(AJ1:AL85,$AR86)=TRUE,IF(SEARCH(AJ$1,$A86)&gt;0,TRUE,FALSE)),"")</f>
        <v/>
      </c>
      <c r="AK86" s="17" t="str">
        <f>IFERROR(AND(OR(AK1:AL85,$AR86)=TRUE,IF(SEARCH(AK$1,$A86)&gt;0,TRUE,FALSE)),"")</f>
        <v/>
      </c>
      <c r="AL86" s="17" t="str">
        <f>IFERROR(AND(OR(AL1:AL85,$AR86)=TRUE,IF(SEARCH(AL$1,$A86)&gt;0,TRUE,FALSE)),"")</f>
        <v/>
      </c>
      <c r="AM86" s="17" t="str">
        <f>IFERROR(AND(OR(AM1:AO85,$AR86)=TRUE,IF(SEARCH(AM$1,$A86)&gt;0,TRUE,FALSE)),"")</f>
        <v/>
      </c>
      <c r="AN86" s="17" t="str">
        <f>IFERROR(AND(OR(AN1:AO85,$AR86)=TRUE,IF(SEARCH(AN$1,$A86)&gt;0,TRUE,FALSE)),"")</f>
        <v/>
      </c>
      <c r="AO86" s="17" t="str">
        <f>IFERROR(AND(OR(AO1:AO85,$AR86)=TRUE,IF(SEARCH(AO$1,$A86)&gt;0,TRUE,FALSE)),"")</f>
        <v/>
      </c>
      <c r="AP86" s="17">
        <f t="shared" si="10"/>
        <v>0</v>
      </c>
      <c r="AQ86" s="17" t="b">
        <f t="shared" si="11"/>
        <v>0</v>
      </c>
      <c r="AR86" s="17" t="b">
        <f t="shared" si="12"/>
        <v>0</v>
      </c>
      <c r="AS86" s="17" t="b">
        <f t="shared" si="13"/>
        <v>0</v>
      </c>
      <c r="AT86" s="17" t="b">
        <f>IF(E86&gt;'Overview (RESPONSES REQUIRED)'!$F$56,FALSE,TRUE)</f>
        <v>0</v>
      </c>
      <c r="AU86" s="17" t="b">
        <f>IF('Overview (RESPONSES REQUIRED)'!$D$56="Y", TRUE, FALSE)</f>
        <v>0</v>
      </c>
      <c r="AV86" s="17" t="str">
        <f t="shared" si="14"/>
        <v>N</v>
      </c>
    </row>
    <row r="87" spans="1:48" ht="15" x14ac:dyDescent="0.15">
      <c r="A87" s="17" t="s">
        <v>2048</v>
      </c>
      <c r="B87" s="17">
        <v>1</v>
      </c>
      <c r="C87" s="17">
        <v>1</v>
      </c>
      <c r="D87" s="17" t="s">
        <v>2020</v>
      </c>
      <c r="E87" s="17">
        <v>8</v>
      </c>
      <c r="F87" s="17" t="str">
        <f>IF('ENDC-mmW'!P90="Y", "Y", IF('ENDC-mmW'!P90="N", "N", 0))</f>
        <v>N</v>
      </c>
      <c r="G87" s="17" t="str">
        <f>IFERROR(AND(OR(G1:H86,$AR87)=TRUE,IF(SEARCH(G$1,$A87)&gt;0,TRUE,FALSE)),"")</f>
        <v/>
      </c>
      <c r="H87" s="17" t="str">
        <f>IFERROR(AND(OR(H1:H86,$AR87)=TRUE,IF(SEARCH(H$1,$A87)&gt;0,TRUE,FALSE)),"")</f>
        <v/>
      </c>
      <c r="I87" s="17" t="str">
        <f>IFERROR(AND(OR(I1:L86,$AR87)=TRUE,IF(SEARCH(I$1,$A87)&gt;0,TRUE,FALSE)),"")</f>
        <v/>
      </c>
      <c r="J87" s="17" t="str">
        <f>IFERROR(AND(OR(J1:L86,$AR87)=TRUE,IF(SEARCH(J$1,$A87)&gt;0,TRUE,FALSE)),"")</f>
        <v/>
      </c>
      <c r="K87" s="17" t="str">
        <f>IFERROR(AND(OR(K1:L86,$AR87)=TRUE,IF(SEARCH(K$1,$A87)&gt;0,TRUE,FALSE)),"")</f>
        <v/>
      </c>
      <c r="L87" s="17" t="str">
        <f>IFERROR(AND(OR(L1:L86,$AR87)=TRUE,IF(SEARCH(L$1,$A87)&gt;0,TRUE,FALSE)),"")</f>
        <v/>
      </c>
      <c r="M87" s="17" t="str">
        <f>IFERROR(AND(OR(M1:M86,$AR87)=TRUE,IF(SEARCH(M$1,$A87)&gt;0,TRUE,FALSE)),"")</f>
        <v/>
      </c>
      <c r="N87" s="17" t="str">
        <f>IFERROR(AND(OR(N1:Q86,$AR87)=TRUE,IF(SEARCH(N$1,$A87)&gt;0,TRUE,FALSE)),"")</f>
        <v/>
      </c>
      <c r="O87" s="17" t="str">
        <f>IFERROR(AND(OR(O1:Q86,$AR87)=TRUE,IF(SEARCH(O$1,$A87)&gt;0,TRUE,FALSE)),"")</f>
        <v/>
      </c>
      <c r="P87" s="17" t="str">
        <f>IFERROR(AND(OR(P1:Q86,$AR87)=TRUE,IF(SEARCH(P$1,$A87)&gt;0,TRUE,FALSE)),"")</f>
        <v/>
      </c>
      <c r="Q87" s="17" t="b">
        <f>IFERROR(AND(OR(Q1:Q86,$AR87)=TRUE,IF(SEARCH(Q$1,$A87)&gt;0,TRUE,FALSE)),"")</f>
        <v>0</v>
      </c>
      <c r="R87" s="17" t="str">
        <f>IFERROR(AND(OR(R1:S86,$AR87)=TRUE,IF(SEARCH(R$1,$A87)&gt;0,TRUE,FALSE)),"")</f>
        <v/>
      </c>
      <c r="S87" s="17" t="str">
        <f>IFERROR(AND(OR(S1:S86,$AR87)=TRUE,IF(SEARCH(S$1,$A87)&gt;0,TRUE,FALSE)),"")</f>
        <v/>
      </c>
      <c r="T87" s="17" t="str">
        <f>IFERROR(AND(OR(T1:T86,$AR87)=TRUE,IF(SEARCH(T$1,$A87)&gt;0,TRUE,FALSE)),"")</f>
        <v/>
      </c>
      <c r="U87" s="17" t="str">
        <f>IFERROR(AND(OR(U1:V86,$AR87)=TRUE,IF(SEARCH(U$1,$A87)&gt;0,TRUE,FALSE)),"")</f>
        <v/>
      </c>
      <c r="V87" s="17" t="str">
        <f>IFERROR(AND(OR(V1:V86,$AR87)=TRUE,IF(SEARCH(V$1,$A87)&gt;0,TRUE,FALSE)),"")</f>
        <v/>
      </c>
      <c r="W87" s="17" t="str">
        <f>IFERROR(AND(OR(W1:Z86,$AR87)=TRUE,IF(SEARCH(W$1,$A87)&gt;0,TRUE,FALSE)),"")</f>
        <v/>
      </c>
      <c r="X87" s="17" t="str">
        <f>IFERROR(AND(OR(X1:Z86,$AR87)=TRUE,IF(SEARCH(X$1,$A87)&gt;0,TRUE,FALSE)),"")</f>
        <v/>
      </c>
      <c r="Y87" s="17" t="str">
        <f>IFERROR(AND(OR(Y1:Z86,$AR87)=TRUE,IF(SEARCH(Y$1,$A87)&gt;0,TRUE,FALSE)),"")</f>
        <v/>
      </c>
      <c r="Z87" s="17" t="str">
        <f>IFERROR(AND(OR(Z1:Z86,$AR87)=TRUE,IF(SEARCH(Z$1,$A87)&gt;0,TRUE,FALSE)),"")</f>
        <v/>
      </c>
      <c r="AA87" s="17" t="str">
        <f>IFERROR(AND(OR(AA1:AA86,$AR87)=TRUE,IF(SEARCH(AA$1,$A87)&gt;0,TRUE,FALSE)),"")</f>
        <v/>
      </c>
      <c r="AB87" s="17" t="str">
        <f>IFERROR(AND(OR(AB1:AE86,$AR87)=TRUE,IF(SEARCH(AB$1,$A87)&gt;0,TRUE,FALSE)),"")</f>
        <v/>
      </c>
      <c r="AC87" s="17" t="str">
        <f>IFERROR(AND(OR(AC1:AE86,$AR87)=TRUE,IF(SEARCH(AC$1,$A87)&gt;0,TRUE,FALSE)),"")</f>
        <v/>
      </c>
      <c r="AD87" s="17" t="str">
        <f>IFERROR(AND(OR(AD1:AE86,$AR87)=TRUE,IF(SEARCH(AD$1,$A87)&gt;0,TRUE,FALSE)),"")</f>
        <v/>
      </c>
      <c r="AE87" s="17" t="str">
        <f>IFERROR(AND(OR(AE1:AE86,$AR87)=TRUE,IF(SEARCH(AE$1,$A87)&gt;0,TRUE,FALSE)),"")</f>
        <v/>
      </c>
      <c r="AF87" s="17" t="str">
        <f>IFERROR(AND(OR(AF1:AG86,$AR87)=TRUE,IF(SEARCH(AF$1,$A87)&gt;0,TRUE,FALSE)),"")</f>
        <v/>
      </c>
      <c r="AG87" s="17" t="str">
        <f>IFERROR(AND(OR(AG1:AG86,$AR87)=TRUE,IF(SEARCH(AG$1,$A87)&gt;0,TRUE,FALSE)),"")</f>
        <v/>
      </c>
      <c r="AH87" s="17" t="str">
        <f>IFERROR(AND(OR(AH1:AH86,$AR87)=TRUE,IF(SEARCH(AH$1,$A87)&gt;0,TRUE,FALSE)),"")</f>
        <v/>
      </c>
      <c r="AI87" s="17" t="str">
        <f>IFERROR(AND(OR(AI1:AL86,$AR87)=TRUE,IF(SEARCH(AI$1,$A87)&gt;0,TRUE,FALSE)),"")</f>
        <v/>
      </c>
      <c r="AJ87" s="17" t="str">
        <f>IFERROR(AND(OR(AJ1:AL86,$AR87)=TRUE,IF(SEARCH(AJ$1,$A87)&gt;0,TRUE,FALSE)),"")</f>
        <v/>
      </c>
      <c r="AK87" s="17" t="str">
        <f>IFERROR(AND(OR(AK1:AL86,$AR87)=TRUE,IF(SEARCH(AK$1,$A87)&gt;0,TRUE,FALSE)),"")</f>
        <v/>
      </c>
      <c r="AL87" s="17" t="str">
        <f>IFERROR(AND(OR(AL1:AL86,$AR87)=TRUE,IF(SEARCH(AL$1,$A87)&gt;0,TRUE,FALSE)),"")</f>
        <v/>
      </c>
      <c r="AM87" s="17" t="str">
        <f>IFERROR(AND(OR(AM1:AO86,$AR87)=TRUE,IF(SEARCH(AM$1,$A87)&gt;0,TRUE,FALSE)),"")</f>
        <v/>
      </c>
      <c r="AN87" s="17" t="str">
        <f>IFERROR(AND(OR(AN1:AO86,$AR87)=TRUE,IF(SEARCH(AN$1,$A87)&gt;0,TRUE,FALSE)),"")</f>
        <v/>
      </c>
      <c r="AO87" s="17" t="str">
        <f>IFERROR(AND(OR(AO1:AO86,$AR87)=TRUE,IF(SEARCH(AO$1,$A87)&gt;0,TRUE,FALSE)),"")</f>
        <v/>
      </c>
      <c r="AP87" s="17">
        <f t="shared" si="10"/>
        <v>0</v>
      </c>
      <c r="AQ87" s="17" t="b">
        <f t="shared" si="11"/>
        <v>0</v>
      </c>
      <c r="AR87" s="17" t="b">
        <f t="shared" si="12"/>
        <v>0</v>
      </c>
      <c r="AS87" s="17" t="b">
        <f t="shared" si="13"/>
        <v>0</v>
      </c>
      <c r="AT87" s="17" t="b">
        <f>IF(E87&gt;'Overview (RESPONSES REQUIRED)'!$F$56,FALSE,TRUE)</f>
        <v>0</v>
      </c>
      <c r="AU87" s="17" t="b">
        <f>IF('Overview (RESPONSES REQUIRED)'!$D$56="Y", TRUE, FALSE)</f>
        <v>0</v>
      </c>
      <c r="AV87" s="17" t="str">
        <f t="shared" si="14"/>
        <v>N</v>
      </c>
    </row>
    <row r="88" spans="1:48" ht="15" x14ac:dyDescent="0.15">
      <c r="A88" s="17" t="s">
        <v>2049</v>
      </c>
      <c r="B88" s="17">
        <v>1</v>
      </c>
      <c r="C88" s="17">
        <v>1</v>
      </c>
      <c r="D88" s="17" t="s">
        <v>2020</v>
      </c>
      <c r="E88" s="17">
        <v>8</v>
      </c>
      <c r="F88" s="17" t="str">
        <f>IF('ENDC-mmW'!P91="Y", "Y", IF('ENDC-mmW'!P91="N", "N", 0))</f>
        <v>N</v>
      </c>
      <c r="G88" s="17" t="str">
        <f>IFERROR(AND(OR(G1:H87,$AR88)=TRUE,IF(SEARCH(G$1,$A88)&gt;0,TRUE,FALSE)),"")</f>
        <v/>
      </c>
      <c r="H88" s="17" t="str">
        <f>IFERROR(AND(OR(H1:H87,$AR88)=TRUE,IF(SEARCH(H$1,$A88)&gt;0,TRUE,FALSE)),"")</f>
        <v/>
      </c>
      <c r="I88" s="17" t="str">
        <f>IFERROR(AND(OR(I1:L87,$AR88)=TRUE,IF(SEARCH(I$1,$A88)&gt;0,TRUE,FALSE)),"")</f>
        <v/>
      </c>
      <c r="J88" s="17" t="str">
        <f>IFERROR(AND(OR(J1:L87,$AR88)=TRUE,IF(SEARCH(J$1,$A88)&gt;0,TRUE,FALSE)),"")</f>
        <v/>
      </c>
      <c r="K88" s="17" t="str">
        <f>IFERROR(AND(OR(K1:L87,$AR88)=TRUE,IF(SEARCH(K$1,$A88)&gt;0,TRUE,FALSE)),"")</f>
        <v/>
      </c>
      <c r="L88" s="17" t="str">
        <f>IFERROR(AND(OR(L1:L87,$AR88)=TRUE,IF(SEARCH(L$1,$A88)&gt;0,TRUE,FALSE)),"")</f>
        <v/>
      </c>
      <c r="M88" s="17" t="str">
        <f>IFERROR(AND(OR(M1:M87,$AR88)=TRUE,IF(SEARCH(M$1,$A88)&gt;0,TRUE,FALSE)),"")</f>
        <v/>
      </c>
      <c r="N88" s="17" t="str">
        <f>IFERROR(AND(OR(N1:Q87,$AR88)=TRUE,IF(SEARCH(N$1,$A88)&gt;0,TRUE,FALSE)),"")</f>
        <v/>
      </c>
      <c r="O88" s="17" t="str">
        <f>IFERROR(AND(OR(O1:Q87,$AR88)=TRUE,IF(SEARCH(O$1,$A88)&gt;0,TRUE,FALSE)),"")</f>
        <v/>
      </c>
      <c r="P88" s="17" t="str">
        <f>IFERROR(AND(OR(P1:Q87,$AR88)=TRUE,IF(SEARCH(P$1,$A88)&gt;0,TRUE,FALSE)),"")</f>
        <v/>
      </c>
      <c r="Q88" s="17" t="b">
        <f>IFERROR(AND(OR(Q1:Q87,$AR88)=TRUE,IF(SEARCH(Q$1,$A88)&gt;0,TRUE,FALSE)),"")</f>
        <v>0</v>
      </c>
      <c r="R88" s="17" t="str">
        <f>IFERROR(AND(OR(R1:S87,$AR88)=TRUE,IF(SEARCH(R$1,$A88)&gt;0,TRUE,FALSE)),"")</f>
        <v/>
      </c>
      <c r="S88" s="17" t="str">
        <f>IFERROR(AND(OR(S1:S87,$AR88)=TRUE,IF(SEARCH(S$1,$A88)&gt;0,TRUE,FALSE)),"")</f>
        <v/>
      </c>
      <c r="T88" s="17" t="str">
        <f>IFERROR(AND(OR(T1:T87,$AR88)=TRUE,IF(SEARCH(T$1,$A88)&gt;0,TRUE,FALSE)),"")</f>
        <v/>
      </c>
      <c r="U88" s="17" t="str">
        <f>IFERROR(AND(OR(U1:V87,$AR88)=TRUE,IF(SEARCH(U$1,$A88)&gt;0,TRUE,FALSE)),"")</f>
        <v/>
      </c>
      <c r="V88" s="17" t="str">
        <f>IFERROR(AND(OR(V1:V87,$AR88)=TRUE,IF(SEARCH(V$1,$A88)&gt;0,TRUE,FALSE)),"")</f>
        <v/>
      </c>
      <c r="W88" s="17" t="str">
        <f>IFERROR(AND(OR(W1:Z87,$AR88)=TRUE,IF(SEARCH(W$1,$A88)&gt;0,TRUE,FALSE)),"")</f>
        <v/>
      </c>
      <c r="X88" s="17" t="str">
        <f>IFERROR(AND(OR(X1:Z87,$AR88)=TRUE,IF(SEARCH(X$1,$A88)&gt;0,TRUE,FALSE)),"")</f>
        <v/>
      </c>
      <c r="Y88" s="17" t="str">
        <f>IFERROR(AND(OR(Y1:Z87,$AR88)=TRUE,IF(SEARCH(Y$1,$A88)&gt;0,TRUE,FALSE)),"")</f>
        <v/>
      </c>
      <c r="Z88" s="17" t="str">
        <f>IFERROR(AND(OR(Z1:Z87,$AR88)=TRUE,IF(SEARCH(Z$1,$A88)&gt;0,TRUE,FALSE)),"")</f>
        <v/>
      </c>
      <c r="AA88" s="17" t="str">
        <f>IFERROR(AND(OR(AA1:AA87,$AR88)=TRUE,IF(SEARCH(AA$1,$A88)&gt;0,TRUE,FALSE)),"")</f>
        <v/>
      </c>
      <c r="AB88" s="17" t="str">
        <f>IFERROR(AND(OR(AB1:AE87,$AR88)=TRUE,IF(SEARCH(AB$1,$A88)&gt;0,TRUE,FALSE)),"")</f>
        <v/>
      </c>
      <c r="AC88" s="17" t="str">
        <f>IFERROR(AND(OR(AC1:AE87,$AR88)=TRUE,IF(SEARCH(AC$1,$A88)&gt;0,TRUE,FALSE)),"")</f>
        <v/>
      </c>
      <c r="AD88" s="17" t="str">
        <f>IFERROR(AND(OR(AD1:AE87,$AR88)=TRUE,IF(SEARCH(AD$1,$A88)&gt;0,TRUE,FALSE)),"")</f>
        <v/>
      </c>
      <c r="AE88" s="17" t="str">
        <f>IFERROR(AND(OR(AE1:AE87,$AR88)=TRUE,IF(SEARCH(AE$1,$A88)&gt;0,TRUE,FALSE)),"")</f>
        <v/>
      </c>
      <c r="AF88" s="17" t="str">
        <f>IFERROR(AND(OR(AF1:AG87,$AR88)=TRUE,IF(SEARCH(AF$1,$A88)&gt;0,TRUE,FALSE)),"")</f>
        <v/>
      </c>
      <c r="AG88" s="17" t="str">
        <f>IFERROR(AND(OR(AG1:AG87,$AR88)=TRUE,IF(SEARCH(AG$1,$A88)&gt;0,TRUE,FALSE)),"")</f>
        <v/>
      </c>
      <c r="AH88" s="17" t="str">
        <f>IFERROR(AND(OR(AH1:AH87,$AR88)=TRUE,IF(SEARCH(AH$1,$A88)&gt;0,TRUE,FALSE)),"")</f>
        <v/>
      </c>
      <c r="AI88" s="17" t="str">
        <f>IFERROR(AND(OR(AI1:AL87,$AR88)=TRUE,IF(SEARCH(AI$1,$A88)&gt;0,TRUE,FALSE)),"")</f>
        <v/>
      </c>
      <c r="AJ88" s="17" t="str">
        <f>IFERROR(AND(OR(AJ1:AL87,$AR88)=TRUE,IF(SEARCH(AJ$1,$A88)&gt;0,TRUE,FALSE)),"")</f>
        <v/>
      </c>
      <c r="AK88" s="17" t="str">
        <f>IFERROR(AND(OR(AK1:AL87,$AR88)=TRUE,IF(SEARCH(AK$1,$A88)&gt;0,TRUE,FALSE)),"")</f>
        <v/>
      </c>
      <c r="AL88" s="17" t="str">
        <f>IFERROR(AND(OR(AL1:AL87,$AR88)=TRUE,IF(SEARCH(AL$1,$A88)&gt;0,TRUE,FALSE)),"")</f>
        <v/>
      </c>
      <c r="AM88" s="17" t="str">
        <f>IFERROR(AND(OR(AM1:AO87,$AR88)=TRUE,IF(SEARCH(AM$1,$A88)&gt;0,TRUE,FALSE)),"")</f>
        <v/>
      </c>
      <c r="AN88" s="17" t="str">
        <f>IFERROR(AND(OR(AN1:AO87,$AR88)=TRUE,IF(SEARCH(AN$1,$A88)&gt;0,TRUE,FALSE)),"")</f>
        <v/>
      </c>
      <c r="AO88" s="17" t="str">
        <f>IFERROR(AND(OR(AO1:AO87,$AR88)=TRUE,IF(SEARCH(AO$1,$A88)&gt;0,TRUE,FALSE)),"")</f>
        <v/>
      </c>
      <c r="AP88" s="17">
        <f t="shared" si="10"/>
        <v>0</v>
      </c>
      <c r="AQ88" s="17" t="b">
        <f t="shared" si="11"/>
        <v>0</v>
      </c>
      <c r="AR88" s="17" t="b">
        <f t="shared" si="12"/>
        <v>0</v>
      </c>
      <c r="AS88" s="17" t="b">
        <f t="shared" si="13"/>
        <v>0</v>
      </c>
      <c r="AT88" s="17" t="b">
        <f>IF(E88&gt;'Overview (RESPONSES REQUIRED)'!$F$56,FALSE,TRUE)</f>
        <v>0</v>
      </c>
      <c r="AU88" s="17" t="b">
        <f>IF('Overview (RESPONSES REQUIRED)'!$D$56="Y", TRUE, FALSE)</f>
        <v>0</v>
      </c>
      <c r="AV88" s="17" t="str">
        <f t="shared" si="14"/>
        <v>N</v>
      </c>
    </row>
    <row r="89" spans="1:48" ht="15" x14ac:dyDescent="0.15">
      <c r="A89" s="17" t="s">
        <v>2050</v>
      </c>
      <c r="B89" s="17">
        <v>1</v>
      </c>
      <c r="C89" s="17">
        <v>1</v>
      </c>
      <c r="D89" s="17" t="s">
        <v>2020</v>
      </c>
      <c r="E89" s="17">
        <v>2</v>
      </c>
      <c r="F89" s="17" t="str">
        <f>IF('ENDC-mmW'!P92="Y", "Y", IF('ENDC-mmW'!P92="N", "N", 0))</f>
        <v>N</v>
      </c>
      <c r="G89" s="17" t="str">
        <f>IFERROR(AND(OR(G1:H88,$AR89)=TRUE,IF(SEARCH(G$1,$A89)&gt;0,TRUE,FALSE)),"")</f>
        <v/>
      </c>
      <c r="H89" s="17" t="str">
        <f>IFERROR(AND(OR(H1:H88,$AR89)=TRUE,IF(SEARCH(H$1,$A89)&gt;0,TRUE,FALSE)),"")</f>
        <v/>
      </c>
      <c r="I89" s="17" t="b">
        <f>IFERROR(AND(OR(I1:L88,$AR89)=TRUE,IF(SEARCH(I$1,$A89)&gt;0,TRUE,FALSE)),"")</f>
        <v>0</v>
      </c>
      <c r="J89" s="17" t="str">
        <f>IFERROR(AND(OR(J1:L88,$AR89)=TRUE,IF(SEARCH(J$1,$A89)&gt;0,TRUE,FALSE)),"")</f>
        <v/>
      </c>
      <c r="K89" s="17" t="str">
        <f>IFERROR(AND(OR(K1:L88,$AR89)=TRUE,IF(SEARCH(K$1,$A89)&gt;0,TRUE,FALSE)),"")</f>
        <v/>
      </c>
      <c r="L89" s="17" t="str">
        <f>IFERROR(AND(OR(L1:L88,$AR89)=TRUE,IF(SEARCH(L$1,$A89)&gt;0,TRUE,FALSE)),"")</f>
        <v/>
      </c>
      <c r="M89" s="17" t="str">
        <f>IFERROR(AND(OR(M1:M88,$AR89)=TRUE,IF(SEARCH(M$1,$A89)&gt;0,TRUE,FALSE)),"")</f>
        <v/>
      </c>
      <c r="N89" s="17" t="str">
        <f>IFERROR(AND(OR(N1:Q88,$AR89)=TRUE,IF(SEARCH(N$1,$A89)&gt;0,TRUE,FALSE)),"")</f>
        <v/>
      </c>
      <c r="O89" s="17" t="str">
        <f>IFERROR(AND(OR(O1:Q88,$AR89)=TRUE,IF(SEARCH(O$1,$A89)&gt;0,TRUE,FALSE)),"")</f>
        <v/>
      </c>
      <c r="P89" s="17" t="str">
        <f>IFERROR(AND(OR(P1:Q88,$AR89)=TRUE,IF(SEARCH(P$1,$A89)&gt;0,TRUE,FALSE)),"")</f>
        <v/>
      </c>
      <c r="Q89" s="17" t="str">
        <f>IFERROR(AND(OR(Q1:Q88,$AR89)=TRUE,IF(SEARCH(Q$1,$A89)&gt;0,TRUE,FALSE)),"")</f>
        <v/>
      </c>
      <c r="R89" s="17" t="str">
        <f>IFERROR(AND(OR(R1:S88,$AR89)=TRUE,IF(SEARCH(R$1,$A89)&gt;0,TRUE,FALSE)),"")</f>
        <v/>
      </c>
      <c r="S89" s="17" t="str">
        <f>IFERROR(AND(OR(S1:S88,$AR89)=TRUE,IF(SEARCH(S$1,$A89)&gt;0,TRUE,FALSE)),"")</f>
        <v/>
      </c>
      <c r="T89" s="17" t="str">
        <f>IFERROR(AND(OR(T1:T88,$AR89)=TRUE,IF(SEARCH(T$1,$A89)&gt;0,TRUE,FALSE)),"")</f>
        <v/>
      </c>
      <c r="U89" s="17" t="str">
        <f>IFERROR(AND(OR(U1:V88,$AR89)=TRUE,IF(SEARCH(U$1,$A89)&gt;0,TRUE,FALSE)),"")</f>
        <v/>
      </c>
      <c r="V89" s="17" t="str">
        <f>IFERROR(AND(OR(V1:V88,$AR89)=TRUE,IF(SEARCH(V$1,$A89)&gt;0,TRUE,FALSE)),"")</f>
        <v/>
      </c>
      <c r="W89" s="17" t="str">
        <f>IFERROR(AND(OR(W1:Z88,$AR89)=TRUE,IF(SEARCH(W$1,$A89)&gt;0,TRUE,FALSE)),"")</f>
        <v/>
      </c>
      <c r="X89" s="17" t="str">
        <f>IFERROR(AND(OR(X1:Z88,$AR89)=TRUE,IF(SEARCH(X$1,$A89)&gt;0,TRUE,FALSE)),"")</f>
        <v/>
      </c>
      <c r="Y89" s="17" t="str">
        <f>IFERROR(AND(OR(Y1:Z88,$AR89)=TRUE,IF(SEARCH(Y$1,$A89)&gt;0,TRUE,FALSE)),"")</f>
        <v/>
      </c>
      <c r="Z89" s="17" t="str">
        <f>IFERROR(AND(OR(Z1:Z88,$AR89)=TRUE,IF(SEARCH(Z$1,$A89)&gt;0,TRUE,FALSE)),"")</f>
        <v/>
      </c>
      <c r="AA89" s="17" t="str">
        <f>IFERROR(AND(OR(AA1:AA88,$AR89)=TRUE,IF(SEARCH(AA$1,$A89)&gt;0,TRUE,FALSE)),"")</f>
        <v/>
      </c>
      <c r="AB89" s="17" t="str">
        <f>IFERROR(AND(OR(AB1:AE88,$AR89)=TRUE,IF(SEARCH(AB$1,$A89)&gt;0,TRUE,FALSE)),"")</f>
        <v/>
      </c>
      <c r="AC89" s="17" t="str">
        <f>IFERROR(AND(OR(AC1:AE88,$AR89)=TRUE,IF(SEARCH(AC$1,$A89)&gt;0,TRUE,FALSE)),"")</f>
        <v/>
      </c>
      <c r="AD89" s="17" t="str">
        <f>IFERROR(AND(OR(AD1:AE88,$AR89)=TRUE,IF(SEARCH(AD$1,$A89)&gt;0,TRUE,FALSE)),"")</f>
        <v/>
      </c>
      <c r="AE89" s="17" t="str">
        <f>IFERROR(AND(OR(AE1:AE88,$AR89)=TRUE,IF(SEARCH(AE$1,$A89)&gt;0,TRUE,FALSE)),"")</f>
        <v/>
      </c>
      <c r="AF89" s="17" t="str">
        <f>IFERROR(AND(OR(AF1:AG88,$AR89)=TRUE,IF(SEARCH(AF$1,$A89)&gt;0,TRUE,FALSE)),"")</f>
        <v/>
      </c>
      <c r="AG89" s="17" t="str">
        <f>IFERROR(AND(OR(AG1:AG88,$AR89)=TRUE,IF(SEARCH(AG$1,$A89)&gt;0,TRUE,FALSE)),"")</f>
        <v/>
      </c>
      <c r="AH89" s="17" t="str">
        <f>IFERROR(AND(OR(AH1:AH88,$AR89)=TRUE,IF(SEARCH(AH$1,$A89)&gt;0,TRUE,FALSE)),"")</f>
        <v/>
      </c>
      <c r="AI89" s="17" t="str">
        <f>IFERROR(AND(OR(AI1:AL88,$AR89)=TRUE,IF(SEARCH(AI$1,$A89)&gt;0,TRUE,FALSE)),"")</f>
        <v/>
      </c>
      <c r="AJ89" s="17" t="str">
        <f>IFERROR(AND(OR(AJ1:AL88,$AR89)=TRUE,IF(SEARCH(AJ$1,$A89)&gt;0,TRUE,FALSE)),"")</f>
        <v/>
      </c>
      <c r="AK89" s="17" t="str">
        <f>IFERROR(AND(OR(AK1:AL88,$AR89)=TRUE,IF(SEARCH(AK$1,$A89)&gt;0,TRUE,FALSE)),"")</f>
        <v/>
      </c>
      <c r="AL89" s="17" t="str">
        <f>IFERROR(AND(OR(AL1:AL88,$AR89)=TRUE,IF(SEARCH(AL$1,$A89)&gt;0,TRUE,FALSE)),"")</f>
        <v/>
      </c>
      <c r="AM89" s="17" t="str">
        <f>IFERROR(AND(OR(AM1:AO88,$AR89)=TRUE,IF(SEARCH(AM$1,$A89)&gt;0,TRUE,FALSE)),"")</f>
        <v/>
      </c>
      <c r="AN89" s="17" t="str">
        <f>IFERROR(AND(OR(AN1:AO88,$AR89)=TRUE,IF(SEARCH(AN$1,$A89)&gt;0,TRUE,FALSE)),"")</f>
        <v/>
      </c>
      <c r="AO89" s="17" t="str">
        <f>IFERROR(AND(OR(AO1:AO88,$AR89)=TRUE,IF(SEARCH(AO$1,$A89)&gt;0,TRUE,FALSE)),"")</f>
        <v/>
      </c>
      <c r="AP89" s="17">
        <f t="shared" si="10"/>
        <v>0</v>
      </c>
      <c r="AQ89" s="17" t="b">
        <f t="shared" si="11"/>
        <v>0</v>
      </c>
      <c r="AR89" s="17" t="b">
        <f t="shared" si="12"/>
        <v>0</v>
      </c>
      <c r="AS89" s="17" t="b">
        <f t="shared" si="13"/>
        <v>0</v>
      </c>
      <c r="AT89" s="17" t="b">
        <f>IF(E89&gt;'Overview (RESPONSES REQUIRED)'!$F$56,FALSE,TRUE)</f>
        <v>0</v>
      </c>
      <c r="AU89" s="17" t="b">
        <f>IF('Overview (RESPONSES REQUIRED)'!$D$56="Y", TRUE, FALSE)</f>
        <v>0</v>
      </c>
      <c r="AV89" s="17" t="str">
        <f t="shared" si="14"/>
        <v>N</v>
      </c>
    </row>
    <row r="90" spans="1:48" ht="15" x14ac:dyDescent="0.15">
      <c r="A90" s="17" t="s">
        <v>2051</v>
      </c>
      <c r="B90" s="17">
        <v>1</v>
      </c>
      <c r="C90" s="17">
        <v>1</v>
      </c>
      <c r="D90" s="17" t="s">
        <v>2020</v>
      </c>
      <c r="E90" s="17">
        <v>2</v>
      </c>
      <c r="F90" s="17" t="str">
        <f>IF('ENDC-mmW'!P93="Y", "Y", IF('ENDC-mmW'!P93="N", "N", 0))</f>
        <v>N</v>
      </c>
      <c r="G90" s="17" t="str">
        <f>IFERROR(AND(OR(G1:H89,$AR90)=TRUE,IF(SEARCH(G$1,$A90)&gt;0,TRUE,FALSE)),"")</f>
        <v/>
      </c>
      <c r="H90" s="17" t="str">
        <f>IFERROR(AND(OR(H1:H89,$AR90)=TRUE,IF(SEARCH(H$1,$A90)&gt;0,TRUE,FALSE)),"")</f>
        <v/>
      </c>
      <c r="I90" s="17" t="str">
        <f>IFERROR(AND(OR(I1:L89,$AR90)=TRUE,IF(SEARCH(I$1,$A90)&gt;0,TRUE,FALSE)),"")</f>
        <v/>
      </c>
      <c r="J90" s="17" t="str">
        <f>IFERROR(AND(OR(J1:L89,$AR90)=TRUE,IF(SEARCH(J$1,$A90)&gt;0,TRUE,FALSE)),"")</f>
        <v/>
      </c>
      <c r="K90" s="17" t="str">
        <f>IFERROR(AND(OR(K1:L89,$AR90)=TRUE,IF(SEARCH(K$1,$A90)&gt;0,TRUE,FALSE)),"")</f>
        <v/>
      </c>
      <c r="L90" s="17" t="str">
        <f>IFERROR(AND(OR(L1:L89,$AR90)=TRUE,IF(SEARCH(L$1,$A90)&gt;0,TRUE,FALSE)),"")</f>
        <v/>
      </c>
      <c r="M90" s="17" t="str">
        <f>IFERROR(AND(OR(M1:M89,$AR90)=TRUE,IF(SEARCH(M$1,$A90)&gt;0,TRUE,FALSE)),"")</f>
        <v/>
      </c>
      <c r="N90" s="17" t="b">
        <f>IFERROR(AND(OR(N1:Q89,$AR90)=TRUE,IF(SEARCH(N$1,$A90)&gt;0,TRUE,FALSE)),"")</f>
        <v>0</v>
      </c>
      <c r="O90" s="17" t="str">
        <f>IFERROR(AND(OR(O1:Q89,$AR90)=TRUE,IF(SEARCH(O$1,$A90)&gt;0,TRUE,FALSE)),"")</f>
        <v/>
      </c>
      <c r="P90" s="17" t="str">
        <f>IFERROR(AND(OR(P1:Q89,$AR90)=TRUE,IF(SEARCH(P$1,$A90)&gt;0,TRUE,FALSE)),"")</f>
        <v/>
      </c>
      <c r="Q90" s="17" t="str">
        <f>IFERROR(AND(OR(Q1:Q89,$AR90)=TRUE,IF(SEARCH(Q$1,$A90)&gt;0,TRUE,FALSE)),"")</f>
        <v/>
      </c>
      <c r="R90" s="17" t="str">
        <f>IFERROR(AND(OR(R1:S89,$AR90)=TRUE,IF(SEARCH(R$1,$A90)&gt;0,TRUE,FALSE)),"")</f>
        <v/>
      </c>
      <c r="S90" s="17" t="str">
        <f>IFERROR(AND(OR(S1:S89,$AR90)=TRUE,IF(SEARCH(S$1,$A90)&gt;0,TRUE,FALSE)),"")</f>
        <v/>
      </c>
      <c r="T90" s="17" t="str">
        <f>IFERROR(AND(OR(T1:T89,$AR90)=TRUE,IF(SEARCH(T$1,$A90)&gt;0,TRUE,FALSE)),"")</f>
        <v/>
      </c>
      <c r="U90" s="17" t="str">
        <f>IFERROR(AND(OR(U1:V89,$AR90)=TRUE,IF(SEARCH(U$1,$A90)&gt;0,TRUE,FALSE)),"")</f>
        <v/>
      </c>
      <c r="V90" s="17" t="str">
        <f>IFERROR(AND(OR(V1:V89,$AR90)=TRUE,IF(SEARCH(V$1,$A90)&gt;0,TRUE,FALSE)),"")</f>
        <v/>
      </c>
      <c r="W90" s="17" t="str">
        <f>IFERROR(AND(OR(W1:Z89,$AR90)=TRUE,IF(SEARCH(W$1,$A90)&gt;0,TRUE,FALSE)),"")</f>
        <v/>
      </c>
      <c r="X90" s="17" t="str">
        <f>IFERROR(AND(OR(X1:Z89,$AR90)=TRUE,IF(SEARCH(X$1,$A90)&gt;0,TRUE,FALSE)),"")</f>
        <v/>
      </c>
      <c r="Y90" s="17" t="str">
        <f>IFERROR(AND(OR(Y1:Z89,$AR90)=TRUE,IF(SEARCH(Y$1,$A90)&gt;0,TRUE,FALSE)),"")</f>
        <v/>
      </c>
      <c r="Z90" s="17" t="str">
        <f>IFERROR(AND(OR(Z1:Z89,$AR90)=TRUE,IF(SEARCH(Z$1,$A90)&gt;0,TRUE,FALSE)),"")</f>
        <v/>
      </c>
      <c r="AA90" s="17" t="str">
        <f>IFERROR(AND(OR(AA1:AA89,$AR90)=TRUE,IF(SEARCH(AA$1,$A90)&gt;0,TRUE,FALSE)),"")</f>
        <v/>
      </c>
      <c r="AB90" s="17" t="str">
        <f>IFERROR(AND(OR(AB1:AE89,$AR90)=TRUE,IF(SEARCH(AB$1,$A90)&gt;0,TRUE,FALSE)),"")</f>
        <v/>
      </c>
      <c r="AC90" s="17" t="str">
        <f>IFERROR(AND(OR(AC1:AE89,$AR90)=TRUE,IF(SEARCH(AC$1,$A90)&gt;0,TRUE,FALSE)),"")</f>
        <v/>
      </c>
      <c r="AD90" s="17" t="str">
        <f>IFERROR(AND(OR(AD1:AE89,$AR90)=TRUE,IF(SEARCH(AD$1,$A90)&gt;0,TRUE,FALSE)),"")</f>
        <v/>
      </c>
      <c r="AE90" s="17" t="str">
        <f>IFERROR(AND(OR(AE1:AE89,$AR90)=TRUE,IF(SEARCH(AE$1,$A90)&gt;0,TRUE,FALSE)),"")</f>
        <v/>
      </c>
      <c r="AF90" s="17" t="str">
        <f>IFERROR(AND(OR(AF1:AG89,$AR90)=TRUE,IF(SEARCH(AF$1,$A90)&gt;0,TRUE,FALSE)),"")</f>
        <v/>
      </c>
      <c r="AG90" s="17" t="str">
        <f>IFERROR(AND(OR(AG1:AG89,$AR90)=TRUE,IF(SEARCH(AG$1,$A90)&gt;0,TRUE,FALSE)),"")</f>
        <v/>
      </c>
      <c r="AH90" s="17" t="str">
        <f>IFERROR(AND(OR(AH1:AH89,$AR90)=TRUE,IF(SEARCH(AH$1,$A90)&gt;0,TRUE,FALSE)),"")</f>
        <v/>
      </c>
      <c r="AI90" s="17" t="str">
        <f>IFERROR(AND(OR(AI1:AL89,$AR90)=TRUE,IF(SEARCH(AI$1,$A90)&gt;0,TRUE,FALSE)),"")</f>
        <v/>
      </c>
      <c r="AJ90" s="17" t="str">
        <f>IFERROR(AND(OR(AJ1:AL89,$AR90)=TRUE,IF(SEARCH(AJ$1,$A90)&gt;0,TRUE,FALSE)),"")</f>
        <v/>
      </c>
      <c r="AK90" s="17" t="str">
        <f>IFERROR(AND(OR(AK1:AL89,$AR90)=TRUE,IF(SEARCH(AK$1,$A90)&gt;0,TRUE,FALSE)),"")</f>
        <v/>
      </c>
      <c r="AL90" s="17" t="str">
        <f>IFERROR(AND(OR(AL1:AL89,$AR90)=TRUE,IF(SEARCH(AL$1,$A90)&gt;0,TRUE,FALSE)),"")</f>
        <v/>
      </c>
      <c r="AM90" s="17" t="str">
        <f>IFERROR(AND(OR(AM1:AO89,$AR90)=TRUE,IF(SEARCH(AM$1,$A90)&gt;0,TRUE,FALSE)),"")</f>
        <v/>
      </c>
      <c r="AN90" s="17" t="str">
        <f>IFERROR(AND(OR(AN1:AO89,$AR90)=TRUE,IF(SEARCH(AN$1,$A90)&gt;0,TRUE,FALSE)),"")</f>
        <v/>
      </c>
      <c r="AO90" s="17" t="str">
        <f>IFERROR(AND(OR(AO1:AO89,$AR90)=TRUE,IF(SEARCH(AO$1,$A90)&gt;0,TRUE,FALSE)),"")</f>
        <v/>
      </c>
      <c r="AP90" s="17">
        <f t="shared" si="10"/>
        <v>0</v>
      </c>
      <c r="AQ90" s="17" t="b">
        <f t="shared" si="11"/>
        <v>0</v>
      </c>
      <c r="AR90" s="17" t="b">
        <f t="shared" si="12"/>
        <v>0</v>
      </c>
      <c r="AS90" s="17" t="b">
        <f t="shared" si="13"/>
        <v>0</v>
      </c>
      <c r="AT90" s="17" t="b">
        <f>IF(E90&gt;'Overview (RESPONSES REQUIRED)'!$F$56,FALSE,TRUE)</f>
        <v>0</v>
      </c>
      <c r="AU90" s="17" t="b">
        <f>IF('Overview (RESPONSES REQUIRED)'!$D$56="Y", TRUE, FALSE)</f>
        <v>0</v>
      </c>
      <c r="AV90" s="17" t="str">
        <f t="shared" si="14"/>
        <v>N</v>
      </c>
    </row>
    <row r="91" spans="1:48" ht="15" x14ac:dyDescent="0.15">
      <c r="A91" s="17" t="s">
        <v>2052</v>
      </c>
      <c r="B91" s="17">
        <v>1</v>
      </c>
      <c r="C91" s="17">
        <v>1</v>
      </c>
      <c r="D91" s="17" t="s">
        <v>2020</v>
      </c>
      <c r="E91" s="17">
        <v>2</v>
      </c>
      <c r="F91" s="17" t="str">
        <f>IF('ENDC-mmW'!P94="Y", "Y", IF('ENDC-mmW'!P94="N", "N", 0))</f>
        <v>N</v>
      </c>
      <c r="G91" s="17" t="str">
        <f>IFERROR(AND(OR(G1:H90,$AR91)=TRUE,IF(SEARCH(G$1,$A91)&gt;0,TRUE,FALSE)),"")</f>
        <v/>
      </c>
      <c r="H91" s="17" t="str">
        <f>IFERROR(AND(OR(H1:H90,$AR91)=TRUE,IF(SEARCH(H$1,$A91)&gt;0,TRUE,FALSE)),"")</f>
        <v/>
      </c>
      <c r="I91" s="17" t="str">
        <f>IFERROR(AND(OR(I1:L90,$AR91)=TRUE,IF(SEARCH(I$1,$A91)&gt;0,TRUE,FALSE)),"")</f>
        <v/>
      </c>
      <c r="J91" s="17" t="str">
        <f>IFERROR(AND(OR(J1:L90,$AR91)=TRUE,IF(SEARCH(J$1,$A91)&gt;0,TRUE,FALSE)),"")</f>
        <v/>
      </c>
      <c r="K91" s="17" t="str">
        <f>IFERROR(AND(OR(K1:L90,$AR91)=TRUE,IF(SEARCH(K$1,$A91)&gt;0,TRUE,FALSE)),"")</f>
        <v/>
      </c>
      <c r="L91" s="17" t="str">
        <f>IFERROR(AND(OR(L1:L90,$AR91)=TRUE,IF(SEARCH(L$1,$A91)&gt;0,TRUE,FALSE)),"")</f>
        <v/>
      </c>
      <c r="M91" s="17" t="str">
        <f>IFERROR(AND(OR(M1:M90,$AR91)=TRUE,IF(SEARCH(M$1,$A91)&gt;0,TRUE,FALSE)),"")</f>
        <v/>
      </c>
      <c r="N91" s="17" t="str">
        <f>IFERROR(AND(OR(N1:Q90,$AR91)=TRUE,IF(SEARCH(N$1,$A91)&gt;0,TRUE,FALSE)),"")</f>
        <v/>
      </c>
      <c r="O91" s="17" t="str">
        <f>IFERROR(AND(OR(O1:Q90,$AR91)=TRUE,IF(SEARCH(O$1,$A91)&gt;0,TRUE,FALSE)),"")</f>
        <v/>
      </c>
      <c r="P91" s="17" t="str">
        <f>IFERROR(AND(OR(P1:Q90,$AR91)=TRUE,IF(SEARCH(P$1,$A91)&gt;0,TRUE,FALSE)),"")</f>
        <v/>
      </c>
      <c r="Q91" s="17" t="str">
        <f>IFERROR(AND(OR(Q1:Q90,$AR91)=TRUE,IF(SEARCH(Q$1,$A91)&gt;0,TRUE,FALSE)),"")</f>
        <v/>
      </c>
      <c r="R91" s="17" t="str">
        <f>IFERROR(AND(OR(R1:S90,$AR91)=TRUE,IF(SEARCH(R$1,$A91)&gt;0,TRUE,FALSE)),"")</f>
        <v/>
      </c>
      <c r="S91" s="17" t="str">
        <f>IFERROR(AND(OR(S1:S90,$AR91)=TRUE,IF(SEARCH(S$1,$A91)&gt;0,TRUE,FALSE)),"")</f>
        <v/>
      </c>
      <c r="T91" s="17" t="b">
        <f>IFERROR(AND(OR(T1:T90,$AR91)=TRUE,IF(SEARCH(T$1,$A91)&gt;0,TRUE,FALSE)),"")</f>
        <v>0</v>
      </c>
      <c r="U91" s="17" t="str">
        <f>IFERROR(AND(OR(U1:V90,$AR91)=TRUE,IF(SEARCH(U$1,$A91)&gt;0,TRUE,FALSE)),"")</f>
        <v/>
      </c>
      <c r="V91" s="17" t="str">
        <f>IFERROR(AND(OR(V1:V90,$AR91)=TRUE,IF(SEARCH(V$1,$A91)&gt;0,TRUE,FALSE)),"")</f>
        <v/>
      </c>
      <c r="W91" s="17" t="str">
        <f>IFERROR(AND(OR(W1:Z90,$AR91)=TRUE,IF(SEARCH(W$1,$A91)&gt;0,TRUE,FALSE)),"")</f>
        <v/>
      </c>
      <c r="X91" s="17" t="str">
        <f>IFERROR(AND(OR(X1:Z90,$AR91)=TRUE,IF(SEARCH(X$1,$A91)&gt;0,TRUE,FALSE)),"")</f>
        <v/>
      </c>
      <c r="Y91" s="17" t="str">
        <f>IFERROR(AND(OR(Y1:Z90,$AR91)=TRUE,IF(SEARCH(Y$1,$A91)&gt;0,TRUE,FALSE)),"")</f>
        <v/>
      </c>
      <c r="Z91" s="17" t="str">
        <f>IFERROR(AND(OR(Z1:Z90,$AR91)=TRUE,IF(SEARCH(Z$1,$A91)&gt;0,TRUE,FALSE)),"")</f>
        <v/>
      </c>
      <c r="AA91" s="17" t="str">
        <f>IFERROR(AND(OR(AA1:AA90,$AR91)=TRUE,IF(SEARCH(AA$1,$A91)&gt;0,TRUE,FALSE)),"")</f>
        <v/>
      </c>
      <c r="AB91" s="17" t="str">
        <f>IFERROR(AND(OR(AB1:AE90,$AR91)=TRUE,IF(SEARCH(AB$1,$A91)&gt;0,TRUE,FALSE)),"")</f>
        <v/>
      </c>
      <c r="AC91" s="17" t="str">
        <f>IFERROR(AND(OR(AC1:AE90,$AR91)=TRUE,IF(SEARCH(AC$1,$A91)&gt;0,TRUE,FALSE)),"")</f>
        <v/>
      </c>
      <c r="AD91" s="17" t="str">
        <f>IFERROR(AND(OR(AD1:AE90,$AR91)=TRUE,IF(SEARCH(AD$1,$A91)&gt;0,TRUE,FALSE)),"")</f>
        <v/>
      </c>
      <c r="AE91" s="17" t="str">
        <f>IFERROR(AND(OR(AE1:AE90,$AR91)=TRUE,IF(SEARCH(AE$1,$A91)&gt;0,TRUE,FALSE)),"")</f>
        <v/>
      </c>
      <c r="AF91" s="17" t="str">
        <f>IFERROR(AND(OR(AF1:AG90,$AR91)=TRUE,IF(SEARCH(AF$1,$A91)&gt;0,TRUE,FALSE)),"")</f>
        <v/>
      </c>
      <c r="AG91" s="17" t="str">
        <f>IFERROR(AND(OR(AG1:AG90,$AR91)=TRUE,IF(SEARCH(AG$1,$A91)&gt;0,TRUE,FALSE)),"")</f>
        <v/>
      </c>
      <c r="AH91" s="17" t="str">
        <f>IFERROR(AND(OR(AH1:AH90,$AR91)=TRUE,IF(SEARCH(AH$1,$A91)&gt;0,TRUE,FALSE)),"")</f>
        <v/>
      </c>
      <c r="AI91" s="17" t="str">
        <f>IFERROR(AND(OR(AI1:AL90,$AR91)=TRUE,IF(SEARCH(AI$1,$A91)&gt;0,TRUE,FALSE)),"")</f>
        <v/>
      </c>
      <c r="AJ91" s="17" t="str">
        <f>IFERROR(AND(OR(AJ1:AL90,$AR91)=TRUE,IF(SEARCH(AJ$1,$A91)&gt;0,TRUE,FALSE)),"")</f>
        <v/>
      </c>
      <c r="AK91" s="17" t="str">
        <f>IFERROR(AND(OR(AK1:AL90,$AR91)=TRUE,IF(SEARCH(AK$1,$A91)&gt;0,TRUE,FALSE)),"")</f>
        <v/>
      </c>
      <c r="AL91" s="17" t="str">
        <f>IFERROR(AND(OR(AL1:AL90,$AR91)=TRUE,IF(SEARCH(AL$1,$A91)&gt;0,TRUE,FALSE)),"")</f>
        <v/>
      </c>
      <c r="AM91" s="17" t="str">
        <f>IFERROR(AND(OR(AM1:AO90,$AR91)=TRUE,IF(SEARCH(AM$1,$A91)&gt;0,TRUE,FALSE)),"")</f>
        <v/>
      </c>
      <c r="AN91" s="17" t="str">
        <f>IFERROR(AND(OR(AN1:AO90,$AR91)=TRUE,IF(SEARCH(AN$1,$A91)&gt;0,TRUE,FALSE)),"")</f>
        <v/>
      </c>
      <c r="AO91" s="17" t="str">
        <f>IFERROR(AND(OR(AO1:AO90,$AR91)=TRUE,IF(SEARCH(AO$1,$A91)&gt;0,TRUE,FALSE)),"")</f>
        <v/>
      </c>
      <c r="AP91" s="17">
        <f t="shared" si="10"/>
        <v>0</v>
      </c>
      <c r="AQ91" s="17" t="b">
        <f t="shared" si="11"/>
        <v>0</v>
      </c>
      <c r="AR91" s="17" t="b">
        <f t="shared" si="12"/>
        <v>0</v>
      </c>
      <c r="AS91" s="17" t="b">
        <f t="shared" si="13"/>
        <v>0</v>
      </c>
      <c r="AT91" s="17" t="b">
        <f>IF(E91&gt;'Overview (RESPONSES REQUIRED)'!$F$56,FALSE,TRUE)</f>
        <v>0</v>
      </c>
      <c r="AU91" s="17" t="b">
        <f>IF('Overview (RESPONSES REQUIRED)'!$D$56="Y", TRUE, FALSE)</f>
        <v>0</v>
      </c>
      <c r="AV91" s="17" t="str">
        <f t="shared" si="14"/>
        <v>N</v>
      </c>
    </row>
    <row r="92" spans="1:48" ht="15" x14ac:dyDescent="0.15">
      <c r="A92" s="17" t="s">
        <v>2053</v>
      </c>
      <c r="B92" s="17">
        <v>1</v>
      </c>
      <c r="C92" s="17">
        <v>1</v>
      </c>
      <c r="D92" s="17" t="s">
        <v>2020</v>
      </c>
      <c r="E92" s="17">
        <v>2</v>
      </c>
      <c r="F92" s="17" t="str">
        <f>IF('ENDC-mmW'!P95="Y", "Y", IF('ENDC-mmW'!P95="N", "N", 0))</f>
        <v>N</v>
      </c>
      <c r="G92" s="17" t="b">
        <f>IFERROR(AND(OR(G1:H91,$AR92)=TRUE,IF(SEARCH(G$1,$A92)&gt;0,TRUE,FALSE)),"")</f>
        <v>0</v>
      </c>
      <c r="H92" s="17" t="str">
        <f>IFERROR(AND(OR(H1:H91,$AR92)=TRUE,IF(SEARCH(H$1,$A92)&gt;0,TRUE,FALSE)),"")</f>
        <v/>
      </c>
      <c r="I92" s="17" t="str">
        <f>IFERROR(AND(OR(I1:L91,$AR92)=TRUE,IF(SEARCH(I$1,$A92)&gt;0,TRUE,FALSE)),"")</f>
        <v/>
      </c>
      <c r="J92" s="17" t="str">
        <f>IFERROR(AND(OR(J1:L91,$AR92)=TRUE,IF(SEARCH(J$1,$A92)&gt;0,TRUE,FALSE)),"")</f>
        <v/>
      </c>
      <c r="K92" s="17" t="str">
        <f>IFERROR(AND(OR(K1:L91,$AR92)=TRUE,IF(SEARCH(K$1,$A92)&gt;0,TRUE,FALSE)),"")</f>
        <v/>
      </c>
      <c r="L92" s="17" t="str">
        <f>IFERROR(AND(OR(L1:L91,$AR92)=TRUE,IF(SEARCH(L$1,$A92)&gt;0,TRUE,FALSE)),"")</f>
        <v/>
      </c>
      <c r="M92" s="17" t="str">
        <f>IFERROR(AND(OR(M1:M91,$AR92)=TRUE,IF(SEARCH(M$1,$A92)&gt;0,TRUE,FALSE)),"")</f>
        <v/>
      </c>
      <c r="N92" s="17" t="str">
        <f>IFERROR(AND(OR(N1:Q91,$AR92)=TRUE,IF(SEARCH(N$1,$A92)&gt;0,TRUE,FALSE)),"")</f>
        <v/>
      </c>
      <c r="O92" s="17" t="str">
        <f>IFERROR(AND(OR(O1:Q91,$AR92)=TRUE,IF(SEARCH(O$1,$A92)&gt;0,TRUE,FALSE)),"")</f>
        <v/>
      </c>
      <c r="P92" s="17" t="str">
        <f>IFERROR(AND(OR(P1:Q91,$AR92)=TRUE,IF(SEARCH(P$1,$A92)&gt;0,TRUE,FALSE)),"")</f>
        <v/>
      </c>
      <c r="Q92" s="17" t="str">
        <f>IFERROR(AND(OR(Q1:Q91,$AR92)=TRUE,IF(SEARCH(Q$1,$A92)&gt;0,TRUE,FALSE)),"")</f>
        <v/>
      </c>
      <c r="R92" s="17" t="str">
        <f>IFERROR(AND(OR(R1:S91,$AR92)=TRUE,IF(SEARCH(R$1,$A92)&gt;0,TRUE,FALSE)),"")</f>
        <v/>
      </c>
      <c r="S92" s="17" t="str">
        <f>IFERROR(AND(OR(S1:S91,$AR92)=TRUE,IF(SEARCH(S$1,$A92)&gt;0,TRUE,FALSE)),"")</f>
        <v/>
      </c>
      <c r="T92" s="17" t="str">
        <f>IFERROR(AND(OR(T1:T91,$AR92)=TRUE,IF(SEARCH(T$1,$A92)&gt;0,TRUE,FALSE)),"")</f>
        <v/>
      </c>
      <c r="U92" s="17" t="str">
        <f>IFERROR(AND(OR(U1:V91,$AR92)=TRUE,IF(SEARCH(U$1,$A92)&gt;0,TRUE,FALSE)),"")</f>
        <v/>
      </c>
      <c r="V92" s="17" t="str">
        <f>IFERROR(AND(OR(V1:V91,$AR92)=TRUE,IF(SEARCH(V$1,$A92)&gt;0,TRUE,FALSE)),"")</f>
        <v/>
      </c>
      <c r="W92" s="17" t="str">
        <f>IFERROR(AND(OR(W1:Z91,$AR92)=TRUE,IF(SEARCH(W$1,$A92)&gt;0,TRUE,FALSE)),"")</f>
        <v/>
      </c>
      <c r="X92" s="17" t="str">
        <f>IFERROR(AND(OR(X1:Z91,$AR92)=TRUE,IF(SEARCH(X$1,$A92)&gt;0,TRUE,FALSE)),"")</f>
        <v/>
      </c>
      <c r="Y92" s="17" t="str">
        <f>IFERROR(AND(OR(Y1:Z91,$AR92)=TRUE,IF(SEARCH(Y$1,$A92)&gt;0,TRUE,FALSE)),"")</f>
        <v/>
      </c>
      <c r="Z92" s="17" t="str">
        <f>IFERROR(AND(OR(Z1:Z91,$AR92)=TRUE,IF(SEARCH(Z$1,$A92)&gt;0,TRUE,FALSE)),"")</f>
        <v/>
      </c>
      <c r="AA92" s="17" t="str">
        <f>IFERROR(AND(OR(AA1:AA91,$AR92)=TRUE,IF(SEARCH(AA$1,$A92)&gt;0,TRUE,FALSE)),"")</f>
        <v/>
      </c>
      <c r="AB92" s="17" t="str">
        <f>IFERROR(AND(OR(AB1:AE91,$AR92)=TRUE,IF(SEARCH(AB$1,$A92)&gt;0,TRUE,FALSE)),"")</f>
        <v/>
      </c>
      <c r="AC92" s="17" t="str">
        <f>IFERROR(AND(OR(AC1:AE91,$AR92)=TRUE,IF(SEARCH(AC$1,$A92)&gt;0,TRUE,FALSE)),"")</f>
        <v/>
      </c>
      <c r="AD92" s="17" t="str">
        <f>IFERROR(AND(OR(AD1:AE91,$AR92)=TRUE,IF(SEARCH(AD$1,$A92)&gt;0,TRUE,FALSE)),"")</f>
        <v/>
      </c>
      <c r="AE92" s="17" t="str">
        <f>IFERROR(AND(OR(AE1:AE91,$AR92)=TRUE,IF(SEARCH(AE$1,$A92)&gt;0,TRUE,FALSE)),"")</f>
        <v/>
      </c>
      <c r="AF92" s="17" t="str">
        <f>IFERROR(AND(OR(AF1:AG91,$AR92)=TRUE,IF(SEARCH(AF$1,$A92)&gt;0,TRUE,FALSE)),"")</f>
        <v/>
      </c>
      <c r="AG92" s="17" t="str">
        <f>IFERROR(AND(OR(AG1:AG91,$AR92)=TRUE,IF(SEARCH(AG$1,$A92)&gt;0,TRUE,FALSE)),"")</f>
        <v/>
      </c>
      <c r="AH92" s="17" t="str">
        <f>IFERROR(AND(OR(AH1:AH91,$AR92)=TRUE,IF(SEARCH(AH$1,$A92)&gt;0,TRUE,FALSE)),"")</f>
        <v/>
      </c>
      <c r="AI92" s="17" t="str">
        <f>IFERROR(AND(OR(AI1:AL91,$AR92)=TRUE,IF(SEARCH(AI$1,$A92)&gt;0,TRUE,FALSE)),"")</f>
        <v/>
      </c>
      <c r="AJ92" s="17" t="str">
        <f>IFERROR(AND(OR(AJ1:AL91,$AR92)=TRUE,IF(SEARCH(AJ$1,$A92)&gt;0,TRUE,FALSE)),"")</f>
        <v/>
      </c>
      <c r="AK92" s="17" t="str">
        <f>IFERROR(AND(OR(AK1:AL91,$AR92)=TRUE,IF(SEARCH(AK$1,$A92)&gt;0,TRUE,FALSE)),"")</f>
        <v/>
      </c>
      <c r="AL92" s="17" t="str">
        <f>IFERROR(AND(OR(AL1:AL91,$AR92)=TRUE,IF(SEARCH(AL$1,$A92)&gt;0,TRUE,FALSE)),"")</f>
        <v/>
      </c>
      <c r="AM92" s="17" t="str">
        <f>IFERROR(AND(OR(AM1:AO91,$AR92)=TRUE,IF(SEARCH(AM$1,$A92)&gt;0,TRUE,FALSE)),"")</f>
        <v/>
      </c>
      <c r="AN92" s="17" t="str">
        <f>IFERROR(AND(OR(AN1:AO91,$AR92)=TRUE,IF(SEARCH(AN$1,$A92)&gt;0,TRUE,FALSE)),"")</f>
        <v/>
      </c>
      <c r="AO92" s="17" t="str">
        <f>IFERROR(AND(OR(AO1:AO91,$AR92)=TRUE,IF(SEARCH(AO$1,$A92)&gt;0,TRUE,FALSE)),"")</f>
        <v/>
      </c>
      <c r="AP92" s="17">
        <f t="shared" si="10"/>
        <v>0</v>
      </c>
      <c r="AQ92" s="17" t="b">
        <f t="shared" si="11"/>
        <v>0</v>
      </c>
      <c r="AR92" s="17" t="b">
        <f t="shared" si="12"/>
        <v>0</v>
      </c>
      <c r="AS92" s="17" t="b">
        <f t="shared" si="13"/>
        <v>0</v>
      </c>
      <c r="AT92" s="17" t="b">
        <f>IF(E92&gt;'Overview (RESPONSES REQUIRED)'!$F$56,FALSE,TRUE)</f>
        <v>0</v>
      </c>
      <c r="AU92" s="17" t="b">
        <f>IF('Overview (RESPONSES REQUIRED)'!$D$56="Y", TRUE, FALSE)</f>
        <v>0</v>
      </c>
      <c r="AV92" s="17" t="str">
        <f t="shared" si="14"/>
        <v>N</v>
      </c>
    </row>
    <row r="93" spans="1:48" ht="15" x14ac:dyDescent="0.15">
      <c r="A93" s="17" t="s">
        <v>2054</v>
      </c>
      <c r="B93" s="17">
        <v>1</v>
      </c>
      <c r="C93" s="17">
        <v>1</v>
      </c>
      <c r="D93" s="17" t="s">
        <v>2020</v>
      </c>
      <c r="E93" s="17">
        <v>4</v>
      </c>
      <c r="F93" s="17" t="str">
        <f>IF('ENDC-mmW'!P96="Y", "Y", IF('ENDC-mmW'!P96="N", "N", 0))</f>
        <v>N</v>
      </c>
      <c r="G93" s="17" t="str">
        <f>IFERROR(AND(OR(G1:H92,$AR93)=TRUE,IF(SEARCH(G$1,$A93)&gt;0,TRUE,FALSE)),"")</f>
        <v/>
      </c>
      <c r="H93" s="17" t="str">
        <f>IFERROR(AND(OR(H1:H92,$AR93)=TRUE,IF(SEARCH(H$1,$A93)&gt;0,TRUE,FALSE)),"")</f>
        <v/>
      </c>
      <c r="I93" s="17" t="str">
        <f>IFERROR(AND(OR(I1:L92,$AR93)=TRUE,IF(SEARCH(I$1,$A93)&gt;0,TRUE,FALSE)),"")</f>
        <v/>
      </c>
      <c r="J93" s="17" t="b">
        <f>IFERROR(AND(OR(J1:L92,$AR93)=TRUE,IF(SEARCH(J$1,$A93)&gt;0,TRUE,FALSE)),"")</f>
        <v>0</v>
      </c>
      <c r="K93" s="17" t="str">
        <f>IFERROR(AND(OR(K1:L92,$AR93)=TRUE,IF(SEARCH(K$1,$A93)&gt;0,TRUE,FALSE)),"")</f>
        <v/>
      </c>
      <c r="L93" s="17" t="str">
        <f>IFERROR(AND(OR(L1:L92,$AR93)=TRUE,IF(SEARCH(L$1,$A93)&gt;0,TRUE,FALSE)),"")</f>
        <v/>
      </c>
      <c r="M93" s="17" t="str">
        <f>IFERROR(AND(OR(M1:M92,$AR93)=TRUE,IF(SEARCH(M$1,$A93)&gt;0,TRUE,FALSE)),"")</f>
        <v/>
      </c>
      <c r="N93" s="17" t="str">
        <f>IFERROR(AND(OR(N1:Q92,$AR93)=TRUE,IF(SEARCH(N$1,$A93)&gt;0,TRUE,FALSE)),"")</f>
        <v/>
      </c>
      <c r="O93" s="17" t="str">
        <f>IFERROR(AND(OR(O1:Q92,$AR93)=TRUE,IF(SEARCH(O$1,$A93)&gt;0,TRUE,FALSE)),"")</f>
        <v/>
      </c>
      <c r="P93" s="17" t="str">
        <f>IFERROR(AND(OR(P1:Q92,$AR93)=TRUE,IF(SEARCH(P$1,$A93)&gt;0,TRUE,FALSE)),"")</f>
        <v/>
      </c>
      <c r="Q93" s="17" t="str">
        <f>IFERROR(AND(OR(Q1:Q92,$AR93)=TRUE,IF(SEARCH(Q$1,$A93)&gt;0,TRUE,FALSE)),"")</f>
        <v/>
      </c>
      <c r="R93" s="17" t="str">
        <f>IFERROR(AND(OR(R1:S92,$AR93)=TRUE,IF(SEARCH(R$1,$A93)&gt;0,TRUE,FALSE)),"")</f>
        <v/>
      </c>
      <c r="S93" s="17" t="str">
        <f>IFERROR(AND(OR(S1:S92,$AR93)=TRUE,IF(SEARCH(S$1,$A93)&gt;0,TRUE,FALSE)),"")</f>
        <v/>
      </c>
      <c r="T93" s="17" t="str">
        <f>IFERROR(AND(OR(T1:T92,$AR93)=TRUE,IF(SEARCH(T$1,$A93)&gt;0,TRUE,FALSE)),"")</f>
        <v/>
      </c>
      <c r="U93" s="17" t="str">
        <f>IFERROR(AND(OR(U1:V92,$AR93)=TRUE,IF(SEARCH(U$1,$A93)&gt;0,TRUE,FALSE)),"")</f>
        <v/>
      </c>
      <c r="V93" s="17" t="str">
        <f>IFERROR(AND(OR(V1:V92,$AR93)=TRUE,IF(SEARCH(V$1,$A93)&gt;0,TRUE,FALSE)),"")</f>
        <v/>
      </c>
      <c r="W93" s="17" t="str">
        <f>IFERROR(AND(OR(W1:Z92,$AR93)=TRUE,IF(SEARCH(W$1,$A93)&gt;0,TRUE,FALSE)),"")</f>
        <v/>
      </c>
      <c r="X93" s="17" t="str">
        <f>IFERROR(AND(OR(X1:Z92,$AR93)=TRUE,IF(SEARCH(X$1,$A93)&gt;0,TRUE,FALSE)),"")</f>
        <v/>
      </c>
      <c r="Y93" s="17" t="str">
        <f>IFERROR(AND(OR(Y1:Z92,$AR93)=TRUE,IF(SEARCH(Y$1,$A93)&gt;0,TRUE,FALSE)),"")</f>
        <v/>
      </c>
      <c r="Z93" s="17" t="str">
        <f>IFERROR(AND(OR(Z1:Z92,$AR93)=TRUE,IF(SEARCH(Z$1,$A93)&gt;0,TRUE,FALSE)),"")</f>
        <v/>
      </c>
      <c r="AA93" s="17" t="str">
        <f>IFERROR(AND(OR(AA1:AA92,$AR93)=TRUE,IF(SEARCH(AA$1,$A93)&gt;0,TRUE,FALSE)),"")</f>
        <v/>
      </c>
      <c r="AB93" s="17" t="str">
        <f>IFERROR(AND(OR(AB1:AE92,$AR93)=TRUE,IF(SEARCH(AB$1,$A93)&gt;0,TRUE,FALSE)),"")</f>
        <v/>
      </c>
      <c r="AC93" s="17" t="str">
        <f>IFERROR(AND(OR(AC1:AE92,$AR93)=TRUE,IF(SEARCH(AC$1,$A93)&gt;0,TRUE,FALSE)),"")</f>
        <v/>
      </c>
      <c r="AD93" s="17" t="str">
        <f>IFERROR(AND(OR(AD1:AE92,$AR93)=TRUE,IF(SEARCH(AD$1,$A93)&gt;0,TRUE,FALSE)),"")</f>
        <v/>
      </c>
      <c r="AE93" s="17" t="str">
        <f>IFERROR(AND(OR(AE1:AE92,$AR93)=TRUE,IF(SEARCH(AE$1,$A93)&gt;0,TRUE,FALSE)),"")</f>
        <v/>
      </c>
      <c r="AF93" s="17" t="str">
        <f>IFERROR(AND(OR(AF1:AG92,$AR93)=TRUE,IF(SEARCH(AF$1,$A93)&gt;0,TRUE,FALSE)),"")</f>
        <v/>
      </c>
      <c r="AG93" s="17" t="str">
        <f>IFERROR(AND(OR(AG1:AG92,$AR93)=TRUE,IF(SEARCH(AG$1,$A93)&gt;0,TRUE,FALSE)),"")</f>
        <v/>
      </c>
      <c r="AH93" s="17" t="str">
        <f>IFERROR(AND(OR(AH1:AH92,$AR93)=TRUE,IF(SEARCH(AH$1,$A93)&gt;0,TRUE,FALSE)),"")</f>
        <v/>
      </c>
      <c r="AI93" s="17" t="str">
        <f>IFERROR(AND(OR(AI1:AL92,$AR93)=TRUE,IF(SEARCH(AI$1,$A93)&gt;0,TRUE,FALSE)),"")</f>
        <v/>
      </c>
      <c r="AJ93" s="17" t="str">
        <f>IFERROR(AND(OR(AJ1:AL92,$AR93)=TRUE,IF(SEARCH(AJ$1,$A93)&gt;0,TRUE,FALSE)),"")</f>
        <v/>
      </c>
      <c r="AK93" s="17" t="str">
        <f>IFERROR(AND(OR(AK1:AL92,$AR93)=TRUE,IF(SEARCH(AK$1,$A93)&gt;0,TRUE,FALSE)),"")</f>
        <v/>
      </c>
      <c r="AL93" s="17" t="str">
        <f>IFERROR(AND(OR(AL1:AL92,$AR93)=TRUE,IF(SEARCH(AL$1,$A93)&gt;0,TRUE,FALSE)),"")</f>
        <v/>
      </c>
      <c r="AM93" s="17" t="str">
        <f>IFERROR(AND(OR(AM1:AO92,$AR93)=TRUE,IF(SEARCH(AM$1,$A93)&gt;0,TRUE,FALSE)),"")</f>
        <v/>
      </c>
      <c r="AN93" s="17" t="str">
        <f>IFERROR(AND(OR(AN1:AO92,$AR93)=TRUE,IF(SEARCH(AN$1,$A93)&gt;0,TRUE,FALSE)),"")</f>
        <v/>
      </c>
      <c r="AO93" s="17" t="str">
        <f>IFERROR(AND(OR(AO1:AO92,$AR93)=TRUE,IF(SEARCH(AO$1,$A93)&gt;0,TRUE,FALSE)),"")</f>
        <v/>
      </c>
      <c r="AP93" s="17">
        <f t="shared" si="10"/>
        <v>0</v>
      </c>
      <c r="AQ93" s="17" t="b">
        <f t="shared" si="11"/>
        <v>0</v>
      </c>
      <c r="AR93" s="17" t="b">
        <f t="shared" si="12"/>
        <v>0</v>
      </c>
      <c r="AS93" s="17" t="b">
        <f t="shared" si="13"/>
        <v>0</v>
      </c>
      <c r="AT93" s="17" t="b">
        <f>IF(E93&gt;'Overview (RESPONSES REQUIRED)'!$F$56,FALSE,TRUE)</f>
        <v>0</v>
      </c>
      <c r="AU93" s="17" t="b">
        <f>IF('Overview (RESPONSES REQUIRED)'!$D$56="Y", TRUE, FALSE)</f>
        <v>0</v>
      </c>
      <c r="AV93" s="17" t="str">
        <f t="shared" si="14"/>
        <v>N</v>
      </c>
    </row>
    <row r="94" spans="1:48" ht="15" x14ac:dyDescent="0.15">
      <c r="A94" s="17" t="s">
        <v>2055</v>
      </c>
      <c r="B94" s="17">
        <v>1</v>
      </c>
      <c r="C94" s="17">
        <v>1</v>
      </c>
      <c r="D94" s="17" t="s">
        <v>2020</v>
      </c>
      <c r="E94" s="17">
        <v>4</v>
      </c>
      <c r="F94" s="17" t="str">
        <f>IF('ENDC-mmW'!P97="Y", "Y", IF('ENDC-mmW'!P97="N", "N", 0))</f>
        <v>N</v>
      </c>
      <c r="G94" s="17" t="str">
        <f>IFERROR(AND(OR(G1:H93,$AR94)=TRUE,IF(SEARCH(G$1,$A94)&gt;0,TRUE,FALSE)),"")</f>
        <v/>
      </c>
      <c r="H94" s="17" t="str">
        <f>IFERROR(AND(OR(H1:H93,$AR94)=TRUE,IF(SEARCH(H$1,$A94)&gt;0,TRUE,FALSE)),"")</f>
        <v/>
      </c>
      <c r="I94" s="17" t="str">
        <f>IFERROR(AND(OR(I1:L93,$AR94)=TRUE,IF(SEARCH(I$1,$A94)&gt;0,TRUE,FALSE)),"")</f>
        <v/>
      </c>
      <c r="J94" s="17" t="str">
        <f>IFERROR(AND(OR(J1:L93,$AR94)=TRUE,IF(SEARCH(J$1,$A94)&gt;0,TRUE,FALSE)),"")</f>
        <v/>
      </c>
      <c r="K94" s="17" t="str">
        <f>IFERROR(AND(OR(K1:L93,$AR94)=TRUE,IF(SEARCH(K$1,$A94)&gt;0,TRUE,FALSE)),"")</f>
        <v/>
      </c>
      <c r="L94" s="17" t="str">
        <f>IFERROR(AND(OR(L1:L93,$AR94)=TRUE,IF(SEARCH(L$1,$A94)&gt;0,TRUE,FALSE)),"")</f>
        <v/>
      </c>
      <c r="M94" s="17" t="str">
        <f>IFERROR(AND(OR(M1:M93,$AR94)=TRUE,IF(SEARCH(M$1,$A94)&gt;0,TRUE,FALSE)),"")</f>
        <v/>
      </c>
      <c r="N94" s="17" t="str">
        <f>IFERROR(AND(OR(N1:Q93,$AR94)=TRUE,IF(SEARCH(N$1,$A94)&gt;0,TRUE,FALSE)),"")</f>
        <v/>
      </c>
      <c r="O94" s="17" t="b">
        <f>IFERROR(AND(OR(O1:Q93,$AR94)=TRUE,IF(SEARCH(O$1,$A94)&gt;0,TRUE,FALSE)),"")</f>
        <v>0</v>
      </c>
      <c r="P94" s="17" t="str">
        <f>IFERROR(AND(OR(P1:Q93,$AR94)=TRUE,IF(SEARCH(P$1,$A94)&gt;0,TRUE,FALSE)),"")</f>
        <v/>
      </c>
      <c r="Q94" s="17" t="str">
        <f>IFERROR(AND(OR(Q1:Q93,$AR94)=TRUE,IF(SEARCH(Q$1,$A94)&gt;0,TRUE,FALSE)),"")</f>
        <v/>
      </c>
      <c r="R94" s="17" t="str">
        <f>IFERROR(AND(OR(R1:S93,$AR94)=TRUE,IF(SEARCH(R$1,$A94)&gt;0,TRUE,FALSE)),"")</f>
        <v/>
      </c>
      <c r="S94" s="17" t="str">
        <f>IFERROR(AND(OR(S1:S93,$AR94)=TRUE,IF(SEARCH(S$1,$A94)&gt;0,TRUE,FALSE)),"")</f>
        <v/>
      </c>
      <c r="T94" s="17" t="str">
        <f>IFERROR(AND(OR(T1:T93,$AR94)=TRUE,IF(SEARCH(T$1,$A94)&gt;0,TRUE,FALSE)),"")</f>
        <v/>
      </c>
      <c r="U94" s="17" t="str">
        <f>IFERROR(AND(OR(U1:V93,$AR94)=TRUE,IF(SEARCH(U$1,$A94)&gt;0,TRUE,FALSE)),"")</f>
        <v/>
      </c>
      <c r="V94" s="17" t="str">
        <f>IFERROR(AND(OR(V1:V93,$AR94)=TRUE,IF(SEARCH(V$1,$A94)&gt;0,TRUE,FALSE)),"")</f>
        <v/>
      </c>
      <c r="W94" s="17" t="str">
        <f>IFERROR(AND(OR(W1:Z93,$AR94)=TRUE,IF(SEARCH(W$1,$A94)&gt;0,TRUE,FALSE)),"")</f>
        <v/>
      </c>
      <c r="X94" s="17" t="str">
        <f>IFERROR(AND(OR(X1:Z93,$AR94)=TRUE,IF(SEARCH(X$1,$A94)&gt;0,TRUE,FALSE)),"")</f>
        <v/>
      </c>
      <c r="Y94" s="17" t="str">
        <f>IFERROR(AND(OR(Y1:Z93,$AR94)=TRUE,IF(SEARCH(Y$1,$A94)&gt;0,TRUE,FALSE)),"")</f>
        <v/>
      </c>
      <c r="Z94" s="17" t="str">
        <f>IFERROR(AND(OR(Z1:Z93,$AR94)=TRUE,IF(SEARCH(Z$1,$A94)&gt;0,TRUE,FALSE)),"")</f>
        <v/>
      </c>
      <c r="AA94" s="17" t="str">
        <f>IFERROR(AND(OR(AA1:AA93,$AR94)=TRUE,IF(SEARCH(AA$1,$A94)&gt;0,TRUE,FALSE)),"")</f>
        <v/>
      </c>
      <c r="AB94" s="17" t="str">
        <f>IFERROR(AND(OR(AB1:AE93,$AR94)=TRUE,IF(SEARCH(AB$1,$A94)&gt;0,TRUE,FALSE)),"")</f>
        <v/>
      </c>
      <c r="AC94" s="17" t="str">
        <f>IFERROR(AND(OR(AC1:AE93,$AR94)=TRUE,IF(SEARCH(AC$1,$A94)&gt;0,TRUE,FALSE)),"")</f>
        <v/>
      </c>
      <c r="AD94" s="17" t="str">
        <f>IFERROR(AND(OR(AD1:AE93,$AR94)=TRUE,IF(SEARCH(AD$1,$A94)&gt;0,TRUE,FALSE)),"")</f>
        <v/>
      </c>
      <c r="AE94" s="17" t="str">
        <f>IFERROR(AND(OR(AE1:AE93,$AR94)=TRUE,IF(SEARCH(AE$1,$A94)&gt;0,TRUE,FALSE)),"")</f>
        <v/>
      </c>
      <c r="AF94" s="17" t="str">
        <f>IFERROR(AND(OR(AF1:AG93,$AR94)=TRUE,IF(SEARCH(AF$1,$A94)&gt;0,TRUE,FALSE)),"")</f>
        <v/>
      </c>
      <c r="AG94" s="17" t="str">
        <f>IFERROR(AND(OR(AG1:AG93,$AR94)=TRUE,IF(SEARCH(AG$1,$A94)&gt;0,TRUE,FALSE)),"")</f>
        <v/>
      </c>
      <c r="AH94" s="17" t="str">
        <f>IFERROR(AND(OR(AH1:AH93,$AR94)=TRUE,IF(SEARCH(AH$1,$A94)&gt;0,TRUE,FALSE)),"")</f>
        <v/>
      </c>
      <c r="AI94" s="17" t="str">
        <f>IFERROR(AND(OR(AI1:AL93,$AR94)=TRUE,IF(SEARCH(AI$1,$A94)&gt;0,TRUE,FALSE)),"")</f>
        <v/>
      </c>
      <c r="AJ94" s="17" t="str">
        <f>IFERROR(AND(OR(AJ1:AL93,$AR94)=TRUE,IF(SEARCH(AJ$1,$A94)&gt;0,TRUE,FALSE)),"")</f>
        <v/>
      </c>
      <c r="AK94" s="17" t="str">
        <f>IFERROR(AND(OR(AK1:AL93,$AR94)=TRUE,IF(SEARCH(AK$1,$A94)&gt;0,TRUE,FALSE)),"")</f>
        <v/>
      </c>
      <c r="AL94" s="17" t="str">
        <f>IFERROR(AND(OR(AL1:AL93,$AR94)=TRUE,IF(SEARCH(AL$1,$A94)&gt;0,TRUE,FALSE)),"")</f>
        <v/>
      </c>
      <c r="AM94" s="17" t="str">
        <f>IFERROR(AND(OR(AM1:AO93,$AR94)=TRUE,IF(SEARCH(AM$1,$A94)&gt;0,TRUE,FALSE)),"")</f>
        <v/>
      </c>
      <c r="AN94" s="17" t="str">
        <f>IFERROR(AND(OR(AN1:AO93,$AR94)=TRUE,IF(SEARCH(AN$1,$A94)&gt;0,TRUE,FALSE)),"")</f>
        <v/>
      </c>
      <c r="AO94" s="17" t="str">
        <f>IFERROR(AND(OR(AO1:AO93,$AR94)=TRUE,IF(SEARCH(AO$1,$A94)&gt;0,TRUE,FALSE)),"")</f>
        <v/>
      </c>
      <c r="AP94" s="17">
        <f t="shared" si="10"/>
        <v>0</v>
      </c>
      <c r="AQ94" s="17" t="b">
        <f t="shared" si="11"/>
        <v>0</v>
      </c>
      <c r="AR94" s="17" t="b">
        <f t="shared" si="12"/>
        <v>0</v>
      </c>
      <c r="AS94" s="17" t="b">
        <f t="shared" si="13"/>
        <v>0</v>
      </c>
      <c r="AT94" s="17" t="b">
        <f>IF(E94&gt;'Overview (RESPONSES REQUIRED)'!$F$56,FALSE,TRUE)</f>
        <v>0</v>
      </c>
      <c r="AU94" s="17" t="b">
        <f>IF('Overview (RESPONSES REQUIRED)'!$D$56="Y", TRUE, FALSE)</f>
        <v>0</v>
      </c>
      <c r="AV94" s="17" t="str">
        <f t="shared" si="14"/>
        <v>N</v>
      </c>
    </row>
    <row r="95" spans="1:48" ht="15" x14ac:dyDescent="0.15">
      <c r="A95" s="17" t="s">
        <v>2056</v>
      </c>
      <c r="B95" s="17">
        <v>1</v>
      </c>
      <c r="C95" s="17">
        <v>1</v>
      </c>
      <c r="D95" s="17" t="s">
        <v>2020</v>
      </c>
      <c r="E95" s="17">
        <v>4</v>
      </c>
      <c r="F95" s="17" t="str">
        <f>IF('ENDC-mmW'!P98="Y", "Y", IF('ENDC-mmW'!P98="N", "N", 0))</f>
        <v>N</v>
      </c>
      <c r="G95" s="17" t="str">
        <f>IFERROR(AND(OR(G1:H94,$AR95)=TRUE,IF(SEARCH(G$1,$A95)&gt;0,TRUE,FALSE)),"")</f>
        <v/>
      </c>
      <c r="H95" s="17" t="b">
        <f>IFERROR(AND(OR(H1:H94,$AR95)=TRUE,IF(SEARCH(H$1,$A95)&gt;0,TRUE,FALSE)),"")</f>
        <v>0</v>
      </c>
      <c r="I95" s="17" t="str">
        <f>IFERROR(AND(OR(I1:L94,$AR95)=TRUE,IF(SEARCH(I$1,$A95)&gt;0,TRUE,FALSE)),"")</f>
        <v/>
      </c>
      <c r="J95" s="17" t="str">
        <f>IFERROR(AND(OR(J1:L94,$AR95)=TRUE,IF(SEARCH(J$1,$A95)&gt;0,TRUE,FALSE)),"")</f>
        <v/>
      </c>
      <c r="K95" s="17" t="str">
        <f>IFERROR(AND(OR(K1:L94,$AR95)=TRUE,IF(SEARCH(K$1,$A95)&gt;0,TRUE,FALSE)),"")</f>
        <v/>
      </c>
      <c r="L95" s="17" t="str">
        <f>IFERROR(AND(OR(L1:L94,$AR95)=TRUE,IF(SEARCH(L$1,$A95)&gt;0,TRUE,FALSE)),"")</f>
        <v/>
      </c>
      <c r="M95" s="17" t="str">
        <f>IFERROR(AND(OR(M1:M94,$AR95)=TRUE,IF(SEARCH(M$1,$A95)&gt;0,TRUE,FALSE)),"")</f>
        <v/>
      </c>
      <c r="N95" s="17" t="str">
        <f>IFERROR(AND(OR(N1:Q94,$AR95)=TRUE,IF(SEARCH(N$1,$A95)&gt;0,TRUE,FALSE)),"")</f>
        <v/>
      </c>
      <c r="O95" s="17" t="str">
        <f>IFERROR(AND(OR(O1:Q94,$AR95)=TRUE,IF(SEARCH(O$1,$A95)&gt;0,TRUE,FALSE)),"")</f>
        <v/>
      </c>
      <c r="P95" s="17" t="str">
        <f>IFERROR(AND(OR(P1:Q94,$AR95)=TRUE,IF(SEARCH(P$1,$A95)&gt;0,TRUE,FALSE)),"")</f>
        <v/>
      </c>
      <c r="Q95" s="17" t="str">
        <f>IFERROR(AND(OR(Q1:Q94,$AR95)=TRUE,IF(SEARCH(Q$1,$A95)&gt;0,TRUE,FALSE)),"")</f>
        <v/>
      </c>
      <c r="R95" s="17" t="str">
        <f>IFERROR(AND(OR(R1:S94,$AR95)=TRUE,IF(SEARCH(R$1,$A95)&gt;0,TRUE,FALSE)),"")</f>
        <v/>
      </c>
      <c r="S95" s="17" t="str">
        <f>IFERROR(AND(OR(S1:S94,$AR95)=TRUE,IF(SEARCH(S$1,$A95)&gt;0,TRUE,FALSE)),"")</f>
        <v/>
      </c>
      <c r="T95" s="17" t="str">
        <f>IFERROR(AND(OR(T1:T94,$AR95)=TRUE,IF(SEARCH(T$1,$A95)&gt;0,TRUE,FALSE)),"")</f>
        <v/>
      </c>
      <c r="U95" s="17" t="str">
        <f>IFERROR(AND(OR(U1:V94,$AR95)=TRUE,IF(SEARCH(U$1,$A95)&gt;0,TRUE,FALSE)),"")</f>
        <v/>
      </c>
      <c r="V95" s="17" t="str">
        <f>IFERROR(AND(OR(V1:V94,$AR95)=TRUE,IF(SEARCH(V$1,$A95)&gt;0,TRUE,FALSE)),"")</f>
        <v/>
      </c>
      <c r="W95" s="17" t="str">
        <f>IFERROR(AND(OR(W1:Z94,$AR95)=TRUE,IF(SEARCH(W$1,$A95)&gt;0,TRUE,FALSE)),"")</f>
        <v/>
      </c>
      <c r="X95" s="17" t="str">
        <f>IFERROR(AND(OR(X1:Z94,$AR95)=TRUE,IF(SEARCH(X$1,$A95)&gt;0,TRUE,FALSE)),"")</f>
        <v/>
      </c>
      <c r="Y95" s="17" t="str">
        <f>IFERROR(AND(OR(Y1:Z94,$AR95)=TRUE,IF(SEARCH(Y$1,$A95)&gt;0,TRUE,FALSE)),"")</f>
        <v/>
      </c>
      <c r="Z95" s="17" t="str">
        <f>IFERROR(AND(OR(Z1:Z94,$AR95)=TRUE,IF(SEARCH(Z$1,$A95)&gt;0,TRUE,FALSE)),"")</f>
        <v/>
      </c>
      <c r="AA95" s="17" t="str">
        <f>IFERROR(AND(OR(AA1:AA94,$AR95)=TRUE,IF(SEARCH(AA$1,$A95)&gt;0,TRUE,FALSE)),"")</f>
        <v/>
      </c>
      <c r="AB95" s="17" t="str">
        <f>IFERROR(AND(OR(AB1:AE94,$AR95)=TRUE,IF(SEARCH(AB$1,$A95)&gt;0,TRUE,FALSE)),"")</f>
        <v/>
      </c>
      <c r="AC95" s="17" t="str">
        <f>IFERROR(AND(OR(AC1:AE94,$AR95)=TRUE,IF(SEARCH(AC$1,$A95)&gt;0,TRUE,FALSE)),"")</f>
        <v/>
      </c>
      <c r="AD95" s="17" t="str">
        <f>IFERROR(AND(OR(AD1:AE94,$AR95)=TRUE,IF(SEARCH(AD$1,$A95)&gt;0,TRUE,FALSE)),"")</f>
        <v/>
      </c>
      <c r="AE95" s="17" t="str">
        <f>IFERROR(AND(OR(AE1:AE94,$AR95)=TRUE,IF(SEARCH(AE$1,$A95)&gt;0,TRUE,FALSE)),"")</f>
        <v/>
      </c>
      <c r="AF95" s="17" t="str">
        <f>IFERROR(AND(OR(AF1:AG94,$AR95)=TRUE,IF(SEARCH(AF$1,$A95)&gt;0,TRUE,FALSE)),"")</f>
        <v/>
      </c>
      <c r="AG95" s="17" t="str">
        <f>IFERROR(AND(OR(AG1:AG94,$AR95)=TRUE,IF(SEARCH(AG$1,$A95)&gt;0,TRUE,FALSE)),"")</f>
        <v/>
      </c>
      <c r="AH95" s="17" t="str">
        <f>IFERROR(AND(OR(AH1:AH94,$AR95)=TRUE,IF(SEARCH(AH$1,$A95)&gt;0,TRUE,FALSE)),"")</f>
        <v/>
      </c>
      <c r="AI95" s="17" t="str">
        <f>IFERROR(AND(OR(AI1:AL94,$AR95)=TRUE,IF(SEARCH(AI$1,$A95)&gt;0,TRUE,FALSE)),"")</f>
        <v/>
      </c>
      <c r="AJ95" s="17" t="str">
        <f>IFERROR(AND(OR(AJ1:AL94,$AR95)=TRUE,IF(SEARCH(AJ$1,$A95)&gt;0,TRUE,FALSE)),"")</f>
        <v/>
      </c>
      <c r="AK95" s="17" t="str">
        <f>IFERROR(AND(OR(AK1:AL94,$AR95)=TRUE,IF(SEARCH(AK$1,$A95)&gt;0,TRUE,FALSE)),"")</f>
        <v/>
      </c>
      <c r="AL95" s="17" t="str">
        <f>IFERROR(AND(OR(AL1:AL94,$AR95)=TRUE,IF(SEARCH(AL$1,$A95)&gt;0,TRUE,FALSE)),"")</f>
        <v/>
      </c>
      <c r="AM95" s="17" t="str">
        <f>IFERROR(AND(OR(AM1:AO94,$AR95)=TRUE,IF(SEARCH(AM$1,$A95)&gt;0,TRUE,FALSE)),"")</f>
        <v/>
      </c>
      <c r="AN95" s="17" t="str">
        <f>IFERROR(AND(OR(AN1:AO94,$AR95)=TRUE,IF(SEARCH(AN$1,$A95)&gt;0,TRUE,FALSE)),"")</f>
        <v/>
      </c>
      <c r="AO95" s="17" t="str">
        <f>IFERROR(AND(OR(AO1:AO94,$AR95)=TRUE,IF(SEARCH(AO$1,$A95)&gt;0,TRUE,FALSE)),"")</f>
        <v/>
      </c>
      <c r="AP95" s="17">
        <f t="shared" si="10"/>
        <v>0</v>
      </c>
      <c r="AQ95" s="17" t="b">
        <f t="shared" si="11"/>
        <v>0</v>
      </c>
      <c r="AR95" s="17" t="b">
        <f t="shared" si="12"/>
        <v>0</v>
      </c>
      <c r="AS95" s="17" t="b">
        <f t="shared" si="13"/>
        <v>0</v>
      </c>
      <c r="AT95" s="17" t="b">
        <f>IF(E95&gt;'Overview (RESPONSES REQUIRED)'!$F$56,FALSE,TRUE)</f>
        <v>0</v>
      </c>
      <c r="AU95" s="17" t="b">
        <f>IF('Overview (RESPONSES REQUIRED)'!$D$56="Y", TRUE, FALSE)</f>
        <v>0</v>
      </c>
      <c r="AV95" s="17" t="str">
        <f t="shared" si="14"/>
        <v>N</v>
      </c>
    </row>
    <row r="96" spans="1:48" ht="15" x14ac:dyDescent="0.15">
      <c r="A96" s="17" t="s">
        <v>2057</v>
      </c>
      <c r="B96" s="17">
        <v>1</v>
      </c>
      <c r="C96" s="17">
        <v>1</v>
      </c>
      <c r="D96" s="17" t="s">
        <v>2020</v>
      </c>
      <c r="E96" s="17">
        <v>4</v>
      </c>
      <c r="F96" s="17" t="str">
        <f>IF('ENDC-mmW'!P99="Y", "Y", IF('ENDC-mmW'!P99="N", "N", 0))</f>
        <v>N</v>
      </c>
      <c r="G96" s="17" t="str">
        <f>IFERROR(AND(OR(G1:H95,$AR96)=TRUE,IF(SEARCH(G$1,$A96)&gt;0,TRUE,FALSE)),"")</f>
        <v/>
      </c>
      <c r="H96" s="17" t="str">
        <f>IFERROR(AND(OR(H1:H95,$AR96)=TRUE,IF(SEARCH(H$1,$A96)&gt;0,TRUE,FALSE)),"")</f>
        <v/>
      </c>
      <c r="I96" s="17" t="str">
        <f>IFERROR(AND(OR(I1:L95,$AR96)=TRUE,IF(SEARCH(I$1,$A96)&gt;0,TRUE,FALSE)),"")</f>
        <v/>
      </c>
      <c r="J96" s="17" t="str">
        <f>IFERROR(AND(OR(J1:L95,$AR96)=TRUE,IF(SEARCH(J$1,$A96)&gt;0,TRUE,FALSE)),"")</f>
        <v/>
      </c>
      <c r="K96" s="17" t="str">
        <f>IFERROR(AND(OR(K1:L95,$AR96)=TRUE,IF(SEARCH(K$1,$A96)&gt;0,TRUE,FALSE)),"")</f>
        <v/>
      </c>
      <c r="L96" s="17" t="str">
        <f>IFERROR(AND(OR(L1:L95,$AR96)=TRUE,IF(SEARCH(L$1,$A96)&gt;0,TRUE,FALSE)),"")</f>
        <v/>
      </c>
      <c r="M96" s="17" t="str">
        <f>IFERROR(AND(OR(M1:M95,$AR96)=TRUE,IF(SEARCH(M$1,$A96)&gt;0,TRUE,FALSE)),"")</f>
        <v/>
      </c>
      <c r="N96" s="17" t="str">
        <f>IFERROR(AND(OR(N1:Q95,$AR96)=TRUE,IF(SEARCH(N$1,$A96)&gt;0,TRUE,FALSE)),"")</f>
        <v/>
      </c>
      <c r="O96" s="17" t="str">
        <f>IFERROR(AND(OR(O1:Q95,$AR96)=TRUE,IF(SEARCH(O$1,$A96)&gt;0,TRUE,FALSE)),"")</f>
        <v/>
      </c>
      <c r="P96" s="17" t="b">
        <f>IFERROR(AND(OR(P1:Q95,$AR96)=TRUE,IF(SEARCH(P$1,$A96)&gt;0,TRUE,FALSE)),"")</f>
        <v>0</v>
      </c>
      <c r="Q96" s="17" t="str">
        <f>IFERROR(AND(OR(Q1:Q95,$AR96)=TRUE,IF(SEARCH(Q$1,$A96)&gt;0,TRUE,FALSE)),"")</f>
        <v/>
      </c>
      <c r="R96" s="17" t="str">
        <f>IFERROR(AND(OR(R1:S95,$AR96)=TRUE,IF(SEARCH(R$1,$A96)&gt;0,TRUE,FALSE)),"")</f>
        <v/>
      </c>
      <c r="S96" s="17" t="str">
        <f>IFERROR(AND(OR(S1:S95,$AR96)=TRUE,IF(SEARCH(S$1,$A96)&gt;0,TRUE,FALSE)),"")</f>
        <v/>
      </c>
      <c r="T96" s="17" t="str">
        <f>IFERROR(AND(OR(T1:T95,$AR96)=TRUE,IF(SEARCH(T$1,$A96)&gt;0,TRUE,FALSE)),"")</f>
        <v/>
      </c>
      <c r="U96" s="17" t="str">
        <f>IFERROR(AND(OR(U1:V95,$AR96)=TRUE,IF(SEARCH(U$1,$A96)&gt;0,TRUE,FALSE)),"")</f>
        <v/>
      </c>
      <c r="V96" s="17" t="str">
        <f>IFERROR(AND(OR(V1:V95,$AR96)=TRUE,IF(SEARCH(V$1,$A96)&gt;0,TRUE,FALSE)),"")</f>
        <v/>
      </c>
      <c r="W96" s="17" t="str">
        <f>IFERROR(AND(OR(W1:Z95,$AR96)=TRUE,IF(SEARCH(W$1,$A96)&gt;0,TRUE,FALSE)),"")</f>
        <v/>
      </c>
      <c r="X96" s="17" t="str">
        <f>IFERROR(AND(OR(X1:Z95,$AR96)=TRUE,IF(SEARCH(X$1,$A96)&gt;0,TRUE,FALSE)),"")</f>
        <v/>
      </c>
      <c r="Y96" s="17" t="str">
        <f>IFERROR(AND(OR(Y1:Z95,$AR96)=TRUE,IF(SEARCH(Y$1,$A96)&gt;0,TRUE,FALSE)),"")</f>
        <v/>
      </c>
      <c r="Z96" s="17" t="str">
        <f>IFERROR(AND(OR(Z1:Z95,$AR96)=TRUE,IF(SEARCH(Z$1,$A96)&gt;0,TRUE,FALSE)),"")</f>
        <v/>
      </c>
      <c r="AA96" s="17" t="str">
        <f>IFERROR(AND(OR(AA1:AA95,$AR96)=TRUE,IF(SEARCH(AA$1,$A96)&gt;0,TRUE,FALSE)),"")</f>
        <v/>
      </c>
      <c r="AB96" s="17" t="str">
        <f>IFERROR(AND(OR(AB1:AE95,$AR96)=TRUE,IF(SEARCH(AB$1,$A96)&gt;0,TRUE,FALSE)),"")</f>
        <v/>
      </c>
      <c r="AC96" s="17" t="str">
        <f>IFERROR(AND(OR(AC1:AE95,$AR96)=TRUE,IF(SEARCH(AC$1,$A96)&gt;0,TRUE,FALSE)),"")</f>
        <v/>
      </c>
      <c r="AD96" s="17" t="str">
        <f>IFERROR(AND(OR(AD1:AE95,$AR96)=TRUE,IF(SEARCH(AD$1,$A96)&gt;0,TRUE,FALSE)),"")</f>
        <v/>
      </c>
      <c r="AE96" s="17" t="str">
        <f>IFERROR(AND(OR(AE1:AE95,$AR96)=TRUE,IF(SEARCH(AE$1,$A96)&gt;0,TRUE,FALSE)),"")</f>
        <v/>
      </c>
      <c r="AF96" s="17" t="str">
        <f>IFERROR(AND(OR(AF1:AG95,$AR96)=TRUE,IF(SEARCH(AF$1,$A96)&gt;0,TRUE,FALSE)),"")</f>
        <v/>
      </c>
      <c r="AG96" s="17" t="str">
        <f>IFERROR(AND(OR(AG1:AG95,$AR96)=TRUE,IF(SEARCH(AG$1,$A96)&gt;0,TRUE,FALSE)),"")</f>
        <v/>
      </c>
      <c r="AH96" s="17" t="str">
        <f>IFERROR(AND(OR(AH1:AH95,$AR96)=TRUE,IF(SEARCH(AH$1,$A96)&gt;0,TRUE,FALSE)),"")</f>
        <v/>
      </c>
      <c r="AI96" s="17" t="str">
        <f>IFERROR(AND(OR(AI1:AL95,$AR96)=TRUE,IF(SEARCH(AI$1,$A96)&gt;0,TRUE,FALSE)),"")</f>
        <v/>
      </c>
      <c r="AJ96" s="17" t="str">
        <f>IFERROR(AND(OR(AJ1:AL95,$AR96)=TRUE,IF(SEARCH(AJ$1,$A96)&gt;0,TRUE,FALSE)),"")</f>
        <v/>
      </c>
      <c r="AK96" s="17" t="str">
        <f>IFERROR(AND(OR(AK1:AL95,$AR96)=TRUE,IF(SEARCH(AK$1,$A96)&gt;0,TRUE,FALSE)),"")</f>
        <v/>
      </c>
      <c r="AL96" s="17" t="str">
        <f>IFERROR(AND(OR(AL1:AL95,$AR96)=TRUE,IF(SEARCH(AL$1,$A96)&gt;0,TRUE,FALSE)),"")</f>
        <v/>
      </c>
      <c r="AM96" s="17" t="str">
        <f>IFERROR(AND(OR(AM1:AO95,$AR96)=TRUE,IF(SEARCH(AM$1,$A96)&gt;0,TRUE,FALSE)),"")</f>
        <v/>
      </c>
      <c r="AN96" s="17" t="str">
        <f>IFERROR(AND(OR(AN1:AO95,$AR96)=TRUE,IF(SEARCH(AN$1,$A96)&gt;0,TRUE,FALSE)),"")</f>
        <v/>
      </c>
      <c r="AO96" s="17" t="str">
        <f>IFERROR(AND(OR(AO1:AO95,$AR96)=TRUE,IF(SEARCH(AO$1,$A96)&gt;0,TRUE,FALSE)),"")</f>
        <v/>
      </c>
      <c r="AP96" s="17">
        <f t="shared" si="10"/>
        <v>0</v>
      </c>
      <c r="AQ96" s="17" t="b">
        <f t="shared" si="11"/>
        <v>0</v>
      </c>
      <c r="AR96" s="17" t="b">
        <f t="shared" si="12"/>
        <v>0</v>
      </c>
      <c r="AS96" s="17" t="b">
        <f t="shared" si="13"/>
        <v>0</v>
      </c>
      <c r="AT96" s="17" t="b">
        <f>IF(E96&gt;'Overview (RESPONSES REQUIRED)'!$F$56,FALSE,TRUE)</f>
        <v>0</v>
      </c>
      <c r="AU96" s="17" t="b">
        <f>IF('Overview (RESPONSES REQUIRED)'!$D$56="Y", TRUE, FALSE)</f>
        <v>0</v>
      </c>
      <c r="AV96" s="17" t="str">
        <f t="shared" si="14"/>
        <v>N</v>
      </c>
    </row>
    <row r="97" spans="1:48" ht="15" x14ac:dyDescent="0.15">
      <c r="A97" s="17" t="s">
        <v>2058</v>
      </c>
      <c r="B97" s="17">
        <v>1</v>
      </c>
      <c r="C97" s="17">
        <v>1</v>
      </c>
      <c r="D97" s="17" t="s">
        <v>2020</v>
      </c>
      <c r="E97" s="17">
        <v>4</v>
      </c>
      <c r="F97" s="17" t="str">
        <f>IF('ENDC-mmW'!P100="Y", "Y", IF('ENDC-mmW'!P100="N", "N", 0))</f>
        <v>N</v>
      </c>
      <c r="G97" s="17" t="str">
        <f>IFERROR(AND(OR(G1:H96,$AR97)=TRUE,IF(SEARCH(G$1,$A97)&gt;0,TRUE,FALSE)),"")</f>
        <v/>
      </c>
      <c r="H97" s="17" t="str">
        <f>IFERROR(AND(OR(H1:H96,$AR97)=TRUE,IF(SEARCH(H$1,$A97)&gt;0,TRUE,FALSE)),"")</f>
        <v/>
      </c>
      <c r="I97" s="17" t="str">
        <f>IFERROR(AND(OR(I1:L96,$AR97)=TRUE,IF(SEARCH(I$1,$A97)&gt;0,TRUE,FALSE)),"")</f>
        <v/>
      </c>
      <c r="J97" s="17" t="str">
        <f>IFERROR(AND(OR(J1:L96,$AR97)=TRUE,IF(SEARCH(J$1,$A97)&gt;0,TRUE,FALSE)),"")</f>
        <v/>
      </c>
      <c r="K97" s="17" t="str">
        <f>IFERROR(AND(OR(K1:L96,$AR97)=TRUE,IF(SEARCH(K$1,$A97)&gt;0,TRUE,FALSE)),"")</f>
        <v/>
      </c>
      <c r="L97" s="17" t="str">
        <f>IFERROR(AND(OR(L1:L96,$AR97)=TRUE,IF(SEARCH(L$1,$A97)&gt;0,TRUE,FALSE)),"")</f>
        <v/>
      </c>
      <c r="M97" s="17" t="str">
        <f>IFERROR(AND(OR(M1:M96,$AR97)=TRUE,IF(SEARCH(M$1,$A97)&gt;0,TRUE,FALSE)),"")</f>
        <v/>
      </c>
      <c r="N97" s="17" t="str">
        <f>IFERROR(AND(OR(N1:Q96,$AR97)=TRUE,IF(SEARCH(N$1,$A97)&gt;0,TRUE,FALSE)),"")</f>
        <v/>
      </c>
      <c r="O97" s="17" t="str">
        <f>IFERROR(AND(OR(O1:Q96,$AR97)=TRUE,IF(SEARCH(O$1,$A97)&gt;0,TRUE,FALSE)),"")</f>
        <v/>
      </c>
      <c r="P97" s="17" t="b">
        <f>IFERROR(AND(OR(P1:Q96,$AR97)=TRUE,IF(SEARCH(P$1,$A97)&gt;0,TRUE,FALSE)),"")</f>
        <v>0</v>
      </c>
      <c r="Q97" s="17" t="str">
        <f>IFERROR(AND(OR(Q1:Q96,$AR97)=TRUE,IF(SEARCH(Q$1,$A97)&gt;0,TRUE,FALSE)),"")</f>
        <v/>
      </c>
      <c r="R97" s="17" t="str">
        <f>IFERROR(AND(OR(R1:S96,$AR97)=TRUE,IF(SEARCH(R$1,$A97)&gt;0,TRUE,FALSE)),"")</f>
        <v/>
      </c>
      <c r="S97" s="17" t="str">
        <f>IFERROR(AND(OR(S1:S96,$AR97)=TRUE,IF(SEARCH(S$1,$A97)&gt;0,TRUE,FALSE)),"")</f>
        <v/>
      </c>
      <c r="T97" s="17" t="str">
        <f>IFERROR(AND(OR(T1:T96,$AR97)=TRUE,IF(SEARCH(T$1,$A97)&gt;0,TRUE,FALSE)),"")</f>
        <v/>
      </c>
      <c r="U97" s="17" t="str">
        <f>IFERROR(AND(OR(U1:V96,$AR97)=TRUE,IF(SEARCH(U$1,$A97)&gt;0,TRUE,FALSE)),"")</f>
        <v/>
      </c>
      <c r="V97" s="17" t="str">
        <f>IFERROR(AND(OR(V1:V96,$AR97)=TRUE,IF(SEARCH(V$1,$A97)&gt;0,TRUE,FALSE)),"")</f>
        <v/>
      </c>
      <c r="W97" s="17" t="str">
        <f>IFERROR(AND(OR(W1:Z96,$AR97)=TRUE,IF(SEARCH(W$1,$A97)&gt;0,TRUE,FALSE)),"")</f>
        <v/>
      </c>
      <c r="X97" s="17" t="str">
        <f>IFERROR(AND(OR(X1:Z96,$AR97)=TRUE,IF(SEARCH(X$1,$A97)&gt;0,TRUE,FALSE)),"")</f>
        <v/>
      </c>
      <c r="Y97" s="17" t="str">
        <f>IFERROR(AND(OR(Y1:Z96,$AR97)=TRUE,IF(SEARCH(Y$1,$A97)&gt;0,TRUE,FALSE)),"")</f>
        <v/>
      </c>
      <c r="Z97" s="17" t="str">
        <f>IFERROR(AND(OR(Z1:Z96,$AR97)=TRUE,IF(SEARCH(Z$1,$A97)&gt;0,TRUE,FALSE)),"")</f>
        <v/>
      </c>
      <c r="AA97" s="17" t="str">
        <f>IFERROR(AND(OR(AA1:AA96,$AR97)=TRUE,IF(SEARCH(AA$1,$A97)&gt;0,TRUE,FALSE)),"")</f>
        <v/>
      </c>
      <c r="AB97" s="17" t="str">
        <f>IFERROR(AND(OR(AB1:AE96,$AR97)=TRUE,IF(SEARCH(AB$1,$A97)&gt;0,TRUE,FALSE)),"")</f>
        <v/>
      </c>
      <c r="AC97" s="17" t="str">
        <f>IFERROR(AND(OR(AC1:AE96,$AR97)=TRUE,IF(SEARCH(AC$1,$A97)&gt;0,TRUE,FALSE)),"")</f>
        <v/>
      </c>
      <c r="AD97" s="17" t="str">
        <f>IFERROR(AND(OR(AD1:AE96,$AR97)=TRUE,IF(SEARCH(AD$1,$A97)&gt;0,TRUE,FALSE)),"")</f>
        <v/>
      </c>
      <c r="AE97" s="17" t="str">
        <f>IFERROR(AND(OR(AE1:AE96,$AR97)=TRUE,IF(SEARCH(AE$1,$A97)&gt;0,TRUE,FALSE)),"")</f>
        <v/>
      </c>
      <c r="AF97" s="17" t="str">
        <f>IFERROR(AND(OR(AF1:AG96,$AR97)=TRUE,IF(SEARCH(AF$1,$A97)&gt;0,TRUE,FALSE)),"")</f>
        <v/>
      </c>
      <c r="AG97" s="17" t="str">
        <f>IFERROR(AND(OR(AG1:AG96,$AR97)=TRUE,IF(SEARCH(AG$1,$A97)&gt;0,TRUE,FALSE)),"")</f>
        <v/>
      </c>
      <c r="AH97" s="17" t="str">
        <f>IFERROR(AND(OR(AH1:AH96,$AR97)=TRUE,IF(SEARCH(AH$1,$A97)&gt;0,TRUE,FALSE)),"")</f>
        <v/>
      </c>
      <c r="AI97" s="17" t="str">
        <f>IFERROR(AND(OR(AI1:AL96,$AR97)=TRUE,IF(SEARCH(AI$1,$A97)&gt;0,TRUE,FALSE)),"")</f>
        <v/>
      </c>
      <c r="AJ97" s="17" t="str">
        <f>IFERROR(AND(OR(AJ1:AL96,$AR97)=TRUE,IF(SEARCH(AJ$1,$A97)&gt;0,TRUE,FALSE)),"")</f>
        <v/>
      </c>
      <c r="AK97" s="17" t="str">
        <f>IFERROR(AND(OR(AK1:AL96,$AR97)=TRUE,IF(SEARCH(AK$1,$A97)&gt;0,TRUE,FALSE)),"")</f>
        <v/>
      </c>
      <c r="AL97" s="17" t="str">
        <f>IFERROR(AND(OR(AL1:AL96,$AR97)=TRUE,IF(SEARCH(AL$1,$A97)&gt;0,TRUE,FALSE)),"")</f>
        <v/>
      </c>
      <c r="AM97" s="17" t="str">
        <f>IFERROR(AND(OR(AM1:AO96,$AR97)=TRUE,IF(SEARCH(AM$1,$A97)&gt;0,TRUE,FALSE)),"")</f>
        <v/>
      </c>
      <c r="AN97" s="17" t="str">
        <f>IFERROR(AND(OR(AN1:AO96,$AR97)=TRUE,IF(SEARCH(AN$1,$A97)&gt;0,TRUE,FALSE)),"")</f>
        <v/>
      </c>
      <c r="AO97" s="17" t="b">
        <f>IFERROR(AND(OR(AO1:AO96,$AR97)=TRUE,IF(SEARCH(AO$1,$A97)&gt;0,TRUE,FALSE)),"")</f>
        <v>0</v>
      </c>
      <c r="AP97" s="17">
        <f t="shared" si="10"/>
        <v>0</v>
      </c>
      <c r="AQ97" s="17" t="b">
        <f t="shared" si="11"/>
        <v>0</v>
      </c>
      <c r="AR97" s="17" t="b">
        <f t="shared" si="12"/>
        <v>0</v>
      </c>
      <c r="AS97" s="17" t="b">
        <f t="shared" si="13"/>
        <v>0</v>
      </c>
      <c r="AT97" s="17" t="b">
        <f>IF(E97&gt;'Overview (RESPONSES REQUIRED)'!$F$56,FALSE,TRUE)</f>
        <v>0</v>
      </c>
      <c r="AU97" s="17" t="b">
        <f>IF('Overview (RESPONSES REQUIRED)'!$D$56="Y", TRUE, FALSE)</f>
        <v>0</v>
      </c>
      <c r="AV97" s="17" t="str">
        <f t="shared" si="14"/>
        <v>N</v>
      </c>
    </row>
    <row r="98" spans="1:48" ht="15" x14ac:dyDescent="0.15">
      <c r="A98" s="17" t="s">
        <v>2059</v>
      </c>
      <c r="B98" s="17">
        <v>1</v>
      </c>
      <c r="C98" s="17">
        <v>1</v>
      </c>
      <c r="D98" s="17" t="s">
        <v>2020</v>
      </c>
      <c r="E98" s="17">
        <v>8</v>
      </c>
      <c r="F98" s="17" t="str">
        <f>IF('ENDC-mmW'!P101="Y", "Y", IF('ENDC-mmW'!P101="N", "N", 0))</f>
        <v>N</v>
      </c>
      <c r="G98" s="17" t="str">
        <f>IFERROR(AND(OR(G1:H97,$AR98)=TRUE,IF(SEARCH(G$1,$A98)&gt;0,TRUE,FALSE)),"")</f>
        <v/>
      </c>
      <c r="H98" s="17" t="str">
        <f>IFERROR(AND(OR(H1:H97,$AR98)=TRUE,IF(SEARCH(H$1,$A98)&gt;0,TRUE,FALSE)),"")</f>
        <v/>
      </c>
      <c r="I98" s="17" t="str">
        <f>IFERROR(AND(OR(I1:L97,$AR98)=TRUE,IF(SEARCH(I$1,$A98)&gt;0,TRUE,FALSE)),"")</f>
        <v/>
      </c>
      <c r="J98" s="17" t="str">
        <f>IFERROR(AND(OR(J1:L97,$AR98)=TRUE,IF(SEARCH(J$1,$A98)&gt;0,TRUE,FALSE)),"")</f>
        <v/>
      </c>
      <c r="K98" s="17" t="str">
        <f>IFERROR(AND(OR(K1:L97,$AR98)=TRUE,IF(SEARCH(K$1,$A98)&gt;0,TRUE,FALSE)),"")</f>
        <v/>
      </c>
      <c r="L98" s="17" t="str">
        <f>IFERROR(AND(OR(L1:L97,$AR98)=TRUE,IF(SEARCH(L$1,$A98)&gt;0,TRUE,FALSE)),"")</f>
        <v/>
      </c>
      <c r="M98" s="17" t="str">
        <f>IFERROR(AND(OR(M1:M97,$AR98)=TRUE,IF(SEARCH(M$1,$A98)&gt;0,TRUE,FALSE)),"")</f>
        <v/>
      </c>
      <c r="N98" s="17" t="str">
        <f>IFERROR(AND(OR(N1:Q97,$AR98)=TRUE,IF(SEARCH(N$1,$A98)&gt;0,TRUE,FALSE)),"")</f>
        <v/>
      </c>
      <c r="O98" s="17" t="str">
        <f>IFERROR(AND(OR(O1:Q97,$AR98)=TRUE,IF(SEARCH(O$1,$A98)&gt;0,TRUE,FALSE)),"")</f>
        <v/>
      </c>
      <c r="P98" s="17" t="str">
        <f>IFERROR(AND(OR(P1:Q97,$AR98)=TRUE,IF(SEARCH(P$1,$A98)&gt;0,TRUE,FALSE)),"")</f>
        <v/>
      </c>
      <c r="Q98" s="17" t="b">
        <f>IFERROR(AND(OR(Q1:Q97,$AR98)=TRUE,IF(SEARCH(Q$1,$A98)&gt;0,TRUE,FALSE)),"")</f>
        <v>0</v>
      </c>
      <c r="R98" s="17" t="str">
        <f>IFERROR(AND(OR(R1:S97,$AR98)=TRUE,IF(SEARCH(R$1,$A98)&gt;0,TRUE,FALSE)),"")</f>
        <v/>
      </c>
      <c r="S98" s="17" t="str">
        <f>IFERROR(AND(OR(S1:S97,$AR98)=TRUE,IF(SEARCH(S$1,$A98)&gt;0,TRUE,FALSE)),"")</f>
        <v/>
      </c>
      <c r="T98" s="17" t="str">
        <f>IFERROR(AND(OR(T1:T97,$AR98)=TRUE,IF(SEARCH(T$1,$A98)&gt;0,TRUE,FALSE)),"")</f>
        <v/>
      </c>
      <c r="U98" s="17" t="str">
        <f>IFERROR(AND(OR(U1:V97,$AR98)=TRUE,IF(SEARCH(U$1,$A98)&gt;0,TRUE,FALSE)),"")</f>
        <v/>
      </c>
      <c r="V98" s="17" t="str">
        <f>IFERROR(AND(OR(V1:V97,$AR98)=TRUE,IF(SEARCH(V$1,$A98)&gt;0,TRUE,FALSE)),"")</f>
        <v/>
      </c>
      <c r="W98" s="17" t="str">
        <f>IFERROR(AND(OR(W1:Z97,$AR98)=TRUE,IF(SEARCH(W$1,$A98)&gt;0,TRUE,FALSE)),"")</f>
        <v/>
      </c>
      <c r="X98" s="17" t="str">
        <f>IFERROR(AND(OR(X1:Z97,$AR98)=TRUE,IF(SEARCH(X$1,$A98)&gt;0,TRUE,FALSE)),"")</f>
        <v/>
      </c>
      <c r="Y98" s="17" t="str">
        <f>IFERROR(AND(OR(Y1:Z97,$AR98)=TRUE,IF(SEARCH(Y$1,$A98)&gt;0,TRUE,FALSE)),"")</f>
        <v/>
      </c>
      <c r="Z98" s="17" t="str">
        <f>IFERROR(AND(OR(Z1:Z97,$AR98)=TRUE,IF(SEARCH(Z$1,$A98)&gt;0,TRUE,FALSE)),"")</f>
        <v/>
      </c>
      <c r="AA98" s="17" t="str">
        <f>IFERROR(AND(OR(AA1:AA97,$AR98)=TRUE,IF(SEARCH(AA$1,$A98)&gt;0,TRUE,FALSE)),"")</f>
        <v/>
      </c>
      <c r="AB98" s="17" t="str">
        <f>IFERROR(AND(OR(AB1:AE97,$AR98)=TRUE,IF(SEARCH(AB$1,$A98)&gt;0,TRUE,FALSE)),"")</f>
        <v/>
      </c>
      <c r="AC98" s="17" t="str">
        <f>IFERROR(AND(OR(AC1:AE97,$AR98)=TRUE,IF(SEARCH(AC$1,$A98)&gt;0,TRUE,FALSE)),"")</f>
        <v/>
      </c>
      <c r="AD98" s="17" t="str">
        <f>IFERROR(AND(OR(AD1:AE97,$AR98)=TRUE,IF(SEARCH(AD$1,$A98)&gt;0,TRUE,FALSE)),"")</f>
        <v/>
      </c>
      <c r="AE98" s="17" t="str">
        <f>IFERROR(AND(OR(AE1:AE97,$AR98)=TRUE,IF(SEARCH(AE$1,$A98)&gt;0,TRUE,FALSE)),"")</f>
        <v/>
      </c>
      <c r="AF98" s="17" t="str">
        <f>IFERROR(AND(OR(AF1:AG97,$AR98)=TRUE,IF(SEARCH(AF$1,$A98)&gt;0,TRUE,FALSE)),"")</f>
        <v/>
      </c>
      <c r="AG98" s="17" t="str">
        <f>IFERROR(AND(OR(AG1:AG97,$AR98)=TRUE,IF(SEARCH(AG$1,$A98)&gt;0,TRUE,FALSE)),"")</f>
        <v/>
      </c>
      <c r="AH98" s="17" t="str">
        <f>IFERROR(AND(OR(AH1:AH97,$AR98)=TRUE,IF(SEARCH(AH$1,$A98)&gt;0,TRUE,FALSE)),"")</f>
        <v/>
      </c>
      <c r="AI98" s="17" t="str">
        <f>IFERROR(AND(OR(AI1:AL97,$AR98)=TRUE,IF(SEARCH(AI$1,$A98)&gt;0,TRUE,FALSE)),"")</f>
        <v/>
      </c>
      <c r="AJ98" s="17" t="str">
        <f>IFERROR(AND(OR(AJ1:AL97,$AR98)=TRUE,IF(SEARCH(AJ$1,$A98)&gt;0,TRUE,FALSE)),"")</f>
        <v/>
      </c>
      <c r="AK98" s="17" t="str">
        <f>IFERROR(AND(OR(AK1:AL97,$AR98)=TRUE,IF(SEARCH(AK$1,$A98)&gt;0,TRUE,FALSE)),"")</f>
        <v/>
      </c>
      <c r="AL98" s="17" t="str">
        <f>IFERROR(AND(OR(AL1:AL97,$AR98)=TRUE,IF(SEARCH(AL$1,$A98)&gt;0,TRUE,FALSE)),"")</f>
        <v/>
      </c>
      <c r="AM98" s="17" t="str">
        <f>IFERROR(AND(OR(AM1:AO97,$AR98)=TRUE,IF(SEARCH(AM$1,$A98)&gt;0,TRUE,FALSE)),"")</f>
        <v/>
      </c>
      <c r="AN98" s="17" t="str">
        <f>IFERROR(AND(OR(AN1:AO97,$AR98)=TRUE,IF(SEARCH(AN$1,$A98)&gt;0,TRUE,FALSE)),"")</f>
        <v/>
      </c>
      <c r="AO98" s="17" t="str">
        <f>IFERROR(AND(OR(AO1:AO97,$AR98)=TRUE,IF(SEARCH(AO$1,$A98)&gt;0,TRUE,FALSE)),"")</f>
        <v/>
      </c>
      <c r="AP98" s="17">
        <f t="shared" si="10"/>
        <v>0</v>
      </c>
      <c r="AQ98" s="17" t="b">
        <f t="shared" si="11"/>
        <v>0</v>
      </c>
      <c r="AR98" s="17" t="b">
        <f t="shared" si="12"/>
        <v>0</v>
      </c>
      <c r="AS98" s="17" t="b">
        <f t="shared" si="13"/>
        <v>0</v>
      </c>
      <c r="AT98" s="17" t="b">
        <f>IF(E98&gt;'Overview (RESPONSES REQUIRED)'!$F$56,FALSE,TRUE)</f>
        <v>0</v>
      </c>
      <c r="AU98" s="17" t="b">
        <f>IF('Overview (RESPONSES REQUIRED)'!$D$56="Y", TRUE, FALSE)</f>
        <v>0</v>
      </c>
      <c r="AV98" s="17" t="str">
        <f t="shared" si="14"/>
        <v>N</v>
      </c>
    </row>
    <row r="99" spans="1:48" ht="15" x14ac:dyDescent="0.15">
      <c r="A99" s="17" t="s">
        <v>2060</v>
      </c>
      <c r="B99" s="17">
        <v>1</v>
      </c>
      <c r="C99" s="17">
        <v>1</v>
      </c>
      <c r="D99" s="17" t="s">
        <v>2020</v>
      </c>
      <c r="E99" s="17">
        <v>8</v>
      </c>
      <c r="F99" s="17" t="str">
        <f>IF('ENDC-mmW'!P102="Y", "Y", IF('ENDC-mmW'!P102="N", "N", 0))</f>
        <v>N</v>
      </c>
      <c r="G99" s="17" t="str">
        <f>IFERROR(AND(OR(G1:H98,$AR99)=TRUE,IF(SEARCH(G$1,$A99)&gt;0,TRUE,FALSE)),"")</f>
        <v/>
      </c>
      <c r="H99" s="17" t="str">
        <f>IFERROR(AND(OR(H1:H98,$AR99)=TRUE,IF(SEARCH(H$1,$A99)&gt;0,TRUE,FALSE)),"")</f>
        <v/>
      </c>
      <c r="I99" s="17" t="str">
        <f>IFERROR(AND(OR(I1:L98,$AR99)=TRUE,IF(SEARCH(I$1,$A99)&gt;0,TRUE,FALSE)),"")</f>
        <v/>
      </c>
      <c r="J99" s="17" t="str">
        <f>IFERROR(AND(OR(J1:L98,$AR99)=TRUE,IF(SEARCH(J$1,$A99)&gt;0,TRUE,FALSE)),"")</f>
        <v/>
      </c>
      <c r="K99" s="17" t="str">
        <f>IFERROR(AND(OR(K1:L98,$AR99)=TRUE,IF(SEARCH(K$1,$A99)&gt;0,TRUE,FALSE)),"")</f>
        <v/>
      </c>
      <c r="L99" s="17" t="str">
        <f>IFERROR(AND(OR(L1:L98,$AR99)=TRUE,IF(SEARCH(L$1,$A99)&gt;0,TRUE,FALSE)),"")</f>
        <v/>
      </c>
      <c r="M99" s="17" t="str">
        <f>IFERROR(AND(OR(M1:M98,$AR99)=TRUE,IF(SEARCH(M$1,$A99)&gt;0,TRUE,FALSE)),"")</f>
        <v/>
      </c>
      <c r="N99" s="17" t="str">
        <f>IFERROR(AND(OR(N1:Q98,$AR99)=TRUE,IF(SEARCH(N$1,$A99)&gt;0,TRUE,FALSE)),"")</f>
        <v/>
      </c>
      <c r="O99" s="17" t="str">
        <f>IFERROR(AND(OR(O1:Q98,$AR99)=TRUE,IF(SEARCH(O$1,$A99)&gt;0,TRUE,FALSE)),"")</f>
        <v/>
      </c>
      <c r="P99" s="17" t="str">
        <f>IFERROR(AND(OR(P1:Q98,$AR99)=TRUE,IF(SEARCH(P$1,$A99)&gt;0,TRUE,FALSE)),"")</f>
        <v/>
      </c>
      <c r="Q99" s="17" t="b">
        <f>IFERROR(AND(OR(Q1:Q98,$AR99)=TRUE,IF(SEARCH(Q$1,$A99)&gt;0,TRUE,FALSE)),"")</f>
        <v>0</v>
      </c>
      <c r="R99" s="17" t="str">
        <f>IFERROR(AND(OR(R1:S98,$AR99)=TRUE,IF(SEARCH(R$1,$A99)&gt;0,TRUE,FALSE)),"")</f>
        <v/>
      </c>
      <c r="S99" s="17" t="str">
        <f>IFERROR(AND(OR(S1:S98,$AR99)=TRUE,IF(SEARCH(S$1,$A99)&gt;0,TRUE,FALSE)),"")</f>
        <v/>
      </c>
      <c r="T99" s="17" t="str">
        <f>IFERROR(AND(OR(T1:T98,$AR99)=TRUE,IF(SEARCH(T$1,$A99)&gt;0,TRUE,FALSE)),"")</f>
        <v/>
      </c>
      <c r="U99" s="17" t="str">
        <f>IFERROR(AND(OR(U1:V98,$AR99)=TRUE,IF(SEARCH(U$1,$A99)&gt;0,TRUE,FALSE)),"")</f>
        <v/>
      </c>
      <c r="V99" s="17" t="str">
        <f>IFERROR(AND(OR(V1:V98,$AR99)=TRUE,IF(SEARCH(V$1,$A99)&gt;0,TRUE,FALSE)),"")</f>
        <v/>
      </c>
      <c r="W99" s="17" t="str">
        <f>IFERROR(AND(OR(W1:Z98,$AR99)=TRUE,IF(SEARCH(W$1,$A99)&gt;0,TRUE,FALSE)),"")</f>
        <v/>
      </c>
      <c r="X99" s="17" t="str">
        <f>IFERROR(AND(OR(X1:Z98,$AR99)=TRUE,IF(SEARCH(X$1,$A99)&gt;0,TRUE,FALSE)),"")</f>
        <v/>
      </c>
      <c r="Y99" s="17" t="str">
        <f>IFERROR(AND(OR(Y1:Z98,$AR99)=TRUE,IF(SEARCH(Y$1,$A99)&gt;0,TRUE,FALSE)),"")</f>
        <v/>
      </c>
      <c r="Z99" s="17" t="str">
        <f>IFERROR(AND(OR(Z1:Z98,$AR99)=TRUE,IF(SEARCH(Z$1,$A99)&gt;0,TRUE,FALSE)),"")</f>
        <v/>
      </c>
      <c r="AA99" s="17" t="str">
        <f>IFERROR(AND(OR(AA1:AA98,$AR99)=TRUE,IF(SEARCH(AA$1,$A99)&gt;0,TRUE,FALSE)),"")</f>
        <v/>
      </c>
      <c r="AB99" s="17" t="str">
        <f>IFERROR(AND(OR(AB1:AE98,$AR99)=TRUE,IF(SEARCH(AB$1,$A99)&gt;0,TRUE,FALSE)),"")</f>
        <v/>
      </c>
      <c r="AC99" s="17" t="str">
        <f>IFERROR(AND(OR(AC1:AE98,$AR99)=TRUE,IF(SEARCH(AC$1,$A99)&gt;0,TRUE,FALSE)),"")</f>
        <v/>
      </c>
      <c r="AD99" s="17" t="str">
        <f>IFERROR(AND(OR(AD1:AE98,$AR99)=TRUE,IF(SEARCH(AD$1,$A99)&gt;0,TRUE,FALSE)),"")</f>
        <v/>
      </c>
      <c r="AE99" s="17" t="str">
        <f>IFERROR(AND(OR(AE1:AE98,$AR99)=TRUE,IF(SEARCH(AE$1,$A99)&gt;0,TRUE,FALSE)),"")</f>
        <v/>
      </c>
      <c r="AF99" s="17" t="str">
        <f>IFERROR(AND(OR(AF1:AG98,$AR99)=TRUE,IF(SEARCH(AF$1,$A99)&gt;0,TRUE,FALSE)),"")</f>
        <v/>
      </c>
      <c r="AG99" s="17" t="str">
        <f>IFERROR(AND(OR(AG1:AG98,$AR99)=TRUE,IF(SEARCH(AG$1,$A99)&gt;0,TRUE,FALSE)),"")</f>
        <v/>
      </c>
      <c r="AH99" s="17" t="str">
        <f>IFERROR(AND(OR(AH1:AH98,$AR99)=TRUE,IF(SEARCH(AH$1,$A99)&gt;0,TRUE,FALSE)),"")</f>
        <v/>
      </c>
      <c r="AI99" s="17" t="str">
        <f>IFERROR(AND(OR(AI1:AL98,$AR99)=TRUE,IF(SEARCH(AI$1,$A99)&gt;0,TRUE,FALSE)),"")</f>
        <v/>
      </c>
      <c r="AJ99" s="17" t="str">
        <f>IFERROR(AND(OR(AJ1:AL98,$AR99)=TRUE,IF(SEARCH(AJ$1,$A99)&gt;0,TRUE,FALSE)),"")</f>
        <v/>
      </c>
      <c r="AK99" s="17" t="str">
        <f>IFERROR(AND(OR(AK1:AL98,$AR99)=TRUE,IF(SEARCH(AK$1,$A99)&gt;0,TRUE,FALSE)),"")</f>
        <v/>
      </c>
      <c r="AL99" s="17" t="str">
        <f>IFERROR(AND(OR(AL1:AL98,$AR99)=TRUE,IF(SEARCH(AL$1,$A99)&gt;0,TRUE,FALSE)),"")</f>
        <v/>
      </c>
      <c r="AM99" s="17" t="str">
        <f>IFERROR(AND(OR(AM1:AO98,$AR99)=TRUE,IF(SEARCH(AM$1,$A99)&gt;0,TRUE,FALSE)),"")</f>
        <v/>
      </c>
      <c r="AN99" s="17" t="str">
        <f>IFERROR(AND(OR(AN1:AO98,$AR99)=TRUE,IF(SEARCH(AN$1,$A99)&gt;0,TRUE,FALSE)),"")</f>
        <v/>
      </c>
      <c r="AO99" s="17" t="str">
        <f>IFERROR(AND(OR(AO1:AO98,$AR99)=TRUE,IF(SEARCH(AO$1,$A99)&gt;0,TRUE,FALSE)),"")</f>
        <v/>
      </c>
      <c r="AP99" s="17">
        <f t="shared" ref="AP99:AP130" si="15">COUNTIF(G99:AO99,TRUE)</f>
        <v>0</v>
      </c>
      <c r="AQ99" s="17" t="b">
        <f t="shared" ref="AQ99:AQ130" si="16">IFERROR(AND(G99:AO99), TRUE)</f>
        <v>0</v>
      </c>
      <c r="AR99" s="17" t="b">
        <f t="shared" ref="AR99:AR130" si="17">IF(F99="Y",TRUE,IF(F99="N",FALSE,0))</f>
        <v>0</v>
      </c>
      <c r="AS99" s="17" t="b">
        <f t="shared" ref="AS99:AS130" si="18">IF(AR99=FALSE, FALSE, AQ99)</f>
        <v>0</v>
      </c>
      <c r="AT99" s="17" t="b">
        <f>IF(E99&gt;'Overview (RESPONSES REQUIRED)'!$F$56,FALSE,TRUE)</f>
        <v>0</v>
      </c>
      <c r="AU99" s="17" t="b">
        <f>IF('Overview (RESPONSES REQUIRED)'!$D$56="Y", TRUE, FALSE)</f>
        <v>0</v>
      </c>
      <c r="AV99" s="17" t="str">
        <f t="shared" ref="AV99:AV130" si="19">IF(AND(AT99,AU99)=FALSE,"N",IF(AS99=TRUE,"Y",IF(F99=0,"E","N")))</f>
        <v>N</v>
      </c>
    </row>
    <row r="100" spans="1:48" ht="15" x14ac:dyDescent="0.15">
      <c r="A100" s="17" t="s">
        <v>2061</v>
      </c>
      <c r="B100" s="17">
        <v>1</v>
      </c>
      <c r="C100" s="17">
        <v>1</v>
      </c>
      <c r="D100" s="17" t="s">
        <v>2020</v>
      </c>
      <c r="E100" s="17">
        <v>8</v>
      </c>
      <c r="F100" s="17" t="str">
        <f>IF('ENDC-mmW'!P103="Y", "Y", IF('ENDC-mmW'!P103="N", "N", 0))</f>
        <v>N</v>
      </c>
      <c r="G100" s="17" t="str">
        <f>IFERROR(AND(OR(G1:H99,$AR100)=TRUE,IF(SEARCH(G$1,$A100)&gt;0,TRUE,FALSE)),"")</f>
        <v/>
      </c>
      <c r="H100" s="17" t="str">
        <f>IFERROR(AND(OR(H1:H99,$AR100)=TRUE,IF(SEARCH(H$1,$A100)&gt;0,TRUE,FALSE)),"")</f>
        <v/>
      </c>
      <c r="I100" s="17" t="str">
        <f>IFERROR(AND(OR(I1:L99,$AR100)=TRUE,IF(SEARCH(I$1,$A100)&gt;0,TRUE,FALSE)),"")</f>
        <v/>
      </c>
      <c r="J100" s="17" t="str">
        <f>IFERROR(AND(OR(J1:L99,$AR100)=TRUE,IF(SEARCH(J$1,$A100)&gt;0,TRUE,FALSE)),"")</f>
        <v/>
      </c>
      <c r="K100" s="17" t="str">
        <f>IFERROR(AND(OR(K1:L99,$AR100)=TRUE,IF(SEARCH(K$1,$A100)&gt;0,TRUE,FALSE)),"")</f>
        <v/>
      </c>
      <c r="L100" s="17" t="str">
        <f>IFERROR(AND(OR(L1:L99,$AR100)=TRUE,IF(SEARCH(L$1,$A100)&gt;0,TRUE,FALSE)),"")</f>
        <v/>
      </c>
      <c r="M100" s="17" t="str">
        <f>IFERROR(AND(OR(M1:M99,$AR100)=TRUE,IF(SEARCH(M$1,$A100)&gt;0,TRUE,FALSE)),"")</f>
        <v/>
      </c>
      <c r="N100" s="17" t="str">
        <f>IFERROR(AND(OR(N1:Q99,$AR100)=TRUE,IF(SEARCH(N$1,$A100)&gt;0,TRUE,FALSE)),"")</f>
        <v/>
      </c>
      <c r="O100" s="17" t="str">
        <f>IFERROR(AND(OR(O1:Q99,$AR100)=TRUE,IF(SEARCH(O$1,$A100)&gt;0,TRUE,FALSE)),"")</f>
        <v/>
      </c>
      <c r="P100" s="17" t="str">
        <f>IFERROR(AND(OR(P1:Q99,$AR100)=TRUE,IF(SEARCH(P$1,$A100)&gt;0,TRUE,FALSE)),"")</f>
        <v/>
      </c>
      <c r="Q100" s="17" t="b">
        <f>IFERROR(AND(OR(Q1:Q99,$AR100)=TRUE,IF(SEARCH(Q$1,$A100)&gt;0,TRUE,FALSE)),"")</f>
        <v>0</v>
      </c>
      <c r="R100" s="17" t="str">
        <f>IFERROR(AND(OR(R1:S99,$AR100)=TRUE,IF(SEARCH(R$1,$A100)&gt;0,TRUE,FALSE)),"")</f>
        <v/>
      </c>
      <c r="S100" s="17" t="str">
        <f>IFERROR(AND(OR(S1:S99,$AR100)=TRUE,IF(SEARCH(S$1,$A100)&gt;0,TRUE,FALSE)),"")</f>
        <v/>
      </c>
      <c r="T100" s="17" t="str">
        <f>IFERROR(AND(OR(T1:T99,$AR100)=TRUE,IF(SEARCH(T$1,$A100)&gt;0,TRUE,FALSE)),"")</f>
        <v/>
      </c>
      <c r="U100" s="17" t="str">
        <f>IFERROR(AND(OR(U1:V99,$AR100)=TRUE,IF(SEARCH(U$1,$A100)&gt;0,TRUE,FALSE)),"")</f>
        <v/>
      </c>
      <c r="V100" s="17" t="str">
        <f>IFERROR(AND(OR(V1:V99,$AR100)=TRUE,IF(SEARCH(V$1,$A100)&gt;0,TRUE,FALSE)),"")</f>
        <v/>
      </c>
      <c r="W100" s="17" t="str">
        <f>IFERROR(AND(OR(W1:Z99,$AR100)=TRUE,IF(SEARCH(W$1,$A100)&gt;0,TRUE,FALSE)),"")</f>
        <v/>
      </c>
      <c r="X100" s="17" t="str">
        <f>IFERROR(AND(OR(X1:Z99,$AR100)=TRUE,IF(SEARCH(X$1,$A100)&gt;0,TRUE,FALSE)),"")</f>
        <v/>
      </c>
      <c r="Y100" s="17" t="str">
        <f>IFERROR(AND(OR(Y1:Z99,$AR100)=TRUE,IF(SEARCH(Y$1,$A100)&gt;0,TRUE,FALSE)),"")</f>
        <v/>
      </c>
      <c r="Z100" s="17" t="str">
        <f>IFERROR(AND(OR(Z1:Z99,$AR100)=TRUE,IF(SEARCH(Z$1,$A100)&gt;0,TRUE,FALSE)),"")</f>
        <v/>
      </c>
      <c r="AA100" s="17" t="str">
        <f>IFERROR(AND(OR(AA1:AA99,$AR100)=TRUE,IF(SEARCH(AA$1,$A100)&gt;0,TRUE,FALSE)),"")</f>
        <v/>
      </c>
      <c r="AB100" s="17" t="str">
        <f>IFERROR(AND(OR(AB1:AE99,$AR100)=TRUE,IF(SEARCH(AB$1,$A100)&gt;0,TRUE,FALSE)),"")</f>
        <v/>
      </c>
      <c r="AC100" s="17" t="str">
        <f>IFERROR(AND(OR(AC1:AE99,$AR100)=TRUE,IF(SEARCH(AC$1,$A100)&gt;0,TRUE,FALSE)),"")</f>
        <v/>
      </c>
      <c r="AD100" s="17" t="str">
        <f>IFERROR(AND(OR(AD1:AE99,$AR100)=TRUE,IF(SEARCH(AD$1,$A100)&gt;0,TRUE,FALSE)),"")</f>
        <v/>
      </c>
      <c r="AE100" s="17" t="str">
        <f>IFERROR(AND(OR(AE1:AE99,$AR100)=TRUE,IF(SEARCH(AE$1,$A100)&gt;0,TRUE,FALSE)),"")</f>
        <v/>
      </c>
      <c r="AF100" s="17" t="str">
        <f>IFERROR(AND(OR(AF1:AG99,$AR100)=TRUE,IF(SEARCH(AF$1,$A100)&gt;0,TRUE,FALSE)),"")</f>
        <v/>
      </c>
      <c r="AG100" s="17" t="str">
        <f>IFERROR(AND(OR(AG1:AG99,$AR100)=TRUE,IF(SEARCH(AG$1,$A100)&gt;0,TRUE,FALSE)),"")</f>
        <v/>
      </c>
      <c r="AH100" s="17" t="str">
        <f>IFERROR(AND(OR(AH1:AH99,$AR100)=TRUE,IF(SEARCH(AH$1,$A100)&gt;0,TRUE,FALSE)),"")</f>
        <v/>
      </c>
      <c r="AI100" s="17" t="str">
        <f>IFERROR(AND(OR(AI1:AL99,$AR100)=TRUE,IF(SEARCH(AI$1,$A100)&gt;0,TRUE,FALSE)),"")</f>
        <v/>
      </c>
      <c r="AJ100" s="17" t="str">
        <f>IFERROR(AND(OR(AJ1:AL99,$AR100)=TRUE,IF(SEARCH(AJ$1,$A100)&gt;0,TRUE,FALSE)),"")</f>
        <v/>
      </c>
      <c r="AK100" s="17" t="str">
        <f>IFERROR(AND(OR(AK1:AL99,$AR100)=TRUE,IF(SEARCH(AK$1,$A100)&gt;0,TRUE,FALSE)),"")</f>
        <v/>
      </c>
      <c r="AL100" s="17" t="str">
        <f>IFERROR(AND(OR(AL1:AL99,$AR100)=TRUE,IF(SEARCH(AL$1,$A100)&gt;0,TRUE,FALSE)),"")</f>
        <v/>
      </c>
      <c r="AM100" s="17" t="str">
        <f>IFERROR(AND(OR(AM1:AO99,$AR100)=TRUE,IF(SEARCH(AM$1,$A100)&gt;0,TRUE,FALSE)),"")</f>
        <v/>
      </c>
      <c r="AN100" s="17" t="b">
        <f>IFERROR(AND(OR(AN1:AO99,$AR100)=TRUE,IF(SEARCH(AN$1,$A100)&gt;0,TRUE,FALSE)),"")</f>
        <v>0</v>
      </c>
      <c r="AO100" s="17" t="str">
        <f>IFERROR(AND(OR(AO1:AO99,$AR100)=TRUE,IF(SEARCH(AO$1,$A100)&gt;0,TRUE,FALSE)),"")</f>
        <v/>
      </c>
      <c r="AP100" s="17">
        <f t="shared" si="15"/>
        <v>0</v>
      </c>
      <c r="AQ100" s="17" t="b">
        <f t="shared" si="16"/>
        <v>0</v>
      </c>
      <c r="AR100" s="17" t="b">
        <f t="shared" si="17"/>
        <v>0</v>
      </c>
      <c r="AS100" s="17" t="b">
        <f t="shared" si="18"/>
        <v>0</v>
      </c>
      <c r="AT100" s="17" t="b">
        <f>IF(E100&gt;'Overview (RESPONSES REQUIRED)'!$F$56,FALSE,TRUE)</f>
        <v>0</v>
      </c>
      <c r="AU100" s="17" t="b">
        <f>IF('Overview (RESPONSES REQUIRED)'!$D$56="Y", TRUE, FALSE)</f>
        <v>0</v>
      </c>
      <c r="AV100" s="17" t="str">
        <f t="shared" si="19"/>
        <v>N</v>
      </c>
    </row>
    <row r="101" spans="1:48" ht="15" x14ac:dyDescent="0.15">
      <c r="A101" s="17" t="s">
        <v>2062</v>
      </c>
      <c r="B101" s="17">
        <v>1</v>
      </c>
      <c r="C101" s="17">
        <v>1</v>
      </c>
      <c r="D101" s="17" t="s">
        <v>2020</v>
      </c>
      <c r="E101" s="17">
        <v>2</v>
      </c>
      <c r="F101" s="17" t="str">
        <f>IF('ENDC-mmW'!P104="Y", "Y", IF('ENDC-mmW'!P104="N", "N", 0))</f>
        <v>N</v>
      </c>
      <c r="G101" s="17" t="str">
        <f>IFERROR(AND(OR(G1:H100,$AR101)=TRUE,IF(SEARCH(G$1,$A101)&gt;0,TRUE,FALSE)),"")</f>
        <v/>
      </c>
      <c r="H101" s="17" t="str">
        <f>IFERROR(AND(OR(H1:H100,$AR101)=TRUE,IF(SEARCH(H$1,$A101)&gt;0,TRUE,FALSE)),"")</f>
        <v/>
      </c>
      <c r="I101" s="17" t="b">
        <f>IFERROR(AND(OR(I1:L100,$AR101)=TRUE,IF(SEARCH(I$1,$A101)&gt;0,TRUE,FALSE)),"")</f>
        <v>0</v>
      </c>
      <c r="J101" s="17" t="str">
        <f>IFERROR(AND(OR(J1:L100,$AR101)=TRUE,IF(SEARCH(J$1,$A101)&gt;0,TRUE,FALSE)),"")</f>
        <v/>
      </c>
      <c r="K101" s="17" t="str">
        <f>IFERROR(AND(OR(K1:L100,$AR101)=TRUE,IF(SEARCH(K$1,$A101)&gt;0,TRUE,FALSE)),"")</f>
        <v/>
      </c>
      <c r="L101" s="17" t="str">
        <f>IFERROR(AND(OR(L1:L100,$AR101)=TRUE,IF(SEARCH(L$1,$A101)&gt;0,TRUE,FALSE)),"")</f>
        <v/>
      </c>
      <c r="M101" s="17" t="str">
        <f>IFERROR(AND(OR(M1:M100,$AR101)=TRUE,IF(SEARCH(M$1,$A101)&gt;0,TRUE,FALSE)),"")</f>
        <v/>
      </c>
      <c r="N101" s="17" t="str">
        <f>IFERROR(AND(OR(N1:Q100,$AR101)=TRUE,IF(SEARCH(N$1,$A101)&gt;0,TRUE,FALSE)),"")</f>
        <v/>
      </c>
      <c r="O101" s="17" t="str">
        <f>IFERROR(AND(OR(O1:Q100,$AR101)=TRUE,IF(SEARCH(O$1,$A101)&gt;0,TRUE,FALSE)),"")</f>
        <v/>
      </c>
      <c r="P101" s="17" t="str">
        <f>IFERROR(AND(OR(P1:Q100,$AR101)=TRUE,IF(SEARCH(P$1,$A101)&gt;0,TRUE,FALSE)),"")</f>
        <v/>
      </c>
      <c r="Q101" s="17" t="str">
        <f>IFERROR(AND(OR(Q1:Q100,$AR101)=TRUE,IF(SEARCH(Q$1,$A101)&gt;0,TRUE,FALSE)),"")</f>
        <v/>
      </c>
      <c r="R101" s="17" t="str">
        <f>IFERROR(AND(OR(R1:S100,$AR101)=TRUE,IF(SEARCH(R$1,$A101)&gt;0,TRUE,FALSE)),"")</f>
        <v/>
      </c>
      <c r="S101" s="17" t="str">
        <f>IFERROR(AND(OR(S1:S100,$AR101)=TRUE,IF(SEARCH(S$1,$A101)&gt;0,TRUE,FALSE)),"")</f>
        <v/>
      </c>
      <c r="T101" s="17" t="str">
        <f>IFERROR(AND(OR(T1:T100,$AR101)=TRUE,IF(SEARCH(T$1,$A101)&gt;0,TRUE,FALSE)),"")</f>
        <v/>
      </c>
      <c r="U101" s="17" t="str">
        <f>IFERROR(AND(OR(U1:V100,$AR101)=TRUE,IF(SEARCH(U$1,$A101)&gt;0,TRUE,FALSE)),"")</f>
        <v/>
      </c>
      <c r="V101" s="17" t="str">
        <f>IFERROR(AND(OR(V1:V100,$AR101)=TRUE,IF(SEARCH(V$1,$A101)&gt;0,TRUE,FALSE)),"")</f>
        <v/>
      </c>
      <c r="W101" s="17" t="str">
        <f>IFERROR(AND(OR(W1:Z100,$AR101)=TRUE,IF(SEARCH(W$1,$A101)&gt;0,TRUE,FALSE)),"")</f>
        <v/>
      </c>
      <c r="X101" s="17" t="str">
        <f>IFERROR(AND(OR(X1:Z100,$AR101)=TRUE,IF(SEARCH(X$1,$A101)&gt;0,TRUE,FALSE)),"")</f>
        <v/>
      </c>
      <c r="Y101" s="17" t="str">
        <f>IFERROR(AND(OR(Y1:Z100,$AR101)=TRUE,IF(SEARCH(Y$1,$A101)&gt;0,TRUE,FALSE)),"")</f>
        <v/>
      </c>
      <c r="Z101" s="17" t="str">
        <f>IFERROR(AND(OR(Z1:Z100,$AR101)=TRUE,IF(SEARCH(Z$1,$A101)&gt;0,TRUE,FALSE)),"")</f>
        <v/>
      </c>
      <c r="AA101" s="17" t="str">
        <f>IFERROR(AND(OR(AA1:AA100,$AR101)=TRUE,IF(SEARCH(AA$1,$A101)&gt;0,TRUE,FALSE)),"")</f>
        <v/>
      </c>
      <c r="AB101" s="17" t="str">
        <f>IFERROR(AND(OR(AB1:AE100,$AR101)=TRUE,IF(SEARCH(AB$1,$A101)&gt;0,TRUE,FALSE)),"")</f>
        <v/>
      </c>
      <c r="AC101" s="17" t="str">
        <f>IFERROR(AND(OR(AC1:AE100,$AR101)=TRUE,IF(SEARCH(AC$1,$A101)&gt;0,TRUE,FALSE)),"")</f>
        <v/>
      </c>
      <c r="AD101" s="17" t="str">
        <f>IFERROR(AND(OR(AD1:AE100,$AR101)=TRUE,IF(SEARCH(AD$1,$A101)&gt;0,TRUE,FALSE)),"")</f>
        <v/>
      </c>
      <c r="AE101" s="17" t="str">
        <f>IFERROR(AND(OR(AE1:AE100,$AR101)=TRUE,IF(SEARCH(AE$1,$A101)&gt;0,TRUE,FALSE)),"")</f>
        <v/>
      </c>
      <c r="AF101" s="17" t="str">
        <f>IFERROR(AND(OR(AF1:AG100,$AR101)=TRUE,IF(SEARCH(AF$1,$A101)&gt;0,TRUE,FALSE)),"")</f>
        <v/>
      </c>
      <c r="AG101" s="17" t="str">
        <f>IFERROR(AND(OR(AG1:AG100,$AR101)=TRUE,IF(SEARCH(AG$1,$A101)&gt;0,TRUE,FALSE)),"")</f>
        <v/>
      </c>
      <c r="AH101" s="17" t="str">
        <f>IFERROR(AND(OR(AH1:AH100,$AR101)=TRUE,IF(SEARCH(AH$1,$A101)&gt;0,TRUE,FALSE)),"")</f>
        <v/>
      </c>
      <c r="AI101" s="17" t="str">
        <f>IFERROR(AND(OR(AI1:AL100,$AR101)=TRUE,IF(SEARCH(AI$1,$A101)&gt;0,TRUE,FALSE)),"")</f>
        <v/>
      </c>
      <c r="AJ101" s="17" t="str">
        <f>IFERROR(AND(OR(AJ1:AL100,$AR101)=TRUE,IF(SEARCH(AJ$1,$A101)&gt;0,TRUE,FALSE)),"")</f>
        <v/>
      </c>
      <c r="AK101" s="17" t="str">
        <f>IFERROR(AND(OR(AK1:AL100,$AR101)=TRUE,IF(SEARCH(AK$1,$A101)&gt;0,TRUE,FALSE)),"")</f>
        <v/>
      </c>
      <c r="AL101" s="17" t="str">
        <f>IFERROR(AND(OR(AL1:AL100,$AR101)=TRUE,IF(SEARCH(AL$1,$A101)&gt;0,TRUE,FALSE)),"")</f>
        <v/>
      </c>
      <c r="AM101" s="17" t="str">
        <f>IFERROR(AND(OR(AM1:AO100,$AR101)=TRUE,IF(SEARCH(AM$1,$A101)&gt;0,TRUE,FALSE)),"")</f>
        <v/>
      </c>
      <c r="AN101" s="17" t="str">
        <f>IFERROR(AND(OR(AN1:AO100,$AR101)=TRUE,IF(SEARCH(AN$1,$A101)&gt;0,TRUE,FALSE)),"")</f>
        <v/>
      </c>
      <c r="AO101" s="17" t="str">
        <f>IFERROR(AND(OR(AO1:AO100,$AR101)=TRUE,IF(SEARCH(AO$1,$A101)&gt;0,TRUE,FALSE)),"")</f>
        <v/>
      </c>
      <c r="AP101" s="17">
        <f t="shared" si="15"/>
        <v>0</v>
      </c>
      <c r="AQ101" s="17" t="b">
        <f t="shared" si="16"/>
        <v>0</v>
      </c>
      <c r="AR101" s="17" t="b">
        <f t="shared" si="17"/>
        <v>0</v>
      </c>
      <c r="AS101" s="17" t="b">
        <f t="shared" si="18"/>
        <v>0</v>
      </c>
      <c r="AT101" s="17" t="b">
        <f>IF(E101&gt;'Overview (RESPONSES REQUIRED)'!$F$56,FALSE,TRUE)</f>
        <v>0</v>
      </c>
      <c r="AU101" s="17" t="b">
        <f>IF('Overview (RESPONSES REQUIRED)'!$D$56="Y", TRUE, FALSE)</f>
        <v>0</v>
      </c>
      <c r="AV101" s="17" t="str">
        <f t="shared" si="19"/>
        <v>N</v>
      </c>
    </row>
    <row r="102" spans="1:48" ht="15" x14ac:dyDescent="0.15">
      <c r="A102" s="17" t="s">
        <v>2063</v>
      </c>
      <c r="B102" s="17">
        <v>1</v>
      </c>
      <c r="C102" s="17">
        <v>1</v>
      </c>
      <c r="D102" s="17" t="s">
        <v>2020</v>
      </c>
      <c r="E102" s="17">
        <v>2</v>
      </c>
      <c r="F102" s="17" t="str">
        <f>IF('ENDC-mmW'!P105="Y", "Y", IF('ENDC-mmW'!P105="N", "N", 0))</f>
        <v>N</v>
      </c>
      <c r="G102" s="17" t="str">
        <f>IFERROR(AND(OR(G1:H101,$AR102)=TRUE,IF(SEARCH(G$1,$A102)&gt;0,TRUE,FALSE)),"")</f>
        <v/>
      </c>
      <c r="H102" s="17" t="str">
        <f>IFERROR(AND(OR(H1:H101,$AR102)=TRUE,IF(SEARCH(H$1,$A102)&gt;0,TRUE,FALSE)),"")</f>
        <v/>
      </c>
      <c r="I102" s="17" t="str">
        <f>IFERROR(AND(OR(I1:L101,$AR102)=TRUE,IF(SEARCH(I$1,$A102)&gt;0,TRUE,FALSE)),"")</f>
        <v/>
      </c>
      <c r="J102" s="17" t="str">
        <f>IFERROR(AND(OR(J1:L101,$AR102)=TRUE,IF(SEARCH(J$1,$A102)&gt;0,TRUE,FALSE)),"")</f>
        <v/>
      </c>
      <c r="K102" s="17" t="str">
        <f>IFERROR(AND(OR(K1:L101,$AR102)=TRUE,IF(SEARCH(K$1,$A102)&gt;0,TRUE,FALSE)),"")</f>
        <v/>
      </c>
      <c r="L102" s="17" t="str">
        <f>IFERROR(AND(OR(L1:L101,$AR102)=TRUE,IF(SEARCH(L$1,$A102)&gt;0,TRUE,FALSE)),"")</f>
        <v/>
      </c>
      <c r="M102" s="17" t="str">
        <f>IFERROR(AND(OR(M1:M101,$AR102)=TRUE,IF(SEARCH(M$1,$A102)&gt;0,TRUE,FALSE)),"")</f>
        <v/>
      </c>
      <c r="N102" s="17" t="b">
        <f>IFERROR(AND(OR(N1:Q101,$AR102)=TRUE,IF(SEARCH(N$1,$A102)&gt;0,TRUE,FALSE)),"")</f>
        <v>0</v>
      </c>
      <c r="O102" s="17" t="str">
        <f>IFERROR(AND(OR(O1:Q101,$AR102)=TRUE,IF(SEARCH(O$1,$A102)&gt;0,TRUE,FALSE)),"")</f>
        <v/>
      </c>
      <c r="P102" s="17" t="str">
        <f>IFERROR(AND(OR(P1:Q101,$AR102)=TRUE,IF(SEARCH(P$1,$A102)&gt;0,TRUE,FALSE)),"")</f>
        <v/>
      </c>
      <c r="Q102" s="17" t="str">
        <f>IFERROR(AND(OR(Q1:Q101,$AR102)=TRUE,IF(SEARCH(Q$1,$A102)&gt;0,TRUE,FALSE)),"")</f>
        <v/>
      </c>
      <c r="R102" s="17" t="str">
        <f>IFERROR(AND(OR(R1:S101,$AR102)=TRUE,IF(SEARCH(R$1,$A102)&gt;0,TRUE,FALSE)),"")</f>
        <v/>
      </c>
      <c r="S102" s="17" t="str">
        <f>IFERROR(AND(OR(S1:S101,$AR102)=TRUE,IF(SEARCH(S$1,$A102)&gt;0,TRUE,FALSE)),"")</f>
        <v/>
      </c>
      <c r="T102" s="17" t="str">
        <f>IFERROR(AND(OR(T1:T101,$AR102)=TRUE,IF(SEARCH(T$1,$A102)&gt;0,TRUE,FALSE)),"")</f>
        <v/>
      </c>
      <c r="U102" s="17" t="str">
        <f>IFERROR(AND(OR(U1:V101,$AR102)=TRUE,IF(SEARCH(U$1,$A102)&gt;0,TRUE,FALSE)),"")</f>
        <v/>
      </c>
      <c r="V102" s="17" t="str">
        <f>IFERROR(AND(OR(V1:V101,$AR102)=TRUE,IF(SEARCH(V$1,$A102)&gt;0,TRUE,FALSE)),"")</f>
        <v/>
      </c>
      <c r="W102" s="17" t="str">
        <f>IFERROR(AND(OR(W1:Z101,$AR102)=TRUE,IF(SEARCH(W$1,$A102)&gt;0,TRUE,FALSE)),"")</f>
        <v/>
      </c>
      <c r="X102" s="17" t="str">
        <f>IFERROR(AND(OR(X1:Z101,$AR102)=TRUE,IF(SEARCH(X$1,$A102)&gt;0,TRUE,FALSE)),"")</f>
        <v/>
      </c>
      <c r="Y102" s="17" t="str">
        <f>IFERROR(AND(OR(Y1:Z101,$AR102)=TRUE,IF(SEARCH(Y$1,$A102)&gt;0,TRUE,FALSE)),"")</f>
        <v/>
      </c>
      <c r="Z102" s="17" t="str">
        <f>IFERROR(AND(OR(Z1:Z101,$AR102)=TRUE,IF(SEARCH(Z$1,$A102)&gt;0,TRUE,FALSE)),"")</f>
        <v/>
      </c>
      <c r="AA102" s="17" t="str">
        <f>IFERROR(AND(OR(AA1:AA101,$AR102)=TRUE,IF(SEARCH(AA$1,$A102)&gt;0,TRUE,FALSE)),"")</f>
        <v/>
      </c>
      <c r="AB102" s="17" t="str">
        <f>IFERROR(AND(OR(AB1:AE101,$AR102)=TRUE,IF(SEARCH(AB$1,$A102)&gt;0,TRUE,FALSE)),"")</f>
        <v/>
      </c>
      <c r="AC102" s="17" t="str">
        <f>IFERROR(AND(OR(AC1:AE101,$AR102)=TRUE,IF(SEARCH(AC$1,$A102)&gt;0,TRUE,FALSE)),"")</f>
        <v/>
      </c>
      <c r="AD102" s="17" t="str">
        <f>IFERROR(AND(OR(AD1:AE101,$AR102)=TRUE,IF(SEARCH(AD$1,$A102)&gt;0,TRUE,FALSE)),"")</f>
        <v/>
      </c>
      <c r="AE102" s="17" t="str">
        <f>IFERROR(AND(OR(AE1:AE101,$AR102)=TRUE,IF(SEARCH(AE$1,$A102)&gt;0,TRUE,FALSE)),"")</f>
        <v/>
      </c>
      <c r="AF102" s="17" t="str">
        <f>IFERROR(AND(OR(AF1:AG101,$AR102)=TRUE,IF(SEARCH(AF$1,$A102)&gt;0,TRUE,FALSE)),"")</f>
        <v/>
      </c>
      <c r="AG102" s="17" t="str">
        <f>IFERROR(AND(OR(AG1:AG101,$AR102)=TRUE,IF(SEARCH(AG$1,$A102)&gt;0,TRUE,FALSE)),"")</f>
        <v/>
      </c>
      <c r="AH102" s="17" t="str">
        <f>IFERROR(AND(OR(AH1:AH101,$AR102)=TRUE,IF(SEARCH(AH$1,$A102)&gt;0,TRUE,FALSE)),"")</f>
        <v/>
      </c>
      <c r="AI102" s="17" t="str">
        <f>IFERROR(AND(OR(AI1:AL101,$AR102)=TRUE,IF(SEARCH(AI$1,$A102)&gt;0,TRUE,FALSE)),"")</f>
        <v/>
      </c>
      <c r="AJ102" s="17" t="str">
        <f>IFERROR(AND(OR(AJ1:AL101,$AR102)=TRUE,IF(SEARCH(AJ$1,$A102)&gt;0,TRUE,FALSE)),"")</f>
        <v/>
      </c>
      <c r="AK102" s="17" t="str">
        <f>IFERROR(AND(OR(AK1:AL101,$AR102)=TRUE,IF(SEARCH(AK$1,$A102)&gt;0,TRUE,FALSE)),"")</f>
        <v/>
      </c>
      <c r="AL102" s="17" t="str">
        <f>IFERROR(AND(OR(AL1:AL101,$AR102)=TRUE,IF(SEARCH(AL$1,$A102)&gt;0,TRUE,FALSE)),"")</f>
        <v/>
      </c>
      <c r="AM102" s="17" t="str">
        <f>IFERROR(AND(OR(AM1:AO101,$AR102)=TRUE,IF(SEARCH(AM$1,$A102)&gt;0,TRUE,FALSE)),"")</f>
        <v/>
      </c>
      <c r="AN102" s="17" t="str">
        <f>IFERROR(AND(OR(AN1:AO101,$AR102)=TRUE,IF(SEARCH(AN$1,$A102)&gt;0,TRUE,FALSE)),"")</f>
        <v/>
      </c>
      <c r="AO102" s="17" t="str">
        <f>IFERROR(AND(OR(AO1:AO101,$AR102)=TRUE,IF(SEARCH(AO$1,$A102)&gt;0,TRUE,FALSE)),"")</f>
        <v/>
      </c>
      <c r="AP102" s="17">
        <f t="shared" si="15"/>
        <v>0</v>
      </c>
      <c r="AQ102" s="17" t="b">
        <f t="shared" si="16"/>
        <v>0</v>
      </c>
      <c r="AR102" s="17" t="b">
        <f t="shared" si="17"/>
        <v>0</v>
      </c>
      <c r="AS102" s="17" t="b">
        <f t="shared" si="18"/>
        <v>0</v>
      </c>
      <c r="AT102" s="17" t="b">
        <f>IF(E102&gt;'Overview (RESPONSES REQUIRED)'!$F$56,FALSE,TRUE)</f>
        <v>0</v>
      </c>
      <c r="AU102" s="17" t="b">
        <f>IF('Overview (RESPONSES REQUIRED)'!$D$56="Y", TRUE, FALSE)</f>
        <v>0</v>
      </c>
      <c r="AV102" s="17" t="str">
        <f t="shared" si="19"/>
        <v>N</v>
      </c>
    </row>
    <row r="103" spans="1:48" ht="15" x14ac:dyDescent="0.15">
      <c r="A103" s="17" t="s">
        <v>2064</v>
      </c>
      <c r="B103" s="17">
        <v>1</v>
      </c>
      <c r="C103" s="17">
        <v>1</v>
      </c>
      <c r="D103" s="17" t="s">
        <v>2020</v>
      </c>
      <c r="E103" s="17">
        <v>2</v>
      </c>
      <c r="F103" s="17" t="str">
        <f>IF('ENDC-mmW'!P106="Y", "Y", IF('ENDC-mmW'!P106="N", "N", 0))</f>
        <v>N</v>
      </c>
      <c r="G103" s="17" t="str">
        <f>IFERROR(AND(OR(G1:H102,$AR103)=TRUE,IF(SEARCH(G$1,$A103)&gt;0,TRUE,FALSE)),"")</f>
        <v/>
      </c>
      <c r="H103" s="17" t="str">
        <f>IFERROR(AND(OR(H1:H102,$AR103)=TRUE,IF(SEARCH(H$1,$A103)&gt;0,TRUE,FALSE)),"")</f>
        <v/>
      </c>
      <c r="I103" s="17" t="str">
        <f>IFERROR(AND(OR(I1:L102,$AR103)=TRUE,IF(SEARCH(I$1,$A103)&gt;0,TRUE,FALSE)),"")</f>
        <v/>
      </c>
      <c r="J103" s="17" t="str">
        <f>IFERROR(AND(OR(J1:L102,$AR103)=TRUE,IF(SEARCH(J$1,$A103)&gt;0,TRUE,FALSE)),"")</f>
        <v/>
      </c>
      <c r="K103" s="17" t="str">
        <f>IFERROR(AND(OR(K1:L102,$AR103)=TRUE,IF(SEARCH(K$1,$A103)&gt;0,TRUE,FALSE)),"")</f>
        <v/>
      </c>
      <c r="L103" s="17" t="str">
        <f>IFERROR(AND(OR(L1:L102,$AR103)=TRUE,IF(SEARCH(L$1,$A103)&gt;0,TRUE,FALSE)),"")</f>
        <v/>
      </c>
      <c r="M103" s="17" t="str">
        <f>IFERROR(AND(OR(M1:M102,$AR103)=TRUE,IF(SEARCH(M$1,$A103)&gt;0,TRUE,FALSE)),"")</f>
        <v/>
      </c>
      <c r="N103" s="17" t="str">
        <f>IFERROR(AND(OR(N1:Q102,$AR103)=TRUE,IF(SEARCH(N$1,$A103)&gt;0,TRUE,FALSE)),"")</f>
        <v/>
      </c>
      <c r="O103" s="17" t="str">
        <f>IFERROR(AND(OR(O1:Q102,$AR103)=TRUE,IF(SEARCH(O$1,$A103)&gt;0,TRUE,FALSE)),"")</f>
        <v/>
      </c>
      <c r="P103" s="17" t="str">
        <f>IFERROR(AND(OR(P1:Q102,$AR103)=TRUE,IF(SEARCH(P$1,$A103)&gt;0,TRUE,FALSE)),"")</f>
        <v/>
      </c>
      <c r="Q103" s="17" t="str">
        <f>IFERROR(AND(OR(Q1:Q102,$AR103)=TRUE,IF(SEARCH(Q$1,$A103)&gt;0,TRUE,FALSE)),"")</f>
        <v/>
      </c>
      <c r="R103" s="17" t="str">
        <f>IFERROR(AND(OR(R1:S102,$AR103)=TRUE,IF(SEARCH(R$1,$A103)&gt;0,TRUE,FALSE)),"")</f>
        <v/>
      </c>
      <c r="S103" s="17" t="str">
        <f>IFERROR(AND(OR(S1:S102,$AR103)=TRUE,IF(SEARCH(S$1,$A103)&gt;0,TRUE,FALSE)),"")</f>
        <v/>
      </c>
      <c r="T103" s="17" t="b">
        <f>IFERROR(AND(OR(T1:T102,$AR103)=TRUE,IF(SEARCH(T$1,$A103)&gt;0,TRUE,FALSE)),"")</f>
        <v>0</v>
      </c>
      <c r="U103" s="17" t="str">
        <f>IFERROR(AND(OR(U1:V102,$AR103)=TRUE,IF(SEARCH(U$1,$A103)&gt;0,TRUE,FALSE)),"")</f>
        <v/>
      </c>
      <c r="V103" s="17" t="str">
        <f>IFERROR(AND(OR(V1:V102,$AR103)=TRUE,IF(SEARCH(V$1,$A103)&gt;0,TRUE,FALSE)),"")</f>
        <v/>
      </c>
      <c r="W103" s="17" t="str">
        <f>IFERROR(AND(OR(W1:Z102,$AR103)=TRUE,IF(SEARCH(W$1,$A103)&gt;0,TRUE,FALSE)),"")</f>
        <v/>
      </c>
      <c r="X103" s="17" t="str">
        <f>IFERROR(AND(OR(X1:Z102,$AR103)=TRUE,IF(SEARCH(X$1,$A103)&gt;0,TRUE,FALSE)),"")</f>
        <v/>
      </c>
      <c r="Y103" s="17" t="str">
        <f>IFERROR(AND(OR(Y1:Z102,$AR103)=TRUE,IF(SEARCH(Y$1,$A103)&gt;0,TRUE,FALSE)),"")</f>
        <v/>
      </c>
      <c r="Z103" s="17" t="str">
        <f>IFERROR(AND(OR(Z1:Z102,$AR103)=TRUE,IF(SEARCH(Z$1,$A103)&gt;0,TRUE,FALSE)),"")</f>
        <v/>
      </c>
      <c r="AA103" s="17" t="str">
        <f>IFERROR(AND(OR(AA1:AA102,$AR103)=TRUE,IF(SEARCH(AA$1,$A103)&gt;0,TRUE,FALSE)),"")</f>
        <v/>
      </c>
      <c r="AB103" s="17" t="str">
        <f>IFERROR(AND(OR(AB1:AE102,$AR103)=TRUE,IF(SEARCH(AB$1,$A103)&gt;0,TRUE,FALSE)),"")</f>
        <v/>
      </c>
      <c r="AC103" s="17" t="str">
        <f>IFERROR(AND(OR(AC1:AE102,$AR103)=TRUE,IF(SEARCH(AC$1,$A103)&gt;0,TRUE,FALSE)),"")</f>
        <v/>
      </c>
      <c r="AD103" s="17" t="str">
        <f>IFERROR(AND(OR(AD1:AE102,$AR103)=TRUE,IF(SEARCH(AD$1,$A103)&gt;0,TRUE,FALSE)),"")</f>
        <v/>
      </c>
      <c r="AE103" s="17" t="str">
        <f>IFERROR(AND(OR(AE1:AE102,$AR103)=TRUE,IF(SEARCH(AE$1,$A103)&gt;0,TRUE,FALSE)),"")</f>
        <v/>
      </c>
      <c r="AF103" s="17" t="str">
        <f>IFERROR(AND(OR(AF1:AG102,$AR103)=TRUE,IF(SEARCH(AF$1,$A103)&gt;0,TRUE,FALSE)),"")</f>
        <v/>
      </c>
      <c r="AG103" s="17" t="str">
        <f>IFERROR(AND(OR(AG1:AG102,$AR103)=TRUE,IF(SEARCH(AG$1,$A103)&gt;0,TRUE,FALSE)),"")</f>
        <v/>
      </c>
      <c r="AH103" s="17" t="str">
        <f>IFERROR(AND(OR(AH1:AH102,$AR103)=TRUE,IF(SEARCH(AH$1,$A103)&gt;0,TRUE,FALSE)),"")</f>
        <v/>
      </c>
      <c r="AI103" s="17" t="str">
        <f>IFERROR(AND(OR(AI1:AL102,$AR103)=TRUE,IF(SEARCH(AI$1,$A103)&gt;0,TRUE,FALSE)),"")</f>
        <v/>
      </c>
      <c r="AJ103" s="17" t="str">
        <f>IFERROR(AND(OR(AJ1:AL102,$AR103)=TRUE,IF(SEARCH(AJ$1,$A103)&gt;0,TRUE,FALSE)),"")</f>
        <v/>
      </c>
      <c r="AK103" s="17" t="str">
        <f>IFERROR(AND(OR(AK1:AL102,$AR103)=TRUE,IF(SEARCH(AK$1,$A103)&gt;0,TRUE,FALSE)),"")</f>
        <v/>
      </c>
      <c r="AL103" s="17" t="str">
        <f>IFERROR(AND(OR(AL1:AL102,$AR103)=TRUE,IF(SEARCH(AL$1,$A103)&gt;0,TRUE,FALSE)),"")</f>
        <v/>
      </c>
      <c r="AM103" s="17" t="str">
        <f>IFERROR(AND(OR(AM1:AO102,$AR103)=TRUE,IF(SEARCH(AM$1,$A103)&gt;0,TRUE,FALSE)),"")</f>
        <v/>
      </c>
      <c r="AN103" s="17" t="str">
        <f>IFERROR(AND(OR(AN1:AO102,$AR103)=TRUE,IF(SEARCH(AN$1,$A103)&gt;0,TRUE,FALSE)),"")</f>
        <v/>
      </c>
      <c r="AO103" s="17" t="str">
        <f>IFERROR(AND(OR(AO1:AO102,$AR103)=TRUE,IF(SEARCH(AO$1,$A103)&gt;0,TRUE,FALSE)),"")</f>
        <v/>
      </c>
      <c r="AP103" s="17">
        <f t="shared" si="15"/>
        <v>0</v>
      </c>
      <c r="AQ103" s="17" t="b">
        <f t="shared" si="16"/>
        <v>0</v>
      </c>
      <c r="AR103" s="17" t="b">
        <f t="shared" si="17"/>
        <v>0</v>
      </c>
      <c r="AS103" s="17" t="b">
        <f t="shared" si="18"/>
        <v>0</v>
      </c>
      <c r="AT103" s="17" t="b">
        <f>IF(E103&gt;'Overview (RESPONSES REQUIRED)'!$F$56,FALSE,TRUE)</f>
        <v>0</v>
      </c>
      <c r="AU103" s="17" t="b">
        <f>IF('Overview (RESPONSES REQUIRED)'!$D$56="Y", TRUE, FALSE)</f>
        <v>0</v>
      </c>
      <c r="AV103" s="17" t="str">
        <f t="shared" si="19"/>
        <v>N</v>
      </c>
    </row>
    <row r="104" spans="1:48" ht="15" x14ac:dyDescent="0.15">
      <c r="A104" s="17" t="s">
        <v>2065</v>
      </c>
      <c r="B104" s="17">
        <v>1</v>
      </c>
      <c r="C104" s="17">
        <v>1</v>
      </c>
      <c r="D104" s="17" t="s">
        <v>2020</v>
      </c>
      <c r="E104" s="17">
        <v>2</v>
      </c>
      <c r="F104" s="17" t="str">
        <f>IF('ENDC-mmW'!P107="Y", "Y", IF('ENDC-mmW'!P107="N", "N", 0))</f>
        <v>N</v>
      </c>
      <c r="G104" s="17" t="b">
        <f>IFERROR(AND(OR(G1:H103,$AR104)=TRUE,IF(SEARCH(G$1,$A104)&gt;0,TRUE,FALSE)),"")</f>
        <v>0</v>
      </c>
      <c r="H104" s="17" t="str">
        <f>IFERROR(AND(OR(H1:H103,$AR104)=TRUE,IF(SEARCH(H$1,$A104)&gt;0,TRUE,FALSE)),"")</f>
        <v/>
      </c>
      <c r="I104" s="17" t="str">
        <f>IFERROR(AND(OR(I1:L103,$AR104)=TRUE,IF(SEARCH(I$1,$A104)&gt;0,TRUE,FALSE)),"")</f>
        <v/>
      </c>
      <c r="J104" s="17" t="str">
        <f>IFERROR(AND(OR(J1:L103,$AR104)=TRUE,IF(SEARCH(J$1,$A104)&gt;0,TRUE,FALSE)),"")</f>
        <v/>
      </c>
      <c r="K104" s="17" t="str">
        <f>IFERROR(AND(OR(K1:L103,$AR104)=TRUE,IF(SEARCH(K$1,$A104)&gt;0,TRUE,FALSE)),"")</f>
        <v/>
      </c>
      <c r="L104" s="17" t="str">
        <f>IFERROR(AND(OR(L1:L103,$AR104)=TRUE,IF(SEARCH(L$1,$A104)&gt;0,TRUE,FALSE)),"")</f>
        <v/>
      </c>
      <c r="M104" s="17" t="str">
        <f>IFERROR(AND(OR(M1:M103,$AR104)=TRUE,IF(SEARCH(M$1,$A104)&gt;0,TRUE,FALSE)),"")</f>
        <v/>
      </c>
      <c r="N104" s="17" t="str">
        <f>IFERROR(AND(OR(N1:Q103,$AR104)=TRUE,IF(SEARCH(N$1,$A104)&gt;0,TRUE,FALSE)),"")</f>
        <v/>
      </c>
      <c r="O104" s="17" t="str">
        <f>IFERROR(AND(OR(O1:Q103,$AR104)=TRUE,IF(SEARCH(O$1,$A104)&gt;0,TRUE,FALSE)),"")</f>
        <v/>
      </c>
      <c r="P104" s="17" t="str">
        <f>IFERROR(AND(OR(P1:Q103,$AR104)=TRUE,IF(SEARCH(P$1,$A104)&gt;0,TRUE,FALSE)),"")</f>
        <v/>
      </c>
      <c r="Q104" s="17" t="str">
        <f>IFERROR(AND(OR(Q1:Q103,$AR104)=TRUE,IF(SEARCH(Q$1,$A104)&gt;0,TRUE,FALSE)),"")</f>
        <v/>
      </c>
      <c r="R104" s="17" t="str">
        <f>IFERROR(AND(OR(R1:S103,$AR104)=TRUE,IF(SEARCH(R$1,$A104)&gt;0,TRUE,FALSE)),"")</f>
        <v/>
      </c>
      <c r="S104" s="17" t="str">
        <f>IFERROR(AND(OR(S1:S103,$AR104)=TRUE,IF(SEARCH(S$1,$A104)&gt;0,TRUE,FALSE)),"")</f>
        <v/>
      </c>
      <c r="T104" s="17" t="str">
        <f>IFERROR(AND(OR(T1:T103,$AR104)=TRUE,IF(SEARCH(T$1,$A104)&gt;0,TRUE,FALSE)),"")</f>
        <v/>
      </c>
      <c r="U104" s="17" t="str">
        <f>IFERROR(AND(OR(U1:V103,$AR104)=TRUE,IF(SEARCH(U$1,$A104)&gt;0,TRUE,FALSE)),"")</f>
        <v/>
      </c>
      <c r="V104" s="17" t="str">
        <f>IFERROR(AND(OR(V1:V103,$AR104)=TRUE,IF(SEARCH(V$1,$A104)&gt;0,TRUE,FALSE)),"")</f>
        <v/>
      </c>
      <c r="W104" s="17" t="str">
        <f>IFERROR(AND(OR(W1:Z103,$AR104)=TRUE,IF(SEARCH(W$1,$A104)&gt;0,TRUE,FALSE)),"")</f>
        <v/>
      </c>
      <c r="X104" s="17" t="str">
        <f>IFERROR(AND(OR(X1:Z103,$AR104)=TRUE,IF(SEARCH(X$1,$A104)&gt;0,TRUE,FALSE)),"")</f>
        <v/>
      </c>
      <c r="Y104" s="17" t="str">
        <f>IFERROR(AND(OR(Y1:Z103,$AR104)=TRUE,IF(SEARCH(Y$1,$A104)&gt;0,TRUE,FALSE)),"")</f>
        <v/>
      </c>
      <c r="Z104" s="17" t="str">
        <f>IFERROR(AND(OR(Z1:Z103,$AR104)=TRUE,IF(SEARCH(Z$1,$A104)&gt;0,TRUE,FALSE)),"")</f>
        <v/>
      </c>
      <c r="AA104" s="17" t="str">
        <f>IFERROR(AND(OR(AA1:AA103,$AR104)=TRUE,IF(SEARCH(AA$1,$A104)&gt;0,TRUE,FALSE)),"")</f>
        <v/>
      </c>
      <c r="AB104" s="17" t="str">
        <f>IFERROR(AND(OR(AB1:AE103,$AR104)=TRUE,IF(SEARCH(AB$1,$A104)&gt;0,TRUE,FALSE)),"")</f>
        <v/>
      </c>
      <c r="AC104" s="17" t="str">
        <f>IFERROR(AND(OR(AC1:AE103,$AR104)=TRUE,IF(SEARCH(AC$1,$A104)&gt;0,TRUE,FALSE)),"")</f>
        <v/>
      </c>
      <c r="AD104" s="17" t="str">
        <f>IFERROR(AND(OR(AD1:AE103,$AR104)=TRUE,IF(SEARCH(AD$1,$A104)&gt;0,TRUE,FALSE)),"")</f>
        <v/>
      </c>
      <c r="AE104" s="17" t="str">
        <f>IFERROR(AND(OR(AE1:AE103,$AR104)=TRUE,IF(SEARCH(AE$1,$A104)&gt;0,TRUE,FALSE)),"")</f>
        <v/>
      </c>
      <c r="AF104" s="17" t="str">
        <f>IFERROR(AND(OR(AF1:AG103,$AR104)=TRUE,IF(SEARCH(AF$1,$A104)&gt;0,TRUE,FALSE)),"")</f>
        <v/>
      </c>
      <c r="AG104" s="17" t="str">
        <f>IFERROR(AND(OR(AG1:AG103,$AR104)=TRUE,IF(SEARCH(AG$1,$A104)&gt;0,TRUE,FALSE)),"")</f>
        <v/>
      </c>
      <c r="AH104" s="17" t="str">
        <f>IFERROR(AND(OR(AH1:AH103,$AR104)=TRUE,IF(SEARCH(AH$1,$A104)&gt;0,TRUE,FALSE)),"")</f>
        <v/>
      </c>
      <c r="AI104" s="17" t="str">
        <f>IFERROR(AND(OR(AI1:AL103,$AR104)=TRUE,IF(SEARCH(AI$1,$A104)&gt;0,TRUE,FALSE)),"")</f>
        <v/>
      </c>
      <c r="AJ104" s="17" t="str">
        <f>IFERROR(AND(OR(AJ1:AL103,$AR104)=TRUE,IF(SEARCH(AJ$1,$A104)&gt;0,TRUE,FALSE)),"")</f>
        <v/>
      </c>
      <c r="AK104" s="17" t="str">
        <f>IFERROR(AND(OR(AK1:AL103,$AR104)=TRUE,IF(SEARCH(AK$1,$A104)&gt;0,TRUE,FALSE)),"")</f>
        <v/>
      </c>
      <c r="AL104" s="17" t="str">
        <f>IFERROR(AND(OR(AL1:AL103,$AR104)=TRUE,IF(SEARCH(AL$1,$A104)&gt;0,TRUE,FALSE)),"")</f>
        <v/>
      </c>
      <c r="AM104" s="17" t="str">
        <f>IFERROR(AND(OR(AM1:AO103,$AR104)=TRUE,IF(SEARCH(AM$1,$A104)&gt;0,TRUE,FALSE)),"")</f>
        <v/>
      </c>
      <c r="AN104" s="17" t="str">
        <f>IFERROR(AND(OR(AN1:AO103,$AR104)=TRUE,IF(SEARCH(AN$1,$A104)&gt;0,TRUE,FALSE)),"")</f>
        <v/>
      </c>
      <c r="AO104" s="17" t="str">
        <f>IFERROR(AND(OR(AO1:AO103,$AR104)=TRUE,IF(SEARCH(AO$1,$A104)&gt;0,TRUE,FALSE)),"")</f>
        <v/>
      </c>
      <c r="AP104" s="17">
        <f t="shared" si="15"/>
        <v>0</v>
      </c>
      <c r="AQ104" s="17" t="b">
        <f t="shared" si="16"/>
        <v>0</v>
      </c>
      <c r="AR104" s="17" t="b">
        <f t="shared" si="17"/>
        <v>0</v>
      </c>
      <c r="AS104" s="17" t="b">
        <f t="shared" si="18"/>
        <v>0</v>
      </c>
      <c r="AT104" s="17" t="b">
        <f>IF(E104&gt;'Overview (RESPONSES REQUIRED)'!$F$56,FALSE,TRUE)</f>
        <v>0</v>
      </c>
      <c r="AU104" s="17" t="b">
        <f>IF('Overview (RESPONSES REQUIRED)'!$D$56="Y", TRUE, FALSE)</f>
        <v>0</v>
      </c>
      <c r="AV104" s="17" t="str">
        <f t="shared" si="19"/>
        <v>N</v>
      </c>
    </row>
    <row r="105" spans="1:48" ht="15" x14ac:dyDescent="0.15">
      <c r="A105" s="17" t="s">
        <v>2066</v>
      </c>
      <c r="B105" s="17">
        <v>1</v>
      </c>
      <c r="C105" s="17">
        <v>1</v>
      </c>
      <c r="D105" s="17" t="s">
        <v>2020</v>
      </c>
      <c r="E105" s="17">
        <v>4</v>
      </c>
      <c r="F105" s="17" t="str">
        <f>IF('ENDC-mmW'!P108="Y", "Y", IF('ENDC-mmW'!P108="N", "N", 0))</f>
        <v>N</v>
      </c>
      <c r="G105" s="17" t="str">
        <f>IFERROR(AND(OR(G1:H104,$AR105)=TRUE,IF(SEARCH(G$1,$A105)&gt;0,TRUE,FALSE)),"")</f>
        <v/>
      </c>
      <c r="H105" s="17" t="str">
        <f>IFERROR(AND(OR(H1:H104,$AR105)=TRUE,IF(SEARCH(H$1,$A105)&gt;0,TRUE,FALSE)),"")</f>
        <v/>
      </c>
      <c r="I105" s="17" t="str">
        <f>IFERROR(AND(OR(I1:L104,$AR105)=TRUE,IF(SEARCH(I$1,$A105)&gt;0,TRUE,FALSE)),"")</f>
        <v/>
      </c>
      <c r="J105" s="17" t="b">
        <f>IFERROR(AND(OR(J1:L104,$AR105)=TRUE,IF(SEARCH(J$1,$A105)&gt;0,TRUE,FALSE)),"")</f>
        <v>0</v>
      </c>
      <c r="K105" s="17" t="str">
        <f>IFERROR(AND(OR(K1:L104,$AR105)=TRUE,IF(SEARCH(K$1,$A105)&gt;0,TRUE,FALSE)),"")</f>
        <v/>
      </c>
      <c r="L105" s="17" t="str">
        <f>IFERROR(AND(OR(L1:L104,$AR105)=TRUE,IF(SEARCH(L$1,$A105)&gt;0,TRUE,FALSE)),"")</f>
        <v/>
      </c>
      <c r="M105" s="17" t="str">
        <f>IFERROR(AND(OR(M1:M104,$AR105)=TRUE,IF(SEARCH(M$1,$A105)&gt;0,TRUE,FALSE)),"")</f>
        <v/>
      </c>
      <c r="N105" s="17" t="str">
        <f>IFERROR(AND(OR(N1:Q104,$AR105)=TRUE,IF(SEARCH(N$1,$A105)&gt;0,TRUE,FALSE)),"")</f>
        <v/>
      </c>
      <c r="O105" s="17" t="str">
        <f>IFERROR(AND(OR(O1:Q104,$AR105)=TRUE,IF(SEARCH(O$1,$A105)&gt;0,TRUE,FALSE)),"")</f>
        <v/>
      </c>
      <c r="P105" s="17" t="str">
        <f>IFERROR(AND(OR(P1:Q104,$AR105)=TRUE,IF(SEARCH(P$1,$A105)&gt;0,TRUE,FALSE)),"")</f>
        <v/>
      </c>
      <c r="Q105" s="17" t="str">
        <f>IFERROR(AND(OR(Q1:Q104,$AR105)=TRUE,IF(SEARCH(Q$1,$A105)&gt;0,TRUE,FALSE)),"")</f>
        <v/>
      </c>
      <c r="R105" s="17" t="str">
        <f>IFERROR(AND(OR(R1:S104,$AR105)=TRUE,IF(SEARCH(R$1,$A105)&gt;0,TRUE,FALSE)),"")</f>
        <v/>
      </c>
      <c r="S105" s="17" t="str">
        <f>IFERROR(AND(OR(S1:S104,$AR105)=TRUE,IF(SEARCH(S$1,$A105)&gt;0,TRUE,FALSE)),"")</f>
        <v/>
      </c>
      <c r="T105" s="17" t="str">
        <f>IFERROR(AND(OR(T1:T104,$AR105)=TRUE,IF(SEARCH(T$1,$A105)&gt;0,TRUE,FALSE)),"")</f>
        <v/>
      </c>
      <c r="U105" s="17" t="str">
        <f>IFERROR(AND(OR(U1:V104,$AR105)=TRUE,IF(SEARCH(U$1,$A105)&gt;0,TRUE,FALSE)),"")</f>
        <v/>
      </c>
      <c r="V105" s="17" t="str">
        <f>IFERROR(AND(OR(V1:V104,$AR105)=TRUE,IF(SEARCH(V$1,$A105)&gt;0,TRUE,FALSE)),"")</f>
        <v/>
      </c>
      <c r="W105" s="17" t="str">
        <f>IFERROR(AND(OR(W1:Z104,$AR105)=TRUE,IF(SEARCH(W$1,$A105)&gt;0,TRUE,FALSE)),"")</f>
        <v/>
      </c>
      <c r="X105" s="17" t="str">
        <f>IFERROR(AND(OR(X1:Z104,$AR105)=TRUE,IF(SEARCH(X$1,$A105)&gt;0,TRUE,FALSE)),"")</f>
        <v/>
      </c>
      <c r="Y105" s="17" t="str">
        <f>IFERROR(AND(OR(Y1:Z104,$AR105)=TRUE,IF(SEARCH(Y$1,$A105)&gt;0,TRUE,FALSE)),"")</f>
        <v/>
      </c>
      <c r="Z105" s="17" t="str">
        <f>IFERROR(AND(OR(Z1:Z104,$AR105)=TRUE,IF(SEARCH(Z$1,$A105)&gt;0,TRUE,FALSE)),"")</f>
        <v/>
      </c>
      <c r="AA105" s="17" t="str">
        <f>IFERROR(AND(OR(AA1:AA104,$AR105)=TRUE,IF(SEARCH(AA$1,$A105)&gt;0,TRUE,FALSE)),"")</f>
        <v/>
      </c>
      <c r="AB105" s="17" t="str">
        <f>IFERROR(AND(OR(AB1:AE104,$AR105)=TRUE,IF(SEARCH(AB$1,$A105)&gt;0,TRUE,FALSE)),"")</f>
        <v/>
      </c>
      <c r="AC105" s="17" t="str">
        <f>IFERROR(AND(OR(AC1:AE104,$AR105)=TRUE,IF(SEARCH(AC$1,$A105)&gt;0,TRUE,FALSE)),"")</f>
        <v/>
      </c>
      <c r="AD105" s="17" t="str">
        <f>IFERROR(AND(OR(AD1:AE104,$AR105)=TRUE,IF(SEARCH(AD$1,$A105)&gt;0,TRUE,FALSE)),"")</f>
        <v/>
      </c>
      <c r="AE105" s="17" t="str">
        <f>IFERROR(AND(OR(AE1:AE104,$AR105)=TRUE,IF(SEARCH(AE$1,$A105)&gt;0,TRUE,FALSE)),"")</f>
        <v/>
      </c>
      <c r="AF105" s="17" t="str">
        <f>IFERROR(AND(OR(AF1:AG104,$AR105)=TRUE,IF(SEARCH(AF$1,$A105)&gt;0,TRUE,FALSE)),"")</f>
        <v/>
      </c>
      <c r="AG105" s="17" t="str">
        <f>IFERROR(AND(OR(AG1:AG104,$AR105)=TRUE,IF(SEARCH(AG$1,$A105)&gt;0,TRUE,FALSE)),"")</f>
        <v/>
      </c>
      <c r="AH105" s="17" t="str">
        <f>IFERROR(AND(OR(AH1:AH104,$AR105)=TRUE,IF(SEARCH(AH$1,$A105)&gt;0,TRUE,FALSE)),"")</f>
        <v/>
      </c>
      <c r="AI105" s="17" t="str">
        <f>IFERROR(AND(OR(AI1:AL104,$AR105)=TRUE,IF(SEARCH(AI$1,$A105)&gt;0,TRUE,FALSE)),"")</f>
        <v/>
      </c>
      <c r="AJ105" s="17" t="str">
        <f>IFERROR(AND(OR(AJ1:AL104,$AR105)=TRUE,IF(SEARCH(AJ$1,$A105)&gt;0,TRUE,FALSE)),"")</f>
        <v/>
      </c>
      <c r="AK105" s="17" t="str">
        <f>IFERROR(AND(OR(AK1:AL104,$AR105)=TRUE,IF(SEARCH(AK$1,$A105)&gt;0,TRUE,FALSE)),"")</f>
        <v/>
      </c>
      <c r="AL105" s="17" t="str">
        <f>IFERROR(AND(OR(AL1:AL104,$AR105)=TRUE,IF(SEARCH(AL$1,$A105)&gt;0,TRUE,FALSE)),"")</f>
        <v/>
      </c>
      <c r="AM105" s="17" t="str">
        <f>IFERROR(AND(OR(AM1:AO104,$AR105)=TRUE,IF(SEARCH(AM$1,$A105)&gt;0,TRUE,FALSE)),"")</f>
        <v/>
      </c>
      <c r="AN105" s="17" t="str">
        <f>IFERROR(AND(OR(AN1:AO104,$AR105)=TRUE,IF(SEARCH(AN$1,$A105)&gt;0,TRUE,FALSE)),"")</f>
        <v/>
      </c>
      <c r="AO105" s="17" t="str">
        <f>IFERROR(AND(OR(AO1:AO104,$AR105)=TRUE,IF(SEARCH(AO$1,$A105)&gt;0,TRUE,FALSE)),"")</f>
        <v/>
      </c>
      <c r="AP105" s="17">
        <f t="shared" si="15"/>
        <v>0</v>
      </c>
      <c r="AQ105" s="17" t="b">
        <f t="shared" si="16"/>
        <v>0</v>
      </c>
      <c r="AR105" s="17" t="b">
        <f t="shared" si="17"/>
        <v>0</v>
      </c>
      <c r="AS105" s="17" t="b">
        <f t="shared" si="18"/>
        <v>0</v>
      </c>
      <c r="AT105" s="17" t="b">
        <f>IF(E105&gt;'Overview (RESPONSES REQUIRED)'!$F$56,FALSE,TRUE)</f>
        <v>0</v>
      </c>
      <c r="AU105" s="17" t="b">
        <f>IF('Overview (RESPONSES REQUIRED)'!$D$56="Y", TRUE, FALSE)</f>
        <v>0</v>
      </c>
      <c r="AV105" s="17" t="str">
        <f t="shared" si="19"/>
        <v>N</v>
      </c>
    </row>
    <row r="106" spans="1:48" ht="15" x14ac:dyDescent="0.15">
      <c r="A106" s="17" t="s">
        <v>2067</v>
      </c>
      <c r="B106" s="17">
        <v>1</v>
      </c>
      <c r="C106" s="17">
        <v>1</v>
      </c>
      <c r="D106" s="17" t="s">
        <v>2020</v>
      </c>
      <c r="E106" s="17">
        <v>4</v>
      </c>
      <c r="F106" s="17" t="str">
        <f>IF('ENDC-mmW'!P109="Y", "Y", IF('ENDC-mmW'!P109="N", "N", 0))</f>
        <v>N</v>
      </c>
      <c r="G106" s="17" t="str">
        <f>IFERROR(AND(OR(G1:H105,$AR106)=TRUE,IF(SEARCH(G$1,$A106)&gt;0,TRUE,FALSE)),"")</f>
        <v/>
      </c>
      <c r="H106" s="17" t="str">
        <f>IFERROR(AND(OR(H1:H105,$AR106)=TRUE,IF(SEARCH(H$1,$A106)&gt;0,TRUE,FALSE)),"")</f>
        <v/>
      </c>
      <c r="I106" s="17" t="str">
        <f>IFERROR(AND(OR(I1:L105,$AR106)=TRUE,IF(SEARCH(I$1,$A106)&gt;0,TRUE,FALSE)),"")</f>
        <v/>
      </c>
      <c r="J106" s="17" t="str">
        <f>IFERROR(AND(OR(J1:L105,$AR106)=TRUE,IF(SEARCH(J$1,$A106)&gt;0,TRUE,FALSE)),"")</f>
        <v/>
      </c>
      <c r="K106" s="17" t="str">
        <f>IFERROR(AND(OR(K1:L105,$AR106)=TRUE,IF(SEARCH(K$1,$A106)&gt;0,TRUE,FALSE)),"")</f>
        <v/>
      </c>
      <c r="L106" s="17" t="str">
        <f>IFERROR(AND(OR(L1:L105,$AR106)=TRUE,IF(SEARCH(L$1,$A106)&gt;0,TRUE,FALSE)),"")</f>
        <v/>
      </c>
      <c r="M106" s="17" t="str">
        <f>IFERROR(AND(OR(M1:M105,$AR106)=TRUE,IF(SEARCH(M$1,$A106)&gt;0,TRUE,FALSE)),"")</f>
        <v/>
      </c>
      <c r="N106" s="17" t="str">
        <f>IFERROR(AND(OR(N1:Q105,$AR106)=TRUE,IF(SEARCH(N$1,$A106)&gt;0,TRUE,FALSE)),"")</f>
        <v/>
      </c>
      <c r="O106" s="17" t="b">
        <f>IFERROR(AND(OR(O1:Q105,$AR106)=TRUE,IF(SEARCH(O$1,$A106)&gt;0,TRUE,FALSE)),"")</f>
        <v>0</v>
      </c>
      <c r="P106" s="17" t="str">
        <f>IFERROR(AND(OR(P1:Q105,$AR106)=TRUE,IF(SEARCH(P$1,$A106)&gt;0,TRUE,FALSE)),"")</f>
        <v/>
      </c>
      <c r="Q106" s="17" t="str">
        <f>IFERROR(AND(OR(Q1:Q105,$AR106)=TRUE,IF(SEARCH(Q$1,$A106)&gt;0,TRUE,FALSE)),"")</f>
        <v/>
      </c>
      <c r="R106" s="17" t="str">
        <f>IFERROR(AND(OR(R1:S105,$AR106)=TRUE,IF(SEARCH(R$1,$A106)&gt;0,TRUE,FALSE)),"")</f>
        <v/>
      </c>
      <c r="S106" s="17" t="str">
        <f>IFERROR(AND(OR(S1:S105,$AR106)=TRUE,IF(SEARCH(S$1,$A106)&gt;0,TRUE,FALSE)),"")</f>
        <v/>
      </c>
      <c r="T106" s="17" t="str">
        <f>IFERROR(AND(OR(T1:T105,$AR106)=TRUE,IF(SEARCH(T$1,$A106)&gt;0,TRUE,FALSE)),"")</f>
        <v/>
      </c>
      <c r="U106" s="17" t="str">
        <f>IFERROR(AND(OR(U1:V105,$AR106)=TRUE,IF(SEARCH(U$1,$A106)&gt;0,TRUE,FALSE)),"")</f>
        <v/>
      </c>
      <c r="V106" s="17" t="str">
        <f>IFERROR(AND(OR(V1:V105,$AR106)=TRUE,IF(SEARCH(V$1,$A106)&gt;0,TRUE,FALSE)),"")</f>
        <v/>
      </c>
      <c r="W106" s="17" t="str">
        <f>IFERROR(AND(OR(W1:Z105,$AR106)=TRUE,IF(SEARCH(W$1,$A106)&gt;0,TRUE,FALSE)),"")</f>
        <v/>
      </c>
      <c r="X106" s="17" t="str">
        <f>IFERROR(AND(OR(X1:Z105,$AR106)=TRUE,IF(SEARCH(X$1,$A106)&gt;0,TRUE,FALSE)),"")</f>
        <v/>
      </c>
      <c r="Y106" s="17" t="str">
        <f>IFERROR(AND(OR(Y1:Z105,$AR106)=TRUE,IF(SEARCH(Y$1,$A106)&gt;0,TRUE,FALSE)),"")</f>
        <v/>
      </c>
      <c r="Z106" s="17" t="str">
        <f>IFERROR(AND(OR(Z1:Z105,$AR106)=TRUE,IF(SEARCH(Z$1,$A106)&gt;0,TRUE,FALSE)),"")</f>
        <v/>
      </c>
      <c r="AA106" s="17" t="str">
        <f>IFERROR(AND(OR(AA1:AA105,$AR106)=TRUE,IF(SEARCH(AA$1,$A106)&gt;0,TRUE,FALSE)),"")</f>
        <v/>
      </c>
      <c r="AB106" s="17" t="str">
        <f>IFERROR(AND(OR(AB1:AE105,$AR106)=TRUE,IF(SEARCH(AB$1,$A106)&gt;0,TRUE,FALSE)),"")</f>
        <v/>
      </c>
      <c r="AC106" s="17" t="str">
        <f>IFERROR(AND(OR(AC1:AE105,$AR106)=TRUE,IF(SEARCH(AC$1,$A106)&gt;0,TRUE,FALSE)),"")</f>
        <v/>
      </c>
      <c r="AD106" s="17" t="str">
        <f>IFERROR(AND(OR(AD1:AE105,$AR106)=TRUE,IF(SEARCH(AD$1,$A106)&gt;0,TRUE,FALSE)),"")</f>
        <v/>
      </c>
      <c r="AE106" s="17" t="str">
        <f>IFERROR(AND(OR(AE1:AE105,$AR106)=TRUE,IF(SEARCH(AE$1,$A106)&gt;0,TRUE,FALSE)),"")</f>
        <v/>
      </c>
      <c r="AF106" s="17" t="str">
        <f>IFERROR(AND(OR(AF1:AG105,$AR106)=TRUE,IF(SEARCH(AF$1,$A106)&gt;0,TRUE,FALSE)),"")</f>
        <v/>
      </c>
      <c r="AG106" s="17" t="str">
        <f>IFERROR(AND(OR(AG1:AG105,$AR106)=TRUE,IF(SEARCH(AG$1,$A106)&gt;0,TRUE,FALSE)),"")</f>
        <v/>
      </c>
      <c r="AH106" s="17" t="str">
        <f>IFERROR(AND(OR(AH1:AH105,$AR106)=TRUE,IF(SEARCH(AH$1,$A106)&gt;0,TRUE,FALSE)),"")</f>
        <v/>
      </c>
      <c r="AI106" s="17" t="str">
        <f>IFERROR(AND(OR(AI1:AL105,$AR106)=TRUE,IF(SEARCH(AI$1,$A106)&gt;0,TRUE,FALSE)),"")</f>
        <v/>
      </c>
      <c r="AJ106" s="17" t="str">
        <f>IFERROR(AND(OR(AJ1:AL105,$AR106)=TRUE,IF(SEARCH(AJ$1,$A106)&gt;0,TRUE,FALSE)),"")</f>
        <v/>
      </c>
      <c r="AK106" s="17" t="str">
        <f>IFERROR(AND(OR(AK1:AL105,$AR106)=TRUE,IF(SEARCH(AK$1,$A106)&gt;0,TRUE,FALSE)),"")</f>
        <v/>
      </c>
      <c r="AL106" s="17" t="str">
        <f>IFERROR(AND(OR(AL1:AL105,$AR106)=TRUE,IF(SEARCH(AL$1,$A106)&gt;0,TRUE,FALSE)),"")</f>
        <v/>
      </c>
      <c r="AM106" s="17" t="str">
        <f>IFERROR(AND(OR(AM1:AO105,$AR106)=TRUE,IF(SEARCH(AM$1,$A106)&gt;0,TRUE,FALSE)),"")</f>
        <v/>
      </c>
      <c r="AN106" s="17" t="str">
        <f>IFERROR(AND(OR(AN1:AO105,$AR106)=TRUE,IF(SEARCH(AN$1,$A106)&gt;0,TRUE,FALSE)),"")</f>
        <v/>
      </c>
      <c r="AO106" s="17" t="str">
        <f>IFERROR(AND(OR(AO1:AO105,$AR106)=TRUE,IF(SEARCH(AO$1,$A106)&gt;0,TRUE,FALSE)),"")</f>
        <v/>
      </c>
      <c r="AP106" s="17">
        <f t="shared" si="15"/>
        <v>0</v>
      </c>
      <c r="AQ106" s="17" t="b">
        <f t="shared" si="16"/>
        <v>0</v>
      </c>
      <c r="AR106" s="17" t="b">
        <f t="shared" si="17"/>
        <v>0</v>
      </c>
      <c r="AS106" s="17" t="b">
        <f t="shared" si="18"/>
        <v>0</v>
      </c>
      <c r="AT106" s="17" t="b">
        <f>IF(E106&gt;'Overview (RESPONSES REQUIRED)'!$F$56,FALSE,TRUE)</f>
        <v>0</v>
      </c>
      <c r="AU106" s="17" t="b">
        <f>IF('Overview (RESPONSES REQUIRED)'!$D$56="Y", TRUE, FALSE)</f>
        <v>0</v>
      </c>
      <c r="AV106" s="17" t="str">
        <f t="shared" si="19"/>
        <v>N</v>
      </c>
    </row>
    <row r="107" spans="1:48" ht="15" x14ac:dyDescent="0.15">
      <c r="A107" s="17" t="s">
        <v>2068</v>
      </c>
      <c r="B107" s="17">
        <v>1</v>
      </c>
      <c r="C107" s="17">
        <v>1</v>
      </c>
      <c r="D107" s="17" t="s">
        <v>2020</v>
      </c>
      <c r="E107" s="17">
        <v>4</v>
      </c>
      <c r="F107" s="17" t="str">
        <f>IF('ENDC-mmW'!P110="Y", "Y", IF('ENDC-mmW'!P110="N", "N", 0))</f>
        <v>N</v>
      </c>
      <c r="G107" s="17" t="str">
        <f>IFERROR(AND(OR(G1:H106,$AR107)=TRUE,IF(SEARCH(G$1,$A107)&gt;0,TRUE,FALSE)),"")</f>
        <v/>
      </c>
      <c r="H107" s="17" t="str">
        <f>IFERROR(AND(OR(H1:H106,$AR107)=TRUE,IF(SEARCH(H$1,$A107)&gt;0,TRUE,FALSE)),"")</f>
        <v/>
      </c>
      <c r="I107" s="17" t="str">
        <f>IFERROR(AND(OR(I1:L106,$AR107)=TRUE,IF(SEARCH(I$1,$A107)&gt;0,TRUE,FALSE)),"")</f>
        <v/>
      </c>
      <c r="J107" s="17" t="b">
        <f>IFERROR(AND(OR(J1:L106,$AR107)=TRUE,IF(SEARCH(J$1,$A107)&gt;0,TRUE,FALSE)),"")</f>
        <v>0</v>
      </c>
      <c r="K107" s="17" t="str">
        <f>IFERROR(AND(OR(K1:L106,$AR107)=TRUE,IF(SEARCH(K$1,$A107)&gt;0,TRUE,FALSE)),"")</f>
        <v/>
      </c>
      <c r="L107" s="17" t="str">
        <f>IFERROR(AND(OR(L1:L106,$AR107)=TRUE,IF(SEARCH(L$1,$A107)&gt;0,TRUE,FALSE)),"")</f>
        <v/>
      </c>
      <c r="M107" s="17" t="str">
        <f>IFERROR(AND(OR(M1:M106,$AR107)=TRUE,IF(SEARCH(M$1,$A107)&gt;0,TRUE,FALSE)),"")</f>
        <v/>
      </c>
      <c r="N107" s="17" t="str">
        <f>IFERROR(AND(OR(N1:Q106,$AR107)=TRUE,IF(SEARCH(N$1,$A107)&gt;0,TRUE,FALSE)),"")</f>
        <v/>
      </c>
      <c r="O107" s="17" t="str">
        <f>IFERROR(AND(OR(O1:Q106,$AR107)=TRUE,IF(SEARCH(O$1,$A107)&gt;0,TRUE,FALSE)),"")</f>
        <v/>
      </c>
      <c r="P107" s="17" t="str">
        <f>IFERROR(AND(OR(P1:Q106,$AR107)=TRUE,IF(SEARCH(P$1,$A107)&gt;0,TRUE,FALSE)),"")</f>
        <v/>
      </c>
      <c r="Q107" s="17" t="str">
        <f>IFERROR(AND(OR(Q1:Q106,$AR107)=TRUE,IF(SEARCH(Q$1,$A107)&gt;0,TRUE,FALSE)),"")</f>
        <v/>
      </c>
      <c r="R107" s="17" t="str">
        <f>IFERROR(AND(OR(R1:S106,$AR107)=TRUE,IF(SEARCH(R$1,$A107)&gt;0,TRUE,FALSE)),"")</f>
        <v/>
      </c>
      <c r="S107" s="17" t="str">
        <f>IFERROR(AND(OR(S1:S106,$AR107)=TRUE,IF(SEARCH(S$1,$A107)&gt;0,TRUE,FALSE)),"")</f>
        <v/>
      </c>
      <c r="T107" s="17" t="str">
        <f>IFERROR(AND(OR(T1:T106,$AR107)=TRUE,IF(SEARCH(T$1,$A107)&gt;0,TRUE,FALSE)),"")</f>
        <v/>
      </c>
      <c r="U107" s="17" t="str">
        <f>IFERROR(AND(OR(U1:V106,$AR107)=TRUE,IF(SEARCH(U$1,$A107)&gt;0,TRUE,FALSE)),"")</f>
        <v/>
      </c>
      <c r="V107" s="17" t="str">
        <f>IFERROR(AND(OR(V1:V106,$AR107)=TRUE,IF(SEARCH(V$1,$A107)&gt;0,TRUE,FALSE)),"")</f>
        <v/>
      </c>
      <c r="W107" s="17" t="str">
        <f>IFERROR(AND(OR(W1:Z106,$AR107)=TRUE,IF(SEARCH(W$1,$A107)&gt;0,TRUE,FALSE)),"")</f>
        <v/>
      </c>
      <c r="X107" s="17" t="str">
        <f>IFERROR(AND(OR(X1:Z106,$AR107)=TRUE,IF(SEARCH(X$1,$A107)&gt;0,TRUE,FALSE)),"")</f>
        <v/>
      </c>
      <c r="Y107" s="17" t="str">
        <f>IFERROR(AND(OR(Y1:Z106,$AR107)=TRUE,IF(SEARCH(Y$1,$A107)&gt;0,TRUE,FALSE)),"")</f>
        <v/>
      </c>
      <c r="Z107" s="17" t="str">
        <f>IFERROR(AND(OR(Z1:Z106,$AR107)=TRUE,IF(SEARCH(Z$1,$A107)&gt;0,TRUE,FALSE)),"")</f>
        <v/>
      </c>
      <c r="AA107" s="17" t="str">
        <f>IFERROR(AND(OR(AA1:AA106,$AR107)=TRUE,IF(SEARCH(AA$1,$A107)&gt;0,TRUE,FALSE)),"")</f>
        <v/>
      </c>
      <c r="AB107" s="17" t="str">
        <f>IFERROR(AND(OR(AB1:AE106,$AR107)=TRUE,IF(SEARCH(AB$1,$A107)&gt;0,TRUE,FALSE)),"")</f>
        <v/>
      </c>
      <c r="AC107" s="17" t="str">
        <f>IFERROR(AND(OR(AC1:AE106,$AR107)=TRUE,IF(SEARCH(AC$1,$A107)&gt;0,TRUE,FALSE)),"")</f>
        <v/>
      </c>
      <c r="AD107" s="17" t="str">
        <f>IFERROR(AND(OR(AD1:AE106,$AR107)=TRUE,IF(SEARCH(AD$1,$A107)&gt;0,TRUE,FALSE)),"")</f>
        <v/>
      </c>
      <c r="AE107" s="17" t="str">
        <f>IFERROR(AND(OR(AE1:AE106,$AR107)=TRUE,IF(SEARCH(AE$1,$A107)&gt;0,TRUE,FALSE)),"")</f>
        <v/>
      </c>
      <c r="AF107" s="17" t="str">
        <f>IFERROR(AND(OR(AF1:AG106,$AR107)=TRUE,IF(SEARCH(AF$1,$A107)&gt;0,TRUE,FALSE)),"")</f>
        <v/>
      </c>
      <c r="AG107" s="17" t="str">
        <f>IFERROR(AND(OR(AG1:AG106,$AR107)=TRUE,IF(SEARCH(AG$1,$A107)&gt;0,TRUE,FALSE)),"")</f>
        <v/>
      </c>
      <c r="AH107" s="17" t="str">
        <f>IFERROR(AND(OR(AH1:AH106,$AR107)=TRUE,IF(SEARCH(AH$1,$A107)&gt;0,TRUE,FALSE)),"")</f>
        <v/>
      </c>
      <c r="AI107" s="17" t="str">
        <f>IFERROR(AND(OR(AI1:AL106,$AR107)=TRUE,IF(SEARCH(AI$1,$A107)&gt;0,TRUE,FALSE)),"")</f>
        <v/>
      </c>
      <c r="AJ107" s="17" t="str">
        <f>IFERROR(AND(OR(AJ1:AL106,$AR107)=TRUE,IF(SEARCH(AJ$1,$A107)&gt;0,TRUE,FALSE)),"")</f>
        <v/>
      </c>
      <c r="AK107" s="17" t="str">
        <f>IFERROR(AND(OR(AK1:AL106,$AR107)=TRUE,IF(SEARCH(AK$1,$A107)&gt;0,TRUE,FALSE)),"")</f>
        <v/>
      </c>
      <c r="AL107" s="17" t="str">
        <f>IFERROR(AND(OR(AL1:AL106,$AR107)=TRUE,IF(SEARCH(AL$1,$A107)&gt;0,TRUE,FALSE)),"")</f>
        <v/>
      </c>
      <c r="AM107" s="17" t="str">
        <f>IFERROR(AND(OR(AM1:AO106,$AR107)=TRUE,IF(SEARCH(AM$1,$A107)&gt;0,TRUE,FALSE)),"")</f>
        <v/>
      </c>
      <c r="AN107" s="17" t="str">
        <f>IFERROR(AND(OR(AN1:AO106,$AR107)=TRUE,IF(SEARCH(AN$1,$A107)&gt;0,TRUE,FALSE)),"")</f>
        <v/>
      </c>
      <c r="AO107" s="17" t="b">
        <f>IFERROR(AND(OR(AO1:AO106,$AR107)=TRUE,IF(SEARCH(AO$1,$A107)&gt;0,TRUE,FALSE)),"")</f>
        <v>0</v>
      </c>
      <c r="AP107" s="17">
        <f t="shared" si="15"/>
        <v>0</v>
      </c>
      <c r="AQ107" s="17" t="b">
        <f t="shared" si="16"/>
        <v>0</v>
      </c>
      <c r="AR107" s="17" t="b">
        <f t="shared" si="17"/>
        <v>0</v>
      </c>
      <c r="AS107" s="17" t="b">
        <f t="shared" si="18"/>
        <v>0</v>
      </c>
      <c r="AT107" s="17" t="b">
        <f>IF(E107&gt;'Overview (RESPONSES REQUIRED)'!$F$56,FALSE,TRUE)</f>
        <v>0</v>
      </c>
      <c r="AU107" s="17" t="b">
        <f>IF('Overview (RESPONSES REQUIRED)'!$D$56="Y", TRUE, FALSE)</f>
        <v>0</v>
      </c>
      <c r="AV107" s="17" t="str">
        <f t="shared" si="19"/>
        <v>N</v>
      </c>
    </row>
    <row r="108" spans="1:48" ht="15" x14ac:dyDescent="0.15">
      <c r="A108" s="17" t="s">
        <v>2069</v>
      </c>
      <c r="B108" s="17">
        <v>1</v>
      </c>
      <c r="C108" s="17">
        <v>1</v>
      </c>
      <c r="D108" s="17" t="s">
        <v>2020</v>
      </c>
      <c r="E108" s="17">
        <v>4</v>
      </c>
      <c r="F108" s="17" t="str">
        <f>IF('ENDC-mmW'!P111="Y", "Y", IF('ENDC-mmW'!P111="N", "N", 0))</f>
        <v>N</v>
      </c>
      <c r="G108" s="17" t="str">
        <f>IFERROR(AND(OR(G1:H107,$AR108)=TRUE,IF(SEARCH(G$1,$A108)&gt;0,TRUE,FALSE)),"")</f>
        <v/>
      </c>
      <c r="H108" s="17" t="str">
        <f>IFERROR(AND(OR(H1:H107,$AR108)=TRUE,IF(SEARCH(H$1,$A108)&gt;0,TRUE,FALSE)),"")</f>
        <v/>
      </c>
      <c r="I108" s="17" t="str">
        <f>IFERROR(AND(OR(I1:L107,$AR108)=TRUE,IF(SEARCH(I$1,$A108)&gt;0,TRUE,FALSE)),"")</f>
        <v/>
      </c>
      <c r="J108" s="17" t="str">
        <f>IFERROR(AND(OR(J1:L107,$AR108)=TRUE,IF(SEARCH(J$1,$A108)&gt;0,TRUE,FALSE)),"")</f>
        <v/>
      </c>
      <c r="K108" s="17" t="str">
        <f>IFERROR(AND(OR(K1:L107,$AR108)=TRUE,IF(SEARCH(K$1,$A108)&gt;0,TRUE,FALSE)),"")</f>
        <v/>
      </c>
      <c r="L108" s="17" t="str">
        <f>IFERROR(AND(OR(L1:L107,$AR108)=TRUE,IF(SEARCH(L$1,$A108)&gt;0,TRUE,FALSE)),"")</f>
        <v/>
      </c>
      <c r="M108" s="17" t="str">
        <f>IFERROR(AND(OR(M1:M107,$AR108)=TRUE,IF(SEARCH(M$1,$A108)&gt;0,TRUE,FALSE)),"")</f>
        <v/>
      </c>
      <c r="N108" s="17" t="str">
        <f>IFERROR(AND(OR(N1:Q107,$AR108)=TRUE,IF(SEARCH(N$1,$A108)&gt;0,TRUE,FALSE)),"")</f>
        <v/>
      </c>
      <c r="O108" s="17" t="b">
        <f>IFERROR(AND(OR(O1:Q107,$AR108)=TRUE,IF(SEARCH(O$1,$A108)&gt;0,TRUE,FALSE)),"")</f>
        <v>0</v>
      </c>
      <c r="P108" s="17" t="str">
        <f>IFERROR(AND(OR(P1:Q107,$AR108)=TRUE,IF(SEARCH(P$1,$A108)&gt;0,TRUE,FALSE)),"")</f>
        <v/>
      </c>
      <c r="Q108" s="17" t="str">
        <f>IFERROR(AND(OR(Q1:Q107,$AR108)=TRUE,IF(SEARCH(Q$1,$A108)&gt;0,TRUE,FALSE)),"")</f>
        <v/>
      </c>
      <c r="R108" s="17" t="str">
        <f>IFERROR(AND(OR(R1:S107,$AR108)=TRUE,IF(SEARCH(R$1,$A108)&gt;0,TRUE,FALSE)),"")</f>
        <v/>
      </c>
      <c r="S108" s="17" t="str">
        <f>IFERROR(AND(OR(S1:S107,$AR108)=TRUE,IF(SEARCH(S$1,$A108)&gt;0,TRUE,FALSE)),"")</f>
        <v/>
      </c>
      <c r="T108" s="17" t="str">
        <f>IFERROR(AND(OR(T1:T107,$AR108)=TRUE,IF(SEARCH(T$1,$A108)&gt;0,TRUE,FALSE)),"")</f>
        <v/>
      </c>
      <c r="U108" s="17" t="str">
        <f>IFERROR(AND(OR(U1:V107,$AR108)=TRUE,IF(SEARCH(U$1,$A108)&gt;0,TRUE,FALSE)),"")</f>
        <v/>
      </c>
      <c r="V108" s="17" t="str">
        <f>IFERROR(AND(OR(V1:V107,$AR108)=TRUE,IF(SEARCH(V$1,$A108)&gt;0,TRUE,FALSE)),"")</f>
        <v/>
      </c>
      <c r="W108" s="17" t="str">
        <f>IFERROR(AND(OR(W1:Z107,$AR108)=TRUE,IF(SEARCH(W$1,$A108)&gt;0,TRUE,FALSE)),"")</f>
        <v/>
      </c>
      <c r="X108" s="17" t="str">
        <f>IFERROR(AND(OR(X1:Z107,$AR108)=TRUE,IF(SEARCH(X$1,$A108)&gt;0,TRUE,FALSE)),"")</f>
        <v/>
      </c>
      <c r="Y108" s="17" t="str">
        <f>IFERROR(AND(OR(Y1:Z107,$AR108)=TRUE,IF(SEARCH(Y$1,$A108)&gt;0,TRUE,FALSE)),"")</f>
        <v/>
      </c>
      <c r="Z108" s="17" t="str">
        <f>IFERROR(AND(OR(Z1:Z107,$AR108)=TRUE,IF(SEARCH(Z$1,$A108)&gt;0,TRUE,FALSE)),"")</f>
        <v/>
      </c>
      <c r="AA108" s="17" t="str">
        <f>IFERROR(AND(OR(AA1:AA107,$AR108)=TRUE,IF(SEARCH(AA$1,$A108)&gt;0,TRUE,FALSE)),"")</f>
        <v/>
      </c>
      <c r="AB108" s="17" t="str">
        <f>IFERROR(AND(OR(AB1:AE107,$AR108)=TRUE,IF(SEARCH(AB$1,$A108)&gt;0,TRUE,FALSE)),"")</f>
        <v/>
      </c>
      <c r="AC108" s="17" t="str">
        <f>IFERROR(AND(OR(AC1:AE107,$AR108)=TRUE,IF(SEARCH(AC$1,$A108)&gt;0,TRUE,FALSE)),"")</f>
        <v/>
      </c>
      <c r="AD108" s="17" t="str">
        <f>IFERROR(AND(OR(AD1:AE107,$AR108)=TRUE,IF(SEARCH(AD$1,$A108)&gt;0,TRUE,FALSE)),"")</f>
        <v/>
      </c>
      <c r="AE108" s="17" t="str">
        <f>IFERROR(AND(OR(AE1:AE107,$AR108)=TRUE,IF(SEARCH(AE$1,$A108)&gt;0,TRUE,FALSE)),"")</f>
        <v/>
      </c>
      <c r="AF108" s="17" t="str">
        <f>IFERROR(AND(OR(AF1:AG107,$AR108)=TRUE,IF(SEARCH(AF$1,$A108)&gt;0,TRUE,FALSE)),"")</f>
        <v/>
      </c>
      <c r="AG108" s="17" t="str">
        <f>IFERROR(AND(OR(AG1:AG107,$AR108)=TRUE,IF(SEARCH(AG$1,$A108)&gt;0,TRUE,FALSE)),"")</f>
        <v/>
      </c>
      <c r="AH108" s="17" t="str">
        <f>IFERROR(AND(OR(AH1:AH107,$AR108)=TRUE,IF(SEARCH(AH$1,$A108)&gt;0,TRUE,FALSE)),"")</f>
        <v/>
      </c>
      <c r="AI108" s="17" t="str">
        <f>IFERROR(AND(OR(AI1:AL107,$AR108)=TRUE,IF(SEARCH(AI$1,$A108)&gt;0,TRUE,FALSE)),"")</f>
        <v/>
      </c>
      <c r="AJ108" s="17" t="str">
        <f>IFERROR(AND(OR(AJ1:AL107,$AR108)=TRUE,IF(SEARCH(AJ$1,$A108)&gt;0,TRUE,FALSE)),"")</f>
        <v/>
      </c>
      <c r="AK108" s="17" t="str">
        <f>IFERROR(AND(OR(AK1:AL107,$AR108)=TRUE,IF(SEARCH(AK$1,$A108)&gt;0,TRUE,FALSE)),"")</f>
        <v/>
      </c>
      <c r="AL108" s="17" t="str">
        <f>IFERROR(AND(OR(AL1:AL107,$AR108)=TRUE,IF(SEARCH(AL$1,$A108)&gt;0,TRUE,FALSE)),"")</f>
        <v/>
      </c>
      <c r="AM108" s="17" t="str">
        <f>IFERROR(AND(OR(AM1:AO107,$AR108)=TRUE,IF(SEARCH(AM$1,$A108)&gt;0,TRUE,FALSE)),"")</f>
        <v/>
      </c>
      <c r="AN108" s="17" t="str">
        <f>IFERROR(AND(OR(AN1:AO107,$AR108)=TRUE,IF(SEARCH(AN$1,$A108)&gt;0,TRUE,FALSE)),"")</f>
        <v/>
      </c>
      <c r="AO108" s="17" t="b">
        <f>IFERROR(AND(OR(AO1:AO107,$AR108)=TRUE,IF(SEARCH(AO$1,$A108)&gt;0,TRUE,FALSE)),"")</f>
        <v>0</v>
      </c>
      <c r="AP108" s="17">
        <f t="shared" si="15"/>
        <v>0</v>
      </c>
      <c r="AQ108" s="17" t="b">
        <f t="shared" si="16"/>
        <v>0</v>
      </c>
      <c r="AR108" s="17" t="b">
        <f t="shared" si="17"/>
        <v>0</v>
      </c>
      <c r="AS108" s="17" t="b">
        <f t="shared" si="18"/>
        <v>0</v>
      </c>
      <c r="AT108" s="17" t="b">
        <f>IF(E108&gt;'Overview (RESPONSES REQUIRED)'!$F$56,FALSE,TRUE)</f>
        <v>0</v>
      </c>
      <c r="AU108" s="17" t="b">
        <f>IF('Overview (RESPONSES REQUIRED)'!$D$56="Y", TRUE, FALSE)</f>
        <v>0</v>
      </c>
      <c r="AV108" s="17" t="str">
        <f t="shared" si="19"/>
        <v>N</v>
      </c>
    </row>
    <row r="109" spans="1:48" ht="15" x14ac:dyDescent="0.15">
      <c r="A109" s="17" t="s">
        <v>2070</v>
      </c>
      <c r="B109" s="17">
        <v>1</v>
      </c>
      <c r="C109" s="17">
        <v>1</v>
      </c>
      <c r="D109" s="17" t="s">
        <v>2020</v>
      </c>
      <c r="E109" s="17">
        <v>4</v>
      </c>
      <c r="F109" s="17" t="str">
        <f>IF('ENDC-mmW'!P112="Y", "Y", IF('ENDC-mmW'!P112="N", "N", 0))</f>
        <v>N</v>
      </c>
      <c r="G109" s="17" t="str">
        <f>IFERROR(AND(OR(G1:H108,$AR109)=TRUE,IF(SEARCH(G$1,$A109)&gt;0,TRUE,FALSE)),"")</f>
        <v/>
      </c>
      <c r="H109" s="17" t="b">
        <f>IFERROR(AND(OR(H1:H108,$AR109)=TRUE,IF(SEARCH(H$1,$A109)&gt;0,TRUE,FALSE)),"")</f>
        <v>0</v>
      </c>
      <c r="I109" s="17" t="str">
        <f>IFERROR(AND(OR(I1:L108,$AR109)=TRUE,IF(SEARCH(I$1,$A109)&gt;0,TRUE,FALSE)),"")</f>
        <v/>
      </c>
      <c r="J109" s="17" t="str">
        <f>IFERROR(AND(OR(J1:L108,$AR109)=TRUE,IF(SEARCH(J$1,$A109)&gt;0,TRUE,FALSE)),"")</f>
        <v/>
      </c>
      <c r="K109" s="17" t="str">
        <f>IFERROR(AND(OR(K1:L108,$AR109)=TRUE,IF(SEARCH(K$1,$A109)&gt;0,TRUE,FALSE)),"")</f>
        <v/>
      </c>
      <c r="L109" s="17" t="str">
        <f>IFERROR(AND(OR(L1:L108,$AR109)=TRUE,IF(SEARCH(L$1,$A109)&gt;0,TRUE,FALSE)),"")</f>
        <v/>
      </c>
      <c r="M109" s="17" t="str">
        <f>IFERROR(AND(OR(M1:M108,$AR109)=TRUE,IF(SEARCH(M$1,$A109)&gt;0,TRUE,FALSE)),"")</f>
        <v/>
      </c>
      <c r="N109" s="17" t="str">
        <f>IFERROR(AND(OR(N1:Q108,$AR109)=TRUE,IF(SEARCH(N$1,$A109)&gt;0,TRUE,FALSE)),"")</f>
        <v/>
      </c>
      <c r="O109" s="17" t="str">
        <f>IFERROR(AND(OR(O1:Q108,$AR109)=TRUE,IF(SEARCH(O$1,$A109)&gt;0,TRUE,FALSE)),"")</f>
        <v/>
      </c>
      <c r="P109" s="17" t="str">
        <f>IFERROR(AND(OR(P1:Q108,$AR109)=TRUE,IF(SEARCH(P$1,$A109)&gt;0,TRUE,FALSE)),"")</f>
        <v/>
      </c>
      <c r="Q109" s="17" t="str">
        <f>IFERROR(AND(OR(Q1:Q108,$AR109)=TRUE,IF(SEARCH(Q$1,$A109)&gt;0,TRUE,FALSE)),"")</f>
        <v/>
      </c>
      <c r="R109" s="17" t="str">
        <f>IFERROR(AND(OR(R1:S108,$AR109)=TRUE,IF(SEARCH(R$1,$A109)&gt;0,TRUE,FALSE)),"")</f>
        <v/>
      </c>
      <c r="S109" s="17" t="str">
        <f>IFERROR(AND(OR(S1:S108,$AR109)=TRUE,IF(SEARCH(S$1,$A109)&gt;0,TRUE,FALSE)),"")</f>
        <v/>
      </c>
      <c r="T109" s="17" t="str">
        <f>IFERROR(AND(OR(T1:T108,$AR109)=TRUE,IF(SEARCH(T$1,$A109)&gt;0,TRUE,FALSE)),"")</f>
        <v/>
      </c>
      <c r="U109" s="17" t="str">
        <f>IFERROR(AND(OR(U1:V108,$AR109)=TRUE,IF(SEARCH(U$1,$A109)&gt;0,TRUE,FALSE)),"")</f>
        <v/>
      </c>
      <c r="V109" s="17" t="str">
        <f>IFERROR(AND(OR(V1:V108,$AR109)=TRUE,IF(SEARCH(V$1,$A109)&gt;0,TRUE,FALSE)),"")</f>
        <v/>
      </c>
      <c r="W109" s="17" t="str">
        <f>IFERROR(AND(OR(W1:Z108,$AR109)=TRUE,IF(SEARCH(W$1,$A109)&gt;0,TRUE,FALSE)),"")</f>
        <v/>
      </c>
      <c r="X109" s="17" t="str">
        <f>IFERROR(AND(OR(X1:Z108,$AR109)=TRUE,IF(SEARCH(X$1,$A109)&gt;0,TRUE,FALSE)),"")</f>
        <v/>
      </c>
      <c r="Y109" s="17" t="str">
        <f>IFERROR(AND(OR(Y1:Z108,$AR109)=TRUE,IF(SEARCH(Y$1,$A109)&gt;0,TRUE,FALSE)),"")</f>
        <v/>
      </c>
      <c r="Z109" s="17" t="str">
        <f>IFERROR(AND(OR(Z1:Z108,$AR109)=TRUE,IF(SEARCH(Z$1,$A109)&gt;0,TRUE,FALSE)),"")</f>
        <v/>
      </c>
      <c r="AA109" s="17" t="str">
        <f>IFERROR(AND(OR(AA1:AA108,$AR109)=TRUE,IF(SEARCH(AA$1,$A109)&gt;0,TRUE,FALSE)),"")</f>
        <v/>
      </c>
      <c r="AB109" s="17" t="str">
        <f>IFERROR(AND(OR(AB1:AE108,$AR109)=TRUE,IF(SEARCH(AB$1,$A109)&gt;0,TRUE,FALSE)),"")</f>
        <v/>
      </c>
      <c r="AC109" s="17" t="str">
        <f>IFERROR(AND(OR(AC1:AE108,$AR109)=TRUE,IF(SEARCH(AC$1,$A109)&gt;0,TRUE,FALSE)),"")</f>
        <v/>
      </c>
      <c r="AD109" s="17" t="str">
        <f>IFERROR(AND(OR(AD1:AE108,$AR109)=TRUE,IF(SEARCH(AD$1,$A109)&gt;0,TRUE,FALSE)),"")</f>
        <v/>
      </c>
      <c r="AE109" s="17" t="str">
        <f>IFERROR(AND(OR(AE1:AE108,$AR109)=TRUE,IF(SEARCH(AE$1,$A109)&gt;0,TRUE,FALSE)),"")</f>
        <v/>
      </c>
      <c r="AF109" s="17" t="str">
        <f>IFERROR(AND(OR(AF1:AG108,$AR109)=TRUE,IF(SEARCH(AF$1,$A109)&gt;0,TRUE,FALSE)),"")</f>
        <v/>
      </c>
      <c r="AG109" s="17" t="str">
        <f>IFERROR(AND(OR(AG1:AG108,$AR109)=TRUE,IF(SEARCH(AG$1,$A109)&gt;0,TRUE,FALSE)),"")</f>
        <v/>
      </c>
      <c r="AH109" s="17" t="str">
        <f>IFERROR(AND(OR(AH1:AH108,$AR109)=TRUE,IF(SEARCH(AH$1,$A109)&gt;0,TRUE,FALSE)),"")</f>
        <v/>
      </c>
      <c r="AI109" s="17" t="str">
        <f>IFERROR(AND(OR(AI1:AL108,$AR109)=TRUE,IF(SEARCH(AI$1,$A109)&gt;0,TRUE,FALSE)),"")</f>
        <v/>
      </c>
      <c r="AJ109" s="17" t="str">
        <f>IFERROR(AND(OR(AJ1:AL108,$AR109)=TRUE,IF(SEARCH(AJ$1,$A109)&gt;0,TRUE,FALSE)),"")</f>
        <v/>
      </c>
      <c r="AK109" s="17" t="str">
        <f>IFERROR(AND(OR(AK1:AL108,$AR109)=TRUE,IF(SEARCH(AK$1,$A109)&gt;0,TRUE,FALSE)),"")</f>
        <v/>
      </c>
      <c r="AL109" s="17" t="str">
        <f>IFERROR(AND(OR(AL1:AL108,$AR109)=TRUE,IF(SEARCH(AL$1,$A109)&gt;0,TRUE,FALSE)),"")</f>
        <v/>
      </c>
      <c r="AM109" s="17" t="str">
        <f>IFERROR(AND(OR(AM1:AO108,$AR109)=TRUE,IF(SEARCH(AM$1,$A109)&gt;0,TRUE,FALSE)),"")</f>
        <v/>
      </c>
      <c r="AN109" s="17" t="str">
        <f>IFERROR(AND(OR(AN1:AO108,$AR109)=TRUE,IF(SEARCH(AN$1,$A109)&gt;0,TRUE,FALSE)),"")</f>
        <v/>
      </c>
      <c r="AO109" s="17" t="str">
        <f>IFERROR(AND(OR(AO1:AO108,$AR109)=TRUE,IF(SEARCH(AO$1,$A109)&gt;0,TRUE,FALSE)),"")</f>
        <v/>
      </c>
      <c r="AP109" s="17">
        <f t="shared" si="15"/>
        <v>0</v>
      </c>
      <c r="AQ109" s="17" t="b">
        <f t="shared" si="16"/>
        <v>0</v>
      </c>
      <c r="AR109" s="17" t="b">
        <f t="shared" si="17"/>
        <v>0</v>
      </c>
      <c r="AS109" s="17" t="b">
        <f t="shared" si="18"/>
        <v>0</v>
      </c>
      <c r="AT109" s="17" t="b">
        <f>IF(E109&gt;'Overview (RESPONSES REQUIRED)'!$F$56,FALSE,TRUE)</f>
        <v>0</v>
      </c>
      <c r="AU109" s="17" t="b">
        <f>IF('Overview (RESPONSES REQUIRED)'!$D$56="Y", TRUE, FALSE)</f>
        <v>0</v>
      </c>
      <c r="AV109" s="17" t="str">
        <f t="shared" si="19"/>
        <v>N</v>
      </c>
    </row>
    <row r="110" spans="1:48" ht="15" x14ac:dyDescent="0.15">
      <c r="A110" s="17" t="s">
        <v>2071</v>
      </c>
      <c r="B110" s="17">
        <v>1</v>
      </c>
      <c r="C110" s="17">
        <v>1</v>
      </c>
      <c r="D110" s="17" t="s">
        <v>2020</v>
      </c>
      <c r="E110" s="17">
        <v>4</v>
      </c>
      <c r="F110" s="17" t="str">
        <f>IF('ENDC-mmW'!P113="Y", "Y", IF('ENDC-mmW'!P113="N", "N", 0))</f>
        <v>N</v>
      </c>
      <c r="G110" s="17" t="str">
        <f>IFERROR(AND(OR(G1:H109,$AR110)=TRUE,IF(SEARCH(G$1,$A110)&gt;0,TRUE,FALSE)),"")</f>
        <v/>
      </c>
      <c r="H110" s="17" t="b">
        <f>IFERROR(AND(OR(H1:H109,$AR110)=TRUE,IF(SEARCH(H$1,$A110)&gt;0,TRUE,FALSE)),"")</f>
        <v>0</v>
      </c>
      <c r="I110" s="17" t="str">
        <f>IFERROR(AND(OR(I1:L109,$AR110)=TRUE,IF(SEARCH(I$1,$A110)&gt;0,TRUE,FALSE)),"")</f>
        <v/>
      </c>
      <c r="J110" s="17" t="str">
        <f>IFERROR(AND(OR(J1:L109,$AR110)=TRUE,IF(SEARCH(J$1,$A110)&gt;0,TRUE,FALSE)),"")</f>
        <v/>
      </c>
      <c r="K110" s="17" t="str">
        <f>IFERROR(AND(OR(K1:L109,$AR110)=TRUE,IF(SEARCH(K$1,$A110)&gt;0,TRUE,FALSE)),"")</f>
        <v/>
      </c>
      <c r="L110" s="17" t="str">
        <f>IFERROR(AND(OR(L1:L109,$AR110)=TRUE,IF(SEARCH(L$1,$A110)&gt;0,TRUE,FALSE)),"")</f>
        <v/>
      </c>
      <c r="M110" s="17" t="str">
        <f>IFERROR(AND(OR(M1:M109,$AR110)=TRUE,IF(SEARCH(M$1,$A110)&gt;0,TRUE,FALSE)),"")</f>
        <v/>
      </c>
      <c r="N110" s="17" t="str">
        <f>IFERROR(AND(OR(N1:Q109,$AR110)=TRUE,IF(SEARCH(N$1,$A110)&gt;0,TRUE,FALSE)),"")</f>
        <v/>
      </c>
      <c r="O110" s="17" t="str">
        <f>IFERROR(AND(OR(O1:Q109,$AR110)=TRUE,IF(SEARCH(O$1,$A110)&gt;0,TRUE,FALSE)),"")</f>
        <v/>
      </c>
      <c r="P110" s="17" t="str">
        <f>IFERROR(AND(OR(P1:Q109,$AR110)=TRUE,IF(SEARCH(P$1,$A110)&gt;0,TRUE,FALSE)),"")</f>
        <v/>
      </c>
      <c r="Q110" s="17" t="str">
        <f>IFERROR(AND(OR(Q1:Q109,$AR110)=TRUE,IF(SEARCH(Q$1,$A110)&gt;0,TRUE,FALSE)),"")</f>
        <v/>
      </c>
      <c r="R110" s="17" t="str">
        <f>IFERROR(AND(OR(R1:S109,$AR110)=TRUE,IF(SEARCH(R$1,$A110)&gt;0,TRUE,FALSE)),"")</f>
        <v/>
      </c>
      <c r="S110" s="17" t="str">
        <f>IFERROR(AND(OR(S1:S109,$AR110)=TRUE,IF(SEARCH(S$1,$A110)&gt;0,TRUE,FALSE)),"")</f>
        <v/>
      </c>
      <c r="T110" s="17" t="str">
        <f>IFERROR(AND(OR(T1:T109,$AR110)=TRUE,IF(SEARCH(T$1,$A110)&gt;0,TRUE,FALSE)),"")</f>
        <v/>
      </c>
      <c r="U110" s="17" t="str">
        <f>IFERROR(AND(OR(U1:V109,$AR110)=TRUE,IF(SEARCH(U$1,$A110)&gt;0,TRUE,FALSE)),"")</f>
        <v/>
      </c>
      <c r="V110" s="17" t="str">
        <f>IFERROR(AND(OR(V1:V109,$AR110)=TRUE,IF(SEARCH(V$1,$A110)&gt;0,TRUE,FALSE)),"")</f>
        <v/>
      </c>
      <c r="W110" s="17" t="str">
        <f>IFERROR(AND(OR(W1:Z109,$AR110)=TRUE,IF(SEARCH(W$1,$A110)&gt;0,TRUE,FALSE)),"")</f>
        <v/>
      </c>
      <c r="X110" s="17" t="str">
        <f>IFERROR(AND(OR(X1:Z109,$AR110)=TRUE,IF(SEARCH(X$1,$A110)&gt;0,TRUE,FALSE)),"")</f>
        <v/>
      </c>
      <c r="Y110" s="17" t="str">
        <f>IFERROR(AND(OR(Y1:Z109,$AR110)=TRUE,IF(SEARCH(Y$1,$A110)&gt;0,TRUE,FALSE)),"")</f>
        <v/>
      </c>
      <c r="Z110" s="17" t="str">
        <f>IFERROR(AND(OR(Z1:Z109,$AR110)=TRUE,IF(SEARCH(Z$1,$A110)&gt;0,TRUE,FALSE)),"")</f>
        <v/>
      </c>
      <c r="AA110" s="17" t="str">
        <f>IFERROR(AND(OR(AA1:AA109,$AR110)=TRUE,IF(SEARCH(AA$1,$A110)&gt;0,TRUE,FALSE)),"")</f>
        <v/>
      </c>
      <c r="AB110" s="17" t="str">
        <f>IFERROR(AND(OR(AB1:AE109,$AR110)=TRUE,IF(SEARCH(AB$1,$A110)&gt;0,TRUE,FALSE)),"")</f>
        <v/>
      </c>
      <c r="AC110" s="17" t="str">
        <f>IFERROR(AND(OR(AC1:AE109,$AR110)=TRUE,IF(SEARCH(AC$1,$A110)&gt;0,TRUE,FALSE)),"")</f>
        <v/>
      </c>
      <c r="AD110" s="17" t="str">
        <f>IFERROR(AND(OR(AD1:AE109,$AR110)=TRUE,IF(SEARCH(AD$1,$A110)&gt;0,TRUE,FALSE)),"")</f>
        <v/>
      </c>
      <c r="AE110" s="17" t="str">
        <f>IFERROR(AND(OR(AE1:AE109,$AR110)=TRUE,IF(SEARCH(AE$1,$A110)&gt;0,TRUE,FALSE)),"")</f>
        <v/>
      </c>
      <c r="AF110" s="17" t="str">
        <f>IFERROR(AND(OR(AF1:AG109,$AR110)=TRUE,IF(SEARCH(AF$1,$A110)&gt;0,TRUE,FALSE)),"")</f>
        <v/>
      </c>
      <c r="AG110" s="17" t="str">
        <f>IFERROR(AND(OR(AG1:AG109,$AR110)=TRUE,IF(SEARCH(AG$1,$A110)&gt;0,TRUE,FALSE)),"")</f>
        <v/>
      </c>
      <c r="AH110" s="17" t="str">
        <f>IFERROR(AND(OR(AH1:AH109,$AR110)=TRUE,IF(SEARCH(AH$1,$A110)&gt;0,TRUE,FALSE)),"")</f>
        <v/>
      </c>
      <c r="AI110" s="17" t="str">
        <f>IFERROR(AND(OR(AI1:AL109,$AR110)=TRUE,IF(SEARCH(AI$1,$A110)&gt;0,TRUE,FALSE)),"")</f>
        <v/>
      </c>
      <c r="AJ110" s="17" t="str">
        <f>IFERROR(AND(OR(AJ1:AL109,$AR110)=TRUE,IF(SEARCH(AJ$1,$A110)&gt;0,TRUE,FALSE)),"")</f>
        <v/>
      </c>
      <c r="AK110" s="17" t="str">
        <f>IFERROR(AND(OR(AK1:AL109,$AR110)=TRUE,IF(SEARCH(AK$1,$A110)&gt;0,TRUE,FALSE)),"")</f>
        <v/>
      </c>
      <c r="AL110" s="17" t="str">
        <f>IFERROR(AND(OR(AL1:AL109,$AR110)=TRUE,IF(SEARCH(AL$1,$A110)&gt;0,TRUE,FALSE)),"")</f>
        <v/>
      </c>
      <c r="AM110" s="17" t="str">
        <f>IFERROR(AND(OR(AM1:AO109,$AR110)=TRUE,IF(SEARCH(AM$1,$A110)&gt;0,TRUE,FALSE)),"")</f>
        <v/>
      </c>
      <c r="AN110" s="17" t="str">
        <f>IFERROR(AND(OR(AN1:AO109,$AR110)=TRUE,IF(SEARCH(AN$1,$A110)&gt;0,TRUE,FALSE)),"")</f>
        <v/>
      </c>
      <c r="AO110" s="17" t="b">
        <f>IFERROR(AND(OR(AO1:AO109,$AR110)=TRUE,IF(SEARCH(AO$1,$A110)&gt;0,TRUE,FALSE)),"")</f>
        <v>0</v>
      </c>
      <c r="AP110" s="17">
        <f t="shared" si="15"/>
        <v>0</v>
      </c>
      <c r="AQ110" s="17" t="b">
        <f t="shared" si="16"/>
        <v>0</v>
      </c>
      <c r="AR110" s="17" t="b">
        <f t="shared" si="17"/>
        <v>0</v>
      </c>
      <c r="AS110" s="17" t="b">
        <f t="shared" si="18"/>
        <v>0</v>
      </c>
      <c r="AT110" s="17" t="b">
        <f>IF(E110&gt;'Overview (RESPONSES REQUIRED)'!$F$56,FALSE,TRUE)</f>
        <v>0</v>
      </c>
      <c r="AU110" s="17" t="b">
        <f>IF('Overview (RESPONSES REQUIRED)'!$D$56="Y", TRUE, FALSE)</f>
        <v>0</v>
      </c>
      <c r="AV110" s="17" t="str">
        <f t="shared" si="19"/>
        <v>N</v>
      </c>
    </row>
    <row r="111" spans="1:48" ht="15" x14ac:dyDescent="0.15">
      <c r="A111" s="17" t="s">
        <v>2072</v>
      </c>
      <c r="B111" s="17">
        <v>1</v>
      </c>
      <c r="C111" s="17">
        <v>1</v>
      </c>
      <c r="D111" s="17" t="s">
        <v>2020</v>
      </c>
      <c r="E111" s="17">
        <v>4</v>
      </c>
      <c r="F111" s="17" t="str">
        <f>IF('ENDC-mmW'!P114="Y", "Y", IF('ENDC-mmW'!P114="N", "N", 0))</f>
        <v>N</v>
      </c>
      <c r="G111" s="17" t="str">
        <f>IFERROR(AND(OR(G1:H110,$AR111)=TRUE,IF(SEARCH(G$1,$A111)&gt;0,TRUE,FALSE)),"")</f>
        <v/>
      </c>
      <c r="H111" s="17" t="str">
        <f>IFERROR(AND(OR(H1:H110,$AR111)=TRUE,IF(SEARCH(H$1,$A111)&gt;0,TRUE,FALSE)),"")</f>
        <v/>
      </c>
      <c r="I111" s="17" t="str">
        <f>IFERROR(AND(OR(I1:L110,$AR111)=TRUE,IF(SEARCH(I$1,$A111)&gt;0,TRUE,FALSE)),"")</f>
        <v/>
      </c>
      <c r="J111" s="17" t="str">
        <f>IFERROR(AND(OR(J1:L110,$AR111)=TRUE,IF(SEARCH(J$1,$A111)&gt;0,TRUE,FALSE)),"")</f>
        <v/>
      </c>
      <c r="K111" s="17" t="str">
        <f>IFERROR(AND(OR(K1:L110,$AR111)=TRUE,IF(SEARCH(K$1,$A111)&gt;0,TRUE,FALSE)),"")</f>
        <v/>
      </c>
      <c r="L111" s="17" t="str">
        <f>IFERROR(AND(OR(L1:L110,$AR111)=TRUE,IF(SEARCH(L$1,$A111)&gt;0,TRUE,FALSE)),"")</f>
        <v/>
      </c>
      <c r="M111" s="17" t="str">
        <f>IFERROR(AND(OR(M1:M110,$AR111)=TRUE,IF(SEARCH(M$1,$A111)&gt;0,TRUE,FALSE)),"")</f>
        <v/>
      </c>
      <c r="N111" s="17" t="str">
        <f>IFERROR(AND(OR(N1:Q110,$AR111)=TRUE,IF(SEARCH(N$1,$A111)&gt;0,TRUE,FALSE)),"")</f>
        <v/>
      </c>
      <c r="O111" s="17" t="str">
        <f>IFERROR(AND(OR(O1:Q110,$AR111)=TRUE,IF(SEARCH(O$1,$A111)&gt;0,TRUE,FALSE)),"")</f>
        <v/>
      </c>
      <c r="P111" s="17" t="b">
        <f>IFERROR(AND(OR(P1:Q110,$AR111)=TRUE,IF(SEARCH(P$1,$A111)&gt;0,TRUE,FALSE)),"")</f>
        <v>0</v>
      </c>
      <c r="Q111" s="17" t="str">
        <f>IFERROR(AND(OR(Q1:Q110,$AR111)=TRUE,IF(SEARCH(Q$1,$A111)&gt;0,TRUE,FALSE)),"")</f>
        <v/>
      </c>
      <c r="R111" s="17" t="str">
        <f>IFERROR(AND(OR(R1:S110,$AR111)=TRUE,IF(SEARCH(R$1,$A111)&gt;0,TRUE,FALSE)),"")</f>
        <v/>
      </c>
      <c r="S111" s="17" t="str">
        <f>IFERROR(AND(OR(S1:S110,$AR111)=TRUE,IF(SEARCH(S$1,$A111)&gt;0,TRUE,FALSE)),"")</f>
        <v/>
      </c>
      <c r="T111" s="17" t="str">
        <f>IFERROR(AND(OR(T1:T110,$AR111)=TRUE,IF(SEARCH(T$1,$A111)&gt;0,TRUE,FALSE)),"")</f>
        <v/>
      </c>
      <c r="U111" s="17" t="str">
        <f>IFERROR(AND(OR(U1:V110,$AR111)=TRUE,IF(SEARCH(U$1,$A111)&gt;0,TRUE,FALSE)),"")</f>
        <v/>
      </c>
      <c r="V111" s="17" t="str">
        <f>IFERROR(AND(OR(V1:V110,$AR111)=TRUE,IF(SEARCH(V$1,$A111)&gt;0,TRUE,FALSE)),"")</f>
        <v/>
      </c>
      <c r="W111" s="17" t="str">
        <f>IFERROR(AND(OR(W1:Z110,$AR111)=TRUE,IF(SEARCH(W$1,$A111)&gt;0,TRUE,FALSE)),"")</f>
        <v/>
      </c>
      <c r="X111" s="17" t="str">
        <f>IFERROR(AND(OR(X1:Z110,$AR111)=TRUE,IF(SEARCH(X$1,$A111)&gt;0,TRUE,FALSE)),"")</f>
        <v/>
      </c>
      <c r="Y111" s="17" t="str">
        <f>IFERROR(AND(OR(Y1:Z110,$AR111)=TRUE,IF(SEARCH(Y$1,$A111)&gt;0,TRUE,FALSE)),"")</f>
        <v/>
      </c>
      <c r="Z111" s="17" t="str">
        <f>IFERROR(AND(OR(Z1:Z110,$AR111)=TRUE,IF(SEARCH(Z$1,$A111)&gt;0,TRUE,FALSE)),"")</f>
        <v/>
      </c>
      <c r="AA111" s="17" t="str">
        <f>IFERROR(AND(OR(AA1:AA110,$AR111)=TRUE,IF(SEARCH(AA$1,$A111)&gt;0,TRUE,FALSE)),"")</f>
        <v/>
      </c>
      <c r="AB111" s="17" t="str">
        <f>IFERROR(AND(OR(AB1:AE110,$AR111)=TRUE,IF(SEARCH(AB$1,$A111)&gt;0,TRUE,FALSE)),"")</f>
        <v/>
      </c>
      <c r="AC111" s="17" t="str">
        <f>IFERROR(AND(OR(AC1:AE110,$AR111)=TRUE,IF(SEARCH(AC$1,$A111)&gt;0,TRUE,FALSE)),"")</f>
        <v/>
      </c>
      <c r="AD111" s="17" t="str">
        <f>IFERROR(AND(OR(AD1:AE110,$AR111)=TRUE,IF(SEARCH(AD$1,$A111)&gt;0,TRUE,FALSE)),"")</f>
        <v/>
      </c>
      <c r="AE111" s="17" t="str">
        <f>IFERROR(AND(OR(AE1:AE110,$AR111)=TRUE,IF(SEARCH(AE$1,$A111)&gt;0,TRUE,FALSE)),"")</f>
        <v/>
      </c>
      <c r="AF111" s="17" t="str">
        <f>IFERROR(AND(OR(AF1:AG110,$AR111)=TRUE,IF(SEARCH(AF$1,$A111)&gt;0,TRUE,FALSE)),"")</f>
        <v/>
      </c>
      <c r="AG111" s="17" t="str">
        <f>IFERROR(AND(OR(AG1:AG110,$AR111)=TRUE,IF(SEARCH(AG$1,$A111)&gt;0,TRUE,FALSE)),"")</f>
        <v/>
      </c>
      <c r="AH111" s="17" t="str">
        <f>IFERROR(AND(OR(AH1:AH110,$AR111)=TRUE,IF(SEARCH(AH$1,$A111)&gt;0,TRUE,FALSE)),"")</f>
        <v/>
      </c>
      <c r="AI111" s="17" t="str">
        <f>IFERROR(AND(OR(AI1:AL110,$AR111)=TRUE,IF(SEARCH(AI$1,$A111)&gt;0,TRUE,FALSE)),"")</f>
        <v/>
      </c>
      <c r="AJ111" s="17" t="str">
        <f>IFERROR(AND(OR(AJ1:AL110,$AR111)=TRUE,IF(SEARCH(AJ$1,$A111)&gt;0,TRUE,FALSE)),"")</f>
        <v/>
      </c>
      <c r="AK111" s="17" t="str">
        <f>IFERROR(AND(OR(AK1:AL110,$AR111)=TRUE,IF(SEARCH(AK$1,$A111)&gt;0,TRUE,FALSE)),"")</f>
        <v/>
      </c>
      <c r="AL111" s="17" t="str">
        <f>IFERROR(AND(OR(AL1:AL110,$AR111)=TRUE,IF(SEARCH(AL$1,$A111)&gt;0,TRUE,FALSE)),"")</f>
        <v/>
      </c>
      <c r="AM111" s="17" t="str">
        <f>IFERROR(AND(OR(AM1:AO110,$AR111)=TRUE,IF(SEARCH(AM$1,$A111)&gt;0,TRUE,FALSE)),"")</f>
        <v/>
      </c>
      <c r="AN111" s="17" t="str">
        <f>IFERROR(AND(OR(AN1:AO110,$AR111)=TRUE,IF(SEARCH(AN$1,$A111)&gt;0,TRUE,FALSE)),"")</f>
        <v/>
      </c>
      <c r="AO111" s="17" t="str">
        <f>IFERROR(AND(OR(AO1:AO110,$AR111)=TRUE,IF(SEARCH(AO$1,$A111)&gt;0,TRUE,FALSE)),"")</f>
        <v/>
      </c>
      <c r="AP111" s="17">
        <f t="shared" si="15"/>
        <v>0</v>
      </c>
      <c r="AQ111" s="17" t="b">
        <f t="shared" si="16"/>
        <v>0</v>
      </c>
      <c r="AR111" s="17" t="b">
        <f t="shared" si="17"/>
        <v>0</v>
      </c>
      <c r="AS111" s="17" t="b">
        <f t="shared" si="18"/>
        <v>0</v>
      </c>
      <c r="AT111" s="17" t="b">
        <f>IF(E111&gt;'Overview (RESPONSES REQUIRED)'!$F$56,FALSE,TRUE)</f>
        <v>0</v>
      </c>
      <c r="AU111" s="17" t="b">
        <f>IF('Overview (RESPONSES REQUIRED)'!$D$56="Y", TRUE, FALSE)</f>
        <v>0</v>
      </c>
      <c r="AV111" s="17" t="str">
        <f t="shared" si="19"/>
        <v>N</v>
      </c>
    </row>
    <row r="112" spans="1:48" ht="15" x14ac:dyDescent="0.15">
      <c r="A112" s="17" t="s">
        <v>2073</v>
      </c>
      <c r="B112" s="17">
        <v>1</v>
      </c>
      <c r="C112" s="17">
        <v>1</v>
      </c>
      <c r="D112" s="17" t="s">
        <v>2020</v>
      </c>
      <c r="E112" s="17">
        <v>4</v>
      </c>
      <c r="F112" s="17" t="str">
        <f>IF('ENDC-mmW'!P115="Y", "Y", IF('ENDC-mmW'!P115="N", "N", 0))</f>
        <v>N</v>
      </c>
      <c r="G112" s="17" t="str">
        <f>IFERROR(AND(OR(G1:H111,$AR112)=TRUE,IF(SEARCH(G$1,$A112)&gt;0,TRUE,FALSE)),"")</f>
        <v/>
      </c>
      <c r="H112" s="17" t="str">
        <f>IFERROR(AND(OR(H1:H111,$AR112)=TRUE,IF(SEARCH(H$1,$A112)&gt;0,TRUE,FALSE)),"")</f>
        <v/>
      </c>
      <c r="I112" s="17" t="str">
        <f>IFERROR(AND(OR(I1:L111,$AR112)=TRUE,IF(SEARCH(I$1,$A112)&gt;0,TRUE,FALSE)),"")</f>
        <v/>
      </c>
      <c r="J112" s="17" t="str">
        <f>IFERROR(AND(OR(J1:L111,$AR112)=TRUE,IF(SEARCH(J$1,$A112)&gt;0,TRUE,FALSE)),"")</f>
        <v/>
      </c>
      <c r="K112" s="17" t="str">
        <f>IFERROR(AND(OR(K1:L111,$AR112)=TRUE,IF(SEARCH(K$1,$A112)&gt;0,TRUE,FALSE)),"")</f>
        <v/>
      </c>
      <c r="L112" s="17" t="str">
        <f>IFERROR(AND(OR(L1:L111,$AR112)=TRUE,IF(SEARCH(L$1,$A112)&gt;0,TRUE,FALSE)),"")</f>
        <v/>
      </c>
      <c r="M112" s="17" t="str">
        <f>IFERROR(AND(OR(M1:M111,$AR112)=TRUE,IF(SEARCH(M$1,$A112)&gt;0,TRUE,FALSE)),"")</f>
        <v/>
      </c>
      <c r="N112" s="17" t="str">
        <f>IFERROR(AND(OR(N1:Q111,$AR112)=TRUE,IF(SEARCH(N$1,$A112)&gt;0,TRUE,FALSE)),"")</f>
        <v/>
      </c>
      <c r="O112" s="17" t="str">
        <f>IFERROR(AND(OR(O1:Q111,$AR112)=TRUE,IF(SEARCH(O$1,$A112)&gt;0,TRUE,FALSE)),"")</f>
        <v/>
      </c>
      <c r="P112" s="17" t="b">
        <f>IFERROR(AND(OR(P1:Q111,$AR112)=TRUE,IF(SEARCH(P$1,$A112)&gt;0,TRUE,FALSE)),"")</f>
        <v>0</v>
      </c>
      <c r="Q112" s="17" t="str">
        <f>IFERROR(AND(OR(Q1:Q111,$AR112)=TRUE,IF(SEARCH(Q$1,$A112)&gt;0,TRUE,FALSE)),"")</f>
        <v/>
      </c>
      <c r="R112" s="17" t="str">
        <f>IFERROR(AND(OR(R1:S111,$AR112)=TRUE,IF(SEARCH(R$1,$A112)&gt;0,TRUE,FALSE)),"")</f>
        <v/>
      </c>
      <c r="S112" s="17" t="str">
        <f>IFERROR(AND(OR(S1:S111,$AR112)=TRUE,IF(SEARCH(S$1,$A112)&gt;0,TRUE,FALSE)),"")</f>
        <v/>
      </c>
      <c r="T112" s="17" t="str">
        <f>IFERROR(AND(OR(T1:T111,$AR112)=TRUE,IF(SEARCH(T$1,$A112)&gt;0,TRUE,FALSE)),"")</f>
        <v/>
      </c>
      <c r="U112" s="17" t="str">
        <f>IFERROR(AND(OR(U1:V111,$AR112)=TRUE,IF(SEARCH(U$1,$A112)&gt;0,TRUE,FALSE)),"")</f>
        <v/>
      </c>
      <c r="V112" s="17" t="str">
        <f>IFERROR(AND(OR(V1:V111,$AR112)=TRUE,IF(SEARCH(V$1,$A112)&gt;0,TRUE,FALSE)),"")</f>
        <v/>
      </c>
      <c r="W112" s="17" t="str">
        <f>IFERROR(AND(OR(W1:Z111,$AR112)=TRUE,IF(SEARCH(W$1,$A112)&gt;0,TRUE,FALSE)),"")</f>
        <v/>
      </c>
      <c r="X112" s="17" t="str">
        <f>IFERROR(AND(OR(X1:Z111,$AR112)=TRUE,IF(SEARCH(X$1,$A112)&gt;0,TRUE,FALSE)),"")</f>
        <v/>
      </c>
      <c r="Y112" s="17" t="str">
        <f>IFERROR(AND(OR(Y1:Z111,$AR112)=TRUE,IF(SEARCH(Y$1,$A112)&gt;0,TRUE,FALSE)),"")</f>
        <v/>
      </c>
      <c r="Z112" s="17" t="str">
        <f>IFERROR(AND(OR(Z1:Z111,$AR112)=TRUE,IF(SEARCH(Z$1,$A112)&gt;0,TRUE,FALSE)),"")</f>
        <v/>
      </c>
      <c r="AA112" s="17" t="str">
        <f>IFERROR(AND(OR(AA1:AA111,$AR112)=TRUE,IF(SEARCH(AA$1,$A112)&gt;0,TRUE,FALSE)),"")</f>
        <v/>
      </c>
      <c r="AB112" s="17" t="str">
        <f>IFERROR(AND(OR(AB1:AE111,$AR112)=TRUE,IF(SEARCH(AB$1,$A112)&gt;0,TRUE,FALSE)),"")</f>
        <v/>
      </c>
      <c r="AC112" s="17" t="str">
        <f>IFERROR(AND(OR(AC1:AE111,$AR112)=TRUE,IF(SEARCH(AC$1,$A112)&gt;0,TRUE,FALSE)),"")</f>
        <v/>
      </c>
      <c r="AD112" s="17" t="str">
        <f>IFERROR(AND(OR(AD1:AE111,$AR112)=TRUE,IF(SEARCH(AD$1,$A112)&gt;0,TRUE,FALSE)),"")</f>
        <v/>
      </c>
      <c r="AE112" s="17" t="str">
        <f>IFERROR(AND(OR(AE1:AE111,$AR112)=TRUE,IF(SEARCH(AE$1,$A112)&gt;0,TRUE,FALSE)),"")</f>
        <v/>
      </c>
      <c r="AF112" s="17" t="str">
        <f>IFERROR(AND(OR(AF1:AG111,$AR112)=TRUE,IF(SEARCH(AF$1,$A112)&gt;0,TRUE,FALSE)),"")</f>
        <v/>
      </c>
      <c r="AG112" s="17" t="str">
        <f>IFERROR(AND(OR(AG1:AG111,$AR112)=TRUE,IF(SEARCH(AG$1,$A112)&gt;0,TRUE,FALSE)),"")</f>
        <v/>
      </c>
      <c r="AH112" s="17" t="str">
        <f>IFERROR(AND(OR(AH1:AH111,$AR112)=TRUE,IF(SEARCH(AH$1,$A112)&gt;0,TRUE,FALSE)),"")</f>
        <v/>
      </c>
      <c r="AI112" s="17" t="str">
        <f>IFERROR(AND(OR(AI1:AL111,$AR112)=TRUE,IF(SEARCH(AI$1,$A112)&gt;0,TRUE,FALSE)),"")</f>
        <v/>
      </c>
      <c r="AJ112" s="17" t="str">
        <f>IFERROR(AND(OR(AJ1:AL111,$AR112)=TRUE,IF(SEARCH(AJ$1,$A112)&gt;0,TRUE,FALSE)),"")</f>
        <v/>
      </c>
      <c r="AK112" s="17" t="str">
        <f>IFERROR(AND(OR(AK1:AL111,$AR112)=TRUE,IF(SEARCH(AK$1,$A112)&gt;0,TRUE,FALSE)),"")</f>
        <v/>
      </c>
      <c r="AL112" s="17" t="str">
        <f>IFERROR(AND(OR(AL1:AL111,$AR112)=TRUE,IF(SEARCH(AL$1,$A112)&gt;0,TRUE,FALSE)),"")</f>
        <v/>
      </c>
      <c r="AM112" s="17" t="str">
        <f>IFERROR(AND(OR(AM1:AO111,$AR112)=TRUE,IF(SEARCH(AM$1,$A112)&gt;0,TRUE,FALSE)),"")</f>
        <v/>
      </c>
      <c r="AN112" s="17" t="str">
        <f>IFERROR(AND(OR(AN1:AO111,$AR112)=TRUE,IF(SEARCH(AN$1,$A112)&gt;0,TRUE,FALSE)),"")</f>
        <v/>
      </c>
      <c r="AO112" s="17" t="str">
        <f>IFERROR(AND(OR(AO1:AO111,$AR112)=TRUE,IF(SEARCH(AO$1,$A112)&gt;0,TRUE,FALSE)),"")</f>
        <v/>
      </c>
      <c r="AP112" s="17">
        <f t="shared" si="15"/>
        <v>0</v>
      </c>
      <c r="AQ112" s="17" t="b">
        <f t="shared" si="16"/>
        <v>0</v>
      </c>
      <c r="AR112" s="17" t="b">
        <f t="shared" si="17"/>
        <v>0</v>
      </c>
      <c r="AS112" s="17" t="b">
        <f t="shared" si="18"/>
        <v>0</v>
      </c>
      <c r="AT112" s="17" t="b">
        <f>IF(E112&gt;'Overview (RESPONSES REQUIRED)'!$F$56,FALSE,TRUE)</f>
        <v>0</v>
      </c>
      <c r="AU112" s="17" t="b">
        <f>IF('Overview (RESPONSES REQUIRED)'!$D$56="Y", TRUE, FALSE)</f>
        <v>0</v>
      </c>
      <c r="AV112" s="17" t="str">
        <f t="shared" si="19"/>
        <v>N</v>
      </c>
    </row>
    <row r="113" spans="1:48" ht="15" x14ac:dyDescent="0.15">
      <c r="A113" s="17" t="s">
        <v>2074</v>
      </c>
      <c r="B113" s="17">
        <v>1</v>
      </c>
      <c r="C113" s="17">
        <v>1</v>
      </c>
      <c r="D113" s="17" t="s">
        <v>2020</v>
      </c>
      <c r="E113" s="17">
        <v>4</v>
      </c>
      <c r="F113" s="17" t="str">
        <f>IF('ENDC-mmW'!P116="Y", "Y", IF('ENDC-mmW'!P116="N", "N", 0))</f>
        <v>N</v>
      </c>
      <c r="G113" s="17" t="str">
        <f>IFERROR(AND(OR(G1:H112,$AR113)=TRUE,IF(SEARCH(G$1,$A113)&gt;0,TRUE,FALSE)),"")</f>
        <v/>
      </c>
      <c r="H113" s="17" t="str">
        <f>IFERROR(AND(OR(H1:H112,$AR113)=TRUE,IF(SEARCH(H$1,$A113)&gt;0,TRUE,FALSE)),"")</f>
        <v/>
      </c>
      <c r="I113" s="17" t="str">
        <f>IFERROR(AND(OR(I1:L112,$AR113)=TRUE,IF(SEARCH(I$1,$A113)&gt;0,TRUE,FALSE)),"")</f>
        <v/>
      </c>
      <c r="J113" s="17" t="str">
        <f>IFERROR(AND(OR(J1:L112,$AR113)=TRUE,IF(SEARCH(J$1,$A113)&gt;0,TRUE,FALSE)),"")</f>
        <v/>
      </c>
      <c r="K113" s="17" t="str">
        <f>IFERROR(AND(OR(K1:L112,$AR113)=TRUE,IF(SEARCH(K$1,$A113)&gt;0,TRUE,FALSE)),"")</f>
        <v/>
      </c>
      <c r="L113" s="17" t="str">
        <f>IFERROR(AND(OR(L1:L112,$AR113)=TRUE,IF(SEARCH(L$1,$A113)&gt;0,TRUE,FALSE)),"")</f>
        <v/>
      </c>
      <c r="M113" s="17" t="str">
        <f>IFERROR(AND(OR(M1:M112,$AR113)=TRUE,IF(SEARCH(M$1,$A113)&gt;0,TRUE,FALSE)),"")</f>
        <v/>
      </c>
      <c r="N113" s="17" t="str">
        <f>IFERROR(AND(OR(N1:Q112,$AR113)=TRUE,IF(SEARCH(N$1,$A113)&gt;0,TRUE,FALSE)),"")</f>
        <v/>
      </c>
      <c r="O113" s="17" t="str">
        <f>IFERROR(AND(OR(O1:Q112,$AR113)=TRUE,IF(SEARCH(O$1,$A113)&gt;0,TRUE,FALSE)),"")</f>
        <v/>
      </c>
      <c r="P113" s="17" t="b">
        <f>IFERROR(AND(OR(P1:Q112,$AR113)=TRUE,IF(SEARCH(P$1,$A113)&gt;0,TRUE,FALSE)),"")</f>
        <v>0</v>
      </c>
      <c r="Q113" s="17" t="str">
        <f>IFERROR(AND(OR(Q1:Q112,$AR113)=TRUE,IF(SEARCH(Q$1,$A113)&gt;0,TRUE,FALSE)),"")</f>
        <v/>
      </c>
      <c r="R113" s="17" t="str">
        <f>IFERROR(AND(OR(R1:S112,$AR113)=TRUE,IF(SEARCH(R$1,$A113)&gt;0,TRUE,FALSE)),"")</f>
        <v/>
      </c>
      <c r="S113" s="17" t="str">
        <f>IFERROR(AND(OR(S1:S112,$AR113)=TRUE,IF(SEARCH(S$1,$A113)&gt;0,TRUE,FALSE)),"")</f>
        <v/>
      </c>
      <c r="T113" s="17" t="str">
        <f>IFERROR(AND(OR(T1:T112,$AR113)=TRUE,IF(SEARCH(T$1,$A113)&gt;0,TRUE,FALSE)),"")</f>
        <v/>
      </c>
      <c r="U113" s="17" t="str">
        <f>IFERROR(AND(OR(U1:V112,$AR113)=TRUE,IF(SEARCH(U$1,$A113)&gt;0,TRUE,FALSE)),"")</f>
        <v/>
      </c>
      <c r="V113" s="17" t="str">
        <f>IFERROR(AND(OR(V1:V112,$AR113)=TRUE,IF(SEARCH(V$1,$A113)&gt;0,TRUE,FALSE)),"")</f>
        <v/>
      </c>
      <c r="W113" s="17" t="str">
        <f>IFERROR(AND(OR(W1:Z112,$AR113)=TRUE,IF(SEARCH(W$1,$A113)&gt;0,TRUE,FALSE)),"")</f>
        <v/>
      </c>
      <c r="X113" s="17" t="str">
        <f>IFERROR(AND(OR(X1:Z112,$AR113)=TRUE,IF(SEARCH(X$1,$A113)&gt;0,TRUE,FALSE)),"")</f>
        <v/>
      </c>
      <c r="Y113" s="17" t="str">
        <f>IFERROR(AND(OR(Y1:Z112,$AR113)=TRUE,IF(SEARCH(Y$1,$A113)&gt;0,TRUE,FALSE)),"")</f>
        <v/>
      </c>
      <c r="Z113" s="17" t="str">
        <f>IFERROR(AND(OR(Z1:Z112,$AR113)=TRUE,IF(SEARCH(Z$1,$A113)&gt;0,TRUE,FALSE)),"")</f>
        <v/>
      </c>
      <c r="AA113" s="17" t="str">
        <f>IFERROR(AND(OR(AA1:AA112,$AR113)=TRUE,IF(SEARCH(AA$1,$A113)&gt;0,TRUE,FALSE)),"")</f>
        <v/>
      </c>
      <c r="AB113" s="17" t="str">
        <f>IFERROR(AND(OR(AB1:AE112,$AR113)=TRUE,IF(SEARCH(AB$1,$A113)&gt;0,TRUE,FALSE)),"")</f>
        <v/>
      </c>
      <c r="AC113" s="17" t="str">
        <f>IFERROR(AND(OR(AC1:AE112,$AR113)=TRUE,IF(SEARCH(AC$1,$A113)&gt;0,TRUE,FALSE)),"")</f>
        <v/>
      </c>
      <c r="AD113" s="17" t="str">
        <f>IFERROR(AND(OR(AD1:AE112,$AR113)=TRUE,IF(SEARCH(AD$1,$A113)&gt;0,TRUE,FALSE)),"")</f>
        <v/>
      </c>
      <c r="AE113" s="17" t="str">
        <f>IFERROR(AND(OR(AE1:AE112,$AR113)=TRUE,IF(SEARCH(AE$1,$A113)&gt;0,TRUE,FALSE)),"")</f>
        <v/>
      </c>
      <c r="AF113" s="17" t="str">
        <f>IFERROR(AND(OR(AF1:AG112,$AR113)=TRUE,IF(SEARCH(AF$1,$A113)&gt;0,TRUE,FALSE)),"")</f>
        <v/>
      </c>
      <c r="AG113" s="17" t="str">
        <f>IFERROR(AND(OR(AG1:AG112,$AR113)=TRUE,IF(SEARCH(AG$1,$A113)&gt;0,TRUE,FALSE)),"")</f>
        <v/>
      </c>
      <c r="AH113" s="17" t="str">
        <f>IFERROR(AND(OR(AH1:AH112,$AR113)=TRUE,IF(SEARCH(AH$1,$A113)&gt;0,TRUE,FALSE)),"")</f>
        <v/>
      </c>
      <c r="AI113" s="17" t="str">
        <f>IFERROR(AND(OR(AI1:AL112,$AR113)=TRUE,IF(SEARCH(AI$1,$A113)&gt;0,TRUE,FALSE)),"")</f>
        <v/>
      </c>
      <c r="AJ113" s="17" t="str">
        <f>IFERROR(AND(OR(AJ1:AL112,$AR113)=TRUE,IF(SEARCH(AJ$1,$A113)&gt;0,TRUE,FALSE)),"")</f>
        <v/>
      </c>
      <c r="AK113" s="17" t="str">
        <f>IFERROR(AND(OR(AK1:AL112,$AR113)=TRUE,IF(SEARCH(AK$1,$A113)&gt;0,TRUE,FALSE)),"")</f>
        <v/>
      </c>
      <c r="AL113" s="17" t="str">
        <f>IFERROR(AND(OR(AL1:AL112,$AR113)=TRUE,IF(SEARCH(AL$1,$A113)&gt;0,TRUE,FALSE)),"")</f>
        <v/>
      </c>
      <c r="AM113" s="17" t="str">
        <f>IFERROR(AND(OR(AM1:AO112,$AR113)=TRUE,IF(SEARCH(AM$1,$A113)&gt;0,TRUE,FALSE)),"")</f>
        <v/>
      </c>
      <c r="AN113" s="17" t="str">
        <f>IFERROR(AND(OR(AN1:AO112,$AR113)=TRUE,IF(SEARCH(AN$1,$A113)&gt;0,TRUE,FALSE)),"")</f>
        <v/>
      </c>
      <c r="AO113" s="17" t="str">
        <f>IFERROR(AND(OR(AO1:AO112,$AR113)=TRUE,IF(SEARCH(AO$1,$A113)&gt;0,TRUE,FALSE)),"")</f>
        <v/>
      </c>
      <c r="AP113" s="17">
        <f t="shared" si="15"/>
        <v>0</v>
      </c>
      <c r="AQ113" s="17" t="b">
        <f t="shared" si="16"/>
        <v>0</v>
      </c>
      <c r="AR113" s="17" t="b">
        <f t="shared" si="17"/>
        <v>0</v>
      </c>
      <c r="AS113" s="17" t="b">
        <f t="shared" si="18"/>
        <v>0</v>
      </c>
      <c r="AT113" s="17" t="b">
        <f>IF(E113&gt;'Overview (RESPONSES REQUIRED)'!$F$56,FALSE,TRUE)</f>
        <v>0</v>
      </c>
      <c r="AU113" s="17" t="b">
        <f>IF('Overview (RESPONSES REQUIRED)'!$D$56="Y", TRUE, FALSE)</f>
        <v>0</v>
      </c>
      <c r="AV113" s="17" t="str">
        <f t="shared" si="19"/>
        <v>N</v>
      </c>
    </row>
    <row r="114" spans="1:48" ht="15" x14ac:dyDescent="0.15">
      <c r="A114" s="17" t="s">
        <v>2075</v>
      </c>
      <c r="B114" s="17">
        <v>1</v>
      </c>
      <c r="C114" s="17">
        <v>1</v>
      </c>
      <c r="D114" s="17" t="s">
        <v>2020</v>
      </c>
      <c r="E114" s="17">
        <v>8</v>
      </c>
      <c r="F114" s="17" t="str">
        <f>IF('ENDC-mmW'!P117="Y", "Y", IF('ENDC-mmW'!P117="N", "N", 0))</f>
        <v>N</v>
      </c>
      <c r="G114" s="17" t="str">
        <f>IFERROR(AND(OR(G1:H113,$AR114)=TRUE,IF(SEARCH(G$1,$A114)&gt;0,TRUE,FALSE)),"")</f>
        <v/>
      </c>
      <c r="H114" s="17" t="str">
        <f>IFERROR(AND(OR(H1:H113,$AR114)=TRUE,IF(SEARCH(H$1,$A114)&gt;0,TRUE,FALSE)),"")</f>
        <v/>
      </c>
      <c r="I114" s="17" t="str">
        <f>IFERROR(AND(OR(I1:L113,$AR114)=TRUE,IF(SEARCH(I$1,$A114)&gt;0,TRUE,FALSE)),"")</f>
        <v/>
      </c>
      <c r="J114" s="17" t="str">
        <f>IFERROR(AND(OR(J1:L113,$AR114)=TRUE,IF(SEARCH(J$1,$A114)&gt;0,TRUE,FALSE)),"")</f>
        <v/>
      </c>
      <c r="K114" s="17" t="str">
        <f>IFERROR(AND(OR(K1:L113,$AR114)=TRUE,IF(SEARCH(K$1,$A114)&gt;0,TRUE,FALSE)),"")</f>
        <v/>
      </c>
      <c r="L114" s="17" t="str">
        <f>IFERROR(AND(OR(L1:L113,$AR114)=TRUE,IF(SEARCH(L$1,$A114)&gt;0,TRUE,FALSE)),"")</f>
        <v/>
      </c>
      <c r="M114" s="17" t="str">
        <f>IFERROR(AND(OR(M1:M113,$AR114)=TRUE,IF(SEARCH(M$1,$A114)&gt;0,TRUE,FALSE)),"")</f>
        <v/>
      </c>
      <c r="N114" s="17" t="str">
        <f>IFERROR(AND(OR(N1:Q113,$AR114)=TRUE,IF(SEARCH(N$1,$A114)&gt;0,TRUE,FALSE)),"")</f>
        <v/>
      </c>
      <c r="O114" s="17" t="str">
        <f>IFERROR(AND(OR(O1:Q113,$AR114)=TRUE,IF(SEARCH(O$1,$A114)&gt;0,TRUE,FALSE)),"")</f>
        <v/>
      </c>
      <c r="P114" s="17" t="str">
        <f>IFERROR(AND(OR(P1:Q113,$AR114)=TRUE,IF(SEARCH(P$1,$A114)&gt;0,TRUE,FALSE)),"")</f>
        <v/>
      </c>
      <c r="Q114" s="17" t="b">
        <f>IFERROR(AND(OR(Q1:Q113,$AR114)=TRUE,IF(SEARCH(Q$1,$A114)&gt;0,TRUE,FALSE)),"")</f>
        <v>0</v>
      </c>
      <c r="R114" s="17" t="str">
        <f>IFERROR(AND(OR(R1:S113,$AR114)=TRUE,IF(SEARCH(R$1,$A114)&gt;0,TRUE,FALSE)),"")</f>
        <v/>
      </c>
      <c r="S114" s="17" t="str">
        <f>IFERROR(AND(OR(S1:S113,$AR114)=TRUE,IF(SEARCH(S$1,$A114)&gt;0,TRUE,FALSE)),"")</f>
        <v/>
      </c>
      <c r="T114" s="17" t="str">
        <f>IFERROR(AND(OR(T1:T113,$AR114)=TRUE,IF(SEARCH(T$1,$A114)&gt;0,TRUE,FALSE)),"")</f>
        <v/>
      </c>
      <c r="U114" s="17" t="str">
        <f>IFERROR(AND(OR(U1:V113,$AR114)=TRUE,IF(SEARCH(U$1,$A114)&gt;0,TRUE,FALSE)),"")</f>
        <v/>
      </c>
      <c r="V114" s="17" t="str">
        <f>IFERROR(AND(OR(V1:V113,$AR114)=TRUE,IF(SEARCH(V$1,$A114)&gt;0,TRUE,FALSE)),"")</f>
        <v/>
      </c>
      <c r="W114" s="17" t="str">
        <f>IFERROR(AND(OR(W1:Z113,$AR114)=TRUE,IF(SEARCH(W$1,$A114)&gt;0,TRUE,FALSE)),"")</f>
        <v/>
      </c>
      <c r="X114" s="17" t="str">
        <f>IFERROR(AND(OR(X1:Z113,$AR114)=TRUE,IF(SEARCH(X$1,$A114)&gt;0,TRUE,FALSE)),"")</f>
        <v/>
      </c>
      <c r="Y114" s="17" t="str">
        <f>IFERROR(AND(OR(Y1:Z113,$AR114)=TRUE,IF(SEARCH(Y$1,$A114)&gt;0,TRUE,FALSE)),"")</f>
        <v/>
      </c>
      <c r="Z114" s="17" t="str">
        <f>IFERROR(AND(OR(Z1:Z113,$AR114)=TRUE,IF(SEARCH(Z$1,$A114)&gt;0,TRUE,FALSE)),"")</f>
        <v/>
      </c>
      <c r="AA114" s="17" t="str">
        <f>IFERROR(AND(OR(AA1:AA113,$AR114)=TRUE,IF(SEARCH(AA$1,$A114)&gt;0,TRUE,FALSE)),"")</f>
        <v/>
      </c>
      <c r="AB114" s="17" t="str">
        <f>IFERROR(AND(OR(AB1:AE113,$AR114)=TRUE,IF(SEARCH(AB$1,$A114)&gt;0,TRUE,FALSE)),"")</f>
        <v/>
      </c>
      <c r="AC114" s="17" t="str">
        <f>IFERROR(AND(OR(AC1:AE113,$AR114)=TRUE,IF(SEARCH(AC$1,$A114)&gt;0,TRUE,FALSE)),"")</f>
        <v/>
      </c>
      <c r="AD114" s="17" t="str">
        <f>IFERROR(AND(OR(AD1:AE113,$AR114)=TRUE,IF(SEARCH(AD$1,$A114)&gt;0,TRUE,FALSE)),"")</f>
        <v/>
      </c>
      <c r="AE114" s="17" t="str">
        <f>IFERROR(AND(OR(AE1:AE113,$AR114)=TRUE,IF(SEARCH(AE$1,$A114)&gt;0,TRUE,FALSE)),"")</f>
        <v/>
      </c>
      <c r="AF114" s="17" t="str">
        <f>IFERROR(AND(OR(AF1:AG113,$AR114)=TRUE,IF(SEARCH(AF$1,$A114)&gt;0,TRUE,FALSE)),"")</f>
        <v/>
      </c>
      <c r="AG114" s="17" t="str">
        <f>IFERROR(AND(OR(AG1:AG113,$AR114)=TRUE,IF(SEARCH(AG$1,$A114)&gt;0,TRUE,FALSE)),"")</f>
        <v/>
      </c>
      <c r="AH114" s="17" t="str">
        <f>IFERROR(AND(OR(AH1:AH113,$AR114)=TRUE,IF(SEARCH(AH$1,$A114)&gt;0,TRUE,FALSE)),"")</f>
        <v/>
      </c>
      <c r="AI114" s="17" t="str">
        <f>IFERROR(AND(OR(AI1:AL113,$AR114)=TRUE,IF(SEARCH(AI$1,$A114)&gt;0,TRUE,FALSE)),"")</f>
        <v/>
      </c>
      <c r="AJ114" s="17" t="str">
        <f>IFERROR(AND(OR(AJ1:AL113,$AR114)=TRUE,IF(SEARCH(AJ$1,$A114)&gt;0,TRUE,FALSE)),"")</f>
        <v/>
      </c>
      <c r="AK114" s="17" t="str">
        <f>IFERROR(AND(OR(AK1:AL113,$AR114)=TRUE,IF(SEARCH(AK$1,$A114)&gt;0,TRUE,FALSE)),"")</f>
        <v/>
      </c>
      <c r="AL114" s="17" t="str">
        <f>IFERROR(AND(OR(AL1:AL113,$AR114)=TRUE,IF(SEARCH(AL$1,$A114)&gt;0,TRUE,FALSE)),"")</f>
        <v/>
      </c>
      <c r="AM114" s="17" t="b">
        <f>IFERROR(AND(OR(AM1:AO113,$AR114)=TRUE,IF(SEARCH(AM$1,$A114)&gt;0,TRUE,FALSE)),"")</f>
        <v>0</v>
      </c>
      <c r="AN114" s="17" t="str">
        <f>IFERROR(AND(OR(AN1:AO113,$AR114)=TRUE,IF(SEARCH(AN$1,$A114)&gt;0,TRUE,FALSE)),"")</f>
        <v/>
      </c>
      <c r="AO114" s="17" t="str">
        <f>IFERROR(AND(OR(AO1:AO113,$AR114)=TRUE,IF(SEARCH(AO$1,$A114)&gt;0,TRUE,FALSE)),"")</f>
        <v/>
      </c>
      <c r="AP114" s="17">
        <f t="shared" si="15"/>
        <v>0</v>
      </c>
      <c r="AQ114" s="17" t="b">
        <f t="shared" si="16"/>
        <v>0</v>
      </c>
      <c r="AR114" s="17" t="b">
        <f t="shared" si="17"/>
        <v>0</v>
      </c>
      <c r="AS114" s="17" t="b">
        <f t="shared" si="18"/>
        <v>0</v>
      </c>
      <c r="AT114" s="17" t="b">
        <f>IF(E114&gt;'Overview (RESPONSES REQUIRED)'!$F$56,FALSE,TRUE)</f>
        <v>0</v>
      </c>
      <c r="AU114" s="17" t="b">
        <f>IF('Overview (RESPONSES REQUIRED)'!$D$56="Y", TRUE, FALSE)</f>
        <v>0</v>
      </c>
      <c r="AV114" s="17" t="str">
        <f t="shared" si="19"/>
        <v>N</v>
      </c>
    </row>
    <row r="115" spans="1:48" ht="15" x14ac:dyDescent="0.15">
      <c r="A115" s="17" t="s">
        <v>2076</v>
      </c>
      <c r="B115" s="17">
        <v>1</v>
      </c>
      <c r="C115" s="17">
        <v>1</v>
      </c>
      <c r="D115" s="17" t="s">
        <v>2020</v>
      </c>
      <c r="E115" s="17">
        <v>2</v>
      </c>
      <c r="F115" s="17" t="str">
        <f>IF('ENDC-mmW'!P118="Y", "Y", IF('ENDC-mmW'!P118="N", "N", 0))</f>
        <v>N</v>
      </c>
      <c r="G115" s="17" t="str">
        <f>IFERROR(AND(OR(G1:H114,$AR115)=TRUE,IF(SEARCH(G$1,$A115)&gt;0,TRUE,FALSE)),"")</f>
        <v/>
      </c>
      <c r="H115" s="17" t="str">
        <f>IFERROR(AND(OR(H1:H114,$AR115)=TRUE,IF(SEARCH(H$1,$A115)&gt;0,TRUE,FALSE)),"")</f>
        <v/>
      </c>
      <c r="I115" s="17" t="b">
        <f>IFERROR(AND(OR(I1:L114,$AR115)=TRUE,IF(SEARCH(I$1,$A115)&gt;0,TRUE,FALSE)),"")</f>
        <v>0</v>
      </c>
      <c r="J115" s="17" t="str">
        <f>IFERROR(AND(OR(J1:L114,$AR115)=TRUE,IF(SEARCH(J$1,$A115)&gt;0,TRUE,FALSE)),"")</f>
        <v/>
      </c>
      <c r="K115" s="17" t="str">
        <f>IFERROR(AND(OR(K1:L114,$AR115)=TRUE,IF(SEARCH(K$1,$A115)&gt;0,TRUE,FALSE)),"")</f>
        <v/>
      </c>
      <c r="L115" s="17" t="str">
        <f>IFERROR(AND(OR(L1:L114,$AR115)=TRUE,IF(SEARCH(L$1,$A115)&gt;0,TRUE,FALSE)),"")</f>
        <v/>
      </c>
      <c r="M115" s="17" t="str">
        <f>IFERROR(AND(OR(M1:M114,$AR115)=TRUE,IF(SEARCH(M$1,$A115)&gt;0,TRUE,FALSE)),"")</f>
        <v/>
      </c>
      <c r="N115" s="17" t="str">
        <f>IFERROR(AND(OR(N1:Q114,$AR115)=TRUE,IF(SEARCH(N$1,$A115)&gt;0,TRUE,FALSE)),"")</f>
        <v/>
      </c>
      <c r="O115" s="17" t="str">
        <f>IFERROR(AND(OR(O1:Q114,$AR115)=TRUE,IF(SEARCH(O$1,$A115)&gt;0,TRUE,FALSE)),"")</f>
        <v/>
      </c>
      <c r="P115" s="17" t="str">
        <f>IFERROR(AND(OR(P1:Q114,$AR115)=TRUE,IF(SEARCH(P$1,$A115)&gt;0,TRUE,FALSE)),"")</f>
        <v/>
      </c>
      <c r="Q115" s="17" t="str">
        <f>IFERROR(AND(OR(Q1:Q114,$AR115)=TRUE,IF(SEARCH(Q$1,$A115)&gt;0,TRUE,FALSE)),"")</f>
        <v/>
      </c>
      <c r="R115" s="17" t="str">
        <f>IFERROR(AND(OR(R1:S114,$AR115)=TRUE,IF(SEARCH(R$1,$A115)&gt;0,TRUE,FALSE)),"")</f>
        <v/>
      </c>
      <c r="S115" s="17" t="str">
        <f>IFERROR(AND(OR(S1:S114,$AR115)=TRUE,IF(SEARCH(S$1,$A115)&gt;0,TRUE,FALSE)),"")</f>
        <v/>
      </c>
      <c r="T115" s="17" t="str">
        <f>IFERROR(AND(OR(T1:T114,$AR115)=TRUE,IF(SEARCH(T$1,$A115)&gt;0,TRUE,FALSE)),"")</f>
        <v/>
      </c>
      <c r="U115" s="17" t="str">
        <f>IFERROR(AND(OR(U1:V114,$AR115)=TRUE,IF(SEARCH(U$1,$A115)&gt;0,TRUE,FALSE)),"")</f>
        <v/>
      </c>
      <c r="V115" s="17" t="str">
        <f>IFERROR(AND(OR(V1:V114,$AR115)=TRUE,IF(SEARCH(V$1,$A115)&gt;0,TRUE,FALSE)),"")</f>
        <v/>
      </c>
      <c r="W115" s="17" t="str">
        <f>IFERROR(AND(OR(W1:Z114,$AR115)=TRUE,IF(SEARCH(W$1,$A115)&gt;0,TRUE,FALSE)),"")</f>
        <v/>
      </c>
      <c r="X115" s="17" t="str">
        <f>IFERROR(AND(OR(X1:Z114,$AR115)=TRUE,IF(SEARCH(X$1,$A115)&gt;0,TRUE,FALSE)),"")</f>
        <v/>
      </c>
      <c r="Y115" s="17" t="str">
        <f>IFERROR(AND(OR(Y1:Z114,$AR115)=TRUE,IF(SEARCH(Y$1,$A115)&gt;0,TRUE,FALSE)),"")</f>
        <v/>
      </c>
      <c r="Z115" s="17" t="str">
        <f>IFERROR(AND(OR(Z1:Z114,$AR115)=TRUE,IF(SEARCH(Z$1,$A115)&gt;0,TRUE,FALSE)),"")</f>
        <v/>
      </c>
      <c r="AA115" s="17" t="str">
        <f>IFERROR(AND(OR(AA1:AA114,$AR115)=TRUE,IF(SEARCH(AA$1,$A115)&gt;0,TRUE,FALSE)),"")</f>
        <v/>
      </c>
      <c r="AB115" s="17" t="str">
        <f>IFERROR(AND(OR(AB1:AE114,$AR115)=TRUE,IF(SEARCH(AB$1,$A115)&gt;0,TRUE,FALSE)),"")</f>
        <v/>
      </c>
      <c r="AC115" s="17" t="str">
        <f>IFERROR(AND(OR(AC1:AE114,$AR115)=TRUE,IF(SEARCH(AC$1,$A115)&gt;0,TRUE,FALSE)),"")</f>
        <v/>
      </c>
      <c r="AD115" s="17" t="str">
        <f>IFERROR(AND(OR(AD1:AE114,$AR115)=TRUE,IF(SEARCH(AD$1,$A115)&gt;0,TRUE,FALSE)),"")</f>
        <v/>
      </c>
      <c r="AE115" s="17" t="str">
        <f>IFERROR(AND(OR(AE1:AE114,$AR115)=TRUE,IF(SEARCH(AE$1,$A115)&gt;0,TRUE,FALSE)),"")</f>
        <v/>
      </c>
      <c r="AF115" s="17" t="str">
        <f>IFERROR(AND(OR(AF1:AG114,$AR115)=TRUE,IF(SEARCH(AF$1,$A115)&gt;0,TRUE,FALSE)),"")</f>
        <v/>
      </c>
      <c r="AG115" s="17" t="str">
        <f>IFERROR(AND(OR(AG1:AG114,$AR115)=TRUE,IF(SEARCH(AG$1,$A115)&gt;0,TRUE,FALSE)),"")</f>
        <v/>
      </c>
      <c r="AH115" s="17" t="str">
        <f>IFERROR(AND(OR(AH1:AH114,$AR115)=TRUE,IF(SEARCH(AH$1,$A115)&gt;0,TRUE,FALSE)),"")</f>
        <v/>
      </c>
      <c r="AI115" s="17" t="str">
        <f>IFERROR(AND(OR(AI1:AL114,$AR115)=TRUE,IF(SEARCH(AI$1,$A115)&gt;0,TRUE,FALSE)),"")</f>
        <v/>
      </c>
      <c r="AJ115" s="17" t="str">
        <f>IFERROR(AND(OR(AJ1:AL114,$AR115)=TRUE,IF(SEARCH(AJ$1,$A115)&gt;0,TRUE,FALSE)),"")</f>
        <v/>
      </c>
      <c r="AK115" s="17" t="str">
        <f>IFERROR(AND(OR(AK1:AL114,$AR115)=TRUE,IF(SEARCH(AK$1,$A115)&gt;0,TRUE,FALSE)),"")</f>
        <v/>
      </c>
      <c r="AL115" s="17" t="str">
        <f>IFERROR(AND(OR(AL1:AL114,$AR115)=TRUE,IF(SEARCH(AL$1,$A115)&gt;0,TRUE,FALSE)),"")</f>
        <v/>
      </c>
      <c r="AM115" s="17" t="str">
        <f>IFERROR(AND(OR(AM1:AO114,$AR115)=TRUE,IF(SEARCH(AM$1,$A115)&gt;0,TRUE,FALSE)),"")</f>
        <v/>
      </c>
      <c r="AN115" s="17" t="str">
        <f>IFERROR(AND(OR(AN1:AO114,$AR115)=TRUE,IF(SEARCH(AN$1,$A115)&gt;0,TRUE,FALSE)),"")</f>
        <v/>
      </c>
      <c r="AO115" s="17" t="str">
        <f>IFERROR(AND(OR(AO1:AO114,$AR115)=TRUE,IF(SEARCH(AO$1,$A115)&gt;0,TRUE,FALSE)),"")</f>
        <v/>
      </c>
      <c r="AP115" s="17">
        <f t="shared" si="15"/>
        <v>0</v>
      </c>
      <c r="AQ115" s="17" t="b">
        <f t="shared" si="16"/>
        <v>0</v>
      </c>
      <c r="AR115" s="17" t="b">
        <f t="shared" si="17"/>
        <v>0</v>
      </c>
      <c r="AS115" s="17" t="b">
        <f t="shared" si="18"/>
        <v>0</v>
      </c>
      <c r="AT115" s="17" t="b">
        <f>IF(E115&gt;'Overview (RESPONSES REQUIRED)'!$F$56,FALSE,TRUE)</f>
        <v>0</v>
      </c>
      <c r="AU115" s="17" t="b">
        <f>IF('Overview (RESPONSES REQUIRED)'!$D$56="Y", TRUE, FALSE)</f>
        <v>0</v>
      </c>
      <c r="AV115" s="17" t="str">
        <f t="shared" si="19"/>
        <v>N</v>
      </c>
    </row>
    <row r="116" spans="1:48" ht="15" x14ac:dyDescent="0.15">
      <c r="A116" s="17" t="s">
        <v>2077</v>
      </c>
      <c r="B116" s="17">
        <v>1</v>
      </c>
      <c r="C116" s="17">
        <v>1</v>
      </c>
      <c r="D116" s="17" t="s">
        <v>2020</v>
      </c>
      <c r="E116" s="17">
        <v>2</v>
      </c>
      <c r="F116" s="17" t="str">
        <f>IF('ENDC-mmW'!P119="Y", "Y", IF('ENDC-mmW'!P119="N", "N", 0))</f>
        <v>N</v>
      </c>
      <c r="G116" s="17" t="str">
        <f>IFERROR(AND(OR(G1:H115,$AR116)=TRUE,IF(SEARCH(G$1,$A116)&gt;0,TRUE,FALSE)),"")</f>
        <v/>
      </c>
      <c r="H116" s="17" t="str">
        <f>IFERROR(AND(OR(H1:H115,$AR116)=TRUE,IF(SEARCH(H$1,$A116)&gt;0,TRUE,FALSE)),"")</f>
        <v/>
      </c>
      <c r="I116" s="17" t="str">
        <f>IFERROR(AND(OR(I1:L115,$AR116)=TRUE,IF(SEARCH(I$1,$A116)&gt;0,TRUE,FALSE)),"")</f>
        <v/>
      </c>
      <c r="J116" s="17" t="str">
        <f>IFERROR(AND(OR(J1:L115,$AR116)=TRUE,IF(SEARCH(J$1,$A116)&gt;0,TRUE,FALSE)),"")</f>
        <v/>
      </c>
      <c r="K116" s="17" t="str">
        <f>IFERROR(AND(OR(K1:L115,$AR116)=TRUE,IF(SEARCH(K$1,$A116)&gt;0,TRUE,FALSE)),"")</f>
        <v/>
      </c>
      <c r="L116" s="17" t="str">
        <f>IFERROR(AND(OR(L1:L115,$AR116)=TRUE,IF(SEARCH(L$1,$A116)&gt;0,TRUE,FALSE)),"")</f>
        <v/>
      </c>
      <c r="M116" s="17" t="str">
        <f>IFERROR(AND(OR(M1:M115,$AR116)=TRUE,IF(SEARCH(M$1,$A116)&gt;0,TRUE,FALSE)),"")</f>
        <v/>
      </c>
      <c r="N116" s="17" t="b">
        <f>IFERROR(AND(OR(N1:Q115,$AR116)=TRUE,IF(SEARCH(N$1,$A116)&gt;0,TRUE,FALSE)),"")</f>
        <v>0</v>
      </c>
      <c r="O116" s="17" t="str">
        <f>IFERROR(AND(OR(O1:Q115,$AR116)=TRUE,IF(SEARCH(O$1,$A116)&gt;0,TRUE,FALSE)),"")</f>
        <v/>
      </c>
      <c r="P116" s="17" t="str">
        <f>IFERROR(AND(OR(P1:Q115,$AR116)=TRUE,IF(SEARCH(P$1,$A116)&gt;0,TRUE,FALSE)),"")</f>
        <v/>
      </c>
      <c r="Q116" s="17" t="str">
        <f>IFERROR(AND(OR(Q1:Q115,$AR116)=TRUE,IF(SEARCH(Q$1,$A116)&gt;0,TRUE,FALSE)),"")</f>
        <v/>
      </c>
      <c r="R116" s="17" t="str">
        <f>IFERROR(AND(OR(R1:S115,$AR116)=TRUE,IF(SEARCH(R$1,$A116)&gt;0,TRUE,FALSE)),"")</f>
        <v/>
      </c>
      <c r="S116" s="17" t="str">
        <f>IFERROR(AND(OR(S1:S115,$AR116)=TRUE,IF(SEARCH(S$1,$A116)&gt;0,TRUE,FALSE)),"")</f>
        <v/>
      </c>
      <c r="T116" s="17" t="str">
        <f>IFERROR(AND(OR(T1:T115,$AR116)=TRUE,IF(SEARCH(T$1,$A116)&gt;0,TRUE,FALSE)),"")</f>
        <v/>
      </c>
      <c r="U116" s="17" t="str">
        <f>IFERROR(AND(OR(U1:V115,$AR116)=TRUE,IF(SEARCH(U$1,$A116)&gt;0,TRUE,FALSE)),"")</f>
        <v/>
      </c>
      <c r="V116" s="17" t="str">
        <f>IFERROR(AND(OR(V1:V115,$AR116)=TRUE,IF(SEARCH(V$1,$A116)&gt;0,TRUE,FALSE)),"")</f>
        <v/>
      </c>
      <c r="W116" s="17" t="str">
        <f>IFERROR(AND(OR(W1:Z115,$AR116)=TRUE,IF(SEARCH(W$1,$A116)&gt;0,TRUE,FALSE)),"")</f>
        <v/>
      </c>
      <c r="X116" s="17" t="str">
        <f>IFERROR(AND(OR(X1:Z115,$AR116)=TRUE,IF(SEARCH(X$1,$A116)&gt;0,TRUE,FALSE)),"")</f>
        <v/>
      </c>
      <c r="Y116" s="17" t="str">
        <f>IFERROR(AND(OR(Y1:Z115,$AR116)=TRUE,IF(SEARCH(Y$1,$A116)&gt;0,TRUE,FALSE)),"")</f>
        <v/>
      </c>
      <c r="Z116" s="17" t="str">
        <f>IFERROR(AND(OR(Z1:Z115,$AR116)=TRUE,IF(SEARCH(Z$1,$A116)&gt;0,TRUE,FALSE)),"")</f>
        <v/>
      </c>
      <c r="AA116" s="17" t="str">
        <f>IFERROR(AND(OR(AA1:AA115,$AR116)=TRUE,IF(SEARCH(AA$1,$A116)&gt;0,TRUE,FALSE)),"")</f>
        <v/>
      </c>
      <c r="AB116" s="17" t="str">
        <f>IFERROR(AND(OR(AB1:AE115,$AR116)=TRUE,IF(SEARCH(AB$1,$A116)&gt;0,TRUE,FALSE)),"")</f>
        <v/>
      </c>
      <c r="AC116" s="17" t="str">
        <f>IFERROR(AND(OR(AC1:AE115,$AR116)=TRUE,IF(SEARCH(AC$1,$A116)&gt;0,TRUE,FALSE)),"")</f>
        <v/>
      </c>
      <c r="AD116" s="17" t="str">
        <f>IFERROR(AND(OR(AD1:AE115,$AR116)=TRUE,IF(SEARCH(AD$1,$A116)&gt;0,TRUE,FALSE)),"")</f>
        <v/>
      </c>
      <c r="AE116" s="17" t="str">
        <f>IFERROR(AND(OR(AE1:AE115,$AR116)=TRUE,IF(SEARCH(AE$1,$A116)&gt;0,TRUE,FALSE)),"")</f>
        <v/>
      </c>
      <c r="AF116" s="17" t="str">
        <f>IFERROR(AND(OR(AF1:AG115,$AR116)=TRUE,IF(SEARCH(AF$1,$A116)&gt;0,TRUE,FALSE)),"")</f>
        <v/>
      </c>
      <c r="AG116" s="17" t="str">
        <f>IFERROR(AND(OR(AG1:AG115,$AR116)=TRUE,IF(SEARCH(AG$1,$A116)&gt;0,TRUE,FALSE)),"")</f>
        <v/>
      </c>
      <c r="AH116" s="17" t="str">
        <f>IFERROR(AND(OR(AH1:AH115,$AR116)=TRUE,IF(SEARCH(AH$1,$A116)&gt;0,TRUE,FALSE)),"")</f>
        <v/>
      </c>
      <c r="AI116" s="17" t="str">
        <f>IFERROR(AND(OR(AI1:AL115,$AR116)=TRUE,IF(SEARCH(AI$1,$A116)&gt;0,TRUE,FALSE)),"")</f>
        <v/>
      </c>
      <c r="AJ116" s="17" t="str">
        <f>IFERROR(AND(OR(AJ1:AL115,$AR116)=TRUE,IF(SEARCH(AJ$1,$A116)&gt;0,TRUE,FALSE)),"")</f>
        <v/>
      </c>
      <c r="AK116" s="17" t="str">
        <f>IFERROR(AND(OR(AK1:AL115,$AR116)=TRUE,IF(SEARCH(AK$1,$A116)&gt;0,TRUE,FALSE)),"")</f>
        <v/>
      </c>
      <c r="AL116" s="17" t="str">
        <f>IFERROR(AND(OR(AL1:AL115,$AR116)=TRUE,IF(SEARCH(AL$1,$A116)&gt;0,TRUE,FALSE)),"")</f>
        <v/>
      </c>
      <c r="AM116" s="17" t="str">
        <f>IFERROR(AND(OR(AM1:AO115,$AR116)=TRUE,IF(SEARCH(AM$1,$A116)&gt;0,TRUE,FALSE)),"")</f>
        <v/>
      </c>
      <c r="AN116" s="17" t="str">
        <f>IFERROR(AND(OR(AN1:AO115,$AR116)=TRUE,IF(SEARCH(AN$1,$A116)&gt;0,TRUE,FALSE)),"")</f>
        <v/>
      </c>
      <c r="AO116" s="17" t="str">
        <f>IFERROR(AND(OR(AO1:AO115,$AR116)=TRUE,IF(SEARCH(AO$1,$A116)&gt;0,TRUE,FALSE)),"")</f>
        <v/>
      </c>
      <c r="AP116" s="17">
        <f t="shared" si="15"/>
        <v>0</v>
      </c>
      <c r="AQ116" s="17" t="b">
        <f t="shared" si="16"/>
        <v>0</v>
      </c>
      <c r="AR116" s="17" t="b">
        <f t="shared" si="17"/>
        <v>0</v>
      </c>
      <c r="AS116" s="17" t="b">
        <f t="shared" si="18"/>
        <v>0</v>
      </c>
      <c r="AT116" s="17" t="b">
        <f>IF(E116&gt;'Overview (RESPONSES REQUIRED)'!$F$56,FALSE,TRUE)</f>
        <v>0</v>
      </c>
      <c r="AU116" s="17" t="b">
        <f>IF('Overview (RESPONSES REQUIRED)'!$D$56="Y", TRUE, FALSE)</f>
        <v>0</v>
      </c>
      <c r="AV116" s="17" t="str">
        <f t="shared" si="19"/>
        <v>N</v>
      </c>
    </row>
    <row r="117" spans="1:48" ht="15" x14ac:dyDescent="0.15">
      <c r="A117" s="17" t="s">
        <v>2078</v>
      </c>
      <c r="B117" s="17">
        <v>1</v>
      </c>
      <c r="C117" s="17">
        <v>1</v>
      </c>
      <c r="D117" s="17" t="s">
        <v>2020</v>
      </c>
      <c r="E117" s="17">
        <v>2</v>
      </c>
      <c r="F117" s="17" t="str">
        <f>IF('ENDC-mmW'!P120="Y", "Y", IF('ENDC-mmW'!P120="N", "N", 0))</f>
        <v>N</v>
      </c>
      <c r="G117" s="17" t="str">
        <f>IFERROR(AND(OR(G1:H116,$AR117)=TRUE,IF(SEARCH(G$1,$A117)&gt;0,TRUE,FALSE)),"")</f>
        <v/>
      </c>
      <c r="H117" s="17" t="str">
        <f>IFERROR(AND(OR(H1:H116,$AR117)=TRUE,IF(SEARCH(H$1,$A117)&gt;0,TRUE,FALSE)),"")</f>
        <v/>
      </c>
      <c r="I117" s="17" t="str">
        <f>IFERROR(AND(OR(I1:L116,$AR117)=TRUE,IF(SEARCH(I$1,$A117)&gt;0,TRUE,FALSE)),"")</f>
        <v/>
      </c>
      <c r="J117" s="17" t="str">
        <f>IFERROR(AND(OR(J1:L116,$AR117)=TRUE,IF(SEARCH(J$1,$A117)&gt;0,TRUE,FALSE)),"")</f>
        <v/>
      </c>
      <c r="K117" s="17" t="str">
        <f>IFERROR(AND(OR(K1:L116,$AR117)=TRUE,IF(SEARCH(K$1,$A117)&gt;0,TRUE,FALSE)),"")</f>
        <v/>
      </c>
      <c r="L117" s="17" t="str">
        <f>IFERROR(AND(OR(L1:L116,$AR117)=TRUE,IF(SEARCH(L$1,$A117)&gt;0,TRUE,FALSE)),"")</f>
        <v/>
      </c>
      <c r="M117" s="17" t="str">
        <f>IFERROR(AND(OR(M1:M116,$AR117)=TRUE,IF(SEARCH(M$1,$A117)&gt;0,TRUE,FALSE)),"")</f>
        <v/>
      </c>
      <c r="N117" s="17" t="str">
        <f>IFERROR(AND(OR(N1:Q116,$AR117)=TRUE,IF(SEARCH(N$1,$A117)&gt;0,TRUE,FALSE)),"")</f>
        <v/>
      </c>
      <c r="O117" s="17" t="str">
        <f>IFERROR(AND(OR(O1:Q116,$AR117)=TRUE,IF(SEARCH(O$1,$A117)&gt;0,TRUE,FALSE)),"")</f>
        <v/>
      </c>
      <c r="P117" s="17" t="str">
        <f>IFERROR(AND(OR(P1:Q116,$AR117)=TRUE,IF(SEARCH(P$1,$A117)&gt;0,TRUE,FALSE)),"")</f>
        <v/>
      </c>
      <c r="Q117" s="17" t="str">
        <f>IFERROR(AND(OR(Q1:Q116,$AR117)=TRUE,IF(SEARCH(Q$1,$A117)&gt;0,TRUE,FALSE)),"")</f>
        <v/>
      </c>
      <c r="R117" s="17" t="str">
        <f>IFERROR(AND(OR(R1:S116,$AR117)=TRUE,IF(SEARCH(R$1,$A117)&gt;0,TRUE,FALSE)),"")</f>
        <v/>
      </c>
      <c r="S117" s="17" t="str">
        <f>IFERROR(AND(OR(S1:S116,$AR117)=TRUE,IF(SEARCH(S$1,$A117)&gt;0,TRUE,FALSE)),"")</f>
        <v/>
      </c>
      <c r="T117" s="17" t="b">
        <f>IFERROR(AND(OR(T1:T116,$AR117)=TRUE,IF(SEARCH(T$1,$A117)&gt;0,TRUE,FALSE)),"")</f>
        <v>0</v>
      </c>
      <c r="U117" s="17" t="str">
        <f>IFERROR(AND(OR(U1:V116,$AR117)=TRUE,IF(SEARCH(U$1,$A117)&gt;0,TRUE,FALSE)),"")</f>
        <v/>
      </c>
      <c r="V117" s="17" t="str">
        <f>IFERROR(AND(OR(V1:V116,$AR117)=TRUE,IF(SEARCH(V$1,$A117)&gt;0,TRUE,FALSE)),"")</f>
        <v/>
      </c>
      <c r="W117" s="17" t="str">
        <f>IFERROR(AND(OR(W1:Z116,$AR117)=TRUE,IF(SEARCH(W$1,$A117)&gt;0,TRUE,FALSE)),"")</f>
        <v/>
      </c>
      <c r="X117" s="17" t="str">
        <f>IFERROR(AND(OR(X1:Z116,$AR117)=TRUE,IF(SEARCH(X$1,$A117)&gt;0,TRUE,FALSE)),"")</f>
        <v/>
      </c>
      <c r="Y117" s="17" t="str">
        <f>IFERROR(AND(OR(Y1:Z116,$AR117)=TRUE,IF(SEARCH(Y$1,$A117)&gt;0,TRUE,FALSE)),"")</f>
        <v/>
      </c>
      <c r="Z117" s="17" t="str">
        <f>IFERROR(AND(OR(Z1:Z116,$AR117)=TRUE,IF(SEARCH(Z$1,$A117)&gt;0,TRUE,FALSE)),"")</f>
        <v/>
      </c>
      <c r="AA117" s="17" t="str">
        <f>IFERROR(AND(OR(AA1:AA116,$AR117)=TRUE,IF(SEARCH(AA$1,$A117)&gt;0,TRUE,FALSE)),"")</f>
        <v/>
      </c>
      <c r="AB117" s="17" t="str">
        <f>IFERROR(AND(OR(AB1:AE116,$AR117)=TRUE,IF(SEARCH(AB$1,$A117)&gt;0,TRUE,FALSE)),"")</f>
        <v/>
      </c>
      <c r="AC117" s="17" t="str">
        <f>IFERROR(AND(OR(AC1:AE116,$AR117)=TRUE,IF(SEARCH(AC$1,$A117)&gt;0,TRUE,FALSE)),"")</f>
        <v/>
      </c>
      <c r="AD117" s="17" t="str">
        <f>IFERROR(AND(OR(AD1:AE116,$AR117)=TRUE,IF(SEARCH(AD$1,$A117)&gt;0,TRUE,FALSE)),"")</f>
        <v/>
      </c>
      <c r="AE117" s="17" t="str">
        <f>IFERROR(AND(OR(AE1:AE116,$AR117)=TRUE,IF(SEARCH(AE$1,$A117)&gt;0,TRUE,FALSE)),"")</f>
        <v/>
      </c>
      <c r="AF117" s="17" t="str">
        <f>IFERROR(AND(OR(AF1:AG116,$AR117)=TRUE,IF(SEARCH(AF$1,$A117)&gt;0,TRUE,FALSE)),"")</f>
        <v/>
      </c>
      <c r="AG117" s="17" t="str">
        <f>IFERROR(AND(OR(AG1:AG116,$AR117)=TRUE,IF(SEARCH(AG$1,$A117)&gt;0,TRUE,FALSE)),"")</f>
        <v/>
      </c>
      <c r="AH117" s="17" t="str">
        <f>IFERROR(AND(OR(AH1:AH116,$AR117)=TRUE,IF(SEARCH(AH$1,$A117)&gt;0,TRUE,FALSE)),"")</f>
        <v/>
      </c>
      <c r="AI117" s="17" t="str">
        <f>IFERROR(AND(OR(AI1:AL116,$AR117)=TRUE,IF(SEARCH(AI$1,$A117)&gt;0,TRUE,FALSE)),"")</f>
        <v/>
      </c>
      <c r="AJ117" s="17" t="str">
        <f>IFERROR(AND(OR(AJ1:AL116,$AR117)=TRUE,IF(SEARCH(AJ$1,$A117)&gt;0,TRUE,FALSE)),"")</f>
        <v/>
      </c>
      <c r="AK117" s="17" t="str">
        <f>IFERROR(AND(OR(AK1:AL116,$AR117)=TRUE,IF(SEARCH(AK$1,$A117)&gt;0,TRUE,FALSE)),"")</f>
        <v/>
      </c>
      <c r="AL117" s="17" t="str">
        <f>IFERROR(AND(OR(AL1:AL116,$AR117)=TRUE,IF(SEARCH(AL$1,$A117)&gt;0,TRUE,FALSE)),"")</f>
        <v/>
      </c>
      <c r="AM117" s="17" t="str">
        <f>IFERROR(AND(OR(AM1:AO116,$AR117)=TRUE,IF(SEARCH(AM$1,$A117)&gt;0,TRUE,FALSE)),"")</f>
        <v/>
      </c>
      <c r="AN117" s="17" t="str">
        <f>IFERROR(AND(OR(AN1:AO116,$AR117)=TRUE,IF(SEARCH(AN$1,$A117)&gt;0,TRUE,FALSE)),"")</f>
        <v/>
      </c>
      <c r="AO117" s="17" t="str">
        <f>IFERROR(AND(OR(AO1:AO116,$AR117)=TRUE,IF(SEARCH(AO$1,$A117)&gt;0,TRUE,FALSE)),"")</f>
        <v/>
      </c>
      <c r="AP117" s="17">
        <f t="shared" si="15"/>
        <v>0</v>
      </c>
      <c r="AQ117" s="17" t="b">
        <f t="shared" si="16"/>
        <v>0</v>
      </c>
      <c r="AR117" s="17" t="b">
        <f t="shared" si="17"/>
        <v>0</v>
      </c>
      <c r="AS117" s="17" t="b">
        <f t="shared" si="18"/>
        <v>0</v>
      </c>
      <c r="AT117" s="17" t="b">
        <f>IF(E117&gt;'Overview (RESPONSES REQUIRED)'!$F$56,FALSE,TRUE)</f>
        <v>0</v>
      </c>
      <c r="AU117" s="17" t="b">
        <f>IF('Overview (RESPONSES REQUIRED)'!$D$56="Y", TRUE, FALSE)</f>
        <v>0</v>
      </c>
      <c r="AV117" s="17" t="str">
        <f t="shared" si="19"/>
        <v>N</v>
      </c>
    </row>
    <row r="118" spans="1:48" ht="15" x14ac:dyDescent="0.15">
      <c r="A118" s="17" t="s">
        <v>2079</v>
      </c>
      <c r="B118" s="17">
        <v>1</v>
      </c>
      <c r="C118" s="17">
        <v>1</v>
      </c>
      <c r="D118" s="17" t="s">
        <v>2020</v>
      </c>
      <c r="E118" s="17">
        <v>2</v>
      </c>
      <c r="F118" s="17" t="str">
        <f>IF('ENDC-mmW'!P121="Y", "Y", IF('ENDC-mmW'!P121="N", "N", 0))</f>
        <v>N</v>
      </c>
      <c r="G118" s="17" t="str">
        <f>IFERROR(AND(OR(G1:H117,$AR118)=TRUE,IF(SEARCH(G$1,$A118)&gt;0,TRUE,FALSE)),"")</f>
        <v/>
      </c>
      <c r="H118" s="17" t="str">
        <f>IFERROR(AND(OR(H1:H117,$AR118)=TRUE,IF(SEARCH(H$1,$A118)&gt;0,TRUE,FALSE)),"")</f>
        <v/>
      </c>
      <c r="I118" s="17" t="b">
        <f>IFERROR(AND(OR(I1:L117,$AR118)=TRUE,IF(SEARCH(I$1,$A118)&gt;0,TRUE,FALSE)),"")</f>
        <v>0</v>
      </c>
      <c r="J118" s="17" t="str">
        <f>IFERROR(AND(OR(J1:L117,$AR118)=TRUE,IF(SEARCH(J$1,$A118)&gt;0,TRUE,FALSE)),"")</f>
        <v/>
      </c>
      <c r="K118" s="17" t="str">
        <f>IFERROR(AND(OR(K1:L117,$AR118)=TRUE,IF(SEARCH(K$1,$A118)&gt;0,TRUE,FALSE)),"")</f>
        <v/>
      </c>
      <c r="L118" s="17" t="str">
        <f>IFERROR(AND(OR(L1:L117,$AR118)=TRUE,IF(SEARCH(L$1,$A118)&gt;0,TRUE,FALSE)),"")</f>
        <v/>
      </c>
      <c r="M118" s="17" t="str">
        <f>IFERROR(AND(OR(M1:M117,$AR118)=TRUE,IF(SEARCH(M$1,$A118)&gt;0,TRUE,FALSE)),"")</f>
        <v/>
      </c>
      <c r="N118" s="17" t="str">
        <f>IFERROR(AND(OR(N1:Q117,$AR118)=TRUE,IF(SEARCH(N$1,$A118)&gt;0,TRUE,FALSE)),"")</f>
        <v/>
      </c>
      <c r="O118" s="17" t="str">
        <f>IFERROR(AND(OR(O1:Q117,$AR118)=TRUE,IF(SEARCH(O$1,$A118)&gt;0,TRUE,FALSE)),"")</f>
        <v/>
      </c>
      <c r="P118" s="17" t="str">
        <f>IFERROR(AND(OR(P1:Q117,$AR118)=TRUE,IF(SEARCH(P$1,$A118)&gt;0,TRUE,FALSE)),"")</f>
        <v/>
      </c>
      <c r="Q118" s="17" t="str">
        <f>IFERROR(AND(OR(Q1:Q117,$AR118)=TRUE,IF(SEARCH(Q$1,$A118)&gt;0,TRUE,FALSE)),"")</f>
        <v/>
      </c>
      <c r="R118" s="17" t="str">
        <f>IFERROR(AND(OR(R1:S117,$AR118)=TRUE,IF(SEARCH(R$1,$A118)&gt;0,TRUE,FALSE)),"")</f>
        <v/>
      </c>
      <c r="S118" s="17" t="str">
        <f>IFERROR(AND(OR(S1:S117,$AR118)=TRUE,IF(SEARCH(S$1,$A118)&gt;0,TRUE,FALSE)),"")</f>
        <v/>
      </c>
      <c r="T118" s="17" t="str">
        <f>IFERROR(AND(OR(T1:T117,$AR118)=TRUE,IF(SEARCH(T$1,$A118)&gt;0,TRUE,FALSE)),"")</f>
        <v/>
      </c>
      <c r="U118" s="17" t="str">
        <f>IFERROR(AND(OR(U1:V117,$AR118)=TRUE,IF(SEARCH(U$1,$A118)&gt;0,TRUE,FALSE)),"")</f>
        <v/>
      </c>
      <c r="V118" s="17" t="str">
        <f>IFERROR(AND(OR(V1:V117,$AR118)=TRUE,IF(SEARCH(V$1,$A118)&gt;0,TRUE,FALSE)),"")</f>
        <v/>
      </c>
      <c r="W118" s="17" t="str">
        <f>IFERROR(AND(OR(W1:Z117,$AR118)=TRUE,IF(SEARCH(W$1,$A118)&gt;0,TRUE,FALSE)),"")</f>
        <v/>
      </c>
      <c r="X118" s="17" t="str">
        <f>IFERROR(AND(OR(X1:Z117,$AR118)=TRUE,IF(SEARCH(X$1,$A118)&gt;0,TRUE,FALSE)),"")</f>
        <v/>
      </c>
      <c r="Y118" s="17" t="str">
        <f>IFERROR(AND(OR(Y1:Z117,$AR118)=TRUE,IF(SEARCH(Y$1,$A118)&gt;0,TRUE,FALSE)),"")</f>
        <v/>
      </c>
      <c r="Z118" s="17" t="str">
        <f>IFERROR(AND(OR(Z1:Z117,$AR118)=TRUE,IF(SEARCH(Z$1,$A118)&gt;0,TRUE,FALSE)),"")</f>
        <v/>
      </c>
      <c r="AA118" s="17" t="str">
        <f>IFERROR(AND(OR(AA1:AA117,$AR118)=TRUE,IF(SEARCH(AA$1,$A118)&gt;0,TRUE,FALSE)),"")</f>
        <v/>
      </c>
      <c r="AB118" s="17" t="str">
        <f>IFERROR(AND(OR(AB1:AE117,$AR118)=TRUE,IF(SEARCH(AB$1,$A118)&gt;0,TRUE,FALSE)),"")</f>
        <v/>
      </c>
      <c r="AC118" s="17" t="str">
        <f>IFERROR(AND(OR(AC1:AE117,$AR118)=TRUE,IF(SEARCH(AC$1,$A118)&gt;0,TRUE,FALSE)),"")</f>
        <v/>
      </c>
      <c r="AD118" s="17" t="str">
        <f>IFERROR(AND(OR(AD1:AE117,$AR118)=TRUE,IF(SEARCH(AD$1,$A118)&gt;0,TRUE,FALSE)),"")</f>
        <v/>
      </c>
      <c r="AE118" s="17" t="str">
        <f>IFERROR(AND(OR(AE1:AE117,$AR118)=TRUE,IF(SEARCH(AE$1,$A118)&gt;0,TRUE,FALSE)),"")</f>
        <v/>
      </c>
      <c r="AF118" s="17" t="str">
        <f>IFERROR(AND(OR(AF1:AG117,$AR118)=TRUE,IF(SEARCH(AF$1,$A118)&gt;0,TRUE,FALSE)),"")</f>
        <v/>
      </c>
      <c r="AG118" s="17" t="str">
        <f>IFERROR(AND(OR(AG1:AG117,$AR118)=TRUE,IF(SEARCH(AG$1,$A118)&gt;0,TRUE,FALSE)),"")</f>
        <v/>
      </c>
      <c r="AH118" s="17" t="str">
        <f>IFERROR(AND(OR(AH1:AH117,$AR118)=TRUE,IF(SEARCH(AH$1,$A118)&gt;0,TRUE,FALSE)),"")</f>
        <v/>
      </c>
      <c r="AI118" s="17" t="str">
        <f>IFERROR(AND(OR(AI1:AL117,$AR118)=TRUE,IF(SEARCH(AI$1,$A118)&gt;0,TRUE,FALSE)),"")</f>
        <v/>
      </c>
      <c r="AJ118" s="17" t="str">
        <f>IFERROR(AND(OR(AJ1:AL117,$AR118)=TRUE,IF(SEARCH(AJ$1,$A118)&gt;0,TRUE,FALSE)),"")</f>
        <v/>
      </c>
      <c r="AK118" s="17" t="str">
        <f>IFERROR(AND(OR(AK1:AL117,$AR118)=TRUE,IF(SEARCH(AK$1,$A118)&gt;0,TRUE,FALSE)),"")</f>
        <v/>
      </c>
      <c r="AL118" s="17" t="str">
        <f>IFERROR(AND(OR(AL1:AL117,$AR118)=TRUE,IF(SEARCH(AL$1,$A118)&gt;0,TRUE,FALSE)),"")</f>
        <v/>
      </c>
      <c r="AM118" s="17" t="str">
        <f>IFERROR(AND(OR(AM1:AO117,$AR118)=TRUE,IF(SEARCH(AM$1,$A118)&gt;0,TRUE,FALSE)),"")</f>
        <v/>
      </c>
      <c r="AN118" s="17" t="str">
        <f>IFERROR(AND(OR(AN1:AO117,$AR118)=TRUE,IF(SEARCH(AN$1,$A118)&gt;0,TRUE,FALSE)),"")</f>
        <v/>
      </c>
      <c r="AO118" s="17" t="b">
        <f>IFERROR(AND(OR(AO1:AO117,$AR118)=TRUE,IF(SEARCH(AO$1,$A118)&gt;0,TRUE,FALSE)),"")</f>
        <v>0</v>
      </c>
      <c r="AP118" s="17">
        <f t="shared" si="15"/>
        <v>0</v>
      </c>
      <c r="AQ118" s="17" t="b">
        <f t="shared" si="16"/>
        <v>0</v>
      </c>
      <c r="AR118" s="17" t="b">
        <f t="shared" si="17"/>
        <v>0</v>
      </c>
      <c r="AS118" s="17" t="b">
        <f t="shared" si="18"/>
        <v>0</v>
      </c>
      <c r="AT118" s="17" t="b">
        <f>IF(E118&gt;'Overview (RESPONSES REQUIRED)'!$F$56,FALSE,TRUE)</f>
        <v>0</v>
      </c>
      <c r="AU118" s="17" t="b">
        <f>IF('Overview (RESPONSES REQUIRED)'!$D$56="Y", TRUE, FALSE)</f>
        <v>0</v>
      </c>
      <c r="AV118" s="17" t="str">
        <f t="shared" si="19"/>
        <v>N</v>
      </c>
    </row>
    <row r="119" spans="1:48" ht="15" x14ac:dyDescent="0.15">
      <c r="A119" s="17" t="s">
        <v>2080</v>
      </c>
      <c r="B119" s="17">
        <v>1</v>
      </c>
      <c r="C119" s="17">
        <v>1</v>
      </c>
      <c r="D119" s="17" t="s">
        <v>2020</v>
      </c>
      <c r="E119" s="17">
        <v>2</v>
      </c>
      <c r="F119" s="17" t="str">
        <f>IF('ENDC-mmW'!P122="Y", "Y", IF('ENDC-mmW'!P122="N", "N", 0))</f>
        <v>N</v>
      </c>
      <c r="G119" s="17" t="str">
        <f>IFERROR(AND(OR(G1:H118,$AR119)=TRUE,IF(SEARCH(G$1,$A119)&gt;0,TRUE,FALSE)),"")</f>
        <v/>
      </c>
      <c r="H119" s="17" t="str">
        <f>IFERROR(AND(OR(H1:H118,$AR119)=TRUE,IF(SEARCH(H$1,$A119)&gt;0,TRUE,FALSE)),"")</f>
        <v/>
      </c>
      <c r="I119" s="17" t="str">
        <f>IFERROR(AND(OR(I1:L118,$AR119)=TRUE,IF(SEARCH(I$1,$A119)&gt;0,TRUE,FALSE)),"")</f>
        <v/>
      </c>
      <c r="J119" s="17" t="str">
        <f>IFERROR(AND(OR(J1:L118,$AR119)=TRUE,IF(SEARCH(J$1,$A119)&gt;0,TRUE,FALSE)),"")</f>
        <v/>
      </c>
      <c r="K119" s="17" t="str">
        <f>IFERROR(AND(OR(K1:L118,$AR119)=TRUE,IF(SEARCH(K$1,$A119)&gt;0,TRUE,FALSE)),"")</f>
        <v/>
      </c>
      <c r="L119" s="17" t="str">
        <f>IFERROR(AND(OR(L1:L118,$AR119)=TRUE,IF(SEARCH(L$1,$A119)&gt;0,TRUE,FALSE)),"")</f>
        <v/>
      </c>
      <c r="M119" s="17" t="str">
        <f>IFERROR(AND(OR(M1:M118,$AR119)=TRUE,IF(SEARCH(M$1,$A119)&gt;0,TRUE,FALSE)),"")</f>
        <v/>
      </c>
      <c r="N119" s="17" t="b">
        <f>IFERROR(AND(OR(N1:Q118,$AR119)=TRUE,IF(SEARCH(N$1,$A119)&gt;0,TRUE,FALSE)),"")</f>
        <v>0</v>
      </c>
      <c r="O119" s="17" t="str">
        <f>IFERROR(AND(OR(O1:Q118,$AR119)=TRUE,IF(SEARCH(O$1,$A119)&gt;0,TRUE,FALSE)),"")</f>
        <v/>
      </c>
      <c r="P119" s="17" t="str">
        <f>IFERROR(AND(OR(P1:Q118,$AR119)=TRUE,IF(SEARCH(P$1,$A119)&gt;0,TRUE,FALSE)),"")</f>
        <v/>
      </c>
      <c r="Q119" s="17" t="str">
        <f>IFERROR(AND(OR(Q1:Q118,$AR119)=TRUE,IF(SEARCH(Q$1,$A119)&gt;0,TRUE,FALSE)),"")</f>
        <v/>
      </c>
      <c r="R119" s="17" t="str">
        <f>IFERROR(AND(OR(R1:S118,$AR119)=TRUE,IF(SEARCH(R$1,$A119)&gt;0,TRUE,FALSE)),"")</f>
        <v/>
      </c>
      <c r="S119" s="17" t="str">
        <f>IFERROR(AND(OR(S1:S118,$AR119)=TRUE,IF(SEARCH(S$1,$A119)&gt;0,TRUE,FALSE)),"")</f>
        <v/>
      </c>
      <c r="T119" s="17" t="str">
        <f>IFERROR(AND(OR(T1:T118,$AR119)=TRUE,IF(SEARCH(T$1,$A119)&gt;0,TRUE,FALSE)),"")</f>
        <v/>
      </c>
      <c r="U119" s="17" t="str">
        <f>IFERROR(AND(OR(U1:V118,$AR119)=TRUE,IF(SEARCH(U$1,$A119)&gt;0,TRUE,FALSE)),"")</f>
        <v/>
      </c>
      <c r="V119" s="17" t="str">
        <f>IFERROR(AND(OR(V1:V118,$AR119)=TRUE,IF(SEARCH(V$1,$A119)&gt;0,TRUE,FALSE)),"")</f>
        <v/>
      </c>
      <c r="W119" s="17" t="str">
        <f>IFERROR(AND(OR(W1:Z118,$AR119)=TRUE,IF(SEARCH(W$1,$A119)&gt;0,TRUE,FALSE)),"")</f>
        <v/>
      </c>
      <c r="X119" s="17" t="str">
        <f>IFERROR(AND(OR(X1:Z118,$AR119)=TRUE,IF(SEARCH(X$1,$A119)&gt;0,TRUE,FALSE)),"")</f>
        <v/>
      </c>
      <c r="Y119" s="17" t="str">
        <f>IFERROR(AND(OR(Y1:Z118,$AR119)=TRUE,IF(SEARCH(Y$1,$A119)&gt;0,TRUE,FALSE)),"")</f>
        <v/>
      </c>
      <c r="Z119" s="17" t="str">
        <f>IFERROR(AND(OR(Z1:Z118,$AR119)=TRUE,IF(SEARCH(Z$1,$A119)&gt;0,TRUE,FALSE)),"")</f>
        <v/>
      </c>
      <c r="AA119" s="17" t="str">
        <f>IFERROR(AND(OR(AA1:AA118,$AR119)=TRUE,IF(SEARCH(AA$1,$A119)&gt;0,TRUE,FALSE)),"")</f>
        <v/>
      </c>
      <c r="AB119" s="17" t="str">
        <f>IFERROR(AND(OR(AB1:AE118,$AR119)=TRUE,IF(SEARCH(AB$1,$A119)&gt;0,TRUE,FALSE)),"")</f>
        <v/>
      </c>
      <c r="AC119" s="17" t="str">
        <f>IFERROR(AND(OR(AC1:AE118,$AR119)=TRUE,IF(SEARCH(AC$1,$A119)&gt;0,TRUE,FALSE)),"")</f>
        <v/>
      </c>
      <c r="AD119" s="17" t="str">
        <f>IFERROR(AND(OR(AD1:AE118,$AR119)=TRUE,IF(SEARCH(AD$1,$A119)&gt;0,TRUE,FALSE)),"")</f>
        <v/>
      </c>
      <c r="AE119" s="17" t="str">
        <f>IFERROR(AND(OR(AE1:AE118,$AR119)=TRUE,IF(SEARCH(AE$1,$A119)&gt;0,TRUE,FALSE)),"")</f>
        <v/>
      </c>
      <c r="AF119" s="17" t="str">
        <f>IFERROR(AND(OR(AF1:AG118,$AR119)=TRUE,IF(SEARCH(AF$1,$A119)&gt;0,TRUE,FALSE)),"")</f>
        <v/>
      </c>
      <c r="AG119" s="17" t="str">
        <f>IFERROR(AND(OR(AG1:AG118,$AR119)=TRUE,IF(SEARCH(AG$1,$A119)&gt;0,TRUE,FALSE)),"")</f>
        <v/>
      </c>
      <c r="AH119" s="17" t="str">
        <f>IFERROR(AND(OR(AH1:AH118,$AR119)=TRUE,IF(SEARCH(AH$1,$A119)&gt;0,TRUE,FALSE)),"")</f>
        <v/>
      </c>
      <c r="AI119" s="17" t="str">
        <f>IFERROR(AND(OR(AI1:AL118,$AR119)=TRUE,IF(SEARCH(AI$1,$A119)&gt;0,TRUE,FALSE)),"")</f>
        <v/>
      </c>
      <c r="AJ119" s="17" t="str">
        <f>IFERROR(AND(OR(AJ1:AL118,$AR119)=TRUE,IF(SEARCH(AJ$1,$A119)&gt;0,TRUE,FALSE)),"")</f>
        <v/>
      </c>
      <c r="AK119" s="17" t="str">
        <f>IFERROR(AND(OR(AK1:AL118,$AR119)=TRUE,IF(SEARCH(AK$1,$A119)&gt;0,TRUE,FALSE)),"")</f>
        <v/>
      </c>
      <c r="AL119" s="17" t="str">
        <f>IFERROR(AND(OR(AL1:AL118,$AR119)=TRUE,IF(SEARCH(AL$1,$A119)&gt;0,TRUE,FALSE)),"")</f>
        <v/>
      </c>
      <c r="AM119" s="17" t="str">
        <f>IFERROR(AND(OR(AM1:AO118,$AR119)=TRUE,IF(SEARCH(AM$1,$A119)&gt;0,TRUE,FALSE)),"")</f>
        <v/>
      </c>
      <c r="AN119" s="17" t="str">
        <f>IFERROR(AND(OR(AN1:AO118,$AR119)=TRUE,IF(SEARCH(AN$1,$A119)&gt;0,TRUE,FALSE)),"")</f>
        <v/>
      </c>
      <c r="AO119" s="17" t="b">
        <f>IFERROR(AND(OR(AO1:AO118,$AR119)=TRUE,IF(SEARCH(AO$1,$A119)&gt;0,TRUE,FALSE)),"")</f>
        <v>0</v>
      </c>
      <c r="AP119" s="17">
        <f t="shared" si="15"/>
        <v>0</v>
      </c>
      <c r="AQ119" s="17" t="b">
        <f t="shared" si="16"/>
        <v>0</v>
      </c>
      <c r="AR119" s="17" t="b">
        <f t="shared" si="17"/>
        <v>0</v>
      </c>
      <c r="AS119" s="17" t="b">
        <f t="shared" si="18"/>
        <v>0</v>
      </c>
      <c r="AT119" s="17" t="b">
        <f>IF(E119&gt;'Overview (RESPONSES REQUIRED)'!$F$56,FALSE,TRUE)</f>
        <v>0</v>
      </c>
      <c r="AU119" s="17" t="b">
        <f>IF('Overview (RESPONSES REQUIRED)'!$D$56="Y", TRUE, FALSE)</f>
        <v>0</v>
      </c>
      <c r="AV119" s="17" t="str">
        <f t="shared" si="19"/>
        <v>N</v>
      </c>
    </row>
    <row r="120" spans="1:48" ht="15" x14ac:dyDescent="0.15">
      <c r="A120" s="17" t="s">
        <v>2081</v>
      </c>
      <c r="B120" s="17">
        <v>1</v>
      </c>
      <c r="C120" s="17">
        <v>1</v>
      </c>
      <c r="D120" s="17" t="s">
        <v>2020</v>
      </c>
      <c r="E120" s="17">
        <v>2</v>
      </c>
      <c r="F120" s="17" t="str">
        <f>IF('ENDC-mmW'!P123="Y", "Y", IF('ENDC-mmW'!P123="N", "N", 0))</f>
        <v>N</v>
      </c>
      <c r="G120" s="17" t="str">
        <f>IFERROR(AND(OR(G1:H119,$AR120)=TRUE,IF(SEARCH(G$1,$A120)&gt;0,TRUE,FALSE)),"")</f>
        <v/>
      </c>
      <c r="H120" s="17" t="str">
        <f>IFERROR(AND(OR(H1:H119,$AR120)=TRUE,IF(SEARCH(H$1,$A120)&gt;0,TRUE,FALSE)),"")</f>
        <v/>
      </c>
      <c r="I120" s="17" t="str">
        <f>IFERROR(AND(OR(I1:L119,$AR120)=TRUE,IF(SEARCH(I$1,$A120)&gt;0,TRUE,FALSE)),"")</f>
        <v/>
      </c>
      <c r="J120" s="17" t="str">
        <f>IFERROR(AND(OR(J1:L119,$AR120)=TRUE,IF(SEARCH(J$1,$A120)&gt;0,TRUE,FALSE)),"")</f>
        <v/>
      </c>
      <c r="K120" s="17" t="str">
        <f>IFERROR(AND(OR(K1:L119,$AR120)=TRUE,IF(SEARCH(K$1,$A120)&gt;0,TRUE,FALSE)),"")</f>
        <v/>
      </c>
      <c r="L120" s="17" t="str">
        <f>IFERROR(AND(OR(L1:L119,$AR120)=TRUE,IF(SEARCH(L$1,$A120)&gt;0,TRUE,FALSE)),"")</f>
        <v/>
      </c>
      <c r="M120" s="17" t="str">
        <f>IFERROR(AND(OR(M1:M119,$AR120)=TRUE,IF(SEARCH(M$1,$A120)&gt;0,TRUE,FALSE)),"")</f>
        <v/>
      </c>
      <c r="N120" s="17" t="str">
        <f>IFERROR(AND(OR(N1:Q119,$AR120)=TRUE,IF(SEARCH(N$1,$A120)&gt;0,TRUE,FALSE)),"")</f>
        <v/>
      </c>
      <c r="O120" s="17" t="str">
        <f>IFERROR(AND(OR(O1:Q119,$AR120)=TRUE,IF(SEARCH(O$1,$A120)&gt;0,TRUE,FALSE)),"")</f>
        <v/>
      </c>
      <c r="P120" s="17" t="str">
        <f>IFERROR(AND(OR(P1:Q119,$AR120)=TRUE,IF(SEARCH(P$1,$A120)&gt;0,TRUE,FALSE)),"")</f>
        <v/>
      </c>
      <c r="Q120" s="17" t="str">
        <f>IFERROR(AND(OR(Q1:Q119,$AR120)=TRUE,IF(SEARCH(Q$1,$A120)&gt;0,TRUE,FALSE)),"")</f>
        <v/>
      </c>
      <c r="R120" s="17" t="str">
        <f>IFERROR(AND(OR(R1:S119,$AR120)=TRUE,IF(SEARCH(R$1,$A120)&gt;0,TRUE,FALSE)),"")</f>
        <v/>
      </c>
      <c r="S120" s="17" t="str">
        <f>IFERROR(AND(OR(S1:S119,$AR120)=TRUE,IF(SEARCH(S$1,$A120)&gt;0,TRUE,FALSE)),"")</f>
        <v/>
      </c>
      <c r="T120" s="17" t="b">
        <f>IFERROR(AND(OR(T1:T119,$AR120)=TRUE,IF(SEARCH(T$1,$A120)&gt;0,TRUE,FALSE)),"")</f>
        <v>0</v>
      </c>
      <c r="U120" s="17" t="str">
        <f>IFERROR(AND(OR(U1:V119,$AR120)=TRUE,IF(SEARCH(U$1,$A120)&gt;0,TRUE,FALSE)),"")</f>
        <v/>
      </c>
      <c r="V120" s="17" t="str">
        <f>IFERROR(AND(OR(V1:V119,$AR120)=TRUE,IF(SEARCH(V$1,$A120)&gt;0,TRUE,FALSE)),"")</f>
        <v/>
      </c>
      <c r="W120" s="17" t="str">
        <f>IFERROR(AND(OR(W1:Z119,$AR120)=TRUE,IF(SEARCH(W$1,$A120)&gt;0,TRUE,FALSE)),"")</f>
        <v/>
      </c>
      <c r="X120" s="17" t="str">
        <f>IFERROR(AND(OR(X1:Z119,$AR120)=TRUE,IF(SEARCH(X$1,$A120)&gt;0,TRUE,FALSE)),"")</f>
        <v/>
      </c>
      <c r="Y120" s="17" t="str">
        <f>IFERROR(AND(OR(Y1:Z119,$AR120)=TRUE,IF(SEARCH(Y$1,$A120)&gt;0,TRUE,FALSE)),"")</f>
        <v/>
      </c>
      <c r="Z120" s="17" t="str">
        <f>IFERROR(AND(OR(Z1:Z119,$AR120)=TRUE,IF(SEARCH(Z$1,$A120)&gt;0,TRUE,FALSE)),"")</f>
        <v/>
      </c>
      <c r="AA120" s="17" t="str">
        <f>IFERROR(AND(OR(AA1:AA119,$AR120)=TRUE,IF(SEARCH(AA$1,$A120)&gt;0,TRUE,FALSE)),"")</f>
        <v/>
      </c>
      <c r="AB120" s="17" t="str">
        <f>IFERROR(AND(OR(AB1:AE119,$AR120)=TRUE,IF(SEARCH(AB$1,$A120)&gt;0,TRUE,FALSE)),"")</f>
        <v/>
      </c>
      <c r="AC120" s="17" t="str">
        <f>IFERROR(AND(OR(AC1:AE119,$AR120)=TRUE,IF(SEARCH(AC$1,$A120)&gt;0,TRUE,FALSE)),"")</f>
        <v/>
      </c>
      <c r="AD120" s="17" t="str">
        <f>IFERROR(AND(OR(AD1:AE119,$AR120)=TRUE,IF(SEARCH(AD$1,$A120)&gt;0,TRUE,FALSE)),"")</f>
        <v/>
      </c>
      <c r="AE120" s="17" t="str">
        <f>IFERROR(AND(OR(AE1:AE119,$AR120)=TRUE,IF(SEARCH(AE$1,$A120)&gt;0,TRUE,FALSE)),"")</f>
        <v/>
      </c>
      <c r="AF120" s="17" t="str">
        <f>IFERROR(AND(OR(AF1:AG119,$AR120)=TRUE,IF(SEARCH(AF$1,$A120)&gt;0,TRUE,FALSE)),"")</f>
        <v/>
      </c>
      <c r="AG120" s="17" t="str">
        <f>IFERROR(AND(OR(AG1:AG119,$AR120)=TRUE,IF(SEARCH(AG$1,$A120)&gt;0,TRUE,FALSE)),"")</f>
        <v/>
      </c>
      <c r="AH120" s="17" t="str">
        <f>IFERROR(AND(OR(AH1:AH119,$AR120)=TRUE,IF(SEARCH(AH$1,$A120)&gt;0,TRUE,FALSE)),"")</f>
        <v/>
      </c>
      <c r="AI120" s="17" t="str">
        <f>IFERROR(AND(OR(AI1:AL119,$AR120)=TRUE,IF(SEARCH(AI$1,$A120)&gt;0,TRUE,FALSE)),"")</f>
        <v/>
      </c>
      <c r="AJ120" s="17" t="str">
        <f>IFERROR(AND(OR(AJ1:AL119,$AR120)=TRUE,IF(SEARCH(AJ$1,$A120)&gt;0,TRUE,FALSE)),"")</f>
        <v/>
      </c>
      <c r="AK120" s="17" t="str">
        <f>IFERROR(AND(OR(AK1:AL119,$AR120)=TRUE,IF(SEARCH(AK$1,$A120)&gt;0,TRUE,FALSE)),"")</f>
        <v/>
      </c>
      <c r="AL120" s="17" t="str">
        <f>IFERROR(AND(OR(AL1:AL119,$AR120)=TRUE,IF(SEARCH(AL$1,$A120)&gt;0,TRUE,FALSE)),"")</f>
        <v/>
      </c>
      <c r="AM120" s="17" t="str">
        <f>IFERROR(AND(OR(AM1:AO119,$AR120)=TRUE,IF(SEARCH(AM$1,$A120)&gt;0,TRUE,FALSE)),"")</f>
        <v/>
      </c>
      <c r="AN120" s="17" t="str">
        <f>IFERROR(AND(OR(AN1:AO119,$AR120)=TRUE,IF(SEARCH(AN$1,$A120)&gt;0,TRUE,FALSE)),"")</f>
        <v/>
      </c>
      <c r="AO120" s="17" t="b">
        <f>IFERROR(AND(OR(AO1:AO119,$AR120)=TRUE,IF(SEARCH(AO$1,$A120)&gt;0,TRUE,FALSE)),"")</f>
        <v>0</v>
      </c>
      <c r="AP120" s="17">
        <f t="shared" si="15"/>
        <v>0</v>
      </c>
      <c r="AQ120" s="17" t="b">
        <f t="shared" si="16"/>
        <v>0</v>
      </c>
      <c r="AR120" s="17" t="b">
        <f t="shared" si="17"/>
        <v>0</v>
      </c>
      <c r="AS120" s="17" t="b">
        <f t="shared" si="18"/>
        <v>0</v>
      </c>
      <c r="AT120" s="17" t="b">
        <f>IF(E120&gt;'Overview (RESPONSES REQUIRED)'!$F$56,FALSE,TRUE)</f>
        <v>0</v>
      </c>
      <c r="AU120" s="17" t="b">
        <f>IF('Overview (RESPONSES REQUIRED)'!$D$56="Y", TRUE, FALSE)</f>
        <v>0</v>
      </c>
      <c r="AV120" s="17" t="str">
        <f t="shared" si="19"/>
        <v>N</v>
      </c>
    </row>
    <row r="121" spans="1:48" ht="15" x14ac:dyDescent="0.15">
      <c r="A121" s="17" t="s">
        <v>2082</v>
      </c>
      <c r="B121" s="17">
        <v>1</v>
      </c>
      <c r="C121" s="17">
        <v>1</v>
      </c>
      <c r="D121" s="17" t="s">
        <v>2020</v>
      </c>
      <c r="E121" s="17">
        <v>2</v>
      </c>
      <c r="F121" s="17" t="str">
        <f>IF('ENDC-mmW'!P124="Y", "Y", IF('ENDC-mmW'!P124="N", "N", 0))</f>
        <v>N</v>
      </c>
      <c r="G121" s="17" t="b">
        <f>IFERROR(AND(OR(G1:H120,$AR121)=TRUE,IF(SEARCH(G$1,$A121)&gt;0,TRUE,FALSE)),"")</f>
        <v>0</v>
      </c>
      <c r="H121" s="17" t="str">
        <f>IFERROR(AND(OR(H1:H120,$AR121)=TRUE,IF(SEARCH(H$1,$A121)&gt;0,TRUE,FALSE)),"")</f>
        <v/>
      </c>
      <c r="I121" s="17" t="str">
        <f>IFERROR(AND(OR(I1:L120,$AR121)=TRUE,IF(SEARCH(I$1,$A121)&gt;0,TRUE,FALSE)),"")</f>
        <v/>
      </c>
      <c r="J121" s="17" t="str">
        <f>IFERROR(AND(OR(J1:L120,$AR121)=TRUE,IF(SEARCH(J$1,$A121)&gt;0,TRUE,FALSE)),"")</f>
        <v/>
      </c>
      <c r="K121" s="17" t="str">
        <f>IFERROR(AND(OR(K1:L120,$AR121)=TRUE,IF(SEARCH(K$1,$A121)&gt;0,TRUE,FALSE)),"")</f>
        <v/>
      </c>
      <c r="L121" s="17" t="str">
        <f>IFERROR(AND(OR(L1:L120,$AR121)=TRUE,IF(SEARCH(L$1,$A121)&gt;0,TRUE,FALSE)),"")</f>
        <v/>
      </c>
      <c r="M121" s="17" t="str">
        <f>IFERROR(AND(OR(M1:M120,$AR121)=TRUE,IF(SEARCH(M$1,$A121)&gt;0,TRUE,FALSE)),"")</f>
        <v/>
      </c>
      <c r="N121" s="17" t="str">
        <f>IFERROR(AND(OR(N1:Q120,$AR121)=TRUE,IF(SEARCH(N$1,$A121)&gt;0,TRUE,FALSE)),"")</f>
        <v/>
      </c>
      <c r="O121" s="17" t="str">
        <f>IFERROR(AND(OR(O1:Q120,$AR121)=TRUE,IF(SEARCH(O$1,$A121)&gt;0,TRUE,FALSE)),"")</f>
        <v/>
      </c>
      <c r="P121" s="17" t="str">
        <f>IFERROR(AND(OR(P1:Q120,$AR121)=TRUE,IF(SEARCH(P$1,$A121)&gt;0,TRUE,FALSE)),"")</f>
        <v/>
      </c>
      <c r="Q121" s="17" t="str">
        <f>IFERROR(AND(OR(Q1:Q120,$AR121)=TRUE,IF(SEARCH(Q$1,$A121)&gt;0,TRUE,FALSE)),"")</f>
        <v/>
      </c>
      <c r="R121" s="17" t="str">
        <f>IFERROR(AND(OR(R1:S120,$AR121)=TRUE,IF(SEARCH(R$1,$A121)&gt;0,TRUE,FALSE)),"")</f>
        <v/>
      </c>
      <c r="S121" s="17" t="str">
        <f>IFERROR(AND(OR(S1:S120,$AR121)=TRUE,IF(SEARCH(S$1,$A121)&gt;0,TRUE,FALSE)),"")</f>
        <v/>
      </c>
      <c r="T121" s="17" t="str">
        <f>IFERROR(AND(OR(T1:T120,$AR121)=TRUE,IF(SEARCH(T$1,$A121)&gt;0,TRUE,FALSE)),"")</f>
        <v/>
      </c>
      <c r="U121" s="17" t="str">
        <f>IFERROR(AND(OR(U1:V120,$AR121)=TRUE,IF(SEARCH(U$1,$A121)&gt;0,TRUE,FALSE)),"")</f>
        <v/>
      </c>
      <c r="V121" s="17" t="str">
        <f>IFERROR(AND(OR(V1:V120,$AR121)=TRUE,IF(SEARCH(V$1,$A121)&gt;0,TRUE,FALSE)),"")</f>
        <v/>
      </c>
      <c r="W121" s="17" t="str">
        <f>IFERROR(AND(OR(W1:Z120,$AR121)=TRUE,IF(SEARCH(W$1,$A121)&gt;0,TRUE,FALSE)),"")</f>
        <v/>
      </c>
      <c r="X121" s="17" t="str">
        <f>IFERROR(AND(OR(X1:Z120,$AR121)=TRUE,IF(SEARCH(X$1,$A121)&gt;0,TRUE,FALSE)),"")</f>
        <v/>
      </c>
      <c r="Y121" s="17" t="str">
        <f>IFERROR(AND(OR(Y1:Z120,$AR121)=TRUE,IF(SEARCH(Y$1,$A121)&gt;0,TRUE,FALSE)),"")</f>
        <v/>
      </c>
      <c r="Z121" s="17" t="str">
        <f>IFERROR(AND(OR(Z1:Z120,$AR121)=TRUE,IF(SEARCH(Z$1,$A121)&gt;0,TRUE,FALSE)),"")</f>
        <v/>
      </c>
      <c r="AA121" s="17" t="str">
        <f>IFERROR(AND(OR(AA1:AA120,$AR121)=TRUE,IF(SEARCH(AA$1,$A121)&gt;0,TRUE,FALSE)),"")</f>
        <v/>
      </c>
      <c r="AB121" s="17" t="str">
        <f>IFERROR(AND(OR(AB1:AE120,$AR121)=TRUE,IF(SEARCH(AB$1,$A121)&gt;0,TRUE,FALSE)),"")</f>
        <v/>
      </c>
      <c r="AC121" s="17" t="str">
        <f>IFERROR(AND(OR(AC1:AE120,$AR121)=TRUE,IF(SEARCH(AC$1,$A121)&gt;0,TRUE,FALSE)),"")</f>
        <v/>
      </c>
      <c r="AD121" s="17" t="str">
        <f>IFERROR(AND(OR(AD1:AE120,$AR121)=TRUE,IF(SEARCH(AD$1,$A121)&gt;0,TRUE,FALSE)),"")</f>
        <v/>
      </c>
      <c r="AE121" s="17" t="str">
        <f>IFERROR(AND(OR(AE1:AE120,$AR121)=TRUE,IF(SEARCH(AE$1,$A121)&gt;0,TRUE,FALSE)),"")</f>
        <v/>
      </c>
      <c r="AF121" s="17" t="str">
        <f>IFERROR(AND(OR(AF1:AG120,$AR121)=TRUE,IF(SEARCH(AF$1,$A121)&gt;0,TRUE,FALSE)),"")</f>
        <v/>
      </c>
      <c r="AG121" s="17" t="str">
        <f>IFERROR(AND(OR(AG1:AG120,$AR121)=TRUE,IF(SEARCH(AG$1,$A121)&gt;0,TRUE,FALSE)),"")</f>
        <v/>
      </c>
      <c r="AH121" s="17" t="str">
        <f>IFERROR(AND(OR(AH1:AH120,$AR121)=TRUE,IF(SEARCH(AH$1,$A121)&gt;0,TRUE,FALSE)),"")</f>
        <v/>
      </c>
      <c r="AI121" s="17" t="str">
        <f>IFERROR(AND(OR(AI1:AL120,$AR121)=TRUE,IF(SEARCH(AI$1,$A121)&gt;0,TRUE,FALSE)),"")</f>
        <v/>
      </c>
      <c r="AJ121" s="17" t="str">
        <f>IFERROR(AND(OR(AJ1:AL120,$AR121)=TRUE,IF(SEARCH(AJ$1,$A121)&gt;0,TRUE,FALSE)),"")</f>
        <v/>
      </c>
      <c r="AK121" s="17" t="str">
        <f>IFERROR(AND(OR(AK1:AL120,$AR121)=TRUE,IF(SEARCH(AK$1,$A121)&gt;0,TRUE,FALSE)),"")</f>
        <v/>
      </c>
      <c r="AL121" s="17" t="str">
        <f>IFERROR(AND(OR(AL1:AL120,$AR121)=TRUE,IF(SEARCH(AL$1,$A121)&gt;0,TRUE,FALSE)),"")</f>
        <v/>
      </c>
      <c r="AM121" s="17" t="str">
        <f>IFERROR(AND(OR(AM1:AO120,$AR121)=TRUE,IF(SEARCH(AM$1,$A121)&gt;0,TRUE,FALSE)),"")</f>
        <v/>
      </c>
      <c r="AN121" s="17" t="str">
        <f>IFERROR(AND(OR(AN1:AO120,$AR121)=TRUE,IF(SEARCH(AN$1,$A121)&gt;0,TRUE,FALSE)),"")</f>
        <v/>
      </c>
      <c r="AO121" s="17" t="str">
        <f>IFERROR(AND(OR(AO1:AO120,$AR121)=TRUE,IF(SEARCH(AO$1,$A121)&gt;0,TRUE,FALSE)),"")</f>
        <v/>
      </c>
      <c r="AP121" s="17">
        <f t="shared" si="15"/>
        <v>0</v>
      </c>
      <c r="AQ121" s="17" t="b">
        <f t="shared" si="16"/>
        <v>0</v>
      </c>
      <c r="AR121" s="17" t="b">
        <f t="shared" si="17"/>
        <v>0</v>
      </c>
      <c r="AS121" s="17" t="b">
        <f t="shared" si="18"/>
        <v>0</v>
      </c>
      <c r="AT121" s="17" t="b">
        <f>IF(E121&gt;'Overview (RESPONSES REQUIRED)'!$F$56,FALSE,TRUE)</f>
        <v>0</v>
      </c>
      <c r="AU121" s="17" t="b">
        <f>IF('Overview (RESPONSES REQUIRED)'!$D$56="Y", TRUE, FALSE)</f>
        <v>0</v>
      </c>
      <c r="AV121" s="17" t="str">
        <f t="shared" si="19"/>
        <v>N</v>
      </c>
    </row>
    <row r="122" spans="1:48" ht="15" x14ac:dyDescent="0.15">
      <c r="A122" s="17" t="s">
        <v>2083</v>
      </c>
      <c r="B122" s="17">
        <v>1</v>
      </c>
      <c r="C122" s="17">
        <v>1</v>
      </c>
      <c r="D122" s="17" t="s">
        <v>2020</v>
      </c>
      <c r="E122" s="17">
        <v>2</v>
      </c>
      <c r="F122" s="17" t="str">
        <f>IF('ENDC-mmW'!P125="Y", "Y", IF('ENDC-mmW'!P125="N", "N", 0))</f>
        <v>N</v>
      </c>
      <c r="G122" s="17" t="b">
        <f>IFERROR(AND(OR(G1:H121,$AR122)=TRUE,IF(SEARCH(G$1,$A122)&gt;0,TRUE,FALSE)),"")</f>
        <v>0</v>
      </c>
      <c r="H122" s="17" t="str">
        <f>IFERROR(AND(OR(H1:H121,$AR122)=TRUE,IF(SEARCH(H$1,$A122)&gt;0,TRUE,FALSE)),"")</f>
        <v/>
      </c>
      <c r="I122" s="17" t="str">
        <f>IFERROR(AND(OR(I1:L121,$AR122)=TRUE,IF(SEARCH(I$1,$A122)&gt;0,TRUE,FALSE)),"")</f>
        <v/>
      </c>
      <c r="J122" s="17" t="str">
        <f>IFERROR(AND(OR(J1:L121,$AR122)=TRUE,IF(SEARCH(J$1,$A122)&gt;0,TRUE,FALSE)),"")</f>
        <v/>
      </c>
      <c r="K122" s="17" t="str">
        <f>IFERROR(AND(OR(K1:L121,$AR122)=TRUE,IF(SEARCH(K$1,$A122)&gt;0,TRUE,FALSE)),"")</f>
        <v/>
      </c>
      <c r="L122" s="17" t="str">
        <f>IFERROR(AND(OR(L1:L121,$AR122)=TRUE,IF(SEARCH(L$1,$A122)&gt;0,TRUE,FALSE)),"")</f>
        <v/>
      </c>
      <c r="M122" s="17" t="str">
        <f>IFERROR(AND(OR(M1:M121,$AR122)=TRUE,IF(SEARCH(M$1,$A122)&gt;0,TRUE,FALSE)),"")</f>
        <v/>
      </c>
      <c r="N122" s="17" t="str">
        <f>IFERROR(AND(OR(N1:Q121,$AR122)=TRUE,IF(SEARCH(N$1,$A122)&gt;0,TRUE,FALSE)),"")</f>
        <v/>
      </c>
      <c r="O122" s="17" t="str">
        <f>IFERROR(AND(OR(O1:Q121,$AR122)=TRUE,IF(SEARCH(O$1,$A122)&gt;0,TRUE,FALSE)),"")</f>
        <v/>
      </c>
      <c r="P122" s="17" t="str">
        <f>IFERROR(AND(OR(P1:Q121,$AR122)=TRUE,IF(SEARCH(P$1,$A122)&gt;0,TRUE,FALSE)),"")</f>
        <v/>
      </c>
      <c r="Q122" s="17" t="str">
        <f>IFERROR(AND(OR(Q1:Q121,$AR122)=TRUE,IF(SEARCH(Q$1,$A122)&gt;0,TRUE,FALSE)),"")</f>
        <v/>
      </c>
      <c r="R122" s="17" t="str">
        <f>IFERROR(AND(OR(R1:S121,$AR122)=TRUE,IF(SEARCH(R$1,$A122)&gt;0,TRUE,FALSE)),"")</f>
        <v/>
      </c>
      <c r="S122" s="17" t="str">
        <f>IFERROR(AND(OR(S1:S121,$AR122)=TRUE,IF(SEARCH(S$1,$A122)&gt;0,TRUE,FALSE)),"")</f>
        <v/>
      </c>
      <c r="T122" s="17" t="str">
        <f>IFERROR(AND(OR(T1:T121,$AR122)=TRUE,IF(SEARCH(T$1,$A122)&gt;0,TRUE,FALSE)),"")</f>
        <v/>
      </c>
      <c r="U122" s="17" t="str">
        <f>IFERROR(AND(OR(U1:V121,$AR122)=TRUE,IF(SEARCH(U$1,$A122)&gt;0,TRUE,FALSE)),"")</f>
        <v/>
      </c>
      <c r="V122" s="17" t="str">
        <f>IFERROR(AND(OR(V1:V121,$AR122)=TRUE,IF(SEARCH(V$1,$A122)&gt;0,TRUE,FALSE)),"")</f>
        <v/>
      </c>
      <c r="W122" s="17" t="str">
        <f>IFERROR(AND(OR(W1:Z121,$AR122)=TRUE,IF(SEARCH(W$1,$A122)&gt;0,TRUE,FALSE)),"")</f>
        <v/>
      </c>
      <c r="X122" s="17" t="str">
        <f>IFERROR(AND(OR(X1:Z121,$AR122)=TRUE,IF(SEARCH(X$1,$A122)&gt;0,TRUE,FALSE)),"")</f>
        <v/>
      </c>
      <c r="Y122" s="17" t="str">
        <f>IFERROR(AND(OR(Y1:Z121,$AR122)=TRUE,IF(SEARCH(Y$1,$A122)&gt;0,TRUE,FALSE)),"")</f>
        <v/>
      </c>
      <c r="Z122" s="17" t="str">
        <f>IFERROR(AND(OR(Z1:Z121,$AR122)=TRUE,IF(SEARCH(Z$1,$A122)&gt;0,TRUE,FALSE)),"")</f>
        <v/>
      </c>
      <c r="AA122" s="17" t="str">
        <f>IFERROR(AND(OR(AA1:AA121,$AR122)=TRUE,IF(SEARCH(AA$1,$A122)&gt;0,TRUE,FALSE)),"")</f>
        <v/>
      </c>
      <c r="AB122" s="17" t="str">
        <f>IFERROR(AND(OR(AB1:AE121,$AR122)=TRUE,IF(SEARCH(AB$1,$A122)&gt;0,TRUE,FALSE)),"")</f>
        <v/>
      </c>
      <c r="AC122" s="17" t="str">
        <f>IFERROR(AND(OR(AC1:AE121,$AR122)=TRUE,IF(SEARCH(AC$1,$A122)&gt;0,TRUE,FALSE)),"")</f>
        <v/>
      </c>
      <c r="AD122" s="17" t="str">
        <f>IFERROR(AND(OR(AD1:AE121,$AR122)=TRUE,IF(SEARCH(AD$1,$A122)&gt;0,TRUE,FALSE)),"")</f>
        <v/>
      </c>
      <c r="AE122" s="17" t="str">
        <f>IFERROR(AND(OR(AE1:AE121,$AR122)=TRUE,IF(SEARCH(AE$1,$A122)&gt;0,TRUE,FALSE)),"")</f>
        <v/>
      </c>
      <c r="AF122" s="17" t="str">
        <f>IFERROR(AND(OR(AF1:AG121,$AR122)=TRUE,IF(SEARCH(AF$1,$A122)&gt;0,TRUE,FALSE)),"")</f>
        <v/>
      </c>
      <c r="AG122" s="17" t="str">
        <f>IFERROR(AND(OR(AG1:AG121,$AR122)=TRUE,IF(SEARCH(AG$1,$A122)&gt;0,TRUE,FALSE)),"")</f>
        <v/>
      </c>
      <c r="AH122" s="17" t="str">
        <f>IFERROR(AND(OR(AH1:AH121,$AR122)=TRUE,IF(SEARCH(AH$1,$A122)&gt;0,TRUE,FALSE)),"")</f>
        <v/>
      </c>
      <c r="AI122" s="17" t="str">
        <f>IFERROR(AND(OR(AI1:AL121,$AR122)=TRUE,IF(SEARCH(AI$1,$A122)&gt;0,TRUE,FALSE)),"")</f>
        <v/>
      </c>
      <c r="AJ122" s="17" t="str">
        <f>IFERROR(AND(OR(AJ1:AL121,$AR122)=TRUE,IF(SEARCH(AJ$1,$A122)&gt;0,TRUE,FALSE)),"")</f>
        <v/>
      </c>
      <c r="AK122" s="17" t="str">
        <f>IFERROR(AND(OR(AK1:AL121,$AR122)=TRUE,IF(SEARCH(AK$1,$A122)&gt;0,TRUE,FALSE)),"")</f>
        <v/>
      </c>
      <c r="AL122" s="17" t="str">
        <f>IFERROR(AND(OR(AL1:AL121,$AR122)=TRUE,IF(SEARCH(AL$1,$A122)&gt;0,TRUE,FALSE)),"")</f>
        <v/>
      </c>
      <c r="AM122" s="17" t="str">
        <f>IFERROR(AND(OR(AM1:AO121,$AR122)=TRUE,IF(SEARCH(AM$1,$A122)&gt;0,TRUE,FALSE)),"")</f>
        <v/>
      </c>
      <c r="AN122" s="17" t="str">
        <f>IFERROR(AND(OR(AN1:AO121,$AR122)=TRUE,IF(SEARCH(AN$1,$A122)&gt;0,TRUE,FALSE)),"")</f>
        <v/>
      </c>
      <c r="AO122" s="17" t="b">
        <f>IFERROR(AND(OR(AO1:AO121,$AR122)=TRUE,IF(SEARCH(AO$1,$A122)&gt;0,TRUE,FALSE)),"")</f>
        <v>0</v>
      </c>
      <c r="AP122" s="17">
        <f t="shared" si="15"/>
        <v>0</v>
      </c>
      <c r="AQ122" s="17" t="b">
        <f t="shared" si="16"/>
        <v>0</v>
      </c>
      <c r="AR122" s="17" t="b">
        <f t="shared" si="17"/>
        <v>0</v>
      </c>
      <c r="AS122" s="17" t="b">
        <f t="shared" si="18"/>
        <v>0</v>
      </c>
      <c r="AT122" s="17" t="b">
        <f>IF(E122&gt;'Overview (RESPONSES REQUIRED)'!$F$56,FALSE,TRUE)</f>
        <v>0</v>
      </c>
      <c r="AU122" s="17" t="b">
        <f>IF('Overview (RESPONSES REQUIRED)'!$D$56="Y", TRUE, FALSE)</f>
        <v>0</v>
      </c>
      <c r="AV122" s="17" t="str">
        <f t="shared" si="19"/>
        <v>N</v>
      </c>
    </row>
    <row r="123" spans="1:48" ht="15" x14ac:dyDescent="0.15">
      <c r="A123" s="17" t="s">
        <v>2084</v>
      </c>
      <c r="B123" s="17">
        <v>1</v>
      </c>
      <c r="C123" s="17">
        <v>1</v>
      </c>
      <c r="D123" s="17" t="s">
        <v>2020</v>
      </c>
      <c r="E123" s="17">
        <v>4</v>
      </c>
      <c r="F123" s="17" t="str">
        <f>IF('ENDC-mmW'!P126="Y", "Y", IF('ENDC-mmW'!P126="N", "N", 0))</f>
        <v>N</v>
      </c>
      <c r="G123" s="17" t="str">
        <f>IFERROR(AND(OR(G1:H122,$AR123)=TRUE,IF(SEARCH(G$1,$A123)&gt;0,TRUE,FALSE)),"")</f>
        <v/>
      </c>
      <c r="H123" s="17" t="str">
        <f>IFERROR(AND(OR(H1:H122,$AR123)=TRUE,IF(SEARCH(H$1,$A123)&gt;0,TRUE,FALSE)),"")</f>
        <v/>
      </c>
      <c r="I123" s="17" t="str">
        <f>IFERROR(AND(OR(I1:L122,$AR123)=TRUE,IF(SEARCH(I$1,$A123)&gt;0,TRUE,FALSE)),"")</f>
        <v/>
      </c>
      <c r="J123" s="17" t="b">
        <f>IFERROR(AND(OR(J1:L122,$AR123)=TRUE,IF(SEARCH(J$1,$A123)&gt;0,TRUE,FALSE)),"")</f>
        <v>0</v>
      </c>
      <c r="K123" s="17" t="str">
        <f>IFERROR(AND(OR(K1:L122,$AR123)=TRUE,IF(SEARCH(K$1,$A123)&gt;0,TRUE,FALSE)),"")</f>
        <v/>
      </c>
      <c r="L123" s="17" t="str">
        <f>IFERROR(AND(OR(L1:L122,$AR123)=TRUE,IF(SEARCH(L$1,$A123)&gt;0,TRUE,FALSE)),"")</f>
        <v/>
      </c>
      <c r="M123" s="17" t="str">
        <f>IFERROR(AND(OR(M1:M122,$AR123)=TRUE,IF(SEARCH(M$1,$A123)&gt;0,TRUE,FALSE)),"")</f>
        <v/>
      </c>
      <c r="N123" s="17" t="str">
        <f>IFERROR(AND(OR(N1:Q122,$AR123)=TRUE,IF(SEARCH(N$1,$A123)&gt;0,TRUE,FALSE)),"")</f>
        <v/>
      </c>
      <c r="O123" s="17" t="str">
        <f>IFERROR(AND(OR(O1:Q122,$AR123)=TRUE,IF(SEARCH(O$1,$A123)&gt;0,TRUE,FALSE)),"")</f>
        <v/>
      </c>
      <c r="P123" s="17" t="str">
        <f>IFERROR(AND(OR(P1:Q122,$AR123)=TRUE,IF(SEARCH(P$1,$A123)&gt;0,TRUE,FALSE)),"")</f>
        <v/>
      </c>
      <c r="Q123" s="17" t="str">
        <f>IFERROR(AND(OR(Q1:Q122,$AR123)=TRUE,IF(SEARCH(Q$1,$A123)&gt;0,TRUE,FALSE)),"")</f>
        <v/>
      </c>
      <c r="R123" s="17" t="str">
        <f>IFERROR(AND(OR(R1:S122,$AR123)=TRUE,IF(SEARCH(R$1,$A123)&gt;0,TRUE,FALSE)),"")</f>
        <v/>
      </c>
      <c r="S123" s="17" t="str">
        <f>IFERROR(AND(OR(S1:S122,$AR123)=TRUE,IF(SEARCH(S$1,$A123)&gt;0,TRUE,FALSE)),"")</f>
        <v/>
      </c>
      <c r="T123" s="17" t="str">
        <f>IFERROR(AND(OR(T1:T122,$AR123)=TRUE,IF(SEARCH(T$1,$A123)&gt;0,TRUE,FALSE)),"")</f>
        <v/>
      </c>
      <c r="U123" s="17" t="str">
        <f>IFERROR(AND(OR(U1:V122,$AR123)=TRUE,IF(SEARCH(U$1,$A123)&gt;0,TRUE,FALSE)),"")</f>
        <v/>
      </c>
      <c r="V123" s="17" t="str">
        <f>IFERROR(AND(OR(V1:V122,$AR123)=TRUE,IF(SEARCH(V$1,$A123)&gt;0,TRUE,FALSE)),"")</f>
        <v/>
      </c>
      <c r="W123" s="17" t="str">
        <f>IFERROR(AND(OR(W1:Z122,$AR123)=TRUE,IF(SEARCH(W$1,$A123)&gt;0,TRUE,FALSE)),"")</f>
        <v/>
      </c>
      <c r="X123" s="17" t="str">
        <f>IFERROR(AND(OR(X1:Z122,$AR123)=TRUE,IF(SEARCH(X$1,$A123)&gt;0,TRUE,FALSE)),"")</f>
        <v/>
      </c>
      <c r="Y123" s="17" t="str">
        <f>IFERROR(AND(OR(Y1:Z122,$AR123)=TRUE,IF(SEARCH(Y$1,$A123)&gt;0,TRUE,FALSE)),"")</f>
        <v/>
      </c>
      <c r="Z123" s="17" t="str">
        <f>IFERROR(AND(OR(Z1:Z122,$AR123)=TRUE,IF(SEARCH(Z$1,$A123)&gt;0,TRUE,FALSE)),"")</f>
        <v/>
      </c>
      <c r="AA123" s="17" t="str">
        <f>IFERROR(AND(OR(AA1:AA122,$AR123)=TRUE,IF(SEARCH(AA$1,$A123)&gt;0,TRUE,FALSE)),"")</f>
        <v/>
      </c>
      <c r="AB123" s="17" t="str">
        <f>IFERROR(AND(OR(AB1:AE122,$AR123)=TRUE,IF(SEARCH(AB$1,$A123)&gt;0,TRUE,FALSE)),"")</f>
        <v/>
      </c>
      <c r="AC123" s="17" t="str">
        <f>IFERROR(AND(OR(AC1:AE122,$AR123)=TRUE,IF(SEARCH(AC$1,$A123)&gt;0,TRUE,FALSE)),"")</f>
        <v/>
      </c>
      <c r="AD123" s="17" t="str">
        <f>IFERROR(AND(OR(AD1:AE122,$AR123)=TRUE,IF(SEARCH(AD$1,$A123)&gt;0,TRUE,FALSE)),"")</f>
        <v/>
      </c>
      <c r="AE123" s="17" t="str">
        <f>IFERROR(AND(OR(AE1:AE122,$AR123)=TRUE,IF(SEARCH(AE$1,$A123)&gt;0,TRUE,FALSE)),"")</f>
        <v/>
      </c>
      <c r="AF123" s="17" t="str">
        <f>IFERROR(AND(OR(AF1:AG122,$AR123)=TRUE,IF(SEARCH(AF$1,$A123)&gt;0,TRUE,FALSE)),"")</f>
        <v/>
      </c>
      <c r="AG123" s="17" t="str">
        <f>IFERROR(AND(OR(AG1:AG122,$AR123)=TRUE,IF(SEARCH(AG$1,$A123)&gt;0,TRUE,FALSE)),"")</f>
        <v/>
      </c>
      <c r="AH123" s="17" t="str">
        <f>IFERROR(AND(OR(AH1:AH122,$AR123)=TRUE,IF(SEARCH(AH$1,$A123)&gt;0,TRUE,FALSE)),"")</f>
        <v/>
      </c>
      <c r="AI123" s="17" t="str">
        <f>IFERROR(AND(OR(AI1:AL122,$AR123)=TRUE,IF(SEARCH(AI$1,$A123)&gt;0,TRUE,FALSE)),"")</f>
        <v/>
      </c>
      <c r="AJ123" s="17" t="str">
        <f>IFERROR(AND(OR(AJ1:AL122,$AR123)=TRUE,IF(SEARCH(AJ$1,$A123)&gt;0,TRUE,FALSE)),"")</f>
        <v/>
      </c>
      <c r="AK123" s="17" t="str">
        <f>IFERROR(AND(OR(AK1:AL122,$AR123)=TRUE,IF(SEARCH(AK$1,$A123)&gt;0,TRUE,FALSE)),"")</f>
        <v/>
      </c>
      <c r="AL123" s="17" t="str">
        <f>IFERROR(AND(OR(AL1:AL122,$AR123)=TRUE,IF(SEARCH(AL$1,$A123)&gt;0,TRUE,FALSE)),"")</f>
        <v/>
      </c>
      <c r="AM123" s="17" t="str">
        <f>IFERROR(AND(OR(AM1:AO122,$AR123)=TRUE,IF(SEARCH(AM$1,$A123)&gt;0,TRUE,FALSE)),"")</f>
        <v/>
      </c>
      <c r="AN123" s="17" t="str">
        <f>IFERROR(AND(OR(AN1:AO122,$AR123)=TRUE,IF(SEARCH(AN$1,$A123)&gt;0,TRUE,FALSE)),"")</f>
        <v/>
      </c>
      <c r="AO123" s="17" t="str">
        <f>IFERROR(AND(OR(AO1:AO122,$AR123)=TRUE,IF(SEARCH(AO$1,$A123)&gt;0,TRUE,FALSE)),"")</f>
        <v/>
      </c>
      <c r="AP123" s="17">
        <f t="shared" si="15"/>
        <v>0</v>
      </c>
      <c r="AQ123" s="17" t="b">
        <f t="shared" si="16"/>
        <v>0</v>
      </c>
      <c r="AR123" s="17" t="b">
        <f t="shared" si="17"/>
        <v>0</v>
      </c>
      <c r="AS123" s="17" t="b">
        <f t="shared" si="18"/>
        <v>0</v>
      </c>
      <c r="AT123" s="17" t="b">
        <f>IF(E123&gt;'Overview (RESPONSES REQUIRED)'!$F$56,FALSE,TRUE)</f>
        <v>0</v>
      </c>
      <c r="AU123" s="17" t="b">
        <f>IF('Overview (RESPONSES REQUIRED)'!$D$56="Y", TRUE, FALSE)</f>
        <v>0</v>
      </c>
      <c r="AV123" s="17" t="str">
        <f t="shared" si="19"/>
        <v>N</v>
      </c>
    </row>
    <row r="124" spans="1:48" ht="15" x14ac:dyDescent="0.15">
      <c r="A124" s="17" t="s">
        <v>2085</v>
      </c>
      <c r="B124" s="17">
        <v>1</v>
      </c>
      <c r="C124" s="17">
        <v>1</v>
      </c>
      <c r="D124" s="17" t="s">
        <v>2020</v>
      </c>
      <c r="E124" s="17">
        <v>4</v>
      </c>
      <c r="F124" s="17" t="str">
        <f>IF('ENDC-mmW'!P127="Y", "Y", IF('ENDC-mmW'!P127="N", "N", 0))</f>
        <v>N</v>
      </c>
      <c r="G124" s="17" t="str">
        <f>IFERROR(AND(OR(G1:H123,$AR124)=TRUE,IF(SEARCH(G$1,$A124)&gt;0,TRUE,FALSE)),"")</f>
        <v/>
      </c>
      <c r="H124" s="17" t="str">
        <f>IFERROR(AND(OR(H1:H123,$AR124)=TRUE,IF(SEARCH(H$1,$A124)&gt;0,TRUE,FALSE)),"")</f>
        <v/>
      </c>
      <c r="I124" s="17" t="str">
        <f>IFERROR(AND(OR(I1:L123,$AR124)=TRUE,IF(SEARCH(I$1,$A124)&gt;0,TRUE,FALSE)),"")</f>
        <v/>
      </c>
      <c r="J124" s="17" t="str">
        <f>IFERROR(AND(OR(J1:L123,$AR124)=TRUE,IF(SEARCH(J$1,$A124)&gt;0,TRUE,FALSE)),"")</f>
        <v/>
      </c>
      <c r="K124" s="17" t="str">
        <f>IFERROR(AND(OR(K1:L123,$AR124)=TRUE,IF(SEARCH(K$1,$A124)&gt;0,TRUE,FALSE)),"")</f>
        <v/>
      </c>
      <c r="L124" s="17" t="str">
        <f>IFERROR(AND(OR(L1:L123,$AR124)=TRUE,IF(SEARCH(L$1,$A124)&gt;0,TRUE,FALSE)),"")</f>
        <v/>
      </c>
      <c r="M124" s="17" t="str">
        <f>IFERROR(AND(OR(M1:M123,$AR124)=TRUE,IF(SEARCH(M$1,$A124)&gt;0,TRUE,FALSE)),"")</f>
        <v/>
      </c>
      <c r="N124" s="17" t="str">
        <f>IFERROR(AND(OR(N1:Q123,$AR124)=TRUE,IF(SEARCH(N$1,$A124)&gt;0,TRUE,FALSE)),"")</f>
        <v/>
      </c>
      <c r="O124" s="17" t="b">
        <f>IFERROR(AND(OR(O1:Q123,$AR124)=TRUE,IF(SEARCH(O$1,$A124)&gt;0,TRUE,FALSE)),"")</f>
        <v>0</v>
      </c>
      <c r="P124" s="17" t="str">
        <f>IFERROR(AND(OR(P1:Q123,$AR124)=TRUE,IF(SEARCH(P$1,$A124)&gt;0,TRUE,FALSE)),"")</f>
        <v/>
      </c>
      <c r="Q124" s="17" t="str">
        <f>IFERROR(AND(OR(Q1:Q123,$AR124)=TRUE,IF(SEARCH(Q$1,$A124)&gt;0,TRUE,FALSE)),"")</f>
        <v/>
      </c>
      <c r="R124" s="17" t="str">
        <f>IFERROR(AND(OR(R1:S123,$AR124)=TRUE,IF(SEARCH(R$1,$A124)&gt;0,TRUE,FALSE)),"")</f>
        <v/>
      </c>
      <c r="S124" s="17" t="str">
        <f>IFERROR(AND(OR(S1:S123,$AR124)=TRUE,IF(SEARCH(S$1,$A124)&gt;0,TRUE,FALSE)),"")</f>
        <v/>
      </c>
      <c r="T124" s="17" t="str">
        <f>IFERROR(AND(OR(T1:T123,$AR124)=TRUE,IF(SEARCH(T$1,$A124)&gt;0,TRUE,FALSE)),"")</f>
        <v/>
      </c>
      <c r="U124" s="17" t="str">
        <f>IFERROR(AND(OR(U1:V123,$AR124)=TRUE,IF(SEARCH(U$1,$A124)&gt;0,TRUE,FALSE)),"")</f>
        <v/>
      </c>
      <c r="V124" s="17" t="str">
        <f>IFERROR(AND(OR(V1:V123,$AR124)=TRUE,IF(SEARCH(V$1,$A124)&gt;0,TRUE,FALSE)),"")</f>
        <v/>
      </c>
      <c r="W124" s="17" t="str">
        <f>IFERROR(AND(OR(W1:Z123,$AR124)=TRUE,IF(SEARCH(W$1,$A124)&gt;0,TRUE,FALSE)),"")</f>
        <v/>
      </c>
      <c r="X124" s="17" t="str">
        <f>IFERROR(AND(OR(X1:Z123,$AR124)=TRUE,IF(SEARCH(X$1,$A124)&gt;0,TRUE,FALSE)),"")</f>
        <v/>
      </c>
      <c r="Y124" s="17" t="str">
        <f>IFERROR(AND(OR(Y1:Z123,$AR124)=TRUE,IF(SEARCH(Y$1,$A124)&gt;0,TRUE,FALSE)),"")</f>
        <v/>
      </c>
      <c r="Z124" s="17" t="str">
        <f>IFERROR(AND(OR(Z1:Z123,$AR124)=TRUE,IF(SEARCH(Z$1,$A124)&gt;0,TRUE,FALSE)),"")</f>
        <v/>
      </c>
      <c r="AA124" s="17" t="str">
        <f>IFERROR(AND(OR(AA1:AA123,$AR124)=TRUE,IF(SEARCH(AA$1,$A124)&gt;0,TRUE,FALSE)),"")</f>
        <v/>
      </c>
      <c r="AB124" s="17" t="str">
        <f>IFERROR(AND(OR(AB1:AE123,$AR124)=TRUE,IF(SEARCH(AB$1,$A124)&gt;0,TRUE,FALSE)),"")</f>
        <v/>
      </c>
      <c r="AC124" s="17" t="str">
        <f>IFERROR(AND(OR(AC1:AE123,$AR124)=TRUE,IF(SEARCH(AC$1,$A124)&gt;0,TRUE,FALSE)),"")</f>
        <v/>
      </c>
      <c r="AD124" s="17" t="str">
        <f>IFERROR(AND(OR(AD1:AE123,$AR124)=TRUE,IF(SEARCH(AD$1,$A124)&gt;0,TRUE,FALSE)),"")</f>
        <v/>
      </c>
      <c r="AE124" s="17" t="str">
        <f>IFERROR(AND(OR(AE1:AE123,$AR124)=TRUE,IF(SEARCH(AE$1,$A124)&gt;0,TRUE,FALSE)),"")</f>
        <v/>
      </c>
      <c r="AF124" s="17" t="str">
        <f>IFERROR(AND(OR(AF1:AG123,$AR124)=TRUE,IF(SEARCH(AF$1,$A124)&gt;0,TRUE,FALSE)),"")</f>
        <v/>
      </c>
      <c r="AG124" s="17" t="str">
        <f>IFERROR(AND(OR(AG1:AG123,$AR124)=TRUE,IF(SEARCH(AG$1,$A124)&gt;0,TRUE,FALSE)),"")</f>
        <v/>
      </c>
      <c r="AH124" s="17" t="str">
        <f>IFERROR(AND(OR(AH1:AH123,$AR124)=TRUE,IF(SEARCH(AH$1,$A124)&gt;0,TRUE,FALSE)),"")</f>
        <v/>
      </c>
      <c r="AI124" s="17" t="str">
        <f>IFERROR(AND(OR(AI1:AL123,$AR124)=TRUE,IF(SEARCH(AI$1,$A124)&gt;0,TRUE,FALSE)),"")</f>
        <v/>
      </c>
      <c r="AJ124" s="17" t="str">
        <f>IFERROR(AND(OR(AJ1:AL123,$AR124)=TRUE,IF(SEARCH(AJ$1,$A124)&gt;0,TRUE,FALSE)),"")</f>
        <v/>
      </c>
      <c r="AK124" s="17" t="str">
        <f>IFERROR(AND(OR(AK1:AL123,$AR124)=TRUE,IF(SEARCH(AK$1,$A124)&gt;0,TRUE,FALSE)),"")</f>
        <v/>
      </c>
      <c r="AL124" s="17" t="str">
        <f>IFERROR(AND(OR(AL1:AL123,$AR124)=TRUE,IF(SEARCH(AL$1,$A124)&gt;0,TRUE,FALSE)),"")</f>
        <v/>
      </c>
      <c r="AM124" s="17" t="str">
        <f>IFERROR(AND(OR(AM1:AO123,$AR124)=TRUE,IF(SEARCH(AM$1,$A124)&gt;0,TRUE,FALSE)),"")</f>
        <v/>
      </c>
      <c r="AN124" s="17" t="str">
        <f>IFERROR(AND(OR(AN1:AO123,$AR124)=TRUE,IF(SEARCH(AN$1,$A124)&gt;0,TRUE,FALSE)),"")</f>
        <v/>
      </c>
      <c r="AO124" s="17" t="str">
        <f>IFERROR(AND(OR(AO1:AO123,$AR124)=TRUE,IF(SEARCH(AO$1,$A124)&gt;0,TRUE,FALSE)),"")</f>
        <v/>
      </c>
      <c r="AP124" s="17">
        <f t="shared" si="15"/>
        <v>0</v>
      </c>
      <c r="AQ124" s="17" t="b">
        <f t="shared" si="16"/>
        <v>0</v>
      </c>
      <c r="AR124" s="17" t="b">
        <f t="shared" si="17"/>
        <v>0</v>
      </c>
      <c r="AS124" s="17" t="b">
        <f t="shared" si="18"/>
        <v>0</v>
      </c>
      <c r="AT124" s="17" t="b">
        <f>IF(E124&gt;'Overview (RESPONSES REQUIRED)'!$F$56,FALSE,TRUE)</f>
        <v>0</v>
      </c>
      <c r="AU124" s="17" t="b">
        <f>IF('Overview (RESPONSES REQUIRED)'!$D$56="Y", TRUE, FALSE)</f>
        <v>0</v>
      </c>
      <c r="AV124" s="17" t="str">
        <f t="shared" si="19"/>
        <v>N</v>
      </c>
    </row>
    <row r="125" spans="1:48" ht="15" x14ac:dyDescent="0.15">
      <c r="A125" s="17" t="s">
        <v>2086</v>
      </c>
      <c r="B125" s="17">
        <v>1</v>
      </c>
      <c r="C125" s="17">
        <v>1</v>
      </c>
      <c r="D125" s="17" t="s">
        <v>2020</v>
      </c>
      <c r="E125" s="17">
        <v>4</v>
      </c>
      <c r="F125" s="17" t="str">
        <f>IF('ENDC-mmW'!P128="Y", "Y", IF('ENDC-mmW'!P128="N", "N", 0))</f>
        <v>N</v>
      </c>
      <c r="G125" s="17" t="str">
        <f>IFERROR(AND(OR(G1:H124,$AR125)=TRUE,IF(SEARCH(G$1,$A125)&gt;0,TRUE,FALSE)),"")</f>
        <v/>
      </c>
      <c r="H125" s="17" t="str">
        <f>IFERROR(AND(OR(H1:H124,$AR125)=TRUE,IF(SEARCH(H$1,$A125)&gt;0,TRUE,FALSE)),"")</f>
        <v/>
      </c>
      <c r="I125" s="17" t="str">
        <f>IFERROR(AND(OR(I1:L124,$AR125)=TRUE,IF(SEARCH(I$1,$A125)&gt;0,TRUE,FALSE)),"")</f>
        <v/>
      </c>
      <c r="J125" s="17" t="b">
        <f>IFERROR(AND(OR(J1:L124,$AR125)=TRUE,IF(SEARCH(J$1,$A125)&gt;0,TRUE,FALSE)),"")</f>
        <v>0</v>
      </c>
      <c r="K125" s="17" t="str">
        <f>IFERROR(AND(OR(K1:L124,$AR125)=TRUE,IF(SEARCH(K$1,$A125)&gt;0,TRUE,FALSE)),"")</f>
        <v/>
      </c>
      <c r="L125" s="17" t="str">
        <f>IFERROR(AND(OR(L1:L124,$AR125)=TRUE,IF(SEARCH(L$1,$A125)&gt;0,TRUE,FALSE)),"")</f>
        <v/>
      </c>
      <c r="M125" s="17" t="str">
        <f>IFERROR(AND(OR(M1:M124,$AR125)=TRUE,IF(SEARCH(M$1,$A125)&gt;0,TRUE,FALSE)),"")</f>
        <v/>
      </c>
      <c r="N125" s="17" t="str">
        <f>IFERROR(AND(OR(N1:Q124,$AR125)=TRUE,IF(SEARCH(N$1,$A125)&gt;0,TRUE,FALSE)),"")</f>
        <v/>
      </c>
      <c r="O125" s="17" t="str">
        <f>IFERROR(AND(OR(O1:Q124,$AR125)=TRUE,IF(SEARCH(O$1,$A125)&gt;0,TRUE,FALSE)),"")</f>
        <v/>
      </c>
      <c r="P125" s="17" t="str">
        <f>IFERROR(AND(OR(P1:Q124,$AR125)=TRUE,IF(SEARCH(P$1,$A125)&gt;0,TRUE,FALSE)),"")</f>
        <v/>
      </c>
      <c r="Q125" s="17" t="str">
        <f>IFERROR(AND(OR(Q1:Q124,$AR125)=TRUE,IF(SEARCH(Q$1,$A125)&gt;0,TRUE,FALSE)),"")</f>
        <v/>
      </c>
      <c r="R125" s="17" t="str">
        <f>IFERROR(AND(OR(R1:S124,$AR125)=TRUE,IF(SEARCH(R$1,$A125)&gt;0,TRUE,FALSE)),"")</f>
        <v/>
      </c>
      <c r="S125" s="17" t="str">
        <f>IFERROR(AND(OR(S1:S124,$AR125)=TRUE,IF(SEARCH(S$1,$A125)&gt;0,TRUE,FALSE)),"")</f>
        <v/>
      </c>
      <c r="T125" s="17" t="str">
        <f>IFERROR(AND(OR(T1:T124,$AR125)=TRUE,IF(SEARCH(T$1,$A125)&gt;0,TRUE,FALSE)),"")</f>
        <v/>
      </c>
      <c r="U125" s="17" t="str">
        <f>IFERROR(AND(OR(U1:V124,$AR125)=TRUE,IF(SEARCH(U$1,$A125)&gt;0,TRUE,FALSE)),"")</f>
        <v/>
      </c>
      <c r="V125" s="17" t="str">
        <f>IFERROR(AND(OR(V1:V124,$AR125)=TRUE,IF(SEARCH(V$1,$A125)&gt;0,TRUE,FALSE)),"")</f>
        <v/>
      </c>
      <c r="W125" s="17" t="str">
        <f>IFERROR(AND(OR(W1:Z124,$AR125)=TRUE,IF(SEARCH(W$1,$A125)&gt;0,TRUE,FALSE)),"")</f>
        <v/>
      </c>
      <c r="X125" s="17" t="str">
        <f>IFERROR(AND(OR(X1:Z124,$AR125)=TRUE,IF(SEARCH(X$1,$A125)&gt;0,TRUE,FALSE)),"")</f>
        <v/>
      </c>
      <c r="Y125" s="17" t="str">
        <f>IFERROR(AND(OR(Y1:Z124,$AR125)=TRUE,IF(SEARCH(Y$1,$A125)&gt;0,TRUE,FALSE)),"")</f>
        <v/>
      </c>
      <c r="Z125" s="17" t="str">
        <f>IFERROR(AND(OR(Z1:Z124,$AR125)=TRUE,IF(SEARCH(Z$1,$A125)&gt;0,TRUE,FALSE)),"")</f>
        <v/>
      </c>
      <c r="AA125" s="17" t="str">
        <f>IFERROR(AND(OR(AA1:AA124,$AR125)=TRUE,IF(SEARCH(AA$1,$A125)&gt;0,TRUE,FALSE)),"")</f>
        <v/>
      </c>
      <c r="AB125" s="17" t="str">
        <f>IFERROR(AND(OR(AB1:AE124,$AR125)=TRUE,IF(SEARCH(AB$1,$A125)&gt;0,TRUE,FALSE)),"")</f>
        <v/>
      </c>
      <c r="AC125" s="17" t="str">
        <f>IFERROR(AND(OR(AC1:AE124,$AR125)=TRUE,IF(SEARCH(AC$1,$A125)&gt;0,TRUE,FALSE)),"")</f>
        <v/>
      </c>
      <c r="AD125" s="17" t="str">
        <f>IFERROR(AND(OR(AD1:AE124,$AR125)=TRUE,IF(SEARCH(AD$1,$A125)&gt;0,TRUE,FALSE)),"")</f>
        <v/>
      </c>
      <c r="AE125" s="17" t="str">
        <f>IFERROR(AND(OR(AE1:AE124,$AR125)=TRUE,IF(SEARCH(AE$1,$A125)&gt;0,TRUE,FALSE)),"")</f>
        <v/>
      </c>
      <c r="AF125" s="17" t="str">
        <f>IFERROR(AND(OR(AF1:AG124,$AR125)=TRUE,IF(SEARCH(AF$1,$A125)&gt;0,TRUE,FALSE)),"")</f>
        <v/>
      </c>
      <c r="AG125" s="17" t="str">
        <f>IFERROR(AND(OR(AG1:AG124,$AR125)=TRUE,IF(SEARCH(AG$1,$A125)&gt;0,TRUE,FALSE)),"")</f>
        <v/>
      </c>
      <c r="AH125" s="17" t="str">
        <f>IFERROR(AND(OR(AH1:AH124,$AR125)=TRUE,IF(SEARCH(AH$1,$A125)&gt;0,TRUE,FALSE)),"")</f>
        <v/>
      </c>
      <c r="AI125" s="17" t="str">
        <f>IFERROR(AND(OR(AI1:AL124,$AR125)=TRUE,IF(SEARCH(AI$1,$A125)&gt;0,TRUE,FALSE)),"")</f>
        <v/>
      </c>
      <c r="AJ125" s="17" t="str">
        <f>IFERROR(AND(OR(AJ1:AL124,$AR125)=TRUE,IF(SEARCH(AJ$1,$A125)&gt;0,TRUE,FALSE)),"")</f>
        <v/>
      </c>
      <c r="AK125" s="17" t="str">
        <f>IFERROR(AND(OR(AK1:AL124,$AR125)=TRUE,IF(SEARCH(AK$1,$A125)&gt;0,TRUE,FALSE)),"")</f>
        <v/>
      </c>
      <c r="AL125" s="17" t="str">
        <f>IFERROR(AND(OR(AL1:AL124,$AR125)=TRUE,IF(SEARCH(AL$1,$A125)&gt;0,TRUE,FALSE)),"")</f>
        <v/>
      </c>
      <c r="AM125" s="17" t="str">
        <f>IFERROR(AND(OR(AM1:AO124,$AR125)=TRUE,IF(SEARCH(AM$1,$A125)&gt;0,TRUE,FALSE)),"")</f>
        <v/>
      </c>
      <c r="AN125" s="17" t="str">
        <f>IFERROR(AND(OR(AN1:AO124,$AR125)=TRUE,IF(SEARCH(AN$1,$A125)&gt;0,TRUE,FALSE)),"")</f>
        <v/>
      </c>
      <c r="AO125" s="17" t="str">
        <f>IFERROR(AND(OR(AO1:AO124,$AR125)=TRUE,IF(SEARCH(AO$1,$A125)&gt;0,TRUE,FALSE)),"")</f>
        <v/>
      </c>
      <c r="AP125" s="17">
        <f t="shared" si="15"/>
        <v>0</v>
      </c>
      <c r="AQ125" s="17" t="b">
        <f t="shared" si="16"/>
        <v>0</v>
      </c>
      <c r="AR125" s="17" t="b">
        <f t="shared" si="17"/>
        <v>0</v>
      </c>
      <c r="AS125" s="17" t="b">
        <f t="shared" si="18"/>
        <v>0</v>
      </c>
      <c r="AT125" s="17" t="b">
        <f>IF(E125&gt;'Overview (RESPONSES REQUIRED)'!$F$56,FALSE,TRUE)</f>
        <v>0</v>
      </c>
      <c r="AU125" s="17" t="b">
        <f>IF('Overview (RESPONSES REQUIRED)'!$D$56="Y", TRUE, FALSE)</f>
        <v>0</v>
      </c>
      <c r="AV125" s="17" t="str">
        <f t="shared" si="19"/>
        <v>N</v>
      </c>
    </row>
    <row r="126" spans="1:48" ht="15" x14ac:dyDescent="0.15">
      <c r="A126" s="17" t="s">
        <v>2087</v>
      </c>
      <c r="B126" s="17">
        <v>1</v>
      </c>
      <c r="C126" s="17">
        <v>1</v>
      </c>
      <c r="D126" s="17" t="s">
        <v>2020</v>
      </c>
      <c r="E126" s="17">
        <v>4</v>
      </c>
      <c r="F126" s="17" t="str">
        <f>IF('ENDC-mmW'!P129="Y", "Y", IF('ENDC-mmW'!P129="N", "N", 0))</f>
        <v>N</v>
      </c>
      <c r="G126" s="17" t="str">
        <f>IFERROR(AND(OR(G1:H125,$AR126)=TRUE,IF(SEARCH(G$1,$A126)&gt;0,TRUE,FALSE)),"")</f>
        <v/>
      </c>
      <c r="H126" s="17" t="str">
        <f>IFERROR(AND(OR(H1:H125,$AR126)=TRUE,IF(SEARCH(H$1,$A126)&gt;0,TRUE,FALSE)),"")</f>
        <v/>
      </c>
      <c r="I126" s="17" t="str">
        <f>IFERROR(AND(OR(I1:L125,$AR126)=TRUE,IF(SEARCH(I$1,$A126)&gt;0,TRUE,FALSE)),"")</f>
        <v/>
      </c>
      <c r="J126" s="17" t="str">
        <f>IFERROR(AND(OR(J1:L125,$AR126)=TRUE,IF(SEARCH(J$1,$A126)&gt;0,TRUE,FALSE)),"")</f>
        <v/>
      </c>
      <c r="K126" s="17" t="str">
        <f>IFERROR(AND(OR(K1:L125,$AR126)=TRUE,IF(SEARCH(K$1,$A126)&gt;0,TRUE,FALSE)),"")</f>
        <v/>
      </c>
      <c r="L126" s="17" t="str">
        <f>IFERROR(AND(OR(L1:L125,$AR126)=TRUE,IF(SEARCH(L$1,$A126)&gt;0,TRUE,FALSE)),"")</f>
        <v/>
      </c>
      <c r="M126" s="17" t="str">
        <f>IFERROR(AND(OR(M1:M125,$AR126)=TRUE,IF(SEARCH(M$1,$A126)&gt;0,TRUE,FALSE)),"")</f>
        <v/>
      </c>
      <c r="N126" s="17" t="str">
        <f>IFERROR(AND(OR(N1:Q125,$AR126)=TRUE,IF(SEARCH(N$1,$A126)&gt;0,TRUE,FALSE)),"")</f>
        <v/>
      </c>
      <c r="O126" s="17" t="b">
        <f>IFERROR(AND(OR(O1:Q125,$AR126)=TRUE,IF(SEARCH(O$1,$A126)&gt;0,TRUE,FALSE)),"")</f>
        <v>0</v>
      </c>
      <c r="P126" s="17" t="str">
        <f>IFERROR(AND(OR(P1:Q125,$AR126)=TRUE,IF(SEARCH(P$1,$A126)&gt;0,TRUE,FALSE)),"")</f>
        <v/>
      </c>
      <c r="Q126" s="17" t="str">
        <f>IFERROR(AND(OR(Q1:Q125,$AR126)=TRUE,IF(SEARCH(Q$1,$A126)&gt;0,TRUE,FALSE)),"")</f>
        <v/>
      </c>
      <c r="R126" s="17" t="str">
        <f>IFERROR(AND(OR(R1:S125,$AR126)=TRUE,IF(SEARCH(R$1,$A126)&gt;0,TRUE,FALSE)),"")</f>
        <v/>
      </c>
      <c r="S126" s="17" t="str">
        <f>IFERROR(AND(OR(S1:S125,$AR126)=TRUE,IF(SEARCH(S$1,$A126)&gt;0,TRUE,FALSE)),"")</f>
        <v/>
      </c>
      <c r="T126" s="17" t="str">
        <f>IFERROR(AND(OR(T1:T125,$AR126)=TRUE,IF(SEARCH(T$1,$A126)&gt;0,TRUE,FALSE)),"")</f>
        <v/>
      </c>
      <c r="U126" s="17" t="str">
        <f>IFERROR(AND(OR(U1:V125,$AR126)=TRUE,IF(SEARCH(U$1,$A126)&gt;0,TRUE,FALSE)),"")</f>
        <v/>
      </c>
      <c r="V126" s="17" t="str">
        <f>IFERROR(AND(OR(V1:V125,$AR126)=TRUE,IF(SEARCH(V$1,$A126)&gt;0,TRUE,FALSE)),"")</f>
        <v/>
      </c>
      <c r="W126" s="17" t="str">
        <f>IFERROR(AND(OR(W1:Z125,$AR126)=TRUE,IF(SEARCH(W$1,$A126)&gt;0,TRUE,FALSE)),"")</f>
        <v/>
      </c>
      <c r="X126" s="17" t="str">
        <f>IFERROR(AND(OR(X1:Z125,$AR126)=TRUE,IF(SEARCH(X$1,$A126)&gt;0,TRUE,FALSE)),"")</f>
        <v/>
      </c>
      <c r="Y126" s="17" t="str">
        <f>IFERROR(AND(OR(Y1:Z125,$AR126)=TRUE,IF(SEARCH(Y$1,$A126)&gt;0,TRUE,FALSE)),"")</f>
        <v/>
      </c>
      <c r="Z126" s="17" t="str">
        <f>IFERROR(AND(OR(Z1:Z125,$AR126)=TRUE,IF(SEARCH(Z$1,$A126)&gt;0,TRUE,FALSE)),"")</f>
        <v/>
      </c>
      <c r="AA126" s="17" t="str">
        <f>IFERROR(AND(OR(AA1:AA125,$AR126)=TRUE,IF(SEARCH(AA$1,$A126)&gt;0,TRUE,FALSE)),"")</f>
        <v/>
      </c>
      <c r="AB126" s="17" t="str">
        <f>IFERROR(AND(OR(AB1:AE125,$AR126)=TRUE,IF(SEARCH(AB$1,$A126)&gt;0,TRUE,FALSE)),"")</f>
        <v/>
      </c>
      <c r="AC126" s="17" t="str">
        <f>IFERROR(AND(OR(AC1:AE125,$AR126)=TRUE,IF(SEARCH(AC$1,$A126)&gt;0,TRUE,FALSE)),"")</f>
        <v/>
      </c>
      <c r="AD126" s="17" t="str">
        <f>IFERROR(AND(OR(AD1:AE125,$AR126)=TRUE,IF(SEARCH(AD$1,$A126)&gt;0,TRUE,FALSE)),"")</f>
        <v/>
      </c>
      <c r="AE126" s="17" t="str">
        <f>IFERROR(AND(OR(AE1:AE125,$AR126)=TRUE,IF(SEARCH(AE$1,$A126)&gt;0,TRUE,FALSE)),"")</f>
        <v/>
      </c>
      <c r="AF126" s="17" t="str">
        <f>IFERROR(AND(OR(AF1:AG125,$AR126)=TRUE,IF(SEARCH(AF$1,$A126)&gt;0,TRUE,FALSE)),"")</f>
        <v/>
      </c>
      <c r="AG126" s="17" t="str">
        <f>IFERROR(AND(OR(AG1:AG125,$AR126)=TRUE,IF(SEARCH(AG$1,$A126)&gt;0,TRUE,FALSE)),"")</f>
        <v/>
      </c>
      <c r="AH126" s="17" t="str">
        <f>IFERROR(AND(OR(AH1:AH125,$AR126)=TRUE,IF(SEARCH(AH$1,$A126)&gt;0,TRUE,FALSE)),"")</f>
        <v/>
      </c>
      <c r="AI126" s="17" t="str">
        <f>IFERROR(AND(OR(AI1:AL125,$AR126)=TRUE,IF(SEARCH(AI$1,$A126)&gt;0,TRUE,FALSE)),"")</f>
        <v/>
      </c>
      <c r="AJ126" s="17" t="str">
        <f>IFERROR(AND(OR(AJ1:AL125,$AR126)=TRUE,IF(SEARCH(AJ$1,$A126)&gt;0,TRUE,FALSE)),"")</f>
        <v/>
      </c>
      <c r="AK126" s="17" t="str">
        <f>IFERROR(AND(OR(AK1:AL125,$AR126)=TRUE,IF(SEARCH(AK$1,$A126)&gt;0,TRUE,FALSE)),"")</f>
        <v/>
      </c>
      <c r="AL126" s="17" t="str">
        <f>IFERROR(AND(OR(AL1:AL125,$AR126)=TRUE,IF(SEARCH(AL$1,$A126)&gt;0,TRUE,FALSE)),"")</f>
        <v/>
      </c>
      <c r="AM126" s="17" t="str">
        <f>IFERROR(AND(OR(AM1:AO125,$AR126)=TRUE,IF(SEARCH(AM$1,$A126)&gt;0,TRUE,FALSE)),"")</f>
        <v/>
      </c>
      <c r="AN126" s="17" t="str">
        <f>IFERROR(AND(OR(AN1:AO125,$AR126)=TRUE,IF(SEARCH(AN$1,$A126)&gt;0,TRUE,FALSE)),"")</f>
        <v/>
      </c>
      <c r="AO126" s="17" t="str">
        <f>IFERROR(AND(OR(AO1:AO125,$AR126)=TRUE,IF(SEARCH(AO$1,$A126)&gt;0,TRUE,FALSE)),"")</f>
        <v/>
      </c>
      <c r="AP126" s="17">
        <f t="shared" si="15"/>
        <v>0</v>
      </c>
      <c r="AQ126" s="17" t="b">
        <f t="shared" si="16"/>
        <v>0</v>
      </c>
      <c r="AR126" s="17" t="b">
        <f t="shared" si="17"/>
        <v>0</v>
      </c>
      <c r="AS126" s="17" t="b">
        <f t="shared" si="18"/>
        <v>0</v>
      </c>
      <c r="AT126" s="17" t="b">
        <f>IF(E126&gt;'Overview (RESPONSES REQUIRED)'!$F$56,FALSE,TRUE)</f>
        <v>0</v>
      </c>
      <c r="AU126" s="17" t="b">
        <f>IF('Overview (RESPONSES REQUIRED)'!$D$56="Y", TRUE, FALSE)</f>
        <v>0</v>
      </c>
      <c r="AV126" s="17" t="str">
        <f t="shared" si="19"/>
        <v>N</v>
      </c>
    </row>
    <row r="127" spans="1:48" ht="15" x14ac:dyDescent="0.15">
      <c r="A127" s="17" t="s">
        <v>2088</v>
      </c>
      <c r="B127" s="17">
        <v>1</v>
      </c>
      <c r="C127" s="17">
        <v>1</v>
      </c>
      <c r="D127" s="17" t="s">
        <v>2020</v>
      </c>
      <c r="E127" s="17">
        <v>4</v>
      </c>
      <c r="F127" s="17" t="str">
        <f>IF('ENDC-mmW'!P130="Y", "Y", IF('ENDC-mmW'!P130="N", "N", 0))</f>
        <v>N</v>
      </c>
      <c r="G127" s="17" t="str">
        <f>IFERROR(AND(OR(G1:H126,$AR127)=TRUE,IF(SEARCH(G$1,$A127)&gt;0,TRUE,FALSE)),"")</f>
        <v/>
      </c>
      <c r="H127" s="17" t="str">
        <f>IFERROR(AND(OR(H1:H126,$AR127)=TRUE,IF(SEARCH(H$1,$A127)&gt;0,TRUE,FALSE)),"")</f>
        <v/>
      </c>
      <c r="I127" s="17" t="str">
        <f>IFERROR(AND(OR(I1:L126,$AR127)=TRUE,IF(SEARCH(I$1,$A127)&gt;0,TRUE,FALSE)),"")</f>
        <v/>
      </c>
      <c r="J127" s="17" t="b">
        <f>IFERROR(AND(OR(J1:L126,$AR127)=TRUE,IF(SEARCH(J$1,$A127)&gt;0,TRUE,FALSE)),"")</f>
        <v>0</v>
      </c>
      <c r="K127" s="17" t="str">
        <f>IFERROR(AND(OR(K1:L126,$AR127)=TRUE,IF(SEARCH(K$1,$A127)&gt;0,TRUE,FALSE)),"")</f>
        <v/>
      </c>
      <c r="L127" s="17" t="str">
        <f>IFERROR(AND(OR(L1:L126,$AR127)=TRUE,IF(SEARCH(L$1,$A127)&gt;0,TRUE,FALSE)),"")</f>
        <v/>
      </c>
      <c r="M127" s="17" t="str">
        <f>IFERROR(AND(OR(M1:M126,$AR127)=TRUE,IF(SEARCH(M$1,$A127)&gt;0,TRUE,FALSE)),"")</f>
        <v/>
      </c>
      <c r="N127" s="17" t="str">
        <f>IFERROR(AND(OR(N1:Q126,$AR127)=TRUE,IF(SEARCH(N$1,$A127)&gt;0,TRUE,FALSE)),"")</f>
        <v/>
      </c>
      <c r="O127" s="17" t="str">
        <f>IFERROR(AND(OR(O1:Q126,$AR127)=TRUE,IF(SEARCH(O$1,$A127)&gt;0,TRUE,FALSE)),"")</f>
        <v/>
      </c>
      <c r="P127" s="17" t="str">
        <f>IFERROR(AND(OR(P1:Q126,$AR127)=TRUE,IF(SEARCH(P$1,$A127)&gt;0,TRUE,FALSE)),"")</f>
        <v/>
      </c>
      <c r="Q127" s="17" t="str">
        <f>IFERROR(AND(OR(Q1:Q126,$AR127)=TRUE,IF(SEARCH(Q$1,$A127)&gt;0,TRUE,FALSE)),"")</f>
        <v/>
      </c>
      <c r="R127" s="17" t="str">
        <f>IFERROR(AND(OR(R1:S126,$AR127)=TRUE,IF(SEARCH(R$1,$A127)&gt;0,TRUE,FALSE)),"")</f>
        <v/>
      </c>
      <c r="S127" s="17" t="str">
        <f>IFERROR(AND(OR(S1:S126,$AR127)=TRUE,IF(SEARCH(S$1,$A127)&gt;0,TRUE,FALSE)),"")</f>
        <v/>
      </c>
      <c r="T127" s="17" t="str">
        <f>IFERROR(AND(OR(T1:T126,$AR127)=TRUE,IF(SEARCH(T$1,$A127)&gt;0,TRUE,FALSE)),"")</f>
        <v/>
      </c>
      <c r="U127" s="17" t="str">
        <f>IFERROR(AND(OR(U1:V126,$AR127)=TRUE,IF(SEARCH(U$1,$A127)&gt;0,TRUE,FALSE)),"")</f>
        <v/>
      </c>
      <c r="V127" s="17" t="str">
        <f>IFERROR(AND(OR(V1:V126,$AR127)=TRUE,IF(SEARCH(V$1,$A127)&gt;0,TRUE,FALSE)),"")</f>
        <v/>
      </c>
      <c r="W127" s="17" t="str">
        <f>IFERROR(AND(OR(W1:Z126,$AR127)=TRUE,IF(SEARCH(W$1,$A127)&gt;0,TRUE,FALSE)),"")</f>
        <v/>
      </c>
      <c r="X127" s="17" t="str">
        <f>IFERROR(AND(OR(X1:Z126,$AR127)=TRUE,IF(SEARCH(X$1,$A127)&gt;0,TRUE,FALSE)),"")</f>
        <v/>
      </c>
      <c r="Y127" s="17" t="str">
        <f>IFERROR(AND(OR(Y1:Z126,$AR127)=TRUE,IF(SEARCH(Y$1,$A127)&gt;0,TRUE,FALSE)),"")</f>
        <v/>
      </c>
      <c r="Z127" s="17" t="str">
        <f>IFERROR(AND(OR(Z1:Z126,$AR127)=TRUE,IF(SEARCH(Z$1,$A127)&gt;0,TRUE,FALSE)),"")</f>
        <v/>
      </c>
      <c r="AA127" s="17" t="str">
        <f>IFERROR(AND(OR(AA1:AA126,$AR127)=TRUE,IF(SEARCH(AA$1,$A127)&gt;0,TRUE,FALSE)),"")</f>
        <v/>
      </c>
      <c r="AB127" s="17" t="str">
        <f>IFERROR(AND(OR(AB1:AE126,$AR127)=TRUE,IF(SEARCH(AB$1,$A127)&gt;0,TRUE,FALSE)),"")</f>
        <v/>
      </c>
      <c r="AC127" s="17" t="str">
        <f>IFERROR(AND(OR(AC1:AE126,$AR127)=TRUE,IF(SEARCH(AC$1,$A127)&gt;0,TRUE,FALSE)),"")</f>
        <v/>
      </c>
      <c r="AD127" s="17" t="str">
        <f>IFERROR(AND(OR(AD1:AE126,$AR127)=TRUE,IF(SEARCH(AD$1,$A127)&gt;0,TRUE,FALSE)),"")</f>
        <v/>
      </c>
      <c r="AE127" s="17" t="str">
        <f>IFERROR(AND(OR(AE1:AE126,$AR127)=TRUE,IF(SEARCH(AE$1,$A127)&gt;0,TRUE,FALSE)),"")</f>
        <v/>
      </c>
      <c r="AF127" s="17" t="str">
        <f>IFERROR(AND(OR(AF1:AG126,$AR127)=TRUE,IF(SEARCH(AF$1,$A127)&gt;0,TRUE,FALSE)),"")</f>
        <v/>
      </c>
      <c r="AG127" s="17" t="str">
        <f>IFERROR(AND(OR(AG1:AG126,$AR127)=TRUE,IF(SEARCH(AG$1,$A127)&gt;0,TRUE,FALSE)),"")</f>
        <v/>
      </c>
      <c r="AH127" s="17" t="str">
        <f>IFERROR(AND(OR(AH1:AH126,$AR127)=TRUE,IF(SEARCH(AH$1,$A127)&gt;0,TRUE,FALSE)),"")</f>
        <v/>
      </c>
      <c r="AI127" s="17" t="str">
        <f>IFERROR(AND(OR(AI1:AL126,$AR127)=TRUE,IF(SEARCH(AI$1,$A127)&gt;0,TRUE,FALSE)),"")</f>
        <v/>
      </c>
      <c r="AJ127" s="17" t="str">
        <f>IFERROR(AND(OR(AJ1:AL126,$AR127)=TRUE,IF(SEARCH(AJ$1,$A127)&gt;0,TRUE,FALSE)),"")</f>
        <v/>
      </c>
      <c r="AK127" s="17" t="str">
        <f>IFERROR(AND(OR(AK1:AL126,$AR127)=TRUE,IF(SEARCH(AK$1,$A127)&gt;0,TRUE,FALSE)),"")</f>
        <v/>
      </c>
      <c r="AL127" s="17" t="str">
        <f>IFERROR(AND(OR(AL1:AL126,$AR127)=TRUE,IF(SEARCH(AL$1,$A127)&gt;0,TRUE,FALSE)),"")</f>
        <v/>
      </c>
      <c r="AM127" s="17" t="str">
        <f>IFERROR(AND(OR(AM1:AO126,$AR127)=TRUE,IF(SEARCH(AM$1,$A127)&gt;0,TRUE,FALSE)),"")</f>
        <v/>
      </c>
      <c r="AN127" s="17" t="str">
        <f>IFERROR(AND(OR(AN1:AO126,$AR127)=TRUE,IF(SEARCH(AN$1,$A127)&gt;0,TRUE,FALSE)),"")</f>
        <v/>
      </c>
      <c r="AO127" s="17" t="str">
        <f>IFERROR(AND(OR(AO1:AO126,$AR127)=TRUE,IF(SEARCH(AO$1,$A127)&gt;0,TRUE,FALSE)),"")</f>
        <v/>
      </c>
      <c r="AP127" s="17">
        <f t="shared" si="15"/>
        <v>0</v>
      </c>
      <c r="AQ127" s="17" t="b">
        <f t="shared" si="16"/>
        <v>0</v>
      </c>
      <c r="AR127" s="17" t="b">
        <f t="shared" si="17"/>
        <v>0</v>
      </c>
      <c r="AS127" s="17" t="b">
        <f t="shared" si="18"/>
        <v>0</v>
      </c>
      <c r="AT127" s="17" t="b">
        <f>IF(E127&gt;'Overview (RESPONSES REQUIRED)'!$F$56,FALSE,TRUE)</f>
        <v>0</v>
      </c>
      <c r="AU127" s="17" t="b">
        <f>IF('Overview (RESPONSES REQUIRED)'!$D$56="Y", TRUE, FALSE)</f>
        <v>0</v>
      </c>
      <c r="AV127" s="17" t="str">
        <f t="shared" si="19"/>
        <v>N</v>
      </c>
    </row>
    <row r="128" spans="1:48" ht="15" x14ac:dyDescent="0.15">
      <c r="A128" s="17" t="s">
        <v>2089</v>
      </c>
      <c r="B128" s="17">
        <v>1</v>
      </c>
      <c r="C128" s="17">
        <v>1</v>
      </c>
      <c r="D128" s="17" t="s">
        <v>2020</v>
      </c>
      <c r="E128" s="17">
        <v>4</v>
      </c>
      <c r="F128" s="17" t="str">
        <f>IF('ENDC-mmW'!P131="Y", "Y", IF('ENDC-mmW'!P131="N", "N", 0))</f>
        <v>N</v>
      </c>
      <c r="G128" s="17" t="str">
        <f>IFERROR(AND(OR(G1:H127,$AR128)=TRUE,IF(SEARCH(G$1,$A128)&gt;0,TRUE,FALSE)),"")</f>
        <v/>
      </c>
      <c r="H128" s="17" t="str">
        <f>IFERROR(AND(OR(H1:H127,$AR128)=TRUE,IF(SEARCH(H$1,$A128)&gt;0,TRUE,FALSE)),"")</f>
        <v/>
      </c>
      <c r="I128" s="17" t="str">
        <f>IFERROR(AND(OR(I1:L127,$AR128)=TRUE,IF(SEARCH(I$1,$A128)&gt;0,TRUE,FALSE)),"")</f>
        <v/>
      </c>
      <c r="J128" s="17" t="str">
        <f>IFERROR(AND(OR(J1:L127,$AR128)=TRUE,IF(SEARCH(J$1,$A128)&gt;0,TRUE,FALSE)),"")</f>
        <v/>
      </c>
      <c r="K128" s="17" t="str">
        <f>IFERROR(AND(OR(K1:L127,$AR128)=TRUE,IF(SEARCH(K$1,$A128)&gt;0,TRUE,FALSE)),"")</f>
        <v/>
      </c>
      <c r="L128" s="17" t="str">
        <f>IFERROR(AND(OR(L1:L127,$AR128)=TRUE,IF(SEARCH(L$1,$A128)&gt;0,TRUE,FALSE)),"")</f>
        <v/>
      </c>
      <c r="M128" s="17" t="str">
        <f>IFERROR(AND(OR(M1:M127,$AR128)=TRUE,IF(SEARCH(M$1,$A128)&gt;0,TRUE,FALSE)),"")</f>
        <v/>
      </c>
      <c r="N128" s="17" t="str">
        <f>IFERROR(AND(OR(N1:Q127,$AR128)=TRUE,IF(SEARCH(N$1,$A128)&gt;0,TRUE,FALSE)),"")</f>
        <v/>
      </c>
      <c r="O128" s="17" t="b">
        <f>IFERROR(AND(OR(O1:Q127,$AR128)=TRUE,IF(SEARCH(O$1,$A128)&gt;0,TRUE,FALSE)),"")</f>
        <v>0</v>
      </c>
      <c r="P128" s="17" t="str">
        <f>IFERROR(AND(OR(P1:Q127,$AR128)=TRUE,IF(SEARCH(P$1,$A128)&gt;0,TRUE,FALSE)),"")</f>
        <v/>
      </c>
      <c r="Q128" s="17" t="str">
        <f>IFERROR(AND(OR(Q1:Q127,$AR128)=TRUE,IF(SEARCH(Q$1,$A128)&gt;0,TRUE,FALSE)),"")</f>
        <v/>
      </c>
      <c r="R128" s="17" t="str">
        <f>IFERROR(AND(OR(R1:S127,$AR128)=TRUE,IF(SEARCH(R$1,$A128)&gt;0,TRUE,FALSE)),"")</f>
        <v/>
      </c>
      <c r="S128" s="17" t="str">
        <f>IFERROR(AND(OR(S1:S127,$AR128)=TRUE,IF(SEARCH(S$1,$A128)&gt;0,TRUE,FALSE)),"")</f>
        <v/>
      </c>
      <c r="T128" s="17" t="str">
        <f>IFERROR(AND(OR(T1:T127,$AR128)=TRUE,IF(SEARCH(T$1,$A128)&gt;0,TRUE,FALSE)),"")</f>
        <v/>
      </c>
      <c r="U128" s="17" t="str">
        <f>IFERROR(AND(OR(U1:V127,$AR128)=TRUE,IF(SEARCH(U$1,$A128)&gt;0,TRUE,FALSE)),"")</f>
        <v/>
      </c>
      <c r="V128" s="17" t="str">
        <f>IFERROR(AND(OR(V1:V127,$AR128)=TRUE,IF(SEARCH(V$1,$A128)&gt;0,TRUE,FALSE)),"")</f>
        <v/>
      </c>
      <c r="W128" s="17" t="str">
        <f>IFERROR(AND(OR(W1:Z127,$AR128)=TRUE,IF(SEARCH(W$1,$A128)&gt;0,TRUE,FALSE)),"")</f>
        <v/>
      </c>
      <c r="X128" s="17" t="str">
        <f>IFERROR(AND(OR(X1:Z127,$AR128)=TRUE,IF(SEARCH(X$1,$A128)&gt;0,TRUE,FALSE)),"")</f>
        <v/>
      </c>
      <c r="Y128" s="17" t="str">
        <f>IFERROR(AND(OR(Y1:Z127,$AR128)=TRUE,IF(SEARCH(Y$1,$A128)&gt;0,TRUE,FALSE)),"")</f>
        <v/>
      </c>
      <c r="Z128" s="17" t="str">
        <f>IFERROR(AND(OR(Z1:Z127,$AR128)=TRUE,IF(SEARCH(Z$1,$A128)&gt;0,TRUE,FALSE)),"")</f>
        <v/>
      </c>
      <c r="AA128" s="17" t="str">
        <f>IFERROR(AND(OR(AA1:AA127,$AR128)=TRUE,IF(SEARCH(AA$1,$A128)&gt;0,TRUE,FALSE)),"")</f>
        <v/>
      </c>
      <c r="AB128" s="17" t="str">
        <f>IFERROR(AND(OR(AB1:AE127,$AR128)=TRUE,IF(SEARCH(AB$1,$A128)&gt;0,TRUE,FALSE)),"")</f>
        <v/>
      </c>
      <c r="AC128" s="17" t="str">
        <f>IFERROR(AND(OR(AC1:AE127,$AR128)=TRUE,IF(SEARCH(AC$1,$A128)&gt;0,TRUE,FALSE)),"")</f>
        <v/>
      </c>
      <c r="AD128" s="17" t="str">
        <f>IFERROR(AND(OR(AD1:AE127,$AR128)=TRUE,IF(SEARCH(AD$1,$A128)&gt;0,TRUE,FALSE)),"")</f>
        <v/>
      </c>
      <c r="AE128" s="17" t="str">
        <f>IFERROR(AND(OR(AE1:AE127,$AR128)=TRUE,IF(SEARCH(AE$1,$A128)&gt;0,TRUE,FALSE)),"")</f>
        <v/>
      </c>
      <c r="AF128" s="17" t="str">
        <f>IFERROR(AND(OR(AF1:AG127,$AR128)=TRUE,IF(SEARCH(AF$1,$A128)&gt;0,TRUE,FALSE)),"")</f>
        <v/>
      </c>
      <c r="AG128" s="17" t="str">
        <f>IFERROR(AND(OR(AG1:AG127,$AR128)=TRUE,IF(SEARCH(AG$1,$A128)&gt;0,TRUE,FALSE)),"")</f>
        <v/>
      </c>
      <c r="AH128" s="17" t="str">
        <f>IFERROR(AND(OR(AH1:AH127,$AR128)=TRUE,IF(SEARCH(AH$1,$A128)&gt;0,TRUE,FALSE)),"")</f>
        <v/>
      </c>
      <c r="AI128" s="17" t="str">
        <f>IFERROR(AND(OR(AI1:AL127,$AR128)=TRUE,IF(SEARCH(AI$1,$A128)&gt;0,TRUE,FALSE)),"")</f>
        <v/>
      </c>
      <c r="AJ128" s="17" t="str">
        <f>IFERROR(AND(OR(AJ1:AL127,$AR128)=TRUE,IF(SEARCH(AJ$1,$A128)&gt;0,TRUE,FALSE)),"")</f>
        <v/>
      </c>
      <c r="AK128" s="17" t="str">
        <f>IFERROR(AND(OR(AK1:AL127,$AR128)=TRUE,IF(SEARCH(AK$1,$A128)&gt;0,TRUE,FALSE)),"")</f>
        <v/>
      </c>
      <c r="AL128" s="17" t="str">
        <f>IFERROR(AND(OR(AL1:AL127,$AR128)=TRUE,IF(SEARCH(AL$1,$A128)&gt;0,TRUE,FALSE)),"")</f>
        <v/>
      </c>
      <c r="AM128" s="17" t="str">
        <f>IFERROR(AND(OR(AM1:AO127,$AR128)=TRUE,IF(SEARCH(AM$1,$A128)&gt;0,TRUE,FALSE)),"")</f>
        <v/>
      </c>
      <c r="AN128" s="17" t="str">
        <f>IFERROR(AND(OR(AN1:AO127,$AR128)=TRUE,IF(SEARCH(AN$1,$A128)&gt;0,TRUE,FALSE)),"")</f>
        <v/>
      </c>
      <c r="AO128" s="17" t="str">
        <f>IFERROR(AND(OR(AO1:AO127,$AR128)=TRUE,IF(SEARCH(AO$1,$A128)&gt;0,TRUE,FALSE)),"")</f>
        <v/>
      </c>
      <c r="AP128" s="17">
        <f t="shared" si="15"/>
        <v>0</v>
      </c>
      <c r="AQ128" s="17" t="b">
        <f t="shared" si="16"/>
        <v>0</v>
      </c>
      <c r="AR128" s="17" t="b">
        <f t="shared" si="17"/>
        <v>0</v>
      </c>
      <c r="AS128" s="17" t="b">
        <f t="shared" si="18"/>
        <v>0</v>
      </c>
      <c r="AT128" s="17" t="b">
        <f>IF(E128&gt;'Overview (RESPONSES REQUIRED)'!$F$56,FALSE,TRUE)</f>
        <v>0</v>
      </c>
      <c r="AU128" s="17" t="b">
        <f>IF('Overview (RESPONSES REQUIRED)'!$D$56="Y", TRUE, FALSE)</f>
        <v>0</v>
      </c>
      <c r="AV128" s="17" t="str">
        <f t="shared" si="19"/>
        <v>N</v>
      </c>
    </row>
    <row r="129" spans="1:48" ht="15" x14ac:dyDescent="0.15">
      <c r="A129" s="17" t="s">
        <v>2090</v>
      </c>
      <c r="B129" s="17">
        <v>1</v>
      </c>
      <c r="C129" s="17">
        <v>1</v>
      </c>
      <c r="D129" s="17" t="s">
        <v>2020</v>
      </c>
      <c r="E129" s="17">
        <v>4</v>
      </c>
      <c r="F129" s="17" t="str">
        <f>IF('ENDC-mmW'!P132="Y", "Y", IF('ENDC-mmW'!P132="N", "N", 0))</f>
        <v>N</v>
      </c>
      <c r="G129" s="17" t="str">
        <f>IFERROR(AND(OR(G1:H128,$AR129)=TRUE,IF(SEARCH(G$1,$A129)&gt;0,TRUE,FALSE)),"")</f>
        <v/>
      </c>
      <c r="H129" s="17" t="b">
        <f>IFERROR(AND(OR(H1:H128,$AR129)=TRUE,IF(SEARCH(H$1,$A129)&gt;0,TRUE,FALSE)),"")</f>
        <v>0</v>
      </c>
      <c r="I129" s="17" t="str">
        <f>IFERROR(AND(OR(I1:L128,$AR129)=TRUE,IF(SEARCH(I$1,$A129)&gt;0,TRUE,FALSE)),"")</f>
        <v/>
      </c>
      <c r="J129" s="17" t="str">
        <f>IFERROR(AND(OR(J1:L128,$AR129)=TRUE,IF(SEARCH(J$1,$A129)&gt;0,TRUE,FALSE)),"")</f>
        <v/>
      </c>
      <c r="K129" s="17" t="str">
        <f>IFERROR(AND(OR(K1:L128,$AR129)=TRUE,IF(SEARCH(K$1,$A129)&gt;0,TRUE,FALSE)),"")</f>
        <v/>
      </c>
      <c r="L129" s="17" t="str">
        <f>IFERROR(AND(OR(L1:L128,$AR129)=TRUE,IF(SEARCH(L$1,$A129)&gt;0,TRUE,FALSE)),"")</f>
        <v/>
      </c>
      <c r="M129" s="17" t="str">
        <f>IFERROR(AND(OR(M1:M128,$AR129)=TRUE,IF(SEARCH(M$1,$A129)&gt;0,TRUE,FALSE)),"")</f>
        <v/>
      </c>
      <c r="N129" s="17" t="str">
        <f>IFERROR(AND(OR(N1:Q128,$AR129)=TRUE,IF(SEARCH(N$1,$A129)&gt;0,TRUE,FALSE)),"")</f>
        <v/>
      </c>
      <c r="O129" s="17" t="str">
        <f>IFERROR(AND(OR(O1:Q128,$AR129)=TRUE,IF(SEARCH(O$1,$A129)&gt;0,TRUE,FALSE)),"")</f>
        <v/>
      </c>
      <c r="P129" s="17" t="str">
        <f>IFERROR(AND(OR(P1:Q128,$AR129)=TRUE,IF(SEARCH(P$1,$A129)&gt;0,TRUE,FALSE)),"")</f>
        <v/>
      </c>
      <c r="Q129" s="17" t="str">
        <f>IFERROR(AND(OR(Q1:Q128,$AR129)=TRUE,IF(SEARCH(Q$1,$A129)&gt;0,TRUE,FALSE)),"")</f>
        <v/>
      </c>
      <c r="R129" s="17" t="str">
        <f>IFERROR(AND(OR(R1:S128,$AR129)=TRUE,IF(SEARCH(R$1,$A129)&gt;0,TRUE,FALSE)),"")</f>
        <v/>
      </c>
      <c r="S129" s="17" t="str">
        <f>IFERROR(AND(OR(S1:S128,$AR129)=TRUE,IF(SEARCH(S$1,$A129)&gt;0,TRUE,FALSE)),"")</f>
        <v/>
      </c>
      <c r="T129" s="17" t="str">
        <f>IFERROR(AND(OR(T1:T128,$AR129)=TRUE,IF(SEARCH(T$1,$A129)&gt;0,TRUE,FALSE)),"")</f>
        <v/>
      </c>
      <c r="U129" s="17" t="str">
        <f>IFERROR(AND(OR(U1:V128,$AR129)=TRUE,IF(SEARCH(U$1,$A129)&gt;0,TRUE,FALSE)),"")</f>
        <v/>
      </c>
      <c r="V129" s="17" t="str">
        <f>IFERROR(AND(OR(V1:V128,$AR129)=TRUE,IF(SEARCH(V$1,$A129)&gt;0,TRUE,FALSE)),"")</f>
        <v/>
      </c>
      <c r="W129" s="17" t="str">
        <f>IFERROR(AND(OR(W1:Z128,$AR129)=TRUE,IF(SEARCH(W$1,$A129)&gt;0,TRUE,FALSE)),"")</f>
        <v/>
      </c>
      <c r="X129" s="17" t="str">
        <f>IFERROR(AND(OR(X1:Z128,$AR129)=TRUE,IF(SEARCH(X$1,$A129)&gt;0,TRUE,FALSE)),"")</f>
        <v/>
      </c>
      <c r="Y129" s="17" t="str">
        <f>IFERROR(AND(OR(Y1:Z128,$AR129)=TRUE,IF(SEARCH(Y$1,$A129)&gt;0,TRUE,FALSE)),"")</f>
        <v/>
      </c>
      <c r="Z129" s="17" t="str">
        <f>IFERROR(AND(OR(Z1:Z128,$AR129)=TRUE,IF(SEARCH(Z$1,$A129)&gt;0,TRUE,FALSE)),"")</f>
        <v/>
      </c>
      <c r="AA129" s="17" t="str">
        <f>IFERROR(AND(OR(AA1:AA128,$AR129)=TRUE,IF(SEARCH(AA$1,$A129)&gt;0,TRUE,FALSE)),"")</f>
        <v/>
      </c>
      <c r="AB129" s="17" t="str">
        <f>IFERROR(AND(OR(AB1:AE128,$AR129)=TRUE,IF(SEARCH(AB$1,$A129)&gt;0,TRUE,FALSE)),"")</f>
        <v/>
      </c>
      <c r="AC129" s="17" t="str">
        <f>IFERROR(AND(OR(AC1:AE128,$AR129)=TRUE,IF(SEARCH(AC$1,$A129)&gt;0,TRUE,FALSE)),"")</f>
        <v/>
      </c>
      <c r="AD129" s="17" t="str">
        <f>IFERROR(AND(OR(AD1:AE128,$AR129)=TRUE,IF(SEARCH(AD$1,$A129)&gt;0,TRUE,FALSE)),"")</f>
        <v/>
      </c>
      <c r="AE129" s="17" t="str">
        <f>IFERROR(AND(OR(AE1:AE128,$AR129)=TRUE,IF(SEARCH(AE$1,$A129)&gt;0,TRUE,FALSE)),"")</f>
        <v/>
      </c>
      <c r="AF129" s="17" t="str">
        <f>IFERROR(AND(OR(AF1:AG128,$AR129)=TRUE,IF(SEARCH(AF$1,$A129)&gt;0,TRUE,FALSE)),"")</f>
        <v/>
      </c>
      <c r="AG129" s="17" t="str">
        <f>IFERROR(AND(OR(AG1:AG128,$AR129)=TRUE,IF(SEARCH(AG$1,$A129)&gt;0,TRUE,FALSE)),"")</f>
        <v/>
      </c>
      <c r="AH129" s="17" t="str">
        <f>IFERROR(AND(OR(AH1:AH128,$AR129)=TRUE,IF(SEARCH(AH$1,$A129)&gt;0,TRUE,FALSE)),"")</f>
        <v/>
      </c>
      <c r="AI129" s="17" t="str">
        <f>IFERROR(AND(OR(AI1:AL128,$AR129)=TRUE,IF(SEARCH(AI$1,$A129)&gt;0,TRUE,FALSE)),"")</f>
        <v/>
      </c>
      <c r="AJ129" s="17" t="str">
        <f>IFERROR(AND(OR(AJ1:AL128,$AR129)=TRUE,IF(SEARCH(AJ$1,$A129)&gt;0,TRUE,FALSE)),"")</f>
        <v/>
      </c>
      <c r="AK129" s="17" t="str">
        <f>IFERROR(AND(OR(AK1:AL128,$AR129)=TRUE,IF(SEARCH(AK$1,$A129)&gt;0,TRUE,FALSE)),"")</f>
        <v/>
      </c>
      <c r="AL129" s="17" t="str">
        <f>IFERROR(AND(OR(AL1:AL128,$AR129)=TRUE,IF(SEARCH(AL$1,$A129)&gt;0,TRUE,FALSE)),"")</f>
        <v/>
      </c>
      <c r="AM129" s="17" t="str">
        <f>IFERROR(AND(OR(AM1:AO128,$AR129)=TRUE,IF(SEARCH(AM$1,$A129)&gt;0,TRUE,FALSE)),"")</f>
        <v/>
      </c>
      <c r="AN129" s="17" t="str">
        <f>IFERROR(AND(OR(AN1:AO128,$AR129)=TRUE,IF(SEARCH(AN$1,$A129)&gt;0,TRUE,FALSE)),"")</f>
        <v/>
      </c>
      <c r="AO129" s="17" t="str">
        <f>IFERROR(AND(OR(AO1:AO128,$AR129)=TRUE,IF(SEARCH(AO$1,$A129)&gt;0,TRUE,FALSE)),"")</f>
        <v/>
      </c>
      <c r="AP129" s="17">
        <f t="shared" si="15"/>
        <v>0</v>
      </c>
      <c r="AQ129" s="17" t="b">
        <f t="shared" si="16"/>
        <v>0</v>
      </c>
      <c r="AR129" s="17" t="b">
        <f t="shared" si="17"/>
        <v>0</v>
      </c>
      <c r="AS129" s="17" t="b">
        <f t="shared" si="18"/>
        <v>0</v>
      </c>
      <c r="AT129" s="17" t="b">
        <f>IF(E129&gt;'Overview (RESPONSES REQUIRED)'!$F$56,FALSE,TRUE)</f>
        <v>0</v>
      </c>
      <c r="AU129" s="17" t="b">
        <f>IF('Overview (RESPONSES REQUIRED)'!$D$56="Y", TRUE, FALSE)</f>
        <v>0</v>
      </c>
      <c r="AV129" s="17" t="str">
        <f t="shared" si="19"/>
        <v>N</v>
      </c>
    </row>
    <row r="130" spans="1:48" ht="15" x14ac:dyDescent="0.15">
      <c r="A130" s="17" t="s">
        <v>2091</v>
      </c>
      <c r="B130" s="17">
        <v>1</v>
      </c>
      <c r="C130" s="17">
        <v>1</v>
      </c>
      <c r="D130" s="17" t="s">
        <v>2020</v>
      </c>
      <c r="E130" s="17">
        <v>4</v>
      </c>
      <c r="F130" s="17" t="str">
        <f>IF('ENDC-mmW'!P133="Y", "Y", IF('ENDC-mmW'!P133="N", "N", 0))</f>
        <v>N</v>
      </c>
      <c r="G130" s="17" t="str">
        <f>IFERROR(AND(OR(G1:H129,$AR130)=TRUE,IF(SEARCH(G$1,$A130)&gt;0,TRUE,FALSE)),"")</f>
        <v/>
      </c>
      <c r="H130" s="17" t="b">
        <f>IFERROR(AND(OR(H1:H129,$AR130)=TRUE,IF(SEARCH(H$1,$A130)&gt;0,TRUE,FALSE)),"")</f>
        <v>0</v>
      </c>
      <c r="I130" s="17" t="str">
        <f>IFERROR(AND(OR(I1:L129,$AR130)=TRUE,IF(SEARCH(I$1,$A130)&gt;0,TRUE,FALSE)),"")</f>
        <v/>
      </c>
      <c r="J130" s="17" t="str">
        <f>IFERROR(AND(OR(J1:L129,$AR130)=TRUE,IF(SEARCH(J$1,$A130)&gt;0,TRUE,FALSE)),"")</f>
        <v/>
      </c>
      <c r="K130" s="17" t="str">
        <f>IFERROR(AND(OR(K1:L129,$AR130)=TRUE,IF(SEARCH(K$1,$A130)&gt;0,TRUE,FALSE)),"")</f>
        <v/>
      </c>
      <c r="L130" s="17" t="str">
        <f>IFERROR(AND(OR(L1:L129,$AR130)=TRUE,IF(SEARCH(L$1,$A130)&gt;0,TRUE,FALSE)),"")</f>
        <v/>
      </c>
      <c r="M130" s="17" t="str">
        <f>IFERROR(AND(OR(M1:M129,$AR130)=TRUE,IF(SEARCH(M$1,$A130)&gt;0,TRUE,FALSE)),"")</f>
        <v/>
      </c>
      <c r="N130" s="17" t="str">
        <f>IFERROR(AND(OR(N1:Q129,$AR130)=TRUE,IF(SEARCH(N$1,$A130)&gt;0,TRUE,FALSE)),"")</f>
        <v/>
      </c>
      <c r="O130" s="17" t="str">
        <f>IFERROR(AND(OR(O1:Q129,$AR130)=TRUE,IF(SEARCH(O$1,$A130)&gt;0,TRUE,FALSE)),"")</f>
        <v/>
      </c>
      <c r="P130" s="17" t="str">
        <f>IFERROR(AND(OR(P1:Q129,$AR130)=TRUE,IF(SEARCH(P$1,$A130)&gt;0,TRUE,FALSE)),"")</f>
        <v/>
      </c>
      <c r="Q130" s="17" t="str">
        <f>IFERROR(AND(OR(Q1:Q129,$AR130)=TRUE,IF(SEARCH(Q$1,$A130)&gt;0,TRUE,FALSE)),"")</f>
        <v/>
      </c>
      <c r="R130" s="17" t="str">
        <f>IFERROR(AND(OR(R1:S129,$AR130)=TRUE,IF(SEARCH(R$1,$A130)&gt;0,TRUE,FALSE)),"")</f>
        <v/>
      </c>
      <c r="S130" s="17" t="str">
        <f>IFERROR(AND(OR(S1:S129,$AR130)=TRUE,IF(SEARCH(S$1,$A130)&gt;0,TRUE,FALSE)),"")</f>
        <v/>
      </c>
      <c r="T130" s="17" t="str">
        <f>IFERROR(AND(OR(T1:T129,$AR130)=TRUE,IF(SEARCH(T$1,$A130)&gt;0,TRUE,FALSE)),"")</f>
        <v/>
      </c>
      <c r="U130" s="17" t="str">
        <f>IFERROR(AND(OR(U1:V129,$AR130)=TRUE,IF(SEARCH(U$1,$A130)&gt;0,TRUE,FALSE)),"")</f>
        <v/>
      </c>
      <c r="V130" s="17" t="str">
        <f>IFERROR(AND(OR(V1:V129,$AR130)=TRUE,IF(SEARCH(V$1,$A130)&gt;0,TRUE,FALSE)),"")</f>
        <v/>
      </c>
      <c r="W130" s="17" t="str">
        <f>IFERROR(AND(OR(W1:Z129,$AR130)=TRUE,IF(SEARCH(W$1,$A130)&gt;0,TRUE,FALSE)),"")</f>
        <v/>
      </c>
      <c r="X130" s="17" t="str">
        <f>IFERROR(AND(OR(X1:Z129,$AR130)=TRUE,IF(SEARCH(X$1,$A130)&gt;0,TRUE,FALSE)),"")</f>
        <v/>
      </c>
      <c r="Y130" s="17" t="str">
        <f>IFERROR(AND(OR(Y1:Z129,$AR130)=TRUE,IF(SEARCH(Y$1,$A130)&gt;0,TRUE,FALSE)),"")</f>
        <v/>
      </c>
      <c r="Z130" s="17" t="str">
        <f>IFERROR(AND(OR(Z1:Z129,$AR130)=TRUE,IF(SEARCH(Z$1,$A130)&gt;0,TRUE,FALSE)),"")</f>
        <v/>
      </c>
      <c r="AA130" s="17" t="str">
        <f>IFERROR(AND(OR(AA1:AA129,$AR130)=TRUE,IF(SEARCH(AA$1,$A130)&gt;0,TRUE,FALSE)),"")</f>
        <v/>
      </c>
      <c r="AB130" s="17" t="str">
        <f>IFERROR(AND(OR(AB1:AE129,$AR130)=TRUE,IF(SEARCH(AB$1,$A130)&gt;0,TRUE,FALSE)),"")</f>
        <v/>
      </c>
      <c r="AC130" s="17" t="str">
        <f>IFERROR(AND(OR(AC1:AE129,$AR130)=TRUE,IF(SEARCH(AC$1,$A130)&gt;0,TRUE,FALSE)),"")</f>
        <v/>
      </c>
      <c r="AD130" s="17" t="str">
        <f>IFERROR(AND(OR(AD1:AE129,$AR130)=TRUE,IF(SEARCH(AD$1,$A130)&gt;0,TRUE,FALSE)),"")</f>
        <v/>
      </c>
      <c r="AE130" s="17" t="str">
        <f>IFERROR(AND(OR(AE1:AE129,$AR130)=TRUE,IF(SEARCH(AE$1,$A130)&gt;0,TRUE,FALSE)),"")</f>
        <v/>
      </c>
      <c r="AF130" s="17" t="str">
        <f>IFERROR(AND(OR(AF1:AG129,$AR130)=TRUE,IF(SEARCH(AF$1,$A130)&gt;0,TRUE,FALSE)),"")</f>
        <v/>
      </c>
      <c r="AG130" s="17" t="str">
        <f>IFERROR(AND(OR(AG1:AG129,$AR130)=TRUE,IF(SEARCH(AG$1,$A130)&gt;0,TRUE,FALSE)),"")</f>
        <v/>
      </c>
      <c r="AH130" s="17" t="str">
        <f>IFERROR(AND(OR(AH1:AH129,$AR130)=TRUE,IF(SEARCH(AH$1,$A130)&gt;0,TRUE,FALSE)),"")</f>
        <v/>
      </c>
      <c r="AI130" s="17" t="str">
        <f>IFERROR(AND(OR(AI1:AL129,$AR130)=TRUE,IF(SEARCH(AI$1,$A130)&gt;0,TRUE,FALSE)),"")</f>
        <v/>
      </c>
      <c r="AJ130" s="17" t="str">
        <f>IFERROR(AND(OR(AJ1:AL129,$AR130)=TRUE,IF(SEARCH(AJ$1,$A130)&gt;0,TRUE,FALSE)),"")</f>
        <v/>
      </c>
      <c r="AK130" s="17" t="str">
        <f>IFERROR(AND(OR(AK1:AL129,$AR130)=TRUE,IF(SEARCH(AK$1,$A130)&gt;0,TRUE,FALSE)),"")</f>
        <v/>
      </c>
      <c r="AL130" s="17" t="str">
        <f>IFERROR(AND(OR(AL1:AL129,$AR130)=TRUE,IF(SEARCH(AL$1,$A130)&gt;0,TRUE,FALSE)),"")</f>
        <v/>
      </c>
      <c r="AM130" s="17" t="str">
        <f>IFERROR(AND(OR(AM1:AO129,$AR130)=TRUE,IF(SEARCH(AM$1,$A130)&gt;0,TRUE,FALSE)),"")</f>
        <v/>
      </c>
      <c r="AN130" s="17" t="str">
        <f>IFERROR(AND(OR(AN1:AO129,$AR130)=TRUE,IF(SEARCH(AN$1,$A130)&gt;0,TRUE,FALSE)),"")</f>
        <v/>
      </c>
      <c r="AO130" s="17" t="str">
        <f>IFERROR(AND(OR(AO1:AO129,$AR130)=TRUE,IF(SEARCH(AO$1,$A130)&gt;0,TRUE,FALSE)),"")</f>
        <v/>
      </c>
      <c r="AP130" s="17">
        <f t="shared" si="15"/>
        <v>0</v>
      </c>
      <c r="AQ130" s="17" t="b">
        <f t="shared" si="16"/>
        <v>0</v>
      </c>
      <c r="AR130" s="17" t="b">
        <f t="shared" si="17"/>
        <v>0</v>
      </c>
      <c r="AS130" s="17" t="b">
        <f t="shared" si="18"/>
        <v>0</v>
      </c>
      <c r="AT130" s="17" t="b">
        <f>IF(E130&gt;'Overview (RESPONSES REQUIRED)'!$F$56,FALSE,TRUE)</f>
        <v>0</v>
      </c>
      <c r="AU130" s="17" t="b">
        <f>IF('Overview (RESPONSES REQUIRED)'!$D$56="Y", TRUE, FALSE)</f>
        <v>0</v>
      </c>
      <c r="AV130" s="17" t="str">
        <f t="shared" si="19"/>
        <v>N</v>
      </c>
    </row>
    <row r="131" spans="1:48" ht="15" x14ac:dyDescent="0.15">
      <c r="A131" s="17" t="s">
        <v>2092</v>
      </c>
      <c r="B131" s="17">
        <v>1</v>
      </c>
      <c r="C131" s="17">
        <v>1</v>
      </c>
      <c r="D131" s="17" t="s">
        <v>2020</v>
      </c>
      <c r="E131" s="17">
        <v>4</v>
      </c>
      <c r="F131" s="17" t="str">
        <f>IF('ENDC-mmW'!P134="Y", "Y", IF('ENDC-mmW'!P134="N", "N", 0))</f>
        <v>N</v>
      </c>
      <c r="G131" s="17" t="str">
        <f>IFERROR(AND(OR(G1:H130,$AR131)=TRUE,IF(SEARCH(G$1,$A131)&gt;0,TRUE,FALSE)),"")</f>
        <v/>
      </c>
      <c r="H131" s="17" t="b">
        <f>IFERROR(AND(OR(H1:H130,$AR131)=TRUE,IF(SEARCH(H$1,$A131)&gt;0,TRUE,FALSE)),"")</f>
        <v>0</v>
      </c>
      <c r="I131" s="17" t="str">
        <f>IFERROR(AND(OR(I1:L130,$AR131)=TRUE,IF(SEARCH(I$1,$A131)&gt;0,TRUE,FALSE)),"")</f>
        <v/>
      </c>
      <c r="J131" s="17" t="str">
        <f>IFERROR(AND(OR(J1:L130,$AR131)=TRUE,IF(SEARCH(J$1,$A131)&gt;0,TRUE,FALSE)),"")</f>
        <v/>
      </c>
      <c r="K131" s="17" t="str">
        <f>IFERROR(AND(OR(K1:L130,$AR131)=TRUE,IF(SEARCH(K$1,$A131)&gt;0,TRUE,FALSE)),"")</f>
        <v/>
      </c>
      <c r="L131" s="17" t="str">
        <f>IFERROR(AND(OR(L1:L130,$AR131)=TRUE,IF(SEARCH(L$1,$A131)&gt;0,TRUE,FALSE)),"")</f>
        <v/>
      </c>
      <c r="M131" s="17" t="str">
        <f>IFERROR(AND(OR(M1:M130,$AR131)=TRUE,IF(SEARCH(M$1,$A131)&gt;0,TRUE,FALSE)),"")</f>
        <v/>
      </c>
      <c r="N131" s="17" t="str">
        <f>IFERROR(AND(OR(N1:Q130,$AR131)=TRUE,IF(SEARCH(N$1,$A131)&gt;0,TRUE,FALSE)),"")</f>
        <v/>
      </c>
      <c r="O131" s="17" t="str">
        <f>IFERROR(AND(OR(O1:Q130,$AR131)=TRUE,IF(SEARCH(O$1,$A131)&gt;0,TRUE,FALSE)),"")</f>
        <v/>
      </c>
      <c r="P131" s="17" t="str">
        <f>IFERROR(AND(OR(P1:Q130,$AR131)=TRUE,IF(SEARCH(P$1,$A131)&gt;0,TRUE,FALSE)),"")</f>
        <v/>
      </c>
      <c r="Q131" s="17" t="str">
        <f>IFERROR(AND(OR(Q1:Q130,$AR131)=TRUE,IF(SEARCH(Q$1,$A131)&gt;0,TRUE,FALSE)),"")</f>
        <v/>
      </c>
      <c r="R131" s="17" t="str">
        <f>IFERROR(AND(OR(R1:S130,$AR131)=TRUE,IF(SEARCH(R$1,$A131)&gt;0,TRUE,FALSE)),"")</f>
        <v/>
      </c>
      <c r="S131" s="17" t="str">
        <f>IFERROR(AND(OR(S1:S130,$AR131)=TRUE,IF(SEARCH(S$1,$A131)&gt;0,TRUE,FALSE)),"")</f>
        <v/>
      </c>
      <c r="T131" s="17" t="str">
        <f>IFERROR(AND(OR(T1:T130,$AR131)=TRUE,IF(SEARCH(T$1,$A131)&gt;0,TRUE,FALSE)),"")</f>
        <v/>
      </c>
      <c r="U131" s="17" t="str">
        <f>IFERROR(AND(OR(U1:V130,$AR131)=TRUE,IF(SEARCH(U$1,$A131)&gt;0,TRUE,FALSE)),"")</f>
        <v/>
      </c>
      <c r="V131" s="17" t="str">
        <f>IFERROR(AND(OR(V1:V130,$AR131)=TRUE,IF(SEARCH(V$1,$A131)&gt;0,TRUE,FALSE)),"")</f>
        <v/>
      </c>
      <c r="W131" s="17" t="str">
        <f>IFERROR(AND(OR(W1:Z130,$AR131)=TRUE,IF(SEARCH(W$1,$A131)&gt;0,TRUE,FALSE)),"")</f>
        <v/>
      </c>
      <c r="X131" s="17" t="str">
        <f>IFERROR(AND(OR(X1:Z130,$AR131)=TRUE,IF(SEARCH(X$1,$A131)&gt;0,TRUE,FALSE)),"")</f>
        <v/>
      </c>
      <c r="Y131" s="17" t="str">
        <f>IFERROR(AND(OR(Y1:Z130,$AR131)=TRUE,IF(SEARCH(Y$1,$A131)&gt;0,TRUE,FALSE)),"")</f>
        <v/>
      </c>
      <c r="Z131" s="17" t="str">
        <f>IFERROR(AND(OR(Z1:Z130,$AR131)=TRUE,IF(SEARCH(Z$1,$A131)&gt;0,TRUE,FALSE)),"")</f>
        <v/>
      </c>
      <c r="AA131" s="17" t="str">
        <f>IFERROR(AND(OR(AA1:AA130,$AR131)=TRUE,IF(SEARCH(AA$1,$A131)&gt;0,TRUE,FALSE)),"")</f>
        <v/>
      </c>
      <c r="AB131" s="17" t="str">
        <f>IFERROR(AND(OR(AB1:AE130,$AR131)=TRUE,IF(SEARCH(AB$1,$A131)&gt;0,TRUE,FALSE)),"")</f>
        <v/>
      </c>
      <c r="AC131" s="17" t="str">
        <f>IFERROR(AND(OR(AC1:AE130,$AR131)=TRUE,IF(SEARCH(AC$1,$A131)&gt;0,TRUE,FALSE)),"")</f>
        <v/>
      </c>
      <c r="AD131" s="17" t="str">
        <f>IFERROR(AND(OR(AD1:AE130,$AR131)=TRUE,IF(SEARCH(AD$1,$A131)&gt;0,TRUE,FALSE)),"")</f>
        <v/>
      </c>
      <c r="AE131" s="17" t="str">
        <f>IFERROR(AND(OR(AE1:AE130,$AR131)=TRUE,IF(SEARCH(AE$1,$A131)&gt;0,TRUE,FALSE)),"")</f>
        <v/>
      </c>
      <c r="AF131" s="17" t="str">
        <f>IFERROR(AND(OR(AF1:AG130,$AR131)=TRUE,IF(SEARCH(AF$1,$A131)&gt;0,TRUE,FALSE)),"")</f>
        <v/>
      </c>
      <c r="AG131" s="17" t="str">
        <f>IFERROR(AND(OR(AG1:AG130,$AR131)=TRUE,IF(SEARCH(AG$1,$A131)&gt;0,TRUE,FALSE)),"")</f>
        <v/>
      </c>
      <c r="AH131" s="17" t="str">
        <f>IFERROR(AND(OR(AH1:AH130,$AR131)=TRUE,IF(SEARCH(AH$1,$A131)&gt;0,TRUE,FALSE)),"")</f>
        <v/>
      </c>
      <c r="AI131" s="17" t="str">
        <f>IFERROR(AND(OR(AI1:AL130,$AR131)=TRUE,IF(SEARCH(AI$1,$A131)&gt;0,TRUE,FALSE)),"")</f>
        <v/>
      </c>
      <c r="AJ131" s="17" t="str">
        <f>IFERROR(AND(OR(AJ1:AL130,$AR131)=TRUE,IF(SEARCH(AJ$1,$A131)&gt;0,TRUE,FALSE)),"")</f>
        <v/>
      </c>
      <c r="AK131" s="17" t="str">
        <f>IFERROR(AND(OR(AK1:AL130,$AR131)=TRUE,IF(SEARCH(AK$1,$A131)&gt;0,TRUE,FALSE)),"")</f>
        <v/>
      </c>
      <c r="AL131" s="17" t="str">
        <f>IFERROR(AND(OR(AL1:AL130,$AR131)=TRUE,IF(SEARCH(AL$1,$A131)&gt;0,TRUE,FALSE)),"")</f>
        <v/>
      </c>
      <c r="AM131" s="17" t="str">
        <f>IFERROR(AND(OR(AM1:AO130,$AR131)=TRUE,IF(SEARCH(AM$1,$A131)&gt;0,TRUE,FALSE)),"")</f>
        <v/>
      </c>
      <c r="AN131" s="17" t="str">
        <f>IFERROR(AND(OR(AN1:AO130,$AR131)=TRUE,IF(SEARCH(AN$1,$A131)&gt;0,TRUE,FALSE)),"")</f>
        <v/>
      </c>
      <c r="AO131" s="17" t="str">
        <f>IFERROR(AND(OR(AO1:AO130,$AR131)=TRUE,IF(SEARCH(AO$1,$A131)&gt;0,TRUE,FALSE)),"")</f>
        <v/>
      </c>
      <c r="AP131" s="17">
        <f t="shared" ref="AP131:AP162" si="20">COUNTIF(G131:AO131,TRUE)</f>
        <v>0</v>
      </c>
      <c r="AQ131" s="17" t="b">
        <f t="shared" ref="AQ131:AQ162" si="21">IFERROR(AND(G131:AO131), TRUE)</f>
        <v>0</v>
      </c>
      <c r="AR131" s="17" t="b">
        <f t="shared" ref="AR131:AR162" si="22">IF(F131="Y",TRUE,IF(F131="N",FALSE,0))</f>
        <v>0</v>
      </c>
      <c r="AS131" s="17" t="b">
        <f t="shared" ref="AS131:AS162" si="23">IF(AR131=FALSE, FALSE, AQ131)</f>
        <v>0</v>
      </c>
      <c r="AT131" s="17" t="b">
        <f>IF(E131&gt;'Overview (RESPONSES REQUIRED)'!$F$56,FALSE,TRUE)</f>
        <v>0</v>
      </c>
      <c r="AU131" s="17" t="b">
        <f>IF('Overview (RESPONSES REQUIRED)'!$D$56="Y", TRUE, FALSE)</f>
        <v>0</v>
      </c>
      <c r="AV131" s="17" t="str">
        <f t="shared" ref="AV131:AV162" si="24">IF(AND(AT131,AU131)=FALSE,"N",IF(AS131=TRUE,"Y",IF(F131=0,"E","N")))</f>
        <v>N</v>
      </c>
    </row>
    <row r="132" spans="1:48" ht="15" x14ac:dyDescent="0.15">
      <c r="A132" s="17" t="s">
        <v>2093</v>
      </c>
      <c r="B132" s="17">
        <v>1</v>
      </c>
      <c r="C132" s="17">
        <v>1</v>
      </c>
      <c r="D132" s="17" t="s">
        <v>2020</v>
      </c>
      <c r="E132" s="17">
        <v>4</v>
      </c>
      <c r="F132" s="17" t="str">
        <f>IF('ENDC-mmW'!P135="Y", "Y", IF('ENDC-mmW'!P135="N", "N", 0))</f>
        <v>N</v>
      </c>
      <c r="G132" s="17" t="str">
        <f>IFERROR(AND(OR(G1:H131,$AR132)=TRUE,IF(SEARCH(G$1,$A132)&gt;0,TRUE,FALSE)),"")</f>
        <v/>
      </c>
      <c r="H132" s="17" t="str">
        <f>IFERROR(AND(OR(H1:H131,$AR132)=TRUE,IF(SEARCH(H$1,$A132)&gt;0,TRUE,FALSE)),"")</f>
        <v/>
      </c>
      <c r="I132" s="17" t="str">
        <f>IFERROR(AND(OR(I1:L131,$AR132)=TRUE,IF(SEARCH(I$1,$A132)&gt;0,TRUE,FALSE)),"")</f>
        <v/>
      </c>
      <c r="J132" s="17" t="str">
        <f>IFERROR(AND(OR(J1:L131,$AR132)=TRUE,IF(SEARCH(J$1,$A132)&gt;0,TRUE,FALSE)),"")</f>
        <v/>
      </c>
      <c r="K132" s="17" t="str">
        <f>IFERROR(AND(OR(K1:L131,$AR132)=TRUE,IF(SEARCH(K$1,$A132)&gt;0,TRUE,FALSE)),"")</f>
        <v/>
      </c>
      <c r="L132" s="17" t="str">
        <f>IFERROR(AND(OR(L1:L131,$AR132)=TRUE,IF(SEARCH(L$1,$A132)&gt;0,TRUE,FALSE)),"")</f>
        <v/>
      </c>
      <c r="M132" s="17" t="str">
        <f>IFERROR(AND(OR(M1:M131,$AR132)=TRUE,IF(SEARCH(M$1,$A132)&gt;0,TRUE,FALSE)),"")</f>
        <v/>
      </c>
      <c r="N132" s="17" t="str">
        <f>IFERROR(AND(OR(N1:Q131,$AR132)=TRUE,IF(SEARCH(N$1,$A132)&gt;0,TRUE,FALSE)),"")</f>
        <v/>
      </c>
      <c r="O132" s="17" t="str">
        <f>IFERROR(AND(OR(O1:Q131,$AR132)=TRUE,IF(SEARCH(O$1,$A132)&gt;0,TRUE,FALSE)),"")</f>
        <v/>
      </c>
      <c r="P132" s="17" t="b">
        <f>IFERROR(AND(OR(P1:Q131,$AR132)=TRUE,IF(SEARCH(P$1,$A132)&gt;0,TRUE,FALSE)),"")</f>
        <v>0</v>
      </c>
      <c r="Q132" s="17" t="str">
        <f>IFERROR(AND(OR(Q1:Q131,$AR132)=TRUE,IF(SEARCH(Q$1,$A132)&gt;0,TRUE,FALSE)),"")</f>
        <v/>
      </c>
      <c r="R132" s="17" t="str">
        <f>IFERROR(AND(OR(R1:S131,$AR132)=TRUE,IF(SEARCH(R$1,$A132)&gt;0,TRUE,FALSE)),"")</f>
        <v/>
      </c>
      <c r="S132" s="17" t="str">
        <f>IFERROR(AND(OR(S1:S131,$AR132)=TRUE,IF(SEARCH(S$1,$A132)&gt;0,TRUE,FALSE)),"")</f>
        <v/>
      </c>
      <c r="T132" s="17" t="str">
        <f>IFERROR(AND(OR(T1:T131,$AR132)=TRUE,IF(SEARCH(T$1,$A132)&gt;0,TRUE,FALSE)),"")</f>
        <v/>
      </c>
      <c r="U132" s="17" t="str">
        <f>IFERROR(AND(OR(U1:V131,$AR132)=TRUE,IF(SEARCH(U$1,$A132)&gt;0,TRUE,FALSE)),"")</f>
        <v/>
      </c>
      <c r="V132" s="17" t="str">
        <f>IFERROR(AND(OR(V1:V131,$AR132)=TRUE,IF(SEARCH(V$1,$A132)&gt;0,TRUE,FALSE)),"")</f>
        <v/>
      </c>
      <c r="W132" s="17" t="str">
        <f>IFERROR(AND(OR(W1:Z131,$AR132)=TRUE,IF(SEARCH(W$1,$A132)&gt;0,TRUE,FALSE)),"")</f>
        <v/>
      </c>
      <c r="X132" s="17" t="str">
        <f>IFERROR(AND(OR(X1:Z131,$AR132)=TRUE,IF(SEARCH(X$1,$A132)&gt;0,TRUE,FALSE)),"")</f>
        <v/>
      </c>
      <c r="Y132" s="17" t="str">
        <f>IFERROR(AND(OR(Y1:Z131,$AR132)=TRUE,IF(SEARCH(Y$1,$A132)&gt;0,TRUE,FALSE)),"")</f>
        <v/>
      </c>
      <c r="Z132" s="17" t="str">
        <f>IFERROR(AND(OR(Z1:Z131,$AR132)=TRUE,IF(SEARCH(Z$1,$A132)&gt;0,TRUE,FALSE)),"")</f>
        <v/>
      </c>
      <c r="AA132" s="17" t="str">
        <f>IFERROR(AND(OR(AA1:AA131,$AR132)=TRUE,IF(SEARCH(AA$1,$A132)&gt;0,TRUE,FALSE)),"")</f>
        <v/>
      </c>
      <c r="AB132" s="17" t="str">
        <f>IFERROR(AND(OR(AB1:AE131,$AR132)=TRUE,IF(SEARCH(AB$1,$A132)&gt;0,TRUE,FALSE)),"")</f>
        <v/>
      </c>
      <c r="AC132" s="17" t="str">
        <f>IFERROR(AND(OR(AC1:AE131,$AR132)=TRUE,IF(SEARCH(AC$1,$A132)&gt;0,TRUE,FALSE)),"")</f>
        <v/>
      </c>
      <c r="AD132" s="17" t="str">
        <f>IFERROR(AND(OR(AD1:AE131,$AR132)=TRUE,IF(SEARCH(AD$1,$A132)&gt;0,TRUE,FALSE)),"")</f>
        <v/>
      </c>
      <c r="AE132" s="17" t="str">
        <f>IFERROR(AND(OR(AE1:AE131,$AR132)=TRUE,IF(SEARCH(AE$1,$A132)&gt;0,TRUE,FALSE)),"")</f>
        <v/>
      </c>
      <c r="AF132" s="17" t="str">
        <f>IFERROR(AND(OR(AF1:AG131,$AR132)=TRUE,IF(SEARCH(AF$1,$A132)&gt;0,TRUE,FALSE)),"")</f>
        <v/>
      </c>
      <c r="AG132" s="17" t="str">
        <f>IFERROR(AND(OR(AG1:AG131,$AR132)=TRUE,IF(SEARCH(AG$1,$A132)&gt;0,TRUE,FALSE)),"")</f>
        <v/>
      </c>
      <c r="AH132" s="17" t="str">
        <f>IFERROR(AND(OR(AH1:AH131,$AR132)=TRUE,IF(SEARCH(AH$1,$A132)&gt;0,TRUE,FALSE)),"")</f>
        <v/>
      </c>
      <c r="AI132" s="17" t="str">
        <f>IFERROR(AND(OR(AI1:AL131,$AR132)=TRUE,IF(SEARCH(AI$1,$A132)&gt;0,TRUE,FALSE)),"")</f>
        <v/>
      </c>
      <c r="AJ132" s="17" t="str">
        <f>IFERROR(AND(OR(AJ1:AL131,$AR132)=TRUE,IF(SEARCH(AJ$1,$A132)&gt;0,TRUE,FALSE)),"")</f>
        <v/>
      </c>
      <c r="AK132" s="17" t="str">
        <f>IFERROR(AND(OR(AK1:AL131,$AR132)=TRUE,IF(SEARCH(AK$1,$A132)&gt;0,TRUE,FALSE)),"")</f>
        <v/>
      </c>
      <c r="AL132" s="17" t="str">
        <f>IFERROR(AND(OR(AL1:AL131,$AR132)=TRUE,IF(SEARCH(AL$1,$A132)&gt;0,TRUE,FALSE)),"")</f>
        <v/>
      </c>
      <c r="AM132" s="17" t="str">
        <f>IFERROR(AND(OR(AM1:AO131,$AR132)=TRUE,IF(SEARCH(AM$1,$A132)&gt;0,TRUE,FALSE)),"")</f>
        <v/>
      </c>
      <c r="AN132" s="17" t="str">
        <f>IFERROR(AND(OR(AN1:AO131,$AR132)=TRUE,IF(SEARCH(AN$1,$A132)&gt;0,TRUE,FALSE)),"")</f>
        <v/>
      </c>
      <c r="AO132" s="17" t="str">
        <f>IFERROR(AND(OR(AO1:AO131,$AR132)=TRUE,IF(SEARCH(AO$1,$A132)&gt;0,TRUE,FALSE)),"")</f>
        <v/>
      </c>
      <c r="AP132" s="17">
        <f t="shared" si="20"/>
        <v>0</v>
      </c>
      <c r="AQ132" s="17" t="b">
        <f t="shared" si="21"/>
        <v>0</v>
      </c>
      <c r="AR132" s="17" t="b">
        <f t="shared" si="22"/>
        <v>0</v>
      </c>
      <c r="AS132" s="17" t="b">
        <f t="shared" si="23"/>
        <v>0</v>
      </c>
      <c r="AT132" s="17" t="b">
        <f>IF(E132&gt;'Overview (RESPONSES REQUIRED)'!$F$56,FALSE,TRUE)</f>
        <v>0</v>
      </c>
      <c r="AU132" s="17" t="b">
        <f>IF('Overview (RESPONSES REQUIRED)'!$D$56="Y", TRUE, FALSE)</f>
        <v>0</v>
      </c>
      <c r="AV132" s="17" t="str">
        <f t="shared" si="24"/>
        <v>N</v>
      </c>
    </row>
    <row r="133" spans="1:48" ht="15" x14ac:dyDescent="0.15">
      <c r="A133" s="17" t="s">
        <v>2094</v>
      </c>
      <c r="B133" s="17">
        <v>1</v>
      </c>
      <c r="C133" s="17">
        <v>1</v>
      </c>
      <c r="D133" s="17" t="s">
        <v>2020</v>
      </c>
      <c r="E133" s="17">
        <v>4</v>
      </c>
      <c r="F133" s="17" t="str">
        <f>IF('ENDC-mmW'!P136="Y", "Y", IF('ENDC-mmW'!P136="N", "N", 0))</f>
        <v>N</v>
      </c>
      <c r="G133" s="17" t="str">
        <f>IFERROR(AND(OR(G1:H132,$AR133)=TRUE,IF(SEARCH(G$1,$A133)&gt;0,TRUE,FALSE)),"")</f>
        <v/>
      </c>
      <c r="H133" s="17" t="str">
        <f>IFERROR(AND(OR(H1:H132,$AR133)=TRUE,IF(SEARCH(H$1,$A133)&gt;0,TRUE,FALSE)),"")</f>
        <v/>
      </c>
      <c r="I133" s="17" t="str">
        <f>IFERROR(AND(OR(I1:L132,$AR133)=TRUE,IF(SEARCH(I$1,$A133)&gt;0,TRUE,FALSE)),"")</f>
        <v/>
      </c>
      <c r="J133" s="17" t="str">
        <f>IFERROR(AND(OR(J1:L132,$AR133)=TRUE,IF(SEARCH(J$1,$A133)&gt;0,TRUE,FALSE)),"")</f>
        <v/>
      </c>
      <c r="K133" s="17" t="str">
        <f>IFERROR(AND(OR(K1:L132,$AR133)=TRUE,IF(SEARCH(K$1,$A133)&gt;0,TRUE,FALSE)),"")</f>
        <v/>
      </c>
      <c r="L133" s="17" t="str">
        <f>IFERROR(AND(OR(L1:L132,$AR133)=TRUE,IF(SEARCH(L$1,$A133)&gt;0,TRUE,FALSE)),"")</f>
        <v/>
      </c>
      <c r="M133" s="17" t="str">
        <f>IFERROR(AND(OR(M1:M132,$AR133)=TRUE,IF(SEARCH(M$1,$A133)&gt;0,TRUE,FALSE)),"")</f>
        <v/>
      </c>
      <c r="N133" s="17" t="str">
        <f>IFERROR(AND(OR(N1:Q132,$AR133)=TRUE,IF(SEARCH(N$1,$A133)&gt;0,TRUE,FALSE)),"")</f>
        <v/>
      </c>
      <c r="O133" s="17" t="str">
        <f>IFERROR(AND(OR(O1:Q132,$AR133)=TRUE,IF(SEARCH(O$1,$A133)&gt;0,TRUE,FALSE)),"")</f>
        <v/>
      </c>
      <c r="P133" s="17" t="b">
        <f>IFERROR(AND(OR(P1:Q132,$AR133)=TRUE,IF(SEARCH(P$1,$A133)&gt;0,TRUE,FALSE)),"")</f>
        <v>0</v>
      </c>
      <c r="Q133" s="17" t="str">
        <f>IFERROR(AND(OR(Q1:Q132,$AR133)=TRUE,IF(SEARCH(Q$1,$A133)&gt;0,TRUE,FALSE)),"")</f>
        <v/>
      </c>
      <c r="R133" s="17" t="str">
        <f>IFERROR(AND(OR(R1:S132,$AR133)=TRUE,IF(SEARCH(R$1,$A133)&gt;0,TRUE,FALSE)),"")</f>
        <v/>
      </c>
      <c r="S133" s="17" t="str">
        <f>IFERROR(AND(OR(S1:S132,$AR133)=TRUE,IF(SEARCH(S$1,$A133)&gt;0,TRUE,FALSE)),"")</f>
        <v/>
      </c>
      <c r="T133" s="17" t="str">
        <f>IFERROR(AND(OR(T1:T132,$AR133)=TRUE,IF(SEARCH(T$1,$A133)&gt;0,TRUE,FALSE)),"")</f>
        <v/>
      </c>
      <c r="U133" s="17" t="str">
        <f>IFERROR(AND(OR(U1:V132,$AR133)=TRUE,IF(SEARCH(U$1,$A133)&gt;0,TRUE,FALSE)),"")</f>
        <v/>
      </c>
      <c r="V133" s="17" t="str">
        <f>IFERROR(AND(OR(V1:V132,$AR133)=TRUE,IF(SEARCH(V$1,$A133)&gt;0,TRUE,FALSE)),"")</f>
        <v/>
      </c>
      <c r="W133" s="17" t="str">
        <f>IFERROR(AND(OR(W1:Z132,$AR133)=TRUE,IF(SEARCH(W$1,$A133)&gt;0,TRUE,FALSE)),"")</f>
        <v/>
      </c>
      <c r="X133" s="17" t="str">
        <f>IFERROR(AND(OR(X1:Z132,$AR133)=TRUE,IF(SEARCH(X$1,$A133)&gt;0,TRUE,FALSE)),"")</f>
        <v/>
      </c>
      <c r="Y133" s="17" t="str">
        <f>IFERROR(AND(OR(Y1:Z132,$AR133)=TRUE,IF(SEARCH(Y$1,$A133)&gt;0,TRUE,FALSE)),"")</f>
        <v/>
      </c>
      <c r="Z133" s="17" t="str">
        <f>IFERROR(AND(OR(Z1:Z132,$AR133)=TRUE,IF(SEARCH(Z$1,$A133)&gt;0,TRUE,FALSE)),"")</f>
        <v/>
      </c>
      <c r="AA133" s="17" t="str">
        <f>IFERROR(AND(OR(AA1:AA132,$AR133)=TRUE,IF(SEARCH(AA$1,$A133)&gt;0,TRUE,FALSE)),"")</f>
        <v/>
      </c>
      <c r="AB133" s="17" t="str">
        <f>IFERROR(AND(OR(AB1:AE132,$AR133)=TRUE,IF(SEARCH(AB$1,$A133)&gt;0,TRUE,FALSE)),"")</f>
        <v/>
      </c>
      <c r="AC133" s="17" t="str">
        <f>IFERROR(AND(OR(AC1:AE132,$AR133)=TRUE,IF(SEARCH(AC$1,$A133)&gt;0,TRUE,FALSE)),"")</f>
        <v/>
      </c>
      <c r="AD133" s="17" t="str">
        <f>IFERROR(AND(OR(AD1:AE132,$AR133)=TRUE,IF(SEARCH(AD$1,$A133)&gt;0,TRUE,FALSE)),"")</f>
        <v/>
      </c>
      <c r="AE133" s="17" t="str">
        <f>IFERROR(AND(OR(AE1:AE132,$AR133)=TRUE,IF(SEARCH(AE$1,$A133)&gt;0,TRUE,FALSE)),"")</f>
        <v/>
      </c>
      <c r="AF133" s="17" t="str">
        <f>IFERROR(AND(OR(AF1:AG132,$AR133)=TRUE,IF(SEARCH(AF$1,$A133)&gt;0,TRUE,FALSE)),"")</f>
        <v/>
      </c>
      <c r="AG133" s="17" t="str">
        <f>IFERROR(AND(OR(AG1:AG132,$AR133)=TRUE,IF(SEARCH(AG$1,$A133)&gt;0,TRUE,FALSE)),"")</f>
        <v/>
      </c>
      <c r="AH133" s="17" t="str">
        <f>IFERROR(AND(OR(AH1:AH132,$AR133)=TRUE,IF(SEARCH(AH$1,$A133)&gt;0,TRUE,FALSE)),"")</f>
        <v/>
      </c>
      <c r="AI133" s="17" t="str">
        <f>IFERROR(AND(OR(AI1:AL132,$AR133)=TRUE,IF(SEARCH(AI$1,$A133)&gt;0,TRUE,FALSE)),"")</f>
        <v/>
      </c>
      <c r="AJ133" s="17" t="str">
        <f>IFERROR(AND(OR(AJ1:AL132,$AR133)=TRUE,IF(SEARCH(AJ$1,$A133)&gt;0,TRUE,FALSE)),"")</f>
        <v/>
      </c>
      <c r="AK133" s="17" t="str">
        <f>IFERROR(AND(OR(AK1:AL132,$AR133)=TRUE,IF(SEARCH(AK$1,$A133)&gt;0,TRUE,FALSE)),"")</f>
        <v/>
      </c>
      <c r="AL133" s="17" t="str">
        <f>IFERROR(AND(OR(AL1:AL132,$AR133)=TRUE,IF(SEARCH(AL$1,$A133)&gt;0,TRUE,FALSE)),"")</f>
        <v/>
      </c>
      <c r="AM133" s="17" t="str">
        <f>IFERROR(AND(OR(AM1:AO132,$AR133)=TRUE,IF(SEARCH(AM$1,$A133)&gt;0,TRUE,FALSE)),"")</f>
        <v/>
      </c>
      <c r="AN133" s="17" t="str">
        <f>IFERROR(AND(OR(AN1:AO132,$AR133)=TRUE,IF(SEARCH(AN$1,$A133)&gt;0,TRUE,FALSE)),"")</f>
        <v/>
      </c>
      <c r="AO133" s="17" t="str">
        <f>IFERROR(AND(OR(AO1:AO132,$AR133)=TRUE,IF(SEARCH(AO$1,$A133)&gt;0,TRUE,FALSE)),"")</f>
        <v/>
      </c>
      <c r="AP133" s="17">
        <f t="shared" si="20"/>
        <v>0</v>
      </c>
      <c r="AQ133" s="17" t="b">
        <f t="shared" si="21"/>
        <v>0</v>
      </c>
      <c r="AR133" s="17" t="b">
        <f t="shared" si="22"/>
        <v>0</v>
      </c>
      <c r="AS133" s="17" t="b">
        <f t="shared" si="23"/>
        <v>0</v>
      </c>
      <c r="AT133" s="17" t="b">
        <f>IF(E133&gt;'Overview (RESPONSES REQUIRED)'!$F$56,FALSE,TRUE)</f>
        <v>0</v>
      </c>
      <c r="AU133" s="17" t="b">
        <f>IF('Overview (RESPONSES REQUIRED)'!$D$56="Y", TRUE, FALSE)</f>
        <v>0</v>
      </c>
      <c r="AV133" s="17" t="str">
        <f t="shared" si="24"/>
        <v>N</v>
      </c>
    </row>
    <row r="134" spans="1:48" ht="15" x14ac:dyDescent="0.15">
      <c r="A134" s="17" t="s">
        <v>2095</v>
      </c>
      <c r="B134" s="17">
        <v>1</v>
      </c>
      <c r="C134" s="17">
        <v>1</v>
      </c>
      <c r="D134" s="17" t="s">
        <v>2020</v>
      </c>
      <c r="E134" s="17">
        <v>4</v>
      </c>
      <c r="F134" s="17" t="str">
        <f>IF('ENDC-mmW'!P137="Y", "Y", IF('ENDC-mmW'!P137="N", "N", 0))</f>
        <v>N</v>
      </c>
      <c r="G134" s="17" t="str">
        <f>IFERROR(AND(OR(G1:H133,$AR134)=TRUE,IF(SEARCH(G$1,$A134)&gt;0,TRUE,FALSE)),"")</f>
        <v/>
      </c>
      <c r="H134" s="17" t="str">
        <f>IFERROR(AND(OR(H1:H133,$AR134)=TRUE,IF(SEARCH(H$1,$A134)&gt;0,TRUE,FALSE)),"")</f>
        <v/>
      </c>
      <c r="I134" s="17" t="str">
        <f>IFERROR(AND(OR(I1:L133,$AR134)=TRUE,IF(SEARCH(I$1,$A134)&gt;0,TRUE,FALSE)),"")</f>
        <v/>
      </c>
      <c r="J134" s="17" t="str">
        <f>IFERROR(AND(OR(J1:L133,$AR134)=TRUE,IF(SEARCH(J$1,$A134)&gt;0,TRUE,FALSE)),"")</f>
        <v/>
      </c>
      <c r="K134" s="17" t="str">
        <f>IFERROR(AND(OR(K1:L133,$AR134)=TRUE,IF(SEARCH(K$1,$A134)&gt;0,TRUE,FALSE)),"")</f>
        <v/>
      </c>
      <c r="L134" s="17" t="str">
        <f>IFERROR(AND(OR(L1:L133,$AR134)=TRUE,IF(SEARCH(L$1,$A134)&gt;0,TRUE,FALSE)),"")</f>
        <v/>
      </c>
      <c r="M134" s="17" t="str">
        <f>IFERROR(AND(OR(M1:M133,$AR134)=TRUE,IF(SEARCH(M$1,$A134)&gt;0,TRUE,FALSE)),"")</f>
        <v/>
      </c>
      <c r="N134" s="17" t="str">
        <f>IFERROR(AND(OR(N1:Q133,$AR134)=TRUE,IF(SEARCH(N$1,$A134)&gt;0,TRUE,FALSE)),"")</f>
        <v/>
      </c>
      <c r="O134" s="17" t="str">
        <f>IFERROR(AND(OR(O1:Q133,$AR134)=TRUE,IF(SEARCH(O$1,$A134)&gt;0,TRUE,FALSE)),"")</f>
        <v/>
      </c>
      <c r="P134" s="17" t="b">
        <f>IFERROR(AND(OR(P1:Q133,$AR134)=TRUE,IF(SEARCH(P$1,$A134)&gt;0,TRUE,FALSE)),"")</f>
        <v>0</v>
      </c>
      <c r="Q134" s="17" t="str">
        <f>IFERROR(AND(OR(Q1:Q133,$AR134)=TRUE,IF(SEARCH(Q$1,$A134)&gt;0,TRUE,FALSE)),"")</f>
        <v/>
      </c>
      <c r="R134" s="17" t="str">
        <f>IFERROR(AND(OR(R1:S133,$AR134)=TRUE,IF(SEARCH(R$1,$A134)&gt;0,TRUE,FALSE)),"")</f>
        <v/>
      </c>
      <c r="S134" s="17" t="str">
        <f>IFERROR(AND(OR(S1:S133,$AR134)=TRUE,IF(SEARCH(S$1,$A134)&gt;0,TRUE,FALSE)),"")</f>
        <v/>
      </c>
      <c r="T134" s="17" t="str">
        <f>IFERROR(AND(OR(T1:T133,$AR134)=TRUE,IF(SEARCH(T$1,$A134)&gt;0,TRUE,FALSE)),"")</f>
        <v/>
      </c>
      <c r="U134" s="17" t="str">
        <f>IFERROR(AND(OR(U1:V133,$AR134)=TRUE,IF(SEARCH(U$1,$A134)&gt;0,TRUE,FALSE)),"")</f>
        <v/>
      </c>
      <c r="V134" s="17" t="str">
        <f>IFERROR(AND(OR(V1:V133,$AR134)=TRUE,IF(SEARCH(V$1,$A134)&gt;0,TRUE,FALSE)),"")</f>
        <v/>
      </c>
      <c r="W134" s="17" t="str">
        <f>IFERROR(AND(OR(W1:Z133,$AR134)=TRUE,IF(SEARCH(W$1,$A134)&gt;0,TRUE,FALSE)),"")</f>
        <v/>
      </c>
      <c r="X134" s="17" t="str">
        <f>IFERROR(AND(OR(X1:Z133,$AR134)=TRUE,IF(SEARCH(X$1,$A134)&gt;0,TRUE,FALSE)),"")</f>
        <v/>
      </c>
      <c r="Y134" s="17" t="str">
        <f>IFERROR(AND(OR(Y1:Z133,$AR134)=TRUE,IF(SEARCH(Y$1,$A134)&gt;0,TRUE,FALSE)),"")</f>
        <v/>
      </c>
      <c r="Z134" s="17" t="str">
        <f>IFERROR(AND(OR(Z1:Z133,$AR134)=TRUE,IF(SEARCH(Z$1,$A134)&gt;0,TRUE,FALSE)),"")</f>
        <v/>
      </c>
      <c r="AA134" s="17" t="str">
        <f>IFERROR(AND(OR(AA1:AA133,$AR134)=TRUE,IF(SEARCH(AA$1,$A134)&gt;0,TRUE,FALSE)),"")</f>
        <v/>
      </c>
      <c r="AB134" s="17" t="str">
        <f>IFERROR(AND(OR(AB1:AE133,$AR134)=TRUE,IF(SEARCH(AB$1,$A134)&gt;0,TRUE,FALSE)),"")</f>
        <v/>
      </c>
      <c r="AC134" s="17" t="str">
        <f>IFERROR(AND(OR(AC1:AE133,$AR134)=TRUE,IF(SEARCH(AC$1,$A134)&gt;0,TRUE,FALSE)),"")</f>
        <v/>
      </c>
      <c r="AD134" s="17" t="str">
        <f>IFERROR(AND(OR(AD1:AE133,$AR134)=TRUE,IF(SEARCH(AD$1,$A134)&gt;0,TRUE,FALSE)),"")</f>
        <v/>
      </c>
      <c r="AE134" s="17" t="str">
        <f>IFERROR(AND(OR(AE1:AE133,$AR134)=TRUE,IF(SEARCH(AE$1,$A134)&gt;0,TRUE,FALSE)),"")</f>
        <v/>
      </c>
      <c r="AF134" s="17" t="str">
        <f>IFERROR(AND(OR(AF1:AG133,$AR134)=TRUE,IF(SEARCH(AF$1,$A134)&gt;0,TRUE,FALSE)),"")</f>
        <v/>
      </c>
      <c r="AG134" s="17" t="str">
        <f>IFERROR(AND(OR(AG1:AG133,$AR134)=TRUE,IF(SEARCH(AG$1,$A134)&gt;0,TRUE,FALSE)),"")</f>
        <v/>
      </c>
      <c r="AH134" s="17" t="str">
        <f>IFERROR(AND(OR(AH1:AH133,$AR134)=TRUE,IF(SEARCH(AH$1,$A134)&gt;0,TRUE,FALSE)),"")</f>
        <v/>
      </c>
      <c r="AI134" s="17" t="str">
        <f>IFERROR(AND(OR(AI1:AL133,$AR134)=TRUE,IF(SEARCH(AI$1,$A134)&gt;0,TRUE,FALSE)),"")</f>
        <v/>
      </c>
      <c r="AJ134" s="17" t="str">
        <f>IFERROR(AND(OR(AJ1:AL133,$AR134)=TRUE,IF(SEARCH(AJ$1,$A134)&gt;0,TRUE,FALSE)),"")</f>
        <v/>
      </c>
      <c r="AK134" s="17" t="str">
        <f>IFERROR(AND(OR(AK1:AL133,$AR134)=TRUE,IF(SEARCH(AK$1,$A134)&gt;0,TRUE,FALSE)),"")</f>
        <v/>
      </c>
      <c r="AL134" s="17" t="str">
        <f>IFERROR(AND(OR(AL1:AL133,$AR134)=TRUE,IF(SEARCH(AL$1,$A134)&gt;0,TRUE,FALSE)),"")</f>
        <v/>
      </c>
      <c r="AM134" s="17" t="str">
        <f>IFERROR(AND(OR(AM1:AO133,$AR134)=TRUE,IF(SEARCH(AM$1,$A134)&gt;0,TRUE,FALSE)),"")</f>
        <v/>
      </c>
      <c r="AN134" s="17" t="b">
        <f>IFERROR(AND(OR(AN1:AO133,$AR134)=TRUE,IF(SEARCH(AN$1,$A134)&gt;0,TRUE,FALSE)),"")</f>
        <v>0</v>
      </c>
      <c r="AO134" s="17" t="str">
        <f>IFERROR(AND(OR(AO1:AO133,$AR134)=TRUE,IF(SEARCH(AO$1,$A134)&gt;0,TRUE,FALSE)),"")</f>
        <v/>
      </c>
      <c r="AP134" s="17">
        <f t="shared" si="20"/>
        <v>0</v>
      </c>
      <c r="AQ134" s="17" t="b">
        <f t="shared" si="21"/>
        <v>0</v>
      </c>
      <c r="AR134" s="17" t="b">
        <f t="shared" si="22"/>
        <v>0</v>
      </c>
      <c r="AS134" s="17" t="b">
        <f t="shared" si="23"/>
        <v>0</v>
      </c>
      <c r="AT134" s="17" t="b">
        <f>IF(E134&gt;'Overview (RESPONSES REQUIRED)'!$F$56,FALSE,TRUE)</f>
        <v>0</v>
      </c>
      <c r="AU134" s="17" t="b">
        <f>IF('Overview (RESPONSES REQUIRED)'!$D$56="Y", TRUE, FALSE)</f>
        <v>0</v>
      </c>
      <c r="AV134" s="17" t="str">
        <f t="shared" si="24"/>
        <v>N</v>
      </c>
    </row>
    <row r="135" spans="1:48" ht="15" x14ac:dyDescent="0.15">
      <c r="A135" s="17" t="s">
        <v>2096</v>
      </c>
      <c r="B135" s="17">
        <v>1</v>
      </c>
      <c r="C135" s="17">
        <v>1</v>
      </c>
      <c r="D135" s="17" t="s">
        <v>2020</v>
      </c>
      <c r="E135" s="17">
        <v>2</v>
      </c>
      <c r="F135" s="17" t="str">
        <f>IF('ENDC-mmW'!P138="Y", "Y", IF('ENDC-mmW'!P138="N", "N", 0))</f>
        <v>N</v>
      </c>
      <c r="G135" s="17" t="str">
        <f>IFERROR(AND(OR(G1:H134,$AR135)=TRUE,IF(SEARCH(G$1,$A135)&gt;0,TRUE,FALSE)),"")</f>
        <v/>
      </c>
      <c r="H135" s="17" t="str">
        <f>IFERROR(AND(OR(H1:H134,$AR135)=TRUE,IF(SEARCH(H$1,$A135)&gt;0,TRUE,FALSE)),"")</f>
        <v/>
      </c>
      <c r="I135" s="17" t="b">
        <f>IFERROR(AND(OR(I1:L134,$AR135)=TRUE,IF(SEARCH(I$1,$A135)&gt;0,TRUE,FALSE)),"")</f>
        <v>0</v>
      </c>
      <c r="J135" s="17" t="str">
        <f>IFERROR(AND(OR(J1:L134,$AR135)=TRUE,IF(SEARCH(J$1,$A135)&gt;0,TRUE,FALSE)),"")</f>
        <v/>
      </c>
      <c r="K135" s="17" t="str">
        <f>IFERROR(AND(OR(K1:L134,$AR135)=TRUE,IF(SEARCH(K$1,$A135)&gt;0,TRUE,FALSE)),"")</f>
        <v/>
      </c>
      <c r="L135" s="17" t="str">
        <f>IFERROR(AND(OR(L1:L134,$AR135)=TRUE,IF(SEARCH(L$1,$A135)&gt;0,TRUE,FALSE)),"")</f>
        <v/>
      </c>
      <c r="M135" s="17" t="str">
        <f>IFERROR(AND(OR(M1:M134,$AR135)=TRUE,IF(SEARCH(M$1,$A135)&gt;0,TRUE,FALSE)),"")</f>
        <v/>
      </c>
      <c r="N135" s="17" t="str">
        <f>IFERROR(AND(OR(N1:Q134,$AR135)=TRUE,IF(SEARCH(N$1,$A135)&gt;0,TRUE,FALSE)),"")</f>
        <v/>
      </c>
      <c r="O135" s="17" t="str">
        <f>IFERROR(AND(OR(O1:Q134,$AR135)=TRUE,IF(SEARCH(O$1,$A135)&gt;0,TRUE,FALSE)),"")</f>
        <v/>
      </c>
      <c r="P135" s="17" t="str">
        <f>IFERROR(AND(OR(P1:Q134,$AR135)=TRUE,IF(SEARCH(P$1,$A135)&gt;0,TRUE,FALSE)),"")</f>
        <v/>
      </c>
      <c r="Q135" s="17" t="str">
        <f>IFERROR(AND(OR(Q1:Q134,$AR135)=TRUE,IF(SEARCH(Q$1,$A135)&gt;0,TRUE,FALSE)),"")</f>
        <v/>
      </c>
      <c r="R135" s="17" t="str">
        <f>IFERROR(AND(OR(R1:S134,$AR135)=TRUE,IF(SEARCH(R$1,$A135)&gt;0,TRUE,FALSE)),"")</f>
        <v/>
      </c>
      <c r="S135" s="17" t="str">
        <f>IFERROR(AND(OR(S1:S134,$AR135)=TRUE,IF(SEARCH(S$1,$A135)&gt;0,TRUE,FALSE)),"")</f>
        <v/>
      </c>
      <c r="T135" s="17" t="str">
        <f>IFERROR(AND(OR(T1:T134,$AR135)=TRUE,IF(SEARCH(T$1,$A135)&gt;0,TRUE,FALSE)),"")</f>
        <v/>
      </c>
      <c r="U135" s="17" t="str">
        <f>IFERROR(AND(OR(U1:V134,$AR135)=TRUE,IF(SEARCH(U$1,$A135)&gt;0,TRUE,FALSE)),"")</f>
        <v/>
      </c>
      <c r="V135" s="17" t="str">
        <f>IFERROR(AND(OR(V1:V134,$AR135)=TRUE,IF(SEARCH(V$1,$A135)&gt;0,TRUE,FALSE)),"")</f>
        <v/>
      </c>
      <c r="W135" s="17" t="str">
        <f>IFERROR(AND(OR(W1:Z134,$AR135)=TRUE,IF(SEARCH(W$1,$A135)&gt;0,TRUE,FALSE)),"")</f>
        <v/>
      </c>
      <c r="X135" s="17" t="str">
        <f>IFERROR(AND(OR(X1:Z134,$AR135)=TRUE,IF(SEARCH(X$1,$A135)&gt;0,TRUE,FALSE)),"")</f>
        <v/>
      </c>
      <c r="Y135" s="17" t="str">
        <f>IFERROR(AND(OR(Y1:Z134,$AR135)=TRUE,IF(SEARCH(Y$1,$A135)&gt;0,TRUE,FALSE)),"")</f>
        <v/>
      </c>
      <c r="Z135" s="17" t="str">
        <f>IFERROR(AND(OR(Z1:Z134,$AR135)=TRUE,IF(SEARCH(Z$1,$A135)&gt;0,TRUE,FALSE)),"")</f>
        <v/>
      </c>
      <c r="AA135" s="17" t="str">
        <f>IFERROR(AND(OR(AA1:AA134,$AR135)=TRUE,IF(SEARCH(AA$1,$A135)&gt;0,TRUE,FALSE)),"")</f>
        <v/>
      </c>
      <c r="AB135" s="17" t="str">
        <f>IFERROR(AND(OR(AB1:AE134,$AR135)=TRUE,IF(SEARCH(AB$1,$A135)&gt;0,TRUE,FALSE)),"")</f>
        <v/>
      </c>
      <c r="AC135" s="17" t="str">
        <f>IFERROR(AND(OR(AC1:AE134,$AR135)=TRUE,IF(SEARCH(AC$1,$A135)&gt;0,TRUE,FALSE)),"")</f>
        <v/>
      </c>
      <c r="AD135" s="17" t="str">
        <f>IFERROR(AND(OR(AD1:AE134,$AR135)=TRUE,IF(SEARCH(AD$1,$A135)&gt;0,TRUE,FALSE)),"")</f>
        <v/>
      </c>
      <c r="AE135" s="17" t="str">
        <f>IFERROR(AND(OR(AE1:AE134,$AR135)=TRUE,IF(SEARCH(AE$1,$A135)&gt;0,TRUE,FALSE)),"")</f>
        <v/>
      </c>
      <c r="AF135" s="17" t="str">
        <f>IFERROR(AND(OR(AF1:AG134,$AR135)=TRUE,IF(SEARCH(AF$1,$A135)&gt;0,TRUE,FALSE)),"")</f>
        <v/>
      </c>
      <c r="AG135" s="17" t="str">
        <f>IFERROR(AND(OR(AG1:AG134,$AR135)=TRUE,IF(SEARCH(AG$1,$A135)&gt;0,TRUE,FALSE)),"")</f>
        <v/>
      </c>
      <c r="AH135" s="17" t="str">
        <f>IFERROR(AND(OR(AH1:AH134,$AR135)=TRUE,IF(SEARCH(AH$1,$A135)&gt;0,TRUE,FALSE)),"")</f>
        <v/>
      </c>
      <c r="AI135" s="17" t="str">
        <f>IFERROR(AND(OR(AI1:AL134,$AR135)=TRUE,IF(SEARCH(AI$1,$A135)&gt;0,TRUE,FALSE)),"")</f>
        <v/>
      </c>
      <c r="AJ135" s="17" t="str">
        <f>IFERROR(AND(OR(AJ1:AL134,$AR135)=TRUE,IF(SEARCH(AJ$1,$A135)&gt;0,TRUE,FALSE)),"")</f>
        <v/>
      </c>
      <c r="AK135" s="17" t="str">
        <f>IFERROR(AND(OR(AK1:AL134,$AR135)=TRUE,IF(SEARCH(AK$1,$A135)&gt;0,TRUE,FALSE)),"")</f>
        <v/>
      </c>
      <c r="AL135" s="17" t="str">
        <f>IFERROR(AND(OR(AL1:AL134,$AR135)=TRUE,IF(SEARCH(AL$1,$A135)&gt;0,TRUE,FALSE)),"")</f>
        <v/>
      </c>
      <c r="AM135" s="17" t="str">
        <f>IFERROR(AND(OR(AM1:AO134,$AR135)=TRUE,IF(SEARCH(AM$1,$A135)&gt;0,TRUE,FALSE)),"")</f>
        <v/>
      </c>
      <c r="AN135" s="17" t="str">
        <f>IFERROR(AND(OR(AN1:AO134,$AR135)=TRUE,IF(SEARCH(AN$1,$A135)&gt;0,TRUE,FALSE)),"")</f>
        <v/>
      </c>
      <c r="AO135" s="17" t="str">
        <f>IFERROR(AND(OR(AO1:AO134,$AR135)=TRUE,IF(SEARCH(AO$1,$A135)&gt;0,TRUE,FALSE)),"")</f>
        <v/>
      </c>
      <c r="AP135" s="17">
        <f t="shared" si="20"/>
        <v>0</v>
      </c>
      <c r="AQ135" s="17" t="b">
        <f t="shared" si="21"/>
        <v>0</v>
      </c>
      <c r="AR135" s="17" t="b">
        <f t="shared" si="22"/>
        <v>0</v>
      </c>
      <c r="AS135" s="17" t="b">
        <f t="shared" si="23"/>
        <v>0</v>
      </c>
      <c r="AT135" s="17" t="b">
        <f>IF(E135&gt;'Overview (RESPONSES REQUIRED)'!$F$56,FALSE,TRUE)</f>
        <v>0</v>
      </c>
      <c r="AU135" s="17" t="b">
        <f>IF('Overview (RESPONSES REQUIRED)'!$D$56="Y", TRUE, FALSE)</f>
        <v>0</v>
      </c>
      <c r="AV135" s="17" t="str">
        <f t="shared" si="24"/>
        <v>N</v>
      </c>
    </row>
    <row r="136" spans="1:48" ht="15" x14ac:dyDescent="0.15">
      <c r="A136" s="17" t="s">
        <v>2097</v>
      </c>
      <c r="B136" s="17">
        <v>1</v>
      </c>
      <c r="C136" s="17">
        <v>1</v>
      </c>
      <c r="D136" s="17" t="s">
        <v>2020</v>
      </c>
      <c r="E136" s="17">
        <v>2</v>
      </c>
      <c r="F136" s="17" t="str">
        <f>IF('ENDC-mmW'!P139="Y", "Y", IF('ENDC-mmW'!P139="N", "N", 0))</f>
        <v>N</v>
      </c>
      <c r="G136" s="17" t="str">
        <f>IFERROR(AND(OR(G1:H135,$AR136)=TRUE,IF(SEARCH(G$1,$A136)&gt;0,TRUE,FALSE)),"")</f>
        <v/>
      </c>
      <c r="H136" s="17" t="str">
        <f>IFERROR(AND(OR(H1:H135,$AR136)=TRUE,IF(SEARCH(H$1,$A136)&gt;0,TRUE,FALSE)),"")</f>
        <v/>
      </c>
      <c r="I136" s="17" t="str">
        <f>IFERROR(AND(OR(I1:L135,$AR136)=TRUE,IF(SEARCH(I$1,$A136)&gt;0,TRUE,FALSE)),"")</f>
        <v/>
      </c>
      <c r="J136" s="17" t="str">
        <f>IFERROR(AND(OR(J1:L135,$AR136)=TRUE,IF(SEARCH(J$1,$A136)&gt;0,TRUE,FALSE)),"")</f>
        <v/>
      </c>
      <c r="K136" s="17" t="str">
        <f>IFERROR(AND(OR(K1:L135,$AR136)=TRUE,IF(SEARCH(K$1,$A136)&gt;0,TRUE,FALSE)),"")</f>
        <v/>
      </c>
      <c r="L136" s="17" t="str">
        <f>IFERROR(AND(OR(L1:L135,$AR136)=TRUE,IF(SEARCH(L$1,$A136)&gt;0,TRUE,FALSE)),"")</f>
        <v/>
      </c>
      <c r="M136" s="17" t="str">
        <f>IFERROR(AND(OR(M1:M135,$AR136)=TRUE,IF(SEARCH(M$1,$A136)&gt;0,TRUE,FALSE)),"")</f>
        <v/>
      </c>
      <c r="N136" s="17" t="b">
        <f>IFERROR(AND(OR(N1:Q135,$AR136)=TRUE,IF(SEARCH(N$1,$A136)&gt;0,TRUE,FALSE)),"")</f>
        <v>0</v>
      </c>
      <c r="O136" s="17" t="str">
        <f>IFERROR(AND(OR(O1:Q135,$AR136)=TRUE,IF(SEARCH(O$1,$A136)&gt;0,TRUE,FALSE)),"")</f>
        <v/>
      </c>
      <c r="P136" s="17" t="str">
        <f>IFERROR(AND(OR(P1:Q135,$AR136)=TRUE,IF(SEARCH(P$1,$A136)&gt;0,TRUE,FALSE)),"")</f>
        <v/>
      </c>
      <c r="Q136" s="17" t="str">
        <f>IFERROR(AND(OR(Q1:Q135,$AR136)=TRUE,IF(SEARCH(Q$1,$A136)&gt;0,TRUE,FALSE)),"")</f>
        <v/>
      </c>
      <c r="R136" s="17" t="str">
        <f>IFERROR(AND(OR(R1:S135,$AR136)=TRUE,IF(SEARCH(R$1,$A136)&gt;0,TRUE,FALSE)),"")</f>
        <v/>
      </c>
      <c r="S136" s="17" t="str">
        <f>IFERROR(AND(OR(S1:S135,$AR136)=TRUE,IF(SEARCH(S$1,$A136)&gt;0,TRUE,FALSE)),"")</f>
        <v/>
      </c>
      <c r="T136" s="17" t="str">
        <f>IFERROR(AND(OR(T1:T135,$AR136)=TRUE,IF(SEARCH(T$1,$A136)&gt;0,TRUE,FALSE)),"")</f>
        <v/>
      </c>
      <c r="U136" s="17" t="str">
        <f>IFERROR(AND(OR(U1:V135,$AR136)=TRUE,IF(SEARCH(U$1,$A136)&gt;0,TRUE,FALSE)),"")</f>
        <v/>
      </c>
      <c r="V136" s="17" t="str">
        <f>IFERROR(AND(OR(V1:V135,$AR136)=TRUE,IF(SEARCH(V$1,$A136)&gt;0,TRUE,FALSE)),"")</f>
        <v/>
      </c>
      <c r="W136" s="17" t="str">
        <f>IFERROR(AND(OR(W1:Z135,$AR136)=TRUE,IF(SEARCH(W$1,$A136)&gt;0,TRUE,FALSE)),"")</f>
        <v/>
      </c>
      <c r="X136" s="17" t="str">
        <f>IFERROR(AND(OR(X1:Z135,$AR136)=TRUE,IF(SEARCH(X$1,$A136)&gt;0,TRUE,FALSE)),"")</f>
        <v/>
      </c>
      <c r="Y136" s="17" t="str">
        <f>IFERROR(AND(OR(Y1:Z135,$AR136)=TRUE,IF(SEARCH(Y$1,$A136)&gt;0,TRUE,FALSE)),"")</f>
        <v/>
      </c>
      <c r="Z136" s="17" t="str">
        <f>IFERROR(AND(OR(Z1:Z135,$AR136)=TRUE,IF(SEARCH(Z$1,$A136)&gt;0,TRUE,FALSE)),"")</f>
        <v/>
      </c>
      <c r="AA136" s="17" t="str">
        <f>IFERROR(AND(OR(AA1:AA135,$AR136)=TRUE,IF(SEARCH(AA$1,$A136)&gt;0,TRUE,FALSE)),"")</f>
        <v/>
      </c>
      <c r="AB136" s="17" t="str">
        <f>IFERROR(AND(OR(AB1:AE135,$AR136)=TRUE,IF(SEARCH(AB$1,$A136)&gt;0,TRUE,FALSE)),"")</f>
        <v/>
      </c>
      <c r="AC136" s="17" t="str">
        <f>IFERROR(AND(OR(AC1:AE135,$AR136)=TRUE,IF(SEARCH(AC$1,$A136)&gt;0,TRUE,FALSE)),"")</f>
        <v/>
      </c>
      <c r="AD136" s="17" t="str">
        <f>IFERROR(AND(OR(AD1:AE135,$AR136)=TRUE,IF(SEARCH(AD$1,$A136)&gt;0,TRUE,FALSE)),"")</f>
        <v/>
      </c>
      <c r="AE136" s="17" t="str">
        <f>IFERROR(AND(OR(AE1:AE135,$AR136)=TRUE,IF(SEARCH(AE$1,$A136)&gt;0,TRUE,FALSE)),"")</f>
        <v/>
      </c>
      <c r="AF136" s="17" t="str">
        <f>IFERROR(AND(OR(AF1:AG135,$AR136)=TRUE,IF(SEARCH(AF$1,$A136)&gt;0,TRUE,FALSE)),"")</f>
        <v/>
      </c>
      <c r="AG136" s="17" t="str">
        <f>IFERROR(AND(OR(AG1:AG135,$AR136)=TRUE,IF(SEARCH(AG$1,$A136)&gt;0,TRUE,FALSE)),"")</f>
        <v/>
      </c>
      <c r="AH136" s="17" t="str">
        <f>IFERROR(AND(OR(AH1:AH135,$AR136)=TRUE,IF(SEARCH(AH$1,$A136)&gt;0,TRUE,FALSE)),"")</f>
        <v/>
      </c>
      <c r="AI136" s="17" t="str">
        <f>IFERROR(AND(OR(AI1:AL135,$AR136)=TRUE,IF(SEARCH(AI$1,$A136)&gt;0,TRUE,FALSE)),"")</f>
        <v/>
      </c>
      <c r="AJ136" s="17" t="str">
        <f>IFERROR(AND(OR(AJ1:AL135,$AR136)=TRUE,IF(SEARCH(AJ$1,$A136)&gt;0,TRUE,FALSE)),"")</f>
        <v/>
      </c>
      <c r="AK136" s="17" t="str">
        <f>IFERROR(AND(OR(AK1:AL135,$AR136)=TRUE,IF(SEARCH(AK$1,$A136)&gt;0,TRUE,FALSE)),"")</f>
        <v/>
      </c>
      <c r="AL136" s="17" t="str">
        <f>IFERROR(AND(OR(AL1:AL135,$AR136)=TRUE,IF(SEARCH(AL$1,$A136)&gt;0,TRUE,FALSE)),"")</f>
        <v/>
      </c>
      <c r="AM136" s="17" t="str">
        <f>IFERROR(AND(OR(AM1:AO135,$AR136)=TRUE,IF(SEARCH(AM$1,$A136)&gt;0,TRUE,FALSE)),"")</f>
        <v/>
      </c>
      <c r="AN136" s="17" t="str">
        <f>IFERROR(AND(OR(AN1:AO135,$AR136)=TRUE,IF(SEARCH(AN$1,$A136)&gt;0,TRUE,FALSE)),"")</f>
        <v/>
      </c>
      <c r="AO136" s="17" t="str">
        <f>IFERROR(AND(OR(AO1:AO135,$AR136)=TRUE,IF(SEARCH(AO$1,$A136)&gt;0,TRUE,FALSE)),"")</f>
        <v/>
      </c>
      <c r="AP136" s="17">
        <f t="shared" si="20"/>
        <v>0</v>
      </c>
      <c r="AQ136" s="17" t="b">
        <f t="shared" si="21"/>
        <v>0</v>
      </c>
      <c r="AR136" s="17" t="b">
        <f t="shared" si="22"/>
        <v>0</v>
      </c>
      <c r="AS136" s="17" t="b">
        <f t="shared" si="23"/>
        <v>0</v>
      </c>
      <c r="AT136" s="17" t="b">
        <f>IF(E136&gt;'Overview (RESPONSES REQUIRED)'!$F$56,FALSE,TRUE)</f>
        <v>0</v>
      </c>
      <c r="AU136" s="17" t="b">
        <f>IF('Overview (RESPONSES REQUIRED)'!$D$56="Y", TRUE, FALSE)</f>
        <v>0</v>
      </c>
      <c r="AV136" s="17" t="str">
        <f t="shared" si="24"/>
        <v>N</v>
      </c>
    </row>
    <row r="137" spans="1:48" ht="15" x14ac:dyDescent="0.15">
      <c r="A137" s="17" t="s">
        <v>2098</v>
      </c>
      <c r="B137" s="17">
        <v>1</v>
      </c>
      <c r="C137" s="17">
        <v>1</v>
      </c>
      <c r="D137" s="17" t="s">
        <v>2020</v>
      </c>
      <c r="E137" s="17">
        <v>2</v>
      </c>
      <c r="F137" s="17" t="str">
        <f>IF('ENDC-mmW'!P140="Y", "Y", IF('ENDC-mmW'!P140="N", "N", 0))</f>
        <v>N</v>
      </c>
      <c r="G137" s="17" t="str">
        <f>IFERROR(AND(OR(G1:H136,$AR137)=TRUE,IF(SEARCH(G$1,$A137)&gt;0,TRUE,FALSE)),"")</f>
        <v/>
      </c>
      <c r="H137" s="17" t="str">
        <f>IFERROR(AND(OR(H1:H136,$AR137)=TRUE,IF(SEARCH(H$1,$A137)&gt;0,TRUE,FALSE)),"")</f>
        <v/>
      </c>
      <c r="I137" s="17" t="str">
        <f>IFERROR(AND(OR(I1:L136,$AR137)=TRUE,IF(SEARCH(I$1,$A137)&gt;0,TRUE,FALSE)),"")</f>
        <v/>
      </c>
      <c r="J137" s="17" t="str">
        <f>IFERROR(AND(OR(J1:L136,$AR137)=TRUE,IF(SEARCH(J$1,$A137)&gt;0,TRUE,FALSE)),"")</f>
        <v/>
      </c>
      <c r="K137" s="17" t="str">
        <f>IFERROR(AND(OR(K1:L136,$AR137)=TRUE,IF(SEARCH(K$1,$A137)&gt;0,TRUE,FALSE)),"")</f>
        <v/>
      </c>
      <c r="L137" s="17" t="str">
        <f>IFERROR(AND(OR(L1:L136,$AR137)=TRUE,IF(SEARCH(L$1,$A137)&gt;0,TRUE,FALSE)),"")</f>
        <v/>
      </c>
      <c r="M137" s="17" t="str">
        <f>IFERROR(AND(OR(M1:M136,$AR137)=TRUE,IF(SEARCH(M$1,$A137)&gt;0,TRUE,FALSE)),"")</f>
        <v/>
      </c>
      <c r="N137" s="17" t="str">
        <f>IFERROR(AND(OR(N1:Q136,$AR137)=TRUE,IF(SEARCH(N$1,$A137)&gt;0,TRUE,FALSE)),"")</f>
        <v/>
      </c>
      <c r="O137" s="17" t="str">
        <f>IFERROR(AND(OR(O1:Q136,$AR137)=TRUE,IF(SEARCH(O$1,$A137)&gt;0,TRUE,FALSE)),"")</f>
        <v/>
      </c>
      <c r="P137" s="17" t="str">
        <f>IFERROR(AND(OR(P1:Q136,$AR137)=TRUE,IF(SEARCH(P$1,$A137)&gt;0,TRUE,FALSE)),"")</f>
        <v/>
      </c>
      <c r="Q137" s="17" t="str">
        <f>IFERROR(AND(OR(Q1:Q136,$AR137)=TRUE,IF(SEARCH(Q$1,$A137)&gt;0,TRUE,FALSE)),"")</f>
        <v/>
      </c>
      <c r="R137" s="17" t="str">
        <f>IFERROR(AND(OR(R1:S136,$AR137)=TRUE,IF(SEARCH(R$1,$A137)&gt;0,TRUE,FALSE)),"")</f>
        <v/>
      </c>
      <c r="S137" s="17" t="str">
        <f>IFERROR(AND(OR(S1:S136,$AR137)=TRUE,IF(SEARCH(S$1,$A137)&gt;0,TRUE,FALSE)),"")</f>
        <v/>
      </c>
      <c r="T137" s="17" t="b">
        <f>IFERROR(AND(OR(T1:T136,$AR137)=TRUE,IF(SEARCH(T$1,$A137)&gt;0,TRUE,FALSE)),"")</f>
        <v>0</v>
      </c>
      <c r="U137" s="17" t="str">
        <f>IFERROR(AND(OR(U1:V136,$AR137)=TRUE,IF(SEARCH(U$1,$A137)&gt;0,TRUE,FALSE)),"")</f>
        <v/>
      </c>
      <c r="V137" s="17" t="str">
        <f>IFERROR(AND(OR(V1:V136,$AR137)=TRUE,IF(SEARCH(V$1,$A137)&gt;0,TRUE,FALSE)),"")</f>
        <v/>
      </c>
      <c r="W137" s="17" t="str">
        <f>IFERROR(AND(OR(W1:Z136,$AR137)=TRUE,IF(SEARCH(W$1,$A137)&gt;0,TRUE,FALSE)),"")</f>
        <v/>
      </c>
      <c r="X137" s="17" t="str">
        <f>IFERROR(AND(OR(X1:Z136,$AR137)=TRUE,IF(SEARCH(X$1,$A137)&gt;0,TRUE,FALSE)),"")</f>
        <v/>
      </c>
      <c r="Y137" s="17" t="str">
        <f>IFERROR(AND(OR(Y1:Z136,$AR137)=TRUE,IF(SEARCH(Y$1,$A137)&gt;0,TRUE,FALSE)),"")</f>
        <v/>
      </c>
      <c r="Z137" s="17" t="str">
        <f>IFERROR(AND(OR(Z1:Z136,$AR137)=TRUE,IF(SEARCH(Z$1,$A137)&gt;0,TRUE,FALSE)),"")</f>
        <v/>
      </c>
      <c r="AA137" s="17" t="str">
        <f>IFERROR(AND(OR(AA1:AA136,$AR137)=TRUE,IF(SEARCH(AA$1,$A137)&gt;0,TRUE,FALSE)),"")</f>
        <v/>
      </c>
      <c r="AB137" s="17" t="str">
        <f>IFERROR(AND(OR(AB1:AE136,$AR137)=TRUE,IF(SEARCH(AB$1,$A137)&gt;0,TRUE,FALSE)),"")</f>
        <v/>
      </c>
      <c r="AC137" s="17" t="str">
        <f>IFERROR(AND(OR(AC1:AE136,$AR137)=TRUE,IF(SEARCH(AC$1,$A137)&gt;0,TRUE,FALSE)),"")</f>
        <v/>
      </c>
      <c r="AD137" s="17" t="str">
        <f>IFERROR(AND(OR(AD1:AE136,$AR137)=TRUE,IF(SEARCH(AD$1,$A137)&gt;0,TRUE,FALSE)),"")</f>
        <v/>
      </c>
      <c r="AE137" s="17" t="str">
        <f>IFERROR(AND(OR(AE1:AE136,$AR137)=TRUE,IF(SEARCH(AE$1,$A137)&gt;0,TRUE,FALSE)),"")</f>
        <v/>
      </c>
      <c r="AF137" s="17" t="str">
        <f>IFERROR(AND(OR(AF1:AG136,$AR137)=TRUE,IF(SEARCH(AF$1,$A137)&gt;0,TRUE,FALSE)),"")</f>
        <v/>
      </c>
      <c r="AG137" s="17" t="str">
        <f>IFERROR(AND(OR(AG1:AG136,$AR137)=TRUE,IF(SEARCH(AG$1,$A137)&gt;0,TRUE,FALSE)),"")</f>
        <v/>
      </c>
      <c r="AH137" s="17" t="str">
        <f>IFERROR(AND(OR(AH1:AH136,$AR137)=TRUE,IF(SEARCH(AH$1,$A137)&gt;0,TRUE,FALSE)),"")</f>
        <v/>
      </c>
      <c r="AI137" s="17" t="str">
        <f>IFERROR(AND(OR(AI1:AL136,$AR137)=TRUE,IF(SEARCH(AI$1,$A137)&gt;0,TRUE,FALSE)),"")</f>
        <v/>
      </c>
      <c r="AJ137" s="17" t="str">
        <f>IFERROR(AND(OR(AJ1:AL136,$AR137)=TRUE,IF(SEARCH(AJ$1,$A137)&gt;0,TRUE,FALSE)),"")</f>
        <v/>
      </c>
      <c r="AK137" s="17" t="str">
        <f>IFERROR(AND(OR(AK1:AL136,$AR137)=TRUE,IF(SEARCH(AK$1,$A137)&gt;0,TRUE,FALSE)),"")</f>
        <v/>
      </c>
      <c r="AL137" s="17" t="str">
        <f>IFERROR(AND(OR(AL1:AL136,$AR137)=TRUE,IF(SEARCH(AL$1,$A137)&gt;0,TRUE,FALSE)),"")</f>
        <v/>
      </c>
      <c r="AM137" s="17" t="str">
        <f>IFERROR(AND(OR(AM1:AO136,$AR137)=TRUE,IF(SEARCH(AM$1,$A137)&gt;0,TRUE,FALSE)),"")</f>
        <v/>
      </c>
      <c r="AN137" s="17" t="str">
        <f>IFERROR(AND(OR(AN1:AO136,$AR137)=TRUE,IF(SEARCH(AN$1,$A137)&gt;0,TRUE,FALSE)),"")</f>
        <v/>
      </c>
      <c r="AO137" s="17" t="str">
        <f>IFERROR(AND(OR(AO1:AO136,$AR137)=TRUE,IF(SEARCH(AO$1,$A137)&gt;0,TRUE,FALSE)),"")</f>
        <v/>
      </c>
      <c r="AP137" s="17">
        <f t="shared" si="20"/>
        <v>0</v>
      </c>
      <c r="AQ137" s="17" t="b">
        <f t="shared" si="21"/>
        <v>0</v>
      </c>
      <c r="AR137" s="17" t="b">
        <f t="shared" si="22"/>
        <v>0</v>
      </c>
      <c r="AS137" s="17" t="b">
        <f t="shared" si="23"/>
        <v>0</v>
      </c>
      <c r="AT137" s="17" t="b">
        <f>IF(E137&gt;'Overview (RESPONSES REQUIRED)'!$F$56,FALSE,TRUE)</f>
        <v>0</v>
      </c>
      <c r="AU137" s="17" t="b">
        <f>IF('Overview (RESPONSES REQUIRED)'!$D$56="Y", TRUE, FALSE)</f>
        <v>0</v>
      </c>
      <c r="AV137" s="17" t="str">
        <f t="shared" si="24"/>
        <v>N</v>
      </c>
    </row>
    <row r="138" spans="1:48" ht="15" x14ac:dyDescent="0.15">
      <c r="A138" s="17" t="s">
        <v>2099</v>
      </c>
      <c r="B138" s="17">
        <v>1</v>
      </c>
      <c r="C138" s="17">
        <v>1</v>
      </c>
      <c r="D138" s="17" t="s">
        <v>2020</v>
      </c>
      <c r="E138" s="17">
        <v>2</v>
      </c>
      <c r="F138" s="17" t="str">
        <f>IF('ENDC-mmW'!P141="Y", "Y", IF('ENDC-mmW'!P141="N", "N", 0))</f>
        <v>N</v>
      </c>
      <c r="G138" s="17" t="str">
        <f>IFERROR(AND(OR(G1:H137,$AR138)=TRUE,IF(SEARCH(G$1,$A138)&gt;0,TRUE,FALSE)),"")</f>
        <v/>
      </c>
      <c r="H138" s="17" t="str">
        <f>IFERROR(AND(OR(H1:H137,$AR138)=TRUE,IF(SEARCH(H$1,$A138)&gt;0,TRUE,FALSE)),"")</f>
        <v/>
      </c>
      <c r="I138" s="17" t="b">
        <f>IFERROR(AND(OR(I1:L137,$AR138)=TRUE,IF(SEARCH(I$1,$A138)&gt;0,TRUE,FALSE)),"")</f>
        <v>0</v>
      </c>
      <c r="J138" s="17" t="str">
        <f>IFERROR(AND(OR(J1:L137,$AR138)=TRUE,IF(SEARCH(J$1,$A138)&gt;0,TRUE,FALSE)),"")</f>
        <v/>
      </c>
      <c r="K138" s="17" t="str">
        <f>IFERROR(AND(OR(K1:L137,$AR138)=TRUE,IF(SEARCH(K$1,$A138)&gt;0,TRUE,FALSE)),"")</f>
        <v/>
      </c>
      <c r="L138" s="17" t="str">
        <f>IFERROR(AND(OR(L1:L137,$AR138)=TRUE,IF(SEARCH(L$1,$A138)&gt;0,TRUE,FALSE)),"")</f>
        <v/>
      </c>
      <c r="M138" s="17" t="str">
        <f>IFERROR(AND(OR(M1:M137,$AR138)=TRUE,IF(SEARCH(M$1,$A138)&gt;0,TRUE,FALSE)),"")</f>
        <v/>
      </c>
      <c r="N138" s="17" t="str">
        <f>IFERROR(AND(OR(N1:Q137,$AR138)=TRUE,IF(SEARCH(N$1,$A138)&gt;0,TRUE,FALSE)),"")</f>
        <v/>
      </c>
      <c r="O138" s="17" t="str">
        <f>IFERROR(AND(OR(O1:Q137,$AR138)=TRUE,IF(SEARCH(O$1,$A138)&gt;0,TRUE,FALSE)),"")</f>
        <v/>
      </c>
      <c r="P138" s="17" t="str">
        <f>IFERROR(AND(OR(P1:Q137,$AR138)=TRUE,IF(SEARCH(P$1,$A138)&gt;0,TRUE,FALSE)),"")</f>
        <v/>
      </c>
      <c r="Q138" s="17" t="str">
        <f>IFERROR(AND(OR(Q1:Q137,$AR138)=TRUE,IF(SEARCH(Q$1,$A138)&gt;0,TRUE,FALSE)),"")</f>
        <v/>
      </c>
      <c r="R138" s="17" t="str">
        <f>IFERROR(AND(OR(R1:S137,$AR138)=TRUE,IF(SEARCH(R$1,$A138)&gt;0,TRUE,FALSE)),"")</f>
        <v/>
      </c>
      <c r="S138" s="17" t="str">
        <f>IFERROR(AND(OR(S1:S137,$AR138)=TRUE,IF(SEARCH(S$1,$A138)&gt;0,TRUE,FALSE)),"")</f>
        <v/>
      </c>
      <c r="T138" s="17" t="str">
        <f>IFERROR(AND(OR(T1:T137,$AR138)=TRUE,IF(SEARCH(T$1,$A138)&gt;0,TRUE,FALSE)),"")</f>
        <v/>
      </c>
      <c r="U138" s="17" t="str">
        <f>IFERROR(AND(OR(U1:V137,$AR138)=TRUE,IF(SEARCH(U$1,$A138)&gt;0,TRUE,FALSE)),"")</f>
        <v/>
      </c>
      <c r="V138" s="17" t="str">
        <f>IFERROR(AND(OR(V1:V137,$AR138)=TRUE,IF(SEARCH(V$1,$A138)&gt;0,TRUE,FALSE)),"")</f>
        <v/>
      </c>
      <c r="W138" s="17" t="str">
        <f>IFERROR(AND(OR(W1:Z137,$AR138)=TRUE,IF(SEARCH(W$1,$A138)&gt;0,TRUE,FALSE)),"")</f>
        <v/>
      </c>
      <c r="X138" s="17" t="str">
        <f>IFERROR(AND(OR(X1:Z137,$AR138)=TRUE,IF(SEARCH(X$1,$A138)&gt;0,TRUE,FALSE)),"")</f>
        <v/>
      </c>
      <c r="Y138" s="17" t="str">
        <f>IFERROR(AND(OR(Y1:Z137,$AR138)=TRUE,IF(SEARCH(Y$1,$A138)&gt;0,TRUE,FALSE)),"")</f>
        <v/>
      </c>
      <c r="Z138" s="17" t="str">
        <f>IFERROR(AND(OR(Z1:Z137,$AR138)=TRUE,IF(SEARCH(Z$1,$A138)&gt;0,TRUE,FALSE)),"")</f>
        <v/>
      </c>
      <c r="AA138" s="17" t="str">
        <f>IFERROR(AND(OR(AA1:AA137,$AR138)=TRUE,IF(SEARCH(AA$1,$A138)&gt;0,TRUE,FALSE)),"")</f>
        <v/>
      </c>
      <c r="AB138" s="17" t="str">
        <f>IFERROR(AND(OR(AB1:AE137,$AR138)=TRUE,IF(SEARCH(AB$1,$A138)&gt;0,TRUE,FALSE)),"")</f>
        <v/>
      </c>
      <c r="AC138" s="17" t="str">
        <f>IFERROR(AND(OR(AC1:AE137,$AR138)=TRUE,IF(SEARCH(AC$1,$A138)&gt;0,TRUE,FALSE)),"")</f>
        <v/>
      </c>
      <c r="AD138" s="17" t="str">
        <f>IFERROR(AND(OR(AD1:AE137,$AR138)=TRUE,IF(SEARCH(AD$1,$A138)&gt;0,TRUE,FALSE)),"")</f>
        <v/>
      </c>
      <c r="AE138" s="17" t="str">
        <f>IFERROR(AND(OR(AE1:AE137,$AR138)=TRUE,IF(SEARCH(AE$1,$A138)&gt;0,TRUE,FALSE)),"")</f>
        <v/>
      </c>
      <c r="AF138" s="17" t="str">
        <f>IFERROR(AND(OR(AF1:AG137,$AR138)=TRUE,IF(SEARCH(AF$1,$A138)&gt;0,TRUE,FALSE)),"")</f>
        <v/>
      </c>
      <c r="AG138" s="17" t="str">
        <f>IFERROR(AND(OR(AG1:AG137,$AR138)=TRUE,IF(SEARCH(AG$1,$A138)&gt;0,TRUE,FALSE)),"")</f>
        <v/>
      </c>
      <c r="AH138" s="17" t="str">
        <f>IFERROR(AND(OR(AH1:AH137,$AR138)=TRUE,IF(SEARCH(AH$1,$A138)&gt;0,TRUE,FALSE)),"")</f>
        <v/>
      </c>
      <c r="AI138" s="17" t="str">
        <f>IFERROR(AND(OR(AI1:AL137,$AR138)=TRUE,IF(SEARCH(AI$1,$A138)&gt;0,TRUE,FALSE)),"")</f>
        <v/>
      </c>
      <c r="AJ138" s="17" t="str">
        <f>IFERROR(AND(OR(AJ1:AL137,$AR138)=TRUE,IF(SEARCH(AJ$1,$A138)&gt;0,TRUE,FALSE)),"")</f>
        <v/>
      </c>
      <c r="AK138" s="17" t="str">
        <f>IFERROR(AND(OR(AK1:AL137,$AR138)=TRUE,IF(SEARCH(AK$1,$A138)&gt;0,TRUE,FALSE)),"")</f>
        <v/>
      </c>
      <c r="AL138" s="17" t="str">
        <f>IFERROR(AND(OR(AL1:AL137,$AR138)=TRUE,IF(SEARCH(AL$1,$A138)&gt;0,TRUE,FALSE)),"")</f>
        <v/>
      </c>
      <c r="AM138" s="17" t="str">
        <f>IFERROR(AND(OR(AM1:AO137,$AR138)=TRUE,IF(SEARCH(AM$1,$A138)&gt;0,TRUE,FALSE)),"")</f>
        <v/>
      </c>
      <c r="AN138" s="17" t="str">
        <f>IFERROR(AND(OR(AN1:AO137,$AR138)=TRUE,IF(SEARCH(AN$1,$A138)&gt;0,TRUE,FALSE)),"")</f>
        <v/>
      </c>
      <c r="AO138" s="17" t="str">
        <f>IFERROR(AND(OR(AO1:AO137,$AR138)=TRUE,IF(SEARCH(AO$1,$A138)&gt;0,TRUE,FALSE)),"")</f>
        <v/>
      </c>
      <c r="AP138" s="17">
        <f t="shared" si="20"/>
        <v>0</v>
      </c>
      <c r="AQ138" s="17" t="b">
        <f t="shared" si="21"/>
        <v>0</v>
      </c>
      <c r="AR138" s="17" t="b">
        <f t="shared" si="22"/>
        <v>0</v>
      </c>
      <c r="AS138" s="17" t="b">
        <f t="shared" si="23"/>
        <v>0</v>
      </c>
      <c r="AT138" s="17" t="b">
        <f>IF(E138&gt;'Overview (RESPONSES REQUIRED)'!$F$56,FALSE,TRUE)</f>
        <v>0</v>
      </c>
      <c r="AU138" s="17" t="b">
        <f>IF('Overview (RESPONSES REQUIRED)'!$D$56="Y", TRUE, FALSE)</f>
        <v>0</v>
      </c>
      <c r="AV138" s="17" t="str">
        <f t="shared" si="24"/>
        <v>N</v>
      </c>
    </row>
    <row r="139" spans="1:48" ht="15" x14ac:dyDescent="0.15">
      <c r="A139" s="17" t="s">
        <v>2100</v>
      </c>
      <c r="B139" s="17">
        <v>1</v>
      </c>
      <c r="C139" s="17">
        <v>1</v>
      </c>
      <c r="D139" s="17" t="s">
        <v>2020</v>
      </c>
      <c r="E139" s="17">
        <v>2</v>
      </c>
      <c r="F139" s="17" t="str">
        <f>IF('ENDC-mmW'!P142="Y", "Y", IF('ENDC-mmW'!P142="N", "N", 0))</f>
        <v>N</v>
      </c>
      <c r="G139" s="17" t="str">
        <f>IFERROR(AND(OR(G1:H138,$AR139)=TRUE,IF(SEARCH(G$1,$A139)&gt;0,TRUE,FALSE)),"")</f>
        <v/>
      </c>
      <c r="H139" s="17" t="str">
        <f>IFERROR(AND(OR(H1:H138,$AR139)=TRUE,IF(SEARCH(H$1,$A139)&gt;0,TRUE,FALSE)),"")</f>
        <v/>
      </c>
      <c r="I139" s="17" t="str">
        <f>IFERROR(AND(OR(I1:L138,$AR139)=TRUE,IF(SEARCH(I$1,$A139)&gt;0,TRUE,FALSE)),"")</f>
        <v/>
      </c>
      <c r="J139" s="17" t="str">
        <f>IFERROR(AND(OR(J1:L138,$AR139)=TRUE,IF(SEARCH(J$1,$A139)&gt;0,TRUE,FALSE)),"")</f>
        <v/>
      </c>
      <c r="K139" s="17" t="str">
        <f>IFERROR(AND(OR(K1:L138,$AR139)=TRUE,IF(SEARCH(K$1,$A139)&gt;0,TRUE,FALSE)),"")</f>
        <v/>
      </c>
      <c r="L139" s="17" t="str">
        <f>IFERROR(AND(OR(L1:L138,$AR139)=TRUE,IF(SEARCH(L$1,$A139)&gt;0,TRUE,FALSE)),"")</f>
        <v/>
      </c>
      <c r="M139" s="17" t="str">
        <f>IFERROR(AND(OR(M1:M138,$AR139)=TRUE,IF(SEARCH(M$1,$A139)&gt;0,TRUE,FALSE)),"")</f>
        <v/>
      </c>
      <c r="N139" s="17" t="b">
        <f>IFERROR(AND(OR(N1:Q138,$AR139)=TRUE,IF(SEARCH(N$1,$A139)&gt;0,TRUE,FALSE)),"")</f>
        <v>0</v>
      </c>
      <c r="O139" s="17" t="str">
        <f>IFERROR(AND(OR(O1:Q138,$AR139)=TRUE,IF(SEARCH(O$1,$A139)&gt;0,TRUE,FALSE)),"")</f>
        <v/>
      </c>
      <c r="P139" s="17" t="str">
        <f>IFERROR(AND(OR(P1:Q138,$AR139)=TRUE,IF(SEARCH(P$1,$A139)&gt;0,TRUE,FALSE)),"")</f>
        <v/>
      </c>
      <c r="Q139" s="17" t="str">
        <f>IFERROR(AND(OR(Q1:Q138,$AR139)=TRUE,IF(SEARCH(Q$1,$A139)&gt;0,TRUE,FALSE)),"")</f>
        <v/>
      </c>
      <c r="R139" s="17" t="str">
        <f>IFERROR(AND(OR(R1:S138,$AR139)=TRUE,IF(SEARCH(R$1,$A139)&gt;0,TRUE,FALSE)),"")</f>
        <v/>
      </c>
      <c r="S139" s="17" t="str">
        <f>IFERROR(AND(OR(S1:S138,$AR139)=TRUE,IF(SEARCH(S$1,$A139)&gt;0,TRUE,FALSE)),"")</f>
        <v/>
      </c>
      <c r="T139" s="17" t="str">
        <f>IFERROR(AND(OR(T1:T138,$AR139)=TRUE,IF(SEARCH(T$1,$A139)&gt;0,TRUE,FALSE)),"")</f>
        <v/>
      </c>
      <c r="U139" s="17" t="str">
        <f>IFERROR(AND(OR(U1:V138,$AR139)=TRUE,IF(SEARCH(U$1,$A139)&gt;0,TRUE,FALSE)),"")</f>
        <v/>
      </c>
      <c r="V139" s="17" t="str">
        <f>IFERROR(AND(OR(V1:V138,$AR139)=TRUE,IF(SEARCH(V$1,$A139)&gt;0,TRUE,FALSE)),"")</f>
        <v/>
      </c>
      <c r="W139" s="17" t="str">
        <f>IFERROR(AND(OR(W1:Z138,$AR139)=TRUE,IF(SEARCH(W$1,$A139)&gt;0,TRUE,FALSE)),"")</f>
        <v/>
      </c>
      <c r="X139" s="17" t="str">
        <f>IFERROR(AND(OR(X1:Z138,$AR139)=TRUE,IF(SEARCH(X$1,$A139)&gt;0,TRUE,FALSE)),"")</f>
        <v/>
      </c>
      <c r="Y139" s="17" t="str">
        <f>IFERROR(AND(OR(Y1:Z138,$AR139)=TRUE,IF(SEARCH(Y$1,$A139)&gt;0,TRUE,FALSE)),"")</f>
        <v/>
      </c>
      <c r="Z139" s="17" t="str">
        <f>IFERROR(AND(OR(Z1:Z138,$AR139)=TRUE,IF(SEARCH(Z$1,$A139)&gt;0,TRUE,FALSE)),"")</f>
        <v/>
      </c>
      <c r="AA139" s="17" t="str">
        <f>IFERROR(AND(OR(AA1:AA138,$AR139)=TRUE,IF(SEARCH(AA$1,$A139)&gt;0,TRUE,FALSE)),"")</f>
        <v/>
      </c>
      <c r="AB139" s="17" t="str">
        <f>IFERROR(AND(OR(AB1:AE138,$AR139)=TRUE,IF(SEARCH(AB$1,$A139)&gt;0,TRUE,FALSE)),"")</f>
        <v/>
      </c>
      <c r="AC139" s="17" t="str">
        <f>IFERROR(AND(OR(AC1:AE138,$AR139)=TRUE,IF(SEARCH(AC$1,$A139)&gt;0,TRUE,FALSE)),"")</f>
        <v/>
      </c>
      <c r="AD139" s="17" t="str">
        <f>IFERROR(AND(OR(AD1:AE138,$AR139)=TRUE,IF(SEARCH(AD$1,$A139)&gt;0,TRUE,FALSE)),"")</f>
        <v/>
      </c>
      <c r="AE139" s="17" t="str">
        <f>IFERROR(AND(OR(AE1:AE138,$AR139)=TRUE,IF(SEARCH(AE$1,$A139)&gt;0,TRUE,FALSE)),"")</f>
        <v/>
      </c>
      <c r="AF139" s="17" t="str">
        <f>IFERROR(AND(OR(AF1:AG138,$AR139)=TRUE,IF(SEARCH(AF$1,$A139)&gt;0,TRUE,FALSE)),"")</f>
        <v/>
      </c>
      <c r="AG139" s="17" t="str">
        <f>IFERROR(AND(OR(AG1:AG138,$AR139)=TRUE,IF(SEARCH(AG$1,$A139)&gt;0,TRUE,FALSE)),"")</f>
        <v/>
      </c>
      <c r="AH139" s="17" t="str">
        <f>IFERROR(AND(OR(AH1:AH138,$AR139)=TRUE,IF(SEARCH(AH$1,$A139)&gt;0,TRUE,FALSE)),"")</f>
        <v/>
      </c>
      <c r="AI139" s="17" t="str">
        <f>IFERROR(AND(OR(AI1:AL138,$AR139)=TRUE,IF(SEARCH(AI$1,$A139)&gt;0,TRUE,FALSE)),"")</f>
        <v/>
      </c>
      <c r="AJ139" s="17" t="str">
        <f>IFERROR(AND(OR(AJ1:AL138,$AR139)=TRUE,IF(SEARCH(AJ$1,$A139)&gt;0,TRUE,FALSE)),"")</f>
        <v/>
      </c>
      <c r="AK139" s="17" t="str">
        <f>IFERROR(AND(OR(AK1:AL138,$AR139)=TRUE,IF(SEARCH(AK$1,$A139)&gt;0,TRUE,FALSE)),"")</f>
        <v/>
      </c>
      <c r="AL139" s="17" t="str">
        <f>IFERROR(AND(OR(AL1:AL138,$AR139)=TRUE,IF(SEARCH(AL$1,$A139)&gt;0,TRUE,FALSE)),"")</f>
        <v/>
      </c>
      <c r="AM139" s="17" t="str">
        <f>IFERROR(AND(OR(AM1:AO138,$AR139)=TRUE,IF(SEARCH(AM$1,$A139)&gt;0,TRUE,FALSE)),"")</f>
        <v/>
      </c>
      <c r="AN139" s="17" t="str">
        <f>IFERROR(AND(OR(AN1:AO138,$AR139)=TRUE,IF(SEARCH(AN$1,$A139)&gt;0,TRUE,FALSE)),"")</f>
        <v/>
      </c>
      <c r="AO139" s="17" t="str">
        <f>IFERROR(AND(OR(AO1:AO138,$AR139)=TRUE,IF(SEARCH(AO$1,$A139)&gt;0,TRUE,FALSE)),"")</f>
        <v/>
      </c>
      <c r="AP139" s="17">
        <f t="shared" si="20"/>
        <v>0</v>
      </c>
      <c r="AQ139" s="17" t="b">
        <f t="shared" si="21"/>
        <v>0</v>
      </c>
      <c r="AR139" s="17" t="b">
        <f t="shared" si="22"/>
        <v>0</v>
      </c>
      <c r="AS139" s="17" t="b">
        <f t="shared" si="23"/>
        <v>0</v>
      </c>
      <c r="AT139" s="17" t="b">
        <f>IF(E139&gt;'Overview (RESPONSES REQUIRED)'!$F$56,FALSE,TRUE)</f>
        <v>0</v>
      </c>
      <c r="AU139" s="17" t="b">
        <f>IF('Overview (RESPONSES REQUIRED)'!$D$56="Y", TRUE, FALSE)</f>
        <v>0</v>
      </c>
      <c r="AV139" s="17" t="str">
        <f t="shared" si="24"/>
        <v>N</v>
      </c>
    </row>
    <row r="140" spans="1:48" ht="15" x14ac:dyDescent="0.15">
      <c r="A140" s="17" t="s">
        <v>2101</v>
      </c>
      <c r="B140" s="17">
        <v>1</v>
      </c>
      <c r="C140" s="17">
        <v>1</v>
      </c>
      <c r="D140" s="17" t="s">
        <v>2020</v>
      </c>
      <c r="E140" s="17">
        <v>2</v>
      </c>
      <c r="F140" s="17" t="str">
        <f>IF('ENDC-mmW'!P143="Y", "Y", IF('ENDC-mmW'!P143="N", "N", 0))</f>
        <v>N</v>
      </c>
      <c r="G140" s="17" t="str">
        <f>IFERROR(AND(OR(G1:H139,$AR140)=TRUE,IF(SEARCH(G$1,$A140)&gt;0,TRUE,FALSE)),"")</f>
        <v/>
      </c>
      <c r="H140" s="17" t="str">
        <f>IFERROR(AND(OR(H1:H139,$AR140)=TRUE,IF(SEARCH(H$1,$A140)&gt;0,TRUE,FALSE)),"")</f>
        <v/>
      </c>
      <c r="I140" s="17" t="str">
        <f>IFERROR(AND(OR(I1:L139,$AR140)=TRUE,IF(SEARCH(I$1,$A140)&gt;0,TRUE,FALSE)),"")</f>
        <v/>
      </c>
      <c r="J140" s="17" t="str">
        <f>IFERROR(AND(OR(J1:L139,$AR140)=TRUE,IF(SEARCH(J$1,$A140)&gt;0,TRUE,FALSE)),"")</f>
        <v/>
      </c>
      <c r="K140" s="17" t="str">
        <f>IFERROR(AND(OR(K1:L139,$AR140)=TRUE,IF(SEARCH(K$1,$A140)&gt;0,TRUE,FALSE)),"")</f>
        <v/>
      </c>
      <c r="L140" s="17" t="str">
        <f>IFERROR(AND(OR(L1:L139,$AR140)=TRUE,IF(SEARCH(L$1,$A140)&gt;0,TRUE,FALSE)),"")</f>
        <v/>
      </c>
      <c r="M140" s="17" t="str">
        <f>IFERROR(AND(OR(M1:M139,$AR140)=TRUE,IF(SEARCH(M$1,$A140)&gt;0,TRUE,FALSE)),"")</f>
        <v/>
      </c>
      <c r="N140" s="17" t="str">
        <f>IFERROR(AND(OR(N1:Q139,$AR140)=TRUE,IF(SEARCH(N$1,$A140)&gt;0,TRUE,FALSE)),"")</f>
        <v/>
      </c>
      <c r="O140" s="17" t="str">
        <f>IFERROR(AND(OR(O1:Q139,$AR140)=TRUE,IF(SEARCH(O$1,$A140)&gt;0,TRUE,FALSE)),"")</f>
        <v/>
      </c>
      <c r="P140" s="17" t="str">
        <f>IFERROR(AND(OR(P1:Q139,$AR140)=TRUE,IF(SEARCH(P$1,$A140)&gt;0,TRUE,FALSE)),"")</f>
        <v/>
      </c>
      <c r="Q140" s="17" t="str">
        <f>IFERROR(AND(OR(Q1:Q139,$AR140)=TRUE,IF(SEARCH(Q$1,$A140)&gt;0,TRUE,FALSE)),"")</f>
        <v/>
      </c>
      <c r="R140" s="17" t="str">
        <f>IFERROR(AND(OR(R1:S139,$AR140)=TRUE,IF(SEARCH(R$1,$A140)&gt;0,TRUE,FALSE)),"")</f>
        <v/>
      </c>
      <c r="S140" s="17" t="str">
        <f>IFERROR(AND(OR(S1:S139,$AR140)=TRUE,IF(SEARCH(S$1,$A140)&gt;0,TRUE,FALSE)),"")</f>
        <v/>
      </c>
      <c r="T140" s="17" t="b">
        <f>IFERROR(AND(OR(T1:T139,$AR140)=TRUE,IF(SEARCH(T$1,$A140)&gt;0,TRUE,FALSE)),"")</f>
        <v>0</v>
      </c>
      <c r="U140" s="17" t="str">
        <f>IFERROR(AND(OR(U1:V139,$AR140)=TRUE,IF(SEARCH(U$1,$A140)&gt;0,TRUE,FALSE)),"")</f>
        <v/>
      </c>
      <c r="V140" s="17" t="str">
        <f>IFERROR(AND(OR(V1:V139,$AR140)=TRUE,IF(SEARCH(V$1,$A140)&gt;0,TRUE,FALSE)),"")</f>
        <v/>
      </c>
      <c r="W140" s="17" t="str">
        <f>IFERROR(AND(OR(W1:Z139,$AR140)=TRUE,IF(SEARCH(W$1,$A140)&gt;0,TRUE,FALSE)),"")</f>
        <v/>
      </c>
      <c r="X140" s="17" t="str">
        <f>IFERROR(AND(OR(X1:Z139,$AR140)=TRUE,IF(SEARCH(X$1,$A140)&gt;0,TRUE,FALSE)),"")</f>
        <v/>
      </c>
      <c r="Y140" s="17" t="str">
        <f>IFERROR(AND(OR(Y1:Z139,$AR140)=TRUE,IF(SEARCH(Y$1,$A140)&gt;0,TRUE,FALSE)),"")</f>
        <v/>
      </c>
      <c r="Z140" s="17" t="str">
        <f>IFERROR(AND(OR(Z1:Z139,$AR140)=TRUE,IF(SEARCH(Z$1,$A140)&gt;0,TRUE,FALSE)),"")</f>
        <v/>
      </c>
      <c r="AA140" s="17" t="str">
        <f>IFERROR(AND(OR(AA1:AA139,$AR140)=TRUE,IF(SEARCH(AA$1,$A140)&gt;0,TRUE,FALSE)),"")</f>
        <v/>
      </c>
      <c r="AB140" s="17" t="str">
        <f>IFERROR(AND(OR(AB1:AE139,$AR140)=TRUE,IF(SEARCH(AB$1,$A140)&gt;0,TRUE,FALSE)),"")</f>
        <v/>
      </c>
      <c r="AC140" s="17" t="str">
        <f>IFERROR(AND(OR(AC1:AE139,$AR140)=TRUE,IF(SEARCH(AC$1,$A140)&gt;0,TRUE,FALSE)),"")</f>
        <v/>
      </c>
      <c r="AD140" s="17" t="str">
        <f>IFERROR(AND(OR(AD1:AE139,$AR140)=TRUE,IF(SEARCH(AD$1,$A140)&gt;0,TRUE,FALSE)),"")</f>
        <v/>
      </c>
      <c r="AE140" s="17" t="str">
        <f>IFERROR(AND(OR(AE1:AE139,$AR140)=TRUE,IF(SEARCH(AE$1,$A140)&gt;0,TRUE,FALSE)),"")</f>
        <v/>
      </c>
      <c r="AF140" s="17" t="str">
        <f>IFERROR(AND(OR(AF1:AG139,$AR140)=TRUE,IF(SEARCH(AF$1,$A140)&gt;0,TRUE,FALSE)),"")</f>
        <v/>
      </c>
      <c r="AG140" s="17" t="str">
        <f>IFERROR(AND(OR(AG1:AG139,$AR140)=TRUE,IF(SEARCH(AG$1,$A140)&gt;0,TRUE,FALSE)),"")</f>
        <v/>
      </c>
      <c r="AH140" s="17" t="str">
        <f>IFERROR(AND(OR(AH1:AH139,$AR140)=TRUE,IF(SEARCH(AH$1,$A140)&gt;0,TRUE,FALSE)),"")</f>
        <v/>
      </c>
      <c r="AI140" s="17" t="str">
        <f>IFERROR(AND(OR(AI1:AL139,$AR140)=TRUE,IF(SEARCH(AI$1,$A140)&gt;0,TRUE,FALSE)),"")</f>
        <v/>
      </c>
      <c r="AJ140" s="17" t="str">
        <f>IFERROR(AND(OR(AJ1:AL139,$AR140)=TRUE,IF(SEARCH(AJ$1,$A140)&gt;0,TRUE,FALSE)),"")</f>
        <v/>
      </c>
      <c r="AK140" s="17" t="str">
        <f>IFERROR(AND(OR(AK1:AL139,$AR140)=TRUE,IF(SEARCH(AK$1,$A140)&gt;0,TRUE,FALSE)),"")</f>
        <v/>
      </c>
      <c r="AL140" s="17" t="str">
        <f>IFERROR(AND(OR(AL1:AL139,$AR140)=TRUE,IF(SEARCH(AL$1,$A140)&gt;0,TRUE,FALSE)),"")</f>
        <v/>
      </c>
      <c r="AM140" s="17" t="str">
        <f>IFERROR(AND(OR(AM1:AO139,$AR140)=TRUE,IF(SEARCH(AM$1,$A140)&gt;0,TRUE,FALSE)),"")</f>
        <v/>
      </c>
      <c r="AN140" s="17" t="str">
        <f>IFERROR(AND(OR(AN1:AO139,$AR140)=TRUE,IF(SEARCH(AN$1,$A140)&gt;0,TRUE,FALSE)),"")</f>
        <v/>
      </c>
      <c r="AO140" s="17" t="str">
        <f>IFERROR(AND(OR(AO1:AO139,$AR140)=TRUE,IF(SEARCH(AO$1,$A140)&gt;0,TRUE,FALSE)),"")</f>
        <v/>
      </c>
      <c r="AP140" s="17">
        <f t="shared" si="20"/>
        <v>0</v>
      </c>
      <c r="AQ140" s="17" t="b">
        <f t="shared" si="21"/>
        <v>0</v>
      </c>
      <c r="AR140" s="17" t="b">
        <f t="shared" si="22"/>
        <v>0</v>
      </c>
      <c r="AS140" s="17" t="b">
        <f t="shared" si="23"/>
        <v>0</v>
      </c>
      <c r="AT140" s="17" t="b">
        <f>IF(E140&gt;'Overview (RESPONSES REQUIRED)'!$F$56,FALSE,TRUE)</f>
        <v>0</v>
      </c>
      <c r="AU140" s="17" t="b">
        <f>IF('Overview (RESPONSES REQUIRED)'!$D$56="Y", TRUE, FALSE)</f>
        <v>0</v>
      </c>
      <c r="AV140" s="17" t="str">
        <f t="shared" si="24"/>
        <v>N</v>
      </c>
    </row>
    <row r="141" spans="1:48" ht="15" x14ac:dyDescent="0.15">
      <c r="A141" s="17" t="s">
        <v>2102</v>
      </c>
      <c r="B141" s="17">
        <v>1</v>
      </c>
      <c r="C141" s="17">
        <v>1</v>
      </c>
      <c r="D141" s="17" t="s">
        <v>2020</v>
      </c>
      <c r="E141" s="17">
        <v>2</v>
      </c>
      <c r="F141" s="17" t="str">
        <f>IF('ENDC-mmW'!P144="Y", "Y", IF('ENDC-mmW'!P144="N", "N", 0))</f>
        <v>N</v>
      </c>
      <c r="G141" s="17" t="str">
        <f>IFERROR(AND(OR(G1:H140,$AR141)=TRUE,IF(SEARCH(G$1,$A141)&gt;0,TRUE,FALSE)),"")</f>
        <v/>
      </c>
      <c r="H141" s="17" t="str">
        <f>IFERROR(AND(OR(H1:H140,$AR141)=TRUE,IF(SEARCH(H$1,$A141)&gt;0,TRUE,FALSE)),"")</f>
        <v/>
      </c>
      <c r="I141" s="17" t="b">
        <f>IFERROR(AND(OR(I1:L140,$AR141)=TRUE,IF(SEARCH(I$1,$A141)&gt;0,TRUE,FALSE)),"")</f>
        <v>0</v>
      </c>
      <c r="J141" s="17" t="str">
        <f>IFERROR(AND(OR(J1:L140,$AR141)=TRUE,IF(SEARCH(J$1,$A141)&gt;0,TRUE,FALSE)),"")</f>
        <v/>
      </c>
      <c r="K141" s="17" t="str">
        <f>IFERROR(AND(OR(K1:L140,$AR141)=TRUE,IF(SEARCH(K$1,$A141)&gt;0,TRUE,FALSE)),"")</f>
        <v/>
      </c>
      <c r="L141" s="17" t="str">
        <f>IFERROR(AND(OR(L1:L140,$AR141)=TRUE,IF(SEARCH(L$1,$A141)&gt;0,TRUE,FALSE)),"")</f>
        <v/>
      </c>
      <c r="M141" s="17" t="str">
        <f>IFERROR(AND(OR(M1:M140,$AR141)=TRUE,IF(SEARCH(M$1,$A141)&gt;0,TRUE,FALSE)),"")</f>
        <v/>
      </c>
      <c r="N141" s="17" t="str">
        <f>IFERROR(AND(OR(N1:Q140,$AR141)=TRUE,IF(SEARCH(N$1,$A141)&gt;0,TRUE,FALSE)),"")</f>
        <v/>
      </c>
      <c r="O141" s="17" t="str">
        <f>IFERROR(AND(OR(O1:Q140,$AR141)=TRUE,IF(SEARCH(O$1,$A141)&gt;0,TRUE,FALSE)),"")</f>
        <v/>
      </c>
      <c r="P141" s="17" t="str">
        <f>IFERROR(AND(OR(P1:Q140,$AR141)=TRUE,IF(SEARCH(P$1,$A141)&gt;0,TRUE,FALSE)),"")</f>
        <v/>
      </c>
      <c r="Q141" s="17" t="str">
        <f>IFERROR(AND(OR(Q1:Q140,$AR141)=TRUE,IF(SEARCH(Q$1,$A141)&gt;0,TRUE,FALSE)),"")</f>
        <v/>
      </c>
      <c r="R141" s="17" t="str">
        <f>IFERROR(AND(OR(R1:S140,$AR141)=TRUE,IF(SEARCH(R$1,$A141)&gt;0,TRUE,FALSE)),"")</f>
        <v/>
      </c>
      <c r="S141" s="17" t="str">
        <f>IFERROR(AND(OR(S1:S140,$AR141)=TRUE,IF(SEARCH(S$1,$A141)&gt;0,TRUE,FALSE)),"")</f>
        <v/>
      </c>
      <c r="T141" s="17" t="str">
        <f>IFERROR(AND(OR(T1:T140,$AR141)=TRUE,IF(SEARCH(T$1,$A141)&gt;0,TRUE,FALSE)),"")</f>
        <v/>
      </c>
      <c r="U141" s="17" t="str">
        <f>IFERROR(AND(OR(U1:V140,$AR141)=TRUE,IF(SEARCH(U$1,$A141)&gt;0,TRUE,FALSE)),"")</f>
        <v/>
      </c>
      <c r="V141" s="17" t="str">
        <f>IFERROR(AND(OR(V1:V140,$AR141)=TRUE,IF(SEARCH(V$1,$A141)&gt;0,TRUE,FALSE)),"")</f>
        <v/>
      </c>
      <c r="W141" s="17" t="str">
        <f>IFERROR(AND(OR(W1:Z140,$AR141)=TRUE,IF(SEARCH(W$1,$A141)&gt;0,TRUE,FALSE)),"")</f>
        <v/>
      </c>
      <c r="X141" s="17" t="str">
        <f>IFERROR(AND(OR(X1:Z140,$AR141)=TRUE,IF(SEARCH(X$1,$A141)&gt;0,TRUE,FALSE)),"")</f>
        <v/>
      </c>
      <c r="Y141" s="17" t="str">
        <f>IFERROR(AND(OR(Y1:Z140,$AR141)=TRUE,IF(SEARCH(Y$1,$A141)&gt;0,TRUE,FALSE)),"")</f>
        <v/>
      </c>
      <c r="Z141" s="17" t="str">
        <f>IFERROR(AND(OR(Z1:Z140,$AR141)=TRUE,IF(SEARCH(Z$1,$A141)&gt;0,TRUE,FALSE)),"")</f>
        <v/>
      </c>
      <c r="AA141" s="17" t="str">
        <f>IFERROR(AND(OR(AA1:AA140,$AR141)=TRUE,IF(SEARCH(AA$1,$A141)&gt;0,TRUE,FALSE)),"")</f>
        <v/>
      </c>
      <c r="AB141" s="17" t="str">
        <f>IFERROR(AND(OR(AB1:AE140,$AR141)=TRUE,IF(SEARCH(AB$1,$A141)&gt;0,TRUE,FALSE)),"")</f>
        <v/>
      </c>
      <c r="AC141" s="17" t="str">
        <f>IFERROR(AND(OR(AC1:AE140,$AR141)=TRUE,IF(SEARCH(AC$1,$A141)&gt;0,TRUE,FALSE)),"")</f>
        <v/>
      </c>
      <c r="AD141" s="17" t="str">
        <f>IFERROR(AND(OR(AD1:AE140,$AR141)=TRUE,IF(SEARCH(AD$1,$A141)&gt;0,TRUE,FALSE)),"")</f>
        <v/>
      </c>
      <c r="AE141" s="17" t="str">
        <f>IFERROR(AND(OR(AE1:AE140,$AR141)=TRUE,IF(SEARCH(AE$1,$A141)&gt;0,TRUE,FALSE)),"")</f>
        <v/>
      </c>
      <c r="AF141" s="17" t="str">
        <f>IFERROR(AND(OR(AF1:AG140,$AR141)=TRUE,IF(SEARCH(AF$1,$A141)&gt;0,TRUE,FALSE)),"")</f>
        <v/>
      </c>
      <c r="AG141" s="17" t="str">
        <f>IFERROR(AND(OR(AG1:AG140,$AR141)=TRUE,IF(SEARCH(AG$1,$A141)&gt;0,TRUE,FALSE)),"")</f>
        <v/>
      </c>
      <c r="AH141" s="17" t="str">
        <f>IFERROR(AND(OR(AH1:AH140,$AR141)=TRUE,IF(SEARCH(AH$1,$A141)&gt;0,TRUE,FALSE)),"")</f>
        <v/>
      </c>
      <c r="AI141" s="17" t="str">
        <f>IFERROR(AND(OR(AI1:AL140,$AR141)=TRUE,IF(SEARCH(AI$1,$A141)&gt;0,TRUE,FALSE)),"")</f>
        <v/>
      </c>
      <c r="AJ141" s="17" t="str">
        <f>IFERROR(AND(OR(AJ1:AL140,$AR141)=TRUE,IF(SEARCH(AJ$1,$A141)&gt;0,TRUE,FALSE)),"")</f>
        <v/>
      </c>
      <c r="AK141" s="17" t="str">
        <f>IFERROR(AND(OR(AK1:AL140,$AR141)=TRUE,IF(SEARCH(AK$1,$A141)&gt;0,TRUE,FALSE)),"")</f>
        <v/>
      </c>
      <c r="AL141" s="17" t="str">
        <f>IFERROR(AND(OR(AL1:AL140,$AR141)=TRUE,IF(SEARCH(AL$1,$A141)&gt;0,TRUE,FALSE)),"")</f>
        <v/>
      </c>
      <c r="AM141" s="17" t="str">
        <f>IFERROR(AND(OR(AM1:AO140,$AR141)=TRUE,IF(SEARCH(AM$1,$A141)&gt;0,TRUE,FALSE)),"")</f>
        <v/>
      </c>
      <c r="AN141" s="17" t="str">
        <f>IFERROR(AND(OR(AN1:AO140,$AR141)=TRUE,IF(SEARCH(AN$1,$A141)&gt;0,TRUE,FALSE)),"")</f>
        <v/>
      </c>
      <c r="AO141" s="17" t="str">
        <f>IFERROR(AND(OR(AO1:AO140,$AR141)=TRUE,IF(SEARCH(AO$1,$A141)&gt;0,TRUE,FALSE)),"")</f>
        <v/>
      </c>
      <c r="AP141" s="17">
        <f t="shared" si="20"/>
        <v>0</v>
      </c>
      <c r="AQ141" s="17" t="b">
        <f t="shared" si="21"/>
        <v>0</v>
      </c>
      <c r="AR141" s="17" t="b">
        <f t="shared" si="22"/>
        <v>0</v>
      </c>
      <c r="AS141" s="17" t="b">
        <f t="shared" si="23"/>
        <v>0</v>
      </c>
      <c r="AT141" s="17" t="b">
        <f>IF(E141&gt;'Overview (RESPONSES REQUIRED)'!$F$56,FALSE,TRUE)</f>
        <v>0</v>
      </c>
      <c r="AU141" s="17" t="b">
        <f>IF('Overview (RESPONSES REQUIRED)'!$D$56="Y", TRUE, FALSE)</f>
        <v>0</v>
      </c>
      <c r="AV141" s="17" t="str">
        <f t="shared" si="24"/>
        <v>N</v>
      </c>
    </row>
    <row r="142" spans="1:48" ht="15" x14ac:dyDescent="0.15">
      <c r="A142" s="17" t="s">
        <v>2103</v>
      </c>
      <c r="B142" s="17">
        <v>1</v>
      </c>
      <c r="C142" s="17">
        <v>1</v>
      </c>
      <c r="D142" s="17" t="s">
        <v>2020</v>
      </c>
      <c r="E142" s="17">
        <v>2</v>
      </c>
      <c r="F142" s="17" t="str">
        <f>IF('ENDC-mmW'!P145="Y", "Y", IF('ENDC-mmW'!P145="N", "N", 0))</f>
        <v>N</v>
      </c>
      <c r="G142" s="17" t="str">
        <f>IFERROR(AND(OR(G1:H141,$AR142)=TRUE,IF(SEARCH(G$1,$A142)&gt;0,TRUE,FALSE)),"")</f>
        <v/>
      </c>
      <c r="H142" s="17" t="str">
        <f>IFERROR(AND(OR(H1:H141,$AR142)=TRUE,IF(SEARCH(H$1,$A142)&gt;0,TRUE,FALSE)),"")</f>
        <v/>
      </c>
      <c r="I142" s="17" t="str">
        <f>IFERROR(AND(OR(I1:L141,$AR142)=TRUE,IF(SEARCH(I$1,$A142)&gt;0,TRUE,FALSE)),"")</f>
        <v/>
      </c>
      <c r="J142" s="17" t="str">
        <f>IFERROR(AND(OR(J1:L141,$AR142)=TRUE,IF(SEARCH(J$1,$A142)&gt;0,TRUE,FALSE)),"")</f>
        <v/>
      </c>
      <c r="K142" s="17" t="str">
        <f>IFERROR(AND(OR(K1:L141,$AR142)=TRUE,IF(SEARCH(K$1,$A142)&gt;0,TRUE,FALSE)),"")</f>
        <v/>
      </c>
      <c r="L142" s="17" t="str">
        <f>IFERROR(AND(OR(L1:L141,$AR142)=TRUE,IF(SEARCH(L$1,$A142)&gt;0,TRUE,FALSE)),"")</f>
        <v/>
      </c>
      <c r="M142" s="17" t="str">
        <f>IFERROR(AND(OR(M1:M141,$AR142)=TRUE,IF(SEARCH(M$1,$A142)&gt;0,TRUE,FALSE)),"")</f>
        <v/>
      </c>
      <c r="N142" s="17" t="b">
        <f>IFERROR(AND(OR(N1:Q141,$AR142)=TRUE,IF(SEARCH(N$1,$A142)&gt;0,TRUE,FALSE)),"")</f>
        <v>0</v>
      </c>
      <c r="O142" s="17" t="str">
        <f>IFERROR(AND(OR(O1:Q141,$AR142)=TRUE,IF(SEARCH(O$1,$A142)&gt;0,TRUE,FALSE)),"")</f>
        <v/>
      </c>
      <c r="P142" s="17" t="str">
        <f>IFERROR(AND(OR(P1:Q141,$AR142)=TRUE,IF(SEARCH(P$1,$A142)&gt;0,TRUE,FALSE)),"")</f>
        <v/>
      </c>
      <c r="Q142" s="17" t="str">
        <f>IFERROR(AND(OR(Q1:Q141,$AR142)=TRUE,IF(SEARCH(Q$1,$A142)&gt;0,TRUE,FALSE)),"")</f>
        <v/>
      </c>
      <c r="R142" s="17" t="str">
        <f>IFERROR(AND(OR(R1:S141,$AR142)=TRUE,IF(SEARCH(R$1,$A142)&gt;0,TRUE,FALSE)),"")</f>
        <v/>
      </c>
      <c r="S142" s="17" t="str">
        <f>IFERROR(AND(OR(S1:S141,$AR142)=TRUE,IF(SEARCH(S$1,$A142)&gt;0,TRUE,FALSE)),"")</f>
        <v/>
      </c>
      <c r="T142" s="17" t="str">
        <f>IFERROR(AND(OR(T1:T141,$AR142)=TRUE,IF(SEARCH(T$1,$A142)&gt;0,TRUE,FALSE)),"")</f>
        <v/>
      </c>
      <c r="U142" s="17" t="str">
        <f>IFERROR(AND(OR(U1:V141,$AR142)=TRUE,IF(SEARCH(U$1,$A142)&gt;0,TRUE,FALSE)),"")</f>
        <v/>
      </c>
      <c r="V142" s="17" t="str">
        <f>IFERROR(AND(OR(V1:V141,$AR142)=TRUE,IF(SEARCH(V$1,$A142)&gt;0,TRUE,FALSE)),"")</f>
        <v/>
      </c>
      <c r="W142" s="17" t="str">
        <f>IFERROR(AND(OR(W1:Z141,$AR142)=TRUE,IF(SEARCH(W$1,$A142)&gt;0,TRUE,FALSE)),"")</f>
        <v/>
      </c>
      <c r="X142" s="17" t="str">
        <f>IFERROR(AND(OR(X1:Z141,$AR142)=TRUE,IF(SEARCH(X$1,$A142)&gt;0,TRUE,FALSE)),"")</f>
        <v/>
      </c>
      <c r="Y142" s="17" t="str">
        <f>IFERROR(AND(OR(Y1:Z141,$AR142)=TRUE,IF(SEARCH(Y$1,$A142)&gt;0,TRUE,FALSE)),"")</f>
        <v/>
      </c>
      <c r="Z142" s="17" t="str">
        <f>IFERROR(AND(OR(Z1:Z141,$AR142)=TRUE,IF(SEARCH(Z$1,$A142)&gt;0,TRUE,FALSE)),"")</f>
        <v/>
      </c>
      <c r="AA142" s="17" t="str">
        <f>IFERROR(AND(OR(AA1:AA141,$AR142)=TRUE,IF(SEARCH(AA$1,$A142)&gt;0,TRUE,FALSE)),"")</f>
        <v/>
      </c>
      <c r="AB142" s="17" t="str">
        <f>IFERROR(AND(OR(AB1:AE141,$AR142)=TRUE,IF(SEARCH(AB$1,$A142)&gt;0,TRUE,FALSE)),"")</f>
        <v/>
      </c>
      <c r="AC142" s="17" t="str">
        <f>IFERROR(AND(OR(AC1:AE141,$AR142)=TRUE,IF(SEARCH(AC$1,$A142)&gt;0,TRUE,FALSE)),"")</f>
        <v/>
      </c>
      <c r="AD142" s="17" t="str">
        <f>IFERROR(AND(OR(AD1:AE141,$AR142)=TRUE,IF(SEARCH(AD$1,$A142)&gt;0,TRUE,FALSE)),"")</f>
        <v/>
      </c>
      <c r="AE142" s="17" t="str">
        <f>IFERROR(AND(OR(AE1:AE141,$AR142)=TRUE,IF(SEARCH(AE$1,$A142)&gt;0,TRUE,FALSE)),"")</f>
        <v/>
      </c>
      <c r="AF142" s="17" t="str">
        <f>IFERROR(AND(OR(AF1:AG141,$AR142)=TRUE,IF(SEARCH(AF$1,$A142)&gt;0,TRUE,FALSE)),"")</f>
        <v/>
      </c>
      <c r="AG142" s="17" t="str">
        <f>IFERROR(AND(OR(AG1:AG141,$AR142)=TRUE,IF(SEARCH(AG$1,$A142)&gt;0,TRUE,FALSE)),"")</f>
        <v/>
      </c>
      <c r="AH142" s="17" t="str">
        <f>IFERROR(AND(OR(AH1:AH141,$AR142)=TRUE,IF(SEARCH(AH$1,$A142)&gt;0,TRUE,FALSE)),"")</f>
        <v/>
      </c>
      <c r="AI142" s="17" t="str">
        <f>IFERROR(AND(OR(AI1:AL141,$AR142)=TRUE,IF(SEARCH(AI$1,$A142)&gt;0,TRUE,FALSE)),"")</f>
        <v/>
      </c>
      <c r="AJ142" s="17" t="str">
        <f>IFERROR(AND(OR(AJ1:AL141,$AR142)=TRUE,IF(SEARCH(AJ$1,$A142)&gt;0,TRUE,FALSE)),"")</f>
        <v/>
      </c>
      <c r="AK142" s="17" t="str">
        <f>IFERROR(AND(OR(AK1:AL141,$AR142)=TRUE,IF(SEARCH(AK$1,$A142)&gt;0,TRUE,FALSE)),"")</f>
        <v/>
      </c>
      <c r="AL142" s="17" t="str">
        <f>IFERROR(AND(OR(AL1:AL141,$AR142)=TRUE,IF(SEARCH(AL$1,$A142)&gt;0,TRUE,FALSE)),"")</f>
        <v/>
      </c>
      <c r="AM142" s="17" t="str">
        <f>IFERROR(AND(OR(AM1:AO141,$AR142)=TRUE,IF(SEARCH(AM$1,$A142)&gt;0,TRUE,FALSE)),"")</f>
        <v/>
      </c>
      <c r="AN142" s="17" t="str">
        <f>IFERROR(AND(OR(AN1:AO141,$AR142)=TRUE,IF(SEARCH(AN$1,$A142)&gt;0,TRUE,FALSE)),"")</f>
        <v/>
      </c>
      <c r="AO142" s="17" t="str">
        <f>IFERROR(AND(OR(AO1:AO141,$AR142)=TRUE,IF(SEARCH(AO$1,$A142)&gt;0,TRUE,FALSE)),"")</f>
        <v/>
      </c>
      <c r="AP142" s="17">
        <f t="shared" si="20"/>
        <v>0</v>
      </c>
      <c r="AQ142" s="17" t="b">
        <f t="shared" si="21"/>
        <v>0</v>
      </c>
      <c r="AR142" s="17" t="b">
        <f t="shared" si="22"/>
        <v>0</v>
      </c>
      <c r="AS142" s="17" t="b">
        <f t="shared" si="23"/>
        <v>0</v>
      </c>
      <c r="AT142" s="17" t="b">
        <f>IF(E142&gt;'Overview (RESPONSES REQUIRED)'!$F$56,FALSE,TRUE)</f>
        <v>0</v>
      </c>
      <c r="AU142" s="17" t="b">
        <f>IF('Overview (RESPONSES REQUIRED)'!$D$56="Y", TRUE, FALSE)</f>
        <v>0</v>
      </c>
      <c r="AV142" s="17" t="str">
        <f t="shared" si="24"/>
        <v>N</v>
      </c>
    </row>
    <row r="143" spans="1:48" ht="15" x14ac:dyDescent="0.15">
      <c r="A143" s="17" t="s">
        <v>2104</v>
      </c>
      <c r="B143" s="17">
        <v>1</v>
      </c>
      <c r="C143" s="17">
        <v>1</v>
      </c>
      <c r="D143" s="17" t="s">
        <v>2020</v>
      </c>
      <c r="E143" s="17">
        <v>2</v>
      </c>
      <c r="F143" s="17" t="str">
        <f>IF('ENDC-mmW'!P146="Y", "Y", IF('ENDC-mmW'!P146="N", "N", 0))</f>
        <v>N</v>
      </c>
      <c r="G143" s="17" t="str">
        <f>IFERROR(AND(OR(G1:H142,$AR143)=TRUE,IF(SEARCH(G$1,$A143)&gt;0,TRUE,FALSE)),"")</f>
        <v/>
      </c>
      <c r="H143" s="17" t="str">
        <f>IFERROR(AND(OR(H1:H142,$AR143)=TRUE,IF(SEARCH(H$1,$A143)&gt;0,TRUE,FALSE)),"")</f>
        <v/>
      </c>
      <c r="I143" s="17" t="str">
        <f>IFERROR(AND(OR(I1:L142,$AR143)=TRUE,IF(SEARCH(I$1,$A143)&gt;0,TRUE,FALSE)),"")</f>
        <v/>
      </c>
      <c r="J143" s="17" t="str">
        <f>IFERROR(AND(OR(J1:L142,$AR143)=TRUE,IF(SEARCH(J$1,$A143)&gt;0,TRUE,FALSE)),"")</f>
        <v/>
      </c>
      <c r="K143" s="17" t="str">
        <f>IFERROR(AND(OR(K1:L142,$AR143)=TRUE,IF(SEARCH(K$1,$A143)&gt;0,TRUE,FALSE)),"")</f>
        <v/>
      </c>
      <c r="L143" s="17" t="str">
        <f>IFERROR(AND(OR(L1:L142,$AR143)=TRUE,IF(SEARCH(L$1,$A143)&gt;0,TRUE,FALSE)),"")</f>
        <v/>
      </c>
      <c r="M143" s="17" t="str">
        <f>IFERROR(AND(OR(M1:M142,$AR143)=TRUE,IF(SEARCH(M$1,$A143)&gt;0,TRUE,FALSE)),"")</f>
        <v/>
      </c>
      <c r="N143" s="17" t="str">
        <f>IFERROR(AND(OR(N1:Q142,$AR143)=TRUE,IF(SEARCH(N$1,$A143)&gt;0,TRUE,FALSE)),"")</f>
        <v/>
      </c>
      <c r="O143" s="17" t="str">
        <f>IFERROR(AND(OR(O1:Q142,$AR143)=TRUE,IF(SEARCH(O$1,$A143)&gt;0,TRUE,FALSE)),"")</f>
        <v/>
      </c>
      <c r="P143" s="17" t="str">
        <f>IFERROR(AND(OR(P1:Q142,$AR143)=TRUE,IF(SEARCH(P$1,$A143)&gt;0,TRUE,FALSE)),"")</f>
        <v/>
      </c>
      <c r="Q143" s="17" t="str">
        <f>IFERROR(AND(OR(Q1:Q142,$AR143)=TRUE,IF(SEARCH(Q$1,$A143)&gt;0,TRUE,FALSE)),"")</f>
        <v/>
      </c>
      <c r="R143" s="17" t="str">
        <f>IFERROR(AND(OR(R1:S142,$AR143)=TRUE,IF(SEARCH(R$1,$A143)&gt;0,TRUE,FALSE)),"")</f>
        <v/>
      </c>
      <c r="S143" s="17" t="str">
        <f>IFERROR(AND(OR(S1:S142,$AR143)=TRUE,IF(SEARCH(S$1,$A143)&gt;0,TRUE,FALSE)),"")</f>
        <v/>
      </c>
      <c r="T143" s="17" t="b">
        <f>IFERROR(AND(OR(T1:T142,$AR143)=TRUE,IF(SEARCH(T$1,$A143)&gt;0,TRUE,FALSE)),"")</f>
        <v>0</v>
      </c>
      <c r="U143" s="17" t="str">
        <f>IFERROR(AND(OR(U1:V142,$AR143)=TRUE,IF(SEARCH(U$1,$A143)&gt;0,TRUE,FALSE)),"")</f>
        <v/>
      </c>
      <c r="V143" s="17" t="str">
        <f>IFERROR(AND(OR(V1:V142,$AR143)=TRUE,IF(SEARCH(V$1,$A143)&gt;0,TRUE,FALSE)),"")</f>
        <v/>
      </c>
      <c r="W143" s="17" t="str">
        <f>IFERROR(AND(OR(W1:Z142,$AR143)=TRUE,IF(SEARCH(W$1,$A143)&gt;0,TRUE,FALSE)),"")</f>
        <v/>
      </c>
      <c r="X143" s="17" t="str">
        <f>IFERROR(AND(OR(X1:Z142,$AR143)=TRUE,IF(SEARCH(X$1,$A143)&gt;0,TRUE,FALSE)),"")</f>
        <v/>
      </c>
      <c r="Y143" s="17" t="str">
        <f>IFERROR(AND(OR(Y1:Z142,$AR143)=TRUE,IF(SEARCH(Y$1,$A143)&gt;0,TRUE,FALSE)),"")</f>
        <v/>
      </c>
      <c r="Z143" s="17" t="str">
        <f>IFERROR(AND(OR(Z1:Z142,$AR143)=TRUE,IF(SEARCH(Z$1,$A143)&gt;0,TRUE,FALSE)),"")</f>
        <v/>
      </c>
      <c r="AA143" s="17" t="str">
        <f>IFERROR(AND(OR(AA1:AA142,$AR143)=TRUE,IF(SEARCH(AA$1,$A143)&gt;0,TRUE,FALSE)),"")</f>
        <v/>
      </c>
      <c r="AB143" s="17" t="str">
        <f>IFERROR(AND(OR(AB1:AE142,$AR143)=TRUE,IF(SEARCH(AB$1,$A143)&gt;0,TRUE,FALSE)),"")</f>
        <v/>
      </c>
      <c r="AC143" s="17" t="str">
        <f>IFERROR(AND(OR(AC1:AE142,$AR143)=TRUE,IF(SEARCH(AC$1,$A143)&gt;0,TRUE,FALSE)),"")</f>
        <v/>
      </c>
      <c r="AD143" s="17" t="str">
        <f>IFERROR(AND(OR(AD1:AE142,$AR143)=TRUE,IF(SEARCH(AD$1,$A143)&gt;0,TRUE,FALSE)),"")</f>
        <v/>
      </c>
      <c r="AE143" s="17" t="str">
        <f>IFERROR(AND(OR(AE1:AE142,$AR143)=TRUE,IF(SEARCH(AE$1,$A143)&gt;0,TRUE,FALSE)),"")</f>
        <v/>
      </c>
      <c r="AF143" s="17" t="str">
        <f>IFERROR(AND(OR(AF1:AG142,$AR143)=TRUE,IF(SEARCH(AF$1,$A143)&gt;0,TRUE,FALSE)),"")</f>
        <v/>
      </c>
      <c r="AG143" s="17" t="str">
        <f>IFERROR(AND(OR(AG1:AG142,$AR143)=TRUE,IF(SEARCH(AG$1,$A143)&gt;0,TRUE,FALSE)),"")</f>
        <v/>
      </c>
      <c r="AH143" s="17" t="str">
        <f>IFERROR(AND(OR(AH1:AH142,$AR143)=TRUE,IF(SEARCH(AH$1,$A143)&gt;0,TRUE,FALSE)),"")</f>
        <v/>
      </c>
      <c r="AI143" s="17" t="str">
        <f>IFERROR(AND(OR(AI1:AL142,$AR143)=TRUE,IF(SEARCH(AI$1,$A143)&gt;0,TRUE,FALSE)),"")</f>
        <v/>
      </c>
      <c r="AJ143" s="17" t="str">
        <f>IFERROR(AND(OR(AJ1:AL142,$AR143)=TRUE,IF(SEARCH(AJ$1,$A143)&gt;0,TRUE,FALSE)),"")</f>
        <v/>
      </c>
      <c r="AK143" s="17" t="str">
        <f>IFERROR(AND(OR(AK1:AL142,$AR143)=TRUE,IF(SEARCH(AK$1,$A143)&gt;0,TRUE,FALSE)),"")</f>
        <v/>
      </c>
      <c r="AL143" s="17" t="str">
        <f>IFERROR(AND(OR(AL1:AL142,$AR143)=TRUE,IF(SEARCH(AL$1,$A143)&gt;0,TRUE,FALSE)),"")</f>
        <v/>
      </c>
      <c r="AM143" s="17" t="str">
        <f>IFERROR(AND(OR(AM1:AO142,$AR143)=TRUE,IF(SEARCH(AM$1,$A143)&gt;0,TRUE,FALSE)),"")</f>
        <v/>
      </c>
      <c r="AN143" s="17" t="str">
        <f>IFERROR(AND(OR(AN1:AO142,$AR143)=TRUE,IF(SEARCH(AN$1,$A143)&gt;0,TRUE,FALSE)),"")</f>
        <v/>
      </c>
      <c r="AO143" s="17" t="str">
        <f>IFERROR(AND(OR(AO1:AO142,$AR143)=TRUE,IF(SEARCH(AO$1,$A143)&gt;0,TRUE,FALSE)),"")</f>
        <v/>
      </c>
      <c r="AP143" s="17">
        <f t="shared" si="20"/>
        <v>0</v>
      </c>
      <c r="AQ143" s="17" t="b">
        <f t="shared" si="21"/>
        <v>0</v>
      </c>
      <c r="AR143" s="17" t="b">
        <f t="shared" si="22"/>
        <v>0</v>
      </c>
      <c r="AS143" s="17" t="b">
        <f t="shared" si="23"/>
        <v>0</v>
      </c>
      <c r="AT143" s="17" t="b">
        <f>IF(E143&gt;'Overview (RESPONSES REQUIRED)'!$F$56,FALSE,TRUE)</f>
        <v>0</v>
      </c>
      <c r="AU143" s="17" t="b">
        <f>IF('Overview (RESPONSES REQUIRED)'!$D$56="Y", TRUE, FALSE)</f>
        <v>0</v>
      </c>
      <c r="AV143" s="17" t="str">
        <f t="shared" si="24"/>
        <v>N</v>
      </c>
    </row>
    <row r="144" spans="1:48" ht="15" x14ac:dyDescent="0.15">
      <c r="A144" s="17" t="s">
        <v>2105</v>
      </c>
      <c r="B144" s="17">
        <v>1</v>
      </c>
      <c r="C144" s="17">
        <v>1</v>
      </c>
      <c r="D144" s="17" t="s">
        <v>2020</v>
      </c>
      <c r="E144" s="17">
        <v>2</v>
      </c>
      <c r="F144" s="17" t="str">
        <f>IF('ENDC-mmW'!P147="Y", "Y", IF('ENDC-mmW'!P147="N", "N", 0))</f>
        <v>N</v>
      </c>
      <c r="G144" s="17" t="b">
        <f>IFERROR(AND(OR(G1:H143,$AR144)=TRUE,IF(SEARCH(G$1,$A144)&gt;0,TRUE,FALSE)),"")</f>
        <v>0</v>
      </c>
      <c r="H144" s="17" t="str">
        <f>IFERROR(AND(OR(H1:H143,$AR144)=TRUE,IF(SEARCH(H$1,$A144)&gt;0,TRUE,FALSE)),"")</f>
        <v/>
      </c>
      <c r="I144" s="17" t="str">
        <f>IFERROR(AND(OR(I1:L143,$AR144)=TRUE,IF(SEARCH(I$1,$A144)&gt;0,TRUE,FALSE)),"")</f>
        <v/>
      </c>
      <c r="J144" s="17" t="str">
        <f>IFERROR(AND(OR(J1:L143,$AR144)=TRUE,IF(SEARCH(J$1,$A144)&gt;0,TRUE,FALSE)),"")</f>
        <v/>
      </c>
      <c r="K144" s="17" t="str">
        <f>IFERROR(AND(OR(K1:L143,$AR144)=TRUE,IF(SEARCH(K$1,$A144)&gt;0,TRUE,FALSE)),"")</f>
        <v/>
      </c>
      <c r="L144" s="17" t="str">
        <f>IFERROR(AND(OR(L1:L143,$AR144)=TRUE,IF(SEARCH(L$1,$A144)&gt;0,TRUE,FALSE)),"")</f>
        <v/>
      </c>
      <c r="M144" s="17" t="str">
        <f>IFERROR(AND(OR(M1:M143,$AR144)=TRUE,IF(SEARCH(M$1,$A144)&gt;0,TRUE,FALSE)),"")</f>
        <v/>
      </c>
      <c r="N144" s="17" t="str">
        <f>IFERROR(AND(OR(N1:Q143,$AR144)=TRUE,IF(SEARCH(N$1,$A144)&gt;0,TRUE,FALSE)),"")</f>
        <v/>
      </c>
      <c r="O144" s="17" t="str">
        <f>IFERROR(AND(OR(O1:Q143,$AR144)=TRUE,IF(SEARCH(O$1,$A144)&gt;0,TRUE,FALSE)),"")</f>
        <v/>
      </c>
      <c r="P144" s="17" t="str">
        <f>IFERROR(AND(OR(P1:Q143,$AR144)=TRUE,IF(SEARCH(P$1,$A144)&gt;0,TRUE,FALSE)),"")</f>
        <v/>
      </c>
      <c r="Q144" s="17" t="str">
        <f>IFERROR(AND(OR(Q1:Q143,$AR144)=TRUE,IF(SEARCH(Q$1,$A144)&gt;0,TRUE,FALSE)),"")</f>
        <v/>
      </c>
      <c r="R144" s="17" t="str">
        <f>IFERROR(AND(OR(R1:S143,$AR144)=TRUE,IF(SEARCH(R$1,$A144)&gt;0,TRUE,FALSE)),"")</f>
        <v/>
      </c>
      <c r="S144" s="17" t="str">
        <f>IFERROR(AND(OR(S1:S143,$AR144)=TRUE,IF(SEARCH(S$1,$A144)&gt;0,TRUE,FALSE)),"")</f>
        <v/>
      </c>
      <c r="T144" s="17" t="str">
        <f>IFERROR(AND(OR(T1:T143,$AR144)=TRUE,IF(SEARCH(T$1,$A144)&gt;0,TRUE,FALSE)),"")</f>
        <v/>
      </c>
      <c r="U144" s="17" t="str">
        <f>IFERROR(AND(OR(U1:V143,$AR144)=TRUE,IF(SEARCH(U$1,$A144)&gt;0,TRUE,FALSE)),"")</f>
        <v/>
      </c>
      <c r="V144" s="17" t="str">
        <f>IFERROR(AND(OR(V1:V143,$AR144)=TRUE,IF(SEARCH(V$1,$A144)&gt;0,TRUE,FALSE)),"")</f>
        <v/>
      </c>
      <c r="W144" s="17" t="str">
        <f>IFERROR(AND(OR(W1:Z143,$AR144)=TRUE,IF(SEARCH(W$1,$A144)&gt;0,TRUE,FALSE)),"")</f>
        <v/>
      </c>
      <c r="X144" s="17" t="str">
        <f>IFERROR(AND(OR(X1:Z143,$AR144)=TRUE,IF(SEARCH(X$1,$A144)&gt;0,TRUE,FALSE)),"")</f>
        <v/>
      </c>
      <c r="Y144" s="17" t="str">
        <f>IFERROR(AND(OR(Y1:Z143,$AR144)=TRUE,IF(SEARCH(Y$1,$A144)&gt;0,TRUE,FALSE)),"")</f>
        <v/>
      </c>
      <c r="Z144" s="17" t="str">
        <f>IFERROR(AND(OR(Z1:Z143,$AR144)=TRUE,IF(SEARCH(Z$1,$A144)&gt;0,TRUE,FALSE)),"")</f>
        <v/>
      </c>
      <c r="AA144" s="17" t="str">
        <f>IFERROR(AND(OR(AA1:AA143,$AR144)=TRUE,IF(SEARCH(AA$1,$A144)&gt;0,TRUE,FALSE)),"")</f>
        <v/>
      </c>
      <c r="AB144" s="17" t="str">
        <f>IFERROR(AND(OR(AB1:AE143,$AR144)=TRUE,IF(SEARCH(AB$1,$A144)&gt;0,TRUE,FALSE)),"")</f>
        <v/>
      </c>
      <c r="AC144" s="17" t="str">
        <f>IFERROR(AND(OR(AC1:AE143,$AR144)=TRUE,IF(SEARCH(AC$1,$A144)&gt;0,TRUE,FALSE)),"")</f>
        <v/>
      </c>
      <c r="AD144" s="17" t="str">
        <f>IFERROR(AND(OR(AD1:AE143,$AR144)=TRUE,IF(SEARCH(AD$1,$A144)&gt;0,TRUE,FALSE)),"")</f>
        <v/>
      </c>
      <c r="AE144" s="17" t="str">
        <f>IFERROR(AND(OR(AE1:AE143,$AR144)=TRUE,IF(SEARCH(AE$1,$A144)&gt;0,TRUE,FALSE)),"")</f>
        <v/>
      </c>
      <c r="AF144" s="17" t="str">
        <f>IFERROR(AND(OR(AF1:AG143,$AR144)=TRUE,IF(SEARCH(AF$1,$A144)&gt;0,TRUE,FALSE)),"")</f>
        <v/>
      </c>
      <c r="AG144" s="17" t="str">
        <f>IFERROR(AND(OR(AG1:AG143,$AR144)=TRUE,IF(SEARCH(AG$1,$A144)&gt;0,TRUE,FALSE)),"")</f>
        <v/>
      </c>
      <c r="AH144" s="17" t="str">
        <f>IFERROR(AND(OR(AH1:AH143,$AR144)=TRUE,IF(SEARCH(AH$1,$A144)&gt;0,TRUE,FALSE)),"")</f>
        <v/>
      </c>
      <c r="AI144" s="17" t="str">
        <f>IFERROR(AND(OR(AI1:AL143,$AR144)=TRUE,IF(SEARCH(AI$1,$A144)&gt;0,TRUE,FALSE)),"")</f>
        <v/>
      </c>
      <c r="AJ144" s="17" t="str">
        <f>IFERROR(AND(OR(AJ1:AL143,$AR144)=TRUE,IF(SEARCH(AJ$1,$A144)&gt;0,TRUE,FALSE)),"")</f>
        <v/>
      </c>
      <c r="AK144" s="17" t="str">
        <f>IFERROR(AND(OR(AK1:AL143,$AR144)=TRUE,IF(SEARCH(AK$1,$A144)&gt;0,TRUE,FALSE)),"")</f>
        <v/>
      </c>
      <c r="AL144" s="17" t="str">
        <f>IFERROR(AND(OR(AL1:AL143,$AR144)=TRUE,IF(SEARCH(AL$1,$A144)&gt;0,TRUE,FALSE)),"")</f>
        <v/>
      </c>
      <c r="AM144" s="17" t="str">
        <f>IFERROR(AND(OR(AM1:AO143,$AR144)=TRUE,IF(SEARCH(AM$1,$A144)&gt;0,TRUE,FALSE)),"")</f>
        <v/>
      </c>
      <c r="AN144" s="17" t="str">
        <f>IFERROR(AND(OR(AN1:AO143,$AR144)=TRUE,IF(SEARCH(AN$1,$A144)&gt;0,TRUE,FALSE)),"")</f>
        <v/>
      </c>
      <c r="AO144" s="17" t="str">
        <f>IFERROR(AND(OR(AO1:AO143,$AR144)=TRUE,IF(SEARCH(AO$1,$A144)&gt;0,TRUE,FALSE)),"")</f>
        <v/>
      </c>
      <c r="AP144" s="17">
        <f t="shared" si="20"/>
        <v>0</v>
      </c>
      <c r="AQ144" s="17" t="b">
        <f t="shared" si="21"/>
        <v>0</v>
      </c>
      <c r="AR144" s="17" t="b">
        <f t="shared" si="22"/>
        <v>0</v>
      </c>
      <c r="AS144" s="17" t="b">
        <f t="shared" si="23"/>
        <v>0</v>
      </c>
      <c r="AT144" s="17" t="b">
        <f>IF(E144&gt;'Overview (RESPONSES REQUIRED)'!$F$56,FALSE,TRUE)</f>
        <v>0</v>
      </c>
      <c r="AU144" s="17" t="b">
        <f>IF('Overview (RESPONSES REQUIRED)'!$D$56="Y", TRUE, FALSE)</f>
        <v>0</v>
      </c>
      <c r="AV144" s="17" t="str">
        <f t="shared" si="24"/>
        <v>N</v>
      </c>
    </row>
    <row r="145" spans="1:48" ht="15" x14ac:dyDescent="0.15">
      <c r="A145" s="17" t="s">
        <v>2106</v>
      </c>
      <c r="B145" s="17">
        <v>1</v>
      </c>
      <c r="C145" s="17">
        <v>1</v>
      </c>
      <c r="D145" s="17" t="s">
        <v>2020</v>
      </c>
      <c r="E145" s="17">
        <v>2</v>
      </c>
      <c r="F145" s="17" t="str">
        <f>IF('ENDC-mmW'!P148="Y", "Y", IF('ENDC-mmW'!P148="N", "N", 0))</f>
        <v>N</v>
      </c>
      <c r="G145" s="17" t="b">
        <f>IFERROR(AND(OR(G1:H144,$AR145)=TRUE,IF(SEARCH(G$1,$A145)&gt;0,TRUE,FALSE)),"")</f>
        <v>0</v>
      </c>
      <c r="H145" s="17" t="str">
        <f>IFERROR(AND(OR(H1:H144,$AR145)=TRUE,IF(SEARCH(H$1,$A145)&gt;0,TRUE,FALSE)),"")</f>
        <v/>
      </c>
      <c r="I145" s="17" t="str">
        <f>IFERROR(AND(OR(I1:L144,$AR145)=TRUE,IF(SEARCH(I$1,$A145)&gt;0,TRUE,FALSE)),"")</f>
        <v/>
      </c>
      <c r="J145" s="17" t="str">
        <f>IFERROR(AND(OR(J1:L144,$AR145)=TRUE,IF(SEARCH(J$1,$A145)&gt;0,TRUE,FALSE)),"")</f>
        <v/>
      </c>
      <c r="K145" s="17" t="str">
        <f>IFERROR(AND(OR(K1:L144,$AR145)=TRUE,IF(SEARCH(K$1,$A145)&gt;0,TRUE,FALSE)),"")</f>
        <v/>
      </c>
      <c r="L145" s="17" t="str">
        <f>IFERROR(AND(OR(L1:L144,$AR145)=TRUE,IF(SEARCH(L$1,$A145)&gt;0,TRUE,FALSE)),"")</f>
        <v/>
      </c>
      <c r="M145" s="17" t="str">
        <f>IFERROR(AND(OR(M1:M144,$AR145)=TRUE,IF(SEARCH(M$1,$A145)&gt;0,TRUE,FALSE)),"")</f>
        <v/>
      </c>
      <c r="N145" s="17" t="str">
        <f>IFERROR(AND(OR(N1:Q144,$AR145)=TRUE,IF(SEARCH(N$1,$A145)&gt;0,TRUE,FALSE)),"")</f>
        <v/>
      </c>
      <c r="O145" s="17" t="str">
        <f>IFERROR(AND(OR(O1:Q144,$AR145)=TRUE,IF(SEARCH(O$1,$A145)&gt;0,TRUE,FALSE)),"")</f>
        <v/>
      </c>
      <c r="P145" s="17" t="str">
        <f>IFERROR(AND(OR(P1:Q144,$AR145)=TRUE,IF(SEARCH(P$1,$A145)&gt;0,TRUE,FALSE)),"")</f>
        <v/>
      </c>
      <c r="Q145" s="17" t="str">
        <f>IFERROR(AND(OR(Q1:Q144,$AR145)=TRUE,IF(SEARCH(Q$1,$A145)&gt;0,TRUE,FALSE)),"")</f>
        <v/>
      </c>
      <c r="R145" s="17" t="str">
        <f>IFERROR(AND(OR(R1:S144,$AR145)=TRUE,IF(SEARCH(R$1,$A145)&gt;0,TRUE,FALSE)),"")</f>
        <v/>
      </c>
      <c r="S145" s="17" t="str">
        <f>IFERROR(AND(OR(S1:S144,$AR145)=TRUE,IF(SEARCH(S$1,$A145)&gt;0,TRUE,FALSE)),"")</f>
        <v/>
      </c>
      <c r="T145" s="17" t="str">
        <f>IFERROR(AND(OR(T1:T144,$AR145)=TRUE,IF(SEARCH(T$1,$A145)&gt;0,TRUE,FALSE)),"")</f>
        <v/>
      </c>
      <c r="U145" s="17" t="str">
        <f>IFERROR(AND(OR(U1:V144,$AR145)=TRUE,IF(SEARCH(U$1,$A145)&gt;0,TRUE,FALSE)),"")</f>
        <v/>
      </c>
      <c r="V145" s="17" t="str">
        <f>IFERROR(AND(OR(V1:V144,$AR145)=TRUE,IF(SEARCH(V$1,$A145)&gt;0,TRUE,FALSE)),"")</f>
        <v/>
      </c>
      <c r="W145" s="17" t="str">
        <f>IFERROR(AND(OR(W1:Z144,$AR145)=TRUE,IF(SEARCH(W$1,$A145)&gt;0,TRUE,FALSE)),"")</f>
        <v/>
      </c>
      <c r="X145" s="17" t="str">
        <f>IFERROR(AND(OR(X1:Z144,$AR145)=TRUE,IF(SEARCH(X$1,$A145)&gt;0,TRUE,FALSE)),"")</f>
        <v/>
      </c>
      <c r="Y145" s="17" t="str">
        <f>IFERROR(AND(OR(Y1:Z144,$AR145)=TRUE,IF(SEARCH(Y$1,$A145)&gt;0,TRUE,FALSE)),"")</f>
        <v/>
      </c>
      <c r="Z145" s="17" t="str">
        <f>IFERROR(AND(OR(Z1:Z144,$AR145)=TRUE,IF(SEARCH(Z$1,$A145)&gt;0,TRUE,FALSE)),"")</f>
        <v/>
      </c>
      <c r="AA145" s="17" t="str">
        <f>IFERROR(AND(OR(AA1:AA144,$AR145)=TRUE,IF(SEARCH(AA$1,$A145)&gt;0,TRUE,FALSE)),"")</f>
        <v/>
      </c>
      <c r="AB145" s="17" t="str">
        <f>IFERROR(AND(OR(AB1:AE144,$AR145)=TRUE,IF(SEARCH(AB$1,$A145)&gt;0,TRUE,FALSE)),"")</f>
        <v/>
      </c>
      <c r="AC145" s="17" t="str">
        <f>IFERROR(AND(OR(AC1:AE144,$AR145)=TRUE,IF(SEARCH(AC$1,$A145)&gt;0,TRUE,FALSE)),"")</f>
        <v/>
      </c>
      <c r="AD145" s="17" t="str">
        <f>IFERROR(AND(OR(AD1:AE144,$AR145)=TRUE,IF(SEARCH(AD$1,$A145)&gt;0,TRUE,FALSE)),"")</f>
        <v/>
      </c>
      <c r="AE145" s="17" t="str">
        <f>IFERROR(AND(OR(AE1:AE144,$AR145)=TRUE,IF(SEARCH(AE$1,$A145)&gt;0,TRUE,FALSE)),"")</f>
        <v/>
      </c>
      <c r="AF145" s="17" t="str">
        <f>IFERROR(AND(OR(AF1:AG144,$AR145)=TRUE,IF(SEARCH(AF$1,$A145)&gt;0,TRUE,FALSE)),"")</f>
        <v/>
      </c>
      <c r="AG145" s="17" t="str">
        <f>IFERROR(AND(OR(AG1:AG144,$AR145)=TRUE,IF(SEARCH(AG$1,$A145)&gt;0,TRUE,FALSE)),"")</f>
        <v/>
      </c>
      <c r="AH145" s="17" t="str">
        <f>IFERROR(AND(OR(AH1:AH144,$AR145)=TRUE,IF(SEARCH(AH$1,$A145)&gt;0,TRUE,FALSE)),"")</f>
        <v/>
      </c>
      <c r="AI145" s="17" t="str">
        <f>IFERROR(AND(OR(AI1:AL144,$AR145)=TRUE,IF(SEARCH(AI$1,$A145)&gt;0,TRUE,FALSE)),"")</f>
        <v/>
      </c>
      <c r="AJ145" s="17" t="str">
        <f>IFERROR(AND(OR(AJ1:AL144,$AR145)=TRUE,IF(SEARCH(AJ$1,$A145)&gt;0,TRUE,FALSE)),"")</f>
        <v/>
      </c>
      <c r="AK145" s="17" t="str">
        <f>IFERROR(AND(OR(AK1:AL144,$AR145)=TRUE,IF(SEARCH(AK$1,$A145)&gt;0,TRUE,FALSE)),"")</f>
        <v/>
      </c>
      <c r="AL145" s="17" t="str">
        <f>IFERROR(AND(OR(AL1:AL144,$AR145)=TRUE,IF(SEARCH(AL$1,$A145)&gt;0,TRUE,FALSE)),"")</f>
        <v/>
      </c>
      <c r="AM145" s="17" t="str">
        <f>IFERROR(AND(OR(AM1:AO144,$AR145)=TRUE,IF(SEARCH(AM$1,$A145)&gt;0,TRUE,FALSE)),"")</f>
        <v/>
      </c>
      <c r="AN145" s="17" t="str">
        <f>IFERROR(AND(OR(AN1:AO144,$AR145)=TRUE,IF(SEARCH(AN$1,$A145)&gt;0,TRUE,FALSE)),"")</f>
        <v/>
      </c>
      <c r="AO145" s="17" t="str">
        <f>IFERROR(AND(OR(AO1:AO144,$AR145)=TRUE,IF(SEARCH(AO$1,$A145)&gt;0,TRUE,FALSE)),"")</f>
        <v/>
      </c>
      <c r="AP145" s="17">
        <f t="shared" si="20"/>
        <v>0</v>
      </c>
      <c r="AQ145" s="17" t="b">
        <f t="shared" si="21"/>
        <v>0</v>
      </c>
      <c r="AR145" s="17" t="b">
        <f t="shared" si="22"/>
        <v>0</v>
      </c>
      <c r="AS145" s="17" t="b">
        <f t="shared" si="23"/>
        <v>0</v>
      </c>
      <c r="AT145" s="17" t="b">
        <f>IF(E145&gt;'Overview (RESPONSES REQUIRED)'!$F$56,FALSE,TRUE)</f>
        <v>0</v>
      </c>
      <c r="AU145" s="17" t="b">
        <f>IF('Overview (RESPONSES REQUIRED)'!$D$56="Y", TRUE, FALSE)</f>
        <v>0</v>
      </c>
      <c r="AV145" s="17" t="str">
        <f t="shared" si="24"/>
        <v>N</v>
      </c>
    </row>
    <row r="146" spans="1:48" ht="15" x14ac:dyDescent="0.15">
      <c r="A146" s="17" t="s">
        <v>2107</v>
      </c>
      <c r="B146" s="17">
        <v>1</v>
      </c>
      <c r="C146" s="17">
        <v>1</v>
      </c>
      <c r="D146" s="17" t="s">
        <v>2020</v>
      </c>
      <c r="E146" s="17">
        <v>2</v>
      </c>
      <c r="F146" s="17" t="str">
        <f>IF('ENDC-mmW'!P149="Y", "Y", IF('ENDC-mmW'!P149="N", "N", 0))</f>
        <v>N</v>
      </c>
      <c r="G146" s="17" t="b">
        <f>IFERROR(AND(OR(G1:H145,$AR146)=TRUE,IF(SEARCH(G$1,$A146)&gt;0,TRUE,FALSE)),"")</f>
        <v>0</v>
      </c>
      <c r="H146" s="17" t="str">
        <f>IFERROR(AND(OR(H1:H145,$AR146)=TRUE,IF(SEARCH(H$1,$A146)&gt;0,TRUE,FALSE)),"")</f>
        <v/>
      </c>
      <c r="I146" s="17" t="str">
        <f>IFERROR(AND(OR(I1:L145,$AR146)=TRUE,IF(SEARCH(I$1,$A146)&gt;0,TRUE,FALSE)),"")</f>
        <v/>
      </c>
      <c r="J146" s="17" t="str">
        <f>IFERROR(AND(OR(J1:L145,$AR146)=TRUE,IF(SEARCH(J$1,$A146)&gt;0,TRUE,FALSE)),"")</f>
        <v/>
      </c>
      <c r="K146" s="17" t="str">
        <f>IFERROR(AND(OR(K1:L145,$AR146)=TRUE,IF(SEARCH(K$1,$A146)&gt;0,TRUE,FALSE)),"")</f>
        <v/>
      </c>
      <c r="L146" s="17" t="str">
        <f>IFERROR(AND(OR(L1:L145,$AR146)=TRUE,IF(SEARCH(L$1,$A146)&gt;0,TRUE,FALSE)),"")</f>
        <v/>
      </c>
      <c r="M146" s="17" t="str">
        <f>IFERROR(AND(OR(M1:M145,$AR146)=TRUE,IF(SEARCH(M$1,$A146)&gt;0,TRUE,FALSE)),"")</f>
        <v/>
      </c>
      <c r="N146" s="17" t="str">
        <f>IFERROR(AND(OR(N1:Q145,$AR146)=TRUE,IF(SEARCH(N$1,$A146)&gt;0,TRUE,FALSE)),"")</f>
        <v/>
      </c>
      <c r="O146" s="17" t="str">
        <f>IFERROR(AND(OR(O1:Q145,$AR146)=TRUE,IF(SEARCH(O$1,$A146)&gt;0,TRUE,FALSE)),"")</f>
        <v/>
      </c>
      <c r="P146" s="17" t="str">
        <f>IFERROR(AND(OR(P1:Q145,$AR146)=TRUE,IF(SEARCH(P$1,$A146)&gt;0,TRUE,FALSE)),"")</f>
        <v/>
      </c>
      <c r="Q146" s="17" t="str">
        <f>IFERROR(AND(OR(Q1:Q145,$AR146)=TRUE,IF(SEARCH(Q$1,$A146)&gt;0,TRUE,FALSE)),"")</f>
        <v/>
      </c>
      <c r="R146" s="17" t="str">
        <f>IFERROR(AND(OR(R1:S145,$AR146)=TRUE,IF(SEARCH(R$1,$A146)&gt;0,TRUE,FALSE)),"")</f>
        <v/>
      </c>
      <c r="S146" s="17" t="str">
        <f>IFERROR(AND(OR(S1:S145,$AR146)=TRUE,IF(SEARCH(S$1,$A146)&gt;0,TRUE,FALSE)),"")</f>
        <v/>
      </c>
      <c r="T146" s="17" t="str">
        <f>IFERROR(AND(OR(T1:T145,$AR146)=TRUE,IF(SEARCH(T$1,$A146)&gt;0,TRUE,FALSE)),"")</f>
        <v/>
      </c>
      <c r="U146" s="17" t="str">
        <f>IFERROR(AND(OR(U1:V145,$AR146)=TRUE,IF(SEARCH(U$1,$A146)&gt;0,TRUE,FALSE)),"")</f>
        <v/>
      </c>
      <c r="V146" s="17" t="str">
        <f>IFERROR(AND(OR(V1:V145,$AR146)=TRUE,IF(SEARCH(V$1,$A146)&gt;0,TRUE,FALSE)),"")</f>
        <v/>
      </c>
      <c r="W146" s="17" t="str">
        <f>IFERROR(AND(OR(W1:Z145,$AR146)=TRUE,IF(SEARCH(W$1,$A146)&gt;0,TRUE,FALSE)),"")</f>
        <v/>
      </c>
      <c r="X146" s="17" t="str">
        <f>IFERROR(AND(OR(X1:Z145,$AR146)=TRUE,IF(SEARCH(X$1,$A146)&gt;0,TRUE,FALSE)),"")</f>
        <v/>
      </c>
      <c r="Y146" s="17" t="str">
        <f>IFERROR(AND(OR(Y1:Z145,$AR146)=TRUE,IF(SEARCH(Y$1,$A146)&gt;0,TRUE,FALSE)),"")</f>
        <v/>
      </c>
      <c r="Z146" s="17" t="str">
        <f>IFERROR(AND(OR(Z1:Z145,$AR146)=TRUE,IF(SEARCH(Z$1,$A146)&gt;0,TRUE,FALSE)),"")</f>
        <v/>
      </c>
      <c r="AA146" s="17" t="str">
        <f>IFERROR(AND(OR(AA1:AA145,$AR146)=TRUE,IF(SEARCH(AA$1,$A146)&gt;0,TRUE,FALSE)),"")</f>
        <v/>
      </c>
      <c r="AB146" s="17" t="str">
        <f>IFERROR(AND(OR(AB1:AE145,$AR146)=TRUE,IF(SEARCH(AB$1,$A146)&gt;0,TRUE,FALSE)),"")</f>
        <v/>
      </c>
      <c r="AC146" s="17" t="str">
        <f>IFERROR(AND(OR(AC1:AE145,$AR146)=TRUE,IF(SEARCH(AC$1,$A146)&gt;0,TRUE,FALSE)),"")</f>
        <v/>
      </c>
      <c r="AD146" s="17" t="str">
        <f>IFERROR(AND(OR(AD1:AE145,$AR146)=TRUE,IF(SEARCH(AD$1,$A146)&gt;0,TRUE,FALSE)),"")</f>
        <v/>
      </c>
      <c r="AE146" s="17" t="str">
        <f>IFERROR(AND(OR(AE1:AE145,$AR146)=TRUE,IF(SEARCH(AE$1,$A146)&gt;0,TRUE,FALSE)),"")</f>
        <v/>
      </c>
      <c r="AF146" s="17" t="str">
        <f>IFERROR(AND(OR(AF1:AG145,$AR146)=TRUE,IF(SEARCH(AF$1,$A146)&gt;0,TRUE,FALSE)),"")</f>
        <v/>
      </c>
      <c r="AG146" s="17" t="str">
        <f>IFERROR(AND(OR(AG1:AG145,$AR146)=TRUE,IF(SEARCH(AG$1,$A146)&gt;0,TRUE,FALSE)),"")</f>
        <v/>
      </c>
      <c r="AH146" s="17" t="str">
        <f>IFERROR(AND(OR(AH1:AH145,$AR146)=TRUE,IF(SEARCH(AH$1,$A146)&gt;0,TRUE,FALSE)),"")</f>
        <v/>
      </c>
      <c r="AI146" s="17" t="str">
        <f>IFERROR(AND(OR(AI1:AL145,$AR146)=TRUE,IF(SEARCH(AI$1,$A146)&gt;0,TRUE,FALSE)),"")</f>
        <v/>
      </c>
      <c r="AJ146" s="17" t="str">
        <f>IFERROR(AND(OR(AJ1:AL145,$AR146)=TRUE,IF(SEARCH(AJ$1,$A146)&gt;0,TRUE,FALSE)),"")</f>
        <v/>
      </c>
      <c r="AK146" s="17" t="str">
        <f>IFERROR(AND(OR(AK1:AL145,$AR146)=TRUE,IF(SEARCH(AK$1,$A146)&gt;0,TRUE,FALSE)),"")</f>
        <v/>
      </c>
      <c r="AL146" s="17" t="str">
        <f>IFERROR(AND(OR(AL1:AL145,$AR146)=TRUE,IF(SEARCH(AL$1,$A146)&gt;0,TRUE,FALSE)),"")</f>
        <v/>
      </c>
      <c r="AM146" s="17" t="str">
        <f>IFERROR(AND(OR(AM1:AO145,$AR146)=TRUE,IF(SEARCH(AM$1,$A146)&gt;0,TRUE,FALSE)),"")</f>
        <v/>
      </c>
      <c r="AN146" s="17" t="str">
        <f>IFERROR(AND(OR(AN1:AO145,$AR146)=TRUE,IF(SEARCH(AN$1,$A146)&gt;0,TRUE,FALSE)),"")</f>
        <v/>
      </c>
      <c r="AO146" s="17" t="str">
        <f>IFERROR(AND(OR(AO1:AO145,$AR146)=TRUE,IF(SEARCH(AO$1,$A146)&gt;0,TRUE,FALSE)),"")</f>
        <v/>
      </c>
      <c r="AP146" s="17">
        <f t="shared" si="20"/>
        <v>0</v>
      </c>
      <c r="AQ146" s="17" t="b">
        <f t="shared" si="21"/>
        <v>0</v>
      </c>
      <c r="AR146" s="17" t="b">
        <f t="shared" si="22"/>
        <v>0</v>
      </c>
      <c r="AS146" s="17" t="b">
        <f t="shared" si="23"/>
        <v>0</v>
      </c>
      <c r="AT146" s="17" t="b">
        <f>IF(E146&gt;'Overview (RESPONSES REQUIRED)'!$F$56,FALSE,TRUE)</f>
        <v>0</v>
      </c>
      <c r="AU146" s="17" t="b">
        <f>IF('Overview (RESPONSES REQUIRED)'!$D$56="Y", TRUE, FALSE)</f>
        <v>0</v>
      </c>
      <c r="AV146" s="17" t="str">
        <f t="shared" si="24"/>
        <v>N</v>
      </c>
    </row>
    <row r="147" spans="1:48" ht="15" x14ac:dyDescent="0.15">
      <c r="A147" s="17" t="s">
        <v>2108</v>
      </c>
      <c r="B147" s="17">
        <v>1</v>
      </c>
      <c r="C147" s="17">
        <v>1</v>
      </c>
      <c r="D147" s="17" t="s">
        <v>2020</v>
      </c>
      <c r="E147" s="17">
        <v>4</v>
      </c>
      <c r="F147" s="17" t="str">
        <f>IF('ENDC-mmW'!P150="Y", "Y", IF('ENDC-mmW'!P150="N", "N", 0))</f>
        <v>N</v>
      </c>
      <c r="G147" s="17" t="str">
        <f>IFERROR(AND(OR(G1:H146,$AR147)=TRUE,IF(SEARCH(G$1,$A147)&gt;0,TRUE,FALSE)),"")</f>
        <v/>
      </c>
      <c r="H147" s="17" t="str">
        <f>IFERROR(AND(OR(H1:H146,$AR147)=TRUE,IF(SEARCH(H$1,$A147)&gt;0,TRUE,FALSE)),"")</f>
        <v/>
      </c>
      <c r="I147" s="17" t="str">
        <f>IFERROR(AND(OR(I1:L146,$AR147)=TRUE,IF(SEARCH(I$1,$A147)&gt;0,TRUE,FALSE)),"")</f>
        <v/>
      </c>
      <c r="J147" s="17" t="b">
        <f>IFERROR(AND(OR(J1:L146,$AR147)=TRUE,IF(SEARCH(J$1,$A147)&gt;0,TRUE,FALSE)),"")</f>
        <v>0</v>
      </c>
      <c r="K147" s="17" t="str">
        <f>IFERROR(AND(OR(K1:L146,$AR147)=TRUE,IF(SEARCH(K$1,$A147)&gt;0,TRUE,FALSE)),"")</f>
        <v/>
      </c>
      <c r="L147" s="17" t="str">
        <f>IFERROR(AND(OR(L1:L146,$AR147)=TRUE,IF(SEARCH(L$1,$A147)&gt;0,TRUE,FALSE)),"")</f>
        <v/>
      </c>
      <c r="M147" s="17" t="str">
        <f>IFERROR(AND(OR(M1:M146,$AR147)=TRUE,IF(SEARCH(M$1,$A147)&gt;0,TRUE,FALSE)),"")</f>
        <v/>
      </c>
      <c r="N147" s="17" t="str">
        <f>IFERROR(AND(OR(N1:Q146,$AR147)=TRUE,IF(SEARCH(N$1,$A147)&gt;0,TRUE,FALSE)),"")</f>
        <v/>
      </c>
      <c r="O147" s="17" t="str">
        <f>IFERROR(AND(OR(O1:Q146,$AR147)=TRUE,IF(SEARCH(O$1,$A147)&gt;0,TRUE,FALSE)),"")</f>
        <v/>
      </c>
      <c r="P147" s="17" t="str">
        <f>IFERROR(AND(OR(P1:Q146,$AR147)=TRUE,IF(SEARCH(P$1,$A147)&gt;0,TRUE,FALSE)),"")</f>
        <v/>
      </c>
      <c r="Q147" s="17" t="str">
        <f>IFERROR(AND(OR(Q1:Q146,$AR147)=TRUE,IF(SEARCH(Q$1,$A147)&gt;0,TRUE,FALSE)),"")</f>
        <v/>
      </c>
      <c r="R147" s="17" t="str">
        <f>IFERROR(AND(OR(R1:S146,$AR147)=TRUE,IF(SEARCH(R$1,$A147)&gt;0,TRUE,FALSE)),"")</f>
        <v/>
      </c>
      <c r="S147" s="17" t="str">
        <f>IFERROR(AND(OR(S1:S146,$AR147)=TRUE,IF(SEARCH(S$1,$A147)&gt;0,TRUE,FALSE)),"")</f>
        <v/>
      </c>
      <c r="T147" s="17" t="str">
        <f>IFERROR(AND(OR(T1:T146,$AR147)=TRUE,IF(SEARCH(T$1,$A147)&gt;0,TRUE,FALSE)),"")</f>
        <v/>
      </c>
      <c r="U147" s="17" t="str">
        <f>IFERROR(AND(OR(U1:V146,$AR147)=TRUE,IF(SEARCH(U$1,$A147)&gt;0,TRUE,FALSE)),"")</f>
        <v/>
      </c>
      <c r="V147" s="17" t="str">
        <f>IFERROR(AND(OR(V1:V146,$AR147)=TRUE,IF(SEARCH(V$1,$A147)&gt;0,TRUE,FALSE)),"")</f>
        <v/>
      </c>
      <c r="W147" s="17" t="str">
        <f>IFERROR(AND(OR(W1:Z146,$AR147)=TRUE,IF(SEARCH(W$1,$A147)&gt;0,TRUE,FALSE)),"")</f>
        <v/>
      </c>
      <c r="X147" s="17" t="str">
        <f>IFERROR(AND(OR(X1:Z146,$AR147)=TRUE,IF(SEARCH(X$1,$A147)&gt;0,TRUE,FALSE)),"")</f>
        <v/>
      </c>
      <c r="Y147" s="17" t="str">
        <f>IFERROR(AND(OR(Y1:Z146,$AR147)=TRUE,IF(SEARCH(Y$1,$A147)&gt;0,TRUE,FALSE)),"")</f>
        <v/>
      </c>
      <c r="Z147" s="17" t="str">
        <f>IFERROR(AND(OR(Z1:Z146,$AR147)=TRUE,IF(SEARCH(Z$1,$A147)&gt;0,TRUE,FALSE)),"")</f>
        <v/>
      </c>
      <c r="AA147" s="17" t="str">
        <f>IFERROR(AND(OR(AA1:AA146,$AR147)=TRUE,IF(SEARCH(AA$1,$A147)&gt;0,TRUE,FALSE)),"")</f>
        <v/>
      </c>
      <c r="AB147" s="17" t="str">
        <f>IFERROR(AND(OR(AB1:AE146,$AR147)=TRUE,IF(SEARCH(AB$1,$A147)&gt;0,TRUE,FALSE)),"")</f>
        <v/>
      </c>
      <c r="AC147" s="17" t="str">
        <f>IFERROR(AND(OR(AC1:AE146,$AR147)=TRUE,IF(SEARCH(AC$1,$A147)&gt;0,TRUE,FALSE)),"")</f>
        <v/>
      </c>
      <c r="AD147" s="17" t="str">
        <f>IFERROR(AND(OR(AD1:AE146,$AR147)=TRUE,IF(SEARCH(AD$1,$A147)&gt;0,TRUE,FALSE)),"")</f>
        <v/>
      </c>
      <c r="AE147" s="17" t="str">
        <f>IFERROR(AND(OR(AE1:AE146,$AR147)=TRUE,IF(SEARCH(AE$1,$A147)&gt;0,TRUE,FALSE)),"")</f>
        <v/>
      </c>
      <c r="AF147" s="17" t="str">
        <f>IFERROR(AND(OR(AF1:AG146,$AR147)=TRUE,IF(SEARCH(AF$1,$A147)&gt;0,TRUE,FALSE)),"")</f>
        <v/>
      </c>
      <c r="AG147" s="17" t="str">
        <f>IFERROR(AND(OR(AG1:AG146,$AR147)=TRUE,IF(SEARCH(AG$1,$A147)&gt;0,TRUE,FALSE)),"")</f>
        <v/>
      </c>
      <c r="AH147" s="17" t="str">
        <f>IFERROR(AND(OR(AH1:AH146,$AR147)=TRUE,IF(SEARCH(AH$1,$A147)&gt;0,TRUE,FALSE)),"")</f>
        <v/>
      </c>
      <c r="AI147" s="17" t="str">
        <f>IFERROR(AND(OR(AI1:AL146,$AR147)=TRUE,IF(SEARCH(AI$1,$A147)&gt;0,TRUE,FALSE)),"")</f>
        <v/>
      </c>
      <c r="AJ147" s="17" t="str">
        <f>IFERROR(AND(OR(AJ1:AL146,$AR147)=TRUE,IF(SEARCH(AJ$1,$A147)&gt;0,TRUE,FALSE)),"")</f>
        <v/>
      </c>
      <c r="AK147" s="17" t="str">
        <f>IFERROR(AND(OR(AK1:AL146,$AR147)=TRUE,IF(SEARCH(AK$1,$A147)&gt;0,TRUE,FALSE)),"")</f>
        <v/>
      </c>
      <c r="AL147" s="17" t="str">
        <f>IFERROR(AND(OR(AL1:AL146,$AR147)=TRUE,IF(SEARCH(AL$1,$A147)&gt;0,TRUE,FALSE)),"")</f>
        <v/>
      </c>
      <c r="AM147" s="17" t="str">
        <f>IFERROR(AND(OR(AM1:AO146,$AR147)=TRUE,IF(SEARCH(AM$1,$A147)&gt;0,TRUE,FALSE)),"")</f>
        <v/>
      </c>
      <c r="AN147" s="17" t="str">
        <f>IFERROR(AND(OR(AN1:AO146,$AR147)=TRUE,IF(SEARCH(AN$1,$A147)&gt;0,TRUE,FALSE)),"")</f>
        <v/>
      </c>
      <c r="AO147" s="17" t="str">
        <f>IFERROR(AND(OR(AO1:AO146,$AR147)=TRUE,IF(SEARCH(AO$1,$A147)&gt;0,TRUE,FALSE)),"")</f>
        <v/>
      </c>
      <c r="AP147" s="17">
        <f t="shared" si="20"/>
        <v>0</v>
      </c>
      <c r="AQ147" s="17" t="b">
        <f t="shared" si="21"/>
        <v>0</v>
      </c>
      <c r="AR147" s="17" t="b">
        <f t="shared" si="22"/>
        <v>0</v>
      </c>
      <c r="AS147" s="17" t="b">
        <f t="shared" si="23"/>
        <v>0</v>
      </c>
      <c r="AT147" s="17" t="b">
        <f>IF(E147&gt;'Overview (RESPONSES REQUIRED)'!$F$56,FALSE,TRUE)</f>
        <v>0</v>
      </c>
      <c r="AU147" s="17" t="b">
        <f>IF('Overview (RESPONSES REQUIRED)'!$D$56="Y", TRUE, FALSE)</f>
        <v>0</v>
      </c>
      <c r="AV147" s="17" t="str">
        <f t="shared" si="24"/>
        <v>N</v>
      </c>
    </row>
    <row r="148" spans="1:48" ht="15" x14ac:dyDescent="0.15">
      <c r="A148" s="17" t="s">
        <v>2109</v>
      </c>
      <c r="B148" s="17">
        <v>1</v>
      </c>
      <c r="C148" s="17">
        <v>1</v>
      </c>
      <c r="D148" s="17" t="s">
        <v>2020</v>
      </c>
      <c r="E148" s="17">
        <v>4</v>
      </c>
      <c r="F148" s="17" t="str">
        <f>IF('ENDC-mmW'!P151="Y", "Y", IF('ENDC-mmW'!P151="N", "N", 0))</f>
        <v>N</v>
      </c>
      <c r="G148" s="17" t="str">
        <f>IFERROR(AND(OR(G1:H147,$AR148)=TRUE,IF(SEARCH(G$1,$A148)&gt;0,TRUE,FALSE)),"")</f>
        <v/>
      </c>
      <c r="H148" s="17" t="str">
        <f>IFERROR(AND(OR(H1:H147,$AR148)=TRUE,IF(SEARCH(H$1,$A148)&gt;0,TRUE,FALSE)),"")</f>
        <v/>
      </c>
      <c r="I148" s="17" t="str">
        <f>IFERROR(AND(OR(I1:L147,$AR148)=TRUE,IF(SEARCH(I$1,$A148)&gt;0,TRUE,FALSE)),"")</f>
        <v/>
      </c>
      <c r="J148" s="17" t="str">
        <f>IFERROR(AND(OR(J1:L147,$AR148)=TRUE,IF(SEARCH(J$1,$A148)&gt;0,TRUE,FALSE)),"")</f>
        <v/>
      </c>
      <c r="K148" s="17" t="str">
        <f>IFERROR(AND(OR(K1:L147,$AR148)=TRUE,IF(SEARCH(K$1,$A148)&gt;0,TRUE,FALSE)),"")</f>
        <v/>
      </c>
      <c r="L148" s="17" t="str">
        <f>IFERROR(AND(OR(L1:L147,$AR148)=TRUE,IF(SEARCH(L$1,$A148)&gt;0,TRUE,FALSE)),"")</f>
        <v/>
      </c>
      <c r="M148" s="17" t="str">
        <f>IFERROR(AND(OR(M1:M147,$AR148)=TRUE,IF(SEARCH(M$1,$A148)&gt;0,TRUE,FALSE)),"")</f>
        <v/>
      </c>
      <c r="N148" s="17" t="str">
        <f>IFERROR(AND(OR(N1:Q147,$AR148)=TRUE,IF(SEARCH(N$1,$A148)&gt;0,TRUE,FALSE)),"")</f>
        <v/>
      </c>
      <c r="O148" s="17" t="b">
        <f>IFERROR(AND(OR(O1:Q147,$AR148)=TRUE,IF(SEARCH(O$1,$A148)&gt;0,TRUE,FALSE)),"")</f>
        <v>0</v>
      </c>
      <c r="P148" s="17" t="str">
        <f>IFERROR(AND(OR(P1:Q147,$AR148)=TRUE,IF(SEARCH(P$1,$A148)&gt;0,TRUE,FALSE)),"")</f>
        <v/>
      </c>
      <c r="Q148" s="17" t="str">
        <f>IFERROR(AND(OR(Q1:Q147,$AR148)=TRUE,IF(SEARCH(Q$1,$A148)&gt;0,TRUE,FALSE)),"")</f>
        <v/>
      </c>
      <c r="R148" s="17" t="str">
        <f>IFERROR(AND(OR(R1:S147,$AR148)=TRUE,IF(SEARCH(R$1,$A148)&gt;0,TRUE,FALSE)),"")</f>
        <v/>
      </c>
      <c r="S148" s="17" t="str">
        <f>IFERROR(AND(OR(S1:S147,$AR148)=TRUE,IF(SEARCH(S$1,$A148)&gt;0,TRUE,FALSE)),"")</f>
        <v/>
      </c>
      <c r="T148" s="17" t="str">
        <f>IFERROR(AND(OR(T1:T147,$AR148)=TRUE,IF(SEARCH(T$1,$A148)&gt;0,TRUE,FALSE)),"")</f>
        <v/>
      </c>
      <c r="U148" s="17" t="str">
        <f>IFERROR(AND(OR(U1:V147,$AR148)=TRUE,IF(SEARCH(U$1,$A148)&gt;0,TRUE,FALSE)),"")</f>
        <v/>
      </c>
      <c r="V148" s="17" t="str">
        <f>IFERROR(AND(OR(V1:V147,$AR148)=TRUE,IF(SEARCH(V$1,$A148)&gt;0,TRUE,FALSE)),"")</f>
        <v/>
      </c>
      <c r="W148" s="17" t="str">
        <f>IFERROR(AND(OR(W1:Z147,$AR148)=TRUE,IF(SEARCH(W$1,$A148)&gt;0,TRUE,FALSE)),"")</f>
        <v/>
      </c>
      <c r="X148" s="17" t="str">
        <f>IFERROR(AND(OR(X1:Z147,$AR148)=TRUE,IF(SEARCH(X$1,$A148)&gt;0,TRUE,FALSE)),"")</f>
        <v/>
      </c>
      <c r="Y148" s="17" t="str">
        <f>IFERROR(AND(OR(Y1:Z147,$AR148)=TRUE,IF(SEARCH(Y$1,$A148)&gt;0,TRUE,FALSE)),"")</f>
        <v/>
      </c>
      <c r="Z148" s="17" t="str">
        <f>IFERROR(AND(OR(Z1:Z147,$AR148)=TRUE,IF(SEARCH(Z$1,$A148)&gt;0,TRUE,FALSE)),"")</f>
        <v/>
      </c>
      <c r="AA148" s="17" t="str">
        <f>IFERROR(AND(OR(AA1:AA147,$AR148)=TRUE,IF(SEARCH(AA$1,$A148)&gt;0,TRUE,FALSE)),"")</f>
        <v/>
      </c>
      <c r="AB148" s="17" t="str">
        <f>IFERROR(AND(OR(AB1:AE147,$AR148)=TRUE,IF(SEARCH(AB$1,$A148)&gt;0,TRUE,FALSE)),"")</f>
        <v/>
      </c>
      <c r="AC148" s="17" t="str">
        <f>IFERROR(AND(OR(AC1:AE147,$AR148)=TRUE,IF(SEARCH(AC$1,$A148)&gt;0,TRUE,FALSE)),"")</f>
        <v/>
      </c>
      <c r="AD148" s="17" t="str">
        <f>IFERROR(AND(OR(AD1:AE147,$AR148)=TRUE,IF(SEARCH(AD$1,$A148)&gt;0,TRUE,FALSE)),"")</f>
        <v/>
      </c>
      <c r="AE148" s="17" t="str">
        <f>IFERROR(AND(OR(AE1:AE147,$AR148)=TRUE,IF(SEARCH(AE$1,$A148)&gt;0,TRUE,FALSE)),"")</f>
        <v/>
      </c>
      <c r="AF148" s="17" t="str">
        <f>IFERROR(AND(OR(AF1:AG147,$AR148)=TRUE,IF(SEARCH(AF$1,$A148)&gt;0,TRUE,FALSE)),"")</f>
        <v/>
      </c>
      <c r="AG148" s="17" t="str">
        <f>IFERROR(AND(OR(AG1:AG147,$AR148)=TRUE,IF(SEARCH(AG$1,$A148)&gt;0,TRUE,FALSE)),"")</f>
        <v/>
      </c>
      <c r="AH148" s="17" t="str">
        <f>IFERROR(AND(OR(AH1:AH147,$AR148)=TRUE,IF(SEARCH(AH$1,$A148)&gt;0,TRUE,FALSE)),"")</f>
        <v/>
      </c>
      <c r="AI148" s="17" t="str">
        <f>IFERROR(AND(OR(AI1:AL147,$AR148)=TRUE,IF(SEARCH(AI$1,$A148)&gt;0,TRUE,FALSE)),"")</f>
        <v/>
      </c>
      <c r="AJ148" s="17" t="str">
        <f>IFERROR(AND(OR(AJ1:AL147,$AR148)=TRUE,IF(SEARCH(AJ$1,$A148)&gt;0,TRUE,FALSE)),"")</f>
        <v/>
      </c>
      <c r="AK148" s="17" t="str">
        <f>IFERROR(AND(OR(AK1:AL147,$AR148)=TRUE,IF(SEARCH(AK$1,$A148)&gt;0,TRUE,FALSE)),"")</f>
        <v/>
      </c>
      <c r="AL148" s="17" t="str">
        <f>IFERROR(AND(OR(AL1:AL147,$AR148)=TRUE,IF(SEARCH(AL$1,$A148)&gt;0,TRUE,FALSE)),"")</f>
        <v/>
      </c>
      <c r="AM148" s="17" t="str">
        <f>IFERROR(AND(OR(AM1:AO147,$AR148)=TRUE,IF(SEARCH(AM$1,$A148)&gt;0,TRUE,FALSE)),"")</f>
        <v/>
      </c>
      <c r="AN148" s="17" t="str">
        <f>IFERROR(AND(OR(AN1:AO147,$AR148)=TRUE,IF(SEARCH(AN$1,$A148)&gt;0,TRUE,FALSE)),"")</f>
        <v/>
      </c>
      <c r="AO148" s="17" t="str">
        <f>IFERROR(AND(OR(AO1:AO147,$AR148)=TRUE,IF(SEARCH(AO$1,$A148)&gt;0,TRUE,FALSE)),"")</f>
        <v/>
      </c>
      <c r="AP148" s="17">
        <f t="shared" si="20"/>
        <v>0</v>
      </c>
      <c r="AQ148" s="17" t="b">
        <f t="shared" si="21"/>
        <v>0</v>
      </c>
      <c r="AR148" s="17" t="b">
        <f t="shared" si="22"/>
        <v>0</v>
      </c>
      <c r="AS148" s="17" t="b">
        <f t="shared" si="23"/>
        <v>0</v>
      </c>
      <c r="AT148" s="17" t="b">
        <f>IF(E148&gt;'Overview (RESPONSES REQUIRED)'!$F$56,FALSE,TRUE)</f>
        <v>0</v>
      </c>
      <c r="AU148" s="17" t="b">
        <f>IF('Overview (RESPONSES REQUIRED)'!$D$56="Y", TRUE, FALSE)</f>
        <v>0</v>
      </c>
      <c r="AV148" s="17" t="str">
        <f t="shared" si="24"/>
        <v>N</v>
      </c>
    </row>
    <row r="149" spans="1:48" ht="15" x14ac:dyDescent="0.15">
      <c r="A149" s="17" t="s">
        <v>2110</v>
      </c>
      <c r="B149" s="17">
        <v>1</v>
      </c>
      <c r="C149" s="17">
        <v>1</v>
      </c>
      <c r="D149" s="17" t="s">
        <v>2020</v>
      </c>
      <c r="E149" s="17">
        <v>4</v>
      </c>
      <c r="F149" s="17" t="str">
        <f>IF('ENDC-mmW'!P152="Y", "Y", IF('ENDC-mmW'!P152="N", "N", 0))</f>
        <v>N</v>
      </c>
      <c r="G149" s="17" t="str">
        <f>IFERROR(AND(OR(G1:H148,$AR149)=TRUE,IF(SEARCH(G$1,$A149)&gt;0,TRUE,FALSE)),"")</f>
        <v/>
      </c>
      <c r="H149" s="17" t="str">
        <f>IFERROR(AND(OR(H1:H148,$AR149)=TRUE,IF(SEARCH(H$1,$A149)&gt;0,TRUE,FALSE)),"")</f>
        <v/>
      </c>
      <c r="I149" s="17" t="str">
        <f>IFERROR(AND(OR(I1:L148,$AR149)=TRUE,IF(SEARCH(I$1,$A149)&gt;0,TRUE,FALSE)),"")</f>
        <v/>
      </c>
      <c r="J149" s="17" t="b">
        <f>IFERROR(AND(OR(J1:L148,$AR149)=TRUE,IF(SEARCH(J$1,$A149)&gt;0,TRUE,FALSE)),"")</f>
        <v>0</v>
      </c>
      <c r="K149" s="17" t="str">
        <f>IFERROR(AND(OR(K1:L148,$AR149)=TRUE,IF(SEARCH(K$1,$A149)&gt;0,TRUE,FALSE)),"")</f>
        <v/>
      </c>
      <c r="L149" s="17" t="str">
        <f>IFERROR(AND(OR(L1:L148,$AR149)=TRUE,IF(SEARCH(L$1,$A149)&gt;0,TRUE,FALSE)),"")</f>
        <v/>
      </c>
      <c r="M149" s="17" t="str">
        <f>IFERROR(AND(OR(M1:M148,$AR149)=TRUE,IF(SEARCH(M$1,$A149)&gt;0,TRUE,FALSE)),"")</f>
        <v/>
      </c>
      <c r="N149" s="17" t="str">
        <f>IFERROR(AND(OR(N1:Q148,$AR149)=TRUE,IF(SEARCH(N$1,$A149)&gt;0,TRUE,FALSE)),"")</f>
        <v/>
      </c>
      <c r="O149" s="17" t="str">
        <f>IFERROR(AND(OR(O1:Q148,$AR149)=TRUE,IF(SEARCH(O$1,$A149)&gt;0,TRUE,FALSE)),"")</f>
        <v/>
      </c>
      <c r="P149" s="17" t="str">
        <f>IFERROR(AND(OR(P1:Q148,$AR149)=TRUE,IF(SEARCH(P$1,$A149)&gt;0,TRUE,FALSE)),"")</f>
        <v/>
      </c>
      <c r="Q149" s="17" t="str">
        <f>IFERROR(AND(OR(Q1:Q148,$AR149)=TRUE,IF(SEARCH(Q$1,$A149)&gt;0,TRUE,FALSE)),"")</f>
        <v/>
      </c>
      <c r="R149" s="17" t="str">
        <f>IFERROR(AND(OR(R1:S148,$AR149)=TRUE,IF(SEARCH(R$1,$A149)&gt;0,TRUE,FALSE)),"")</f>
        <v/>
      </c>
      <c r="S149" s="17" t="str">
        <f>IFERROR(AND(OR(S1:S148,$AR149)=TRUE,IF(SEARCH(S$1,$A149)&gt;0,TRUE,FALSE)),"")</f>
        <v/>
      </c>
      <c r="T149" s="17" t="str">
        <f>IFERROR(AND(OR(T1:T148,$AR149)=TRUE,IF(SEARCH(T$1,$A149)&gt;0,TRUE,FALSE)),"")</f>
        <v/>
      </c>
      <c r="U149" s="17" t="str">
        <f>IFERROR(AND(OR(U1:V148,$AR149)=TRUE,IF(SEARCH(U$1,$A149)&gt;0,TRUE,FALSE)),"")</f>
        <v/>
      </c>
      <c r="V149" s="17" t="str">
        <f>IFERROR(AND(OR(V1:V148,$AR149)=TRUE,IF(SEARCH(V$1,$A149)&gt;0,TRUE,FALSE)),"")</f>
        <v/>
      </c>
      <c r="W149" s="17" t="str">
        <f>IFERROR(AND(OR(W1:Z148,$AR149)=TRUE,IF(SEARCH(W$1,$A149)&gt;0,TRUE,FALSE)),"")</f>
        <v/>
      </c>
      <c r="X149" s="17" t="str">
        <f>IFERROR(AND(OR(X1:Z148,$AR149)=TRUE,IF(SEARCH(X$1,$A149)&gt;0,TRUE,FALSE)),"")</f>
        <v/>
      </c>
      <c r="Y149" s="17" t="str">
        <f>IFERROR(AND(OR(Y1:Z148,$AR149)=TRUE,IF(SEARCH(Y$1,$A149)&gt;0,TRUE,FALSE)),"")</f>
        <v/>
      </c>
      <c r="Z149" s="17" t="str">
        <f>IFERROR(AND(OR(Z1:Z148,$AR149)=TRUE,IF(SEARCH(Z$1,$A149)&gt;0,TRUE,FALSE)),"")</f>
        <v/>
      </c>
      <c r="AA149" s="17" t="str">
        <f>IFERROR(AND(OR(AA1:AA148,$AR149)=TRUE,IF(SEARCH(AA$1,$A149)&gt;0,TRUE,FALSE)),"")</f>
        <v/>
      </c>
      <c r="AB149" s="17" t="str">
        <f>IFERROR(AND(OR(AB1:AE148,$AR149)=TRUE,IF(SEARCH(AB$1,$A149)&gt;0,TRUE,FALSE)),"")</f>
        <v/>
      </c>
      <c r="AC149" s="17" t="str">
        <f>IFERROR(AND(OR(AC1:AE148,$AR149)=TRUE,IF(SEARCH(AC$1,$A149)&gt;0,TRUE,FALSE)),"")</f>
        <v/>
      </c>
      <c r="AD149" s="17" t="str">
        <f>IFERROR(AND(OR(AD1:AE148,$AR149)=TRUE,IF(SEARCH(AD$1,$A149)&gt;0,TRUE,FALSE)),"")</f>
        <v/>
      </c>
      <c r="AE149" s="17" t="str">
        <f>IFERROR(AND(OR(AE1:AE148,$AR149)=TRUE,IF(SEARCH(AE$1,$A149)&gt;0,TRUE,FALSE)),"")</f>
        <v/>
      </c>
      <c r="AF149" s="17" t="str">
        <f>IFERROR(AND(OR(AF1:AG148,$AR149)=TRUE,IF(SEARCH(AF$1,$A149)&gt;0,TRUE,FALSE)),"")</f>
        <v/>
      </c>
      <c r="AG149" s="17" t="str">
        <f>IFERROR(AND(OR(AG1:AG148,$AR149)=TRUE,IF(SEARCH(AG$1,$A149)&gt;0,TRUE,FALSE)),"")</f>
        <v/>
      </c>
      <c r="AH149" s="17" t="str">
        <f>IFERROR(AND(OR(AH1:AH148,$AR149)=TRUE,IF(SEARCH(AH$1,$A149)&gt;0,TRUE,FALSE)),"")</f>
        <v/>
      </c>
      <c r="AI149" s="17" t="str">
        <f>IFERROR(AND(OR(AI1:AL148,$AR149)=TRUE,IF(SEARCH(AI$1,$A149)&gt;0,TRUE,FALSE)),"")</f>
        <v/>
      </c>
      <c r="AJ149" s="17" t="str">
        <f>IFERROR(AND(OR(AJ1:AL148,$AR149)=TRUE,IF(SEARCH(AJ$1,$A149)&gt;0,TRUE,FALSE)),"")</f>
        <v/>
      </c>
      <c r="AK149" s="17" t="str">
        <f>IFERROR(AND(OR(AK1:AL148,$AR149)=TRUE,IF(SEARCH(AK$1,$A149)&gt;0,TRUE,FALSE)),"")</f>
        <v/>
      </c>
      <c r="AL149" s="17" t="str">
        <f>IFERROR(AND(OR(AL1:AL148,$AR149)=TRUE,IF(SEARCH(AL$1,$A149)&gt;0,TRUE,FALSE)),"")</f>
        <v/>
      </c>
      <c r="AM149" s="17" t="str">
        <f>IFERROR(AND(OR(AM1:AO148,$AR149)=TRUE,IF(SEARCH(AM$1,$A149)&gt;0,TRUE,FALSE)),"")</f>
        <v/>
      </c>
      <c r="AN149" s="17" t="str">
        <f>IFERROR(AND(OR(AN1:AO148,$AR149)=TRUE,IF(SEARCH(AN$1,$A149)&gt;0,TRUE,FALSE)),"")</f>
        <v/>
      </c>
      <c r="AO149" s="17" t="str">
        <f>IFERROR(AND(OR(AO1:AO148,$AR149)=TRUE,IF(SEARCH(AO$1,$A149)&gt;0,TRUE,FALSE)),"")</f>
        <v/>
      </c>
      <c r="AP149" s="17">
        <f t="shared" si="20"/>
        <v>0</v>
      </c>
      <c r="AQ149" s="17" t="b">
        <f t="shared" si="21"/>
        <v>0</v>
      </c>
      <c r="AR149" s="17" t="b">
        <f t="shared" si="22"/>
        <v>0</v>
      </c>
      <c r="AS149" s="17" t="b">
        <f t="shared" si="23"/>
        <v>0</v>
      </c>
      <c r="AT149" s="17" t="b">
        <f>IF(E149&gt;'Overview (RESPONSES REQUIRED)'!$F$56,FALSE,TRUE)</f>
        <v>0</v>
      </c>
      <c r="AU149" s="17" t="b">
        <f>IF('Overview (RESPONSES REQUIRED)'!$D$56="Y", TRUE, FALSE)</f>
        <v>0</v>
      </c>
      <c r="AV149" s="17" t="str">
        <f t="shared" si="24"/>
        <v>N</v>
      </c>
    </row>
    <row r="150" spans="1:48" ht="15" x14ac:dyDescent="0.15">
      <c r="A150" s="17" t="s">
        <v>2111</v>
      </c>
      <c r="B150" s="17">
        <v>1</v>
      </c>
      <c r="C150" s="17">
        <v>1</v>
      </c>
      <c r="D150" s="17" t="s">
        <v>2020</v>
      </c>
      <c r="E150" s="17">
        <v>4</v>
      </c>
      <c r="F150" s="17" t="str">
        <f>IF('ENDC-mmW'!P153="Y", "Y", IF('ENDC-mmW'!P153="N", "N", 0))</f>
        <v>N</v>
      </c>
      <c r="G150" s="17" t="str">
        <f>IFERROR(AND(OR(G1:H149,$AR150)=TRUE,IF(SEARCH(G$1,$A150)&gt;0,TRUE,FALSE)),"")</f>
        <v/>
      </c>
      <c r="H150" s="17" t="str">
        <f>IFERROR(AND(OR(H1:H149,$AR150)=TRUE,IF(SEARCH(H$1,$A150)&gt;0,TRUE,FALSE)),"")</f>
        <v/>
      </c>
      <c r="I150" s="17" t="str">
        <f>IFERROR(AND(OR(I1:L149,$AR150)=TRUE,IF(SEARCH(I$1,$A150)&gt;0,TRUE,FALSE)),"")</f>
        <v/>
      </c>
      <c r="J150" s="17" t="str">
        <f>IFERROR(AND(OR(J1:L149,$AR150)=TRUE,IF(SEARCH(J$1,$A150)&gt;0,TRUE,FALSE)),"")</f>
        <v/>
      </c>
      <c r="K150" s="17" t="str">
        <f>IFERROR(AND(OR(K1:L149,$AR150)=TRUE,IF(SEARCH(K$1,$A150)&gt;0,TRUE,FALSE)),"")</f>
        <v/>
      </c>
      <c r="L150" s="17" t="str">
        <f>IFERROR(AND(OR(L1:L149,$AR150)=TRUE,IF(SEARCH(L$1,$A150)&gt;0,TRUE,FALSE)),"")</f>
        <v/>
      </c>
      <c r="M150" s="17" t="str">
        <f>IFERROR(AND(OR(M1:M149,$AR150)=TRUE,IF(SEARCH(M$1,$A150)&gt;0,TRUE,FALSE)),"")</f>
        <v/>
      </c>
      <c r="N150" s="17" t="str">
        <f>IFERROR(AND(OR(N1:Q149,$AR150)=TRUE,IF(SEARCH(N$1,$A150)&gt;0,TRUE,FALSE)),"")</f>
        <v/>
      </c>
      <c r="O150" s="17" t="b">
        <f>IFERROR(AND(OR(O1:Q149,$AR150)=TRUE,IF(SEARCH(O$1,$A150)&gt;0,TRUE,FALSE)),"")</f>
        <v>0</v>
      </c>
      <c r="P150" s="17" t="str">
        <f>IFERROR(AND(OR(P1:Q149,$AR150)=TRUE,IF(SEARCH(P$1,$A150)&gt;0,TRUE,FALSE)),"")</f>
        <v/>
      </c>
      <c r="Q150" s="17" t="str">
        <f>IFERROR(AND(OR(Q1:Q149,$AR150)=TRUE,IF(SEARCH(Q$1,$A150)&gt;0,TRUE,FALSE)),"")</f>
        <v/>
      </c>
      <c r="R150" s="17" t="str">
        <f>IFERROR(AND(OR(R1:S149,$AR150)=TRUE,IF(SEARCH(R$1,$A150)&gt;0,TRUE,FALSE)),"")</f>
        <v/>
      </c>
      <c r="S150" s="17" t="str">
        <f>IFERROR(AND(OR(S1:S149,$AR150)=TRUE,IF(SEARCH(S$1,$A150)&gt;0,TRUE,FALSE)),"")</f>
        <v/>
      </c>
      <c r="T150" s="17" t="str">
        <f>IFERROR(AND(OR(T1:T149,$AR150)=TRUE,IF(SEARCH(T$1,$A150)&gt;0,TRUE,FALSE)),"")</f>
        <v/>
      </c>
      <c r="U150" s="17" t="str">
        <f>IFERROR(AND(OR(U1:V149,$AR150)=TRUE,IF(SEARCH(U$1,$A150)&gt;0,TRUE,FALSE)),"")</f>
        <v/>
      </c>
      <c r="V150" s="17" t="str">
        <f>IFERROR(AND(OR(V1:V149,$AR150)=TRUE,IF(SEARCH(V$1,$A150)&gt;0,TRUE,FALSE)),"")</f>
        <v/>
      </c>
      <c r="W150" s="17" t="str">
        <f>IFERROR(AND(OR(W1:Z149,$AR150)=TRUE,IF(SEARCH(W$1,$A150)&gt;0,TRUE,FALSE)),"")</f>
        <v/>
      </c>
      <c r="X150" s="17" t="str">
        <f>IFERROR(AND(OR(X1:Z149,$AR150)=TRUE,IF(SEARCH(X$1,$A150)&gt;0,TRUE,FALSE)),"")</f>
        <v/>
      </c>
      <c r="Y150" s="17" t="str">
        <f>IFERROR(AND(OR(Y1:Z149,$AR150)=TRUE,IF(SEARCH(Y$1,$A150)&gt;0,TRUE,FALSE)),"")</f>
        <v/>
      </c>
      <c r="Z150" s="17" t="str">
        <f>IFERROR(AND(OR(Z1:Z149,$AR150)=TRUE,IF(SEARCH(Z$1,$A150)&gt;0,TRUE,FALSE)),"")</f>
        <v/>
      </c>
      <c r="AA150" s="17" t="str">
        <f>IFERROR(AND(OR(AA1:AA149,$AR150)=TRUE,IF(SEARCH(AA$1,$A150)&gt;0,TRUE,FALSE)),"")</f>
        <v/>
      </c>
      <c r="AB150" s="17" t="str">
        <f>IFERROR(AND(OR(AB1:AE149,$AR150)=TRUE,IF(SEARCH(AB$1,$A150)&gt;0,TRUE,FALSE)),"")</f>
        <v/>
      </c>
      <c r="AC150" s="17" t="str">
        <f>IFERROR(AND(OR(AC1:AE149,$AR150)=TRUE,IF(SEARCH(AC$1,$A150)&gt;0,TRUE,FALSE)),"")</f>
        <v/>
      </c>
      <c r="AD150" s="17" t="str">
        <f>IFERROR(AND(OR(AD1:AE149,$AR150)=TRUE,IF(SEARCH(AD$1,$A150)&gt;0,TRUE,FALSE)),"")</f>
        <v/>
      </c>
      <c r="AE150" s="17" t="str">
        <f>IFERROR(AND(OR(AE1:AE149,$AR150)=TRUE,IF(SEARCH(AE$1,$A150)&gt;0,TRUE,FALSE)),"")</f>
        <v/>
      </c>
      <c r="AF150" s="17" t="str">
        <f>IFERROR(AND(OR(AF1:AG149,$AR150)=TRUE,IF(SEARCH(AF$1,$A150)&gt;0,TRUE,FALSE)),"")</f>
        <v/>
      </c>
      <c r="AG150" s="17" t="str">
        <f>IFERROR(AND(OR(AG1:AG149,$AR150)=TRUE,IF(SEARCH(AG$1,$A150)&gt;0,TRUE,FALSE)),"")</f>
        <v/>
      </c>
      <c r="AH150" s="17" t="str">
        <f>IFERROR(AND(OR(AH1:AH149,$AR150)=TRUE,IF(SEARCH(AH$1,$A150)&gt;0,TRUE,FALSE)),"")</f>
        <v/>
      </c>
      <c r="AI150" s="17" t="str">
        <f>IFERROR(AND(OR(AI1:AL149,$AR150)=TRUE,IF(SEARCH(AI$1,$A150)&gt;0,TRUE,FALSE)),"")</f>
        <v/>
      </c>
      <c r="AJ150" s="17" t="str">
        <f>IFERROR(AND(OR(AJ1:AL149,$AR150)=TRUE,IF(SEARCH(AJ$1,$A150)&gt;0,TRUE,FALSE)),"")</f>
        <v/>
      </c>
      <c r="AK150" s="17" t="str">
        <f>IFERROR(AND(OR(AK1:AL149,$AR150)=TRUE,IF(SEARCH(AK$1,$A150)&gt;0,TRUE,FALSE)),"")</f>
        <v/>
      </c>
      <c r="AL150" s="17" t="str">
        <f>IFERROR(AND(OR(AL1:AL149,$AR150)=TRUE,IF(SEARCH(AL$1,$A150)&gt;0,TRUE,FALSE)),"")</f>
        <v/>
      </c>
      <c r="AM150" s="17" t="str">
        <f>IFERROR(AND(OR(AM1:AO149,$AR150)=TRUE,IF(SEARCH(AM$1,$A150)&gt;0,TRUE,FALSE)),"")</f>
        <v/>
      </c>
      <c r="AN150" s="17" t="str">
        <f>IFERROR(AND(OR(AN1:AO149,$AR150)=TRUE,IF(SEARCH(AN$1,$A150)&gt;0,TRUE,FALSE)),"")</f>
        <v/>
      </c>
      <c r="AO150" s="17" t="str">
        <f>IFERROR(AND(OR(AO1:AO149,$AR150)=TRUE,IF(SEARCH(AO$1,$A150)&gt;0,TRUE,FALSE)),"")</f>
        <v/>
      </c>
      <c r="AP150" s="17">
        <f t="shared" si="20"/>
        <v>0</v>
      </c>
      <c r="AQ150" s="17" t="b">
        <f t="shared" si="21"/>
        <v>0</v>
      </c>
      <c r="AR150" s="17" t="b">
        <f t="shared" si="22"/>
        <v>0</v>
      </c>
      <c r="AS150" s="17" t="b">
        <f t="shared" si="23"/>
        <v>0</v>
      </c>
      <c r="AT150" s="17" t="b">
        <f>IF(E150&gt;'Overview (RESPONSES REQUIRED)'!$F$56,FALSE,TRUE)</f>
        <v>0</v>
      </c>
      <c r="AU150" s="17" t="b">
        <f>IF('Overview (RESPONSES REQUIRED)'!$D$56="Y", TRUE, FALSE)</f>
        <v>0</v>
      </c>
      <c r="AV150" s="17" t="str">
        <f t="shared" si="24"/>
        <v>N</v>
      </c>
    </row>
    <row r="151" spans="1:48" ht="15" x14ac:dyDescent="0.15">
      <c r="A151" s="17" t="s">
        <v>2112</v>
      </c>
      <c r="B151" s="17">
        <v>1</v>
      </c>
      <c r="C151" s="17">
        <v>1</v>
      </c>
      <c r="D151" s="17" t="s">
        <v>2020</v>
      </c>
      <c r="E151" s="17">
        <v>4</v>
      </c>
      <c r="F151" s="17" t="str">
        <f>IF('ENDC-mmW'!P154="Y", "Y", IF('ENDC-mmW'!P154="N", "N", 0))</f>
        <v>N</v>
      </c>
      <c r="G151" s="17" t="str">
        <f>IFERROR(AND(OR(G1:H150,$AR151)=TRUE,IF(SEARCH(G$1,$A151)&gt;0,TRUE,FALSE)),"")</f>
        <v/>
      </c>
      <c r="H151" s="17" t="str">
        <f>IFERROR(AND(OR(H1:H150,$AR151)=TRUE,IF(SEARCH(H$1,$A151)&gt;0,TRUE,FALSE)),"")</f>
        <v/>
      </c>
      <c r="I151" s="17" t="str">
        <f>IFERROR(AND(OR(I1:L150,$AR151)=TRUE,IF(SEARCH(I$1,$A151)&gt;0,TRUE,FALSE)),"")</f>
        <v/>
      </c>
      <c r="J151" s="17" t="b">
        <f>IFERROR(AND(OR(J1:L150,$AR151)=TRUE,IF(SEARCH(J$1,$A151)&gt;0,TRUE,FALSE)),"")</f>
        <v>0</v>
      </c>
      <c r="K151" s="17" t="str">
        <f>IFERROR(AND(OR(K1:L150,$AR151)=TRUE,IF(SEARCH(K$1,$A151)&gt;0,TRUE,FALSE)),"")</f>
        <v/>
      </c>
      <c r="L151" s="17" t="str">
        <f>IFERROR(AND(OR(L1:L150,$AR151)=TRUE,IF(SEARCH(L$1,$A151)&gt;0,TRUE,FALSE)),"")</f>
        <v/>
      </c>
      <c r="M151" s="17" t="str">
        <f>IFERROR(AND(OR(M1:M150,$AR151)=TRUE,IF(SEARCH(M$1,$A151)&gt;0,TRUE,FALSE)),"")</f>
        <v/>
      </c>
      <c r="N151" s="17" t="str">
        <f>IFERROR(AND(OR(N1:Q150,$AR151)=TRUE,IF(SEARCH(N$1,$A151)&gt;0,TRUE,FALSE)),"")</f>
        <v/>
      </c>
      <c r="O151" s="17" t="str">
        <f>IFERROR(AND(OR(O1:Q150,$AR151)=TRUE,IF(SEARCH(O$1,$A151)&gt;0,TRUE,FALSE)),"")</f>
        <v/>
      </c>
      <c r="P151" s="17" t="str">
        <f>IFERROR(AND(OR(P1:Q150,$AR151)=TRUE,IF(SEARCH(P$1,$A151)&gt;0,TRUE,FALSE)),"")</f>
        <v/>
      </c>
      <c r="Q151" s="17" t="str">
        <f>IFERROR(AND(OR(Q1:Q150,$AR151)=TRUE,IF(SEARCH(Q$1,$A151)&gt;0,TRUE,FALSE)),"")</f>
        <v/>
      </c>
      <c r="R151" s="17" t="str">
        <f>IFERROR(AND(OR(R1:S150,$AR151)=TRUE,IF(SEARCH(R$1,$A151)&gt;0,TRUE,FALSE)),"")</f>
        <v/>
      </c>
      <c r="S151" s="17" t="str">
        <f>IFERROR(AND(OR(S1:S150,$AR151)=TRUE,IF(SEARCH(S$1,$A151)&gt;0,TRUE,FALSE)),"")</f>
        <v/>
      </c>
      <c r="T151" s="17" t="str">
        <f>IFERROR(AND(OR(T1:T150,$AR151)=TRUE,IF(SEARCH(T$1,$A151)&gt;0,TRUE,FALSE)),"")</f>
        <v/>
      </c>
      <c r="U151" s="17" t="str">
        <f>IFERROR(AND(OR(U1:V150,$AR151)=TRUE,IF(SEARCH(U$1,$A151)&gt;0,TRUE,FALSE)),"")</f>
        <v/>
      </c>
      <c r="V151" s="17" t="str">
        <f>IFERROR(AND(OR(V1:V150,$AR151)=TRUE,IF(SEARCH(V$1,$A151)&gt;0,TRUE,FALSE)),"")</f>
        <v/>
      </c>
      <c r="W151" s="17" t="str">
        <f>IFERROR(AND(OR(W1:Z150,$AR151)=TRUE,IF(SEARCH(W$1,$A151)&gt;0,TRUE,FALSE)),"")</f>
        <v/>
      </c>
      <c r="X151" s="17" t="str">
        <f>IFERROR(AND(OR(X1:Z150,$AR151)=TRUE,IF(SEARCH(X$1,$A151)&gt;0,TRUE,FALSE)),"")</f>
        <v/>
      </c>
      <c r="Y151" s="17" t="str">
        <f>IFERROR(AND(OR(Y1:Z150,$AR151)=TRUE,IF(SEARCH(Y$1,$A151)&gt;0,TRUE,FALSE)),"")</f>
        <v/>
      </c>
      <c r="Z151" s="17" t="str">
        <f>IFERROR(AND(OR(Z1:Z150,$AR151)=TRUE,IF(SEARCH(Z$1,$A151)&gt;0,TRUE,FALSE)),"")</f>
        <v/>
      </c>
      <c r="AA151" s="17" t="str">
        <f>IFERROR(AND(OR(AA1:AA150,$AR151)=TRUE,IF(SEARCH(AA$1,$A151)&gt;0,TRUE,FALSE)),"")</f>
        <v/>
      </c>
      <c r="AB151" s="17" t="str">
        <f>IFERROR(AND(OR(AB1:AE150,$AR151)=TRUE,IF(SEARCH(AB$1,$A151)&gt;0,TRUE,FALSE)),"")</f>
        <v/>
      </c>
      <c r="AC151" s="17" t="str">
        <f>IFERROR(AND(OR(AC1:AE150,$AR151)=TRUE,IF(SEARCH(AC$1,$A151)&gt;0,TRUE,FALSE)),"")</f>
        <v/>
      </c>
      <c r="AD151" s="17" t="str">
        <f>IFERROR(AND(OR(AD1:AE150,$AR151)=TRUE,IF(SEARCH(AD$1,$A151)&gt;0,TRUE,FALSE)),"")</f>
        <v/>
      </c>
      <c r="AE151" s="17" t="str">
        <f>IFERROR(AND(OR(AE1:AE150,$AR151)=TRUE,IF(SEARCH(AE$1,$A151)&gt;0,TRUE,FALSE)),"")</f>
        <v/>
      </c>
      <c r="AF151" s="17" t="str">
        <f>IFERROR(AND(OR(AF1:AG150,$AR151)=TRUE,IF(SEARCH(AF$1,$A151)&gt;0,TRUE,FALSE)),"")</f>
        <v/>
      </c>
      <c r="AG151" s="17" t="str">
        <f>IFERROR(AND(OR(AG1:AG150,$AR151)=TRUE,IF(SEARCH(AG$1,$A151)&gt;0,TRUE,FALSE)),"")</f>
        <v/>
      </c>
      <c r="AH151" s="17" t="str">
        <f>IFERROR(AND(OR(AH1:AH150,$AR151)=TRUE,IF(SEARCH(AH$1,$A151)&gt;0,TRUE,FALSE)),"")</f>
        <v/>
      </c>
      <c r="AI151" s="17" t="str">
        <f>IFERROR(AND(OR(AI1:AL150,$AR151)=TRUE,IF(SEARCH(AI$1,$A151)&gt;0,TRUE,FALSE)),"")</f>
        <v/>
      </c>
      <c r="AJ151" s="17" t="str">
        <f>IFERROR(AND(OR(AJ1:AL150,$AR151)=TRUE,IF(SEARCH(AJ$1,$A151)&gt;0,TRUE,FALSE)),"")</f>
        <v/>
      </c>
      <c r="AK151" s="17" t="str">
        <f>IFERROR(AND(OR(AK1:AL150,$AR151)=TRUE,IF(SEARCH(AK$1,$A151)&gt;0,TRUE,FALSE)),"")</f>
        <v/>
      </c>
      <c r="AL151" s="17" t="str">
        <f>IFERROR(AND(OR(AL1:AL150,$AR151)=TRUE,IF(SEARCH(AL$1,$A151)&gt;0,TRUE,FALSE)),"")</f>
        <v/>
      </c>
      <c r="AM151" s="17" t="str">
        <f>IFERROR(AND(OR(AM1:AO150,$AR151)=TRUE,IF(SEARCH(AM$1,$A151)&gt;0,TRUE,FALSE)),"")</f>
        <v/>
      </c>
      <c r="AN151" s="17" t="b">
        <f>IFERROR(AND(OR(AN1:AO150,$AR151)=TRUE,IF(SEARCH(AN$1,$A151)&gt;0,TRUE,FALSE)),"")</f>
        <v>0</v>
      </c>
      <c r="AO151" s="17" t="str">
        <f>IFERROR(AND(OR(AO1:AO150,$AR151)=TRUE,IF(SEARCH(AO$1,$A151)&gt;0,TRUE,FALSE)),"")</f>
        <v/>
      </c>
      <c r="AP151" s="17">
        <f t="shared" si="20"/>
        <v>0</v>
      </c>
      <c r="AQ151" s="17" t="b">
        <f t="shared" si="21"/>
        <v>0</v>
      </c>
      <c r="AR151" s="17" t="b">
        <f t="shared" si="22"/>
        <v>0</v>
      </c>
      <c r="AS151" s="17" t="b">
        <f t="shared" si="23"/>
        <v>0</v>
      </c>
      <c r="AT151" s="17" t="b">
        <f>IF(E151&gt;'Overview (RESPONSES REQUIRED)'!$F$56,FALSE,TRUE)</f>
        <v>0</v>
      </c>
      <c r="AU151" s="17" t="b">
        <f>IF('Overview (RESPONSES REQUIRED)'!$D$56="Y", TRUE, FALSE)</f>
        <v>0</v>
      </c>
      <c r="AV151" s="17" t="str">
        <f t="shared" si="24"/>
        <v>N</v>
      </c>
    </row>
    <row r="152" spans="1:48" ht="15" x14ac:dyDescent="0.15">
      <c r="A152" s="17" t="s">
        <v>2113</v>
      </c>
      <c r="B152" s="17">
        <v>1</v>
      </c>
      <c r="C152" s="17">
        <v>1</v>
      </c>
      <c r="D152" s="17" t="s">
        <v>2020</v>
      </c>
      <c r="E152" s="17">
        <v>4</v>
      </c>
      <c r="F152" s="17" t="str">
        <f>IF('ENDC-mmW'!P155="Y", "Y", IF('ENDC-mmW'!P155="N", "N", 0))</f>
        <v>N</v>
      </c>
      <c r="G152" s="17" t="str">
        <f>IFERROR(AND(OR(G1:H151,$AR152)=TRUE,IF(SEARCH(G$1,$A152)&gt;0,TRUE,FALSE)),"")</f>
        <v/>
      </c>
      <c r="H152" s="17" t="str">
        <f>IFERROR(AND(OR(H1:H151,$AR152)=TRUE,IF(SEARCH(H$1,$A152)&gt;0,TRUE,FALSE)),"")</f>
        <v/>
      </c>
      <c r="I152" s="17" t="str">
        <f>IFERROR(AND(OR(I1:L151,$AR152)=TRUE,IF(SEARCH(I$1,$A152)&gt;0,TRUE,FALSE)),"")</f>
        <v/>
      </c>
      <c r="J152" s="17" t="str">
        <f>IFERROR(AND(OR(J1:L151,$AR152)=TRUE,IF(SEARCH(J$1,$A152)&gt;0,TRUE,FALSE)),"")</f>
        <v/>
      </c>
      <c r="K152" s="17" t="str">
        <f>IFERROR(AND(OR(K1:L151,$AR152)=TRUE,IF(SEARCH(K$1,$A152)&gt;0,TRUE,FALSE)),"")</f>
        <v/>
      </c>
      <c r="L152" s="17" t="str">
        <f>IFERROR(AND(OR(L1:L151,$AR152)=TRUE,IF(SEARCH(L$1,$A152)&gt;0,TRUE,FALSE)),"")</f>
        <v/>
      </c>
      <c r="M152" s="17" t="str">
        <f>IFERROR(AND(OR(M1:M151,$AR152)=TRUE,IF(SEARCH(M$1,$A152)&gt;0,TRUE,FALSE)),"")</f>
        <v/>
      </c>
      <c r="N152" s="17" t="str">
        <f>IFERROR(AND(OR(N1:Q151,$AR152)=TRUE,IF(SEARCH(N$1,$A152)&gt;0,TRUE,FALSE)),"")</f>
        <v/>
      </c>
      <c r="O152" s="17" t="b">
        <f>IFERROR(AND(OR(O1:Q151,$AR152)=TRUE,IF(SEARCH(O$1,$A152)&gt;0,TRUE,FALSE)),"")</f>
        <v>0</v>
      </c>
      <c r="P152" s="17" t="str">
        <f>IFERROR(AND(OR(P1:Q151,$AR152)=TRUE,IF(SEARCH(P$1,$A152)&gt;0,TRUE,FALSE)),"")</f>
        <v/>
      </c>
      <c r="Q152" s="17" t="str">
        <f>IFERROR(AND(OR(Q1:Q151,$AR152)=TRUE,IF(SEARCH(Q$1,$A152)&gt;0,TRUE,FALSE)),"")</f>
        <v/>
      </c>
      <c r="R152" s="17" t="str">
        <f>IFERROR(AND(OR(R1:S151,$AR152)=TRUE,IF(SEARCH(R$1,$A152)&gt;0,TRUE,FALSE)),"")</f>
        <v/>
      </c>
      <c r="S152" s="17" t="str">
        <f>IFERROR(AND(OR(S1:S151,$AR152)=TRUE,IF(SEARCH(S$1,$A152)&gt;0,TRUE,FALSE)),"")</f>
        <v/>
      </c>
      <c r="T152" s="17" t="str">
        <f>IFERROR(AND(OR(T1:T151,$AR152)=TRUE,IF(SEARCH(T$1,$A152)&gt;0,TRUE,FALSE)),"")</f>
        <v/>
      </c>
      <c r="U152" s="17" t="str">
        <f>IFERROR(AND(OR(U1:V151,$AR152)=TRUE,IF(SEARCH(U$1,$A152)&gt;0,TRUE,FALSE)),"")</f>
        <v/>
      </c>
      <c r="V152" s="17" t="str">
        <f>IFERROR(AND(OR(V1:V151,$AR152)=TRUE,IF(SEARCH(V$1,$A152)&gt;0,TRUE,FALSE)),"")</f>
        <v/>
      </c>
      <c r="W152" s="17" t="str">
        <f>IFERROR(AND(OR(W1:Z151,$AR152)=TRUE,IF(SEARCH(W$1,$A152)&gt;0,TRUE,FALSE)),"")</f>
        <v/>
      </c>
      <c r="X152" s="17" t="str">
        <f>IFERROR(AND(OR(X1:Z151,$AR152)=TRUE,IF(SEARCH(X$1,$A152)&gt;0,TRUE,FALSE)),"")</f>
        <v/>
      </c>
      <c r="Y152" s="17" t="str">
        <f>IFERROR(AND(OR(Y1:Z151,$AR152)=TRUE,IF(SEARCH(Y$1,$A152)&gt;0,TRUE,FALSE)),"")</f>
        <v/>
      </c>
      <c r="Z152" s="17" t="str">
        <f>IFERROR(AND(OR(Z1:Z151,$AR152)=TRUE,IF(SEARCH(Z$1,$A152)&gt;0,TRUE,FALSE)),"")</f>
        <v/>
      </c>
      <c r="AA152" s="17" t="str">
        <f>IFERROR(AND(OR(AA1:AA151,$AR152)=TRUE,IF(SEARCH(AA$1,$A152)&gt;0,TRUE,FALSE)),"")</f>
        <v/>
      </c>
      <c r="AB152" s="17" t="str">
        <f>IFERROR(AND(OR(AB1:AE151,$AR152)=TRUE,IF(SEARCH(AB$1,$A152)&gt;0,TRUE,FALSE)),"")</f>
        <v/>
      </c>
      <c r="AC152" s="17" t="str">
        <f>IFERROR(AND(OR(AC1:AE151,$AR152)=TRUE,IF(SEARCH(AC$1,$A152)&gt;0,TRUE,FALSE)),"")</f>
        <v/>
      </c>
      <c r="AD152" s="17" t="str">
        <f>IFERROR(AND(OR(AD1:AE151,$AR152)=TRUE,IF(SEARCH(AD$1,$A152)&gt;0,TRUE,FALSE)),"")</f>
        <v/>
      </c>
      <c r="AE152" s="17" t="str">
        <f>IFERROR(AND(OR(AE1:AE151,$AR152)=TRUE,IF(SEARCH(AE$1,$A152)&gt;0,TRUE,FALSE)),"")</f>
        <v/>
      </c>
      <c r="AF152" s="17" t="str">
        <f>IFERROR(AND(OR(AF1:AG151,$AR152)=TRUE,IF(SEARCH(AF$1,$A152)&gt;0,TRUE,FALSE)),"")</f>
        <v/>
      </c>
      <c r="AG152" s="17" t="str">
        <f>IFERROR(AND(OR(AG1:AG151,$AR152)=TRUE,IF(SEARCH(AG$1,$A152)&gt;0,TRUE,FALSE)),"")</f>
        <v/>
      </c>
      <c r="AH152" s="17" t="str">
        <f>IFERROR(AND(OR(AH1:AH151,$AR152)=TRUE,IF(SEARCH(AH$1,$A152)&gt;0,TRUE,FALSE)),"")</f>
        <v/>
      </c>
      <c r="AI152" s="17" t="str">
        <f>IFERROR(AND(OR(AI1:AL151,$AR152)=TRUE,IF(SEARCH(AI$1,$A152)&gt;0,TRUE,FALSE)),"")</f>
        <v/>
      </c>
      <c r="AJ152" s="17" t="str">
        <f>IFERROR(AND(OR(AJ1:AL151,$AR152)=TRUE,IF(SEARCH(AJ$1,$A152)&gt;0,TRUE,FALSE)),"")</f>
        <v/>
      </c>
      <c r="AK152" s="17" t="str">
        <f>IFERROR(AND(OR(AK1:AL151,$AR152)=TRUE,IF(SEARCH(AK$1,$A152)&gt;0,TRUE,FALSE)),"")</f>
        <v/>
      </c>
      <c r="AL152" s="17" t="str">
        <f>IFERROR(AND(OR(AL1:AL151,$AR152)=TRUE,IF(SEARCH(AL$1,$A152)&gt;0,TRUE,FALSE)),"")</f>
        <v/>
      </c>
      <c r="AM152" s="17" t="str">
        <f>IFERROR(AND(OR(AM1:AO151,$AR152)=TRUE,IF(SEARCH(AM$1,$A152)&gt;0,TRUE,FALSE)),"")</f>
        <v/>
      </c>
      <c r="AN152" s="17" t="b">
        <f>IFERROR(AND(OR(AN1:AO151,$AR152)=TRUE,IF(SEARCH(AN$1,$A152)&gt;0,TRUE,FALSE)),"")</f>
        <v>0</v>
      </c>
      <c r="AO152" s="17" t="str">
        <f>IFERROR(AND(OR(AO1:AO151,$AR152)=TRUE,IF(SEARCH(AO$1,$A152)&gt;0,TRUE,FALSE)),"")</f>
        <v/>
      </c>
      <c r="AP152" s="17">
        <f t="shared" si="20"/>
        <v>0</v>
      </c>
      <c r="AQ152" s="17" t="b">
        <f t="shared" si="21"/>
        <v>0</v>
      </c>
      <c r="AR152" s="17" t="b">
        <f t="shared" si="22"/>
        <v>0</v>
      </c>
      <c r="AS152" s="17" t="b">
        <f t="shared" si="23"/>
        <v>0</v>
      </c>
      <c r="AT152" s="17" t="b">
        <f>IF(E152&gt;'Overview (RESPONSES REQUIRED)'!$F$56,FALSE,TRUE)</f>
        <v>0</v>
      </c>
      <c r="AU152" s="17" t="b">
        <f>IF('Overview (RESPONSES REQUIRED)'!$D$56="Y", TRUE, FALSE)</f>
        <v>0</v>
      </c>
      <c r="AV152" s="17" t="str">
        <f t="shared" si="24"/>
        <v>N</v>
      </c>
    </row>
    <row r="153" spans="1:48" ht="15" x14ac:dyDescent="0.15">
      <c r="A153" s="17" t="s">
        <v>2114</v>
      </c>
      <c r="B153" s="17">
        <v>1</v>
      </c>
      <c r="C153" s="17">
        <v>1</v>
      </c>
      <c r="D153" s="17" t="s">
        <v>2020</v>
      </c>
      <c r="E153" s="17">
        <v>4</v>
      </c>
      <c r="F153" s="17" t="str">
        <f>IF('ENDC-mmW'!P156="Y", "Y", IF('ENDC-mmW'!P156="N", "N", 0))</f>
        <v>N</v>
      </c>
      <c r="G153" s="17" t="str">
        <f>IFERROR(AND(OR(G1:H152,$AR153)=TRUE,IF(SEARCH(G$1,$A153)&gt;0,TRUE,FALSE)),"")</f>
        <v/>
      </c>
      <c r="H153" s="17" t="b">
        <f>IFERROR(AND(OR(H1:H152,$AR153)=TRUE,IF(SEARCH(H$1,$A153)&gt;0,TRUE,FALSE)),"")</f>
        <v>0</v>
      </c>
      <c r="I153" s="17" t="str">
        <f>IFERROR(AND(OR(I1:L152,$AR153)=TRUE,IF(SEARCH(I$1,$A153)&gt;0,TRUE,FALSE)),"")</f>
        <v/>
      </c>
      <c r="J153" s="17" t="str">
        <f>IFERROR(AND(OR(J1:L152,$AR153)=TRUE,IF(SEARCH(J$1,$A153)&gt;0,TRUE,FALSE)),"")</f>
        <v/>
      </c>
      <c r="K153" s="17" t="str">
        <f>IFERROR(AND(OR(K1:L152,$AR153)=TRUE,IF(SEARCH(K$1,$A153)&gt;0,TRUE,FALSE)),"")</f>
        <v/>
      </c>
      <c r="L153" s="17" t="str">
        <f>IFERROR(AND(OR(L1:L152,$AR153)=TRUE,IF(SEARCH(L$1,$A153)&gt;0,TRUE,FALSE)),"")</f>
        <v/>
      </c>
      <c r="M153" s="17" t="str">
        <f>IFERROR(AND(OR(M1:M152,$AR153)=TRUE,IF(SEARCH(M$1,$A153)&gt;0,TRUE,FALSE)),"")</f>
        <v/>
      </c>
      <c r="N153" s="17" t="str">
        <f>IFERROR(AND(OR(N1:Q152,$AR153)=TRUE,IF(SEARCH(N$1,$A153)&gt;0,TRUE,FALSE)),"")</f>
        <v/>
      </c>
      <c r="O153" s="17" t="str">
        <f>IFERROR(AND(OR(O1:Q152,$AR153)=TRUE,IF(SEARCH(O$1,$A153)&gt;0,TRUE,FALSE)),"")</f>
        <v/>
      </c>
      <c r="P153" s="17" t="str">
        <f>IFERROR(AND(OR(P1:Q152,$AR153)=TRUE,IF(SEARCH(P$1,$A153)&gt;0,TRUE,FALSE)),"")</f>
        <v/>
      </c>
      <c r="Q153" s="17" t="str">
        <f>IFERROR(AND(OR(Q1:Q152,$AR153)=TRUE,IF(SEARCH(Q$1,$A153)&gt;0,TRUE,FALSE)),"")</f>
        <v/>
      </c>
      <c r="R153" s="17" t="str">
        <f>IFERROR(AND(OR(R1:S152,$AR153)=TRUE,IF(SEARCH(R$1,$A153)&gt;0,TRUE,FALSE)),"")</f>
        <v/>
      </c>
      <c r="S153" s="17" t="str">
        <f>IFERROR(AND(OR(S1:S152,$AR153)=TRUE,IF(SEARCH(S$1,$A153)&gt;0,TRUE,FALSE)),"")</f>
        <v/>
      </c>
      <c r="T153" s="17" t="str">
        <f>IFERROR(AND(OR(T1:T152,$AR153)=TRUE,IF(SEARCH(T$1,$A153)&gt;0,TRUE,FALSE)),"")</f>
        <v/>
      </c>
      <c r="U153" s="17" t="str">
        <f>IFERROR(AND(OR(U1:V152,$AR153)=TRUE,IF(SEARCH(U$1,$A153)&gt;0,TRUE,FALSE)),"")</f>
        <v/>
      </c>
      <c r="V153" s="17" t="str">
        <f>IFERROR(AND(OR(V1:V152,$AR153)=TRUE,IF(SEARCH(V$1,$A153)&gt;0,TRUE,FALSE)),"")</f>
        <v/>
      </c>
      <c r="W153" s="17" t="str">
        <f>IFERROR(AND(OR(W1:Z152,$AR153)=TRUE,IF(SEARCH(W$1,$A153)&gt;0,TRUE,FALSE)),"")</f>
        <v/>
      </c>
      <c r="X153" s="17" t="str">
        <f>IFERROR(AND(OR(X1:Z152,$AR153)=TRUE,IF(SEARCH(X$1,$A153)&gt;0,TRUE,FALSE)),"")</f>
        <v/>
      </c>
      <c r="Y153" s="17" t="str">
        <f>IFERROR(AND(OR(Y1:Z152,$AR153)=TRUE,IF(SEARCH(Y$1,$A153)&gt;0,TRUE,FALSE)),"")</f>
        <v/>
      </c>
      <c r="Z153" s="17" t="str">
        <f>IFERROR(AND(OR(Z1:Z152,$AR153)=TRUE,IF(SEARCH(Z$1,$A153)&gt;0,TRUE,FALSE)),"")</f>
        <v/>
      </c>
      <c r="AA153" s="17" t="str">
        <f>IFERROR(AND(OR(AA1:AA152,$AR153)=TRUE,IF(SEARCH(AA$1,$A153)&gt;0,TRUE,FALSE)),"")</f>
        <v/>
      </c>
      <c r="AB153" s="17" t="str">
        <f>IFERROR(AND(OR(AB1:AE152,$AR153)=TRUE,IF(SEARCH(AB$1,$A153)&gt;0,TRUE,FALSE)),"")</f>
        <v/>
      </c>
      <c r="AC153" s="17" t="str">
        <f>IFERROR(AND(OR(AC1:AE152,$AR153)=TRUE,IF(SEARCH(AC$1,$A153)&gt;0,TRUE,FALSE)),"")</f>
        <v/>
      </c>
      <c r="AD153" s="17" t="str">
        <f>IFERROR(AND(OR(AD1:AE152,$AR153)=TRUE,IF(SEARCH(AD$1,$A153)&gt;0,TRUE,FALSE)),"")</f>
        <v/>
      </c>
      <c r="AE153" s="17" t="str">
        <f>IFERROR(AND(OR(AE1:AE152,$AR153)=TRUE,IF(SEARCH(AE$1,$A153)&gt;0,TRUE,FALSE)),"")</f>
        <v/>
      </c>
      <c r="AF153" s="17" t="str">
        <f>IFERROR(AND(OR(AF1:AG152,$AR153)=TRUE,IF(SEARCH(AF$1,$A153)&gt;0,TRUE,FALSE)),"")</f>
        <v/>
      </c>
      <c r="AG153" s="17" t="str">
        <f>IFERROR(AND(OR(AG1:AG152,$AR153)=TRUE,IF(SEARCH(AG$1,$A153)&gt;0,TRUE,FALSE)),"")</f>
        <v/>
      </c>
      <c r="AH153" s="17" t="str">
        <f>IFERROR(AND(OR(AH1:AH152,$AR153)=TRUE,IF(SEARCH(AH$1,$A153)&gt;0,TRUE,FALSE)),"")</f>
        <v/>
      </c>
      <c r="AI153" s="17" t="str">
        <f>IFERROR(AND(OR(AI1:AL152,$AR153)=TRUE,IF(SEARCH(AI$1,$A153)&gt;0,TRUE,FALSE)),"")</f>
        <v/>
      </c>
      <c r="AJ153" s="17" t="str">
        <f>IFERROR(AND(OR(AJ1:AL152,$AR153)=TRUE,IF(SEARCH(AJ$1,$A153)&gt;0,TRUE,FALSE)),"")</f>
        <v/>
      </c>
      <c r="AK153" s="17" t="str">
        <f>IFERROR(AND(OR(AK1:AL152,$AR153)=TRUE,IF(SEARCH(AK$1,$A153)&gt;0,TRUE,FALSE)),"")</f>
        <v/>
      </c>
      <c r="AL153" s="17" t="str">
        <f>IFERROR(AND(OR(AL1:AL152,$AR153)=TRUE,IF(SEARCH(AL$1,$A153)&gt;0,TRUE,FALSE)),"")</f>
        <v/>
      </c>
      <c r="AM153" s="17" t="str">
        <f>IFERROR(AND(OR(AM1:AO152,$AR153)=TRUE,IF(SEARCH(AM$1,$A153)&gt;0,TRUE,FALSE)),"")</f>
        <v/>
      </c>
      <c r="AN153" s="17" t="str">
        <f>IFERROR(AND(OR(AN1:AO152,$AR153)=TRUE,IF(SEARCH(AN$1,$A153)&gt;0,TRUE,FALSE)),"")</f>
        <v/>
      </c>
      <c r="AO153" s="17" t="str">
        <f>IFERROR(AND(OR(AO1:AO152,$AR153)=TRUE,IF(SEARCH(AO$1,$A153)&gt;0,TRUE,FALSE)),"")</f>
        <v/>
      </c>
      <c r="AP153" s="17">
        <f t="shared" si="20"/>
        <v>0</v>
      </c>
      <c r="AQ153" s="17" t="b">
        <f t="shared" si="21"/>
        <v>0</v>
      </c>
      <c r="AR153" s="17" t="b">
        <f t="shared" si="22"/>
        <v>0</v>
      </c>
      <c r="AS153" s="17" t="b">
        <f t="shared" si="23"/>
        <v>0</v>
      </c>
      <c r="AT153" s="17" t="b">
        <f>IF(E153&gt;'Overview (RESPONSES REQUIRED)'!$F$56,FALSE,TRUE)</f>
        <v>0</v>
      </c>
      <c r="AU153" s="17" t="b">
        <f>IF('Overview (RESPONSES REQUIRED)'!$D$56="Y", TRUE, FALSE)</f>
        <v>0</v>
      </c>
      <c r="AV153" s="17" t="str">
        <f t="shared" si="24"/>
        <v>N</v>
      </c>
    </row>
    <row r="154" spans="1:48" ht="15" x14ac:dyDescent="0.15">
      <c r="A154" s="17" t="s">
        <v>2115</v>
      </c>
      <c r="B154" s="17">
        <v>1</v>
      </c>
      <c r="C154" s="17">
        <v>1</v>
      </c>
      <c r="D154" s="17" t="s">
        <v>2020</v>
      </c>
      <c r="E154" s="17">
        <v>4</v>
      </c>
      <c r="F154" s="17" t="str">
        <f>IF('ENDC-mmW'!P157="Y", "Y", IF('ENDC-mmW'!P157="N", "N", 0))</f>
        <v>N</v>
      </c>
      <c r="G154" s="17" t="str">
        <f>IFERROR(AND(OR(G1:H153,$AR154)=TRUE,IF(SEARCH(G$1,$A154)&gt;0,TRUE,FALSE)),"")</f>
        <v/>
      </c>
      <c r="H154" s="17" t="b">
        <f>IFERROR(AND(OR(H1:H153,$AR154)=TRUE,IF(SEARCH(H$1,$A154)&gt;0,TRUE,FALSE)),"")</f>
        <v>0</v>
      </c>
      <c r="I154" s="17" t="str">
        <f>IFERROR(AND(OR(I1:L153,$AR154)=TRUE,IF(SEARCH(I$1,$A154)&gt;0,TRUE,FALSE)),"")</f>
        <v/>
      </c>
      <c r="J154" s="17" t="str">
        <f>IFERROR(AND(OR(J1:L153,$AR154)=TRUE,IF(SEARCH(J$1,$A154)&gt;0,TRUE,FALSE)),"")</f>
        <v/>
      </c>
      <c r="K154" s="17" t="str">
        <f>IFERROR(AND(OR(K1:L153,$AR154)=TRUE,IF(SEARCH(K$1,$A154)&gt;0,TRUE,FALSE)),"")</f>
        <v/>
      </c>
      <c r="L154" s="17" t="str">
        <f>IFERROR(AND(OR(L1:L153,$AR154)=TRUE,IF(SEARCH(L$1,$A154)&gt;0,TRUE,FALSE)),"")</f>
        <v/>
      </c>
      <c r="M154" s="17" t="str">
        <f>IFERROR(AND(OR(M1:M153,$AR154)=TRUE,IF(SEARCH(M$1,$A154)&gt;0,TRUE,FALSE)),"")</f>
        <v/>
      </c>
      <c r="N154" s="17" t="str">
        <f>IFERROR(AND(OR(N1:Q153,$AR154)=TRUE,IF(SEARCH(N$1,$A154)&gt;0,TRUE,FALSE)),"")</f>
        <v/>
      </c>
      <c r="O154" s="17" t="str">
        <f>IFERROR(AND(OR(O1:Q153,$AR154)=TRUE,IF(SEARCH(O$1,$A154)&gt;0,TRUE,FALSE)),"")</f>
        <v/>
      </c>
      <c r="P154" s="17" t="str">
        <f>IFERROR(AND(OR(P1:Q153,$AR154)=TRUE,IF(SEARCH(P$1,$A154)&gt;0,TRUE,FALSE)),"")</f>
        <v/>
      </c>
      <c r="Q154" s="17" t="str">
        <f>IFERROR(AND(OR(Q1:Q153,$AR154)=TRUE,IF(SEARCH(Q$1,$A154)&gt;0,TRUE,FALSE)),"")</f>
        <v/>
      </c>
      <c r="R154" s="17" t="str">
        <f>IFERROR(AND(OR(R1:S153,$AR154)=TRUE,IF(SEARCH(R$1,$A154)&gt;0,TRUE,FALSE)),"")</f>
        <v/>
      </c>
      <c r="S154" s="17" t="str">
        <f>IFERROR(AND(OR(S1:S153,$AR154)=TRUE,IF(SEARCH(S$1,$A154)&gt;0,TRUE,FALSE)),"")</f>
        <v/>
      </c>
      <c r="T154" s="17" t="str">
        <f>IFERROR(AND(OR(T1:T153,$AR154)=TRUE,IF(SEARCH(T$1,$A154)&gt;0,TRUE,FALSE)),"")</f>
        <v/>
      </c>
      <c r="U154" s="17" t="str">
        <f>IFERROR(AND(OR(U1:V153,$AR154)=TRUE,IF(SEARCH(U$1,$A154)&gt;0,TRUE,FALSE)),"")</f>
        <v/>
      </c>
      <c r="V154" s="17" t="str">
        <f>IFERROR(AND(OR(V1:V153,$AR154)=TRUE,IF(SEARCH(V$1,$A154)&gt;0,TRUE,FALSE)),"")</f>
        <v/>
      </c>
      <c r="W154" s="17" t="str">
        <f>IFERROR(AND(OR(W1:Z153,$AR154)=TRUE,IF(SEARCH(W$1,$A154)&gt;0,TRUE,FALSE)),"")</f>
        <v/>
      </c>
      <c r="X154" s="17" t="str">
        <f>IFERROR(AND(OR(X1:Z153,$AR154)=TRUE,IF(SEARCH(X$1,$A154)&gt;0,TRUE,FALSE)),"")</f>
        <v/>
      </c>
      <c r="Y154" s="17" t="str">
        <f>IFERROR(AND(OR(Y1:Z153,$AR154)=TRUE,IF(SEARCH(Y$1,$A154)&gt;0,TRUE,FALSE)),"")</f>
        <v/>
      </c>
      <c r="Z154" s="17" t="str">
        <f>IFERROR(AND(OR(Z1:Z153,$AR154)=TRUE,IF(SEARCH(Z$1,$A154)&gt;0,TRUE,FALSE)),"")</f>
        <v/>
      </c>
      <c r="AA154" s="17" t="str">
        <f>IFERROR(AND(OR(AA1:AA153,$AR154)=TRUE,IF(SEARCH(AA$1,$A154)&gt;0,TRUE,FALSE)),"")</f>
        <v/>
      </c>
      <c r="AB154" s="17" t="str">
        <f>IFERROR(AND(OR(AB1:AE153,$AR154)=TRUE,IF(SEARCH(AB$1,$A154)&gt;0,TRUE,FALSE)),"")</f>
        <v/>
      </c>
      <c r="AC154" s="17" t="str">
        <f>IFERROR(AND(OR(AC1:AE153,$AR154)=TRUE,IF(SEARCH(AC$1,$A154)&gt;0,TRUE,FALSE)),"")</f>
        <v/>
      </c>
      <c r="AD154" s="17" t="str">
        <f>IFERROR(AND(OR(AD1:AE153,$AR154)=TRUE,IF(SEARCH(AD$1,$A154)&gt;0,TRUE,FALSE)),"")</f>
        <v/>
      </c>
      <c r="AE154" s="17" t="str">
        <f>IFERROR(AND(OR(AE1:AE153,$AR154)=TRUE,IF(SEARCH(AE$1,$A154)&gt;0,TRUE,FALSE)),"")</f>
        <v/>
      </c>
      <c r="AF154" s="17" t="str">
        <f>IFERROR(AND(OR(AF1:AG153,$AR154)=TRUE,IF(SEARCH(AF$1,$A154)&gt;0,TRUE,FALSE)),"")</f>
        <v/>
      </c>
      <c r="AG154" s="17" t="str">
        <f>IFERROR(AND(OR(AG1:AG153,$AR154)=TRUE,IF(SEARCH(AG$1,$A154)&gt;0,TRUE,FALSE)),"")</f>
        <v/>
      </c>
      <c r="AH154" s="17" t="str">
        <f>IFERROR(AND(OR(AH1:AH153,$AR154)=TRUE,IF(SEARCH(AH$1,$A154)&gt;0,TRUE,FALSE)),"")</f>
        <v/>
      </c>
      <c r="AI154" s="17" t="str">
        <f>IFERROR(AND(OR(AI1:AL153,$AR154)=TRUE,IF(SEARCH(AI$1,$A154)&gt;0,TRUE,FALSE)),"")</f>
        <v/>
      </c>
      <c r="AJ154" s="17" t="str">
        <f>IFERROR(AND(OR(AJ1:AL153,$AR154)=TRUE,IF(SEARCH(AJ$1,$A154)&gt;0,TRUE,FALSE)),"")</f>
        <v/>
      </c>
      <c r="AK154" s="17" t="str">
        <f>IFERROR(AND(OR(AK1:AL153,$AR154)=TRUE,IF(SEARCH(AK$1,$A154)&gt;0,TRUE,FALSE)),"")</f>
        <v/>
      </c>
      <c r="AL154" s="17" t="str">
        <f>IFERROR(AND(OR(AL1:AL153,$AR154)=TRUE,IF(SEARCH(AL$1,$A154)&gt;0,TRUE,FALSE)),"")</f>
        <v/>
      </c>
      <c r="AM154" s="17" t="str">
        <f>IFERROR(AND(OR(AM1:AO153,$AR154)=TRUE,IF(SEARCH(AM$1,$A154)&gt;0,TRUE,FALSE)),"")</f>
        <v/>
      </c>
      <c r="AN154" s="17" t="str">
        <f>IFERROR(AND(OR(AN1:AO153,$AR154)=TRUE,IF(SEARCH(AN$1,$A154)&gt;0,TRUE,FALSE)),"")</f>
        <v/>
      </c>
      <c r="AO154" s="17" t="str">
        <f>IFERROR(AND(OR(AO1:AO153,$AR154)=TRUE,IF(SEARCH(AO$1,$A154)&gt;0,TRUE,FALSE)),"")</f>
        <v/>
      </c>
      <c r="AP154" s="17">
        <f t="shared" si="20"/>
        <v>0</v>
      </c>
      <c r="AQ154" s="17" t="b">
        <f t="shared" si="21"/>
        <v>0</v>
      </c>
      <c r="AR154" s="17" t="b">
        <f t="shared" si="22"/>
        <v>0</v>
      </c>
      <c r="AS154" s="17" t="b">
        <f t="shared" si="23"/>
        <v>0</v>
      </c>
      <c r="AT154" s="17" t="b">
        <f>IF(E154&gt;'Overview (RESPONSES REQUIRED)'!$F$56,FALSE,TRUE)</f>
        <v>0</v>
      </c>
      <c r="AU154" s="17" t="b">
        <f>IF('Overview (RESPONSES REQUIRED)'!$D$56="Y", TRUE, FALSE)</f>
        <v>0</v>
      </c>
      <c r="AV154" s="17" t="str">
        <f t="shared" si="24"/>
        <v>N</v>
      </c>
    </row>
    <row r="155" spans="1:48" ht="15" x14ac:dyDescent="0.15">
      <c r="A155" s="17" t="s">
        <v>2116</v>
      </c>
      <c r="B155" s="17">
        <v>1</v>
      </c>
      <c r="C155" s="17">
        <v>1</v>
      </c>
      <c r="D155" s="17" t="s">
        <v>2020</v>
      </c>
      <c r="E155" s="17">
        <v>4</v>
      </c>
      <c r="F155" s="17" t="str">
        <f>IF('ENDC-mmW'!P158="Y", "Y", IF('ENDC-mmW'!P158="N", "N", 0))</f>
        <v>N</v>
      </c>
      <c r="G155" s="17" t="str">
        <f>IFERROR(AND(OR(G1:H154,$AR155)=TRUE,IF(SEARCH(G$1,$A155)&gt;0,TRUE,FALSE)),"")</f>
        <v/>
      </c>
      <c r="H155" s="17" t="b">
        <f>IFERROR(AND(OR(H1:H154,$AR155)=TRUE,IF(SEARCH(H$1,$A155)&gt;0,TRUE,FALSE)),"")</f>
        <v>0</v>
      </c>
      <c r="I155" s="17" t="str">
        <f>IFERROR(AND(OR(I1:L154,$AR155)=TRUE,IF(SEARCH(I$1,$A155)&gt;0,TRUE,FALSE)),"")</f>
        <v/>
      </c>
      <c r="J155" s="17" t="str">
        <f>IFERROR(AND(OR(J1:L154,$AR155)=TRUE,IF(SEARCH(J$1,$A155)&gt;0,TRUE,FALSE)),"")</f>
        <v/>
      </c>
      <c r="K155" s="17" t="str">
        <f>IFERROR(AND(OR(K1:L154,$AR155)=TRUE,IF(SEARCH(K$1,$A155)&gt;0,TRUE,FALSE)),"")</f>
        <v/>
      </c>
      <c r="L155" s="17" t="str">
        <f>IFERROR(AND(OR(L1:L154,$AR155)=TRUE,IF(SEARCH(L$1,$A155)&gt;0,TRUE,FALSE)),"")</f>
        <v/>
      </c>
      <c r="M155" s="17" t="str">
        <f>IFERROR(AND(OR(M1:M154,$AR155)=TRUE,IF(SEARCH(M$1,$A155)&gt;0,TRUE,FALSE)),"")</f>
        <v/>
      </c>
      <c r="N155" s="17" t="str">
        <f>IFERROR(AND(OR(N1:Q154,$AR155)=TRUE,IF(SEARCH(N$1,$A155)&gt;0,TRUE,FALSE)),"")</f>
        <v/>
      </c>
      <c r="O155" s="17" t="str">
        <f>IFERROR(AND(OR(O1:Q154,$AR155)=TRUE,IF(SEARCH(O$1,$A155)&gt;0,TRUE,FALSE)),"")</f>
        <v/>
      </c>
      <c r="P155" s="17" t="str">
        <f>IFERROR(AND(OR(P1:Q154,$AR155)=TRUE,IF(SEARCH(P$1,$A155)&gt;0,TRUE,FALSE)),"")</f>
        <v/>
      </c>
      <c r="Q155" s="17" t="str">
        <f>IFERROR(AND(OR(Q1:Q154,$AR155)=TRUE,IF(SEARCH(Q$1,$A155)&gt;0,TRUE,FALSE)),"")</f>
        <v/>
      </c>
      <c r="R155" s="17" t="str">
        <f>IFERROR(AND(OR(R1:S154,$AR155)=TRUE,IF(SEARCH(R$1,$A155)&gt;0,TRUE,FALSE)),"")</f>
        <v/>
      </c>
      <c r="S155" s="17" t="str">
        <f>IFERROR(AND(OR(S1:S154,$AR155)=TRUE,IF(SEARCH(S$1,$A155)&gt;0,TRUE,FALSE)),"")</f>
        <v/>
      </c>
      <c r="T155" s="17" t="str">
        <f>IFERROR(AND(OR(T1:T154,$AR155)=TRUE,IF(SEARCH(T$1,$A155)&gt;0,TRUE,FALSE)),"")</f>
        <v/>
      </c>
      <c r="U155" s="17" t="str">
        <f>IFERROR(AND(OR(U1:V154,$AR155)=TRUE,IF(SEARCH(U$1,$A155)&gt;0,TRUE,FALSE)),"")</f>
        <v/>
      </c>
      <c r="V155" s="17" t="str">
        <f>IFERROR(AND(OR(V1:V154,$AR155)=TRUE,IF(SEARCH(V$1,$A155)&gt;0,TRUE,FALSE)),"")</f>
        <v/>
      </c>
      <c r="W155" s="17" t="str">
        <f>IFERROR(AND(OR(W1:Z154,$AR155)=TRUE,IF(SEARCH(W$1,$A155)&gt;0,TRUE,FALSE)),"")</f>
        <v/>
      </c>
      <c r="X155" s="17" t="str">
        <f>IFERROR(AND(OR(X1:Z154,$AR155)=TRUE,IF(SEARCH(X$1,$A155)&gt;0,TRUE,FALSE)),"")</f>
        <v/>
      </c>
      <c r="Y155" s="17" t="str">
        <f>IFERROR(AND(OR(Y1:Z154,$AR155)=TRUE,IF(SEARCH(Y$1,$A155)&gt;0,TRUE,FALSE)),"")</f>
        <v/>
      </c>
      <c r="Z155" s="17" t="str">
        <f>IFERROR(AND(OR(Z1:Z154,$AR155)=TRUE,IF(SEARCH(Z$1,$A155)&gt;0,TRUE,FALSE)),"")</f>
        <v/>
      </c>
      <c r="AA155" s="17" t="str">
        <f>IFERROR(AND(OR(AA1:AA154,$AR155)=TRUE,IF(SEARCH(AA$1,$A155)&gt;0,TRUE,FALSE)),"")</f>
        <v/>
      </c>
      <c r="AB155" s="17" t="str">
        <f>IFERROR(AND(OR(AB1:AE154,$AR155)=TRUE,IF(SEARCH(AB$1,$A155)&gt;0,TRUE,FALSE)),"")</f>
        <v/>
      </c>
      <c r="AC155" s="17" t="str">
        <f>IFERROR(AND(OR(AC1:AE154,$AR155)=TRUE,IF(SEARCH(AC$1,$A155)&gt;0,TRUE,FALSE)),"")</f>
        <v/>
      </c>
      <c r="AD155" s="17" t="str">
        <f>IFERROR(AND(OR(AD1:AE154,$AR155)=TRUE,IF(SEARCH(AD$1,$A155)&gt;0,TRUE,FALSE)),"")</f>
        <v/>
      </c>
      <c r="AE155" s="17" t="str">
        <f>IFERROR(AND(OR(AE1:AE154,$AR155)=TRUE,IF(SEARCH(AE$1,$A155)&gt;0,TRUE,FALSE)),"")</f>
        <v/>
      </c>
      <c r="AF155" s="17" t="str">
        <f>IFERROR(AND(OR(AF1:AG154,$AR155)=TRUE,IF(SEARCH(AF$1,$A155)&gt;0,TRUE,FALSE)),"")</f>
        <v/>
      </c>
      <c r="AG155" s="17" t="str">
        <f>IFERROR(AND(OR(AG1:AG154,$AR155)=TRUE,IF(SEARCH(AG$1,$A155)&gt;0,TRUE,FALSE)),"")</f>
        <v/>
      </c>
      <c r="AH155" s="17" t="str">
        <f>IFERROR(AND(OR(AH1:AH154,$AR155)=TRUE,IF(SEARCH(AH$1,$A155)&gt;0,TRUE,FALSE)),"")</f>
        <v/>
      </c>
      <c r="AI155" s="17" t="str">
        <f>IFERROR(AND(OR(AI1:AL154,$AR155)=TRUE,IF(SEARCH(AI$1,$A155)&gt;0,TRUE,FALSE)),"")</f>
        <v/>
      </c>
      <c r="AJ155" s="17" t="str">
        <f>IFERROR(AND(OR(AJ1:AL154,$AR155)=TRUE,IF(SEARCH(AJ$1,$A155)&gt;0,TRUE,FALSE)),"")</f>
        <v/>
      </c>
      <c r="AK155" s="17" t="str">
        <f>IFERROR(AND(OR(AK1:AL154,$AR155)=TRUE,IF(SEARCH(AK$1,$A155)&gt;0,TRUE,FALSE)),"")</f>
        <v/>
      </c>
      <c r="AL155" s="17" t="str">
        <f>IFERROR(AND(OR(AL1:AL154,$AR155)=TRUE,IF(SEARCH(AL$1,$A155)&gt;0,TRUE,FALSE)),"")</f>
        <v/>
      </c>
      <c r="AM155" s="17" t="str">
        <f>IFERROR(AND(OR(AM1:AO154,$AR155)=TRUE,IF(SEARCH(AM$1,$A155)&gt;0,TRUE,FALSE)),"")</f>
        <v/>
      </c>
      <c r="AN155" s="17" t="b">
        <f>IFERROR(AND(OR(AN1:AO154,$AR155)=TRUE,IF(SEARCH(AN$1,$A155)&gt;0,TRUE,FALSE)),"")</f>
        <v>0</v>
      </c>
      <c r="AO155" s="17" t="str">
        <f>IFERROR(AND(OR(AO1:AO154,$AR155)=TRUE,IF(SEARCH(AO$1,$A155)&gt;0,TRUE,FALSE)),"")</f>
        <v/>
      </c>
      <c r="AP155" s="17">
        <f t="shared" si="20"/>
        <v>0</v>
      </c>
      <c r="AQ155" s="17" t="b">
        <f t="shared" si="21"/>
        <v>0</v>
      </c>
      <c r="AR155" s="17" t="b">
        <f t="shared" si="22"/>
        <v>0</v>
      </c>
      <c r="AS155" s="17" t="b">
        <f t="shared" si="23"/>
        <v>0</v>
      </c>
      <c r="AT155" s="17" t="b">
        <f>IF(E155&gt;'Overview (RESPONSES REQUIRED)'!$F$56,FALSE,TRUE)</f>
        <v>0</v>
      </c>
      <c r="AU155" s="17" t="b">
        <f>IF('Overview (RESPONSES REQUIRED)'!$D$56="Y", TRUE, FALSE)</f>
        <v>0</v>
      </c>
      <c r="AV155" s="17" t="str">
        <f t="shared" si="24"/>
        <v>N</v>
      </c>
    </row>
    <row r="156" spans="1:48" ht="15" x14ac:dyDescent="0.15">
      <c r="A156" s="17" t="s">
        <v>2117</v>
      </c>
      <c r="B156" s="17">
        <v>1</v>
      </c>
      <c r="C156" s="17">
        <v>1</v>
      </c>
      <c r="D156" s="17" t="s">
        <v>2020</v>
      </c>
      <c r="E156" s="17">
        <v>4</v>
      </c>
      <c r="F156" s="17" t="str">
        <f>IF('ENDC-mmW'!P159="Y", "Y", IF('ENDC-mmW'!P159="N", "N", 0))</f>
        <v>N</v>
      </c>
      <c r="G156" s="17" t="str">
        <f>IFERROR(AND(OR(G1:H155,$AR156)=TRUE,IF(SEARCH(G$1,$A156)&gt;0,TRUE,FALSE)),"")</f>
        <v/>
      </c>
      <c r="H156" s="17" t="str">
        <f>IFERROR(AND(OR(H1:H155,$AR156)=TRUE,IF(SEARCH(H$1,$A156)&gt;0,TRUE,FALSE)),"")</f>
        <v/>
      </c>
      <c r="I156" s="17" t="str">
        <f>IFERROR(AND(OR(I1:L155,$AR156)=TRUE,IF(SEARCH(I$1,$A156)&gt;0,TRUE,FALSE)),"")</f>
        <v/>
      </c>
      <c r="J156" s="17" t="str">
        <f>IFERROR(AND(OR(J1:L155,$AR156)=TRUE,IF(SEARCH(J$1,$A156)&gt;0,TRUE,FALSE)),"")</f>
        <v/>
      </c>
      <c r="K156" s="17" t="str">
        <f>IFERROR(AND(OR(K1:L155,$AR156)=TRUE,IF(SEARCH(K$1,$A156)&gt;0,TRUE,FALSE)),"")</f>
        <v/>
      </c>
      <c r="L156" s="17" t="str">
        <f>IFERROR(AND(OR(L1:L155,$AR156)=TRUE,IF(SEARCH(L$1,$A156)&gt;0,TRUE,FALSE)),"")</f>
        <v/>
      </c>
      <c r="M156" s="17" t="str">
        <f>IFERROR(AND(OR(M1:M155,$AR156)=TRUE,IF(SEARCH(M$1,$A156)&gt;0,TRUE,FALSE)),"")</f>
        <v/>
      </c>
      <c r="N156" s="17" t="str">
        <f>IFERROR(AND(OR(N1:Q155,$AR156)=TRUE,IF(SEARCH(N$1,$A156)&gt;0,TRUE,FALSE)),"")</f>
        <v/>
      </c>
      <c r="O156" s="17" t="str">
        <f>IFERROR(AND(OR(O1:Q155,$AR156)=TRUE,IF(SEARCH(O$1,$A156)&gt;0,TRUE,FALSE)),"")</f>
        <v/>
      </c>
      <c r="P156" s="17" t="b">
        <f>IFERROR(AND(OR(P1:Q155,$AR156)=TRUE,IF(SEARCH(P$1,$A156)&gt;0,TRUE,FALSE)),"")</f>
        <v>0</v>
      </c>
      <c r="Q156" s="17" t="str">
        <f>IFERROR(AND(OR(Q1:Q155,$AR156)=TRUE,IF(SEARCH(Q$1,$A156)&gt;0,TRUE,FALSE)),"")</f>
        <v/>
      </c>
      <c r="R156" s="17" t="str">
        <f>IFERROR(AND(OR(R1:S155,$AR156)=TRUE,IF(SEARCH(R$1,$A156)&gt;0,TRUE,FALSE)),"")</f>
        <v/>
      </c>
      <c r="S156" s="17" t="str">
        <f>IFERROR(AND(OR(S1:S155,$AR156)=TRUE,IF(SEARCH(S$1,$A156)&gt;0,TRUE,FALSE)),"")</f>
        <v/>
      </c>
      <c r="T156" s="17" t="str">
        <f>IFERROR(AND(OR(T1:T155,$AR156)=TRUE,IF(SEARCH(T$1,$A156)&gt;0,TRUE,FALSE)),"")</f>
        <v/>
      </c>
      <c r="U156" s="17" t="str">
        <f>IFERROR(AND(OR(U1:V155,$AR156)=TRUE,IF(SEARCH(U$1,$A156)&gt;0,TRUE,FALSE)),"")</f>
        <v/>
      </c>
      <c r="V156" s="17" t="str">
        <f>IFERROR(AND(OR(V1:V155,$AR156)=TRUE,IF(SEARCH(V$1,$A156)&gt;0,TRUE,FALSE)),"")</f>
        <v/>
      </c>
      <c r="W156" s="17" t="str">
        <f>IFERROR(AND(OR(W1:Z155,$AR156)=TRUE,IF(SEARCH(W$1,$A156)&gt;0,TRUE,FALSE)),"")</f>
        <v/>
      </c>
      <c r="X156" s="17" t="str">
        <f>IFERROR(AND(OR(X1:Z155,$AR156)=TRUE,IF(SEARCH(X$1,$A156)&gt;0,TRUE,FALSE)),"")</f>
        <v/>
      </c>
      <c r="Y156" s="17" t="str">
        <f>IFERROR(AND(OR(Y1:Z155,$AR156)=TRUE,IF(SEARCH(Y$1,$A156)&gt;0,TRUE,FALSE)),"")</f>
        <v/>
      </c>
      <c r="Z156" s="17" t="str">
        <f>IFERROR(AND(OR(Z1:Z155,$AR156)=TRUE,IF(SEARCH(Z$1,$A156)&gt;0,TRUE,FALSE)),"")</f>
        <v/>
      </c>
      <c r="AA156" s="17" t="str">
        <f>IFERROR(AND(OR(AA1:AA155,$AR156)=TRUE,IF(SEARCH(AA$1,$A156)&gt;0,TRUE,FALSE)),"")</f>
        <v/>
      </c>
      <c r="AB156" s="17" t="str">
        <f>IFERROR(AND(OR(AB1:AE155,$AR156)=TRUE,IF(SEARCH(AB$1,$A156)&gt;0,TRUE,FALSE)),"")</f>
        <v/>
      </c>
      <c r="AC156" s="17" t="str">
        <f>IFERROR(AND(OR(AC1:AE155,$AR156)=TRUE,IF(SEARCH(AC$1,$A156)&gt;0,TRUE,FALSE)),"")</f>
        <v/>
      </c>
      <c r="AD156" s="17" t="str">
        <f>IFERROR(AND(OR(AD1:AE155,$AR156)=TRUE,IF(SEARCH(AD$1,$A156)&gt;0,TRUE,FALSE)),"")</f>
        <v/>
      </c>
      <c r="AE156" s="17" t="str">
        <f>IFERROR(AND(OR(AE1:AE155,$AR156)=TRUE,IF(SEARCH(AE$1,$A156)&gt;0,TRUE,FALSE)),"")</f>
        <v/>
      </c>
      <c r="AF156" s="17" t="str">
        <f>IFERROR(AND(OR(AF1:AG155,$AR156)=TRUE,IF(SEARCH(AF$1,$A156)&gt;0,TRUE,FALSE)),"")</f>
        <v/>
      </c>
      <c r="AG156" s="17" t="str">
        <f>IFERROR(AND(OR(AG1:AG155,$AR156)=TRUE,IF(SEARCH(AG$1,$A156)&gt;0,TRUE,FALSE)),"")</f>
        <v/>
      </c>
      <c r="AH156" s="17" t="str">
        <f>IFERROR(AND(OR(AH1:AH155,$AR156)=TRUE,IF(SEARCH(AH$1,$A156)&gt;0,TRUE,FALSE)),"")</f>
        <v/>
      </c>
      <c r="AI156" s="17" t="str">
        <f>IFERROR(AND(OR(AI1:AL155,$AR156)=TRUE,IF(SEARCH(AI$1,$A156)&gt;0,TRUE,FALSE)),"")</f>
        <v/>
      </c>
      <c r="AJ156" s="17" t="str">
        <f>IFERROR(AND(OR(AJ1:AL155,$AR156)=TRUE,IF(SEARCH(AJ$1,$A156)&gt;0,TRUE,FALSE)),"")</f>
        <v/>
      </c>
      <c r="AK156" s="17" t="str">
        <f>IFERROR(AND(OR(AK1:AL155,$AR156)=TRUE,IF(SEARCH(AK$1,$A156)&gt;0,TRUE,FALSE)),"")</f>
        <v/>
      </c>
      <c r="AL156" s="17" t="str">
        <f>IFERROR(AND(OR(AL1:AL155,$AR156)=TRUE,IF(SEARCH(AL$1,$A156)&gt;0,TRUE,FALSE)),"")</f>
        <v/>
      </c>
      <c r="AM156" s="17" t="b">
        <f>IFERROR(AND(OR(AM1:AO155,$AR156)=TRUE,IF(SEARCH(AM$1,$A156)&gt;0,TRUE,FALSE)),"")</f>
        <v>0</v>
      </c>
      <c r="AN156" s="17" t="str">
        <f>IFERROR(AND(OR(AN1:AO155,$AR156)=TRUE,IF(SEARCH(AN$1,$A156)&gt;0,TRUE,FALSE)),"")</f>
        <v/>
      </c>
      <c r="AO156" s="17" t="str">
        <f>IFERROR(AND(OR(AO1:AO155,$AR156)=TRUE,IF(SEARCH(AO$1,$A156)&gt;0,TRUE,FALSE)),"")</f>
        <v/>
      </c>
      <c r="AP156" s="17">
        <f t="shared" si="20"/>
        <v>0</v>
      </c>
      <c r="AQ156" s="17" t="b">
        <f t="shared" si="21"/>
        <v>0</v>
      </c>
      <c r="AR156" s="17" t="b">
        <f t="shared" si="22"/>
        <v>0</v>
      </c>
      <c r="AS156" s="17" t="b">
        <f t="shared" si="23"/>
        <v>0</v>
      </c>
      <c r="AT156" s="17" t="b">
        <f>IF(E156&gt;'Overview (RESPONSES REQUIRED)'!$F$56,FALSE,TRUE)</f>
        <v>0</v>
      </c>
      <c r="AU156" s="17" t="b">
        <f>IF('Overview (RESPONSES REQUIRED)'!$D$56="Y", TRUE, FALSE)</f>
        <v>0</v>
      </c>
      <c r="AV156" s="17" t="str">
        <f t="shared" si="24"/>
        <v>N</v>
      </c>
    </row>
    <row r="157" spans="1:48" ht="15" x14ac:dyDescent="0.15">
      <c r="A157" s="17" t="s">
        <v>2118</v>
      </c>
      <c r="B157" s="17">
        <v>1</v>
      </c>
      <c r="C157" s="17">
        <v>1</v>
      </c>
      <c r="D157" s="17" t="s">
        <v>2020</v>
      </c>
      <c r="E157" s="17">
        <v>2</v>
      </c>
      <c r="F157" s="17" t="str">
        <f>IF('ENDC-mmW'!P160="Y", "Y", IF('ENDC-mmW'!P160="N", "N", 0))</f>
        <v>N</v>
      </c>
      <c r="G157" s="17" t="str">
        <f>IFERROR(AND(OR(G1:H156,$AR157)=TRUE,IF(SEARCH(G$1,$A157)&gt;0,TRUE,FALSE)),"")</f>
        <v/>
      </c>
      <c r="H157" s="17" t="str">
        <f>IFERROR(AND(OR(H1:H156,$AR157)=TRUE,IF(SEARCH(H$1,$A157)&gt;0,TRUE,FALSE)),"")</f>
        <v/>
      </c>
      <c r="I157" s="17" t="b">
        <f>IFERROR(AND(OR(I1:L156,$AR157)=TRUE,IF(SEARCH(I$1,$A157)&gt;0,TRUE,FALSE)),"")</f>
        <v>0</v>
      </c>
      <c r="J157" s="17" t="str">
        <f>IFERROR(AND(OR(J1:L156,$AR157)=TRUE,IF(SEARCH(J$1,$A157)&gt;0,TRUE,FALSE)),"")</f>
        <v/>
      </c>
      <c r="K157" s="17" t="str">
        <f>IFERROR(AND(OR(K1:L156,$AR157)=TRUE,IF(SEARCH(K$1,$A157)&gt;0,TRUE,FALSE)),"")</f>
        <v/>
      </c>
      <c r="L157" s="17" t="str">
        <f>IFERROR(AND(OR(L1:L156,$AR157)=TRUE,IF(SEARCH(L$1,$A157)&gt;0,TRUE,FALSE)),"")</f>
        <v/>
      </c>
      <c r="M157" s="17" t="str">
        <f>IFERROR(AND(OR(M1:M156,$AR157)=TRUE,IF(SEARCH(M$1,$A157)&gt;0,TRUE,FALSE)),"")</f>
        <v/>
      </c>
      <c r="N157" s="17" t="str">
        <f>IFERROR(AND(OR(N1:Q156,$AR157)=TRUE,IF(SEARCH(N$1,$A157)&gt;0,TRUE,FALSE)),"")</f>
        <v/>
      </c>
      <c r="O157" s="17" t="str">
        <f>IFERROR(AND(OR(O1:Q156,$AR157)=TRUE,IF(SEARCH(O$1,$A157)&gt;0,TRUE,FALSE)),"")</f>
        <v/>
      </c>
      <c r="P157" s="17" t="str">
        <f>IFERROR(AND(OR(P1:Q156,$AR157)=TRUE,IF(SEARCH(P$1,$A157)&gt;0,TRUE,FALSE)),"")</f>
        <v/>
      </c>
      <c r="Q157" s="17" t="str">
        <f>IFERROR(AND(OR(Q1:Q156,$AR157)=TRUE,IF(SEARCH(Q$1,$A157)&gt;0,TRUE,FALSE)),"")</f>
        <v/>
      </c>
      <c r="R157" s="17" t="str">
        <f>IFERROR(AND(OR(R1:S156,$AR157)=TRUE,IF(SEARCH(R$1,$A157)&gt;0,TRUE,FALSE)),"")</f>
        <v/>
      </c>
      <c r="S157" s="17" t="str">
        <f>IFERROR(AND(OR(S1:S156,$AR157)=TRUE,IF(SEARCH(S$1,$A157)&gt;0,TRUE,FALSE)),"")</f>
        <v/>
      </c>
      <c r="T157" s="17" t="str">
        <f>IFERROR(AND(OR(T1:T156,$AR157)=TRUE,IF(SEARCH(T$1,$A157)&gt;0,TRUE,FALSE)),"")</f>
        <v/>
      </c>
      <c r="U157" s="17" t="str">
        <f>IFERROR(AND(OR(U1:V156,$AR157)=TRUE,IF(SEARCH(U$1,$A157)&gt;0,TRUE,FALSE)),"")</f>
        <v/>
      </c>
      <c r="V157" s="17" t="str">
        <f>IFERROR(AND(OR(V1:V156,$AR157)=TRUE,IF(SEARCH(V$1,$A157)&gt;0,TRUE,FALSE)),"")</f>
        <v/>
      </c>
      <c r="W157" s="17" t="str">
        <f>IFERROR(AND(OR(W1:Z156,$AR157)=TRUE,IF(SEARCH(W$1,$A157)&gt;0,TRUE,FALSE)),"")</f>
        <v/>
      </c>
      <c r="X157" s="17" t="str">
        <f>IFERROR(AND(OR(X1:Z156,$AR157)=TRUE,IF(SEARCH(X$1,$A157)&gt;0,TRUE,FALSE)),"")</f>
        <v/>
      </c>
      <c r="Y157" s="17" t="str">
        <f>IFERROR(AND(OR(Y1:Z156,$AR157)=TRUE,IF(SEARCH(Y$1,$A157)&gt;0,TRUE,FALSE)),"")</f>
        <v/>
      </c>
      <c r="Z157" s="17" t="str">
        <f>IFERROR(AND(OR(Z1:Z156,$AR157)=TRUE,IF(SEARCH(Z$1,$A157)&gt;0,TRUE,FALSE)),"")</f>
        <v/>
      </c>
      <c r="AA157" s="17" t="str">
        <f>IFERROR(AND(OR(AA1:AA156,$AR157)=TRUE,IF(SEARCH(AA$1,$A157)&gt;0,TRUE,FALSE)),"")</f>
        <v/>
      </c>
      <c r="AB157" s="17" t="str">
        <f>IFERROR(AND(OR(AB1:AE156,$AR157)=TRUE,IF(SEARCH(AB$1,$A157)&gt;0,TRUE,FALSE)),"")</f>
        <v/>
      </c>
      <c r="AC157" s="17" t="str">
        <f>IFERROR(AND(OR(AC1:AE156,$AR157)=TRUE,IF(SEARCH(AC$1,$A157)&gt;0,TRUE,FALSE)),"")</f>
        <v/>
      </c>
      <c r="AD157" s="17" t="str">
        <f>IFERROR(AND(OR(AD1:AE156,$AR157)=TRUE,IF(SEARCH(AD$1,$A157)&gt;0,TRUE,FALSE)),"")</f>
        <v/>
      </c>
      <c r="AE157" s="17" t="str">
        <f>IFERROR(AND(OR(AE1:AE156,$AR157)=TRUE,IF(SEARCH(AE$1,$A157)&gt;0,TRUE,FALSE)),"")</f>
        <v/>
      </c>
      <c r="AF157" s="17" t="str">
        <f>IFERROR(AND(OR(AF1:AG156,$AR157)=TRUE,IF(SEARCH(AF$1,$A157)&gt;0,TRUE,FALSE)),"")</f>
        <v/>
      </c>
      <c r="AG157" s="17" t="str">
        <f>IFERROR(AND(OR(AG1:AG156,$AR157)=TRUE,IF(SEARCH(AG$1,$A157)&gt;0,TRUE,FALSE)),"")</f>
        <v/>
      </c>
      <c r="AH157" s="17" t="str">
        <f>IFERROR(AND(OR(AH1:AH156,$AR157)=TRUE,IF(SEARCH(AH$1,$A157)&gt;0,TRUE,FALSE)),"")</f>
        <v/>
      </c>
      <c r="AI157" s="17" t="str">
        <f>IFERROR(AND(OR(AI1:AL156,$AR157)=TRUE,IF(SEARCH(AI$1,$A157)&gt;0,TRUE,FALSE)),"")</f>
        <v/>
      </c>
      <c r="AJ157" s="17" t="str">
        <f>IFERROR(AND(OR(AJ1:AL156,$AR157)=TRUE,IF(SEARCH(AJ$1,$A157)&gt;0,TRUE,FALSE)),"")</f>
        <v/>
      </c>
      <c r="AK157" s="17" t="str">
        <f>IFERROR(AND(OR(AK1:AL156,$AR157)=TRUE,IF(SEARCH(AK$1,$A157)&gt;0,TRUE,FALSE)),"")</f>
        <v/>
      </c>
      <c r="AL157" s="17" t="str">
        <f>IFERROR(AND(OR(AL1:AL156,$AR157)=TRUE,IF(SEARCH(AL$1,$A157)&gt;0,TRUE,FALSE)),"")</f>
        <v/>
      </c>
      <c r="AM157" s="17" t="str">
        <f>IFERROR(AND(OR(AM1:AO156,$AR157)=TRUE,IF(SEARCH(AM$1,$A157)&gt;0,TRUE,FALSE)),"")</f>
        <v/>
      </c>
      <c r="AN157" s="17" t="str">
        <f>IFERROR(AND(OR(AN1:AO156,$AR157)=TRUE,IF(SEARCH(AN$1,$A157)&gt;0,TRUE,FALSE)),"")</f>
        <v/>
      </c>
      <c r="AO157" s="17" t="str">
        <f>IFERROR(AND(OR(AO1:AO156,$AR157)=TRUE,IF(SEARCH(AO$1,$A157)&gt;0,TRUE,FALSE)),"")</f>
        <v/>
      </c>
      <c r="AP157" s="17">
        <f t="shared" si="20"/>
        <v>0</v>
      </c>
      <c r="AQ157" s="17" t="b">
        <f t="shared" si="21"/>
        <v>0</v>
      </c>
      <c r="AR157" s="17" t="b">
        <f t="shared" si="22"/>
        <v>0</v>
      </c>
      <c r="AS157" s="17" t="b">
        <f t="shared" si="23"/>
        <v>0</v>
      </c>
      <c r="AT157" s="17" t="b">
        <f>IF(E157&gt;'Overview (RESPONSES REQUIRED)'!$F$56,FALSE,TRUE)</f>
        <v>0</v>
      </c>
      <c r="AU157" s="17" t="b">
        <f>IF('Overview (RESPONSES REQUIRED)'!$D$56="Y", TRUE, FALSE)</f>
        <v>0</v>
      </c>
      <c r="AV157" s="17" t="str">
        <f t="shared" si="24"/>
        <v>N</v>
      </c>
    </row>
    <row r="158" spans="1:48" ht="15" x14ac:dyDescent="0.15">
      <c r="A158" s="17" t="s">
        <v>2119</v>
      </c>
      <c r="B158" s="17">
        <v>1</v>
      </c>
      <c r="C158" s="17">
        <v>1</v>
      </c>
      <c r="D158" s="17" t="s">
        <v>2020</v>
      </c>
      <c r="E158" s="17">
        <v>2</v>
      </c>
      <c r="F158" s="17" t="str">
        <f>IF('ENDC-mmW'!P161="Y", "Y", IF('ENDC-mmW'!P161="N", "N", 0))</f>
        <v>N</v>
      </c>
      <c r="G158" s="17" t="str">
        <f>IFERROR(AND(OR(G1:H157,$AR158)=TRUE,IF(SEARCH(G$1,$A158)&gt;0,TRUE,FALSE)),"")</f>
        <v/>
      </c>
      <c r="H158" s="17" t="str">
        <f>IFERROR(AND(OR(H1:H157,$AR158)=TRUE,IF(SEARCH(H$1,$A158)&gt;0,TRUE,FALSE)),"")</f>
        <v/>
      </c>
      <c r="I158" s="17" t="str">
        <f>IFERROR(AND(OR(I1:L157,$AR158)=TRUE,IF(SEARCH(I$1,$A158)&gt;0,TRUE,FALSE)),"")</f>
        <v/>
      </c>
      <c r="J158" s="17" t="str">
        <f>IFERROR(AND(OR(J1:L157,$AR158)=TRUE,IF(SEARCH(J$1,$A158)&gt;0,TRUE,FALSE)),"")</f>
        <v/>
      </c>
      <c r="K158" s="17" t="str">
        <f>IFERROR(AND(OR(K1:L157,$AR158)=TRUE,IF(SEARCH(K$1,$A158)&gt;0,TRUE,FALSE)),"")</f>
        <v/>
      </c>
      <c r="L158" s="17" t="str">
        <f>IFERROR(AND(OR(L1:L157,$AR158)=TRUE,IF(SEARCH(L$1,$A158)&gt;0,TRUE,FALSE)),"")</f>
        <v/>
      </c>
      <c r="M158" s="17" t="str">
        <f>IFERROR(AND(OR(M1:M157,$AR158)=TRUE,IF(SEARCH(M$1,$A158)&gt;0,TRUE,FALSE)),"")</f>
        <v/>
      </c>
      <c r="N158" s="17" t="b">
        <f>IFERROR(AND(OR(N1:Q157,$AR158)=TRUE,IF(SEARCH(N$1,$A158)&gt;0,TRUE,FALSE)),"")</f>
        <v>0</v>
      </c>
      <c r="O158" s="17" t="str">
        <f>IFERROR(AND(OR(O1:Q157,$AR158)=TRUE,IF(SEARCH(O$1,$A158)&gt;0,TRUE,FALSE)),"")</f>
        <v/>
      </c>
      <c r="P158" s="17" t="str">
        <f>IFERROR(AND(OR(P1:Q157,$AR158)=TRUE,IF(SEARCH(P$1,$A158)&gt;0,TRUE,FALSE)),"")</f>
        <v/>
      </c>
      <c r="Q158" s="17" t="str">
        <f>IFERROR(AND(OR(Q1:Q157,$AR158)=TRUE,IF(SEARCH(Q$1,$A158)&gt;0,TRUE,FALSE)),"")</f>
        <v/>
      </c>
      <c r="R158" s="17" t="str">
        <f>IFERROR(AND(OR(R1:S157,$AR158)=TRUE,IF(SEARCH(R$1,$A158)&gt;0,TRUE,FALSE)),"")</f>
        <v/>
      </c>
      <c r="S158" s="17" t="str">
        <f>IFERROR(AND(OR(S1:S157,$AR158)=TRUE,IF(SEARCH(S$1,$A158)&gt;0,TRUE,FALSE)),"")</f>
        <v/>
      </c>
      <c r="T158" s="17" t="str">
        <f>IFERROR(AND(OR(T1:T157,$AR158)=TRUE,IF(SEARCH(T$1,$A158)&gt;0,TRUE,FALSE)),"")</f>
        <v/>
      </c>
      <c r="U158" s="17" t="str">
        <f>IFERROR(AND(OR(U1:V157,$AR158)=TRUE,IF(SEARCH(U$1,$A158)&gt;0,TRUE,FALSE)),"")</f>
        <v/>
      </c>
      <c r="V158" s="17" t="str">
        <f>IFERROR(AND(OR(V1:V157,$AR158)=TRUE,IF(SEARCH(V$1,$A158)&gt;0,TRUE,FALSE)),"")</f>
        <v/>
      </c>
      <c r="W158" s="17" t="str">
        <f>IFERROR(AND(OR(W1:Z157,$AR158)=TRUE,IF(SEARCH(W$1,$A158)&gt;0,TRUE,FALSE)),"")</f>
        <v/>
      </c>
      <c r="X158" s="17" t="str">
        <f>IFERROR(AND(OR(X1:Z157,$AR158)=TRUE,IF(SEARCH(X$1,$A158)&gt;0,TRUE,FALSE)),"")</f>
        <v/>
      </c>
      <c r="Y158" s="17" t="str">
        <f>IFERROR(AND(OR(Y1:Z157,$AR158)=TRUE,IF(SEARCH(Y$1,$A158)&gt;0,TRUE,FALSE)),"")</f>
        <v/>
      </c>
      <c r="Z158" s="17" t="str">
        <f>IFERROR(AND(OR(Z1:Z157,$AR158)=TRUE,IF(SEARCH(Z$1,$A158)&gt;0,TRUE,FALSE)),"")</f>
        <v/>
      </c>
      <c r="AA158" s="17" t="str">
        <f>IFERROR(AND(OR(AA1:AA157,$AR158)=TRUE,IF(SEARCH(AA$1,$A158)&gt;0,TRUE,FALSE)),"")</f>
        <v/>
      </c>
      <c r="AB158" s="17" t="str">
        <f>IFERROR(AND(OR(AB1:AE157,$AR158)=TRUE,IF(SEARCH(AB$1,$A158)&gt;0,TRUE,FALSE)),"")</f>
        <v/>
      </c>
      <c r="AC158" s="17" t="str">
        <f>IFERROR(AND(OR(AC1:AE157,$AR158)=TRUE,IF(SEARCH(AC$1,$A158)&gt;0,TRUE,FALSE)),"")</f>
        <v/>
      </c>
      <c r="AD158" s="17" t="str">
        <f>IFERROR(AND(OR(AD1:AE157,$AR158)=TRUE,IF(SEARCH(AD$1,$A158)&gt;0,TRUE,FALSE)),"")</f>
        <v/>
      </c>
      <c r="AE158" s="17" t="str">
        <f>IFERROR(AND(OR(AE1:AE157,$AR158)=TRUE,IF(SEARCH(AE$1,$A158)&gt;0,TRUE,FALSE)),"")</f>
        <v/>
      </c>
      <c r="AF158" s="17" t="str">
        <f>IFERROR(AND(OR(AF1:AG157,$AR158)=TRUE,IF(SEARCH(AF$1,$A158)&gt;0,TRUE,FALSE)),"")</f>
        <v/>
      </c>
      <c r="AG158" s="17" t="str">
        <f>IFERROR(AND(OR(AG1:AG157,$AR158)=TRUE,IF(SEARCH(AG$1,$A158)&gt;0,TRUE,FALSE)),"")</f>
        <v/>
      </c>
      <c r="AH158" s="17" t="str">
        <f>IFERROR(AND(OR(AH1:AH157,$AR158)=TRUE,IF(SEARCH(AH$1,$A158)&gt;0,TRUE,FALSE)),"")</f>
        <v/>
      </c>
      <c r="AI158" s="17" t="str">
        <f>IFERROR(AND(OR(AI1:AL157,$AR158)=TRUE,IF(SEARCH(AI$1,$A158)&gt;0,TRUE,FALSE)),"")</f>
        <v/>
      </c>
      <c r="AJ158" s="17" t="str">
        <f>IFERROR(AND(OR(AJ1:AL157,$AR158)=TRUE,IF(SEARCH(AJ$1,$A158)&gt;0,TRUE,FALSE)),"")</f>
        <v/>
      </c>
      <c r="AK158" s="17" t="str">
        <f>IFERROR(AND(OR(AK1:AL157,$AR158)=TRUE,IF(SEARCH(AK$1,$A158)&gt;0,TRUE,FALSE)),"")</f>
        <v/>
      </c>
      <c r="AL158" s="17" t="str">
        <f>IFERROR(AND(OR(AL1:AL157,$AR158)=TRUE,IF(SEARCH(AL$1,$A158)&gt;0,TRUE,FALSE)),"")</f>
        <v/>
      </c>
      <c r="AM158" s="17" t="str">
        <f>IFERROR(AND(OR(AM1:AO157,$AR158)=TRUE,IF(SEARCH(AM$1,$A158)&gt;0,TRUE,FALSE)),"")</f>
        <v/>
      </c>
      <c r="AN158" s="17" t="str">
        <f>IFERROR(AND(OR(AN1:AO157,$AR158)=TRUE,IF(SEARCH(AN$1,$A158)&gt;0,TRUE,FALSE)),"")</f>
        <v/>
      </c>
      <c r="AO158" s="17" t="str">
        <f>IFERROR(AND(OR(AO1:AO157,$AR158)=TRUE,IF(SEARCH(AO$1,$A158)&gt;0,TRUE,FALSE)),"")</f>
        <v/>
      </c>
      <c r="AP158" s="17">
        <f t="shared" si="20"/>
        <v>0</v>
      </c>
      <c r="AQ158" s="17" t="b">
        <f t="shared" si="21"/>
        <v>0</v>
      </c>
      <c r="AR158" s="17" t="b">
        <f t="shared" si="22"/>
        <v>0</v>
      </c>
      <c r="AS158" s="17" t="b">
        <f t="shared" si="23"/>
        <v>0</v>
      </c>
      <c r="AT158" s="17" t="b">
        <f>IF(E158&gt;'Overview (RESPONSES REQUIRED)'!$F$56,FALSE,TRUE)</f>
        <v>0</v>
      </c>
      <c r="AU158" s="17" t="b">
        <f>IF('Overview (RESPONSES REQUIRED)'!$D$56="Y", TRUE, FALSE)</f>
        <v>0</v>
      </c>
      <c r="AV158" s="17" t="str">
        <f t="shared" si="24"/>
        <v>N</v>
      </c>
    </row>
    <row r="159" spans="1:48" ht="15" x14ac:dyDescent="0.15">
      <c r="A159" s="17" t="s">
        <v>2120</v>
      </c>
      <c r="B159" s="17">
        <v>1</v>
      </c>
      <c r="C159" s="17">
        <v>1</v>
      </c>
      <c r="D159" s="17" t="s">
        <v>2020</v>
      </c>
      <c r="E159" s="17">
        <v>2</v>
      </c>
      <c r="F159" s="17" t="str">
        <f>IF('ENDC-mmW'!P162="Y", "Y", IF('ENDC-mmW'!P162="N", "N", 0))</f>
        <v>N</v>
      </c>
      <c r="G159" s="17" t="str">
        <f>IFERROR(AND(OR(G1:H158,$AR159)=TRUE,IF(SEARCH(G$1,$A159)&gt;0,TRUE,FALSE)),"")</f>
        <v/>
      </c>
      <c r="H159" s="17" t="str">
        <f>IFERROR(AND(OR(H1:H158,$AR159)=TRUE,IF(SEARCH(H$1,$A159)&gt;0,TRUE,FALSE)),"")</f>
        <v/>
      </c>
      <c r="I159" s="17" t="str">
        <f>IFERROR(AND(OR(I1:L158,$AR159)=TRUE,IF(SEARCH(I$1,$A159)&gt;0,TRUE,FALSE)),"")</f>
        <v/>
      </c>
      <c r="J159" s="17" t="str">
        <f>IFERROR(AND(OR(J1:L158,$AR159)=TRUE,IF(SEARCH(J$1,$A159)&gt;0,TRUE,FALSE)),"")</f>
        <v/>
      </c>
      <c r="K159" s="17" t="str">
        <f>IFERROR(AND(OR(K1:L158,$AR159)=TRUE,IF(SEARCH(K$1,$A159)&gt;0,TRUE,FALSE)),"")</f>
        <v/>
      </c>
      <c r="L159" s="17" t="str">
        <f>IFERROR(AND(OR(L1:L158,$AR159)=TRUE,IF(SEARCH(L$1,$A159)&gt;0,TRUE,FALSE)),"")</f>
        <v/>
      </c>
      <c r="M159" s="17" t="str">
        <f>IFERROR(AND(OR(M1:M158,$AR159)=TRUE,IF(SEARCH(M$1,$A159)&gt;0,TRUE,FALSE)),"")</f>
        <v/>
      </c>
      <c r="N159" s="17" t="str">
        <f>IFERROR(AND(OR(N1:Q158,$AR159)=TRUE,IF(SEARCH(N$1,$A159)&gt;0,TRUE,FALSE)),"")</f>
        <v/>
      </c>
      <c r="O159" s="17" t="str">
        <f>IFERROR(AND(OR(O1:Q158,$AR159)=TRUE,IF(SEARCH(O$1,$A159)&gt;0,TRUE,FALSE)),"")</f>
        <v/>
      </c>
      <c r="P159" s="17" t="str">
        <f>IFERROR(AND(OR(P1:Q158,$AR159)=TRUE,IF(SEARCH(P$1,$A159)&gt;0,TRUE,FALSE)),"")</f>
        <v/>
      </c>
      <c r="Q159" s="17" t="str">
        <f>IFERROR(AND(OR(Q1:Q158,$AR159)=TRUE,IF(SEARCH(Q$1,$A159)&gt;0,TRUE,FALSE)),"")</f>
        <v/>
      </c>
      <c r="R159" s="17" t="str">
        <f>IFERROR(AND(OR(R1:S158,$AR159)=TRUE,IF(SEARCH(R$1,$A159)&gt;0,TRUE,FALSE)),"")</f>
        <v/>
      </c>
      <c r="S159" s="17" t="str">
        <f>IFERROR(AND(OR(S1:S158,$AR159)=TRUE,IF(SEARCH(S$1,$A159)&gt;0,TRUE,FALSE)),"")</f>
        <v/>
      </c>
      <c r="T159" s="17" t="b">
        <f>IFERROR(AND(OR(T1:T158,$AR159)=TRUE,IF(SEARCH(T$1,$A159)&gt;0,TRUE,FALSE)),"")</f>
        <v>0</v>
      </c>
      <c r="U159" s="17" t="str">
        <f>IFERROR(AND(OR(U1:V158,$AR159)=TRUE,IF(SEARCH(U$1,$A159)&gt;0,TRUE,FALSE)),"")</f>
        <v/>
      </c>
      <c r="V159" s="17" t="str">
        <f>IFERROR(AND(OR(V1:V158,$AR159)=TRUE,IF(SEARCH(V$1,$A159)&gt;0,TRUE,FALSE)),"")</f>
        <v/>
      </c>
      <c r="W159" s="17" t="str">
        <f>IFERROR(AND(OR(W1:Z158,$AR159)=TRUE,IF(SEARCH(W$1,$A159)&gt;0,TRUE,FALSE)),"")</f>
        <v/>
      </c>
      <c r="X159" s="17" t="str">
        <f>IFERROR(AND(OR(X1:Z158,$AR159)=TRUE,IF(SEARCH(X$1,$A159)&gt;0,TRUE,FALSE)),"")</f>
        <v/>
      </c>
      <c r="Y159" s="17" t="str">
        <f>IFERROR(AND(OR(Y1:Z158,$AR159)=TRUE,IF(SEARCH(Y$1,$A159)&gt;0,TRUE,FALSE)),"")</f>
        <v/>
      </c>
      <c r="Z159" s="17" t="str">
        <f>IFERROR(AND(OR(Z1:Z158,$AR159)=TRUE,IF(SEARCH(Z$1,$A159)&gt;0,TRUE,FALSE)),"")</f>
        <v/>
      </c>
      <c r="AA159" s="17" t="str">
        <f>IFERROR(AND(OR(AA1:AA158,$AR159)=TRUE,IF(SEARCH(AA$1,$A159)&gt;0,TRUE,FALSE)),"")</f>
        <v/>
      </c>
      <c r="AB159" s="17" t="str">
        <f>IFERROR(AND(OR(AB1:AE158,$AR159)=TRUE,IF(SEARCH(AB$1,$A159)&gt;0,TRUE,FALSE)),"")</f>
        <v/>
      </c>
      <c r="AC159" s="17" t="str">
        <f>IFERROR(AND(OR(AC1:AE158,$AR159)=TRUE,IF(SEARCH(AC$1,$A159)&gt;0,TRUE,FALSE)),"")</f>
        <v/>
      </c>
      <c r="AD159" s="17" t="str">
        <f>IFERROR(AND(OR(AD1:AE158,$AR159)=TRUE,IF(SEARCH(AD$1,$A159)&gt;0,TRUE,FALSE)),"")</f>
        <v/>
      </c>
      <c r="AE159" s="17" t="str">
        <f>IFERROR(AND(OR(AE1:AE158,$AR159)=TRUE,IF(SEARCH(AE$1,$A159)&gt;0,TRUE,FALSE)),"")</f>
        <v/>
      </c>
      <c r="AF159" s="17" t="str">
        <f>IFERROR(AND(OR(AF1:AG158,$AR159)=TRUE,IF(SEARCH(AF$1,$A159)&gt;0,TRUE,FALSE)),"")</f>
        <v/>
      </c>
      <c r="AG159" s="17" t="str">
        <f>IFERROR(AND(OR(AG1:AG158,$AR159)=TRUE,IF(SEARCH(AG$1,$A159)&gt;0,TRUE,FALSE)),"")</f>
        <v/>
      </c>
      <c r="AH159" s="17" t="str">
        <f>IFERROR(AND(OR(AH1:AH158,$AR159)=TRUE,IF(SEARCH(AH$1,$A159)&gt;0,TRUE,FALSE)),"")</f>
        <v/>
      </c>
      <c r="AI159" s="17" t="str">
        <f>IFERROR(AND(OR(AI1:AL158,$AR159)=TRUE,IF(SEARCH(AI$1,$A159)&gt;0,TRUE,FALSE)),"")</f>
        <v/>
      </c>
      <c r="AJ159" s="17" t="str">
        <f>IFERROR(AND(OR(AJ1:AL158,$AR159)=TRUE,IF(SEARCH(AJ$1,$A159)&gt;0,TRUE,FALSE)),"")</f>
        <v/>
      </c>
      <c r="AK159" s="17" t="str">
        <f>IFERROR(AND(OR(AK1:AL158,$AR159)=TRUE,IF(SEARCH(AK$1,$A159)&gt;0,TRUE,FALSE)),"")</f>
        <v/>
      </c>
      <c r="AL159" s="17" t="str">
        <f>IFERROR(AND(OR(AL1:AL158,$AR159)=TRUE,IF(SEARCH(AL$1,$A159)&gt;0,TRUE,FALSE)),"")</f>
        <v/>
      </c>
      <c r="AM159" s="17" t="str">
        <f>IFERROR(AND(OR(AM1:AO158,$AR159)=TRUE,IF(SEARCH(AM$1,$A159)&gt;0,TRUE,FALSE)),"")</f>
        <v/>
      </c>
      <c r="AN159" s="17" t="str">
        <f>IFERROR(AND(OR(AN1:AO158,$AR159)=TRUE,IF(SEARCH(AN$1,$A159)&gt;0,TRUE,FALSE)),"")</f>
        <v/>
      </c>
      <c r="AO159" s="17" t="str">
        <f>IFERROR(AND(OR(AO1:AO158,$AR159)=TRUE,IF(SEARCH(AO$1,$A159)&gt;0,TRUE,FALSE)),"")</f>
        <v/>
      </c>
      <c r="AP159" s="17">
        <f t="shared" si="20"/>
        <v>0</v>
      </c>
      <c r="AQ159" s="17" t="b">
        <f t="shared" si="21"/>
        <v>0</v>
      </c>
      <c r="AR159" s="17" t="b">
        <f t="shared" si="22"/>
        <v>0</v>
      </c>
      <c r="AS159" s="17" t="b">
        <f t="shared" si="23"/>
        <v>0</v>
      </c>
      <c r="AT159" s="17" t="b">
        <f>IF(E159&gt;'Overview (RESPONSES REQUIRED)'!$F$56,FALSE,TRUE)</f>
        <v>0</v>
      </c>
      <c r="AU159" s="17" t="b">
        <f>IF('Overview (RESPONSES REQUIRED)'!$D$56="Y", TRUE, FALSE)</f>
        <v>0</v>
      </c>
      <c r="AV159" s="17" t="str">
        <f t="shared" si="24"/>
        <v>N</v>
      </c>
    </row>
    <row r="160" spans="1:48" ht="15" x14ac:dyDescent="0.15">
      <c r="A160" s="17" t="s">
        <v>2121</v>
      </c>
      <c r="B160" s="17">
        <v>1</v>
      </c>
      <c r="C160" s="17">
        <v>1</v>
      </c>
      <c r="D160" s="17" t="s">
        <v>2020</v>
      </c>
      <c r="E160" s="17">
        <v>2</v>
      </c>
      <c r="F160" s="17" t="str">
        <f>IF('ENDC-mmW'!P163="Y", "Y", IF('ENDC-mmW'!P163="N", "N", 0))</f>
        <v>N</v>
      </c>
      <c r="G160" s="17" t="str">
        <f>IFERROR(AND(OR(G1:H159,$AR160)=TRUE,IF(SEARCH(G$1,$A160)&gt;0,TRUE,FALSE)),"")</f>
        <v/>
      </c>
      <c r="H160" s="17" t="str">
        <f>IFERROR(AND(OR(H1:H159,$AR160)=TRUE,IF(SEARCH(H$1,$A160)&gt;0,TRUE,FALSE)),"")</f>
        <v/>
      </c>
      <c r="I160" s="17" t="b">
        <f>IFERROR(AND(OR(I1:L159,$AR160)=TRUE,IF(SEARCH(I$1,$A160)&gt;0,TRUE,FALSE)),"")</f>
        <v>0</v>
      </c>
      <c r="J160" s="17" t="str">
        <f>IFERROR(AND(OR(J1:L159,$AR160)=TRUE,IF(SEARCH(J$1,$A160)&gt;0,TRUE,FALSE)),"")</f>
        <v/>
      </c>
      <c r="K160" s="17" t="str">
        <f>IFERROR(AND(OR(K1:L159,$AR160)=TRUE,IF(SEARCH(K$1,$A160)&gt;0,TRUE,FALSE)),"")</f>
        <v/>
      </c>
      <c r="L160" s="17" t="str">
        <f>IFERROR(AND(OR(L1:L159,$AR160)=TRUE,IF(SEARCH(L$1,$A160)&gt;0,TRUE,FALSE)),"")</f>
        <v/>
      </c>
      <c r="M160" s="17" t="str">
        <f>IFERROR(AND(OR(M1:M159,$AR160)=TRUE,IF(SEARCH(M$1,$A160)&gt;0,TRUE,FALSE)),"")</f>
        <v/>
      </c>
      <c r="N160" s="17" t="str">
        <f>IFERROR(AND(OR(N1:Q159,$AR160)=TRUE,IF(SEARCH(N$1,$A160)&gt;0,TRUE,FALSE)),"")</f>
        <v/>
      </c>
      <c r="O160" s="17" t="str">
        <f>IFERROR(AND(OR(O1:Q159,$AR160)=TRUE,IF(SEARCH(O$1,$A160)&gt;0,TRUE,FALSE)),"")</f>
        <v/>
      </c>
      <c r="P160" s="17" t="str">
        <f>IFERROR(AND(OR(P1:Q159,$AR160)=TRUE,IF(SEARCH(P$1,$A160)&gt;0,TRUE,FALSE)),"")</f>
        <v/>
      </c>
      <c r="Q160" s="17" t="str">
        <f>IFERROR(AND(OR(Q1:Q159,$AR160)=TRUE,IF(SEARCH(Q$1,$A160)&gt;0,TRUE,FALSE)),"")</f>
        <v/>
      </c>
      <c r="R160" s="17" t="str">
        <f>IFERROR(AND(OR(R1:S159,$AR160)=TRUE,IF(SEARCH(R$1,$A160)&gt;0,TRUE,FALSE)),"")</f>
        <v/>
      </c>
      <c r="S160" s="17" t="str">
        <f>IFERROR(AND(OR(S1:S159,$AR160)=TRUE,IF(SEARCH(S$1,$A160)&gt;0,TRUE,FALSE)),"")</f>
        <v/>
      </c>
      <c r="T160" s="17" t="str">
        <f>IFERROR(AND(OR(T1:T159,$AR160)=TRUE,IF(SEARCH(T$1,$A160)&gt;0,TRUE,FALSE)),"")</f>
        <v/>
      </c>
      <c r="U160" s="17" t="str">
        <f>IFERROR(AND(OR(U1:V159,$AR160)=TRUE,IF(SEARCH(U$1,$A160)&gt;0,TRUE,FALSE)),"")</f>
        <v/>
      </c>
      <c r="V160" s="17" t="str">
        <f>IFERROR(AND(OR(V1:V159,$AR160)=TRUE,IF(SEARCH(V$1,$A160)&gt;0,TRUE,FALSE)),"")</f>
        <v/>
      </c>
      <c r="W160" s="17" t="str">
        <f>IFERROR(AND(OR(W1:Z159,$AR160)=TRUE,IF(SEARCH(W$1,$A160)&gt;0,TRUE,FALSE)),"")</f>
        <v/>
      </c>
      <c r="X160" s="17" t="str">
        <f>IFERROR(AND(OR(X1:Z159,$AR160)=TRUE,IF(SEARCH(X$1,$A160)&gt;0,TRUE,FALSE)),"")</f>
        <v/>
      </c>
      <c r="Y160" s="17" t="str">
        <f>IFERROR(AND(OR(Y1:Z159,$AR160)=TRUE,IF(SEARCH(Y$1,$A160)&gt;0,TRUE,FALSE)),"")</f>
        <v/>
      </c>
      <c r="Z160" s="17" t="str">
        <f>IFERROR(AND(OR(Z1:Z159,$AR160)=TRUE,IF(SEARCH(Z$1,$A160)&gt;0,TRUE,FALSE)),"")</f>
        <v/>
      </c>
      <c r="AA160" s="17" t="str">
        <f>IFERROR(AND(OR(AA1:AA159,$AR160)=TRUE,IF(SEARCH(AA$1,$A160)&gt;0,TRUE,FALSE)),"")</f>
        <v/>
      </c>
      <c r="AB160" s="17" t="str">
        <f>IFERROR(AND(OR(AB1:AE159,$AR160)=TRUE,IF(SEARCH(AB$1,$A160)&gt;0,TRUE,FALSE)),"")</f>
        <v/>
      </c>
      <c r="AC160" s="17" t="str">
        <f>IFERROR(AND(OR(AC1:AE159,$AR160)=TRUE,IF(SEARCH(AC$1,$A160)&gt;0,TRUE,FALSE)),"")</f>
        <v/>
      </c>
      <c r="AD160" s="17" t="str">
        <f>IFERROR(AND(OR(AD1:AE159,$AR160)=TRUE,IF(SEARCH(AD$1,$A160)&gt;0,TRUE,FALSE)),"")</f>
        <v/>
      </c>
      <c r="AE160" s="17" t="str">
        <f>IFERROR(AND(OR(AE1:AE159,$AR160)=TRUE,IF(SEARCH(AE$1,$A160)&gt;0,TRUE,FALSE)),"")</f>
        <v/>
      </c>
      <c r="AF160" s="17" t="str">
        <f>IFERROR(AND(OR(AF1:AG159,$AR160)=TRUE,IF(SEARCH(AF$1,$A160)&gt;0,TRUE,FALSE)),"")</f>
        <v/>
      </c>
      <c r="AG160" s="17" t="str">
        <f>IFERROR(AND(OR(AG1:AG159,$AR160)=TRUE,IF(SEARCH(AG$1,$A160)&gt;0,TRUE,FALSE)),"")</f>
        <v/>
      </c>
      <c r="AH160" s="17" t="str">
        <f>IFERROR(AND(OR(AH1:AH159,$AR160)=TRUE,IF(SEARCH(AH$1,$A160)&gt;0,TRUE,FALSE)),"")</f>
        <v/>
      </c>
      <c r="AI160" s="17" t="str">
        <f>IFERROR(AND(OR(AI1:AL159,$AR160)=TRUE,IF(SEARCH(AI$1,$A160)&gt;0,TRUE,FALSE)),"")</f>
        <v/>
      </c>
      <c r="AJ160" s="17" t="str">
        <f>IFERROR(AND(OR(AJ1:AL159,$AR160)=TRUE,IF(SEARCH(AJ$1,$A160)&gt;0,TRUE,FALSE)),"")</f>
        <v/>
      </c>
      <c r="AK160" s="17" t="str">
        <f>IFERROR(AND(OR(AK1:AL159,$AR160)=TRUE,IF(SEARCH(AK$1,$A160)&gt;0,TRUE,FALSE)),"")</f>
        <v/>
      </c>
      <c r="AL160" s="17" t="str">
        <f>IFERROR(AND(OR(AL1:AL159,$AR160)=TRUE,IF(SEARCH(AL$1,$A160)&gt;0,TRUE,FALSE)),"")</f>
        <v/>
      </c>
      <c r="AM160" s="17" t="str">
        <f>IFERROR(AND(OR(AM1:AO159,$AR160)=TRUE,IF(SEARCH(AM$1,$A160)&gt;0,TRUE,FALSE)),"")</f>
        <v/>
      </c>
      <c r="AN160" s="17" t="str">
        <f>IFERROR(AND(OR(AN1:AO159,$AR160)=TRUE,IF(SEARCH(AN$1,$A160)&gt;0,TRUE,FALSE)),"")</f>
        <v/>
      </c>
      <c r="AO160" s="17" t="str">
        <f>IFERROR(AND(OR(AO1:AO159,$AR160)=TRUE,IF(SEARCH(AO$1,$A160)&gt;0,TRUE,FALSE)),"")</f>
        <v/>
      </c>
      <c r="AP160" s="17">
        <f t="shared" si="20"/>
        <v>0</v>
      </c>
      <c r="AQ160" s="17" t="b">
        <f t="shared" si="21"/>
        <v>0</v>
      </c>
      <c r="AR160" s="17" t="b">
        <f t="shared" si="22"/>
        <v>0</v>
      </c>
      <c r="AS160" s="17" t="b">
        <f t="shared" si="23"/>
        <v>0</v>
      </c>
      <c r="AT160" s="17" t="b">
        <f>IF(E160&gt;'Overview (RESPONSES REQUIRED)'!$F$56,FALSE,TRUE)</f>
        <v>0</v>
      </c>
      <c r="AU160" s="17" t="b">
        <f>IF('Overview (RESPONSES REQUIRED)'!$D$56="Y", TRUE, FALSE)</f>
        <v>0</v>
      </c>
      <c r="AV160" s="17" t="str">
        <f t="shared" si="24"/>
        <v>N</v>
      </c>
    </row>
    <row r="161" spans="1:48" ht="15" x14ac:dyDescent="0.15">
      <c r="A161" s="17" t="s">
        <v>2122</v>
      </c>
      <c r="B161" s="17">
        <v>1</v>
      </c>
      <c r="C161" s="17">
        <v>1</v>
      </c>
      <c r="D161" s="17" t="s">
        <v>2020</v>
      </c>
      <c r="E161" s="17">
        <v>2</v>
      </c>
      <c r="F161" s="17" t="str">
        <f>IF('ENDC-mmW'!P164="Y", "Y", IF('ENDC-mmW'!P164="N", "N", 0))</f>
        <v>N</v>
      </c>
      <c r="G161" s="17" t="str">
        <f>IFERROR(AND(OR(G1:H160,$AR161)=TRUE,IF(SEARCH(G$1,$A161)&gt;0,TRUE,FALSE)),"")</f>
        <v/>
      </c>
      <c r="H161" s="17" t="str">
        <f>IFERROR(AND(OR(H1:H160,$AR161)=TRUE,IF(SEARCH(H$1,$A161)&gt;0,TRUE,FALSE)),"")</f>
        <v/>
      </c>
      <c r="I161" s="17" t="str">
        <f>IFERROR(AND(OR(I1:L160,$AR161)=TRUE,IF(SEARCH(I$1,$A161)&gt;0,TRUE,FALSE)),"")</f>
        <v/>
      </c>
      <c r="J161" s="17" t="str">
        <f>IFERROR(AND(OR(J1:L160,$AR161)=TRUE,IF(SEARCH(J$1,$A161)&gt;0,TRUE,FALSE)),"")</f>
        <v/>
      </c>
      <c r="K161" s="17" t="str">
        <f>IFERROR(AND(OR(K1:L160,$AR161)=TRUE,IF(SEARCH(K$1,$A161)&gt;0,TRUE,FALSE)),"")</f>
        <v/>
      </c>
      <c r="L161" s="17" t="str">
        <f>IFERROR(AND(OR(L1:L160,$AR161)=TRUE,IF(SEARCH(L$1,$A161)&gt;0,TRUE,FALSE)),"")</f>
        <v/>
      </c>
      <c r="M161" s="17" t="str">
        <f>IFERROR(AND(OR(M1:M160,$AR161)=TRUE,IF(SEARCH(M$1,$A161)&gt;0,TRUE,FALSE)),"")</f>
        <v/>
      </c>
      <c r="N161" s="17" t="b">
        <f>IFERROR(AND(OR(N1:Q160,$AR161)=TRUE,IF(SEARCH(N$1,$A161)&gt;0,TRUE,FALSE)),"")</f>
        <v>0</v>
      </c>
      <c r="O161" s="17" t="str">
        <f>IFERROR(AND(OR(O1:Q160,$AR161)=TRUE,IF(SEARCH(O$1,$A161)&gt;0,TRUE,FALSE)),"")</f>
        <v/>
      </c>
      <c r="P161" s="17" t="str">
        <f>IFERROR(AND(OR(P1:Q160,$AR161)=TRUE,IF(SEARCH(P$1,$A161)&gt;0,TRUE,FALSE)),"")</f>
        <v/>
      </c>
      <c r="Q161" s="17" t="str">
        <f>IFERROR(AND(OR(Q1:Q160,$AR161)=TRUE,IF(SEARCH(Q$1,$A161)&gt;0,TRUE,FALSE)),"")</f>
        <v/>
      </c>
      <c r="R161" s="17" t="str">
        <f>IFERROR(AND(OR(R1:S160,$AR161)=TRUE,IF(SEARCH(R$1,$A161)&gt;0,TRUE,FALSE)),"")</f>
        <v/>
      </c>
      <c r="S161" s="17" t="str">
        <f>IFERROR(AND(OR(S1:S160,$AR161)=TRUE,IF(SEARCH(S$1,$A161)&gt;0,TRUE,FALSE)),"")</f>
        <v/>
      </c>
      <c r="T161" s="17" t="str">
        <f>IFERROR(AND(OR(T1:T160,$AR161)=TRUE,IF(SEARCH(T$1,$A161)&gt;0,TRUE,FALSE)),"")</f>
        <v/>
      </c>
      <c r="U161" s="17" t="str">
        <f>IFERROR(AND(OR(U1:V160,$AR161)=TRUE,IF(SEARCH(U$1,$A161)&gt;0,TRUE,FALSE)),"")</f>
        <v/>
      </c>
      <c r="V161" s="17" t="str">
        <f>IFERROR(AND(OR(V1:V160,$AR161)=TRUE,IF(SEARCH(V$1,$A161)&gt;0,TRUE,FALSE)),"")</f>
        <v/>
      </c>
      <c r="W161" s="17" t="str">
        <f>IFERROR(AND(OR(W1:Z160,$AR161)=TRUE,IF(SEARCH(W$1,$A161)&gt;0,TRUE,FALSE)),"")</f>
        <v/>
      </c>
      <c r="X161" s="17" t="str">
        <f>IFERROR(AND(OR(X1:Z160,$AR161)=TRUE,IF(SEARCH(X$1,$A161)&gt;0,TRUE,FALSE)),"")</f>
        <v/>
      </c>
      <c r="Y161" s="17" t="str">
        <f>IFERROR(AND(OR(Y1:Z160,$AR161)=TRUE,IF(SEARCH(Y$1,$A161)&gt;0,TRUE,FALSE)),"")</f>
        <v/>
      </c>
      <c r="Z161" s="17" t="str">
        <f>IFERROR(AND(OR(Z1:Z160,$AR161)=TRUE,IF(SEARCH(Z$1,$A161)&gt;0,TRUE,FALSE)),"")</f>
        <v/>
      </c>
      <c r="AA161" s="17" t="str">
        <f>IFERROR(AND(OR(AA1:AA160,$AR161)=TRUE,IF(SEARCH(AA$1,$A161)&gt;0,TRUE,FALSE)),"")</f>
        <v/>
      </c>
      <c r="AB161" s="17" t="str">
        <f>IFERROR(AND(OR(AB1:AE160,$AR161)=TRUE,IF(SEARCH(AB$1,$A161)&gt;0,TRUE,FALSE)),"")</f>
        <v/>
      </c>
      <c r="AC161" s="17" t="str">
        <f>IFERROR(AND(OR(AC1:AE160,$AR161)=TRUE,IF(SEARCH(AC$1,$A161)&gt;0,TRUE,FALSE)),"")</f>
        <v/>
      </c>
      <c r="AD161" s="17" t="str">
        <f>IFERROR(AND(OR(AD1:AE160,$AR161)=TRUE,IF(SEARCH(AD$1,$A161)&gt;0,TRUE,FALSE)),"")</f>
        <v/>
      </c>
      <c r="AE161" s="17" t="str">
        <f>IFERROR(AND(OR(AE1:AE160,$AR161)=TRUE,IF(SEARCH(AE$1,$A161)&gt;0,TRUE,FALSE)),"")</f>
        <v/>
      </c>
      <c r="AF161" s="17" t="str">
        <f>IFERROR(AND(OR(AF1:AG160,$AR161)=TRUE,IF(SEARCH(AF$1,$A161)&gt;0,TRUE,FALSE)),"")</f>
        <v/>
      </c>
      <c r="AG161" s="17" t="str">
        <f>IFERROR(AND(OR(AG1:AG160,$AR161)=TRUE,IF(SEARCH(AG$1,$A161)&gt;0,TRUE,FALSE)),"")</f>
        <v/>
      </c>
      <c r="AH161" s="17" t="str">
        <f>IFERROR(AND(OR(AH1:AH160,$AR161)=TRUE,IF(SEARCH(AH$1,$A161)&gt;0,TRUE,FALSE)),"")</f>
        <v/>
      </c>
      <c r="AI161" s="17" t="str">
        <f>IFERROR(AND(OR(AI1:AL160,$AR161)=TRUE,IF(SEARCH(AI$1,$A161)&gt;0,TRUE,FALSE)),"")</f>
        <v/>
      </c>
      <c r="AJ161" s="17" t="str">
        <f>IFERROR(AND(OR(AJ1:AL160,$AR161)=TRUE,IF(SEARCH(AJ$1,$A161)&gt;0,TRUE,FALSE)),"")</f>
        <v/>
      </c>
      <c r="AK161" s="17" t="str">
        <f>IFERROR(AND(OR(AK1:AL160,$AR161)=TRUE,IF(SEARCH(AK$1,$A161)&gt;0,TRUE,FALSE)),"")</f>
        <v/>
      </c>
      <c r="AL161" s="17" t="str">
        <f>IFERROR(AND(OR(AL1:AL160,$AR161)=TRUE,IF(SEARCH(AL$1,$A161)&gt;0,TRUE,FALSE)),"")</f>
        <v/>
      </c>
      <c r="AM161" s="17" t="str">
        <f>IFERROR(AND(OR(AM1:AO160,$AR161)=TRUE,IF(SEARCH(AM$1,$A161)&gt;0,TRUE,FALSE)),"")</f>
        <v/>
      </c>
      <c r="AN161" s="17" t="str">
        <f>IFERROR(AND(OR(AN1:AO160,$AR161)=TRUE,IF(SEARCH(AN$1,$A161)&gt;0,TRUE,FALSE)),"")</f>
        <v/>
      </c>
      <c r="AO161" s="17" t="str">
        <f>IFERROR(AND(OR(AO1:AO160,$AR161)=TRUE,IF(SEARCH(AO$1,$A161)&gt;0,TRUE,FALSE)),"")</f>
        <v/>
      </c>
      <c r="AP161" s="17">
        <f t="shared" si="20"/>
        <v>0</v>
      </c>
      <c r="AQ161" s="17" t="b">
        <f t="shared" si="21"/>
        <v>0</v>
      </c>
      <c r="AR161" s="17" t="b">
        <f t="shared" si="22"/>
        <v>0</v>
      </c>
      <c r="AS161" s="17" t="b">
        <f t="shared" si="23"/>
        <v>0</v>
      </c>
      <c r="AT161" s="17" t="b">
        <f>IF(E161&gt;'Overview (RESPONSES REQUIRED)'!$F$56,FALSE,TRUE)</f>
        <v>0</v>
      </c>
      <c r="AU161" s="17" t="b">
        <f>IF('Overview (RESPONSES REQUIRED)'!$D$56="Y", TRUE, FALSE)</f>
        <v>0</v>
      </c>
      <c r="AV161" s="17" t="str">
        <f t="shared" si="24"/>
        <v>N</v>
      </c>
    </row>
    <row r="162" spans="1:48" ht="15" x14ac:dyDescent="0.15">
      <c r="A162" s="17" t="s">
        <v>2123</v>
      </c>
      <c r="B162" s="17">
        <v>1</v>
      </c>
      <c r="C162" s="17">
        <v>1</v>
      </c>
      <c r="D162" s="17" t="s">
        <v>2020</v>
      </c>
      <c r="E162" s="17">
        <v>2</v>
      </c>
      <c r="F162" s="17" t="str">
        <f>IF('ENDC-mmW'!P165="Y", "Y", IF('ENDC-mmW'!P165="N", "N", 0))</f>
        <v>N</v>
      </c>
      <c r="G162" s="17" t="str">
        <f>IFERROR(AND(OR(G1:H161,$AR162)=TRUE,IF(SEARCH(G$1,$A162)&gt;0,TRUE,FALSE)),"")</f>
        <v/>
      </c>
      <c r="H162" s="17" t="str">
        <f>IFERROR(AND(OR(H1:H161,$AR162)=TRUE,IF(SEARCH(H$1,$A162)&gt;0,TRUE,FALSE)),"")</f>
        <v/>
      </c>
      <c r="I162" s="17" t="str">
        <f>IFERROR(AND(OR(I1:L161,$AR162)=TRUE,IF(SEARCH(I$1,$A162)&gt;0,TRUE,FALSE)),"")</f>
        <v/>
      </c>
      <c r="J162" s="17" t="str">
        <f>IFERROR(AND(OR(J1:L161,$AR162)=TRUE,IF(SEARCH(J$1,$A162)&gt;0,TRUE,FALSE)),"")</f>
        <v/>
      </c>
      <c r="K162" s="17" t="str">
        <f>IFERROR(AND(OR(K1:L161,$AR162)=TRUE,IF(SEARCH(K$1,$A162)&gt;0,TRUE,FALSE)),"")</f>
        <v/>
      </c>
      <c r="L162" s="17" t="str">
        <f>IFERROR(AND(OR(L1:L161,$AR162)=TRUE,IF(SEARCH(L$1,$A162)&gt;0,TRUE,FALSE)),"")</f>
        <v/>
      </c>
      <c r="M162" s="17" t="str">
        <f>IFERROR(AND(OR(M1:M161,$AR162)=TRUE,IF(SEARCH(M$1,$A162)&gt;0,TRUE,FALSE)),"")</f>
        <v/>
      </c>
      <c r="N162" s="17" t="str">
        <f>IFERROR(AND(OR(N1:Q161,$AR162)=TRUE,IF(SEARCH(N$1,$A162)&gt;0,TRUE,FALSE)),"")</f>
        <v/>
      </c>
      <c r="O162" s="17" t="str">
        <f>IFERROR(AND(OR(O1:Q161,$AR162)=TRUE,IF(SEARCH(O$1,$A162)&gt;0,TRUE,FALSE)),"")</f>
        <v/>
      </c>
      <c r="P162" s="17" t="str">
        <f>IFERROR(AND(OR(P1:Q161,$AR162)=TRUE,IF(SEARCH(P$1,$A162)&gt;0,TRUE,FALSE)),"")</f>
        <v/>
      </c>
      <c r="Q162" s="17" t="str">
        <f>IFERROR(AND(OR(Q1:Q161,$AR162)=TRUE,IF(SEARCH(Q$1,$A162)&gt;0,TRUE,FALSE)),"")</f>
        <v/>
      </c>
      <c r="R162" s="17" t="str">
        <f>IFERROR(AND(OR(R1:S161,$AR162)=TRUE,IF(SEARCH(R$1,$A162)&gt;0,TRUE,FALSE)),"")</f>
        <v/>
      </c>
      <c r="S162" s="17" t="str">
        <f>IFERROR(AND(OR(S1:S161,$AR162)=TRUE,IF(SEARCH(S$1,$A162)&gt;0,TRUE,FALSE)),"")</f>
        <v/>
      </c>
      <c r="T162" s="17" t="b">
        <f>IFERROR(AND(OR(T1:T161,$AR162)=TRUE,IF(SEARCH(T$1,$A162)&gt;0,TRUE,FALSE)),"")</f>
        <v>0</v>
      </c>
      <c r="U162" s="17" t="str">
        <f>IFERROR(AND(OR(U1:V161,$AR162)=TRUE,IF(SEARCH(U$1,$A162)&gt;0,TRUE,FALSE)),"")</f>
        <v/>
      </c>
      <c r="V162" s="17" t="str">
        <f>IFERROR(AND(OR(V1:V161,$AR162)=TRUE,IF(SEARCH(V$1,$A162)&gt;0,TRUE,FALSE)),"")</f>
        <v/>
      </c>
      <c r="W162" s="17" t="str">
        <f>IFERROR(AND(OR(W1:Z161,$AR162)=TRUE,IF(SEARCH(W$1,$A162)&gt;0,TRUE,FALSE)),"")</f>
        <v/>
      </c>
      <c r="X162" s="17" t="str">
        <f>IFERROR(AND(OR(X1:Z161,$AR162)=TRUE,IF(SEARCH(X$1,$A162)&gt;0,TRUE,FALSE)),"")</f>
        <v/>
      </c>
      <c r="Y162" s="17" t="str">
        <f>IFERROR(AND(OR(Y1:Z161,$AR162)=TRUE,IF(SEARCH(Y$1,$A162)&gt;0,TRUE,FALSE)),"")</f>
        <v/>
      </c>
      <c r="Z162" s="17" t="str">
        <f>IFERROR(AND(OR(Z1:Z161,$AR162)=TRUE,IF(SEARCH(Z$1,$A162)&gt;0,TRUE,FALSE)),"")</f>
        <v/>
      </c>
      <c r="AA162" s="17" t="str">
        <f>IFERROR(AND(OR(AA1:AA161,$AR162)=TRUE,IF(SEARCH(AA$1,$A162)&gt;0,TRUE,FALSE)),"")</f>
        <v/>
      </c>
      <c r="AB162" s="17" t="str">
        <f>IFERROR(AND(OR(AB1:AE161,$AR162)=TRUE,IF(SEARCH(AB$1,$A162)&gt;0,TRUE,FALSE)),"")</f>
        <v/>
      </c>
      <c r="AC162" s="17" t="str">
        <f>IFERROR(AND(OR(AC1:AE161,$AR162)=TRUE,IF(SEARCH(AC$1,$A162)&gt;0,TRUE,FALSE)),"")</f>
        <v/>
      </c>
      <c r="AD162" s="17" t="str">
        <f>IFERROR(AND(OR(AD1:AE161,$AR162)=TRUE,IF(SEARCH(AD$1,$A162)&gt;0,TRUE,FALSE)),"")</f>
        <v/>
      </c>
      <c r="AE162" s="17" t="str">
        <f>IFERROR(AND(OR(AE1:AE161,$AR162)=TRUE,IF(SEARCH(AE$1,$A162)&gt;0,TRUE,FALSE)),"")</f>
        <v/>
      </c>
      <c r="AF162" s="17" t="str">
        <f>IFERROR(AND(OR(AF1:AG161,$AR162)=TRUE,IF(SEARCH(AF$1,$A162)&gt;0,TRUE,FALSE)),"")</f>
        <v/>
      </c>
      <c r="AG162" s="17" t="str">
        <f>IFERROR(AND(OR(AG1:AG161,$AR162)=TRUE,IF(SEARCH(AG$1,$A162)&gt;0,TRUE,FALSE)),"")</f>
        <v/>
      </c>
      <c r="AH162" s="17" t="str">
        <f>IFERROR(AND(OR(AH1:AH161,$AR162)=TRUE,IF(SEARCH(AH$1,$A162)&gt;0,TRUE,FALSE)),"")</f>
        <v/>
      </c>
      <c r="AI162" s="17" t="str">
        <f>IFERROR(AND(OR(AI1:AL161,$AR162)=TRUE,IF(SEARCH(AI$1,$A162)&gt;0,TRUE,FALSE)),"")</f>
        <v/>
      </c>
      <c r="AJ162" s="17" t="str">
        <f>IFERROR(AND(OR(AJ1:AL161,$AR162)=TRUE,IF(SEARCH(AJ$1,$A162)&gt;0,TRUE,FALSE)),"")</f>
        <v/>
      </c>
      <c r="AK162" s="17" t="str">
        <f>IFERROR(AND(OR(AK1:AL161,$AR162)=TRUE,IF(SEARCH(AK$1,$A162)&gt;0,TRUE,FALSE)),"")</f>
        <v/>
      </c>
      <c r="AL162" s="17" t="str">
        <f>IFERROR(AND(OR(AL1:AL161,$AR162)=TRUE,IF(SEARCH(AL$1,$A162)&gt;0,TRUE,FALSE)),"")</f>
        <v/>
      </c>
      <c r="AM162" s="17" t="str">
        <f>IFERROR(AND(OR(AM1:AO161,$AR162)=TRUE,IF(SEARCH(AM$1,$A162)&gt;0,TRUE,FALSE)),"")</f>
        <v/>
      </c>
      <c r="AN162" s="17" t="str">
        <f>IFERROR(AND(OR(AN1:AO161,$AR162)=TRUE,IF(SEARCH(AN$1,$A162)&gt;0,TRUE,FALSE)),"")</f>
        <v/>
      </c>
      <c r="AO162" s="17" t="str">
        <f>IFERROR(AND(OR(AO1:AO161,$AR162)=TRUE,IF(SEARCH(AO$1,$A162)&gt;0,TRUE,FALSE)),"")</f>
        <v/>
      </c>
      <c r="AP162" s="17">
        <f t="shared" si="20"/>
        <v>0</v>
      </c>
      <c r="AQ162" s="17" t="b">
        <f t="shared" si="21"/>
        <v>0</v>
      </c>
      <c r="AR162" s="17" t="b">
        <f t="shared" si="22"/>
        <v>0</v>
      </c>
      <c r="AS162" s="17" t="b">
        <f t="shared" si="23"/>
        <v>0</v>
      </c>
      <c r="AT162" s="17" t="b">
        <f>IF(E162&gt;'Overview (RESPONSES REQUIRED)'!$F$56,FALSE,TRUE)</f>
        <v>0</v>
      </c>
      <c r="AU162" s="17" t="b">
        <f>IF('Overview (RESPONSES REQUIRED)'!$D$56="Y", TRUE, FALSE)</f>
        <v>0</v>
      </c>
      <c r="AV162" s="17" t="str">
        <f t="shared" si="24"/>
        <v>N</v>
      </c>
    </row>
    <row r="163" spans="1:48" ht="15" x14ac:dyDescent="0.15">
      <c r="A163" s="17" t="s">
        <v>2124</v>
      </c>
      <c r="B163" s="17">
        <v>1</v>
      </c>
      <c r="C163" s="17">
        <v>1</v>
      </c>
      <c r="D163" s="17" t="s">
        <v>2020</v>
      </c>
      <c r="E163" s="17">
        <v>2</v>
      </c>
      <c r="F163" s="17" t="str">
        <f>IF('ENDC-mmW'!P166="Y", "Y", IF('ENDC-mmW'!P166="N", "N", 0))</f>
        <v>N</v>
      </c>
      <c r="G163" s="17" t="str">
        <f>IFERROR(AND(OR(G1:H162,$AR163)=TRUE,IF(SEARCH(G$1,$A163)&gt;0,TRUE,FALSE)),"")</f>
        <v/>
      </c>
      <c r="H163" s="17" t="str">
        <f>IFERROR(AND(OR(H1:H162,$AR163)=TRUE,IF(SEARCH(H$1,$A163)&gt;0,TRUE,FALSE)),"")</f>
        <v/>
      </c>
      <c r="I163" s="17" t="b">
        <f>IFERROR(AND(OR(I1:L162,$AR163)=TRUE,IF(SEARCH(I$1,$A163)&gt;0,TRUE,FALSE)),"")</f>
        <v>0</v>
      </c>
      <c r="J163" s="17" t="str">
        <f>IFERROR(AND(OR(J1:L162,$AR163)=TRUE,IF(SEARCH(J$1,$A163)&gt;0,TRUE,FALSE)),"")</f>
        <v/>
      </c>
      <c r="K163" s="17" t="str">
        <f>IFERROR(AND(OR(K1:L162,$AR163)=TRUE,IF(SEARCH(K$1,$A163)&gt;0,TRUE,FALSE)),"")</f>
        <v/>
      </c>
      <c r="L163" s="17" t="str">
        <f>IFERROR(AND(OR(L1:L162,$AR163)=TRUE,IF(SEARCH(L$1,$A163)&gt;0,TRUE,FALSE)),"")</f>
        <v/>
      </c>
      <c r="M163" s="17" t="str">
        <f>IFERROR(AND(OR(M1:M162,$AR163)=TRUE,IF(SEARCH(M$1,$A163)&gt;0,TRUE,FALSE)),"")</f>
        <v/>
      </c>
      <c r="N163" s="17" t="str">
        <f>IFERROR(AND(OR(N1:Q162,$AR163)=TRUE,IF(SEARCH(N$1,$A163)&gt;0,TRUE,FALSE)),"")</f>
        <v/>
      </c>
      <c r="O163" s="17" t="str">
        <f>IFERROR(AND(OR(O1:Q162,$AR163)=TRUE,IF(SEARCH(O$1,$A163)&gt;0,TRUE,FALSE)),"")</f>
        <v/>
      </c>
      <c r="P163" s="17" t="str">
        <f>IFERROR(AND(OR(P1:Q162,$AR163)=TRUE,IF(SEARCH(P$1,$A163)&gt;0,TRUE,FALSE)),"")</f>
        <v/>
      </c>
      <c r="Q163" s="17" t="str">
        <f>IFERROR(AND(OR(Q1:Q162,$AR163)=TRUE,IF(SEARCH(Q$1,$A163)&gt;0,TRUE,FALSE)),"")</f>
        <v/>
      </c>
      <c r="R163" s="17" t="str">
        <f>IFERROR(AND(OR(R1:S162,$AR163)=TRUE,IF(SEARCH(R$1,$A163)&gt;0,TRUE,FALSE)),"")</f>
        <v/>
      </c>
      <c r="S163" s="17" t="str">
        <f>IFERROR(AND(OR(S1:S162,$AR163)=TRUE,IF(SEARCH(S$1,$A163)&gt;0,TRUE,FALSE)),"")</f>
        <v/>
      </c>
      <c r="T163" s="17" t="str">
        <f>IFERROR(AND(OR(T1:T162,$AR163)=TRUE,IF(SEARCH(T$1,$A163)&gt;0,TRUE,FALSE)),"")</f>
        <v/>
      </c>
      <c r="U163" s="17" t="str">
        <f>IFERROR(AND(OR(U1:V162,$AR163)=TRUE,IF(SEARCH(U$1,$A163)&gt;0,TRUE,FALSE)),"")</f>
        <v/>
      </c>
      <c r="V163" s="17" t="str">
        <f>IFERROR(AND(OR(V1:V162,$AR163)=TRUE,IF(SEARCH(V$1,$A163)&gt;0,TRUE,FALSE)),"")</f>
        <v/>
      </c>
      <c r="W163" s="17" t="str">
        <f>IFERROR(AND(OR(W1:Z162,$AR163)=TRUE,IF(SEARCH(W$1,$A163)&gt;0,TRUE,FALSE)),"")</f>
        <v/>
      </c>
      <c r="X163" s="17" t="str">
        <f>IFERROR(AND(OR(X1:Z162,$AR163)=TRUE,IF(SEARCH(X$1,$A163)&gt;0,TRUE,FALSE)),"")</f>
        <v/>
      </c>
      <c r="Y163" s="17" t="str">
        <f>IFERROR(AND(OR(Y1:Z162,$AR163)=TRUE,IF(SEARCH(Y$1,$A163)&gt;0,TRUE,FALSE)),"")</f>
        <v/>
      </c>
      <c r="Z163" s="17" t="str">
        <f>IFERROR(AND(OR(Z1:Z162,$AR163)=TRUE,IF(SEARCH(Z$1,$A163)&gt;0,TRUE,FALSE)),"")</f>
        <v/>
      </c>
      <c r="AA163" s="17" t="str">
        <f>IFERROR(AND(OR(AA1:AA162,$AR163)=TRUE,IF(SEARCH(AA$1,$A163)&gt;0,TRUE,FALSE)),"")</f>
        <v/>
      </c>
      <c r="AB163" s="17" t="str">
        <f>IFERROR(AND(OR(AB1:AE162,$AR163)=TRUE,IF(SEARCH(AB$1,$A163)&gt;0,TRUE,FALSE)),"")</f>
        <v/>
      </c>
      <c r="AC163" s="17" t="str">
        <f>IFERROR(AND(OR(AC1:AE162,$AR163)=TRUE,IF(SEARCH(AC$1,$A163)&gt;0,TRUE,FALSE)),"")</f>
        <v/>
      </c>
      <c r="AD163" s="17" t="str">
        <f>IFERROR(AND(OR(AD1:AE162,$AR163)=TRUE,IF(SEARCH(AD$1,$A163)&gt;0,TRUE,FALSE)),"")</f>
        <v/>
      </c>
      <c r="AE163" s="17" t="str">
        <f>IFERROR(AND(OR(AE1:AE162,$AR163)=TRUE,IF(SEARCH(AE$1,$A163)&gt;0,TRUE,FALSE)),"")</f>
        <v/>
      </c>
      <c r="AF163" s="17" t="str">
        <f>IFERROR(AND(OR(AF1:AG162,$AR163)=TRUE,IF(SEARCH(AF$1,$A163)&gt;0,TRUE,FALSE)),"")</f>
        <v/>
      </c>
      <c r="AG163" s="17" t="str">
        <f>IFERROR(AND(OR(AG1:AG162,$AR163)=TRUE,IF(SEARCH(AG$1,$A163)&gt;0,TRUE,FALSE)),"")</f>
        <v/>
      </c>
      <c r="AH163" s="17" t="str">
        <f>IFERROR(AND(OR(AH1:AH162,$AR163)=TRUE,IF(SEARCH(AH$1,$A163)&gt;0,TRUE,FALSE)),"")</f>
        <v/>
      </c>
      <c r="AI163" s="17" t="str">
        <f>IFERROR(AND(OR(AI1:AL162,$AR163)=TRUE,IF(SEARCH(AI$1,$A163)&gt;0,TRUE,FALSE)),"")</f>
        <v/>
      </c>
      <c r="AJ163" s="17" t="str">
        <f>IFERROR(AND(OR(AJ1:AL162,$AR163)=TRUE,IF(SEARCH(AJ$1,$A163)&gt;0,TRUE,FALSE)),"")</f>
        <v/>
      </c>
      <c r="AK163" s="17" t="str">
        <f>IFERROR(AND(OR(AK1:AL162,$AR163)=TRUE,IF(SEARCH(AK$1,$A163)&gt;0,TRUE,FALSE)),"")</f>
        <v/>
      </c>
      <c r="AL163" s="17" t="str">
        <f>IFERROR(AND(OR(AL1:AL162,$AR163)=TRUE,IF(SEARCH(AL$1,$A163)&gt;0,TRUE,FALSE)),"")</f>
        <v/>
      </c>
      <c r="AM163" s="17" t="str">
        <f>IFERROR(AND(OR(AM1:AO162,$AR163)=TRUE,IF(SEARCH(AM$1,$A163)&gt;0,TRUE,FALSE)),"")</f>
        <v/>
      </c>
      <c r="AN163" s="17" t="b">
        <f>IFERROR(AND(OR(AN1:AO162,$AR163)=TRUE,IF(SEARCH(AN$1,$A163)&gt;0,TRUE,FALSE)),"")</f>
        <v>0</v>
      </c>
      <c r="AO163" s="17" t="str">
        <f>IFERROR(AND(OR(AO1:AO162,$AR163)=TRUE,IF(SEARCH(AO$1,$A163)&gt;0,TRUE,FALSE)),"")</f>
        <v/>
      </c>
      <c r="AP163" s="17">
        <f t="shared" ref="AP163:AP173" si="25">COUNTIF(G163:AO163,TRUE)</f>
        <v>0</v>
      </c>
      <c r="AQ163" s="17" t="b">
        <f t="shared" ref="AQ163:AQ173" si="26">IFERROR(AND(G163:AO163), TRUE)</f>
        <v>0</v>
      </c>
      <c r="AR163" s="17" t="b">
        <f t="shared" ref="AR163:AR173" si="27">IF(F163="Y",TRUE,IF(F163="N",FALSE,0))</f>
        <v>0</v>
      </c>
      <c r="AS163" s="17" t="b">
        <f t="shared" ref="AS163:AS173" si="28">IF(AR163=FALSE, FALSE, AQ163)</f>
        <v>0</v>
      </c>
      <c r="AT163" s="17" t="b">
        <f>IF(E163&gt;'Overview (RESPONSES REQUIRED)'!$F$56,FALSE,TRUE)</f>
        <v>0</v>
      </c>
      <c r="AU163" s="17" t="b">
        <f>IF('Overview (RESPONSES REQUIRED)'!$D$56="Y", TRUE, FALSE)</f>
        <v>0</v>
      </c>
      <c r="AV163" s="17" t="str">
        <f t="shared" ref="AV163:AV173" si="29">IF(AND(AT163,AU163)=FALSE,"N",IF(AS163=TRUE,"Y",IF(F163=0,"E","N")))</f>
        <v>N</v>
      </c>
    </row>
    <row r="164" spans="1:48" ht="15" x14ac:dyDescent="0.15">
      <c r="A164" s="17" t="s">
        <v>2125</v>
      </c>
      <c r="B164" s="17">
        <v>1</v>
      </c>
      <c r="C164" s="17">
        <v>1</v>
      </c>
      <c r="D164" s="17" t="s">
        <v>2020</v>
      </c>
      <c r="E164" s="17">
        <v>2</v>
      </c>
      <c r="F164" s="17" t="str">
        <f>IF('ENDC-mmW'!P167="Y", "Y", IF('ENDC-mmW'!P167="N", "N", 0))</f>
        <v>N</v>
      </c>
      <c r="G164" s="17" t="str">
        <f>IFERROR(AND(OR(G1:H163,$AR164)=TRUE,IF(SEARCH(G$1,$A164)&gt;0,TRUE,FALSE)),"")</f>
        <v/>
      </c>
      <c r="H164" s="17" t="str">
        <f>IFERROR(AND(OR(H1:H163,$AR164)=TRUE,IF(SEARCH(H$1,$A164)&gt;0,TRUE,FALSE)),"")</f>
        <v/>
      </c>
      <c r="I164" s="17" t="str">
        <f>IFERROR(AND(OR(I1:L163,$AR164)=TRUE,IF(SEARCH(I$1,$A164)&gt;0,TRUE,FALSE)),"")</f>
        <v/>
      </c>
      <c r="J164" s="17" t="str">
        <f>IFERROR(AND(OR(J1:L163,$AR164)=TRUE,IF(SEARCH(J$1,$A164)&gt;0,TRUE,FALSE)),"")</f>
        <v/>
      </c>
      <c r="K164" s="17" t="str">
        <f>IFERROR(AND(OR(K1:L163,$AR164)=TRUE,IF(SEARCH(K$1,$A164)&gt;0,TRUE,FALSE)),"")</f>
        <v/>
      </c>
      <c r="L164" s="17" t="str">
        <f>IFERROR(AND(OR(L1:L163,$AR164)=TRUE,IF(SEARCH(L$1,$A164)&gt;0,TRUE,FALSE)),"")</f>
        <v/>
      </c>
      <c r="M164" s="17" t="str">
        <f>IFERROR(AND(OR(M1:M163,$AR164)=TRUE,IF(SEARCH(M$1,$A164)&gt;0,TRUE,FALSE)),"")</f>
        <v/>
      </c>
      <c r="N164" s="17" t="b">
        <f>IFERROR(AND(OR(N1:Q163,$AR164)=TRUE,IF(SEARCH(N$1,$A164)&gt;0,TRUE,FALSE)),"")</f>
        <v>0</v>
      </c>
      <c r="O164" s="17" t="str">
        <f>IFERROR(AND(OR(O1:Q163,$AR164)=TRUE,IF(SEARCH(O$1,$A164)&gt;0,TRUE,FALSE)),"")</f>
        <v/>
      </c>
      <c r="P164" s="17" t="str">
        <f>IFERROR(AND(OR(P1:Q163,$AR164)=TRUE,IF(SEARCH(P$1,$A164)&gt;0,TRUE,FALSE)),"")</f>
        <v/>
      </c>
      <c r="Q164" s="17" t="str">
        <f>IFERROR(AND(OR(Q1:Q163,$AR164)=TRUE,IF(SEARCH(Q$1,$A164)&gt;0,TRUE,FALSE)),"")</f>
        <v/>
      </c>
      <c r="R164" s="17" t="str">
        <f>IFERROR(AND(OR(R1:S163,$AR164)=TRUE,IF(SEARCH(R$1,$A164)&gt;0,TRUE,FALSE)),"")</f>
        <v/>
      </c>
      <c r="S164" s="17" t="str">
        <f>IFERROR(AND(OR(S1:S163,$AR164)=TRUE,IF(SEARCH(S$1,$A164)&gt;0,TRUE,FALSE)),"")</f>
        <v/>
      </c>
      <c r="T164" s="17" t="str">
        <f>IFERROR(AND(OR(T1:T163,$AR164)=TRUE,IF(SEARCH(T$1,$A164)&gt;0,TRUE,FALSE)),"")</f>
        <v/>
      </c>
      <c r="U164" s="17" t="str">
        <f>IFERROR(AND(OR(U1:V163,$AR164)=TRUE,IF(SEARCH(U$1,$A164)&gt;0,TRUE,FALSE)),"")</f>
        <v/>
      </c>
      <c r="V164" s="17" t="str">
        <f>IFERROR(AND(OR(V1:V163,$AR164)=TRUE,IF(SEARCH(V$1,$A164)&gt;0,TRUE,FALSE)),"")</f>
        <v/>
      </c>
      <c r="W164" s="17" t="str">
        <f>IFERROR(AND(OR(W1:Z163,$AR164)=TRUE,IF(SEARCH(W$1,$A164)&gt;0,TRUE,FALSE)),"")</f>
        <v/>
      </c>
      <c r="X164" s="17" t="str">
        <f>IFERROR(AND(OR(X1:Z163,$AR164)=TRUE,IF(SEARCH(X$1,$A164)&gt;0,TRUE,FALSE)),"")</f>
        <v/>
      </c>
      <c r="Y164" s="17" t="str">
        <f>IFERROR(AND(OR(Y1:Z163,$AR164)=TRUE,IF(SEARCH(Y$1,$A164)&gt;0,TRUE,FALSE)),"")</f>
        <v/>
      </c>
      <c r="Z164" s="17" t="str">
        <f>IFERROR(AND(OR(Z1:Z163,$AR164)=TRUE,IF(SEARCH(Z$1,$A164)&gt;0,TRUE,FALSE)),"")</f>
        <v/>
      </c>
      <c r="AA164" s="17" t="str">
        <f>IFERROR(AND(OR(AA1:AA163,$AR164)=TRUE,IF(SEARCH(AA$1,$A164)&gt;0,TRUE,FALSE)),"")</f>
        <v/>
      </c>
      <c r="AB164" s="17" t="str">
        <f>IFERROR(AND(OR(AB1:AE163,$AR164)=TRUE,IF(SEARCH(AB$1,$A164)&gt;0,TRUE,FALSE)),"")</f>
        <v/>
      </c>
      <c r="AC164" s="17" t="str">
        <f>IFERROR(AND(OR(AC1:AE163,$AR164)=TRUE,IF(SEARCH(AC$1,$A164)&gt;0,TRUE,FALSE)),"")</f>
        <v/>
      </c>
      <c r="AD164" s="17" t="str">
        <f>IFERROR(AND(OR(AD1:AE163,$AR164)=TRUE,IF(SEARCH(AD$1,$A164)&gt;0,TRUE,FALSE)),"")</f>
        <v/>
      </c>
      <c r="AE164" s="17" t="str">
        <f>IFERROR(AND(OR(AE1:AE163,$AR164)=TRUE,IF(SEARCH(AE$1,$A164)&gt;0,TRUE,FALSE)),"")</f>
        <v/>
      </c>
      <c r="AF164" s="17" t="str">
        <f>IFERROR(AND(OR(AF1:AG163,$AR164)=TRUE,IF(SEARCH(AF$1,$A164)&gt;0,TRUE,FALSE)),"")</f>
        <v/>
      </c>
      <c r="AG164" s="17" t="str">
        <f>IFERROR(AND(OR(AG1:AG163,$AR164)=TRUE,IF(SEARCH(AG$1,$A164)&gt;0,TRUE,FALSE)),"")</f>
        <v/>
      </c>
      <c r="AH164" s="17" t="str">
        <f>IFERROR(AND(OR(AH1:AH163,$AR164)=TRUE,IF(SEARCH(AH$1,$A164)&gt;0,TRUE,FALSE)),"")</f>
        <v/>
      </c>
      <c r="AI164" s="17" t="str">
        <f>IFERROR(AND(OR(AI1:AL163,$AR164)=TRUE,IF(SEARCH(AI$1,$A164)&gt;0,TRUE,FALSE)),"")</f>
        <v/>
      </c>
      <c r="AJ164" s="17" t="str">
        <f>IFERROR(AND(OR(AJ1:AL163,$AR164)=TRUE,IF(SEARCH(AJ$1,$A164)&gt;0,TRUE,FALSE)),"")</f>
        <v/>
      </c>
      <c r="AK164" s="17" t="str">
        <f>IFERROR(AND(OR(AK1:AL163,$AR164)=TRUE,IF(SEARCH(AK$1,$A164)&gt;0,TRUE,FALSE)),"")</f>
        <v/>
      </c>
      <c r="AL164" s="17" t="str">
        <f>IFERROR(AND(OR(AL1:AL163,$AR164)=TRUE,IF(SEARCH(AL$1,$A164)&gt;0,TRUE,FALSE)),"")</f>
        <v/>
      </c>
      <c r="AM164" s="17" t="str">
        <f>IFERROR(AND(OR(AM1:AO163,$AR164)=TRUE,IF(SEARCH(AM$1,$A164)&gt;0,TRUE,FALSE)),"")</f>
        <v/>
      </c>
      <c r="AN164" s="17" t="b">
        <f>IFERROR(AND(OR(AN1:AO163,$AR164)=TRUE,IF(SEARCH(AN$1,$A164)&gt;0,TRUE,FALSE)),"")</f>
        <v>0</v>
      </c>
      <c r="AO164" s="17" t="str">
        <f>IFERROR(AND(OR(AO1:AO163,$AR164)=TRUE,IF(SEARCH(AO$1,$A164)&gt;0,TRUE,FALSE)),"")</f>
        <v/>
      </c>
      <c r="AP164" s="17">
        <f t="shared" si="25"/>
        <v>0</v>
      </c>
      <c r="AQ164" s="17" t="b">
        <f t="shared" si="26"/>
        <v>0</v>
      </c>
      <c r="AR164" s="17" t="b">
        <f t="shared" si="27"/>
        <v>0</v>
      </c>
      <c r="AS164" s="17" t="b">
        <f t="shared" si="28"/>
        <v>0</v>
      </c>
      <c r="AT164" s="17" t="b">
        <f>IF(E164&gt;'Overview (RESPONSES REQUIRED)'!$F$56,FALSE,TRUE)</f>
        <v>0</v>
      </c>
      <c r="AU164" s="17" t="b">
        <f>IF('Overview (RESPONSES REQUIRED)'!$D$56="Y", TRUE, FALSE)</f>
        <v>0</v>
      </c>
      <c r="AV164" s="17" t="str">
        <f t="shared" si="29"/>
        <v>N</v>
      </c>
    </row>
    <row r="165" spans="1:48" ht="15" x14ac:dyDescent="0.15">
      <c r="A165" s="17" t="s">
        <v>2126</v>
      </c>
      <c r="B165" s="17">
        <v>1</v>
      </c>
      <c r="C165" s="17">
        <v>1</v>
      </c>
      <c r="D165" s="17" t="s">
        <v>2020</v>
      </c>
      <c r="E165" s="17">
        <v>2</v>
      </c>
      <c r="F165" s="17" t="str">
        <f>IF('ENDC-mmW'!P168="Y", "Y", IF('ENDC-mmW'!P168="N", "N", 0))</f>
        <v>N</v>
      </c>
      <c r="G165" s="17" t="str">
        <f>IFERROR(AND(OR(G1:H164,$AR165)=TRUE,IF(SEARCH(G$1,$A165)&gt;0,TRUE,FALSE)),"")</f>
        <v/>
      </c>
      <c r="H165" s="17" t="str">
        <f>IFERROR(AND(OR(H1:H164,$AR165)=TRUE,IF(SEARCH(H$1,$A165)&gt;0,TRUE,FALSE)),"")</f>
        <v/>
      </c>
      <c r="I165" s="17" t="str">
        <f>IFERROR(AND(OR(I1:L164,$AR165)=TRUE,IF(SEARCH(I$1,$A165)&gt;0,TRUE,FALSE)),"")</f>
        <v/>
      </c>
      <c r="J165" s="17" t="str">
        <f>IFERROR(AND(OR(J1:L164,$AR165)=TRUE,IF(SEARCH(J$1,$A165)&gt;0,TRUE,FALSE)),"")</f>
        <v/>
      </c>
      <c r="K165" s="17" t="str">
        <f>IFERROR(AND(OR(K1:L164,$AR165)=TRUE,IF(SEARCH(K$1,$A165)&gt;0,TRUE,FALSE)),"")</f>
        <v/>
      </c>
      <c r="L165" s="17" t="str">
        <f>IFERROR(AND(OR(L1:L164,$AR165)=TRUE,IF(SEARCH(L$1,$A165)&gt;0,TRUE,FALSE)),"")</f>
        <v/>
      </c>
      <c r="M165" s="17" t="str">
        <f>IFERROR(AND(OR(M1:M164,$AR165)=TRUE,IF(SEARCH(M$1,$A165)&gt;0,TRUE,FALSE)),"")</f>
        <v/>
      </c>
      <c r="N165" s="17" t="str">
        <f>IFERROR(AND(OR(N1:Q164,$AR165)=TRUE,IF(SEARCH(N$1,$A165)&gt;0,TRUE,FALSE)),"")</f>
        <v/>
      </c>
      <c r="O165" s="17" t="str">
        <f>IFERROR(AND(OR(O1:Q164,$AR165)=TRUE,IF(SEARCH(O$1,$A165)&gt;0,TRUE,FALSE)),"")</f>
        <v/>
      </c>
      <c r="P165" s="17" t="str">
        <f>IFERROR(AND(OR(P1:Q164,$AR165)=TRUE,IF(SEARCH(P$1,$A165)&gt;0,TRUE,FALSE)),"")</f>
        <v/>
      </c>
      <c r="Q165" s="17" t="str">
        <f>IFERROR(AND(OR(Q1:Q164,$AR165)=TRUE,IF(SEARCH(Q$1,$A165)&gt;0,TRUE,FALSE)),"")</f>
        <v/>
      </c>
      <c r="R165" s="17" t="str">
        <f>IFERROR(AND(OR(R1:S164,$AR165)=TRUE,IF(SEARCH(R$1,$A165)&gt;0,TRUE,FALSE)),"")</f>
        <v/>
      </c>
      <c r="S165" s="17" t="str">
        <f>IFERROR(AND(OR(S1:S164,$AR165)=TRUE,IF(SEARCH(S$1,$A165)&gt;0,TRUE,FALSE)),"")</f>
        <v/>
      </c>
      <c r="T165" s="17" t="b">
        <f>IFERROR(AND(OR(T1:T164,$AR165)=TRUE,IF(SEARCH(T$1,$A165)&gt;0,TRUE,FALSE)),"")</f>
        <v>0</v>
      </c>
      <c r="U165" s="17" t="str">
        <f>IFERROR(AND(OR(U1:V164,$AR165)=TRUE,IF(SEARCH(U$1,$A165)&gt;0,TRUE,FALSE)),"")</f>
        <v/>
      </c>
      <c r="V165" s="17" t="str">
        <f>IFERROR(AND(OR(V1:V164,$AR165)=TRUE,IF(SEARCH(V$1,$A165)&gt;0,TRUE,FALSE)),"")</f>
        <v/>
      </c>
      <c r="W165" s="17" t="str">
        <f>IFERROR(AND(OR(W1:Z164,$AR165)=TRUE,IF(SEARCH(W$1,$A165)&gt;0,TRUE,FALSE)),"")</f>
        <v/>
      </c>
      <c r="X165" s="17" t="str">
        <f>IFERROR(AND(OR(X1:Z164,$AR165)=TRUE,IF(SEARCH(X$1,$A165)&gt;0,TRUE,FALSE)),"")</f>
        <v/>
      </c>
      <c r="Y165" s="17" t="str">
        <f>IFERROR(AND(OR(Y1:Z164,$AR165)=TRUE,IF(SEARCH(Y$1,$A165)&gt;0,TRUE,FALSE)),"")</f>
        <v/>
      </c>
      <c r="Z165" s="17" t="str">
        <f>IFERROR(AND(OR(Z1:Z164,$AR165)=TRUE,IF(SEARCH(Z$1,$A165)&gt;0,TRUE,FALSE)),"")</f>
        <v/>
      </c>
      <c r="AA165" s="17" t="str">
        <f>IFERROR(AND(OR(AA1:AA164,$AR165)=TRUE,IF(SEARCH(AA$1,$A165)&gt;0,TRUE,FALSE)),"")</f>
        <v/>
      </c>
      <c r="AB165" s="17" t="str">
        <f>IFERROR(AND(OR(AB1:AE164,$AR165)=TRUE,IF(SEARCH(AB$1,$A165)&gt;0,TRUE,FALSE)),"")</f>
        <v/>
      </c>
      <c r="AC165" s="17" t="str">
        <f>IFERROR(AND(OR(AC1:AE164,$AR165)=TRUE,IF(SEARCH(AC$1,$A165)&gt;0,TRUE,FALSE)),"")</f>
        <v/>
      </c>
      <c r="AD165" s="17" t="str">
        <f>IFERROR(AND(OR(AD1:AE164,$AR165)=TRUE,IF(SEARCH(AD$1,$A165)&gt;0,TRUE,FALSE)),"")</f>
        <v/>
      </c>
      <c r="AE165" s="17" t="str">
        <f>IFERROR(AND(OR(AE1:AE164,$AR165)=TRUE,IF(SEARCH(AE$1,$A165)&gt;0,TRUE,FALSE)),"")</f>
        <v/>
      </c>
      <c r="AF165" s="17" t="str">
        <f>IFERROR(AND(OR(AF1:AG164,$AR165)=TRUE,IF(SEARCH(AF$1,$A165)&gt;0,TRUE,FALSE)),"")</f>
        <v/>
      </c>
      <c r="AG165" s="17" t="str">
        <f>IFERROR(AND(OR(AG1:AG164,$AR165)=TRUE,IF(SEARCH(AG$1,$A165)&gt;0,TRUE,FALSE)),"")</f>
        <v/>
      </c>
      <c r="AH165" s="17" t="str">
        <f>IFERROR(AND(OR(AH1:AH164,$AR165)=TRUE,IF(SEARCH(AH$1,$A165)&gt;0,TRUE,FALSE)),"")</f>
        <v/>
      </c>
      <c r="AI165" s="17" t="str">
        <f>IFERROR(AND(OR(AI1:AL164,$AR165)=TRUE,IF(SEARCH(AI$1,$A165)&gt;0,TRUE,FALSE)),"")</f>
        <v/>
      </c>
      <c r="AJ165" s="17" t="str">
        <f>IFERROR(AND(OR(AJ1:AL164,$AR165)=TRUE,IF(SEARCH(AJ$1,$A165)&gt;0,TRUE,FALSE)),"")</f>
        <v/>
      </c>
      <c r="AK165" s="17" t="str">
        <f>IFERROR(AND(OR(AK1:AL164,$AR165)=TRUE,IF(SEARCH(AK$1,$A165)&gt;0,TRUE,FALSE)),"")</f>
        <v/>
      </c>
      <c r="AL165" s="17" t="str">
        <f>IFERROR(AND(OR(AL1:AL164,$AR165)=TRUE,IF(SEARCH(AL$1,$A165)&gt;0,TRUE,FALSE)),"")</f>
        <v/>
      </c>
      <c r="AM165" s="17" t="str">
        <f>IFERROR(AND(OR(AM1:AO164,$AR165)=TRUE,IF(SEARCH(AM$1,$A165)&gt;0,TRUE,FALSE)),"")</f>
        <v/>
      </c>
      <c r="AN165" s="17" t="b">
        <f>IFERROR(AND(OR(AN1:AO164,$AR165)=TRUE,IF(SEARCH(AN$1,$A165)&gt;0,TRUE,FALSE)),"")</f>
        <v>0</v>
      </c>
      <c r="AO165" s="17" t="str">
        <f>IFERROR(AND(OR(AO1:AO164,$AR165)=TRUE,IF(SEARCH(AO$1,$A165)&gt;0,TRUE,FALSE)),"")</f>
        <v/>
      </c>
      <c r="AP165" s="17">
        <f t="shared" si="25"/>
        <v>0</v>
      </c>
      <c r="AQ165" s="17" t="b">
        <f t="shared" si="26"/>
        <v>0</v>
      </c>
      <c r="AR165" s="17" t="b">
        <f t="shared" si="27"/>
        <v>0</v>
      </c>
      <c r="AS165" s="17" t="b">
        <f t="shared" si="28"/>
        <v>0</v>
      </c>
      <c r="AT165" s="17" t="b">
        <f>IF(E165&gt;'Overview (RESPONSES REQUIRED)'!$F$56,FALSE,TRUE)</f>
        <v>0</v>
      </c>
      <c r="AU165" s="17" t="b">
        <f>IF('Overview (RESPONSES REQUIRED)'!$D$56="Y", TRUE, FALSE)</f>
        <v>0</v>
      </c>
      <c r="AV165" s="17" t="str">
        <f t="shared" si="29"/>
        <v>N</v>
      </c>
    </row>
    <row r="166" spans="1:48" ht="15" x14ac:dyDescent="0.15">
      <c r="A166" s="17" t="s">
        <v>2127</v>
      </c>
      <c r="B166" s="17">
        <v>1</v>
      </c>
      <c r="C166" s="17">
        <v>1</v>
      </c>
      <c r="D166" s="17" t="s">
        <v>2020</v>
      </c>
      <c r="E166" s="17">
        <v>2</v>
      </c>
      <c r="F166" s="17" t="str">
        <f>IF('ENDC-mmW'!P169="Y", "Y", IF('ENDC-mmW'!P169="N", "N", 0))</f>
        <v>N</v>
      </c>
      <c r="G166" s="17" t="b">
        <f>IFERROR(AND(OR(G1:H165,$AR166)=TRUE,IF(SEARCH(G$1,$A166)&gt;0,TRUE,FALSE)),"")</f>
        <v>0</v>
      </c>
      <c r="H166" s="17" t="str">
        <f>IFERROR(AND(OR(H1:H165,$AR166)=TRUE,IF(SEARCH(H$1,$A166)&gt;0,TRUE,FALSE)),"")</f>
        <v/>
      </c>
      <c r="I166" s="17" t="str">
        <f>IFERROR(AND(OR(I1:L165,$AR166)=TRUE,IF(SEARCH(I$1,$A166)&gt;0,TRUE,FALSE)),"")</f>
        <v/>
      </c>
      <c r="J166" s="17" t="str">
        <f>IFERROR(AND(OR(J1:L165,$AR166)=TRUE,IF(SEARCH(J$1,$A166)&gt;0,TRUE,FALSE)),"")</f>
        <v/>
      </c>
      <c r="K166" s="17" t="str">
        <f>IFERROR(AND(OR(K1:L165,$AR166)=TRUE,IF(SEARCH(K$1,$A166)&gt;0,TRUE,FALSE)),"")</f>
        <v/>
      </c>
      <c r="L166" s="17" t="str">
        <f>IFERROR(AND(OR(L1:L165,$AR166)=TRUE,IF(SEARCH(L$1,$A166)&gt;0,TRUE,FALSE)),"")</f>
        <v/>
      </c>
      <c r="M166" s="17" t="str">
        <f>IFERROR(AND(OR(M1:M165,$AR166)=TRUE,IF(SEARCH(M$1,$A166)&gt;0,TRUE,FALSE)),"")</f>
        <v/>
      </c>
      <c r="N166" s="17" t="str">
        <f>IFERROR(AND(OR(N1:Q165,$AR166)=TRUE,IF(SEARCH(N$1,$A166)&gt;0,TRUE,FALSE)),"")</f>
        <v/>
      </c>
      <c r="O166" s="17" t="str">
        <f>IFERROR(AND(OR(O1:Q165,$AR166)=TRUE,IF(SEARCH(O$1,$A166)&gt;0,TRUE,FALSE)),"")</f>
        <v/>
      </c>
      <c r="P166" s="17" t="str">
        <f>IFERROR(AND(OR(P1:Q165,$AR166)=TRUE,IF(SEARCH(P$1,$A166)&gt;0,TRUE,FALSE)),"")</f>
        <v/>
      </c>
      <c r="Q166" s="17" t="str">
        <f>IFERROR(AND(OR(Q1:Q165,$AR166)=TRUE,IF(SEARCH(Q$1,$A166)&gt;0,TRUE,FALSE)),"")</f>
        <v/>
      </c>
      <c r="R166" s="17" t="str">
        <f>IFERROR(AND(OR(R1:S165,$AR166)=TRUE,IF(SEARCH(R$1,$A166)&gt;0,TRUE,FALSE)),"")</f>
        <v/>
      </c>
      <c r="S166" s="17" t="str">
        <f>IFERROR(AND(OR(S1:S165,$AR166)=TRUE,IF(SEARCH(S$1,$A166)&gt;0,TRUE,FALSE)),"")</f>
        <v/>
      </c>
      <c r="T166" s="17" t="str">
        <f>IFERROR(AND(OR(T1:T165,$AR166)=TRUE,IF(SEARCH(T$1,$A166)&gt;0,TRUE,FALSE)),"")</f>
        <v/>
      </c>
      <c r="U166" s="17" t="str">
        <f>IFERROR(AND(OR(U1:V165,$AR166)=TRUE,IF(SEARCH(U$1,$A166)&gt;0,TRUE,FALSE)),"")</f>
        <v/>
      </c>
      <c r="V166" s="17" t="str">
        <f>IFERROR(AND(OR(V1:V165,$AR166)=TRUE,IF(SEARCH(V$1,$A166)&gt;0,TRUE,FALSE)),"")</f>
        <v/>
      </c>
      <c r="W166" s="17" t="str">
        <f>IFERROR(AND(OR(W1:Z165,$AR166)=TRUE,IF(SEARCH(W$1,$A166)&gt;0,TRUE,FALSE)),"")</f>
        <v/>
      </c>
      <c r="X166" s="17" t="str">
        <f>IFERROR(AND(OR(X1:Z165,$AR166)=TRUE,IF(SEARCH(X$1,$A166)&gt;0,TRUE,FALSE)),"")</f>
        <v/>
      </c>
      <c r="Y166" s="17" t="str">
        <f>IFERROR(AND(OR(Y1:Z165,$AR166)=TRUE,IF(SEARCH(Y$1,$A166)&gt;0,TRUE,FALSE)),"")</f>
        <v/>
      </c>
      <c r="Z166" s="17" t="str">
        <f>IFERROR(AND(OR(Z1:Z165,$AR166)=TRUE,IF(SEARCH(Z$1,$A166)&gt;0,TRUE,FALSE)),"")</f>
        <v/>
      </c>
      <c r="AA166" s="17" t="str">
        <f>IFERROR(AND(OR(AA1:AA165,$AR166)=TRUE,IF(SEARCH(AA$1,$A166)&gt;0,TRUE,FALSE)),"")</f>
        <v/>
      </c>
      <c r="AB166" s="17" t="str">
        <f>IFERROR(AND(OR(AB1:AE165,$AR166)=TRUE,IF(SEARCH(AB$1,$A166)&gt;0,TRUE,FALSE)),"")</f>
        <v/>
      </c>
      <c r="AC166" s="17" t="str">
        <f>IFERROR(AND(OR(AC1:AE165,$AR166)=TRUE,IF(SEARCH(AC$1,$A166)&gt;0,TRUE,FALSE)),"")</f>
        <v/>
      </c>
      <c r="AD166" s="17" t="str">
        <f>IFERROR(AND(OR(AD1:AE165,$AR166)=TRUE,IF(SEARCH(AD$1,$A166)&gt;0,TRUE,FALSE)),"")</f>
        <v/>
      </c>
      <c r="AE166" s="17" t="str">
        <f>IFERROR(AND(OR(AE1:AE165,$AR166)=TRUE,IF(SEARCH(AE$1,$A166)&gt;0,TRUE,FALSE)),"")</f>
        <v/>
      </c>
      <c r="AF166" s="17" t="str">
        <f>IFERROR(AND(OR(AF1:AG165,$AR166)=TRUE,IF(SEARCH(AF$1,$A166)&gt;0,TRUE,FALSE)),"")</f>
        <v/>
      </c>
      <c r="AG166" s="17" t="str">
        <f>IFERROR(AND(OR(AG1:AG165,$AR166)=TRUE,IF(SEARCH(AG$1,$A166)&gt;0,TRUE,FALSE)),"")</f>
        <v/>
      </c>
      <c r="AH166" s="17" t="str">
        <f>IFERROR(AND(OR(AH1:AH165,$AR166)=TRUE,IF(SEARCH(AH$1,$A166)&gt;0,TRUE,FALSE)),"")</f>
        <v/>
      </c>
      <c r="AI166" s="17" t="str">
        <f>IFERROR(AND(OR(AI1:AL165,$AR166)=TRUE,IF(SEARCH(AI$1,$A166)&gt;0,TRUE,FALSE)),"")</f>
        <v/>
      </c>
      <c r="AJ166" s="17" t="str">
        <f>IFERROR(AND(OR(AJ1:AL165,$AR166)=TRUE,IF(SEARCH(AJ$1,$A166)&gt;0,TRUE,FALSE)),"")</f>
        <v/>
      </c>
      <c r="AK166" s="17" t="str">
        <f>IFERROR(AND(OR(AK1:AL165,$AR166)=TRUE,IF(SEARCH(AK$1,$A166)&gt;0,TRUE,FALSE)),"")</f>
        <v/>
      </c>
      <c r="AL166" s="17" t="str">
        <f>IFERROR(AND(OR(AL1:AL165,$AR166)=TRUE,IF(SEARCH(AL$1,$A166)&gt;0,TRUE,FALSE)),"")</f>
        <v/>
      </c>
      <c r="AM166" s="17" t="str">
        <f>IFERROR(AND(OR(AM1:AO165,$AR166)=TRUE,IF(SEARCH(AM$1,$A166)&gt;0,TRUE,FALSE)),"")</f>
        <v/>
      </c>
      <c r="AN166" s="17" t="str">
        <f>IFERROR(AND(OR(AN1:AO165,$AR166)=TRUE,IF(SEARCH(AN$1,$A166)&gt;0,TRUE,FALSE)),"")</f>
        <v/>
      </c>
      <c r="AO166" s="17" t="str">
        <f>IFERROR(AND(OR(AO1:AO165,$AR166)=TRUE,IF(SEARCH(AO$1,$A166)&gt;0,TRUE,FALSE)),"")</f>
        <v/>
      </c>
      <c r="AP166" s="17">
        <f t="shared" si="25"/>
        <v>0</v>
      </c>
      <c r="AQ166" s="17" t="b">
        <f t="shared" si="26"/>
        <v>0</v>
      </c>
      <c r="AR166" s="17" t="b">
        <f t="shared" si="27"/>
        <v>0</v>
      </c>
      <c r="AS166" s="17" t="b">
        <f t="shared" si="28"/>
        <v>0</v>
      </c>
      <c r="AT166" s="17" t="b">
        <f>IF(E166&gt;'Overview (RESPONSES REQUIRED)'!$F$56,FALSE,TRUE)</f>
        <v>0</v>
      </c>
      <c r="AU166" s="17" t="b">
        <f>IF('Overview (RESPONSES REQUIRED)'!$D$56="Y", TRUE, FALSE)</f>
        <v>0</v>
      </c>
      <c r="AV166" s="17" t="str">
        <f t="shared" si="29"/>
        <v>N</v>
      </c>
    </row>
    <row r="167" spans="1:48" ht="15" x14ac:dyDescent="0.15">
      <c r="A167" s="17" t="s">
        <v>2128</v>
      </c>
      <c r="B167" s="17">
        <v>1</v>
      </c>
      <c r="C167" s="17">
        <v>1</v>
      </c>
      <c r="D167" s="17" t="s">
        <v>2020</v>
      </c>
      <c r="E167" s="17">
        <v>2</v>
      </c>
      <c r="F167" s="17" t="str">
        <f>IF('ENDC-mmW'!P170="Y", "Y", IF('ENDC-mmW'!P170="N", "N", 0))</f>
        <v>N</v>
      </c>
      <c r="G167" s="17" t="b">
        <f>IFERROR(AND(OR(G1:H166,$AR167)=TRUE,IF(SEARCH(G$1,$A167)&gt;0,TRUE,FALSE)),"")</f>
        <v>0</v>
      </c>
      <c r="H167" s="17" t="str">
        <f>IFERROR(AND(OR(H1:H166,$AR167)=TRUE,IF(SEARCH(H$1,$A167)&gt;0,TRUE,FALSE)),"")</f>
        <v/>
      </c>
      <c r="I167" s="17" t="str">
        <f>IFERROR(AND(OR(I1:L166,$AR167)=TRUE,IF(SEARCH(I$1,$A167)&gt;0,TRUE,FALSE)),"")</f>
        <v/>
      </c>
      <c r="J167" s="17" t="str">
        <f>IFERROR(AND(OR(J1:L166,$AR167)=TRUE,IF(SEARCH(J$1,$A167)&gt;0,TRUE,FALSE)),"")</f>
        <v/>
      </c>
      <c r="K167" s="17" t="str">
        <f>IFERROR(AND(OR(K1:L166,$AR167)=TRUE,IF(SEARCH(K$1,$A167)&gt;0,TRUE,FALSE)),"")</f>
        <v/>
      </c>
      <c r="L167" s="17" t="str">
        <f>IFERROR(AND(OR(L1:L166,$AR167)=TRUE,IF(SEARCH(L$1,$A167)&gt;0,TRUE,FALSE)),"")</f>
        <v/>
      </c>
      <c r="M167" s="17" t="str">
        <f>IFERROR(AND(OR(M1:M166,$AR167)=TRUE,IF(SEARCH(M$1,$A167)&gt;0,TRUE,FALSE)),"")</f>
        <v/>
      </c>
      <c r="N167" s="17" t="str">
        <f>IFERROR(AND(OR(N1:Q166,$AR167)=TRUE,IF(SEARCH(N$1,$A167)&gt;0,TRUE,FALSE)),"")</f>
        <v/>
      </c>
      <c r="O167" s="17" t="str">
        <f>IFERROR(AND(OR(O1:Q166,$AR167)=TRUE,IF(SEARCH(O$1,$A167)&gt;0,TRUE,FALSE)),"")</f>
        <v/>
      </c>
      <c r="P167" s="17" t="str">
        <f>IFERROR(AND(OR(P1:Q166,$AR167)=TRUE,IF(SEARCH(P$1,$A167)&gt;0,TRUE,FALSE)),"")</f>
        <v/>
      </c>
      <c r="Q167" s="17" t="str">
        <f>IFERROR(AND(OR(Q1:Q166,$AR167)=TRUE,IF(SEARCH(Q$1,$A167)&gt;0,TRUE,FALSE)),"")</f>
        <v/>
      </c>
      <c r="R167" s="17" t="str">
        <f>IFERROR(AND(OR(R1:S166,$AR167)=TRUE,IF(SEARCH(R$1,$A167)&gt;0,TRUE,FALSE)),"")</f>
        <v/>
      </c>
      <c r="S167" s="17" t="str">
        <f>IFERROR(AND(OR(S1:S166,$AR167)=TRUE,IF(SEARCH(S$1,$A167)&gt;0,TRUE,FALSE)),"")</f>
        <v/>
      </c>
      <c r="T167" s="17" t="str">
        <f>IFERROR(AND(OR(T1:T166,$AR167)=TRUE,IF(SEARCH(T$1,$A167)&gt;0,TRUE,FALSE)),"")</f>
        <v/>
      </c>
      <c r="U167" s="17" t="str">
        <f>IFERROR(AND(OR(U1:V166,$AR167)=TRUE,IF(SEARCH(U$1,$A167)&gt;0,TRUE,FALSE)),"")</f>
        <v/>
      </c>
      <c r="V167" s="17" t="str">
        <f>IFERROR(AND(OR(V1:V166,$AR167)=TRUE,IF(SEARCH(V$1,$A167)&gt;0,TRUE,FALSE)),"")</f>
        <v/>
      </c>
      <c r="W167" s="17" t="str">
        <f>IFERROR(AND(OR(W1:Z166,$AR167)=TRUE,IF(SEARCH(W$1,$A167)&gt;0,TRUE,FALSE)),"")</f>
        <v/>
      </c>
      <c r="X167" s="17" t="str">
        <f>IFERROR(AND(OR(X1:Z166,$AR167)=TRUE,IF(SEARCH(X$1,$A167)&gt;0,TRUE,FALSE)),"")</f>
        <v/>
      </c>
      <c r="Y167" s="17" t="str">
        <f>IFERROR(AND(OR(Y1:Z166,$AR167)=TRUE,IF(SEARCH(Y$1,$A167)&gt;0,TRUE,FALSE)),"")</f>
        <v/>
      </c>
      <c r="Z167" s="17" t="str">
        <f>IFERROR(AND(OR(Z1:Z166,$AR167)=TRUE,IF(SEARCH(Z$1,$A167)&gt;0,TRUE,FALSE)),"")</f>
        <v/>
      </c>
      <c r="AA167" s="17" t="str">
        <f>IFERROR(AND(OR(AA1:AA166,$AR167)=TRUE,IF(SEARCH(AA$1,$A167)&gt;0,TRUE,FALSE)),"")</f>
        <v/>
      </c>
      <c r="AB167" s="17" t="str">
        <f>IFERROR(AND(OR(AB1:AE166,$AR167)=TRUE,IF(SEARCH(AB$1,$A167)&gt;0,TRUE,FALSE)),"")</f>
        <v/>
      </c>
      <c r="AC167" s="17" t="str">
        <f>IFERROR(AND(OR(AC1:AE166,$AR167)=TRUE,IF(SEARCH(AC$1,$A167)&gt;0,TRUE,FALSE)),"")</f>
        <v/>
      </c>
      <c r="AD167" s="17" t="str">
        <f>IFERROR(AND(OR(AD1:AE166,$AR167)=TRUE,IF(SEARCH(AD$1,$A167)&gt;0,TRUE,FALSE)),"")</f>
        <v/>
      </c>
      <c r="AE167" s="17" t="str">
        <f>IFERROR(AND(OR(AE1:AE166,$AR167)=TRUE,IF(SEARCH(AE$1,$A167)&gt;0,TRUE,FALSE)),"")</f>
        <v/>
      </c>
      <c r="AF167" s="17" t="str">
        <f>IFERROR(AND(OR(AF1:AG166,$AR167)=TRUE,IF(SEARCH(AF$1,$A167)&gt;0,TRUE,FALSE)),"")</f>
        <v/>
      </c>
      <c r="AG167" s="17" t="str">
        <f>IFERROR(AND(OR(AG1:AG166,$AR167)=TRUE,IF(SEARCH(AG$1,$A167)&gt;0,TRUE,FALSE)),"")</f>
        <v/>
      </c>
      <c r="AH167" s="17" t="str">
        <f>IFERROR(AND(OR(AH1:AH166,$AR167)=TRUE,IF(SEARCH(AH$1,$A167)&gt;0,TRUE,FALSE)),"")</f>
        <v/>
      </c>
      <c r="AI167" s="17" t="str">
        <f>IFERROR(AND(OR(AI1:AL166,$AR167)=TRUE,IF(SEARCH(AI$1,$A167)&gt;0,TRUE,FALSE)),"")</f>
        <v/>
      </c>
      <c r="AJ167" s="17" t="str">
        <f>IFERROR(AND(OR(AJ1:AL166,$AR167)=TRUE,IF(SEARCH(AJ$1,$A167)&gt;0,TRUE,FALSE)),"")</f>
        <v/>
      </c>
      <c r="AK167" s="17" t="str">
        <f>IFERROR(AND(OR(AK1:AL166,$AR167)=TRUE,IF(SEARCH(AK$1,$A167)&gt;0,TRUE,FALSE)),"")</f>
        <v/>
      </c>
      <c r="AL167" s="17" t="str">
        <f>IFERROR(AND(OR(AL1:AL166,$AR167)=TRUE,IF(SEARCH(AL$1,$A167)&gt;0,TRUE,FALSE)),"")</f>
        <v/>
      </c>
      <c r="AM167" s="17" t="str">
        <f>IFERROR(AND(OR(AM1:AO166,$AR167)=TRUE,IF(SEARCH(AM$1,$A167)&gt;0,TRUE,FALSE)),"")</f>
        <v/>
      </c>
      <c r="AN167" s="17" t="str">
        <f>IFERROR(AND(OR(AN1:AO166,$AR167)=TRUE,IF(SEARCH(AN$1,$A167)&gt;0,TRUE,FALSE)),"")</f>
        <v/>
      </c>
      <c r="AO167" s="17" t="str">
        <f>IFERROR(AND(OR(AO1:AO166,$AR167)=TRUE,IF(SEARCH(AO$1,$A167)&gt;0,TRUE,FALSE)),"")</f>
        <v/>
      </c>
      <c r="AP167" s="17">
        <f t="shared" si="25"/>
        <v>0</v>
      </c>
      <c r="AQ167" s="17" t="b">
        <f t="shared" si="26"/>
        <v>0</v>
      </c>
      <c r="AR167" s="17" t="b">
        <f t="shared" si="27"/>
        <v>0</v>
      </c>
      <c r="AS167" s="17" t="b">
        <f t="shared" si="28"/>
        <v>0</v>
      </c>
      <c r="AT167" s="17" t="b">
        <f>IF(E167&gt;'Overview (RESPONSES REQUIRED)'!$F$56,FALSE,TRUE)</f>
        <v>0</v>
      </c>
      <c r="AU167" s="17" t="b">
        <f>IF('Overview (RESPONSES REQUIRED)'!$D$56="Y", TRUE, FALSE)</f>
        <v>0</v>
      </c>
      <c r="AV167" s="17" t="str">
        <f t="shared" si="29"/>
        <v>N</v>
      </c>
    </row>
    <row r="168" spans="1:48" ht="15" x14ac:dyDescent="0.15">
      <c r="A168" s="17" t="s">
        <v>2129</v>
      </c>
      <c r="B168" s="17">
        <v>1</v>
      </c>
      <c r="C168" s="17">
        <v>1</v>
      </c>
      <c r="D168" s="17" t="s">
        <v>2020</v>
      </c>
      <c r="E168" s="17">
        <v>2</v>
      </c>
      <c r="F168" s="17" t="str">
        <f>IF('ENDC-mmW'!P171="Y", "Y", IF('ENDC-mmW'!P171="N", "N", 0))</f>
        <v>N</v>
      </c>
      <c r="G168" s="17" t="b">
        <f>IFERROR(AND(OR(G1:H167,$AR168)=TRUE,IF(SEARCH(G$1,$A168)&gt;0,TRUE,FALSE)),"")</f>
        <v>0</v>
      </c>
      <c r="H168" s="17" t="str">
        <f>IFERROR(AND(OR(H1:H167,$AR168)=TRUE,IF(SEARCH(H$1,$A168)&gt;0,TRUE,FALSE)),"")</f>
        <v/>
      </c>
      <c r="I168" s="17" t="str">
        <f>IFERROR(AND(OR(I1:L167,$AR168)=TRUE,IF(SEARCH(I$1,$A168)&gt;0,TRUE,FALSE)),"")</f>
        <v/>
      </c>
      <c r="J168" s="17" t="str">
        <f>IFERROR(AND(OR(J1:L167,$AR168)=TRUE,IF(SEARCH(J$1,$A168)&gt;0,TRUE,FALSE)),"")</f>
        <v/>
      </c>
      <c r="K168" s="17" t="str">
        <f>IFERROR(AND(OR(K1:L167,$AR168)=TRUE,IF(SEARCH(K$1,$A168)&gt;0,TRUE,FALSE)),"")</f>
        <v/>
      </c>
      <c r="L168" s="17" t="str">
        <f>IFERROR(AND(OR(L1:L167,$AR168)=TRUE,IF(SEARCH(L$1,$A168)&gt;0,TRUE,FALSE)),"")</f>
        <v/>
      </c>
      <c r="M168" s="17" t="str">
        <f>IFERROR(AND(OR(M1:M167,$AR168)=TRUE,IF(SEARCH(M$1,$A168)&gt;0,TRUE,FALSE)),"")</f>
        <v/>
      </c>
      <c r="N168" s="17" t="str">
        <f>IFERROR(AND(OR(N1:Q167,$AR168)=TRUE,IF(SEARCH(N$1,$A168)&gt;0,TRUE,FALSE)),"")</f>
        <v/>
      </c>
      <c r="O168" s="17" t="str">
        <f>IFERROR(AND(OR(O1:Q167,$AR168)=TRUE,IF(SEARCH(O$1,$A168)&gt;0,TRUE,FALSE)),"")</f>
        <v/>
      </c>
      <c r="P168" s="17" t="str">
        <f>IFERROR(AND(OR(P1:Q167,$AR168)=TRUE,IF(SEARCH(P$1,$A168)&gt;0,TRUE,FALSE)),"")</f>
        <v/>
      </c>
      <c r="Q168" s="17" t="str">
        <f>IFERROR(AND(OR(Q1:Q167,$AR168)=TRUE,IF(SEARCH(Q$1,$A168)&gt;0,TRUE,FALSE)),"")</f>
        <v/>
      </c>
      <c r="R168" s="17" t="str">
        <f>IFERROR(AND(OR(R1:S167,$AR168)=TRUE,IF(SEARCH(R$1,$A168)&gt;0,TRUE,FALSE)),"")</f>
        <v/>
      </c>
      <c r="S168" s="17" t="str">
        <f>IFERROR(AND(OR(S1:S167,$AR168)=TRUE,IF(SEARCH(S$1,$A168)&gt;0,TRUE,FALSE)),"")</f>
        <v/>
      </c>
      <c r="T168" s="17" t="str">
        <f>IFERROR(AND(OR(T1:T167,$AR168)=TRUE,IF(SEARCH(T$1,$A168)&gt;0,TRUE,FALSE)),"")</f>
        <v/>
      </c>
      <c r="U168" s="17" t="str">
        <f>IFERROR(AND(OR(U1:V167,$AR168)=TRUE,IF(SEARCH(U$1,$A168)&gt;0,TRUE,FALSE)),"")</f>
        <v/>
      </c>
      <c r="V168" s="17" t="str">
        <f>IFERROR(AND(OR(V1:V167,$AR168)=TRUE,IF(SEARCH(V$1,$A168)&gt;0,TRUE,FALSE)),"")</f>
        <v/>
      </c>
      <c r="W168" s="17" t="str">
        <f>IFERROR(AND(OR(W1:Z167,$AR168)=TRUE,IF(SEARCH(W$1,$A168)&gt;0,TRUE,FALSE)),"")</f>
        <v/>
      </c>
      <c r="X168" s="17" t="str">
        <f>IFERROR(AND(OR(X1:Z167,$AR168)=TRUE,IF(SEARCH(X$1,$A168)&gt;0,TRUE,FALSE)),"")</f>
        <v/>
      </c>
      <c r="Y168" s="17" t="str">
        <f>IFERROR(AND(OR(Y1:Z167,$AR168)=TRUE,IF(SEARCH(Y$1,$A168)&gt;0,TRUE,FALSE)),"")</f>
        <v/>
      </c>
      <c r="Z168" s="17" t="str">
        <f>IFERROR(AND(OR(Z1:Z167,$AR168)=TRUE,IF(SEARCH(Z$1,$A168)&gt;0,TRUE,FALSE)),"")</f>
        <v/>
      </c>
      <c r="AA168" s="17" t="str">
        <f>IFERROR(AND(OR(AA1:AA167,$AR168)=TRUE,IF(SEARCH(AA$1,$A168)&gt;0,TRUE,FALSE)),"")</f>
        <v/>
      </c>
      <c r="AB168" s="17" t="str">
        <f>IFERROR(AND(OR(AB1:AE167,$AR168)=TRUE,IF(SEARCH(AB$1,$A168)&gt;0,TRUE,FALSE)),"")</f>
        <v/>
      </c>
      <c r="AC168" s="17" t="str">
        <f>IFERROR(AND(OR(AC1:AE167,$AR168)=TRUE,IF(SEARCH(AC$1,$A168)&gt;0,TRUE,FALSE)),"")</f>
        <v/>
      </c>
      <c r="AD168" s="17" t="str">
        <f>IFERROR(AND(OR(AD1:AE167,$AR168)=TRUE,IF(SEARCH(AD$1,$A168)&gt;0,TRUE,FALSE)),"")</f>
        <v/>
      </c>
      <c r="AE168" s="17" t="str">
        <f>IFERROR(AND(OR(AE1:AE167,$AR168)=TRUE,IF(SEARCH(AE$1,$A168)&gt;0,TRUE,FALSE)),"")</f>
        <v/>
      </c>
      <c r="AF168" s="17" t="str">
        <f>IFERROR(AND(OR(AF1:AG167,$AR168)=TRUE,IF(SEARCH(AF$1,$A168)&gt;0,TRUE,FALSE)),"")</f>
        <v/>
      </c>
      <c r="AG168" s="17" t="str">
        <f>IFERROR(AND(OR(AG1:AG167,$AR168)=TRUE,IF(SEARCH(AG$1,$A168)&gt;0,TRUE,FALSE)),"")</f>
        <v/>
      </c>
      <c r="AH168" s="17" t="str">
        <f>IFERROR(AND(OR(AH1:AH167,$AR168)=TRUE,IF(SEARCH(AH$1,$A168)&gt;0,TRUE,FALSE)),"")</f>
        <v/>
      </c>
      <c r="AI168" s="17" t="str">
        <f>IFERROR(AND(OR(AI1:AL167,$AR168)=TRUE,IF(SEARCH(AI$1,$A168)&gt;0,TRUE,FALSE)),"")</f>
        <v/>
      </c>
      <c r="AJ168" s="17" t="str">
        <f>IFERROR(AND(OR(AJ1:AL167,$AR168)=TRUE,IF(SEARCH(AJ$1,$A168)&gt;0,TRUE,FALSE)),"")</f>
        <v/>
      </c>
      <c r="AK168" s="17" t="str">
        <f>IFERROR(AND(OR(AK1:AL167,$AR168)=TRUE,IF(SEARCH(AK$1,$A168)&gt;0,TRUE,FALSE)),"")</f>
        <v/>
      </c>
      <c r="AL168" s="17" t="str">
        <f>IFERROR(AND(OR(AL1:AL167,$AR168)=TRUE,IF(SEARCH(AL$1,$A168)&gt;0,TRUE,FALSE)),"")</f>
        <v/>
      </c>
      <c r="AM168" s="17" t="str">
        <f>IFERROR(AND(OR(AM1:AO167,$AR168)=TRUE,IF(SEARCH(AM$1,$A168)&gt;0,TRUE,FALSE)),"")</f>
        <v/>
      </c>
      <c r="AN168" s="17" t="b">
        <f>IFERROR(AND(OR(AN1:AO167,$AR168)=TRUE,IF(SEARCH(AN$1,$A168)&gt;0,TRUE,FALSE)),"")</f>
        <v>0</v>
      </c>
      <c r="AO168" s="17" t="str">
        <f>IFERROR(AND(OR(AO1:AO167,$AR168)=TRUE,IF(SEARCH(AO$1,$A168)&gt;0,TRUE,FALSE)),"")</f>
        <v/>
      </c>
      <c r="AP168" s="17">
        <f t="shared" si="25"/>
        <v>0</v>
      </c>
      <c r="AQ168" s="17" t="b">
        <f t="shared" si="26"/>
        <v>0</v>
      </c>
      <c r="AR168" s="17" t="b">
        <f t="shared" si="27"/>
        <v>0</v>
      </c>
      <c r="AS168" s="17" t="b">
        <f t="shared" si="28"/>
        <v>0</v>
      </c>
      <c r="AT168" s="17" t="b">
        <f>IF(E168&gt;'Overview (RESPONSES REQUIRED)'!$F$56,FALSE,TRUE)</f>
        <v>0</v>
      </c>
      <c r="AU168" s="17" t="b">
        <f>IF('Overview (RESPONSES REQUIRED)'!$D$56="Y", TRUE, FALSE)</f>
        <v>0</v>
      </c>
      <c r="AV168" s="17" t="str">
        <f t="shared" si="29"/>
        <v>N</v>
      </c>
    </row>
    <row r="169" spans="1:48" ht="15" x14ac:dyDescent="0.15">
      <c r="A169" s="17" t="s">
        <v>2130</v>
      </c>
      <c r="B169" s="17">
        <v>1</v>
      </c>
      <c r="C169" s="17">
        <v>1</v>
      </c>
      <c r="D169" s="17" t="s">
        <v>2020</v>
      </c>
      <c r="E169" s="17">
        <v>4</v>
      </c>
      <c r="F169" s="17" t="str">
        <f>IF('ENDC-mmW'!P172="Y", "Y", IF('ENDC-mmW'!P172="N", "N", 0))</f>
        <v>N</v>
      </c>
      <c r="G169" s="17" t="str">
        <f>IFERROR(AND(OR(G1:H168,$AR169)=TRUE,IF(SEARCH(G$1,$A169)&gt;0,TRUE,FALSE)),"")</f>
        <v/>
      </c>
      <c r="H169" s="17" t="str">
        <f>IFERROR(AND(OR(H1:H168,$AR169)=TRUE,IF(SEARCH(H$1,$A169)&gt;0,TRUE,FALSE)),"")</f>
        <v/>
      </c>
      <c r="I169" s="17" t="str">
        <f>IFERROR(AND(OR(I1:L168,$AR169)=TRUE,IF(SEARCH(I$1,$A169)&gt;0,TRUE,FALSE)),"")</f>
        <v/>
      </c>
      <c r="J169" s="17" t="b">
        <f>IFERROR(AND(OR(J1:L168,$AR169)=TRUE,IF(SEARCH(J$1,$A169)&gt;0,TRUE,FALSE)),"")</f>
        <v>0</v>
      </c>
      <c r="K169" s="17" t="str">
        <f>IFERROR(AND(OR(K1:L168,$AR169)=TRUE,IF(SEARCH(K$1,$A169)&gt;0,TRUE,FALSE)),"")</f>
        <v/>
      </c>
      <c r="L169" s="17" t="str">
        <f>IFERROR(AND(OR(L1:L168,$AR169)=TRUE,IF(SEARCH(L$1,$A169)&gt;0,TRUE,FALSE)),"")</f>
        <v/>
      </c>
      <c r="M169" s="17" t="str">
        <f>IFERROR(AND(OR(M1:M168,$AR169)=TRUE,IF(SEARCH(M$1,$A169)&gt;0,TRUE,FALSE)),"")</f>
        <v/>
      </c>
      <c r="N169" s="17" t="str">
        <f>IFERROR(AND(OR(N1:Q168,$AR169)=TRUE,IF(SEARCH(N$1,$A169)&gt;0,TRUE,FALSE)),"")</f>
        <v/>
      </c>
      <c r="O169" s="17" t="str">
        <f>IFERROR(AND(OR(O1:Q168,$AR169)=TRUE,IF(SEARCH(O$1,$A169)&gt;0,TRUE,FALSE)),"")</f>
        <v/>
      </c>
      <c r="P169" s="17" t="str">
        <f>IFERROR(AND(OR(P1:Q168,$AR169)=TRUE,IF(SEARCH(P$1,$A169)&gt;0,TRUE,FALSE)),"")</f>
        <v/>
      </c>
      <c r="Q169" s="17" t="str">
        <f>IFERROR(AND(OR(Q1:Q168,$AR169)=TRUE,IF(SEARCH(Q$1,$A169)&gt;0,TRUE,FALSE)),"")</f>
        <v/>
      </c>
      <c r="R169" s="17" t="str">
        <f>IFERROR(AND(OR(R1:S168,$AR169)=TRUE,IF(SEARCH(R$1,$A169)&gt;0,TRUE,FALSE)),"")</f>
        <v/>
      </c>
      <c r="S169" s="17" t="str">
        <f>IFERROR(AND(OR(S1:S168,$AR169)=TRUE,IF(SEARCH(S$1,$A169)&gt;0,TRUE,FALSE)),"")</f>
        <v/>
      </c>
      <c r="T169" s="17" t="str">
        <f>IFERROR(AND(OR(T1:T168,$AR169)=TRUE,IF(SEARCH(T$1,$A169)&gt;0,TRUE,FALSE)),"")</f>
        <v/>
      </c>
      <c r="U169" s="17" t="str">
        <f>IFERROR(AND(OR(U1:V168,$AR169)=TRUE,IF(SEARCH(U$1,$A169)&gt;0,TRUE,FALSE)),"")</f>
        <v/>
      </c>
      <c r="V169" s="17" t="str">
        <f>IFERROR(AND(OR(V1:V168,$AR169)=TRUE,IF(SEARCH(V$1,$A169)&gt;0,TRUE,FALSE)),"")</f>
        <v/>
      </c>
      <c r="W169" s="17" t="str">
        <f>IFERROR(AND(OR(W1:Z168,$AR169)=TRUE,IF(SEARCH(W$1,$A169)&gt;0,TRUE,FALSE)),"")</f>
        <v/>
      </c>
      <c r="X169" s="17" t="str">
        <f>IFERROR(AND(OR(X1:Z168,$AR169)=TRUE,IF(SEARCH(X$1,$A169)&gt;0,TRUE,FALSE)),"")</f>
        <v/>
      </c>
      <c r="Y169" s="17" t="str">
        <f>IFERROR(AND(OR(Y1:Z168,$AR169)=TRUE,IF(SEARCH(Y$1,$A169)&gt;0,TRUE,FALSE)),"")</f>
        <v/>
      </c>
      <c r="Z169" s="17" t="str">
        <f>IFERROR(AND(OR(Z1:Z168,$AR169)=TRUE,IF(SEARCH(Z$1,$A169)&gt;0,TRUE,FALSE)),"")</f>
        <v/>
      </c>
      <c r="AA169" s="17" t="str">
        <f>IFERROR(AND(OR(AA1:AA168,$AR169)=TRUE,IF(SEARCH(AA$1,$A169)&gt;0,TRUE,FALSE)),"")</f>
        <v/>
      </c>
      <c r="AB169" s="17" t="str">
        <f>IFERROR(AND(OR(AB1:AE168,$AR169)=TRUE,IF(SEARCH(AB$1,$A169)&gt;0,TRUE,FALSE)),"")</f>
        <v/>
      </c>
      <c r="AC169" s="17" t="str">
        <f>IFERROR(AND(OR(AC1:AE168,$AR169)=TRUE,IF(SEARCH(AC$1,$A169)&gt;0,TRUE,FALSE)),"")</f>
        <v/>
      </c>
      <c r="AD169" s="17" t="str">
        <f>IFERROR(AND(OR(AD1:AE168,$AR169)=TRUE,IF(SEARCH(AD$1,$A169)&gt;0,TRUE,FALSE)),"")</f>
        <v/>
      </c>
      <c r="AE169" s="17" t="str">
        <f>IFERROR(AND(OR(AE1:AE168,$AR169)=TRUE,IF(SEARCH(AE$1,$A169)&gt;0,TRUE,FALSE)),"")</f>
        <v/>
      </c>
      <c r="AF169" s="17" t="str">
        <f>IFERROR(AND(OR(AF1:AG168,$AR169)=TRUE,IF(SEARCH(AF$1,$A169)&gt;0,TRUE,FALSE)),"")</f>
        <v/>
      </c>
      <c r="AG169" s="17" t="str">
        <f>IFERROR(AND(OR(AG1:AG168,$AR169)=TRUE,IF(SEARCH(AG$1,$A169)&gt;0,TRUE,FALSE)),"")</f>
        <v/>
      </c>
      <c r="AH169" s="17" t="str">
        <f>IFERROR(AND(OR(AH1:AH168,$AR169)=TRUE,IF(SEARCH(AH$1,$A169)&gt;0,TRUE,FALSE)),"")</f>
        <v/>
      </c>
      <c r="AI169" s="17" t="str">
        <f>IFERROR(AND(OR(AI1:AL168,$AR169)=TRUE,IF(SEARCH(AI$1,$A169)&gt;0,TRUE,FALSE)),"")</f>
        <v/>
      </c>
      <c r="AJ169" s="17" t="str">
        <f>IFERROR(AND(OR(AJ1:AL168,$AR169)=TRUE,IF(SEARCH(AJ$1,$A169)&gt;0,TRUE,FALSE)),"")</f>
        <v/>
      </c>
      <c r="AK169" s="17" t="str">
        <f>IFERROR(AND(OR(AK1:AL168,$AR169)=TRUE,IF(SEARCH(AK$1,$A169)&gt;0,TRUE,FALSE)),"")</f>
        <v/>
      </c>
      <c r="AL169" s="17" t="str">
        <f>IFERROR(AND(OR(AL1:AL168,$AR169)=TRUE,IF(SEARCH(AL$1,$A169)&gt;0,TRUE,FALSE)),"")</f>
        <v/>
      </c>
      <c r="AM169" s="17" t="b">
        <f>IFERROR(AND(OR(AM1:AO168,$AR169)=TRUE,IF(SEARCH(AM$1,$A169)&gt;0,TRUE,FALSE)),"")</f>
        <v>0</v>
      </c>
      <c r="AN169" s="17" t="str">
        <f>IFERROR(AND(OR(AN1:AO168,$AR169)=TRUE,IF(SEARCH(AN$1,$A169)&gt;0,TRUE,FALSE)),"")</f>
        <v/>
      </c>
      <c r="AO169" s="17" t="str">
        <f>IFERROR(AND(OR(AO1:AO168,$AR169)=TRUE,IF(SEARCH(AO$1,$A169)&gt;0,TRUE,FALSE)),"")</f>
        <v/>
      </c>
      <c r="AP169" s="17">
        <f t="shared" si="25"/>
        <v>0</v>
      </c>
      <c r="AQ169" s="17" t="b">
        <f t="shared" si="26"/>
        <v>0</v>
      </c>
      <c r="AR169" s="17" t="b">
        <f t="shared" si="27"/>
        <v>0</v>
      </c>
      <c r="AS169" s="17" t="b">
        <f t="shared" si="28"/>
        <v>0</v>
      </c>
      <c r="AT169" s="17" t="b">
        <f>IF(E169&gt;'Overview (RESPONSES REQUIRED)'!$F$56,FALSE,TRUE)</f>
        <v>0</v>
      </c>
      <c r="AU169" s="17" t="b">
        <f>IF('Overview (RESPONSES REQUIRED)'!$D$56="Y", TRUE, FALSE)</f>
        <v>0</v>
      </c>
      <c r="AV169" s="17" t="str">
        <f t="shared" si="29"/>
        <v>N</v>
      </c>
    </row>
    <row r="170" spans="1:48" ht="15" x14ac:dyDescent="0.15">
      <c r="A170" s="17" t="s">
        <v>2131</v>
      </c>
      <c r="B170" s="17">
        <v>1</v>
      </c>
      <c r="C170" s="17">
        <v>1</v>
      </c>
      <c r="D170" s="17" t="s">
        <v>2020</v>
      </c>
      <c r="E170" s="17">
        <v>4</v>
      </c>
      <c r="F170" s="17" t="str">
        <f>IF('ENDC-mmW'!P173="Y", "Y", IF('ENDC-mmW'!P173="N", "N", 0))</f>
        <v>N</v>
      </c>
      <c r="G170" s="17" t="str">
        <f>IFERROR(AND(OR(G1:H169,$AR170)=TRUE,IF(SEARCH(G$1,$A170)&gt;0,TRUE,FALSE)),"")</f>
        <v/>
      </c>
      <c r="H170" s="17" t="b">
        <f>IFERROR(AND(OR(H1:H169,$AR170)=TRUE,IF(SEARCH(H$1,$A170)&gt;0,TRUE,FALSE)),"")</f>
        <v>0</v>
      </c>
      <c r="I170" s="17" t="str">
        <f>IFERROR(AND(OR(I1:L169,$AR170)=TRUE,IF(SEARCH(I$1,$A170)&gt;0,TRUE,FALSE)),"")</f>
        <v/>
      </c>
      <c r="J170" s="17" t="str">
        <f>IFERROR(AND(OR(J1:L169,$AR170)=TRUE,IF(SEARCH(J$1,$A170)&gt;0,TRUE,FALSE)),"")</f>
        <v/>
      </c>
      <c r="K170" s="17" t="str">
        <f>IFERROR(AND(OR(K1:L169,$AR170)=TRUE,IF(SEARCH(K$1,$A170)&gt;0,TRUE,FALSE)),"")</f>
        <v/>
      </c>
      <c r="L170" s="17" t="str">
        <f>IFERROR(AND(OR(L1:L169,$AR170)=TRUE,IF(SEARCH(L$1,$A170)&gt;0,TRUE,FALSE)),"")</f>
        <v/>
      </c>
      <c r="M170" s="17" t="str">
        <f>IFERROR(AND(OR(M1:M169,$AR170)=TRUE,IF(SEARCH(M$1,$A170)&gt;0,TRUE,FALSE)),"")</f>
        <v/>
      </c>
      <c r="N170" s="17" t="str">
        <f>IFERROR(AND(OR(N1:Q169,$AR170)=TRUE,IF(SEARCH(N$1,$A170)&gt;0,TRUE,FALSE)),"")</f>
        <v/>
      </c>
      <c r="O170" s="17" t="str">
        <f>IFERROR(AND(OR(O1:Q169,$AR170)=TRUE,IF(SEARCH(O$1,$A170)&gt;0,TRUE,FALSE)),"")</f>
        <v/>
      </c>
      <c r="P170" s="17" t="str">
        <f>IFERROR(AND(OR(P1:Q169,$AR170)=TRUE,IF(SEARCH(P$1,$A170)&gt;0,TRUE,FALSE)),"")</f>
        <v/>
      </c>
      <c r="Q170" s="17" t="str">
        <f>IFERROR(AND(OR(Q1:Q169,$AR170)=TRUE,IF(SEARCH(Q$1,$A170)&gt;0,TRUE,FALSE)),"")</f>
        <v/>
      </c>
      <c r="R170" s="17" t="str">
        <f>IFERROR(AND(OR(R1:S169,$AR170)=TRUE,IF(SEARCH(R$1,$A170)&gt;0,TRUE,FALSE)),"")</f>
        <v/>
      </c>
      <c r="S170" s="17" t="str">
        <f>IFERROR(AND(OR(S1:S169,$AR170)=TRUE,IF(SEARCH(S$1,$A170)&gt;0,TRUE,FALSE)),"")</f>
        <v/>
      </c>
      <c r="T170" s="17" t="str">
        <f>IFERROR(AND(OR(T1:T169,$AR170)=TRUE,IF(SEARCH(T$1,$A170)&gt;0,TRUE,FALSE)),"")</f>
        <v/>
      </c>
      <c r="U170" s="17" t="str">
        <f>IFERROR(AND(OR(U1:V169,$AR170)=TRUE,IF(SEARCH(U$1,$A170)&gt;0,TRUE,FALSE)),"")</f>
        <v/>
      </c>
      <c r="V170" s="17" t="str">
        <f>IFERROR(AND(OR(V1:V169,$AR170)=TRUE,IF(SEARCH(V$1,$A170)&gt;0,TRUE,FALSE)),"")</f>
        <v/>
      </c>
      <c r="W170" s="17" t="str">
        <f>IFERROR(AND(OR(W1:Z169,$AR170)=TRUE,IF(SEARCH(W$1,$A170)&gt;0,TRUE,FALSE)),"")</f>
        <v/>
      </c>
      <c r="X170" s="17" t="str">
        <f>IFERROR(AND(OR(X1:Z169,$AR170)=TRUE,IF(SEARCH(X$1,$A170)&gt;0,TRUE,FALSE)),"")</f>
        <v/>
      </c>
      <c r="Y170" s="17" t="str">
        <f>IFERROR(AND(OR(Y1:Z169,$AR170)=TRUE,IF(SEARCH(Y$1,$A170)&gt;0,TRUE,FALSE)),"")</f>
        <v/>
      </c>
      <c r="Z170" s="17" t="str">
        <f>IFERROR(AND(OR(Z1:Z169,$AR170)=TRUE,IF(SEARCH(Z$1,$A170)&gt;0,TRUE,FALSE)),"")</f>
        <v/>
      </c>
      <c r="AA170" s="17" t="str">
        <f>IFERROR(AND(OR(AA1:AA169,$AR170)=TRUE,IF(SEARCH(AA$1,$A170)&gt;0,TRUE,FALSE)),"")</f>
        <v/>
      </c>
      <c r="AB170" s="17" t="str">
        <f>IFERROR(AND(OR(AB1:AE169,$AR170)=TRUE,IF(SEARCH(AB$1,$A170)&gt;0,TRUE,FALSE)),"")</f>
        <v/>
      </c>
      <c r="AC170" s="17" t="str">
        <f>IFERROR(AND(OR(AC1:AE169,$AR170)=TRUE,IF(SEARCH(AC$1,$A170)&gt;0,TRUE,FALSE)),"")</f>
        <v/>
      </c>
      <c r="AD170" s="17" t="str">
        <f>IFERROR(AND(OR(AD1:AE169,$AR170)=TRUE,IF(SEARCH(AD$1,$A170)&gt;0,TRUE,FALSE)),"")</f>
        <v/>
      </c>
      <c r="AE170" s="17" t="str">
        <f>IFERROR(AND(OR(AE1:AE169,$AR170)=TRUE,IF(SEARCH(AE$1,$A170)&gt;0,TRUE,FALSE)),"")</f>
        <v/>
      </c>
      <c r="AF170" s="17" t="str">
        <f>IFERROR(AND(OR(AF1:AG169,$AR170)=TRUE,IF(SEARCH(AF$1,$A170)&gt;0,TRUE,FALSE)),"")</f>
        <v/>
      </c>
      <c r="AG170" s="17" t="str">
        <f>IFERROR(AND(OR(AG1:AG169,$AR170)=TRUE,IF(SEARCH(AG$1,$A170)&gt;0,TRUE,FALSE)),"")</f>
        <v/>
      </c>
      <c r="AH170" s="17" t="str">
        <f>IFERROR(AND(OR(AH1:AH169,$AR170)=TRUE,IF(SEARCH(AH$1,$A170)&gt;0,TRUE,FALSE)),"")</f>
        <v/>
      </c>
      <c r="AI170" s="17" t="str">
        <f>IFERROR(AND(OR(AI1:AL169,$AR170)=TRUE,IF(SEARCH(AI$1,$A170)&gt;0,TRUE,FALSE)),"")</f>
        <v/>
      </c>
      <c r="AJ170" s="17" t="str">
        <f>IFERROR(AND(OR(AJ1:AL169,$AR170)=TRUE,IF(SEARCH(AJ$1,$A170)&gt;0,TRUE,FALSE)),"")</f>
        <v/>
      </c>
      <c r="AK170" s="17" t="str">
        <f>IFERROR(AND(OR(AK1:AL169,$AR170)=TRUE,IF(SEARCH(AK$1,$A170)&gt;0,TRUE,FALSE)),"")</f>
        <v/>
      </c>
      <c r="AL170" s="17" t="str">
        <f>IFERROR(AND(OR(AL1:AL169,$AR170)=TRUE,IF(SEARCH(AL$1,$A170)&gt;0,TRUE,FALSE)),"")</f>
        <v/>
      </c>
      <c r="AM170" s="17" t="b">
        <f>IFERROR(AND(OR(AM1:AO169,$AR170)=TRUE,IF(SEARCH(AM$1,$A170)&gt;0,TRUE,FALSE)),"")</f>
        <v>0</v>
      </c>
      <c r="AN170" s="17" t="str">
        <f>IFERROR(AND(OR(AN1:AO169,$AR170)=TRUE,IF(SEARCH(AN$1,$A170)&gt;0,TRUE,FALSE)),"")</f>
        <v/>
      </c>
      <c r="AO170" s="17" t="str">
        <f>IFERROR(AND(OR(AO1:AO169,$AR170)=TRUE,IF(SEARCH(AO$1,$A170)&gt;0,TRUE,FALSE)),"")</f>
        <v/>
      </c>
      <c r="AP170" s="17">
        <f t="shared" si="25"/>
        <v>0</v>
      </c>
      <c r="AQ170" s="17" t="b">
        <f t="shared" si="26"/>
        <v>0</v>
      </c>
      <c r="AR170" s="17" t="b">
        <f t="shared" si="27"/>
        <v>0</v>
      </c>
      <c r="AS170" s="17" t="b">
        <f t="shared" si="28"/>
        <v>0</v>
      </c>
      <c r="AT170" s="17" t="b">
        <f>IF(E170&gt;'Overview (RESPONSES REQUIRED)'!$F$56,FALSE,TRUE)</f>
        <v>0</v>
      </c>
      <c r="AU170" s="17" t="b">
        <f>IF('Overview (RESPONSES REQUIRED)'!$D$56="Y", TRUE, FALSE)</f>
        <v>0</v>
      </c>
      <c r="AV170" s="17" t="str">
        <f t="shared" si="29"/>
        <v>N</v>
      </c>
    </row>
    <row r="171" spans="1:48" ht="15" x14ac:dyDescent="0.15">
      <c r="A171" s="17" t="s">
        <v>2132</v>
      </c>
      <c r="B171" s="17">
        <v>1</v>
      </c>
      <c r="C171" s="17">
        <v>1</v>
      </c>
      <c r="D171" s="17" t="s">
        <v>2020</v>
      </c>
      <c r="E171" s="17">
        <v>2</v>
      </c>
      <c r="F171" s="17" t="str">
        <f>IF('ENDC-mmW'!P174="Y", "Y", IF('ENDC-mmW'!P174="N", "N", 0))</f>
        <v>N</v>
      </c>
      <c r="G171" s="17" t="str">
        <f>IFERROR(AND(OR(G1:H170,$AR171)=TRUE,IF(SEARCH(G$1,$A171)&gt;0,TRUE,FALSE)),"")</f>
        <v/>
      </c>
      <c r="H171" s="17" t="str">
        <f>IFERROR(AND(OR(H1:H170,$AR171)=TRUE,IF(SEARCH(H$1,$A171)&gt;0,TRUE,FALSE)),"")</f>
        <v/>
      </c>
      <c r="I171" s="17" t="b">
        <f>IFERROR(AND(OR(I1:L170,$AR171)=TRUE,IF(SEARCH(I$1,$A171)&gt;0,TRUE,FALSE)),"")</f>
        <v>0</v>
      </c>
      <c r="J171" s="17" t="str">
        <f>IFERROR(AND(OR(J1:L170,$AR171)=TRUE,IF(SEARCH(J$1,$A171)&gt;0,TRUE,FALSE)),"")</f>
        <v/>
      </c>
      <c r="K171" s="17" t="str">
        <f>IFERROR(AND(OR(K1:L170,$AR171)=TRUE,IF(SEARCH(K$1,$A171)&gt;0,TRUE,FALSE)),"")</f>
        <v/>
      </c>
      <c r="L171" s="17" t="str">
        <f>IFERROR(AND(OR(L1:L170,$AR171)=TRUE,IF(SEARCH(L$1,$A171)&gt;0,TRUE,FALSE)),"")</f>
        <v/>
      </c>
      <c r="M171" s="17" t="str">
        <f>IFERROR(AND(OR(M1:M170,$AR171)=TRUE,IF(SEARCH(M$1,$A171)&gt;0,TRUE,FALSE)),"")</f>
        <v/>
      </c>
      <c r="N171" s="17" t="str">
        <f>IFERROR(AND(OR(N1:Q170,$AR171)=TRUE,IF(SEARCH(N$1,$A171)&gt;0,TRUE,FALSE)),"")</f>
        <v/>
      </c>
      <c r="O171" s="17" t="str">
        <f>IFERROR(AND(OR(O1:Q170,$AR171)=TRUE,IF(SEARCH(O$1,$A171)&gt;0,TRUE,FALSE)),"")</f>
        <v/>
      </c>
      <c r="P171" s="17" t="str">
        <f>IFERROR(AND(OR(P1:Q170,$AR171)=TRUE,IF(SEARCH(P$1,$A171)&gt;0,TRUE,FALSE)),"")</f>
        <v/>
      </c>
      <c r="Q171" s="17" t="str">
        <f>IFERROR(AND(OR(Q1:Q170,$AR171)=TRUE,IF(SEARCH(Q$1,$A171)&gt;0,TRUE,FALSE)),"")</f>
        <v/>
      </c>
      <c r="R171" s="17" t="str">
        <f>IFERROR(AND(OR(R1:S170,$AR171)=TRUE,IF(SEARCH(R$1,$A171)&gt;0,TRUE,FALSE)),"")</f>
        <v/>
      </c>
      <c r="S171" s="17" t="str">
        <f>IFERROR(AND(OR(S1:S170,$AR171)=TRUE,IF(SEARCH(S$1,$A171)&gt;0,TRUE,FALSE)),"")</f>
        <v/>
      </c>
      <c r="T171" s="17" t="str">
        <f>IFERROR(AND(OR(T1:T170,$AR171)=TRUE,IF(SEARCH(T$1,$A171)&gt;0,TRUE,FALSE)),"")</f>
        <v/>
      </c>
      <c r="U171" s="17" t="str">
        <f>IFERROR(AND(OR(U1:V170,$AR171)=TRUE,IF(SEARCH(U$1,$A171)&gt;0,TRUE,FALSE)),"")</f>
        <v/>
      </c>
      <c r="V171" s="17" t="str">
        <f>IFERROR(AND(OR(V1:V170,$AR171)=TRUE,IF(SEARCH(V$1,$A171)&gt;0,TRUE,FALSE)),"")</f>
        <v/>
      </c>
      <c r="W171" s="17" t="str">
        <f>IFERROR(AND(OR(W1:Z170,$AR171)=TRUE,IF(SEARCH(W$1,$A171)&gt;0,TRUE,FALSE)),"")</f>
        <v/>
      </c>
      <c r="X171" s="17" t="str">
        <f>IFERROR(AND(OR(X1:Z170,$AR171)=TRUE,IF(SEARCH(X$1,$A171)&gt;0,TRUE,FALSE)),"")</f>
        <v/>
      </c>
      <c r="Y171" s="17" t="str">
        <f>IFERROR(AND(OR(Y1:Z170,$AR171)=TRUE,IF(SEARCH(Y$1,$A171)&gt;0,TRUE,FALSE)),"")</f>
        <v/>
      </c>
      <c r="Z171" s="17" t="str">
        <f>IFERROR(AND(OR(Z1:Z170,$AR171)=TRUE,IF(SEARCH(Z$1,$A171)&gt;0,TRUE,FALSE)),"")</f>
        <v/>
      </c>
      <c r="AA171" s="17" t="str">
        <f>IFERROR(AND(OR(AA1:AA170,$AR171)=TRUE,IF(SEARCH(AA$1,$A171)&gt;0,TRUE,FALSE)),"")</f>
        <v/>
      </c>
      <c r="AB171" s="17" t="str">
        <f>IFERROR(AND(OR(AB1:AE170,$AR171)=TRUE,IF(SEARCH(AB$1,$A171)&gt;0,TRUE,FALSE)),"")</f>
        <v/>
      </c>
      <c r="AC171" s="17" t="str">
        <f>IFERROR(AND(OR(AC1:AE170,$AR171)=TRUE,IF(SEARCH(AC$1,$A171)&gt;0,TRUE,FALSE)),"")</f>
        <v/>
      </c>
      <c r="AD171" s="17" t="str">
        <f>IFERROR(AND(OR(AD1:AE170,$AR171)=TRUE,IF(SEARCH(AD$1,$A171)&gt;0,TRUE,FALSE)),"")</f>
        <v/>
      </c>
      <c r="AE171" s="17" t="str">
        <f>IFERROR(AND(OR(AE1:AE170,$AR171)=TRUE,IF(SEARCH(AE$1,$A171)&gt;0,TRUE,FALSE)),"")</f>
        <v/>
      </c>
      <c r="AF171" s="17" t="str">
        <f>IFERROR(AND(OR(AF1:AG170,$AR171)=TRUE,IF(SEARCH(AF$1,$A171)&gt;0,TRUE,FALSE)),"")</f>
        <v/>
      </c>
      <c r="AG171" s="17" t="str">
        <f>IFERROR(AND(OR(AG1:AG170,$AR171)=TRUE,IF(SEARCH(AG$1,$A171)&gt;0,TRUE,FALSE)),"")</f>
        <v/>
      </c>
      <c r="AH171" s="17" t="str">
        <f>IFERROR(AND(OR(AH1:AH170,$AR171)=TRUE,IF(SEARCH(AH$1,$A171)&gt;0,TRUE,FALSE)),"")</f>
        <v/>
      </c>
      <c r="AI171" s="17" t="str">
        <f>IFERROR(AND(OR(AI1:AL170,$AR171)=TRUE,IF(SEARCH(AI$1,$A171)&gt;0,TRUE,FALSE)),"")</f>
        <v/>
      </c>
      <c r="AJ171" s="17" t="str">
        <f>IFERROR(AND(OR(AJ1:AL170,$AR171)=TRUE,IF(SEARCH(AJ$1,$A171)&gt;0,TRUE,FALSE)),"")</f>
        <v/>
      </c>
      <c r="AK171" s="17" t="str">
        <f>IFERROR(AND(OR(AK1:AL170,$AR171)=TRUE,IF(SEARCH(AK$1,$A171)&gt;0,TRUE,FALSE)),"")</f>
        <v/>
      </c>
      <c r="AL171" s="17" t="str">
        <f>IFERROR(AND(OR(AL1:AL170,$AR171)=TRUE,IF(SEARCH(AL$1,$A171)&gt;0,TRUE,FALSE)),"")</f>
        <v/>
      </c>
      <c r="AM171" s="17" t="b">
        <f>IFERROR(AND(OR(AM1:AO170,$AR171)=TRUE,IF(SEARCH(AM$1,$A171)&gt;0,TRUE,FALSE)),"")</f>
        <v>0</v>
      </c>
      <c r="AN171" s="17" t="str">
        <f>IFERROR(AND(OR(AN1:AO170,$AR171)=TRUE,IF(SEARCH(AN$1,$A171)&gt;0,TRUE,FALSE)),"")</f>
        <v/>
      </c>
      <c r="AO171" s="17" t="str">
        <f>IFERROR(AND(OR(AO1:AO170,$AR171)=TRUE,IF(SEARCH(AO$1,$A171)&gt;0,TRUE,FALSE)),"")</f>
        <v/>
      </c>
      <c r="AP171" s="17">
        <f t="shared" si="25"/>
        <v>0</v>
      </c>
      <c r="AQ171" s="17" t="b">
        <f t="shared" si="26"/>
        <v>0</v>
      </c>
      <c r="AR171" s="17" t="b">
        <f t="shared" si="27"/>
        <v>0</v>
      </c>
      <c r="AS171" s="17" t="b">
        <f t="shared" si="28"/>
        <v>0</v>
      </c>
      <c r="AT171" s="17" t="b">
        <f>IF(E171&gt;'Overview (RESPONSES REQUIRED)'!$F$56,FALSE,TRUE)</f>
        <v>0</v>
      </c>
      <c r="AU171" s="17" t="b">
        <f>IF('Overview (RESPONSES REQUIRED)'!$D$56="Y", TRUE, FALSE)</f>
        <v>0</v>
      </c>
      <c r="AV171" s="17" t="str">
        <f t="shared" si="29"/>
        <v>N</v>
      </c>
    </row>
    <row r="172" spans="1:48" ht="15" x14ac:dyDescent="0.15">
      <c r="A172" s="17" t="s">
        <v>2133</v>
      </c>
      <c r="B172" s="17">
        <v>1</v>
      </c>
      <c r="C172" s="17">
        <v>1</v>
      </c>
      <c r="D172" s="17" t="s">
        <v>2020</v>
      </c>
      <c r="E172" s="17">
        <v>2</v>
      </c>
      <c r="F172" s="17" t="str">
        <f>IF('ENDC-mmW'!P175="Y", "Y", IF('ENDC-mmW'!P175="N", "N", 0))</f>
        <v>N</v>
      </c>
      <c r="G172" s="17" t="str">
        <f>IFERROR(AND(OR(G1:H171,$AR172)=TRUE,IF(SEARCH(G$1,$A172)&gt;0,TRUE,FALSE)),"")</f>
        <v/>
      </c>
      <c r="H172" s="17" t="str">
        <f>IFERROR(AND(OR(H1:H171,$AR172)=TRUE,IF(SEARCH(H$1,$A172)&gt;0,TRUE,FALSE)),"")</f>
        <v/>
      </c>
      <c r="I172" s="17" t="str">
        <f>IFERROR(AND(OR(I1:L171,$AR172)=TRUE,IF(SEARCH(I$1,$A172)&gt;0,TRUE,FALSE)),"")</f>
        <v/>
      </c>
      <c r="J172" s="17" t="str">
        <f>IFERROR(AND(OR(J1:L171,$AR172)=TRUE,IF(SEARCH(J$1,$A172)&gt;0,TRUE,FALSE)),"")</f>
        <v/>
      </c>
      <c r="K172" s="17" t="str">
        <f>IFERROR(AND(OR(K1:L171,$AR172)=TRUE,IF(SEARCH(K$1,$A172)&gt;0,TRUE,FALSE)),"")</f>
        <v/>
      </c>
      <c r="L172" s="17" t="str">
        <f>IFERROR(AND(OR(L1:L171,$AR172)=TRUE,IF(SEARCH(L$1,$A172)&gt;0,TRUE,FALSE)),"")</f>
        <v/>
      </c>
      <c r="M172" s="17" t="str">
        <f>IFERROR(AND(OR(M1:M171,$AR172)=TRUE,IF(SEARCH(M$1,$A172)&gt;0,TRUE,FALSE)),"")</f>
        <v/>
      </c>
      <c r="N172" s="17" t="str">
        <f>IFERROR(AND(OR(N1:Q171,$AR172)=TRUE,IF(SEARCH(N$1,$A172)&gt;0,TRUE,FALSE)),"")</f>
        <v/>
      </c>
      <c r="O172" s="17" t="str">
        <f>IFERROR(AND(OR(O1:Q171,$AR172)=TRUE,IF(SEARCH(O$1,$A172)&gt;0,TRUE,FALSE)),"")</f>
        <v/>
      </c>
      <c r="P172" s="17" t="str">
        <f>IFERROR(AND(OR(P1:Q171,$AR172)=TRUE,IF(SEARCH(P$1,$A172)&gt;0,TRUE,FALSE)),"")</f>
        <v/>
      </c>
      <c r="Q172" s="17" t="str">
        <f>IFERROR(AND(OR(Q1:Q171,$AR172)=TRUE,IF(SEARCH(Q$1,$A172)&gt;0,TRUE,FALSE)),"")</f>
        <v/>
      </c>
      <c r="R172" s="17" t="str">
        <f>IFERROR(AND(OR(R1:S171,$AR172)=TRUE,IF(SEARCH(R$1,$A172)&gt;0,TRUE,FALSE)),"")</f>
        <v/>
      </c>
      <c r="S172" s="17" t="str">
        <f>IFERROR(AND(OR(S1:S171,$AR172)=TRUE,IF(SEARCH(S$1,$A172)&gt;0,TRUE,FALSE)),"")</f>
        <v/>
      </c>
      <c r="T172" s="17" t="b">
        <f>IFERROR(AND(OR(T1:T171,$AR172)=TRUE,IF(SEARCH(T$1,$A172)&gt;0,TRUE,FALSE)),"")</f>
        <v>0</v>
      </c>
      <c r="U172" s="17" t="str">
        <f>IFERROR(AND(OR(U1:V171,$AR172)=TRUE,IF(SEARCH(U$1,$A172)&gt;0,TRUE,FALSE)),"")</f>
        <v/>
      </c>
      <c r="V172" s="17" t="str">
        <f>IFERROR(AND(OR(V1:V171,$AR172)=TRUE,IF(SEARCH(V$1,$A172)&gt;0,TRUE,FALSE)),"")</f>
        <v/>
      </c>
      <c r="W172" s="17" t="str">
        <f>IFERROR(AND(OR(W1:Z171,$AR172)=TRUE,IF(SEARCH(W$1,$A172)&gt;0,TRUE,FALSE)),"")</f>
        <v/>
      </c>
      <c r="X172" s="17" t="str">
        <f>IFERROR(AND(OR(X1:Z171,$AR172)=TRUE,IF(SEARCH(X$1,$A172)&gt;0,TRUE,FALSE)),"")</f>
        <v/>
      </c>
      <c r="Y172" s="17" t="str">
        <f>IFERROR(AND(OR(Y1:Z171,$AR172)=TRUE,IF(SEARCH(Y$1,$A172)&gt;0,TRUE,FALSE)),"")</f>
        <v/>
      </c>
      <c r="Z172" s="17" t="str">
        <f>IFERROR(AND(OR(Z1:Z171,$AR172)=TRUE,IF(SEARCH(Z$1,$A172)&gt;0,TRUE,FALSE)),"")</f>
        <v/>
      </c>
      <c r="AA172" s="17" t="str">
        <f>IFERROR(AND(OR(AA1:AA171,$AR172)=TRUE,IF(SEARCH(AA$1,$A172)&gt;0,TRUE,FALSE)),"")</f>
        <v/>
      </c>
      <c r="AB172" s="17" t="str">
        <f>IFERROR(AND(OR(AB1:AE171,$AR172)=TRUE,IF(SEARCH(AB$1,$A172)&gt;0,TRUE,FALSE)),"")</f>
        <v/>
      </c>
      <c r="AC172" s="17" t="str">
        <f>IFERROR(AND(OR(AC1:AE171,$AR172)=TRUE,IF(SEARCH(AC$1,$A172)&gt;0,TRUE,FALSE)),"")</f>
        <v/>
      </c>
      <c r="AD172" s="17" t="str">
        <f>IFERROR(AND(OR(AD1:AE171,$AR172)=TRUE,IF(SEARCH(AD$1,$A172)&gt;0,TRUE,FALSE)),"")</f>
        <v/>
      </c>
      <c r="AE172" s="17" t="str">
        <f>IFERROR(AND(OR(AE1:AE171,$AR172)=TRUE,IF(SEARCH(AE$1,$A172)&gt;0,TRUE,FALSE)),"")</f>
        <v/>
      </c>
      <c r="AF172" s="17" t="str">
        <f>IFERROR(AND(OR(AF1:AG171,$AR172)=TRUE,IF(SEARCH(AF$1,$A172)&gt;0,TRUE,FALSE)),"")</f>
        <v/>
      </c>
      <c r="AG172" s="17" t="str">
        <f>IFERROR(AND(OR(AG1:AG171,$AR172)=TRUE,IF(SEARCH(AG$1,$A172)&gt;0,TRUE,FALSE)),"")</f>
        <v/>
      </c>
      <c r="AH172" s="17" t="str">
        <f>IFERROR(AND(OR(AH1:AH171,$AR172)=TRUE,IF(SEARCH(AH$1,$A172)&gt;0,TRUE,FALSE)),"")</f>
        <v/>
      </c>
      <c r="AI172" s="17" t="str">
        <f>IFERROR(AND(OR(AI1:AL171,$AR172)=TRUE,IF(SEARCH(AI$1,$A172)&gt;0,TRUE,FALSE)),"")</f>
        <v/>
      </c>
      <c r="AJ172" s="17" t="str">
        <f>IFERROR(AND(OR(AJ1:AL171,$AR172)=TRUE,IF(SEARCH(AJ$1,$A172)&gt;0,TRUE,FALSE)),"")</f>
        <v/>
      </c>
      <c r="AK172" s="17" t="str">
        <f>IFERROR(AND(OR(AK1:AL171,$AR172)=TRUE,IF(SEARCH(AK$1,$A172)&gt;0,TRUE,FALSE)),"")</f>
        <v/>
      </c>
      <c r="AL172" s="17" t="str">
        <f>IFERROR(AND(OR(AL1:AL171,$AR172)=TRUE,IF(SEARCH(AL$1,$A172)&gt;0,TRUE,FALSE)),"")</f>
        <v/>
      </c>
      <c r="AM172" s="17" t="b">
        <f>IFERROR(AND(OR(AM1:AO171,$AR172)=TRUE,IF(SEARCH(AM$1,$A172)&gt;0,TRUE,FALSE)),"")</f>
        <v>0</v>
      </c>
      <c r="AN172" s="17" t="str">
        <f>IFERROR(AND(OR(AN1:AO171,$AR172)=TRUE,IF(SEARCH(AN$1,$A172)&gt;0,TRUE,FALSE)),"")</f>
        <v/>
      </c>
      <c r="AO172" s="17" t="str">
        <f>IFERROR(AND(OR(AO1:AO171,$AR172)=TRUE,IF(SEARCH(AO$1,$A172)&gt;0,TRUE,FALSE)),"")</f>
        <v/>
      </c>
      <c r="AP172" s="17">
        <f t="shared" si="25"/>
        <v>0</v>
      </c>
      <c r="AQ172" s="17" t="b">
        <f t="shared" si="26"/>
        <v>0</v>
      </c>
      <c r="AR172" s="17" t="b">
        <f t="shared" si="27"/>
        <v>0</v>
      </c>
      <c r="AS172" s="17" t="b">
        <f t="shared" si="28"/>
        <v>0</v>
      </c>
      <c r="AT172" s="17" t="b">
        <f>IF(E172&gt;'Overview (RESPONSES REQUIRED)'!$F$56,FALSE,TRUE)</f>
        <v>0</v>
      </c>
      <c r="AU172" s="17" t="b">
        <f>IF('Overview (RESPONSES REQUIRED)'!$D$56="Y", TRUE, FALSE)</f>
        <v>0</v>
      </c>
      <c r="AV172" s="17" t="str">
        <f t="shared" si="29"/>
        <v>N</v>
      </c>
    </row>
    <row r="173" spans="1:48" ht="15" x14ac:dyDescent="0.15">
      <c r="A173" s="17" t="s">
        <v>2134</v>
      </c>
      <c r="B173" s="17">
        <v>1</v>
      </c>
      <c r="C173" s="17">
        <v>1</v>
      </c>
      <c r="D173" s="17" t="s">
        <v>2020</v>
      </c>
      <c r="E173" s="17">
        <v>2</v>
      </c>
      <c r="F173" s="17" t="str">
        <f>IF('ENDC-mmW'!P176="Y", "Y", IF('ENDC-mmW'!P176="N", "N", 0))</f>
        <v>N</v>
      </c>
      <c r="G173" s="17" t="b">
        <f>IFERROR(AND(OR(G1:H172,$AR173)=TRUE,IF(SEARCH(G$1,$A173)&gt;0,TRUE,FALSE)),"")</f>
        <v>0</v>
      </c>
      <c r="H173" s="17" t="str">
        <f>IFERROR(AND(OR(H1:H172,$AR173)=TRUE,IF(SEARCH(H$1,$A173)&gt;0,TRUE,FALSE)),"")</f>
        <v/>
      </c>
      <c r="I173" s="17" t="str">
        <f>IFERROR(AND(OR(I1:L172,$AR173)=TRUE,IF(SEARCH(I$1,$A173)&gt;0,TRUE,FALSE)),"")</f>
        <v/>
      </c>
      <c r="J173" s="17" t="str">
        <f>IFERROR(AND(OR(J1:L172,$AR173)=TRUE,IF(SEARCH(J$1,$A173)&gt;0,TRUE,FALSE)),"")</f>
        <v/>
      </c>
      <c r="K173" s="17" t="str">
        <f>IFERROR(AND(OR(K1:L172,$AR173)=TRUE,IF(SEARCH(K$1,$A173)&gt;0,TRUE,FALSE)),"")</f>
        <v/>
      </c>
      <c r="L173" s="17" t="str">
        <f>IFERROR(AND(OR(L1:L172,$AR173)=TRUE,IF(SEARCH(L$1,$A173)&gt;0,TRUE,FALSE)),"")</f>
        <v/>
      </c>
      <c r="M173" s="17" t="str">
        <f>IFERROR(AND(OR(M1:M172,$AR173)=TRUE,IF(SEARCH(M$1,$A173)&gt;0,TRUE,FALSE)),"")</f>
        <v/>
      </c>
      <c r="N173" s="17" t="str">
        <f>IFERROR(AND(OR(N1:Q172,$AR173)=TRUE,IF(SEARCH(N$1,$A173)&gt;0,TRUE,FALSE)),"")</f>
        <v/>
      </c>
      <c r="O173" s="17" t="str">
        <f>IFERROR(AND(OR(O1:Q172,$AR173)=TRUE,IF(SEARCH(O$1,$A173)&gt;0,TRUE,FALSE)),"")</f>
        <v/>
      </c>
      <c r="P173" s="17" t="str">
        <f>IFERROR(AND(OR(P1:Q172,$AR173)=TRUE,IF(SEARCH(P$1,$A173)&gt;0,TRUE,FALSE)),"")</f>
        <v/>
      </c>
      <c r="Q173" s="17" t="str">
        <f>IFERROR(AND(OR(Q1:Q172,$AR173)=TRUE,IF(SEARCH(Q$1,$A173)&gt;0,TRUE,FALSE)),"")</f>
        <v/>
      </c>
      <c r="R173" s="17" t="str">
        <f>IFERROR(AND(OR(R1:S172,$AR173)=TRUE,IF(SEARCH(R$1,$A173)&gt;0,TRUE,FALSE)),"")</f>
        <v/>
      </c>
      <c r="S173" s="17" t="str">
        <f>IFERROR(AND(OR(S1:S172,$AR173)=TRUE,IF(SEARCH(S$1,$A173)&gt;0,TRUE,FALSE)),"")</f>
        <v/>
      </c>
      <c r="T173" s="17" t="str">
        <f>IFERROR(AND(OR(T1:T172,$AR173)=TRUE,IF(SEARCH(T$1,$A173)&gt;0,TRUE,FALSE)),"")</f>
        <v/>
      </c>
      <c r="U173" s="17" t="str">
        <f>IFERROR(AND(OR(U1:V172,$AR173)=TRUE,IF(SEARCH(U$1,$A173)&gt;0,TRUE,FALSE)),"")</f>
        <v/>
      </c>
      <c r="V173" s="17" t="str">
        <f>IFERROR(AND(OR(V1:V172,$AR173)=TRUE,IF(SEARCH(V$1,$A173)&gt;0,TRUE,FALSE)),"")</f>
        <v/>
      </c>
      <c r="W173" s="17" t="str">
        <f>IFERROR(AND(OR(W1:Z172,$AR173)=TRUE,IF(SEARCH(W$1,$A173)&gt;0,TRUE,FALSE)),"")</f>
        <v/>
      </c>
      <c r="X173" s="17" t="str">
        <f>IFERROR(AND(OR(X1:Z172,$AR173)=TRUE,IF(SEARCH(X$1,$A173)&gt;0,TRUE,FALSE)),"")</f>
        <v/>
      </c>
      <c r="Y173" s="17" t="str">
        <f>IFERROR(AND(OR(Y1:Z172,$AR173)=TRUE,IF(SEARCH(Y$1,$A173)&gt;0,TRUE,FALSE)),"")</f>
        <v/>
      </c>
      <c r="Z173" s="17" t="str">
        <f>IFERROR(AND(OR(Z1:Z172,$AR173)=TRUE,IF(SEARCH(Z$1,$A173)&gt;0,TRUE,FALSE)),"")</f>
        <v/>
      </c>
      <c r="AA173" s="17" t="str">
        <f>IFERROR(AND(OR(AA1:AA172,$AR173)=TRUE,IF(SEARCH(AA$1,$A173)&gt;0,TRUE,FALSE)),"")</f>
        <v/>
      </c>
      <c r="AB173" s="17" t="str">
        <f>IFERROR(AND(OR(AB1:AE172,$AR173)=TRUE,IF(SEARCH(AB$1,$A173)&gt;0,TRUE,FALSE)),"")</f>
        <v/>
      </c>
      <c r="AC173" s="17" t="str">
        <f>IFERROR(AND(OR(AC1:AE172,$AR173)=TRUE,IF(SEARCH(AC$1,$A173)&gt;0,TRUE,FALSE)),"")</f>
        <v/>
      </c>
      <c r="AD173" s="17" t="str">
        <f>IFERROR(AND(OR(AD1:AE172,$AR173)=TRUE,IF(SEARCH(AD$1,$A173)&gt;0,TRUE,FALSE)),"")</f>
        <v/>
      </c>
      <c r="AE173" s="17" t="str">
        <f>IFERROR(AND(OR(AE1:AE172,$AR173)=TRUE,IF(SEARCH(AE$1,$A173)&gt;0,TRUE,FALSE)),"")</f>
        <v/>
      </c>
      <c r="AF173" s="17" t="str">
        <f>IFERROR(AND(OR(AF1:AG172,$AR173)=TRUE,IF(SEARCH(AF$1,$A173)&gt;0,TRUE,FALSE)),"")</f>
        <v/>
      </c>
      <c r="AG173" s="17" t="str">
        <f>IFERROR(AND(OR(AG1:AG172,$AR173)=TRUE,IF(SEARCH(AG$1,$A173)&gt;0,TRUE,FALSE)),"")</f>
        <v/>
      </c>
      <c r="AH173" s="17" t="str">
        <f>IFERROR(AND(OR(AH1:AH172,$AR173)=TRUE,IF(SEARCH(AH$1,$A173)&gt;0,TRUE,FALSE)),"")</f>
        <v/>
      </c>
      <c r="AI173" s="17" t="str">
        <f>IFERROR(AND(OR(AI1:AL172,$AR173)=TRUE,IF(SEARCH(AI$1,$A173)&gt;0,TRUE,FALSE)),"")</f>
        <v/>
      </c>
      <c r="AJ173" s="17" t="str">
        <f>IFERROR(AND(OR(AJ1:AL172,$AR173)=TRUE,IF(SEARCH(AJ$1,$A173)&gt;0,TRUE,FALSE)),"")</f>
        <v/>
      </c>
      <c r="AK173" s="17" t="str">
        <f>IFERROR(AND(OR(AK1:AL172,$AR173)=TRUE,IF(SEARCH(AK$1,$A173)&gt;0,TRUE,FALSE)),"")</f>
        <v/>
      </c>
      <c r="AL173" s="17" t="str">
        <f>IFERROR(AND(OR(AL1:AL172,$AR173)=TRUE,IF(SEARCH(AL$1,$A173)&gt;0,TRUE,FALSE)),"")</f>
        <v/>
      </c>
      <c r="AM173" s="17" t="b">
        <f>IFERROR(AND(OR(AM1:AO172,$AR173)=TRUE,IF(SEARCH(AM$1,$A173)&gt;0,TRUE,FALSE)),"")</f>
        <v>0</v>
      </c>
      <c r="AN173" s="17" t="str">
        <f>IFERROR(AND(OR(AN1:AO172,$AR173)=TRUE,IF(SEARCH(AN$1,$A173)&gt;0,TRUE,FALSE)),"")</f>
        <v/>
      </c>
      <c r="AO173" s="17" t="str">
        <f>IFERROR(AND(OR(AO1:AO172,$AR173)=TRUE,IF(SEARCH(AO$1,$A173)&gt;0,TRUE,FALSE)),"")</f>
        <v/>
      </c>
      <c r="AP173" s="17">
        <f t="shared" si="25"/>
        <v>0</v>
      </c>
      <c r="AQ173" s="17" t="b">
        <f t="shared" si="26"/>
        <v>0</v>
      </c>
      <c r="AR173" s="17" t="b">
        <f t="shared" si="27"/>
        <v>0</v>
      </c>
      <c r="AS173" s="17" t="b">
        <f t="shared" si="28"/>
        <v>0</v>
      </c>
      <c r="AT173" s="17" t="b">
        <f>IF(E173&gt;'Overview (RESPONSES REQUIRED)'!$F$56,FALSE,TRUE)</f>
        <v>0</v>
      </c>
      <c r="AU173" s="17" t="b">
        <f>IF('Overview (RESPONSES REQUIRED)'!$D$56="Y", TRUE, FALSE)</f>
        <v>0</v>
      </c>
      <c r="AV173" s="17" t="str">
        <f t="shared" si="29"/>
        <v>N</v>
      </c>
    </row>
  </sheetData>
  <sheetProtection password="C990" sheet="1" objects="1" formatColumns="0" formatRows="0" autoFilter="0"/>
  <autoFilter ref="A2:AV174"/>
  <phoneticPr fontId="15"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6"/>
  <sheetViews>
    <sheetView zoomScale="80" zoomScaleNormal="80" workbookViewId="0">
      <pane xSplit="2" ySplit="5" topLeftCell="L125" activePane="bottomRight" state="frozen"/>
      <selection pane="topRight"/>
      <selection pane="bottomLeft"/>
      <selection pane="bottomRight" activeCell="U168" sqref="U168"/>
    </sheetView>
  </sheetViews>
  <sheetFormatPr defaultRowHeight="13.5" outlineLevelCol="1" x14ac:dyDescent="0.15"/>
  <cols>
    <col min="1" max="1" width="22" customWidth="1"/>
    <col min="2" max="2" width="35" customWidth="1"/>
    <col min="3" max="11" width="10" hidden="1" customWidth="1" outlineLevel="1"/>
    <col min="12" max="12" width="43" customWidth="1" collapsed="1"/>
    <col min="13" max="14" width="10" customWidth="1"/>
    <col min="15" max="15" width="56" customWidth="1"/>
    <col min="16" max="16" width="15" customWidth="1"/>
    <col min="17" max="17" width="10" customWidth="1"/>
    <col min="18" max="18" width="30" customWidth="1"/>
  </cols>
  <sheetData>
    <row r="1" spans="1:18" ht="24.95" customHeight="1" x14ac:dyDescent="0.4">
      <c r="L1" s="18" t="s">
        <v>2135</v>
      </c>
    </row>
    <row r="2" spans="1:18" ht="15" x14ac:dyDescent="0.25">
      <c r="A2" s="40" t="s">
        <v>6</v>
      </c>
      <c r="B2" s="41"/>
      <c r="C2" s="45" t="s">
        <v>304</v>
      </c>
      <c r="D2" s="41"/>
      <c r="E2" s="41"/>
      <c r="F2" s="41"/>
      <c r="G2" s="41"/>
      <c r="H2" s="41"/>
      <c r="I2" s="41"/>
      <c r="J2" s="41"/>
      <c r="K2" s="41"/>
      <c r="L2" s="44" t="s">
        <v>305</v>
      </c>
      <c r="M2" s="43"/>
      <c r="N2" s="43"/>
      <c r="O2" s="43"/>
      <c r="P2" s="42" t="s">
        <v>4</v>
      </c>
      <c r="Q2" s="43"/>
      <c r="R2" s="43"/>
    </row>
    <row r="3" spans="1:18" ht="65.099999999999994" customHeight="1" x14ac:dyDescent="0.15">
      <c r="A3" s="46" t="s">
        <v>306</v>
      </c>
      <c r="B3" s="46" t="s">
        <v>307</v>
      </c>
      <c r="C3" s="46" t="s">
        <v>118</v>
      </c>
      <c r="D3" s="46" t="s">
        <v>117</v>
      </c>
      <c r="E3" s="46" t="s">
        <v>516</v>
      </c>
      <c r="F3" s="46" t="s">
        <v>663</v>
      </c>
      <c r="G3" s="46" t="s">
        <v>517</v>
      </c>
      <c r="H3" s="46" t="s">
        <v>664</v>
      </c>
      <c r="I3" s="46" t="s">
        <v>2136</v>
      </c>
      <c r="J3" s="46" t="s">
        <v>308</v>
      </c>
      <c r="K3" s="46" t="s">
        <v>309</v>
      </c>
      <c r="L3" s="46" t="s">
        <v>116</v>
      </c>
      <c r="M3" s="46" t="s">
        <v>310</v>
      </c>
      <c r="N3" s="46" t="s">
        <v>142</v>
      </c>
      <c r="O3" s="46" t="s">
        <v>311</v>
      </c>
      <c r="P3" s="46" t="s">
        <v>312</v>
      </c>
      <c r="Q3" s="46" t="s">
        <v>666</v>
      </c>
      <c r="R3" s="46" t="s">
        <v>313</v>
      </c>
    </row>
    <row r="4" spans="1:18" x14ac:dyDescent="0.15">
      <c r="A4" s="41"/>
      <c r="B4" s="41"/>
      <c r="C4" s="41"/>
      <c r="D4" s="41"/>
      <c r="E4" s="41"/>
      <c r="F4" s="41"/>
      <c r="G4" s="41"/>
      <c r="H4" s="41"/>
      <c r="I4" s="41"/>
      <c r="J4" s="41"/>
      <c r="K4" s="41"/>
      <c r="L4" s="41"/>
      <c r="M4" s="41"/>
      <c r="N4" s="41"/>
      <c r="O4" s="41"/>
      <c r="P4" s="41"/>
      <c r="Q4" s="16" t="s">
        <v>65</v>
      </c>
      <c r="R4" s="41"/>
    </row>
    <row r="6" spans="1:18" ht="15" x14ac:dyDescent="0.15">
      <c r="A6" s="19" t="s">
        <v>2137</v>
      </c>
      <c r="B6" s="19" t="s">
        <v>2138</v>
      </c>
      <c r="C6" s="19">
        <v>2</v>
      </c>
      <c r="D6" s="19">
        <v>1</v>
      </c>
      <c r="E6" s="19">
        <v>2</v>
      </c>
      <c r="F6" s="19" t="s">
        <v>857</v>
      </c>
      <c r="G6" s="19" t="s">
        <v>1963</v>
      </c>
      <c r="H6" s="19">
        <v>8</v>
      </c>
      <c r="I6" s="19">
        <v>16</v>
      </c>
      <c r="J6" s="19">
        <v>28</v>
      </c>
      <c r="K6" s="19" t="s">
        <v>316</v>
      </c>
      <c r="L6" s="19" t="s">
        <v>1962</v>
      </c>
      <c r="M6" s="19" t="s">
        <v>66</v>
      </c>
      <c r="N6" s="19" t="str">
        <f>'ENDC-mmW_BE'!AV3</f>
        <v>N</v>
      </c>
      <c r="O6" s="19" t="str">
        <f>IF(N6="E","Please respond in Vendor Input column for all applicable UL combinations.",IF(AND(N6="N",'ENDC-mmW_BE'!AR3=TRUE),IF('ENDC-mmW_BE'!AT3=FALSE,"Check #Layers entered in Overview tab is correct.",""),""))</f>
        <v/>
      </c>
      <c r="P6" s="20" t="s">
        <v>3570</v>
      </c>
      <c r="Q6" s="20" t="s">
        <v>1650</v>
      </c>
      <c r="R6" s="28"/>
    </row>
    <row r="7" spans="1:18" ht="15" x14ac:dyDescent="0.15">
      <c r="A7" s="21" t="s">
        <v>2139</v>
      </c>
      <c r="B7" s="21" t="s">
        <v>2140</v>
      </c>
      <c r="C7" s="21">
        <v>2</v>
      </c>
      <c r="D7" s="21">
        <v>1</v>
      </c>
      <c r="E7" s="21">
        <v>2</v>
      </c>
      <c r="F7" s="21" t="s">
        <v>857</v>
      </c>
      <c r="G7" s="21" t="s">
        <v>1963</v>
      </c>
      <c r="H7" s="21">
        <v>8</v>
      </c>
      <c r="I7" s="21">
        <v>14</v>
      </c>
      <c r="J7" s="21">
        <v>26</v>
      </c>
      <c r="K7" s="21" t="s">
        <v>316</v>
      </c>
      <c r="L7" s="21" t="s">
        <v>1964</v>
      </c>
      <c r="M7" s="21" t="s">
        <v>66</v>
      </c>
      <c r="N7" s="21" t="str">
        <f>'ENDC-mmW_BE'!AV4</f>
        <v>N</v>
      </c>
      <c r="O7" s="21" t="str">
        <f>IF(N7="E","Please respond in Vendor Input column for all applicable UL combinations.",IF(AND(N7="N",'ENDC-mmW_BE'!AR4=TRUE),IF('ENDC-mmW_BE'!AT4=FALSE,"Check #Layers entered in Overview tab is correct.",""),""))</f>
        <v/>
      </c>
      <c r="P7" s="22" t="s">
        <v>3570</v>
      </c>
      <c r="Q7" s="22" t="s">
        <v>1650</v>
      </c>
      <c r="R7" s="29"/>
    </row>
    <row r="8" spans="1:18" ht="15" x14ac:dyDescent="0.15">
      <c r="A8" s="19" t="s">
        <v>2141</v>
      </c>
      <c r="B8" s="19" t="s">
        <v>2138</v>
      </c>
      <c r="C8" s="19">
        <v>2</v>
      </c>
      <c r="D8" s="19">
        <v>1</v>
      </c>
      <c r="E8" s="19">
        <v>2</v>
      </c>
      <c r="F8" s="19" t="s">
        <v>857</v>
      </c>
      <c r="G8" s="19" t="s">
        <v>1963</v>
      </c>
      <c r="H8" s="19">
        <v>4</v>
      </c>
      <c r="I8" s="19">
        <v>16</v>
      </c>
      <c r="J8" s="19">
        <v>24</v>
      </c>
      <c r="K8" s="19" t="s">
        <v>316</v>
      </c>
      <c r="L8" s="19" t="s">
        <v>1965</v>
      </c>
      <c r="M8" s="19" t="s">
        <v>66</v>
      </c>
      <c r="N8" s="19" t="str">
        <f>'ENDC-mmW_BE'!AV5</f>
        <v>N</v>
      </c>
      <c r="O8" s="19" t="str">
        <f>IF(N8="E","Please respond in Vendor Input column for all applicable UL combinations.",IF(AND(N8="N",'ENDC-mmW_BE'!AR5=TRUE),IF('ENDC-mmW_BE'!AT5=FALSE,"Check #Layers entered in Overview tab is correct.",""),""))</f>
        <v/>
      </c>
      <c r="P8" s="20" t="s">
        <v>3570</v>
      </c>
      <c r="Q8" s="20" t="s">
        <v>1650</v>
      </c>
      <c r="R8" s="28"/>
    </row>
    <row r="9" spans="1:18" ht="15" x14ac:dyDescent="0.15">
      <c r="A9" s="21" t="s">
        <v>2142</v>
      </c>
      <c r="B9" s="21" t="s">
        <v>2143</v>
      </c>
      <c r="C9" s="21">
        <v>2</v>
      </c>
      <c r="D9" s="21">
        <v>1</v>
      </c>
      <c r="E9" s="21">
        <v>2</v>
      </c>
      <c r="F9" s="21" t="s">
        <v>857</v>
      </c>
      <c r="G9" s="21" t="s">
        <v>1963</v>
      </c>
      <c r="H9" s="21">
        <v>8</v>
      </c>
      <c r="I9" s="21">
        <v>12</v>
      </c>
      <c r="J9" s="21">
        <v>24</v>
      </c>
      <c r="K9" s="21" t="s">
        <v>316</v>
      </c>
      <c r="L9" s="21" t="s">
        <v>1966</v>
      </c>
      <c r="M9" s="21" t="s">
        <v>66</v>
      </c>
      <c r="N9" s="21" t="str">
        <f>'ENDC-mmW_BE'!AV6</f>
        <v>N</v>
      </c>
      <c r="O9" s="21" t="str">
        <f>IF(N9="E","Please respond in Vendor Input column for all applicable UL combinations.",IF(AND(N9="N",'ENDC-mmW_BE'!AR6=TRUE),IF('ENDC-mmW_BE'!AT6=FALSE,"Check #Layers entered in Overview tab is correct.",""),""))</f>
        <v/>
      </c>
      <c r="P9" s="22" t="s">
        <v>3570</v>
      </c>
      <c r="Q9" s="22" t="s">
        <v>1650</v>
      </c>
      <c r="R9" s="22"/>
    </row>
    <row r="10" spans="1:18" ht="15" x14ac:dyDescent="0.15">
      <c r="A10" s="19" t="s">
        <v>2144</v>
      </c>
      <c r="B10" s="19" t="s">
        <v>2145</v>
      </c>
      <c r="C10" s="19">
        <v>1</v>
      </c>
      <c r="D10" s="19">
        <v>1</v>
      </c>
      <c r="E10" s="19">
        <v>2</v>
      </c>
      <c r="F10" s="19" t="s">
        <v>868</v>
      </c>
      <c r="G10" s="19" t="s">
        <v>1963</v>
      </c>
      <c r="H10" s="19">
        <v>4</v>
      </c>
      <c r="I10" s="19">
        <v>16</v>
      </c>
      <c r="J10" s="19">
        <v>24</v>
      </c>
      <c r="K10" s="19" t="s">
        <v>316</v>
      </c>
      <c r="L10" s="19" t="s">
        <v>1967</v>
      </c>
      <c r="M10" s="19" t="s">
        <v>66</v>
      </c>
      <c r="N10" s="19" t="str">
        <f>'ENDC-mmW_BE'!AV7</f>
        <v>N</v>
      </c>
      <c r="O10" s="19" t="str">
        <f>IF(N10="E","Please respond in Vendor Input column for all applicable UL combinations.",IF(AND(N10="N",'ENDC-mmW_BE'!AR7=TRUE),IF('ENDC-mmW_BE'!AT7=FALSE,"Check #Layers entered in Overview tab is correct.",""),""))</f>
        <v/>
      </c>
      <c r="P10" s="20" t="s">
        <v>3570</v>
      </c>
      <c r="Q10" s="20" t="s">
        <v>1650</v>
      </c>
      <c r="R10" s="20"/>
    </row>
    <row r="11" spans="1:18" ht="15" x14ac:dyDescent="0.15">
      <c r="A11" s="21" t="s">
        <v>2146</v>
      </c>
      <c r="B11" s="21" t="s">
        <v>2147</v>
      </c>
      <c r="C11" s="21">
        <v>1</v>
      </c>
      <c r="D11" s="21">
        <v>1</v>
      </c>
      <c r="E11" s="21">
        <v>2</v>
      </c>
      <c r="F11" s="21" t="s">
        <v>865</v>
      </c>
      <c r="G11" s="21" t="s">
        <v>1963</v>
      </c>
      <c r="H11" s="21">
        <v>4</v>
      </c>
      <c r="I11" s="21">
        <v>16</v>
      </c>
      <c r="J11" s="21">
        <v>24</v>
      </c>
      <c r="K11" s="21" t="s">
        <v>316</v>
      </c>
      <c r="L11" s="21" t="s">
        <v>1968</v>
      </c>
      <c r="M11" s="21" t="s">
        <v>66</v>
      </c>
      <c r="N11" s="21" t="str">
        <f>'ENDC-mmW_BE'!AV8</f>
        <v>N</v>
      </c>
      <c r="O11" s="21" t="str">
        <f>IF(N11="E","Please respond in Vendor Input column for all applicable UL combinations.",IF(AND(N11="N",'ENDC-mmW_BE'!AR8=TRUE),IF('ENDC-mmW_BE'!AT8=FALSE,"Check #Layers entered in Overview tab is correct.",""),""))</f>
        <v/>
      </c>
      <c r="P11" s="22" t="s">
        <v>3570</v>
      </c>
      <c r="Q11" s="22" t="s">
        <v>1650</v>
      </c>
      <c r="R11" s="22"/>
    </row>
    <row r="12" spans="1:18" ht="15" x14ac:dyDescent="0.15">
      <c r="A12" s="19" t="s">
        <v>2148</v>
      </c>
      <c r="B12" s="19" t="s">
        <v>2140</v>
      </c>
      <c r="C12" s="19">
        <v>2</v>
      </c>
      <c r="D12" s="19">
        <v>1</v>
      </c>
      <c r="E12" s="19">
        <v>2</v>
      </c>
      <c r="F12" s="19" t="s">
        <v>857</v>
      </c>
      <c r="G12" s="19" t="s">
        <v>1963</v>
      </c>
      <c r="H12" s="19">
        <v>4</v>
      </c>
      <c r="I12" s="19">
        <v>14</v>
      </c>
      <c r="J12" s="19">
        <v>22</v>
      </c>
      <c r="K12" s="19" t="s">
        <v>316</v>
      </c>
      <c r="L12" s="19" t="s">
        <v>1969</v>
      </c>
      <c r="M12" s="19" t="s">
        <v>66</v>
      </c>
      <c r="N12" s="19" t="str">
        <f>'ENDC-mmW_BE'!AV9</f>
        <v>N</v>
      </c>
      <c r="O12" s="19" t="str">
        <f>IF(N12="E","Please respond in Vendor Input column for all applicable UL combinations.",IF(AND(N12="N",'ENDC-mmW_BE'!AR9=TRUE),IF('ENDC-mmW_BE'!AT9=FALSE,"Check #Layers entered in Overview tab is correct.",""),""))</f>
        <v/>
      </c>
      <c r="P12" s="20" t="s">
        <v>3570</v>
      </c>
      <c r="Q12" s="20" t="s">
        <v>1650</v>
      </c>
      <c r="R12" s="20"/>
    </row>
    <row r="13" spans="1:18" ht="15" x14ac:dyDescent="0.15">
      <c r="A13" s="21" t="s">
        <v>2149</v>
      </c>
      <c r="B13" s="21" t="s">
        <v>2150</v>
      </c>
      <c r="C13" s="21">
        <v>2</v>
      </c>
      <c r="D13" s="21">
        <v>1</v>
      </c>
      <c r="E13" s="21">
        <v>2</v>
      </c>
      <c r="F13" s="21" t="s">
        <v>857</v>
      </c>
      <c r="G13" s="21" t="s">
        <v>1963</v>
      </c>
      <c r="H13" s="21">
        <v>8</v>
      </c>
      <c r="I13" s="21">
        <v>10</v>
      </c>
      <c r="J13" s="21">
        <v>22</v>
      </c>
      <c r="K13" s="21" t="s">
        <v>316</v>
      </c>
      <c r="L13" s="21" t="s">
        <v>1970</v>
      </c>
      <c r="M13" s="21" t="s">
        <v>66</v>
      </c>
      <c r="N13" s="21" t="str">
        <f>'ENDC-mmW_BE'!AV10</f>
        <v>N</v>
      </c>
      <c r="O13" s="21" t="str">
        <f>IF(N13="E","Please respond in Vendor Input column for all applicable UL combinations.",IF(AND(N13="N",'ENDC-mmW_BE'!AR10=TRUE),IF('ENDC-mmW_BE'!AT10=FALSE,"Check #Layers entered in Overview tab is correct.",""),""))</f>
        <v/>
      </c>
      <c r="P13" s="22" t="s">
        <v>3570</v>
      </c>
      <c r="Q13" s="22" t="s">
        <v>1650</v>
      </c>
      <c r="R13" s="22"/>
    </row>
    <row r="14" spans="1:18" ht="15" x14ac:dyDescent="0.15">
      <c r="A14" s="19" t="s">
        <v>2151</v>
      </c>
      <c r="B14" s="19" t="s">
        <v>2152</v>
      </c>
      <c r="C14" s="19">
        <v>1</v>
      </c>
      <c r="D14" s="19">
        <v>1</v>
      </c>
      <c r="E14" s="19">
        <v>2</v>
      </c>
      <c r="F14" s="19" t="s">
        <v>872</v>
      </c>
      <c r="G14" s="19" t="s">
        <v>1963</v>
      </c>
      <c r="H14" s="19">
        <v>2</v>
      </c>
      <c r="I14" s="19">
        <v>16</v>
      </c>
      <c r="J14" s="19">
        <v>22</v>
      </c>
      <c r="K14" s="19" t="s">
        <v>316</v>
      </c>
      <c r="L14" s="19" t="s">
        <v>1971</v>
      </c>
      <c r="M14" s="19" t="s">
        <v>66</v>
      </c>
      <c r="N14" s="19" t="str">
        <f>'ENDC-mmW_BE'!AV11</f>
        <v>N</v>
      </c>
      <c r="O14" s="19" t="str">
        <f>IF(N14="E","Please respond in Vendor Input column for all applicable UL combinations.",IF(AND(N14="N",'ENDC-mmW_BE'!AR11=TRUE),IF('ENDC-mmW_BE'!AT11=FALSE,"Check #Layers entered in Overview tab is correct.",""),""))</f>
        <v/>
      </c>
      <c r="P14" s="20" t="s">
        <v>3570</v>
      </c>
      <c r="Q14" s="20" t="s">
        <v>1650</v>
      </c>
      <c r="R14" s="20"/>
    </row>
    <row r="15" spans="1:18" ht="15" x14ac:dyDescent="0.15">
      <c r="A15" s="21" t="s">
        <v>2153</v>
      </c>
      <c r="B15" s="21" t="s">
        <v>2145</v>
      </c>
      <c r="C15" s="21">
        <v>1</v>
      </c>
      <c r="D15" s="21">
        <v>1</v>
      </c>
      <c r="E15" s="21">
        <v>2</v>
      </c>
      <c r="F15" s="21" t="s">
        <v>868</v>
      </c>
      <c r="G15" s="21" t="s">
        <v>1963</v>
      </c>
      <c r="H15" s="21">
        <v>2</v>
      </c>
      <c r="I15" s="21">
        <v>16</v>
      </c>
      <c r="J15" s="21">
        <v>22</v>
      </c>
      <c r="K15" s="21" t="s">
        <v>316</v>
      </c>
      <c r="L15" s="21" t="s">
        <v>1972</v>
      </c>
      <c r="M15" s="21" t="s">
        <v>66</v>
      </c>
      <c r="N15" s="21" t="str">
        <f>'ENDC-mmW_BE'!AV12</f>
        <v>N</v>
      </c>
      <c r="O15" s="21" t="str">
        <f>IF(N15="E","Please respond in Vendor Input column for all applicable UL combinations.",IF(AND(N15="N",'ENDC-mmW_BE'!AR12=TRUE),IF('ENDC-mmW_BE'!AT12=FALSE,"Check #Layers entered in Overview tab is correct.",""),""))</f>
        <v/>
      </c>
      <c r="P15" s="22" t="s">
        <v>3570</v>
      </c>
      <c r="Q15" s="22" t="s">
        <v>1650</v>
      </c>
      <c r="R15" s="22"/>
    </row>
    <row r="16" spans="1:18" ht="15" x14ac:dyDescent="0.15">
      <c r="A16" s="19" t="s">
        <v>2154</v>
      </c>
      <c r="B16" s="19" t="s">
        <v>2147</v>
      </c>
      <c r="C16" s="19">
        <v>1</v>
      </c>
      <c r="D16" s="19">
        <v>1</v>
      </c>
      <c r="E16" s="19">
        <v>2</v>
      </c>
      <c r="F16" s="19" t="s">
        <v>865</v>
      </c>
      <c r="G16" s="19" t="s">
        <v>1963</v>
      </c>
      <c r="H16" s="19">
        <v>2</v>
      </c>
      <c r="I16" s="19">
        <v>16</v>
      </c>
      <c r="J16" s="19">
        <v>22</v>
      </c>
      <c r="K16" s="19" t="s">
        <v>316</v>
      </c>
      <c r="L16" s="19" t="s">
        <v>1973</v>
      </c>
      <c r="M16" s="19" t="s">
        <v>66</v>
      </c>
      <c r="N16" s="19" t="str">
        <f>'ENDC-mmW_BE'!AV13</f>
        <v>N</v>
      </c>
      <c r="O16" s="19" t="str">
        <f>IF(N16="E","Please respond in Vendor Input column for all applicable UL combinations.",IF(AND(N16="N",'ENDC-mmW_BE'!AR13=TRUE),IF('ENDC-mmW_BE'!AT13=FALSE,"Check #Layers entered in Overview tab is correct.",""),""))</f>
        <v/>
      </c>
      <c r="P16" s="20" t="s">
        <v>3570</v>
      </c>
      <c r="Q16" s="20" t="s">
        <v>1650</v>
      </c>
      <c r="R16" s="20"/>
    </row>
    <row r="17" spans="1:18" ht="15" x14ac:dyDescent="0.15">
      <c r="A17" s="21" t="s">
        <v>2155</v>
      </c>
      <c r="B17" s="21" t="s">
        <v>2156</v>
      </c>
      <c r="C17" s="21">
        <v>1</v>
      </c>
      <c r="D17" s="21">
        <v>1</v>
      </c>
      <c r="E17" s="21">
        <v>2</v>
      </c>
      <c r="F17" s="21" t="s">
        <v>868</v>
      </c>
      <c r="G17" s="21" t="s">
        <v>1963</v>
      </c>
      <c r="H17" s="21">
        <v>4</v>
      </c>
      <c r="I17" s="21">
        <v>14</v>
      </c>
      <c r="J17" s="21">
        <v>22</v>
      </c>
      <c r="K17" s="21" t="s">
        <v>316</v>
      </c>
      <c r="L17" s="21" t="s">
        <v>1974</v>
      </c>
      <c r="M17" s="21" t="s">
        <v>66</v>
      </c>
      <c r="N17" s="21" t="str">
        <f>'ENDC-mmW_BE'!AV14</f>
        <v>N</v>
      </c>
      <c r="O17" s="21" t="str">
        <f>IF(N17="E","Please respond in Vendor Input column for all applicable UL combinations.",IF(AND(N17="N",'ENDC-mmW_BE'!AR14=TRUE),IF('ENDC-mmW_BE'!AT14=FALSE,"Check #Layers entered in Overview tab is correct.",""),""))</f>
        <v/>
      </c>
      <c r="P17" s="22" t="s">
        <v>3570</v>
      </c>
      <c r="Q17" s="22" t="s">
        <v>1650</v>
      </c>
      <c r="R17" s="22"/>
    </row>
    <row r="18" spans="1:18" ht="15" x14ac:dyDescent="0.15">
      <c r="A18" s="19" t="s">
        <v>2157</v>
      </c>
      <c r="B18" s="19" t="s">
        <v>2158</v>
      </c>
      <c r="C18" s="19">
        <v>1</v>
      </c>
      <c r="D18" s="19">
        <v>1</v>
      </c>
      <c r="E18" s="19">
        <v>2</v>
      </c>
      <c r="F18" s="19" t="s">
        <v>865</v>
      </c>
      <c r="G18" s="19" t="s">
        <v>1963</v>
      </c>
      <c r="H18" s="19">
        <v>4</v>
      </c>
      <c r="I18" s="19">
        <v>14</v>
      </c>
      <c r="J18" s="19">
        <v>22</v>
      </c>
      <c r="K18" s="19" t="s">
        <v>316</v>
      </c>
      <c r="L18" s="19" t="s">
        <v>1975</v>
      </c>
      <c r="M18" s="19" t="s">
        <v>66</v>
      </c>
      <c r="N18" s="19" t="str">
        <f>'ENDC-mmW_BE'!AV15</f>
        <v>N</v>
      </c>
      <c r="O18" s="19" t="str">
        <f>IF(N18="E","Please respond in Vendor Input column for all applicable UL combinations.",IF(AND(N18="N",'ENDC-mmW_BE'!AR15=TRUE),IF('ENDC-mmW_BE'!AT15=FALSE,"Check #Layers entered in Overview tab is correct.",""),""))</f>
        <v/>
      </c>
      <c r="P18" s="20" t="s">
        <v>3570</v>
      </c>
      <c r="Q18" s="20" t="s">
        <v>1650</v>
      </c>
      <c r="R18" s="20"/>
    </row>
    <row r="19" spans="1:18" ht="15" x14ac:dyDescent="0.15">
      <c r="A19" s="21" t="s">
        <v>2159</v>
      </c>
      <c r="B19" s="21" t="s">
        <v>2143</v>
      </c>
      <c r="C19" s="21">
        <v>2</v>
      </c>
      <c r="D19" s="21">
        <v>1</v>
      </c>
      <c r="E19" s="21">
        <v>2</v>
      </c>
      <c r="F19" s="21" t="s">
        <v>857</v>
      </c>
      <c r="G19" s="21" t="s">
        <v>1963</v>
      </c>
      <c r="H19" s="21">
        <v>4</v>
      </c>
      <c r="I19" s="21">
        <v>12</v>
      </c>
      <c r="J19" s="21">
        <v>20</v>
      </c>
      <c r="K19" s="21" t="s">
        <v>316</v>
      </c>
      <c r="L19" s="21" t="s">
        <v>1976</v>
      </c>
      <c r="M19" s="21" t="s">
        <v>66</v>
      </c>
      <c r="N19" s="21" t="str">
        <f>'ENDC-mmW_BE'!AV16</f>
        <v>N</v>
      </c>
      <c r="O19" s="21" t="str">
        <f>IF(N19="E","Please respond in Vendor Input column for all applicable UL combinations.",IF(AND(N19="N",'ENDC-mmW_BE'!AR16=TRUE),IF('ENDC-mmW_BE'!AT16=FALSE,"Check #Layers entered in Overview tab is correct.",""),""))</f>
        <v/>
      </c>
      <c r="P19" s="22" t="s">
        <v>3570</v>
      </c>
      <c r="Q19" s="22" t="s">
        <v>1650</v>
      </c>
      <c r="R19" s="22"/>
    </row>
    <row r="20" spans="1:18" ht="15" x14ac:dyDescent="0.15">
      <c r="A20" s="19" t="s">
        <v>2160</v>
      </c>
      <c r="B20" s="19" t="s">
        <v>2161</v>
      </c>
      <c r="C20" s="19">
        <v>2</v>
      </c>
      <c r="D20" s="19">
        <v>1</v>
      </c>
      <c r="E20" s="19">
        <v>2</v>
      </c>
      <c r="F20" s="19" t="s">
        <v>857</v>
      </c>
      <c r="G20" s="19" t="s">
        <v>1963</v>
      </c>
      <c r="H20" s="19">
        <v>8</v>
      </c>
      <c r="I20" s="19">
        <v>8</v>
      </c>
      <c r="J20" s="19">
        <v>20</v>
      </c>
      <c r="K20" s="19" t="s">
        <v>316</v>
      </c>
      <c r="L20" s="19" t="s">
        <v>1977</v>
      </c>
      <c r="M20" s="19" t="s">
        <v>66</v>
      </c>
      <c r="N20" s="19" t="str">
        <f>'ENDC-mmW_BE'!AV17</f>
        <v>N</v>
      </c>
      <c r="O20" s="19" t="str">
        <f>IF(N20="E","Please respond in Vendor Input column for all applicable UL combinations.",IF(AND(N20="N",'ENDC-mmW_BE'!AR17=TRUE),IF('ENDC-mmW_BE'!AT17=FALSE,"Check #Layers entered in Overview tab is correct.",""),""))</f>
        <v/>
      </c>
      <c r="P20" s="20" t="s">
        <v>3570</v>
      </c>
      <c r="Q20" s="20" t="s">
        <v>1650</v>
      </c>
      <c r="R20" s="20"/>
    </row>
    <row r="21" spans="1:18" ht="15" x14ac:dyDescent="0.15">
      <c r="A21" s="21" t="s">
        <v>2162</v>
      </c>
      <c r="B21" s="21" t="s">
        <v>2163</v>
      </c>
      <c r="C21" s="21">
        <v>1</v>
      </c>
      <c r="D21" s="21">
        <v>1</v>
      </c>
      <c r="E21" s="21">
        <v>2</v>
      </c>
      <c r="F21" s="21" t="s">
        <v>872</v>
      </c>
      <c r="G21" s="21" t="s">
        <v>1963</v>
      </c>
      <c r="H21" s="21">
        <v>2</v>
      </c>
      <c r="I21" s="21">
        <v>14</v>
      </c>
      <c r="J21" s="21">
        <v>20</v>
      </c>
      <c r="K21" s="21" t="s">
        <v>316</v>
      </c>
      <c r="L21" s="21" t="s">
        <v>1978</v>
      </c>
      <c r="M21" s="21" t="s">
        <v>66</v>
      </c>
      <c r="N21" s="21" t="str">
        <f>'ENDC-mmW_BE'!AV18</f>
        <v>N</v>
      </c>
      <c r="O21" s="21" t="str">
        <f>IF(N21="E","Please respond in Vendor Input column for all applicable UL combinations.",IF(AND(N21="N",'ENDC-mmW_BE'!AR18=TRUE),IF('ENDC-mmW_BE'!AT18=FALSE,"Check #Layers entered in Overview tab is correct.",""),""))</f>
        <v/>
      </c>
      <c r="P21" s="22" t="s">
        <v>3570</v>
      </c>
      <c r="Q21" s="22" t="s">
        <v>1650</v>
      </c>
      <c r="R21" s="22"/>
    </row>
    <row r="22" spans="1:18" ht="15" x14ac:dyDescent="0.15">
      <c r="A22" s="19" t="s">
        <v>2164</v>
      </c>
      <c r="B22" s="19" t="s">
        <v>2156</v>
      </c>
      <c r="C22" s="19">
        <v>1</v>
      </c>
      <c r="D22" s="19">
        <v>1</v>
      </c>
      <c r="E22" s="19">
        <v>2</v>
      </c>
      <c r="F22" s="19" t="s">
        <v>868</v>
      </c>
      <c r="G22" s="19" t="s">
        <v>1963</v>
      </c>
      <c r="H22" s="19">
        <v>2</v>
      </c>
      <c r="I22" s="19">
        <v>14</v>
      </c>
      <c r="J22" s="19">
        <v>20</v>
      </c>
      <c r="K22" s="19" t="s">
        <v>316</v>
      </c>
      <c r="L22" s="19" t="s">
        <v>1979</v>
      </c>
      <c r="M22" s="19" t="s">
        <v>66</v>
      </c>
      <c r="N22" s="19" t="str">
        <f>'ENDC-mmW_BE'!AV19</f>
        <v>N</v>
      </c>
      <c r="O22" s="19" t="str">
        <f>IF(N22="E","Please respond in Vendor Input column for all applicable UL combinations.",IF(AND(N22="N",'ENDC-mmW_BE'!AR19=TRUE),IF('ENDC-mmW_BE'!AT19=FALSE,"Check #Layers entered in Overview tab is correct.",""),""))</f>
        <v/>
      </c>
      <c r="P22" s="20" t="s">
        <v>3570</v>
      </c>
      <c r="Q22" s="20" t="s">
        <v>1650</v>
      </c>
      <c r="R22" s="20"/>
    </row>
    <row r="23" spans="1:18" ht="15" x14ac:dyDescent="0.15">
      <c r="A23" s="21" t="s">
        <v>2165</v>
      </c>
      <c r="B23" s="21" t="s">
        <v>2158</v>
      </c>
      <c r="C23" s="21">
        <v>1</v>
      </c>
      <c r="D23" s="21">
        <v>1</v>
      </c>
      <c r="E23" s="21">
        <v>2</v>
      </c>
      <c r="F23" s="21" t="s">
        <v>865</v>
      </c>
      <c r="G23" s="21" t="s">
        <v>1963</v>
      </c>
      <c r="H23" s="21">
        <v>2</v>
      </c>
      <c r="I23" s="21">
        <v>14</v>
      </c>
      <c r="J23" s="21">
        <v>20</v>
      </c>
      <c r="K23" s="21" t="s">
        <v>316</v>
      </c>
      <c r="L23" s="21" t="s">
        <v>1980</v>
      </c>
      <c r="M23" s="21" t="s">
        <v>66</v>
      </c>
      <c r="N23" s="21" t="str">
        <f>'ENDC-mmW_BE'!AV20</f>
        <v>N</v>
      </c>
      <c r="O23" s="21" t="str">
        <f>IF(N23="E","Please respond in Vendor Input column for all applicable UL combinations.",IF(AND(N23="N",'ENDC-mmW_BE'!AR20=TRUE),IF('ENDC-mmW_BE'!AT20=FALSE,"Check #Layers entered in Overview tab is correct.",""),""))</f>
        <v/>
      </c>
      <c r="P23" s="22" t="s">
        <v>3570</v>
      </c>
      <c r="Q23" s="22" t="s">
        <v>1650</v>
      </c>
      <c r="R23" s="22"/>
    </row>
    <row r="24" spans="1:18" ht="15" x14ac:dyDescent="0.15">
      <c r="A24" s="19" t="s">
        <v>2166</v>
      </c>
      <c r="B24" s="19" t="s">
        <v>2167</v>
      </c>
      <c r="C24" s="19">
        <v>1</v>
      </c>
      <c r="D24" s="19">
        <v>1</v>
      </c>
      <c r="E24" s="19">
        <v>2</v>
      </c>
      <c r="F24" s="19" t="s">
        <v>868</v>
      </c>
      <c r="G24" s="19" t="s">
        <v>1963</v>
      </c>
      <c r="H24" s="19">
        <v>4</v>
      </c>
      <c r="I24" s="19">
        <v>12</v>
      </c>
      <c r="J24" s="19">
        <v>20</v>
      </c>
      <c r="K24" s="19" t="s">
        <v>316</v>
      </c>
      <c r="L24" s="19" t="s">
        <v>1981</v>
      </c>
      <c r="M24" s="19" t="s">
        <v>66</v>
      </c>
      <c r="N24" s="19" t="str">
        <f>'ENDC-mmW_BE'!AV21</f>
        <v>N</v>
      </c>
      <c r="O24" s="19" t="str">
        <f>IF(N24="E","Please respond in Vendor Input column for all applicable UL combinations.",IF(AND(N24="N",'ENDC-mmW_BE'!AR21=TRUE),IF('ENDC-mmW_BE'!AT21=FALSE,"Check #Layers entered in Overview tab is correct.",""),""))</f>
        <v/>
      </c>
      <c r="P24" s="20" t="s">
        <v>3570</v>
      </c>
      <c r="Q24" s="20" t="s">
        <v>1650</v>
      </c>
      <c r="R24" s="20"/>
    </row>
    <row r="25" spans="1:18" ht="15" x14ac:dyDescent="0.15">
      <c r="A25" s="21" t="s">
        <v>2168</v>
      </c>
      <c r="B25" s="21" t="s">
        <v>2169</v>
      </c>
      <c r="C25" s="21">
        <v>1</v>
      </c>
      <c r="D25" s="21">
        <v>1</v>
      </c>
      <c r="E25" s="21">
        <v>2</v>
      </c>
      <c r="F25" s="21" t="s">
        <v>865</v>
      </c>
      <c r="G25" s="21" t="s">
        <v>1963</v>
      </c>
      <c r="H25" s="21">
        <v>4</v>
      </c>
      <c r="I25" s="21">
        <v>12</v>
      </c>
      <c r="J25" s="21">
        <v>20</v>
      </c>
      <c r="K25" s="21" t="s">
        <v>316</v>
      </c>
      <c r="L25" s="21" t="s">
        <v>1982</v>
      </c>
      <c r="M25" s="21" t="s">
        <v>66</v>
      </c>
      <c r="N25" s="21" t="str">
        <f>'ENDC-mmW_BE'!AV22</f>
        <v>N</v>
      </c>
      <c r="O25" s="21" t="str">
        <f>IF(N25="E","Please respond in Vendor Input column for all applicable UL combinations.",IF(AND(N25="N",'ENDC-mmW_BE'!AR22=TRUE),IF('ENDC-mmW_BE'!AT22=FALSE,"Check #Layers entered in Overview tab is correct.",""),""))</f>
        <v/>
      </c>
      <c r="P25" s="22" t="s">
        <v>3570</v>
      </c>
      <c r="Q25" s="22" t="s">
        <v>1650</v>
      </c>
      <c r="R25" s="22"/>
    </row>
    <row r="26" spans="1:18" ht="15" x14ac:dyDescent="0.15">
      <c r="A26" s="19" t="s">
        <v>2170</v>
      </c>
      <c r="B26" s="19" t="s">
        <v>2150</v>
      </c>
      <c r="C26" s="19">
        <v>2</v>
      </c>
      <c r="D26" s="19">
        <v>1</v>
      </c>
      <c r="E26" s="19">
        <v>2</v>
      </c>
      <c r="F26" s="19" t="s">
        <v>857</v>
      </c>
      <c r="G26" s="19" t="s">
        <v>1963</v>
      </c>
      <c r="H26" s="19">
        <v>4</v>
      </c>
      <c r="I26" s="19">
        <v>10</v>
      </c>
      <c r="J26" s="19">
        <v>18</v>
      </c>
      <c r="K26" s="19" t="s">
        <v>316</v>
      </c>
      <c r="L26" s="19" t="s">
        <v>1983</v>
      </c>
      <c r="M26" s="19" t="s">
        <v>66</v>
      </c>
      <c r="N26" s="19" t="str">
        <f>'ENDC-mmW_BE'!AV23</f>
        <v>N</v>
      </c>
      <c r="O26" s="19" t="str">
        <f>IF(N26="E","Please respond in Vendor Input column for all applicable UL combinations.",IF(AND(N26="N",'ENDC-mmW_BE'!AR23=TRUE),IF('ENDC-mmW_BE'!AT23=FALSE,"Check #Layers entered in Overview tab is correct.",""),""))</f>
        <v/>
      </c>
      <c r="P26" s="20" t="s">
        <v>3570</v>
      </c>
      <c r="Q26" s="20" t="s">
        <v>1650</v>
      </c>
      <c r="R26" s="20"/>
    </row>
    <row r="27" spans="1:18" ht="15" x14ac:dyDescent="0.15">
      <c r="A27" s="21" t="s">
        <v>2171</v>
      </c>
      <c r="B27" s="21" t="s">
        <v>2172</v>
      </c>
      <c r="C27" s="21">
        <v>2</v>
      </c>
      <c r="D27" s="21">
        <v>1</v>
      </c>
      <c r="E27" s="21">
        <v>2</v>
      </c>
      <c r="F27" s="21" t="s">
        <v>857</v>
      </c>
      <c r="G27" s="21" t="s">
        <v>1963</v>
      </c>
      <c r="H27" s="21">
        <v>8</v>
      </c>
      <c r="I27" s="21">
        <v>6</v>
      </c>
      <c r="J27" s="21">
        <v>18</v>
      </c>
      <c r="K27" s="21" t="s">
        <v>316</v>
      </c>
      <c r="L27" s="21" t="s">
        <v>1984</v>
      </c>
      <c r="M27" s="21" t="s">
        <v>66</v>
      </c>
      <c r="N27" s="21" t="str">
        <f>'ENDC-mmW_BE'!AV24</f>
        <v>N</v>
      </c>
      <c r="O27" s="21" t="str">
        <f>IF(N27="E","Please respond in Vendor Input column for all applicable UL combinations.",IF(AND(N27="N",'ENDC-mmW_BE'!AR24=TRUE),IF('ENDC-mmW_BE'!AT24=FALSE,"Check #Layers entered in Overview tab is correct.",""),""))</f>
        <v/>
      </c>
      <c r="P27" s="22" t="s">
        <v>3570</v>
      </c>
      <c r="Q27" s="22" t="s">
        <v>1650</v>
      </c>
      <c r="R27" s="22"/>
    </row>
    <row r="28" spans="1:18" ht="15" x14ac:dyDescent="0.15">
      <c r="A28" s="19" t="s">
        <v>2173</v>
      </c>
      <c r="B28" s="19" t="s">
        <v>2174</v>
      </c>
      <c r="C28" s="19">
        <v>1</v>
      </c>
      <c r="D28" s="19">
        <v>1</v>
      </c>
      <c r="E28" s="19">
        <v>2</v>
      </c>
      <c r="F28" s="19" t="s">
        <v>872</v>
      </c>
      <c r="G28" s="19" t="s">
        <v>1963</v>
      </c>
      <c r="H28" s="19">
        <v>2</v>
      </c>
      <c r="I28" s="19">
        <v>12</v>
      </c>
      <c r="J28" s="19">
        <v>18</v>
      </c>
      <c r="K28" s="19" t="s">
        <v>316</v>
      </c>
      <c r="L28" s="19" t="s">
        <v>1985</v>
      </c>
      <c r="M28" s="19" t="s">
        <v>66</v>
      </c>
      <c r="N28" s="19" t="str">
        <f>'ENDC-mmW_BE'!AV25</f>
        <v>N</v>
      </c>
      <c r="O28" s="19" t="str">
        <f>IF(N28="E","Please respond in Vendor Input column for all applicable UL combinations.",IF(AND(N28="N",'ENDC-mmW_BE'!AR25=TRUE),IF('ENDC-mmW_BE'!AT25=FALSE,"Check #Layers entered in Overview tab is correct.",""),""))</f>
        <v/>
      </c>
      <c r="P28" s="20" t="s">
        <v>3570</v>
      </c>
      <c r="Q28" s="20" t="s">
        <v>1650</v>
      </c>
      <c r="R28" s="20"/>
    </row>
    <row r="29" spans="1:18" ht="15" x14ac:dyDescent="0.15">
      <c r="A29" s="21" t="s">
        <v>2175</v>
      </c>
      <c r="B29" s="21" t="s">
        <v>2167</v>
      </c>
      <c r="C29" s="21">
        <v>1</v>
      </c>
      <c r="D29" s="21">
        <v>1</v>
      </c>
      <c r="E29" s="21">
        <v>2</v>
      </c>
      <c r="F29" s="21" t="s">
        <v>868</v>
      </c>
      <c r="G29" s="21" t="s">
        <v>1963</v>
      </c>
      <c r="H29" s="21">
        <v>2</v>
      </c>
      <c r="I29" s="21">
        <v>12</v>
      </c>
      <c r="J29" s="21">
        <v>18</v>
      </c>
      <c r="K29" s="21" t="s">
        <v>316</v>
      </c>
      <c r="L29" s="21" t="s">
        <v>1986</v>
      </c>
      <c r="M29" s="21" t="s">
        <v>66</v>
      </c>
      <c r="N29" s="21" t="str">
        <f>'ENDC-mmW_BE'!AV26</f>
        <v>N</v>
      </c>
      <c r="O29" s="21" t="str">
        <f>IF(N29="E","Please respond in Vendor Input column for all applicable UL combinations.",IF(AND(N29="N",'ENDC-mmW_BE'!AR26=TRUE),IF('ENDC-mmW_BE'!AT26=FALSE,"Check #Layers entered in Overview tab is correct.",""),""))</f>
        <v/>
      </c>
      <c r="P29" s="22" t="s">
        <v>3570</v>
      </c>
      <c r="Q29" s="22" t="s">
        <v>1650</v>
      </c>
      <c r="R29" s="22"/>
    </row>
    <row r="30" spans="1:18" ht="15" x14ac:dyDescent="0.15">
      <c r="A30" s="19" t="s">
        <v>2176</v>
      </c>
      <c r="B30" s="19" t="s">
        <v>2169</v>
      </c>
      <c r="C30" s="19">
        <v>1</v>
      </c>
      <c r="D30" s="19">
        <v>1</v>
      </c>
      <c r="E30" s="19">
        <v>2</v>
      </c>
      <c r="F30" s="19" t="s">
        <v>865</v>
      </c>
      <c r="G30" s="19" t="s">
        <v>1963</v>
      </c>
      <c r="H30" s="19">
        <v>2</v>
      </c>
      <c r="I30" s="19">
        <v>12</v>
      </c>
      <c r="J30" s="19">
        <v>18</v>
      </c>
      <c r="K30" s="19" t="s">
        <v>316</v>
      </c>
      <c r="L30" s="19" t="s">
        <v>1987</v>
      </c>
      <c r="M30" s="19" t="s">
        <v>66</v>
      </c>
      <c r="N30" s="19" t="str">
        <f>'ENDC-mmW_BE'!AV27</f>
        <v>N</v>
      </c>
      <c r="O30" s="19" t="str">
        <f>IF(N30="E","Please respond in Vendor Input column for all applicable UL combinations.",IF(AND(N30="N",'ENDC-mmW_BE'!AR27=TRUE),IF('ENDC-mmW_BE'!AT27=FALSE,"Check #Layers entered in Overview tab is correct.",""),""))</f>
        <v/>
      </c>
      <c r="P30" s="20" t="s">
        <v>3570</v>
      </c>
      <c r="Q30" s="20" t="s">
        <v>1650</v>
      </c>
      <c r="R30" s="20"/>
    </row>
    <row r="31" spans="1:18" ht="15" x14ac:dyDescent="0.15">
      <c r="A31" s="21" t="s">
        <v>2177</v>
      </c>
      <c r="B31" s="21" t="s">
        <v>2178</v>
      </c>
      <c r="C31" s="21">
        <v>1</v>
      </c>
      <c r="D31" s="21">
        <v>1</v>
      </c>
      <c r="E31" s="21">
        <v>2</v>
      </c>
      <c r="F31" s="21" t="s">
        <v>868</v>
      </c>
      <c r="G31" s="21" t="s">
        <v>1963</v>
      </c>
      <c r="H31" s="21">
        <v>4</v>
      </c>
      <c r="I31" s="21">
        <v>10</v>
      </c>
      <c r="J31" s="21">
        <v>18</v>
      </c>
      <c r="K31" s="21" t="s">
        <v>316</v>
      </c>
      <c r="L31" s="21" t="s">
        <v>1988</v>
      </c>
      <c r="M31" s="21" t="s">
        <v>66</v>
      </c>
      <c r="N31" s="21" t="str">
        <f>'ENDC-mmW_BE'!AV28</f>
        <v>N</v>
      </c>
      <c r="O31" s="21" t="str">
        <f>IF(N31="E","Please respond in Vendor Input column for all applicable UL combinations.",IF(AND(N31="N",'ENDC-mmW_BE'!AR28=TRUE),IF('ENDC-mmW_BE'!AT28=FALSE,"Check #Layers entered in Overview tab is correct.",""),""))</f>
        <v/>
      </c>
      <c r="P31" s="22" t="s">
        <v>3570</v>
      </c>
      <c r="Q31" s="22" t="s">
        <v>1650</v>
      </c>
      <c r="R31" s="22"/>
    </row>
    <row r="32" spans="1:18" ht="15" x14ac:dyDescent="0.15">
      <c r="A32" s="19" t="s">
        <v>2179</v>
      </c>
      <c r="B32" s="19" t="s">
        <v>2180</v>
      </c>
      <c r="C32" s="19">
        <v>1</v>
      </c>
      <c r="D32" s="19">
        <v>1</v>
      </c>
      <c r="E32" s="19">
        <v>2</v>
      </c>
      <c r="F32" s="19" t="s">
        <v>865</v>
      </c>
      <c r="G32" s="19" t="s">
        <v>1963</v>
      </c>
      <c r="H32" s="19">
        <v>4</v>
      </c>
      <c r="I32" s="19">
        <v>10</v>
      </c>
      <c r="J32" s="19">
        <v>18</v>
      </c>
      <c r="K32" s="19" t="s">
        <v>316</v>
      </c>
      <c r="L32" s="19" t="s">
        <v>1989</v>
      </c>
      <c r="M32" s="19" t="s">
        <v>66</v>
      </c>
      <c r="N32" s="19" t="str">
        <f>'ENDC-mmW_BE'!AV29</f>
        <v>N</v>
      </c>
      <c r="O32" s="19" t="str">
        <f>IF(N32="E","Please respond in Vendor Input column for all applicable UL combinations.",IF(AND(N32="N",'ENDC-mmW_BE'!AR29=TRUE),IF('ENDC-mmW_BE'!AT29=FALSE,"Check #Layers entered in Overview tab is correct.",""),""))</f>
        <v/>
      </c>
      <c r="P32" s="20" t="s">
        <v>3570</v>
      </c>
      <c r="Q32" s="20" t="s">
        <v>1650</v>
      </c>
      <c r="R32" s="20"/>
    </row>
    <row r="33" spans="1:18" ht="15" x14ac:dyDescent="0.15">
      <c r="A33" s="21" t="s">
        <v>2181</v>
      </c>
      <c r="B33" s="21" t="s">
        <v>2161</v>
      </c>
      <c r="C33" s="21">
        <v>2</v>
      </c>
      <c r="D33" s="21">
        <v>1</v>
      </c>
      <c r="E33" s="21">
        <v>2</v>
      </c>
      <c r="F33" s="21" t="s">
        <v>857</v>
      </c>
      <c r="G33" s="21" t="s">
        <v>1963</v>
      </c>
      <c r="H33" s="21">
        <v>4</v>
      </c>
      <c r="I33" s="21">
        <v>8</v>
      </c>
      <c r="J33" s="21">
        <v>16</v>
      </c>
      <c r="K33" s="21" t="s">
        <v>316</v>
      </c>
      <c r="L33" s="21" t="s">
        <v>1990</v>
      </c>
      <c r="M33" s="21" t="s">
        <v>66</v>
      </c>
      <c r="N33" s="21" t="str">
        <f>'ENDC-mmW_BE'!AV30</f>
        <v>N</v>
      </c>
      <c r="O33" s="21" t="str">
        <f>IF(N33="E","Please respond in Vendor Input column for all applicable UL combinations.",IF(AND(N33="N",'ENDC-mmW_BE'!AR30=TRUE),IF('ENDC-mmW_BE'!AT30=FALSE,"Check #Layers entered in Overview tab is correct.",""),""))</f>
        <v/>
      </c>
      <c r="P33" s="22" t="s">
        <v>3570</v>
      </c>
      <c r="Q33" s="22" t="s">
        <v>1650</v>
      </c>
      <c r="R33" s="22"/>
    </row>
    <row r="34" spans="1:18" ht="15" x14ac:dyDescent="0.15">
      <c r="A34" s="19" t="s">
        <v>2182</v>
      </c>
      <c r="B34" s="19" t="s">
        <v>2183</v>
      </c>
      <c r="C34" s="19">
        <v>2</v>
      </c>
      <c r="D34" s="19">
        <v>1</v>
      </c>
      <c r="E34" s="19">
        <v>2</v>
      </c>
      <c r="F34" s="19" t="s">
        <v>857</v>
      </c>
      <c r="G34" s="19" t="s">
        <v>1963</v>
      </c>
      <c r="H34" s="19">
        <v>8</v>
      </c>
      <c r="I34" s="19">
        <v>4</v>
      </c>
      <c r="J34" s="19">
        <v>16</v>
      </c>
      <c r="K34" s="19" t="s">
        <v>316</v>
      </c>
      <c r="L34" s="19" t="s">
        <v>1991</v>
      </c>
      <c r="M34" s="19" t="s">
        <v>66</v>
      </c>
      <c r="N34" s="19" t="str">
        <f>'ENDC-mmW_BE'!AV31</f>
        <v>N</v>
      </c>
      <c r="O34" s="19" t="str">
        <f>IF(N34="E","Please respond in Vendor Input column for all applicable UL combinations.",IF(AND(N34="N",'ENDC-mmW_BE'!AR31=TRUE),IF('ENDC-mmW_BE'!AT31=FALSE,"Check #Layers entered in Overview tab is correct.",""),""))</f>
        <v/>
      </c>
      <c r="P34" s="20" t="s">
        <v>3570</v>
      </c>
      <c r="Q34" s="20" t="s">
        <v>1650</v>
      </c>
      <c r="R34" s="20"/>
    </row>
    <row r="35" spans="1:18" ht="15" x14ac:dyDescent="0.15">
      <c r="A35" s="21" t="s">
        <v>2184</v>
      </c>
      <c r="B35" s="21" t="s">
        <v>2185</v>
      </c>
      <c r="C35" s="21">
        <v>1</v>
      </c>
      <c r="D35" s="21">
        <v>1</v>
      </c>
      <c r="E35" s="21">
        <v>2</v>
      </c>
      <c r="F35" s="21" t="s">
        <v>872</v>
      </c>
      <c r="G35" s="21" t="s">
        <v>1963</v>
      </c>
      <c r="H35" s="21">
        <v>2</v>
      </c>
      <c r="I35" s="21">
        <v>10</v>
      </c>
      <c r="J35" s="21">
        <v>16</v>
      </c>
      <c r="K35" s="21" t="s">
        <v>316</v>
      </c>
      <c r="L35" s="21" t="s">
        <v>1992</v>
      </c>
      <c r="M35" s="21" t="s">
        <v>66</v>
      </c>
      <c r="N35" s="21" t="str">
        <f>'ENDC-mmW_BE'!AV32</f>
        <v>N</v>
      </c>
      <c r="O35" s="21" t="str">
        <f>IF(N35="E","Please respond in Vendor Input column for all applicable UL combinations.",IF(AND(N35="N",'ENDC-mmW_BE'!AR32=TRUE),IF('ENDC-mmW_BE'!AT32=FALSE,"Check #Layers entered in Overview tab is correct.",""),""))</f>
        <v/>
      </c>
      <c r="P35" s="22" t="s">
        <v>3570</v>
      </c>
      <c r="Q35" s="22" t="s">
        <v>1650</v>
      </c>
      <c r="R35" s="22"/>
    </row>
    <row r="36" spans="1:18" ht="15" x14ac:dyDescent="0.15">
      <c r="A36" s="19" t="s">
        <v>2186</v>
      </c>
      <c r="B36" s="19" t="s">
        <v>2178</v>
      </c>
      <c r="C36" s="19">
        <v>1</v>
      </c>
      <c r="D36" s="19">
        <v>1</v>
      </c>
      <c r="E36" s="19">
        <v>2</v>
      </c>
      <c r="F36" s="19" t="s">
        <v>868</v>
      </c>
      <c r="G36" s="19" t="s">
        <v>1963</v>
      </c>
      <c r="H36" s="19">
        <v>2</v>
      </c>
      <c r="I36" s="19">
        <v>10</v>
      </c>
      <c r="J36" s="19">
        <v>16</v>
      </c>
      <c r="K36" s="19" t="s">
        <v>316</v>
      </c>
      <c r="L36" s="19" t="s">
        <v>1993</v>
      </c>
      <c r="M36" s="19" t="s">
        <v>66</v>
      </c>
      <c r="N36" s="19" t="str">
        <f>'ENDC-mmW_BE'!AV33</f>
        <v>N</v>
      </c>
      <c r="O36" s="19" t="str">
        <f>IF(N36="E","Please respond in Vendor Input column for all applicable UL combinations.",IF(AND(N36="N",'ENDC-mmW_BE'!AR33=TRUE),IF('ENDC-mmW_BE'!AT33=FALSE,"Check #Layers entered in Overview tab is correct.",""),""))</f>
        <v/>
      </c>
      <c r="P36" s="20" t="s">
        <v>3570</v>
      </c>
      <c r="Q36" s="20" t="s">
        <v>1650</v>
      </c>
      <c r="R36" s="20"/>
    </row>
    <row r="37" spans="1:18" ht="15" x14ac:dyDescent="0.15">
      <c r="A37" s="21" t="s">
        <v>2187</v>
      </c>
      <c r="B37" s="21" t="s">
        <v>2180</v>
      </c>
      <c r="C37" s="21">
        <v>1</v>
      </c>
      <c r="D37" s="21">
        <v>1</v>
      </c>
      <c r="E37" s="21">
        <v>2</v>
      </c>
      <c r="F37" s="21" t="s">
        <v>865</v>
      </c>
      <c r="G37" s="21" t="s">
        <v>1963</v>
      </c>
      <c r="H37" s="21">
        <v>2</v>
      </c>
      <c r="I37" s="21">
        <v>10</v>
      </c>
      <c r="J37" s="21">
        <v>16</v>
      </c>
      <c r="K37" s="21" t="s">
        <v>316</v>
      </c>
      <c r="L37" s="21" t="s">
        <v>1994</v>
      </c>
      <c r="M37" s="21" t="s">
        <v>66</v>
      </c>
      <c r="N37" s="21" t="str">
        <f>'ENDC-mmW_BE'!AV34</f>
        <v>N</v>
      </c>
      <c r="O37" s="21" t="str">
        <f>IF(N37="E","Please respond in Vendor Input column for all applicable UL combinations.",IF(AND(N37="N",'ENDC-mmW_BE'!AR34=TRUE),IF('ENDC-mmW_BE'!AT34=FALSE,"Check #Layers entered in Overview tab is correct.",""),""))</f>
        <v/>
      </c>
      <c r="P37" s="22" t="s">
        <v>3570</v>
      </c>
      <c r="Q37" s="22" t="s">
        <v>1650</v>
      </c>
      <c r="R37" s="22"/>
    </row>
    <row r="38" spans="1:18" ht="15" x14ac:dyDescent="0.15">
      <c r="A38" s="19" t="s">
        <v>2188</v>
      </c>
      <c r="B38" s="19" t="s">
        <v>2189</v>
      </c>
      <c r="C38" s="19">
        <v>1</v>
      </c>
      <c r="D38" s="19">
        <v>1</v>
      </c>
      <c r="E38" s="19">
        <v>2</v>
      </c>
      <c r="F38" s="19" t="s">
        <v>868</v>
      </c>
      <c r="G38" s="19" t="s">
        <v>1963</v>
      </c>
      <c r="H38" s="19">
        <v>4</v>
      </c>
      <c r="I38" s="19">
        <v>8</v>
      </c>
      <c r="J38" s="19">
        <v>16</v>
      </c>
      <c r="K38" s="19" t="s">
        <v>316</v>
      </c>
      <c r="L38" s="19" t="s">
        <v>1995</v>
      </c>
      <c r="M38" s="19" t="s">
        <v>66</v>
      </c>
      <c r="N38" s="19" t="str">
        <f>'ENDC-mmW_BE'!AV35</f>
        <v>N</v>
      </c>
      <c r="O38" s="19" t="str">
        <f>IF(N38="E","Please respond in Vendor Input column for all applicable UL combinations.",IF(AND(N38="N",'ENDC-mmW_BE'!AR35=TRUE),IF('ENDC-mmW_BE'!AT35=FALSE,"Check #Layers entered in Overview tab is correct.",""),""))</f>
        <v/>
      </c>
      <c r="P38" s="20" t="s">
        <v>3570</v>
      </c>
      <c r="Q38" s="20" t="s">
        <v>1650</v>
      </c>
      <c r="R38" s="20"/>
    </row>
    <row r="39" spans="1:18" ht="15" x14ac:dyDescent="0.15">
      <c r="A39" s="21" t="s">
        <v>2190</v>
      </c>
      <c r="B39" s="21" t="s">
        <v>2191</v>
      </c>
      <c r="C39" s="21">
        <v>1</v>
      </c>
      <c r="D39" s="21">
        <v>1</v>
      </c>
      <c r="E39" s="21">
        <v>2</v>
      </c>
      <c r="F39" s="21" t="s">
        <v>865</v>
      </c>
      <c r="G39" s="21" t="s">
        <v>1963</v>
      </c>
      <c r="H39" s="21">
        <v>4</v>
      </c>
      <c r="I39" s="21">
        <v>8</v>
      </c>
      <c r="J39" s="21">
        <v>16</v>
      </c>
      <c r="K39" s="21" t="s">
        <v>316</v>
      </c>
      <c r="L39" s="21" t="s">
        <v>1996</v>
      </c>
      <c r="M39" s="21" t="s">
        <v>66</v>
      </c>
      <c r="N39" s="21" t="str">
        <f>'ENDC-mmW_BE'!AV36</f>
        <v>N</v>
      </c>
      <c r="O39" s="21" t="str">
        <f>IF(N39="E","Please respond in Vendor Input column for all applicable UL combinations.",IF(AND(N39="N",'ENDC-mmW_BE'!AR36=TRUE),IF('ENDC-mmW_BE'!AT36=FALSE,"Check #Layers entered in Overview tab is correct.",""),""))</f>
        <v/>
      </c>
      <c r="P39" s="22" t="s">
        <v>3570</v>
      </c>
      <c r="Q39" s="22" t="s">
        <v>1650</v>
      </c>
      <c r="R39" s="22"/>
    </row>
    <row r="40" spans="1:18" ht="15" x14ac:dyDescent="0.15">
      <c r="A40" s="19" t="s">
        <v>2192</v>
      </c>
      <c r="B40" s="19" t="s">
        <v>2172</v>
      </c>
      <c r="C40" s="19">
        <v>2</v>
      </c>
      <c r="D40" s="19">
        <v>1</v>
      </c>
      <c r="E40" s="19">
        <v>2</v>
      </c>
      <c r="F40" s="19" t="s">
        <v>857</v>
      </c>
      <c r="G40" s="19" t="s">
        <v>1963</v>
      </c>
      <c r="H40" s="19">
        <v>4</v>
      </c>
      <c r="I40" s="19">
        <v>6</v>
      </c>
      <c r="J40" s="19">
        <v>14</v>
      </c>
      <c r="K40" s="19" t="s">
        <v>316</v>
      </c>
      <c r="L40" s="19" t="s">
        <v>1997</v>
      </c>
      <c r="M40" s="19" t="s">
        <v>66</v>
      </c>
      <c r="N40" s="19" t="str">
        <f>'ENDC-mmW_BE'!AV37</f>
        <v>N</v>
      </c>
      <c r="O40" s="19" t="str">
        <f>IF(N40="E","Please respond in Vendor Input column for all applicable UL combinations.",IF(AND(N40="N",'ENDC-mmW_BE'!AR37=TRUE),IF('ENDC-mmW_BE'!AT37=FALSE,"Check #Layers entered in Overview tab is correct.",""),""))</f>
        <v/>
      </c>
      <c r="P40" s="20" t="s">
        <v>3570</v>
      </c>
      <c r="Q40" s="20" t="s">
        <v>1650</v>
      </c>
      <c r="R40" s="20"/>
    </row>
    <row r="41" spans="1:18" ht="15" x14ac:dyDescent="0.15">
      <c r="A41" s="21" t="s">
        <v>2193</v>
      </c>
      <c r="B41" s="21" t="s">
        <v>2194</v>
      </c>
      <c r="C41" s="21">
        <v>2</v>
      </c>
      <c r="D41" s="21">
        <v>1</v>
      </c>
      <c r="E41" s="21">
        <v>2</v>
      </c>
      <c r="F41" s="21" t="s">
        <v>857</v>
      </c>
      <c r="G41" s="21" t="s">
        <v>1963</v>
      </c>
      <c r="H41" s="21">
        <v>8</v>
      </c>
      <c r="I41" s="21">
        <v>2</v>
      </c>
      <c r="J41" s="21">
        <v>14</v>
      </c>
      <c r="K41" s="21" t="s">
        <v>316</v>
      </c>
      <c r="L41" s="21" t="s">
        <v>1998</v>
      </c>
      <c r="M41" s="21" t="s">
        <v>66</v>
      </c>
      <c r="N41" s="21" t="str">
        <f>'ENDC-mmW_BE'!AV38</f>
        <v>N</v>
      </c>
      <c r="O41" s="21" t="str">
        <f>IF(N41="E","Please respond in Vendor Input column for all applicable UL combinations.",IF(AND(N41="N",'ENDC-mmW_BE'!AR38=TRUE),IF('ENDC-mmW_BE'!AT38=FALSE,"Check #Layers entered in Overview tab is correct.",""),""))</f>
        <v/>
      </c>
      <c r="P41" s="22" t="s">
        <v>3570</v>
      </c>
      <c r="Q41" s="22" t="s">
        <v>1650</v>
      </c>
      <c r="R41" s="29"/>
    </row>
    <row r="42" spans="1:18" ht="15" x14ac:dyDescent="0.15">
      <c r="A42" s="19" t="s">
        <v>2195</v>
      </c>
      <c r="B42" s="19" t="s">
        <v>2196</v>
      </c>
      <c r="C42" s="19">
        <v>1</v>
      </c>
      <c r="D42" s="19">
        <v>1</v>
      </c>
      <c r="E42" s="19">
        <v>2</v>
      </c>
      <c r="F42" s="19" t="s">
        <v>872</v>
      </c>
      <c r="G42" s="19" t="s">
        <v>1963</v>
      </c>
      <c r="H42" s="19">
        <v>2</v>
      </c>
      <c r="I42" s="19">
        <v>8</v>
      </c>
      <c r="J42" s="19">
        <v>14</v>
      </c>
      <c r="K42" s="19" t="s">
        <v>316</v>
      </c>
      <c r="L42" s="19" t="s">
        <v>1999</v>
      </c>
      <c r="M42" s="19" t="s">
        <v>66</v>
      </c>
      <c r="N42" s="19" t="str">
        <f>'ENDC-mmW_BE'!AV39</f>
        <v>N</v>
      </c>
      <c r="O42" s="19" t="str">
        <f>IF(N42="E","Please respond in Vendor Input column for all applicable UL combinations.",IF(AND(N42="N",'ENDC-mmW_BE'!AR39=TRUE),IF('ENDC-mmW_BE'!AT39=FALSE,"Check #Layers entered in Overview tab is correct.",""),""))</f>
        <v/>
      </c>
      <c r="P42" s="20" t="s">
        <v>3570</v>
      </c>
      <c r="Q42" s="20" t="s">
        <v>1650</v>
      </c>
      <c r="R42" s="20"/>
    </row>
    <row r="43" spans="1:18" ht="15" x14ac:dyDescent="0.15">
      <c r="A43" s="21" t="s">
        <v>2197</v>
      </c>
      <c r="B43" s="21" t="s">
        <v>2189</v>
      </c>
      <c r="C43" s="21">
        <v>1</v>
      </c>
      <c r="D43" s="21">
        <v>1</v>
      </c>
      <c r="E43" s="21">
        <v>2</v>
      </c>
      <c r="F43" s="21" t="s">
        <v>868</v>
      </c>
      <c r="G43" s="21" t="s">
        <v>1963</v>
      </c>
      <c r="H43" s="21">
        <v>2</v>
      </c>
      <c r="I43" s="21">
        <v>8</v>
      </c>
      <c r="J43" s="21">
        <v>14</v>
      </c>
      <c r="K43" s="21" t="s">
        <v>316</v>
      </c>
      <c r="L43" s="21" t="s">
        <v>2000</v>
      </c>
      <c r="M43" s="21" t="s">
        <v>66</v>
      </c>
      <c r="N43" s="21" t="str">
        <f>'ENDC-mmW_BE'!AV40</f>
        <v>N</v>
      </c>
      <c r="O43" s="21" t="str">
        <f>IF(N43="E","Please respond in Vendor Input column for all applicable UL combinations.",IF(AND(N43="N",'ENDC-mmW_BE'!AR40=TRUE),IF('ENDC-mmW_BE'!AT40=FALSE,"Check #Layers entered in Overview tab is correct.",""),""))</f>
        <v/>
      </c>
      <c r="P43" s="22" t="s">
        <v>3570</v>
      </c>
      <c r="Q43" s="22" t="s">
        <v>1650</v>
      </c>
      <c r="R43" s="22"/>
    </row>
    <row r="44" spans="1:18" ht="15" x14ac:dyDescent="0.15">
      <c r="A44" s="19" t="s">
        <v>2198</v>
      </c>
      <c r="B44" s="19" t="s">
        <v>2191</v>
      </c>
      <c r="C44" s="19">
        <v>1</v>
      </c>
      <c r="D44" s="19">
        <v>1</v>
      </c>
      <c r="E44" s="19">
        <v>2</v>
      </c>
      <c r="F44" s="19" t="s">
        <v>865</v>
      </c>
      <c r="G44" s="19" t="s">
        <v>1963</v>
      </c>
      <c r="H44" s="19">
        <v>2</v>
      </c>
      <c r="I44" s="19">
        <v>8</v>
      </c>
      <c r="J44" s="19">
        <v>14</v>
      </c>
      <c r="K44" s="19" t="s">
        <v>316</v>
      </c>
      <c r="L44" s="19" t="s">
        <v>2001</v>
      </c>
      <c r="M44" s="19" t="s">
        <v>66</v>
      </c>
      <c r="N44" s="19" t="str">
        <f>'ENDC-mmW_BE'!AV41</f>
        <v>N</v>
      </c>
      <c r="O44" s="19" t="str">
        <f>IF(N44="E","Please respond in Vendor Input column for all applicable UL combinations.",IF(AND(N44="N",'ENDC-mmW_BE'!AR41=TRUE),IF('ENDC-mmW_BE'!AT41=FALSE,"Check #Layers entered in Overview tab is correct.",""),""))</f>
        <v/>
      </c>
      <c r="P44" s="20" t="s">
        <v>3570</v>
      </c>
      <c r="Q44" s="20" t="s">
        <v>1650</v>
      </c>
      <c r="R44" s="20"/>
    </row>
    <row r="45" spans="1:18" ht="15" x14ac:dyDescent="0.15">
      <c r="A45" s="21" t="s">
        <v>2199</v>
      </c>
      <c r="B45" s="21" t="s">
        <v>2200</v>
      </c>
      <c r="C45" s="21">
        <v>1</v>
      </c>
      <c r="D45" s="21">
        <v>1</v>
      </c>
      <c r="E45" s="21">
        <v>2</v>
      </c>
      <c r="F45" s="21" t="s">
        <v>868</v>
      </c>
      <c r="G45" s="21" t="s">
        <v>1963</v>
      </c>
      <c r="H45" s="21">
        <v>4</v>
      </c>
      <c r="I45" s="21">
        <v>6</v>
      </c>
      <c r="J45" s="21">
        <v>14</v>
      </c>
      <c r="K45" s="21" t="s">
        <v>316</v>
      </c>
      <c r="L45" s="21" t="s">
        <v>2002</v>
      </c>
      <c r="M45" s="21" t="s">
        <v>66</v>
      </c>
      <c r="N45" s="21" t="str">
        <f>'ENDC-mmW_BE'!AV42</f>
        <v>N</v>
      </c>
      <c r="O45" s="21" t="str">
        <f>IF(N45="E","Please respond in Vendor Input column for all applicable UL combinations.",IF(AND(N45="N",'ENDC-mmW_BE'!AR42=TRUE),IF('ENDC-mmW_BE'!AT42=FALSE,"Check #Layers entered in Overview tab is correct.",""),""))</f>
        <v/>
      </c>
      <c r="P45" s="22" t="s">
        <v>3570</v>
      </c>
      <c r="Q45" s="22" t="s">
        <v>1650</v>
      </c>
      <c r="R45" s="22"/>
    </row>
    <row r="46" spans="1:18" ht="15" x14ac:dyDescent="0.15">
      <c r="A46" s="19" t="s">
        <v>2201</v>
      </c>
      <c r="B46" s="19" t="s">
        <v>2202</v>
      </c>
      <c r="C46" s="19">
        <v>1</v>
      </c>
      <c r="D46" s="19">
        <v>1</v>
      </c>
      <c r="E46" s="19">
        <v>2</v>
      </c>
      <c r="F46" s="19" t="s">
        <v>865</v>
      </c>
      <c r="G46" s="19" t="s">
        <v>1963</v>
      </c>
      <c r="H46" s="19">
        <v>4</v>
      </c>
      <c r="I46" s="19">
        <v>6</v>
      </c>
      <c r="J46" s="19">
        <v>14</v>
      </c>
      <c r="K46" s="19" t="s">
        <v>316</v>
      </c>
      <c r="L46" s="19" t="s">
        <v>2003</v>
      </c>
      <c r="M46" s="19" t="s">
        <v>66</v>
      </c>
      <c r="N46" s="19" t="str">
        <f>'ENDC-mmW_BE'!AV43</f>
        <v>N</v>
      </c>
      <c r="O46" s="19" t="str">
        <f>IF(N46="E","Please respond in Vendor Input column for all applicable UL combinations.",IF(AND(N46="N",'ENDC-mmW_BE'!AR43=TRUE),IF('ENDC-mmW_BE'!AT43=FALSE,"Check #Layers entered in Overview tab is correct.",""),""))</f>
        <v/>
      </c>
      <c r="P46" s="20" t="s">
        <v>3570</v>
      </c>
      <c r="Q46" s="20" t="s">
        <v>1650</v>
      </c>
      <c r="R46" s="20"/>
    </row>
    <row r="47" spans="1:18" ht="15" x14ac:dyDescent="0.15">
      <c r="A47" s="21" t="s">
        <v>2203</v>
      </c>
      <c r="B47" s="21" t="s">
        <v>2183</v>
      </c>
      <c r="C47" s="21">
        <v>2</v>
      </c>
      <c r="D47" s="21">
        <v>1</v>
      </c>
      <c r="E47" s="21">
        <v>2</v>
      </c>
      <c r="F47" s="21" t="s">
        <v>857</v>
      </c>
      <c r="G47" s="21" t="s">
        <v>1963</v>
      </c>
      <c r="H47" s="21">
        <v>4</v>
      </c>
      <c r="I47" s="21">
        <v>4</v>
      </c>
      <c r="J47" s="21">
        <v>12</v>
      </c>
      <c r="K47" s="21" t="s">
        <v>316</v>
      </c>
      <c r="L47" s="21" t="s">
        <v>2004</v>
      </c>
      <c r="M47" s="21" t="s">
        <v>66</v>
      </c>
      <c r="N47" s="21" t="str">
        <f>'ENDC-mmW_BE'!AV44</f>
        <v>N</v>
      </c>
      <c r="O47" s="21" t="str">
        <f>IF(N47="E","Please respond in Vendor Input column for all applicable UL combinations.",IF(AND(N47="N",'ENDC-mmW_BE'!AR44=TRUE),IF('ENDC-mmW_BE'!AT44=FALSE,"Check #Layers entered in Overview tab is correct.",""),""))</f>
        <v/>
      </c>
      <c r="P47" s="22" t="s">
        <v>3570</v>
      </c>
      <c r="Q47" s="22" t="s">
        <v>1650</v>
      </c>
      <c r="R47" s="22"/>
    </row>
    <row r="48" spans="1:18" ht="15" x14ac:dyDescent="0.15">
      <c r="A48" s="19" t="s">
        <v>2204</v>
      </c>
      <c r="B48" s="19" t="s">
        <v>2205</v>
      </c>
      <c r="C48" s="19">
        <v>1</v>
      </c>
      <c r="D48" s="19">
        <v>1</v>
      </c>
      <c r="E48" s="19">
        <v>2</v>
      </c>
      <c r="F48" s="19" t="s">
        <v>872</v>
      </c>
      <c r="G48" s="19" t="s">
        <v>1963</v>
      </c>
      <c r="H48" s="19">
        <v>2</v>
      </c>
      <c r="I48" s="19">
        <v>6</v>
      </c>
      <c r="J48" s="19">
        <v>12</v>
      </c>
      <c r="K48" s="19" t="s">
        <v>316</v>
      </c>
      <c r="L48" s="19" t="s">
        <v>2005</v>
      </c>
      <c r="M48" s="19" t="s">
        <v>66</v>
      </c>
      <c r="N48" s="19" t="str">
        <f>'ENDC-mmW_BE'!AV45</f>
        <v>N</v>
      </c>
      <c r="O48" s="19" t="str">
        <f>IF(N48="E","Please respond in Vendor Input column for all applicable UL combinations.",IF(AND(N48="N",'ENDC-mmW_BE'!AR45=TRUE),IF('ENDC-mmW_BE'!AT45=FALSE,"Check #Layers entered in Overview tab is correct.",""),""))</f>
        <v/>
      </c>
      <c r="P48" s="20" t="s">
        <v>3570</v>
      </c>
      <c r="Q48" s="20" t="s">
        <v>1650</v>
      </c>
      <c r="R48" s="20"/>
    </row>
    <row r="49" spans="1:18" ht="15" x14ac:dyDescent="0.15">
      <c r="A49" s="21" t="s">
        <v>2206</v>
      </c>
      <c r="B49" s="21" t="s">
        <v>2200</v>
      </c>
      <c r="C49" s="21">
        <v>1</v>
      </c>
      <c r="D49" s="21">
        <v>1</v>
      </c>
      <c r="E49" s="21">
        <v>2</v>
      </c>
      <c r="F49" s="21" t="s">
        <v>868</v>
      </c>
      <c r="G49" s="21" t="s">
        <v>1963</v>
      </c>
      <c r="H49" s="21">
        <v>2</v>
      </c>
      <c r="I49" s="21">
        <v>6</v>
      </c>
      <c r="J49" s="21">
        <v>12</v>
      </c>
      <c r="K49" s="21" t="s">
        <v>316</v>
      </c>
      <c r="L49" s="21" t="s">
        <v>2006</v>
      </c>
      <c r="M49" s="21" t="s">
        <v>66</v>
      </c>
      <c r="N49" s="21" t="str">
        <f>'ENDC-mmW_BE'!AV46</f>
        <v>N</v>
      </c>
      <c r="O49" s="21" t="str">
        <f>IF(N49="E","Please respond in Vendor Input column for all applicable UL combinations.",IF(AND(N49="N",'ENDC-mmW_BE'!AR46=TRUE),IF('ENDC-mmW_BE'!AT46=FALSE,"Check #Layers entered in Overview tab is correct.",""),""))</f>
        <v/>
      </c>
      <c r="P49" s="22" t="s">
        <v>3570</v>
      </c>
      <c r="Q49" s="22" t="s">
        <v>1650</v>
      </c>
      <c r="R49" s="22"/>
    </row>
    <row r="50" spans="1:18" ht="15" x14ac:dyDescent="0.15">
      <c r="A50" s="19" t="s">
        <v>2207</v>
      </c>
      <c r="B50" s="19" t="s">
        <v>2202</v>
      </c>
      <c r="C50" s="19">
        <v>1</v>
      </c>
      <c r="D50" s="19">
        <v>1</v>
      </c>
      <c r="E50" s="19">
        <v>2</v>
      </c>
      <c r="F50" s="19" t="s">
        <v>865</v>
      </c>
      <c r="G50" s="19" t="s">
        <v>1963</v>
      </c>
      <c r="H50" s="19">
        <v>2</v>
      </c>
      <c r="I50" s="19">
        <v>6</v>
      </c>
      <c r="J50" s="19">
        <v>12</v>
      </c>
      <c r="K50" s="19" t="s">
        <v>316</v>
      </c>
      <c r="L50" s="19" t="s">
        <v>2007</v>
      </c>
      <c r="M50" s="19" t="s">
        <v>66</v>
      </c>
      <c r="N50" s="19" t="str">
        <f>'ENDC-mmW_BE'!AV47</f>
        <v>N</v>
      </c>
      <c r="O50" s="19" t="str">
        <f>IF(N50="E","Please respond in Vendor Input column for all applicable UL combinations.",IF(AND(N50="N",'ENDC-mmW_BE'!AR47=TRUE),IF('ENDC-mmW_BE'!AT47=FALSE,"Check #Layers entered in Overview tab is correct.",""),""))</f>
        <v/>
      </c>
      <c r="P50" s="20" t="s">
        <v>3570</v>
      </c>
      <c r="Q50" s="20" t="s">
        <v>1650</v>
      </c>
      <c r="R50" s="20"/>
    </row>
    <row r="51" spans="1:18" ht="15" x14ac:dyDescent="0.15">
      <c r="A51" s="21" t="s">
        <v>2208</v>
      </c>
      <c r="B51" s="21" t="s">
        <v>2209</v>
      </c>
      <c r="C51" s="21">
        <v>1</v>
      </c>
      <c r="D51" s="21">
        <v>1</v>
      </c>
      <c r="E51" s="21">
        <v>2</v>
      </c>
      <c r="F51" s="21" t="s">
        <v>868</v>
      </c>
      <c r="G51" s="21" t="s">
        <v>1963</v>
      </c>
      <c r="H51" s="21">
        <v>4</v>
      </c>
      <c r="I51" s="21">
        <v>4</v>
      </c>
      <c r="J51" s="21">
        <v>12</v>
      </c>
      <c r="K51" s="21" t="s">
        <v>316</v>
      </c>
      <c r="L51" s="21" t="s">
        <v>2008</v>
      </c>
      <c r="M51" s="21" t="s">
        <v>66</v>
      </c>
      <c r="N51" s="21" t="str">
        <f>'ENDC-mmW_BE'!AV48</f>
        <v>N</v>
      </c>
      <c r="O51" s="21" t="str">
        <f>IF(N51="E","Please respond in Vendor Input column for all applicable UL combinations.",IF(AND(N51="N",'ENDC-mmW_BE'!AR48=TRUE),IF('ENDC-mmW_BE'!AT48=FALSE,"Check #Layers entered in Overview tab is correct.",""),""))</f>
        <v/>
      </c>
      <c r="P51" s="22" t="s">
        <v>3570</v>
      </c>
      <c r="Q51" s="22" t="s">
        <v>1650</v>
      </c>
      <c r="R51" s="22"/>
    </row>
    <row r="52" spans="1:18" ht="15" x14ac:dyDescent="0.15">
      <c r="A52" s="19" t="s">
        <v>2210</v>
      </c>
      <c r="B52" s="19" t="s">
        <v>2211</v>
      </c>
      <c r="C52" s="19">
        <v>1</v>
      </c>
      <c r="D52" s="19">
        <v>1</v>
      </c>
      <c r="E52" s="19">
        <v>2</v>
      </c>
      <c r="F52" s="19" t="s">
        <v>865</v>
      </c>
      <c r="G52" s="19" t="s">
        <v>1963</v>
      </c>
      <c r="H52" s="19">
        <v>4</v>
      </c>
      <c r="I52" s="19">
        <v>4</v>
      </c>
      <c r="J52" s="19">
        <v>12</v>
      </c>
      <c r="K52" s="19" t="s">
        <v>316</v>
      </c>
      <c r="L52" s="19" t="s">
        <v>2009</v>
      </c>
      <c r="M52" s="19" t="s">
        <v>66</v>
      </c>
      <c r="N52" s="19" t="str">
        <f>'ENDC-mmW_BE'!AV49</f>
        <v>N</v>
      </c>
      <c r="O52" s="19" t="str">
        <f>IF(N52="E","Please respond in Vendor Input column for all applicable UL combinations.",IF(AND(N52="N",'ENDC-mmW_BE'!AR49=TRUE),IF('ENDC-mmW_BE'!AT49=FALSE,"Check #Layers entered in Overview tab is correct.",""),""))</f>
        <v/>
      </c>
      <c r="P52" s="20" t="s">
        <v>3570</v>
      </c>
      <c r="Q52" s="20" t="s">
        <v>1650</v>
      </c>
      <c r="R52" s="20"/>
    </row>
    <row r="53" spans="1:18" ht="15" x14ac:dyDescent="0.15">
      <c r="A53" s="21" t="s">
        <v>2212</v>
      </c>
      <c r="B53" s="21" t="s">
        <v>2194</v>
      </c>
      <c r="C53" s="21">
        <v>2</v>
      </c>
      <c r="D53" s="21">
        <v>1</v>
      </c>
      <c r="E53" s="21">
        <v>2</v>
      </c>
      <c r="F53" s="21" t="s">
        <v>857</v>
      </c>
      <c r="G53" s="21" t="s">
        <v>1963</v>
      </c>
      <c r="H53" s="21">
        <v>4</v>
      </c>
      <c r="I53" s="21">
        <v>2</v>
      </c>
      <c r="J53" s="21">
        <v>10</v>
      </c>
      <c r="K53" s="21" t="s">
        <v>316</v>
      </c>
      <c r="L53" s="21" t="s">
        <v>2010</v>
      </c>
      <c r="M53" s="21" t="s">
        <v>66</v>
      </c>
      <c r="N53" s="21" t="str">
        <f>'ENDC-mmW_BE'!AV50</f>
        <v>N</v>
      </c>
      <c r="O53" s="21" t="str">
        <f>IF(N53="E","Please respond in Vendor Input column for all applicable UL combinations.",IF(AND(N53="N",'ENDC-mmW_BE'!AR50=TRUE),IF('ENDC-mmW_BE'!AT50=FALSE,"Check #Layers entered in Overview tab is correct.",""),""))</f>
        <v/>
      </c>
      <c r="P53" s="22" t="s">
        <v>3570</v>
      </c>
      <c r="Q53" s="22" t="s">
        <v>1650</v>
      </c>
      <c r="R53" s="22"/>
    </row>
    <row r="54" spans="1:18" ht="15" x14ac:dyDescent="0.15">
      <c r="A54" s="19" t="s">
        <v>2213</v>
      </c>
      <c r="B54" s="19" t="s">
        <v>2214</v>
      </c>
      <c r="C54" s="19">
        <v>1</v>
      </c>
      <c r="D54" s="19">
        <v>1</v>
      </c>
      <c r="E54" s="19">
        <v>2</v>
      </c>
      <c r="F54" s="19" t="s">
        <v>872</v>
      </c>
      <c r="G54" s="19" t="s">
        <v>1963</v>
      </c>
      <c r="H54" s="19">
        <v>2</v>
      </c>
      <c r="I54" s="19">
        <v>4</v>
      </c>
      <c r="J54" s="19">
        <v>10</v>
      </c>
      <c r="K54" s="19" t="s">
        <v>316</v>
      </c>
      <c r="L54" s="19" t="s">
        <v>2011</v>
      </c>
      <c r="M54" s="19" t="s">
        <v>66</v>
      </c>
      <c r="N54" s="19" t="str">
        <f>'ENDC-mmW_BE'!AV51</f>
        <v>N</v>
      </c>
      <c r="O54" s="19" t="str">
        <f>IF(N54="E","Please respond in Vendor Input column for all applicable UL combinations.",IF(AND(N54="N",'ENDC-mmW_BE'!AR51=TRUE),IF('ENDC-mmW_BE'!AT51=FALSE,"Check #Layers entered in Overview tab is correct.",""),""))</f>
        <v/>
      </c>
      <c r="P54" s="20" t="s">
        <v>3570</v>
      </c>
      <c r="Q54" s="20" t="s">
        <v>1650</v>
      </c>
      <c r="R54" s="20"/>
    </row>
    <row r="55" spans="1:18" ht="15" x14ac:dyDescent="0.15">
      <c r="A55" s="21" t="s">
        <v>2215</v>
      </c>
      <c r="B55" s="21" t="s">
        <v>2209</v>
      </c>
      <c r="C55" s="21">
        <v>1</v>
      </c>
      <c r="D55" s="21">
        <v>1</v>
      </c>
      <c r="E55" s="21">
        <v>2</v>
      </c>
      <c r="F55" s="21" t="s">
        <v>868</v>
      </c>
      <c r="G55" s="21" t="s">
        <v>1963</v>
      </c>
      <c r="H55" s="21">
        <v>2</v>
      </c>
      <c r="I55" s="21">
        <v>4</v>
      </c>
      <c r="J55" s="21">
        <v>10</v>
      </c>
      <c r="K55" s="21" t="s">
        <v>316</v>
      </c>
      <c r="L55" s="21" t="s">
        <v>2012</v>
      </c>
      <c r="M55" s="21" t="s">
        <v>66</v>
      </c>
      <c r="N55" s="21" t="str">
        <f>'ENDC-mmW_BE'!AV52</f>
        <v>N</v>
      </c>
      <c r="O55" s="21" t="str">
        <f>IF(N55="E","Please respond in Vendor Input column for all applicable UL combinations.",IF(AND(N55="N",'ENDC-mmW_BE'!AR52=TRUE),IF('ENDC-mmW_BE'!AT52=FALSE,"Check #Layers entered in Overview tab is correct.",""),""))</f>
        <v/>
      </c>
      <c r="P55" s="22" t="s">
        <v>3570</v>
      </c>
      <c r="Q55" s="22" t="s">
        <v>1650</v>
      </c>
      <c r="R55" s="22"/>
    </row>
    <row r="56" spans="1:18" ht="15" x14ac:dyDescent="0.15">
      <c r="A56" s="19" t="s">
        <v>2216</v>
      </c>
      <c r="B56" s="19" t="s">
        <v>2211</v>
      </c>
      <c r="C56" s="19">
        <v>1</v>
      </c>
      <c r="D56" s="19">
        <v>1</v>
      </c>
      <c r="E56" s="19">
        <v>2</v>
      </c>
      <c r="F56" s="19" t="s">
        <v>865</v>
      </c>
      <c r="G56" s="19" t="s">
        <v>1963</v>
      </c>
      <c r="H56" s="19">
        <v>2</v>
      </c>
      <c r="I56" s="19">
        <v>4</v>
      </c>
      <c r="J56" s="19">
        <v>10</v>
      </c>
      <c r="K56" s="19" t="s">
        <v>316</v>
      </c>
      <c r="L56" s="19" t="s">
        <v>2013</v>
      </c>
      <c r="M56" s="19" t="s">
        <v>66</v>
      </c>
      <c r="N56" s="19" t="str">
        <f>'ENDC-mmW_BE'!AV53</f>
        <v>N</v>
      </c>
      <c r="O56" s="19" t="str">
        <f>IF(N56="E","Please respond in Vendor Input column for all applicable UL combinations.",IF(AND(N56="N",'ENDC-mmW_BE'!AR53=TRUE),IF('ENDC-mmW_BE'!AT53=FALSE,"Check #Layers entered in Overview tab is correct.",""),""))</f>
        <v/>
      </c>
      <c r="P56" s="20" t="s">
        <v>3570</v>
      </c>
      <c r="Q56" s="20" t="s">
        <v>1650</v>
      </c>
      <c r="R56" s="20"/>
    </row>
    <row r="57" spans="1:18" ht="15" x14ac:dyDescent="0.15">
      <c r="A57" s="21" t="s">
        <v>2217</v>
      </c>
      <c r="B57" s="21" t="s">
        <v>2218</v>
      </c>
      <c r="C57" s="21">
        <v>1</v>
      </c>
      <c r="D57" s="21">
        <v>1</v>
      </c>
      <c r="E57" s="21">
        <v>2</v>
      </c>
      <c r="F57" s="21" t="s">
        <v>868</v>
      </c>
      <c r="G57" s="21" t="s">
        <v>1963</v>
      </c>
      <c r="H57" s="21">
        <v>4</v>
      </c>
      <c r="I57" s="21">
        <v>2</v>
      </c>
      <c r="J57" s="21">
        <v>10</v>
      </c>
      <c r="K57" s="21" t="s">
        <v>316</v>
      </c>
      <c r="L57" s="21" t="s">
        <v>2014</v>
      </c>
      <c r="M57" s="21" t="s">
        <v>66</v>
      </c>
      <c r="N57" s="21" t="str">
        <f>'ENDC-mmW_BE'!AV54</f>
        <v>N</v>
      </c>
      <c r="O57" s="21" t="str">
        <f>IF(N57="E","Please respond in Vendor Input column for all applicable UL combinations.",IF(AND(N57="N",'ENDC-mmW_BE'!AR54=TRUE),IF('ENDC-mmW_BE'!AT54=FALSE,"Check #Layers entered in Overview tab is correct.",""),""))</f>
        <v/>
      </c>
      <c r="P57" s="22" t="s">
        <v>3570</v>
      </c>
      <c r="Q57" s="22" t="s">
        <v>1650</v>
      </c>
      <c r="R57" s="22"/>
    </row>
    <row r="58" spans="1:18" ht="15" x14ac:dyDescent="0.15">
      <c r="A58" s="19" t="s">
        <v>2219</v>
      </c>
      <c r="B58" s="19" t="s">
        <v>2220</v>
      </c>
      <c r="C58" s="19">
        <v>1</v>
      </c>
      <c r="D58" s="19">
        <v>1</v>
      </c>
      <c r="E58" s="19">
        <v>2</v>
      </c>
      <c r="F58" s="19" t="s">
        <v>865</v>
      </c>
      <c r="G58" s="19" t="s">
        <v>1963</v>
      </c>
      <c r="H58" s="19">
        <v>4</v>
      </c>
      <c r="I58" s="19">
        <v>2</v>
      </c>
      <c r="J58" s="19">
        <v>10</v>
      </c>
      <c r="K58" s="19" t="s">
        <v>316</v>
      </c>
      <c r="L58" s="19" t="s">
        <v>2015</v>
      </c>
      <c r="M58" s="19" t="s">
        <v>66</v>
      </c>
      <c r="N58" s="19" t="str">
        <f>'ENDC-mmW_BE'!AV55</f>
        <v>N</v>
      </c>
      <c r="O58" s="19" t="str">
        <f>IF(N58="E","Please respond in Vendor Input column for all applicable UL combinations.",IF(AND(N58="N",'ENDC-mmW_BE'!AR55=TRUE),IF('ENDC-mmW_BE'!AT55=FALSE,"Check #Layers entered in Overview tab is correct.",""),""))</f>
        <v/>
      </c>
      <c r="P58" s="20" t="s">
        <v>3570</v>
      </c>
      <c r="Q58" s="20" t="s">
        <v>1650</v>
      </c>
      <c r="R58" s="20"/>
    </row>
    <row r="59" spans="1:18" ht="15" x14ac:dyDescent="0.15">
      <c r="A59" s="21" t="s">
        <v>2221</v>
      </c>
      <c r="B59" s="21" t="s">
        <v>2222</v>
      </c>
      <c r="C59" s="21">
        <v>1</v>
      </c>
      <c r="D59" s="21">
        <v>1</v>
      </c>
      <c r="E59" s="21">
        <v>2</v>
      </c>
      <c r="F59" s="21" t="s">
        <v>872</v>
      </c>
      <c r="G59" s="21" t="s">
        <v>1963</v>
      </c>
      <c r="H59" s="21">
        <v>2</v>
      </c>
      <c r="I59" s="21">
        <v>2</v>
      </c>
      <c r="J59" s="21">
        <v>8</v>
      </c>
      <c r="K59" s="21" t="s">
        <v>316</v>
      </c>
      <c r="L59" s="21" t="s">
        <v>2016</v>
      </c>
      <c r="M59" s="21" t="s">
        <v>66</v>
      </c>
      <c r="N59" s="21" t="str">
        <f>'ENDC-mmW_BE'!AV56</f>
        <v>N</v>
      </c>
      <c r="O59" s="21" t="str">
        <f>IF(N59="E","Please respond in Vendor Input column for all applicable UL combinations.",IF(AND(N59="N",'ENDC-mmW_BE'!AR56=TRUE),IF('ENDC-mmW_BE'!AT56=FALSE,"Check #Layers entered in Overview tab is correct.",""),""))</f>
        <v/>
      </c>
      <c r="P59" s="22" t="s">
        <v>3570</v>
      </c>
      <c r="Q59" s="22" t="s">
        <v>1650</v>
      </c>
      <c r="R59" s="22"/>
    </row>
    <row r="60" spans="1:18" ht="15" x14ac:dyDescent="0.15">
      <c r="A60" s="19" t="s">
        <v>2223</v>
      </c>
      <c r="B60" s="19" t="s">
        <v>2218</v>
      </c>
      <c r="C60" s="19">
        <v>1</v>
      </c>
      <c r="D60" s="19">
        <v>1</v>
      </c>
      <c r="E60" s="19">
        <v>2</v>
      </c>
      <c r="F60" s="19" t="s">
        <v>868</v>
      </c>
      <c r="G60" s="19" t="s">
        <v>1963</v>
      </c>
      <c r="H60" s="19">
        <v>2</v>
      </c>
      <c r="I60" s="19">
        <v>2</v>
      </c>
      <c r="J60" s="19">
        <v>8</v>
      </c>
      <c r="K60" s="19" t="s">
        <v>316</v>
      </c>
      <c r="L60" s="19" t="s">
        <v>2017</v>
      </c>
      <c r="M60" s="19" t="s">
        <v>66</v>
      </c>
      <c r="N60" s="19" t="str">
        <f>'ENDC-mmW_BE'!AV57</f>
        <v>N</v>
      </c>
      <c r="O60" s="19" t="str">
        <f>IF(N60="E","Please respond in Vendor Input column for all applicable UL combinations.",IF(AND(N60="N",'ENDC-mmW_BE'!AR57=TRUE),IF('ENDC-mmW_BE'!AT57=FALSE,"Check #Layers entered in Overview tab is correct.",""),""))</f>
        <v/>
      </c>
      <c r="P60" s="20" t="s">
        <v>3570</v>
      </c>
      <c r="Q60" s="20" t="s">
        <v>1650</v>
      </c>
      <c r="R60" s="20"/>
    </row>
    <row r="61" spans="1:18" ht="15" x14ac:dyDescent="0.15">
      <c r="A61" s="21" t="s">
        <v>2224</v>
      </c>
      <c r="B61" s="21" t="s">
        <v>2220</v>
      </c>
      <c r="C61" s="21">
        <v>1</v>
      </c>
      <c r="D61" s="21">
        <v>1</v>
      </c>
      <c r="E61" s="21">
        <v>2</v>
      </c>
      <c r="F61" s="21" t="s">
        <v>865</v>
      </c>
      <c r="G61" s="21" t="s">
        <v>1963</v>
      </c>
      <c r="H61" s="21">
        <v>2</v>
      </c>
      <c r="I61" s="21">
        <v>2</v>
      </c>
      <c r="J61" s="21">
        <v>8</v>
      </c>
      <c r="K61" s="21" t="s">
        <v>316</v>
      </c>
      <c r="L61" s="21" t="s">
        <v>2018</v>
      </c>
      <c r="M61" s="21" t="s">
        <v>66</v>
      </c>
      <c r="N61" s="21" t="str">
        <f>'ENDC-mmW_BE'!AV58</f>
        <v>N</v>
      </c>
      <c r="O61" s="21" t="str">
        <f>IF(N61="E","Please respond in Vendor Input column for all applicable UL combinations.",IF(AND(N61="N",'ENDC-mmW_BE'!AR58=TRUE),IF('ENDC-mmW_BE'!AT58=FALSE,"Check #Layers entered in Overview tab is correct.",""),""))</f>
        <v/>
      </c>
      <c r="P61" s="22" t="s">
        <v>3570</v>
      </c>
      <c r="Q61" s="22" t="s">
        <v>1650</v>
      </c>
      <c r="R61" s="22"/>
    </row>
    <row r="62" spans="1:18" ht="15" x14ac:dyDescent="0.15">
      <c r="A62" s="19" t="s">
        <v>2225</v>
      </c>
      <c r="B62" s="19" t="s">
        <v>2226</v>
      </c>
      <c r="C62" s="19">
        <v>2</v>
      </c>
      <c r="D62" s="19">
        <v>1</v>
      </c>
      <c r="E62" s="19">
        <v>1</v>
      </c>
      <c r="F62" s="19" t="s">
        <v>857</v>
      </c>
      <c r="G62" s="19" t="s">
        <v>2020</v>
      </c>
      <c r="H62" s="19">
        <v>8</v>
      </c>
      <c r="I62" s="19">
        <v>16</v>
      </c>
      <c r="J62" s="19">
        <v>24</v>
      </c>
      <c r="K62" s="19" t="s">
        <v>322</v>
      </c>
      <c r="L62" s="19" t="s">
        <v>2019</v>
      </c>
      <c r="M62" s="19" t="s">
        <v>62</v>
      </c>
      <c r="N62" s="19" t="str">
        <f>'ENDC-mmW_BE'!AV59</f>
        <v>N</v>
      </c>
      <c r="O62" s="19" t="str">
        <f>IF(N62="E","Please respond in Vendor Input column for all applicable UL combinations.",IF(AND(N62="N",'ENDC-mmW_BE'!AR59=TRUE),IF('ENDC-mmW_BE'!AT59=FALSE,"Check #Layers entered in Overview tab is correct.",""),""))</f>
        <v/>
      </c>
      <c r="P62" s="20" t="s">
        <v>3570</v>
      </c>
      <c r="Q62" s="20" t="s">
        <v>1650</v>
      </c>
      <c r="R62" s="20"/>
    </row>
    <row r="63" spans="1:18" ht="15" x14ac:dyDescent="0.15">
      <c r="A63" s="21" t="s">
        <v>2227</v>
      </c>
      <c r="B63" s="21" t="s">
        <v>2228</v>
      </c>
      <c r="C63" s="21">
        <v>2</v>
      </c>
      <c r="D63" s="21">
        <v>1</v>
      </c>
      <c r="E63" s="21">
        <v>1</v>
      </c>
      <c r="F63" s="21" t="s">
        <v>857</v>
      </c>
      <c r="G63" s="21" t="s">
        <v>2020</v>
      </c>
      <c r="H63" s="21">
        <v>8</v>
      </c>
      <c r="I63" s="21">
        <v>14</v>
      </c>
      <c r="J63" s="21">
        <v>22</v>
      </c>
      <c r="K63" s="21" t="s">
        <v>322</v>
      </c>
      <c r="L63" s="21" t="s">
        <v>2021</v>
      </c>
      <c r="M63" s="21" t="s">
        <v>62</v>
      </c>
      <c r="N63" s="21" t="str">
        <f>'ENDC-mmW_BE'!AV60</f>
        <v>N</v>
      </c>
      <c r="O63" s="21" t="str">
        <f>IF(N63="E","Please respond in Vendor Input column for all applicable UL combinations.",IF(AND(N63="N",'ENDC-mmW_BE'!AR60=TRUE),IF('ENDC-mmW_BE'!AT60=FALSE,"Check #Layers entered in Overview tab is correct.",""),""))</f>
        <v/>
      </c>
      <c r="P63" s="22" t="s">
        <v>3570</v>
      </c>
      <c r="Q63" s="22" t="s">
        <v>1650</v>
      </c>
      <c r="R63" s="22"/>
    </row>
    <row r="64" spans="1:18" ht="15" x14ac:dyDescent="0.15">
      <c r="A64" s="19" t="s">
        <v>2229</v>
      </c>
      <c r="B64" s="19" t="s">
        <v>2226</v>
      </c>
      <c r="C64" s="19">
        <v>2</v>
      </c>
      <c r="D64" s="19">
        <v>1</v>
      </c>
      <c r="E64" s="19">
        <v>1</v>
      </c>
      <c r="F64" s="19" t="s">
        <v>857</v>
      </c>
      <c r="G64" s="19" t="s">
        <v>2020</v>
      </c>
      <c r="H64" s="19">
        <v>4</v>
      </c>
      <c r="I64" s="19">
        <v>16</v>
      </c>
      <c r="J64" s="19">
        <v>20</v>
      </c>
      <c r="K64" s="19" t="s">
        <v>322</v>
      </c>
      <c r="L64" s="19" t="s">
        <v>2022</v>
      </c>
      <c r="M64" s="19" t="s">
        <v>62</v>
      </c>
      <c r="N64" s="19" t="str">
        <f>'ENDC-mmW_BE'!AV61</f>
        <v>N</v>
      </c>
      <c r="O64" s="19" t="str">
        <f>IF(N64="E","Please respond in Vendor Input column for all applicable UL combinations.",IF(AND(N64="N",'ENDC-mmW_BE'!AR61=TRUE),IF('ENDC-mmW_BE'!AT61=FALSE,"Check #Layers entered in Overview tab is correct.",""),""))</f>
        <v/>
      </c>
      <c r="P64" s="20" t="s">
        <v>3570</v>
      </c>
      <c r="Q64" s="20" t="s">
        <v>1650</v>
      </c>
      <c r="R64" s="20"/>
    </row>
    <row r="65" spans="1:18" ht="15" x14ac:dyDescent="0.15">
      <c r="A65" s="21" t="s">
        <v>2230</v>
      </c>
      <c r="B65" s="21" t="s">
        <v>2231</v>
      </c>
      <c r="C65" s="21">
        <v>2</v>
      </c>
      <c r="D65" s="21">
        <v>1</v>
      </c>
      <c r="E65" s="21">
        <v>1</v>
      </c>
      <c r="F65" s="21" t="s">
        <v>857</v>
      </c>
      <c r="G65" s="21" t="s">
        <v>2020</v>
      </c>
      <c r="H65" s="21">
        <v>8</v>
      </c>
      <c r="I65" s="21">
        <v>12</v>
      </c>
      <c r="J65" s="21">
        <v>20</v>
      </c>
      <c r="K65" s="21" t="s">
        <v>322</v>
      </c>
      <c r="L65" s="21" t="s">
        <v>2023</v>
      </c>
      <c r="M65" s="21" t="s">
        <v>62</v>
      </c>
      <c r="N65" s="21" t="str">
        <f>'ENDC-mmW_BE'!AV62</f>
        <v>N</v>
      </c>
      <c r="O65" s="21" t="str">
        <f>IF(N65="E","Please respond in Vendor Input column for all applicable UL combinations.",IF(AND(N65="N",'ENDC-mmW_BE'!AR62=TRUE),IF('ENDC-mmW_BE'!AT62=FALSE,"Check #Layers entered in Overview tab is correct.",""),""))</f>
        <v/>
      </c>
      <c r="P65" s="22" t="s">
        <v>3570</v>
      </c>
      <c r="Q65" s="22" t="s">
        <v>1650</v>
      </c>
      <c r="R65" s="22"/>
    </row>
    <row r="66" spans="1:18" ht="15" x14ac:dyDescent="0.15">
      <c r="A66" s="19" t="s">
        <v>2232</v>
      </c>
      <c r="B66" s="19" t="s">
        <v>2233</v>
      </c>
      <c r="C66" s="19">
        <v>1</v>
      </c>
      <c r="D66" s="19">
        <v>1</v>
      </c>
      <c r="E66" s="19">
        <v>1</v>
      </c>
      <c r="F66" s="19" t="s">
        <v>865</v>
      </c>
      <c r="G66" s="19" t="s">
        <v>2020</v>
      </c>
      <c r="H66" s="19">
        <v>4</v>
      </c>
      <c r="I66" s="19">
        <v>16</v>
      </c>
      <c r="J66" s="19">
        <v>20</v>
      </c>
      <c r="K66" s="19" t="s">
        <v>322</v>
      </c>
      <c r="L66" s="19" t="s">
        <v>2024</v>
      </c>
      <c r="M66" s="19" t="s">
        <v>62</v>
      </c>
      <c r="N66" s="19" t="str">
        <f>'ENDC-mmW_BE'!AV63</f>
        <v>N</v>
      </c>
      <c r="O66" s="19" t="str">
        <f>IF(N66="E","Please respond in Vendor Input column for all applicable UL combinations.",IF(AND(N66="N",'ENDC-mmW_BE'!AR63=TRUE),IF('ENDC-mmW_BE'!AT63=FALSE,"Check #Layers entered in Overview tab is correct.",""),""))</f>
        <v/>
      </c>
      <c r="P66" s="20" t="s">
        <v>3570</v>
      </c>
      <c r="Q66" s="20" t="s">
        <v>1650</v>
      </c>
      <c r="R66" s="20"/>
    </row>
    <row r="67" spans="1:18" ht="15" x14ac:dyDescent="0.15">
      <c r="A67" s="21" t="s">
        <v>2234</v>
      </c>
      <c r="B67" s="21" t="s">
        <v>2235</v>
      </c>
      <c r="C67" s="21">
        <v>1</v>
      </c>
      <c r="D67" s="21">
        <v>1</v>
      </c>
      <c r="E67" s="21">
        <v>1</v>
      </c>
      <c r="F67" s="21" t="s">
        <v>868</v>
      </c>
      <c r="G67" s="21" t="s">
        <v>2020</v>
      </c>
      <c r="H67" s="21">
        <v>4</v>
      </c>
      <c r="I67" s="21">
        <v>16</v>
      </c>
      <c r="J67" s="21">
        <v>20</v>
      </c>
      <c r="K67" s="21" t="s">
        <v>322</v>
      </c>
      <c r="L67" s="21" t="s">
        <v>2025</v>
      </c>
      <c r="M67" s="21" t="s">
        <v>62</v>
      </c>
      <c r="N67" s="21" t="str">
        <f>'ENDC-mmW_BE'!AV64</f>
        <v>N</v>
      </c>
      <c r="O67" s="21" t="str">
        <f>IF(N67="E","Please respond in Vendor Input column for all applicable UL combinations.",IF(AND(N67="N",'ENDC-mmW_BE'!AR64=TRUE),IF('ENDC-mmW_BE'!AT64=FALSE,"Check #Layers entered in Overview tab is correct.",""),""))</f>
        <v/>
      </c>
      <c r="P67" s="22" t="s">
        <v>3570</v>
      </c>
      <c r="Q67" s="22" t="s">
        <v>1650</v>
      </c>
      <c r="R67" s="22"/>
    </row>
    <row r="68" spans="1:18" ht="15" x14ac:dyDescent="0.15">
      <c r="A68" s="19" t="s">
        <v>2236</v>
      </c>
      <c r="B68" s="19" t="s">
        <v>2237</v>
      </c>
      <c r="C68" s="19">
        <v>1</v>
      </c>
      <c r="D68" s="19">
        <v>1</v>
      </c>
      <c r="E68" s="19">
        <v>1</v>
      </c>
      <c r="F68" s="19" t="s">
        <v>862</v>
      </c>
      <c r="G68" s="19" t="s">
        <v>2020</v>
      </c>
      <c r="H68" s="19">
        <v>4</v>
      </c>
      <c r="I68" s="19">
        <v>16</v>
      </c>
      <c r="J68" s="19">
        <v>20</v>
      </c>
      <c r="K68" s="19" t="s">
        <v>322</v>
      </c>
      <c r="L68" s="19" t="s">
        <v>2026</v>
      </c>
      <c r="M68" s="19" t="s">
        <v>62</v>
      </c>
      <c r="N68" s="19" t="str">
        <f>'ENDC-mmW_BE'!AV65</f>
        <v>N</v>
      </c>
      <c r="O68" s="19" t="str">
        <f>IF(N68="E","Please respond in Vendor Input column for all applicable UL combinations.",IF(AND(N68="N",'ENDC-mmW_BE'!AR65=TRUE),IF('ENDC-mmW_BE'!AT65=FALSE,"Check #Layers entered in Overview tab is correct.",""),""))</f>
        <v/>
      </c>
      <c r="P68" s="20" t="s">
        <v>3570</v>
      </c>
      <c r="Q68" s="20" t="s">
        <v>1650</v>
      </c>
      <c r="R68" s="20"/>
    </row>
    <row r="69" spans="1:18" ht="15" x14ac:dyDescent="0.15">
      <c r="A69" s="21" t="s">
        <v>2238</v>
      </c>
      <c r="B69" s="21" t="s">
        <v>2228</v>
      </c>
      <c r="C69" s="21">
        <v>2</v>
      </c>
      <c r="D69" s="21">
        <v>1</v>
      </c>
      <c r="E69" s="21">
        <v>1</v>
      </c>
      <c r="F69" s="21" t="s">
        <v>857</v>
      </c>
      <c r="G69" s="21" t="s">
        <v>2020</v>
      </c>
      <c r="H69" s="21">
        <v>4</v>
      </c>
      <c r="I69" s="21">
        <v>14</v>
      </c>
      <c r="J69" s="21">
        <v>18</v>
      </c>
      <c r="K69" s="21" t="s">
        <v>322</v>
      </c>
      <c r="L69" s="21" t="s">
        <v>2027</v>
      </c>
      <c r="M69" s="21" t="s">
        <v>62</v>
      </c>
      <c r="N69" s="21" t="str">
        <f>'ENDC-mmW_BE'!AV66</f>
        <v>N</v>
      </c>
      <c r="O69" s="21" t="str">
        <f>IF(N69="E","Please respond in Vendor Input column for all applicable UL combinations.",IF(AND(N69="N",'ENDC-mmW_BE'!AR66=TRUE),IF('ENDC-mmW_BE'!AT66=FALSE,"Check #Layers entered in Overview tab is correct.",""),""))</f>
        <v/>
      </c>
      <c r="P69" s="22" t="s">
        <v>3570</v>
      </c>
      <c r="Q69" s="22" t="s">
        <v>1650</v>
      </c>
      <c r="R69" s="22"/>
    </row>
    <row r="70" spans="1:18" ht="15" x14ac:dyDescent="0.15">
      <c r="A70" s="19" t="s">
        <v>2239</v>
      </c>
      <c r="B70" s="19" t="s">
        <v>2240</v>
      </c>
      <c r="C70" s="19">
        <v>2</v>
      </c>
      <c r="D70" s="19">
        <v>1</v>
      </c>
      <c r="E70" s="19">
        <v>1</v>
      </c>
      <c r="F70" s="19" t="s">
        <v>857</v>
      </c>
      <c r="G70" s="19" t="s">
        <v>2020</v>
      </c>
      <c r="H70" s="19">
        <v>8</v>
      </c>
      <c r="I70" s="19">
        <v>10</v>
      </c>
      <c r="J70" s="19">
        <v>18</v>
      </c>
      <c r="K70" s="19" t="s">
        <v>322</v>
      </c>
      <c r="L70" s="19" t="s">
        <v>2028</v>
      </c>
      <c r="M70" s="19" t="s">
        <v>62</v>
      </c>
      <c r="N70" s="19" t="str">
        <f>'ENDC-mmW_BE'!AV67</f>
        <v>N</v>
      </c>
      <c r="O70" s="19" t="str">
        <f>IF(N70="E","Please respond in Vendor Input column for all applicable UL combinations.",IF(AND(N70="N",'ENDC-mmW_BE'!AR67=TRUE),IF('ENDC-mmW_BE'!AT67=FALSE,"Check #Layers entered in Overview tab is correct.",""),""))</f>
        <v/>
      </c>
      <c r="P70" s="20" t="s">
        <v>3570</v>
      </c>
      <c r="Q70" s="20" t="s">
        <v>1650</v>
      </c>
      <c r="R70" s="20"/>
    </row>
    <row r="71" spans="1:18" ht="15" x14ac:dyDescent="0.15">
      <c r="A71" s="21" t="s">
        <v>2241</v>
      </c>
      <c r="B71" s="21" t="s">
        <v>2233</v>
      </c>
      <c r="C71" s="21">
        <v>1</v>
      </c>
      <c r="D71" s="21">
        <v>1</v>
      </c>
      <c r="E71" s="21">
        <v>1</v>
      </c>
      <c r="F71" s="21" t="s">
        <v>865</v>
      </c>
      <c r="G71" s="21" t="s">
        <v>2020</v>
      </c>
      <c r="H71" s="21">
        <v>2</v>
      </c>
      <c r="I71" s="21">
        <v>16</v>
      </c>
      <c r="J71" s="21">
        <v>18</v>
      </c>
      <c r="K71" s="21" t="s">
        <v>322</v>
      </c>
      <c r="L71" s="21" t="s">
        <v>2029</v>
      </c>
      <c r="M71" s="21" t="s">
        <v>62</v>
      </c>
      <c r="N71" s="21" t="str">
        <f>'ENDC-mmW_BE'!AV68</f>
        <v>N</v>
      </c>
      <c r="O71" s="21" t="str">
        <f>IF(N71="E","Please respond in Vendor Input column for all applicable UL combinations.",IF(AND(N71="N",'ENDC-mmW_BE'!AR68=TRUE),IF('ENDC-mmW_BE'!AT68=FALSE,"Check #Layers entered in Overview tab is correct.",""),""))</f>
        <v/>
      </c>
      <c r="P71" s="22" t="s">
        <v>3570</v>
      </c>
      <c r="Q71" s="22" t="s">
        <v>1650</v>
      </c>
      <c r="R71" s="22"/>
    </row>
    <row r="72" spans="1:18" ht="15" x14ac:dyDescent="0.15">
      <c r="A72" s="19" t="s">
        <v>2242</v>
      </c>
      <c r="B72" s="19" t="s">
        <v>2235</v>
      </c>
      <c r="C72" s="19">
        <v>1</v>
      </c>
      <c r="D72" s="19">
        <v>1</v>
      </c>
      <c r="E72" s="19">
        <v>1</v>
      </c>
      <c r="F72" s="19" t="s">
        <v>868</v>
      </c>
      <c r="G72" s="19" t="s">
        <v>2020</v>
      </c>
      <c r="H72" s="19">
        <v>2</v>
      </c>
      <c r="I72" s="19">
        <v>16</v>
      </c>
      <c r="J72" s="19">
        <v>18</v>
      </c>
      <c r="K72" s="19" t="s">
        <v>322</v>
      </c>
      <c r="L72" s="19" t="s">
        <v>2030</v>
      </c>
      <c r="M72" s="19" t="s">
        <v>62</v>
      </c>
      <c r="N72" s="19" t="str">
        <f>'ENDC-mmW_BE'!AV69</f>
        <v>N</v>
      </c>
      <c r="O72" s="19" t="str">
        <f>IF(N72="E","Please respond in Vendor Input column for all applicable UL combinations.",IF(AND(N72="N",'ENDC-mmW_BE'!AR69=TRUE),IF('ENDC-mmW_BE'!AT69=FALSE,"Check #Layers entered in Overview tab is correct.",""),""))</f>
        <v/>
      </c>
      <c r="P72" s="20" t="s">
        <v>3570</v>
      </c>
      <c r="Q72" s="20" t="s">
        <v>1650</v>
      </c>
      <c r="R72" s="20"/>
    </row>
    <row r="73" spans="1:18" ht="15" x14ac:dyDescent="0.15">
      <c r="A73" s="21" t="s">
        <v>2243</v>
      </c>
      <c r="B73" s="21" t="s">
        <v>2244</v>
      </c>
      <c r="C73" s="21">
        <v>1</v>
      </c>
      <c r="D73" s="21">
        <v>1</v>
      </c>
      <c r="E73" s="21">
        <v>1</v>
      </c>
      <c r="F73" s="21" t="s">
        <v>872</v>
      </c>
      <c r="G73" s="21" t="s">
        <v>2020</v>
      </c>
      <c r="H73" s="21">
        <v>2</v>
      </c>
      <c r="I73" s="21">
        <v>16</v>
      </c>
      <c r="J73" s="21">
        <v>18</v>
      </c>
      <c r="K73" s="21" t="s">
        <v>322</v>
      </c>
      <c r="L73" s="21" t="s">
        <v>2031</v>
      </c>
      <c r="M73" s="21" t="s">
        <v>62</v>
      </c>
      <c r="N73" s="21" t="str">
        <f>'ENDC-mmW_BE'!AV70</f>
        <v>N</v>
      </c>
      <c r="O73" s="21" t="str">
        <f>IF(N73="E","Please respond in Vendor Input column for all applicable UL combinations.",IF(AND(N73="N",'ENDC-mmW_BE'!AR70=TRUE),IF('ENDC-mmW_BE'!AT70=FALSE,"Check #Layers entered in Overview tab is correct.",""),""))</f>
        <v/>
      </c>
      <c r="P73" s="22" t="s">
        <v>3570</v>
      </c>
      <c r="Q73" s="22" t="s">
        <v>1650</v>
      </c>
      <c r="R73" s="22"/>
    </row>
    <row r="74" spans="1:18" ht="15" x14ac:dyDescent="0.15">
      <c r="A74" s="19" t="s">
        <v>2245</v>
      </c>
      <c r="B74" s="19" t="s">
        <v>2237</v>
      </c>
      <c r="C74" s="19">
        <v>1</v>
      </c>
      <c r="D74" s="19">
        <v>1</v>
      </c>
      <c r="E74" s="19">
        <v>1</v>
      </c>
      <c r="F74" s="19" t="s">
        <v>862</v>
      </c>
      <c r="G74" s="19" t="s">
        <v>2020</v>
      </c>
      <c r="H74" s="19">
        <v>2</v>
      </c>
      <c r="I74" s="19">
        <v>16</v>
      </c>
      <c r="J74" s="19">
        <v>18</v>
      </c>
      <c r="K74" s="19" t="s">
        <v>322</v>
      </c>
      <c r="L74" s="19" t="s">
        <v>2032</v>
      </c>
      <c r="M74" s="19" t="s">
        <v>62</v>
      </c>
      <c r="N74" s="19" t="str">
        <f>'ENDC-mmW_BE'!AV71</f>
        <v>N</v>
      </c>
      <c r="O74" s="19" t="str">
        <f>IF(N74="E","Please respond in Vendor Input column for all applicable UL combinations.",IF(AND(N74="N",'ENDC-mmW_BE'!AR71=TRUE),IF('ENDC-mmW_BE'!AT71=FALSE,"Check #Layers entered in Overview tab is correct.",""),""))</f>
        <v/>
      </c>
      <c r="P74" s="20" t="s">
        <v>3570</v>
      </c>
      <c r="Q74" s="20" t="s">
        <v>1650</v>
      </c>
      <c r="R74" s="20"/>
    </row>
    <row r="75" spans="1:18" ht="15" x14ac:dyDescent="0.15">
      <c r="A75" s="21" t="s">
        <v>2246</v>
      </c>
      <c r="B75" s="21" t="s">
        <v>2247</v>
      </c>
      <c r="C75" s="21">
        <v>1</v>
      </c>
      <c r="D75" s="21">
        <v>1</v>
      </c>
      <c r="E75" s="21">
        <v>1</v>
      </c>
      <c r="F75" s="21" t="s">
        <v>865</v>
      </c>
      <c r="G75" s="21" t="s">
        <v>2020</v>
      </c>
      <c r="H75" s="21">
        <v>4</v>
      </c>
      <c r="I75" s="21">
        <v>14</v>
      </c>
      <c r="J75" s="21">
        <v>18</v>
      </c>
      <c r="K75" s="21" t="s">
        <v>322</v>
      </c>
      <c r="L75" s="21" t="s">
        <v>2033</v>
      </c>
      <c r="M75" s="21" t="s">
        <v>62</v>
      </c>
      <c r="N75" s="21" t="str">
        <f>'ENDC-mmW_BE'!AV72</f>
        <v>N</v>
      </c>
      <c r="O75" s="21" t="str">
        <f>IF(N75="E","Please respond in Vendor Input column for all applicable UL combinations.",IF(AND(N75="N",'ENDC-mmW_BE'!AR72=TRUE),IF('ENDC-mmW_BE'!AT72=FALSE,"Check #Layers entered in Overview tab is correct.",""),""))</f>
        <v/>
      </c>
      <c r="P75" s="22" t="s">
        <v>3570</v>
      </c>
      <c r="Q75" s="22" t="s">
        <v>1650</v>
      </c>
      <c r="R75" s="22"/>
    </row>
    <row r="76" spans="1:18" ht="15" x14ac:dyDescent="0.15">
      <c r="A76" s="19" t="s">
        <v>2248</v>
      </c>
      <c r="B76" s="19" t="s">
        <v>2249</v>
      </c>
      <c r="C76" s="19">
        <v>1</v>
      </c>
      <c r="D76" s="19">
        <v>1</v>
      </c>
      <c r="E76" s="19">
        <v>1</v>
      </c>
      <c r="F76" s="19" t="s">
        <v>868</v>
      </c>
      <c r="G76" s="19" t="s">
        <v>2020</v>
      </c>
      <c r="H76" s="19">
        <v>4</v>
      </c>
      <c r="I76" s="19">
        <v>14</v>
      </c>
      <c r="J76" s="19">
        <v>18</v>
      </c>
      <c r="K76" s="19" t="s">
        <v>322</v>
      </c>
      <c r="L76" s="19" t="s">
        <v>2034</v>
      </c>
      <c r="M76" s="19" t="s">
        <v>62</v>
      </c>
      <c r="N76" s="19" t="str">
        <f>'ENDC-mmW_BE'!AV73</f>
        <v>N</v>
      </c>
      <c r="O76" s="19" t="str">
        <f>IF(N76="E","Please respond in Vendor Input column for all applicable UL combinations.",IF(AND(N76="N",'ENDC-mmW_BE'!AR73=TRUE),IF('ENDC-mmW_BE'!AT73=FALSE,"Check #Layers entered in Overview tab is correct.",""),""))</f>
        <v/>
      </c>
      <c r="P76" s="20" t="s">
        <v>3570</v>
      </c>
      <c r="Q76" s="20" t="s">
        <v>1650</v>
      </c>
      <c r="R76" s="20"/>
    </row>
    <row r="77" spans="1:18" ht="15" x14ac:dyDescent="0.15">
      <c r="A77" s="21" t="s">
        <v>2250</v>
      </c>
      <c r="B77" s="21" t="s">
        <v>2251</v>
      </c>
      <c r="C77" s="21">
        <v>1</v>
      </c>
      <c r="D77" s="21">
        <v>1</v>
      </c>
      <c r="E77" s="21">
        <v>1</v>
      </c>
      <c r="F77" s="21" t="s">
        <v>862</v>
      </c>
      <c r="G77" s="21" t="s">
        <v>2020</v>
      </c>
      <c r="H77" s="21">
        <v>4</v>
      </c>
      <c r="I77" s="21">
        <v>14</v>
      </c>
      <c r="J77" s="21">
        <v>18</v>
      </c>
      <c r="K77" s="21" t="s">
        <v>322</v>
      </c>
      <c r="L77" s="21" t="s">
        <v>2035</v>
      </c>
      <c r="M77" s="21" t="s">
        <v>62</v>
      </c>
      <c r="N77" s="21" t="str">
        <f>'ENDC-mmW_BE'!AV74</f>
        <v>N</v>
      </c>
      <c r="O77" s="21" t="str">
        <f>IF(N77="E","Please respond in Vendor Input column for all applicable UL combinations.",IF(AND(N77="N",'ENDC-mmW_BE'!AR74=TRUE),IF('ENDC-mmW_BE'!AT74=FALSE,"Check #Layers entered in Overview tab is correct.",""),""))</f>
        <v/>
      </c>
      <c r="P77" s="22" t="s">
        <v>3570</v>
      </c>
      <c r="Q77" s="22" t="s">
        <v>1650</v>
      </c>
      <c r="R77" s="22"/>
    </row>
    <row r="78" spans="1:18" ht="15" x14ac:dyDescent="0.15">
      <c r="A78" s="19" t="s">
        <v>2252</v>
      </c>
      <c r="B78" s="19" t="s">
        <v>2231</v>
      </c>
      <c r="C78" s="19">
        <v>2</v>
      </c>
      <c r="D78" s="19">
        <v>1</v>
      </c>
      <c r="E78" s="19">
        <v>1</v>
      </c>
      <c r="F78" s="19" t="s">
        <v>857</v>
      </c>
      <c r="G78" s="19" t="s">
        <v>2020</v>
      </c>
      <c r="H78" s="19">
        <v>4</v>
      </c>
      <c r="I78" s="19">
        <v>12</v>
      </c>
      <c r="J78" s="19">
        <v>16</v>
      </c>
      <c r="K78" s="19" t="s">
        <v>322</v>
      </c>
      <c r="L78" s="19" t="s">
        <v>2036</v>
      </c>
      <c r="M78" s="19" t="s">
        <v>62</v>
      </c>
      <c r="N78" s="19" t="str">
        <f>'ENDC-mmW_BE'!AV75</f>
        <v>N</v>
      </c>
      <c r="O78" s="19" t="str">
        <f>IF(N78="E","Please respond in Vendor Input column for all applicable UL combinations.",IF(AND(N78="N",'ENDC-mmW_BE'!AR75=TRUE),IF('ENDC-mmW_BE'!AT75=FALSE,"Check #Layers entered in Overview tab is correct.",""),""))</f>
        <v/>
      </c>
      <c r="P78" s="20" t="s">
        <v>3570</v>
      </c>
      <c r="Q78" s="20" t="s">
        <v>1650</v>
      </c>
      <c r="R78" s="20"/>
    </row>
    <row r="79" spans="1:18" ht="15" x14ac:dyDescent="0.15">
      <c r="A79" s="21" t="s">
        <v>2253</v>
      </c>
      <c r="B79" s="21" t="s">
        <v>2254</v>
      </c>
      <c r="C79" s="21">
        <v>2</v>
      </c>
      <c r="D79" s="21">
        <v>1</v>
      </c>
      <c r="E79" s="21">
        <v>1</v>
      </c>
      <c r="F79" s="21" t="s">
        <v>857</v>
      </c>
      <c r="G79" s="21" t="s">
        <v>2020</v>
      </c>
      <c r="H79" s="21">
        <v>8</v>
      </c>
      <c r="I79" s="21">
        <v>8</v>
      </c>
      <c r="J79" s="21">
        <v>16</v>
      </c>
      <c r="K79" s="21" t="s">
        <v>316</v>
      </c>
      <c r="L79" s="21" t="s">
        <v>2037</v>
      </c>
      <c r="M79" s="21" t="s">
        <v>66</v>
      </c>
      <c r="N79" s="21" t="str">
        <f>'ENDC-mmW_BE'!AV76</f>
        <v>N</v>
      </c>
      <c r="O79" s="21" t="str">
        <f>IF(N79="E","Please respond in Vendor Input column for all applicable UL combinations.",IF(AND(N79="N",'ENDC-mmW_BE'!AR76=TRUE),IF('ENDC-mmW_BE'!AT76=FALSE,"Check #Layers entered in Overview tab is correct.",""),""))</f>
        <v/>
      </c>
      <c r="P79" s="22" t="s">
        <v>3570</v>
      </c>
      <c r="Q79" s="22" t="s">
        <v>1650</v>
      </c>
      <c r="R79" s="22"/>
    </row>
    <row r="80" spans="1:18" ht="15" x14ac:dyDescent="0.15">
      <c r="A80" s="19" t="s">
        <v>2255</v>
      </c>
      <c r="B80" s="19" t="s">
        <v>2256</v>
      </c>
      <c r="C80" s="19">
        <v>2</v>
      </c>
      <c r="D80" s="19">
        <v>1</v>
      </c>
      <c r="E80" s="19">
        <v>1</v>
      </c>
      <c r="F80" s="19" t="s">
        <v>857</v>
      </c>
      <c r="G80" s="19" t="s">
        <v>2020</v>
      </c>
      <c r="H80" s="19">
        <v>8</v>
      </c>
      <c r="I80" s="19">
        <v>8</v>
      </c>
      <c r="J80" s="19">
        <v>16</v>
      </c>
      <c r="K80" s="19" t="s">
        <v>322</v>
      </c>
      <c r="L80" s="19" t="s">
        <v>2038</v>
      </c>
      <c r="M80" s="19" t="s">
        <v>62</v>
      </c>
      <c r="N80" s="19" t="str">
        <f>'ENDC-mmW_BE'!AV77</f>
        <v>N</v>
      </c>
      <c r="O80" s="19" t="str">
        <f>IF(N80="E","Please respond in Vendor Input column for all applicable UL combinations.",IF(AND(N80="N",'ENDC-mmW_BE'!AR77=TRUE),IF('ENDC-mmW_BE'!AT77=FALSE,"Check #Layers entered in Overview tab is correct.",""),""))</f>
        <v/>
      </c>
      <c r="P80" s="20" t="s">
        <v>3570</v>
      </c>
      <c r="Q80" s="20" t="s">
        <v>1650</v>
      </c>
      <c r="R80" s="20"/>
    </row>
    <row r="81" spans="1:18" ht="15" x14ac:dyDescent="0.15">
      <c r="A81" s="21" t="s">
        <v>2257</v>
      </c>
      <c r="B81" s="21" t="s">
        <v>2247</v>
      </c>
      <c r="C81" s="21">
        <v>1</v>
      </c>
      <c r="D81" s="21">
        <v>1</v>
      </c>
      <c r="E81" s="21">
        <v>1</v>
      </c>
      <c r="F81" s="21" t="s">
        <v>865</v>
      </c>
      <c r="G81" s="21" t="s">
        <v>2020</v>
      </c>
      <c r="H81" s="21">
        <v>2</v>
      </c>
      <c r="I81" s="21">
        <v>14</v>
      </c>
      <c r="J81" s="21">
        <v>16</v>
      </c>
      <c r="K81" s="21" t="s">
        <v>322</v>
      </c>
      <c r="L81" s="21" t="s">
        <v>2039</v>
      </c>
      <c r="M81" s="21" t="s">
        <v>62</v>
      </c>
      <c r="N81" s="21" t="str">
        <f>'ENDC-mmW_BE'!AV78</f>
        <v>N</v>
      </c>
      <c r="O81" s="21" t="str">
        <f>IF(N81="E","Please respond in Vendor Input column for all applicable UL combinations.",IF(AND(N81="N",'ENDC-mmW_BE'!AR78=TRUE),IF('ENDC-mmW_BE'!AT78=FALSE,"Check #Layers entered in Overview tab is correct.",""),""))</f>
        <v/>
      </c>
      <c r="P81" s="22" t="s">
        <v>3570</v>
      </c>
      <c r="Q81" s="22" t="s">
        <v>1650</v>
      </c>
      <c r="R81" s="22"/>
    </row>
    <row r="82" spans="1:18" ht="15" x14ac:dyDescent="0.15">
      <c r="A82" s="19" t="s">
        <v>2258</v>
      </c>
      <c r="B82" s="19" t="s">
        <v>2249</v>
      </c>
      <c r="C82" s="19">
        <v>1</v>
      </c>
      <c r="D82" s="19">
        <v>1</v>
      </c>
      <c r="E82" s="19">
        <v>1</v>
      </c>
      <c r="F82" s="19" t="s">
        <v>868</v>
      </c>
      <c r="G82" s="19" t="s">
        <v>2020</v>
      </c>
      <c r="H82" s="19">
        <v>2</v>
      </c>
      <c r="I82" s="19">
        <v>14</v>
      </c>
      <c r="J82" s="19">
        <v>16</v>
      </c>
      <c r="K82" s="19" t="s">
        <v>322</v>
      </c>
      <c r="L82" s="19" t="s">
        <v>2040</v>
      </c>
      <c r="M82" s="19" t="s">
        <v>62</v>
      </c>
      <c r="N82" s="19" t="str">
        <f>'ENDC-mmW_BE'!AV79</f>
        <v>N</v>
      </c>
      <c r="O82" s="19" t="str">
        <f>IF(N82="E","Please respond in Vendor Input column for all applicable UL combinations.",IF(AND(N82="N",'ENDC-mmW_BE'!AR79=TRUE),IF('ENDC-mmW_BE'!AT79=FALSE,"Check #Layers entered in Overview tab is correct.",""),""))</f>
        <v/>
      </c>
      <c r="P82" s="20" t="s">
        <v>3570</v>
      </c>
      <c r="Q82" s="20" t="s">
        <v>1650</v>
      </c>
      <c r="R82" s="20"/>
    </row>
    <row r="83" spans="1:18" ht="15" x14ac:dyDescent="0.15">
      <c r="A83" s="21" t="s">
        <v>2259</v>
      </c>
      <c r="B83" s="21" t="s">
        <v>2260</v>
      </c>
      <c r="C83" s="21">
        <v>1</v>
      </c>
      <c r="D83" s="21">
        <v>1</v>
      </c>
      <c r="E83" s="21">
        <v>1</v>
      </c>
      <c r="F83" s="21" t="s">
        <v>872</v>
      </c>
      <c r="G83" s="21" t="s">
        <v>2020</v>
      </c>
      <c r="H83" s="21">
        <v>2</v>
      </c>
      <c r="I83" s="21">
        <v>14</v>
      </c>
      <c r="J83" s="21">
        <v>16</v>
      </c>
      <c r="K83" s="21" t="s">
        <v>322</v>
      </c>
      <c r="L83" s="21" t="s">
        <v>2041</v>
      </c>
      <c r="M83" s="21" t="s">
        <v>62</v>
      </c>
      <c r="N83" s="21" t="str">
        <f>'ENDC-mmW_BE'!AV80</f>
        <v>N</v>
      </c>
      <c r="O83" s="21" t="str">
        <f>IF(N83="E","Please respond in Vendor Input column for all applicable UL combinations.",IF(AND(N83="N",'ENDC-mmW_BE'!AR80=TRUE),IF('ENDC-mmW_BE'!AT80=FALSE,"Check #Layers entered in Overview tab is correct.",""),""))</f>
        <v/>
      </c>
      <c r="P83" s="22" t="s">
        <v>3570</v>
      </c>
      <c r="Q83" s="22" t="s">
        <v>1650</v>
      </c>
      <c r="R83" s="22"/>
    </row>
    <row r="84" spans="1:18" ht="15" x14ac:dyDescent="0.15">
      <c r="A84" s="19" t="s">
        <v>2261</v>
      </c>
      <c r="B84" s="19" t="s">
        <v>2251</v>
      </c>
      <c r="C84" s="19">
        <v>1</v>
      </c>
      <c r="D84" s="19">
        <v>1</v>
      </c>
      <c r="E84" s="19">
        <v>1</v>
      </c>
      <c r="F84" s="19" t="s">
        <v>862</v>
      </c>
      <c r="G84" s="19" t="s">
        <v>2020</v>
      </c>
      <c r="H84" s="19">
        <v>2</v>
      </c>
      <c r="I84" s="19">
        <v>14</v>
      </c>
      <c r="J84" s="19">
        <v>16</v>
      </c>
      <c r="K84" s="19" t="s">
        <v>322</v>
      </c>
      <c r="L84" s="19" t="s">
        <v>2042</v>
      </c>
      <c r="M84" s="19" t="s">
        <v>62</v>
      </c>
      <c r="N84" s="19" t="str">
        <f>'ENDC-mmW_BE'!AV81</f>
        <v>N</v>
      </c>
      <c r="O84" s="19" t="str">
        <f>IF(N84="E","Please respond in Vendor Input column for all applicable UL combinations.",IF(AND(N84="N",'ENDC-mmW_BE'!AR81=TRUE),IF('ENDC-mmW_BE'!AT81=FALSE,"Check #Layers entered in Overview tab is correct.",""),""))</f>
        <v/>
      </c>
      <c r="P84" s="20" t="s">
        <v>3570</v>
      </c>
      <c r="Q84" s="20" t="s">
        <v>1650</v>
      </c>
      <c r="R84" s="20"/>
    </row>
    <row r="85" spans="1:18" ht="15" x14ac:dyDescent="0.15">
      <c r="A85" s="21" t="s">
        <v>2262</v>
      </c>
      <c r="B85" s="21" t="s">
        <v>2263</v>
      </c>
      <c r="C85" s="21">
        <v>1</v>
      </c>
      <c r="D85" s="21">
        <v>1</v>
      </c>
      <c r="E85" s="21">
        <v>1</v>
      </c>
      <c r="F85" s="21" t="s">
        <v>865</v>
      </c>
      <c r="G85" s="21" t="s">
        <v>2020</v>
      </c>
      <c r="H85" s="21">
        <v>4</v>
      </c>
      <c r="I85" s="21">
        <v>12</v>
      </c>
      <c r="J85" s="21">
        <v>16</v>
      </c>
      <c r="K85" s="21" t="s">
        <v>322</v>
      </c>
      <c r="L85" s="21" t="s">
        <v>2043</v>
      </c>
      <c r="M85" s="21" t="s">
        <v>62</v>
      </c>
      <c r="N85" s="21" t="str">
        <f>'ENDC-mmW_BE'!AV82</f>
        <v>N</v>
      </c>
      <c r="O85" s="21" t="str">
        <f>IF(N85="E","Please respond in Vendor Input column for all applicable UL combinations.",IF(AND(N85="N",'ENDC-mmW_BE'!AR82=TRUE),IF('ENDC-mmW_BE'!AT82=FALSE,"Check #Layers entered in Overview tab is correct.",""),""))</f>
        <v/>
      </c>
      <c r="P85" s="22" t="s">
        <v>3570</v>
      </c>
      <c r="Q85" s="22" t="s">
        <v>1650</v>
      </c>
      <c r="R85" s="22"/>
    </row>
    <row r="86" spans="1:18" ht="15" x14ac:dyDescent="0.15">
      <c r="A86" s="19" t="s">
        <v>2264</v>
      </c>
      <c r="B86" s="19" t="s">
        <v>2265</v>
      </c>
      <c r="C86" s="19">
        <v>1</v>
      </c>
      <c r="D86" s="19">
        <v>1</v>
      </c>
      <c r="E86" s="19">
        <v>1</v>
      </c>
      <c r="F86" s="19" t="s">
        <v>868</v>
      </c>
      <c r="G86" s="19" t="s">
        <v>2020</v>
      </c>
      <c r="H86" s="19">
        <v>4</v>
      </c>
      <c r="I86" s="19">
        <v>12</v>
      </c>
      <c r="J86" s="19">
        <v>16</v>
      </c>
      <c r="K86" s="19" t="s">
        <v>322</v>
      </c>
      <c r="L86" s="19" t="s">
        <v>2044</v>
      </c>
      <c r="M86" s="19" t="s">
        <v>62</v>
      </c>
      <c r="N86" s="19" t="str">
        <f>'ENDC-mmW_BE'!AV83</f>
        <v>N</v>
      </c>
      <c r="O86" s="19" t="str">
        <f>IF(N86="E","Please respond in Vendor Input column for all applicable UL combinations.",IF(AND(N86="N",'ENDC-mmW_BE'!AR83=TRUE),IF('ENDC-mmW_BE'!AT83=FALSE,"Check #Layers entered in Overview tab is correct.",""),""))</f>
        <v/>
      </c>
      <c r="P86" s="20" t="s">
        <v>3570</v>
      </c>
      <c r="Q86" s="20" t="s">
        <v>1650</v>
      </c>
      <c r="R86" s="20"/>
    </row>
    <row r="87" spans="1:18" ht="15" x14ac:dyDescent="0.15">
      <c r="A87" s="21" t="s">
        <v>2266</v>
      </c>
      <c r="B87" s="21" t="s">
        <v>2267</v>
      </c>
      <c r="C87" s="21">
        <v>1</v>
      </c>
      <c r="D87" s="21">
        <v>1</v>
      </c>
      <c r="E87" s="21">
        <v>1</v>
      </c>
      <c r="F87" s="21" t="s">
        <v>862</v>
      </c>
      <c r="G87" s="21" t="s">
        <v>2020</v>
      </c>
      <c r="H87" s="21">
        <v>4</v>
      </c>
      <c r="I87" s="21">
        <v>12</v>
      </c>
      <c r="J87" s="21">
        <v>16</v>
      </c>
      <c r="K87" s="21" t="s">
        <v>322</v>
      </c>
      <c r="L87" s="21" t="s">
        <v>2045</v>
      </c>
      <c r="M87" s="21" t="s">
        <v>62</v>
      </c>
      <c r="N87" s="21" t="str">
        <f>'ENDC-mmW_BE'!AV84</f>
        <v>N</v>
      </c>
      <c r="O87" s="21" t="str">
        <f>IF(N87="E","Please respond in Vendor Input column for all applicable UL combinations.",IF(AND(N87="N",'ENDC-mmW_BE'!AR84=TRUE),IF('ENDC-mmW_BE'!AT84=FALSE,"Check #Layers entered in Overview tab is correct.",""),""))</f>
        <v/>
      </c>
      <c r="P87" s="22" t="s">
        <v>3570</v>
      </c>
      <c r="Q87" s="22" t="s">
        <v>1650</v>
      </c>
      <c r="R87" s="22"/>
    </row>
    <row r="88" spans="1:18" ht="15" x14ac:dyDescent="0.15">
      <c r="A88" s="19" t="s">
        <v>2268</v>
      </c>
      <c r="B88" s="19" t="s">
        <v>2240</v>
      </c>
      <c r="C88" s="19">
        <v>2</v>
      </c>
      <c r="D88" s="19">
        <v>1</v>
      </c>
      <c r="E88" s="19">
        <v>1</v>
      </c>
      <c r="F88" s="19" t="s">
        <v>857</v>
      </c>
      <c r="G88" s="19" t="s">
        <v>2020</v>
      </c>
      <c r="H88" s="19">
        <v>4</v>
      </c>
      <c r="I88" s="19">
        <v>10</v>
      </c>
      <c r="J88" s="19">
        <v>14</v>
      </c>
      <c r="K88" s="19" t="s">
        <v>322</v>
      </c>
      <c r="L88" s="19" t="s">
        <v>2046</v>
      </c>
      <c r="M88" s="19" t="s">
        <v>62</v>
      </c>
      <c r="N88" s="19" t="str">
        <f>'ENDC-mmW_BE'!AV85</f>
        <v>N</v>
      </c>
      <c r="O88" s="19" t="str">
        <f>IF(N88="E","Please respond in Vendor Input column for all applicable UL combinations.",IF(AND(N88="N",'ENDC-mmW_BE'!AR85=TRUE),IF('ENDC-mmW_BE'!AT85=FALSE,"Check #Layers entered in Overview tab is correct.",""),""))</f>
        <v/>
      </c>
      <c r="P88" s="20" t="s">
        <v>3570</v>
      </c>
      <c r="Q88" s="20" t="s">
        <v>1650</v>
      </c>
      <c r="R88" s="20"/>
    </row>
    <row r="89" spans="1:18" ht="15" x14ac:dyDescent="0.15">
      <c r="A89" s="21" t="s">
        <v>2269</v>
      </c>
      <c r="B89" s="21" t="s">
        <v>2270</v>
      </c>
      <c r="C89" s="21">
        <v>2</v>
      </c>
      <c r="D89" s="21">
        <v>1</v>
      </c>
      <c r="E89" s="21">
        <v>1</v>
      </c>
      <c r="F89" s="21" t="s">
        <v>857</v>
      </c>
      <c r="G89" s="21" t="s">
        <v>2020</v>
      </c>
      <c r="H89" s="21">
        <v>8</v>
      </c>
      <c r="I89" s="21">
        <v>6</v>
      </c>
      <c r="J89" s="21">
        <v>14</v>
      </c>
      <c r="K89" s="21" t="s">
        <v>316</v>
      </c>
      <c r="L89" s="21" t="s">
        <v>2047</v>
      </c>
      <c r="M89" s="21" t="s">
        <v>66</v>
      </c>
      <c r="N89" s="21" t="str">
        <f>'ENDC-mmW_BE'!AV86</f>
        <v>N</v>
      </c>
      <c r="O89" s="21" t="str">
        <f>IF(N89="E","Please respond in Vendor Input column for all applicable UL combinations.",IF(AND(N89="N",'ENDC-mmW_BE'!AR86=TRUE),IF('ENDC-mmW_BE'!AT86=FALSE,"Check #Layers entered in Overview tab is correct.",""),""))</f>
        <v/>
      </c>
      <c r="P89" s="22" t="s">
        <v>3570</v>
      </c>
      <c r="Q89" s="22" t="s">
        <v>1650</v>
      </c>
      <c r="R89" s="22"/>
    </row>
    <row r="90" spans="1:18" ht="15" x14ac:dyDescent="0.15">
      <c r="A90" s="19" t="s">
        <v>2271</v>
      </c>
      <c r="B90" s="19" t="s">
        <v>2272</v>
      </c>
      <c r="C90" s="19">
        <v>2</v>
      </c>
      <c r="D90" s="19">
        <v>1</v>
      </c>
      <c r="E90" s="19">
        <v>1</v>
      </c>
      <c r="F90" s="19" t="s">
        <v>857</v>
      </c>
      <c r="G90" s="19" t="s">
        <v>2020</v>
      </c>
      <c r="H90" s="19">
        <v>8</v>
      </c>
      <c r="I90" s="19">
        <v>6</v>
      </c>
      <c r="J90" s="19">
        <v>14</v>
      </c>
      <c r="K90" s="19" t="s">
        <v>316</v>
      </c>
      <c r="L90" s="19" t="s">
        <v>2048</v>
      </c>
      <c r="M90" s="19" t="s">
        <v>66</v>
      </c>
      <c r="N90" s="19" t="str">
        <f>'ENDC-mmW_BE'!AV87</f>
        <v>N</v>
      </c>
      <c r="O90" s="19" t="str">
        <f>IF(N90="E","Please respond in Vendor Input column for all applicable UL combinations.",IF(AND(N90="N",'ENDC-mmW_BE'!AR87=TRUE),IF('ENDC-mmW_BE'!AT87=FALSE,"Check #Layers entered in Overview tab is correct.",""),""))</f>
        <v/>
      </c>
      <c r="P90" s="20" t="s">
        <v>3570</v>
      </c>
      <c r="Q90" s="20" t="s">
        <v>1650</v>
      </c>
      <c r="R90" s="20"/>
    </row>
    <row r="91" spans="1:18" ht="15" x14ac:dyDescent="0.15">
      <c r="A91" s="21" t="s">
        <v>2273</v>
      </c>
      <c r="B91" s="21" t="s">
        <v>2274</v>
      </c>
      <c r="C91" s="21">
        <v>2</v>
      </c>
      <c r="D91" s="21">
        <v>1</v>
      </c>
      <c r="E91" s="21">
        <v>1</v>
      </c>
      <c r="F91" s="21" t="s">
        <v>857</v>
      </c>
      <c r="G91" s="21" t="s">
        <v>2020</v>
      </c>
      <c r="H91" s="21">
        <v>8</v>
      </c>
      <c r="I91" s="21">
        <v>6</v>
      </c>
      <c r="J91" s="21">
        <v>14</v>
      </c>
      <c r="K91" s="21" t="s">
        <v>322</v>
      </c>
      <c r="L91" s="21" t="s">
        <v>2049</v>
      </c>
      <c r="M91" s="21" t="s">
        <v>62</v>
      </c>
      <c r="N91" s="21" t="str">
        <f>'ENDC-mmW_BE'!AV88</f>
        <v>N</v>
      </c>
      <c r="O91" s="21" t="str">
        <f>IF(N91="E","Please respond in Vendor Input column for all applicable UL combinations.",IF(AND(N91="N",'ENDC-mmW_BE'!AR88=TRUE),IF('ENDC-mmW_BE'!AT88=FALSE,"Check #Layers entered in Overview tab is correct.",""),""))</f>
        <v/>
      </c>
      <c r="P91" s="22" t="s">
        <v>3570</v>
      </c>
      <c r="Q91" s="22" t="s">
        <v>1650</v>
      </c>
      <c r="R91" s="22"/>
    </row>
    <row r="92" spans="1:18" ht="15" x14ac:dyDescent="0.15">
      <c r="A92" s="19" t="s">
        <v>2275</v>
      </c>
      <c r="B92" s="19" t="s">
        <v>2263</v>
      </c>
      <c r="C92" s="19">
        <v>1</v>
      </c>
      <c r="D92" s="19">
        <v>1</v>
      </c>
      <c r="E92" s="19">
        <v>1</v>
      </c>
      <c r="F92" s="19" t="s">
        <v>865</v>
      </c>
      <c r="G92" s="19" t="s">
        <v>2020</v>
      </c>
      <c r="H92" s="19">
        <v>2</v>
      </c>
      <c r="I92" s="19">
        <v>12</v>
      </c>
      <c r="J92" s="19">
        <v>14</v>
      </c>
      <c r="K92" s="19" t="s">
        <v>322</v>
      </c>
      <c r="L92" s="19" t="s">
        <v>2050</v>
      </c>
      <c r="M92" s="19" t="s">
        <v>62</v>
      </c>
      <c r="N92" s="19" t="str">
        <f>'ENDC-mmW_BE'!AV89</f>
        <v>N</v>
      </c>
      <c r="O92" s="19" t="str">
        <f>IF(N92="E","Please respond in Vendor Input column for all applicable UL combinations.",IF(AND(N92="N",'ENDC-mmW_BE'!AR89=TRUE),IF('ENDC-mmW_BE'!AT89=FALSE,"Check #Layers entered in Overview tab is correct.",""),""))</f>
        <v/>
      </c>
      <c r="P92" s="20" t="s">
        <v>3570</v>
      </c>
      <c r="Q92" s="20" t="s">
        <v>1650</v>
      </c>
      <c r="R92" s="20"/>
    </row>
    <row r="93" spans="1:18" ht="15" x14ac:dyDescent="0.15">
      <c r="A93" s="21" t="s">
        <v>2276</v>
      </c>
      <c r="B93" s="21" t="s">
        <v>2265</v>
      </c>
      <c r="C93" s="21">
        <v>1</v>
      </c>
      <c r="D93" s="21">
        <v>1</v>
      </c>
      <c r="E93" s="21">
        <v>1</v>
      </c>
      <c r="F93" s="21" t="s">
        <v>868</v>
      </c>
      <c r="G93" s="21" t="s">
        <v>2020</v>
      </c>
      <c r="H93" s="21">
        <v>2</v>
      </c>
      <c r="I93" s="21">
        <v>12</v>
      </c>
      <c r="J93" s="21">
        <v>14</v>
      </c>
      <c r="K93" s="21" t="s">
        <v>322</v>
      </c>
      <c r="L93" s="21" t="s">
        <v>2051</v>
      </c>
      <c r="M93" s="21" t="s">
        <v>62</v>
      </c>
      <c r="N93" s="21" t="str">
        <f>'ENDC-mmW_BE'!AV90</f>
        <v>N</v>
      </c>
      <c r="O93" s="21" t="str">
        <f>IF(N93="E","Please respond in Vendor Input column for all applicable UL combinations.",IF(AND(N93="N",'ENDC-mmW_BE'!AR90=TRUE),IF('ENDC-mmW_BE'!AT90=FALSE,"Check #Layers entered in Overview tab is correct.",""),""))</f>
        <v/>
      </c>
      <c r="P93" s="22" t="s">
        <v>3570</v>
      </c>
      <c r="Q93" s="22" t="s">
        <v>1650</v>
      </c>
      <c r="R93" s="22"/>
    </row>
    <row r="94" spans="1:18" ht="15" x14ac:dyDescent="0.15">
      <c r="A94" s="19" t="s">
        <v>2277</v>
      </c>
      <c r="B94" s="19" t="s">
        <v>2278</v>
      </c>
      <c r="C94" s="19">
        <v>1</v>
      </c>
      <c r="D94" s="19">
        <v>1</v>
      </c>
      <c r="E94" s="19">
        <v>1</v>
      </c>
      <c r="F94" s="19" t="s">
        <v>872</v>
      </c>
      <c r="G94" s="19" t="s">
        <v>2020</v>
      </c>
      <c r="H94" s="19">
        <v>2</v>
      </c>
      <c r="I94" s="19">
        <v>12</v>
      </c>
      <c r="J94" s="19">
        <v>14</v>
      </c>
      <c r="K94" s="19" t="s">
        <v>322</v>
      </c>
      <c r="L94" s="19" t="s">
        <v>2052</v>
      </c>
      <c r="M94" s="19" t="s">
        <v>62</v>
      </c>
      <c r="N94" s="19" t="str">
        <f>'ENDC-mmW_BE'!AV91</f>
        <v>N</v>
      </c>
      <c r="O94" s="19" t="str">
        <f>IF(N94="E","Please respond in Vendor Input column for all applicable UL combinations.",IF(AND(N94="N",'ENDC-mmW_BE'!AR91=TRUE),IF('ENDC-mmW_BE'!AT91=FALSE,"Check #Layers entered in Overview tab is correct.",""),""))</f>
        <v/>
      </c>
      <c r="P94" s="20" t="s">
        <v>3570</v>
      </c>
      <c r="Q94" s="20" t="s">
        <v>1650</v>
      </c>
      <c r="R94" s="20"/>
    </row>
    <row r="95" spans="1:18" ht="15" x14ac:dyDescent="0.15">
      <c r="A95" s="21" t="s">
        <v>2279</v>
      </c>
      <c r="B95" s="21" t="s">
        <v>2267</v>
      </c>
      <c r="C95" s="21">
        <v>1</v>
      </c>
      <c r="D95" s="21">
        <v>1</v>
      </c>
      <c r="E95" s="21">
        <v>1</v>
      </c>
      <c r="F95" s="21" t="s">
        <v>862</v>
      </c>
      <c r="G95" s="21" t="s">
        <v>2020</v>
      </c>
      <c r="H95" s="21">
        <v>2</v>
      </c>
      <c r="I95" s="21">
        <v>12</v>
      </c>
      <c r="J95" s="21">
        <v>14</v>
      </c>
      <c r="K95" s="21" t="s">
        <v>322</v>
      </c>
      <c r="L95" s="21" t="s">
        <v>2053</v>
      </c>
      <c r="M95" s="21" t="s">
        <v>62</v>
      </c>
      <c r="N95" s="21" t="str">
        <f>'ENDC-mmW_BE'!AV92</f>
        <v>N</v>
      </c>
      <c r="O95" s="21" t="str">
        <f>IF(N95="E","Please respond in Vendor Input column for all applicable UL combinations.",IF(AND(N95="N",'ENDC-mmW_BE'!AR92=TRUE),IF('ENDC-mmW_BE'!AT92=FALSE,"Check #Layers entered in Overview tab is correct.",""),""))</f>
        <v/>
      </c>
      <c r="P95" s="22" t="s">
        <v>3570</v>
      </c>
      <c r="Q95" s="22" t="s">
        <v>1650</v>
      </c>
      <c r="R95" s="22"/>
    </row>
    <row r="96" spans="1:18" ht="15" x14ac:dyDescent="0.15">
      <c r="A96" s="19" t="s">
        <v>2280</v>
      </c>
      <c r="B96" s="19" t="s">
        <v>2281</v>
      </c>
      <c r="C96" s="19">
        <v>1</v>
      </c>
      <c r="D96" s="19">
        <v>1</v>
      </c>
      <c r="E96" s="19">
        <v>1</v>
      </c>
      <c r="F96" s="19" t="s">
        <v>865</v>
      </c>
      <c r="G96" s="19" t="s">
        <v>2020</v>
      </c>
      <c r="H96" s="19">
        <v>4</v>
      </c>
      <c r="I96" s="19">
        <v>10</v>
      </c>
      <c r="J96" s="19">
        <v>14</v>
      </c>
      <c r="K96" s="19" t="s">
        <v>322</v>
      </c>
      <c r="L96" s="19" t="s">
        <v>2054</v>
      </c>
      <c r="M96" s="19" t="s">
        <v>62</v>
      </c>
      <c r="N96" s="19" t="str">
        <f>'ENDC-mmW_BE'!AV93</f>
        <v>N</v>
      </c>
      <c r="O96" s="19" t="str">
        <f>IF(N96="E","Please respond in Vendor Input column for all applicable UL combinations.",IF(AND(N96="N",'ENDC-mmW_BE'!AR93=TRUE),IF('ENDC-mmW_BE'!AT93=FALSE,"Check #Layers entered in Overview tab is correct.",""),""))</f>
        <v/>
      </c>
      <c r="P96" s="20" t="s">
        <v>3570</v>
      </c>
      <c r="Q96" s="20" t="s">
        <v>1650</v>
      </c>
      <c r="R96" s="20"/>
    </row>
    <row r="97" spans="1:18" ht="15" x14ac:dyDescent="0.15">
      <c r="A97" s="21" t="s">
        <v>2282</v>
      </c>
      <c r="B97" s="21" t="s">
        <v>2283</v>
      </c>
      <c r="C97" s="21">
        <v>1</v>
      </c>
      <c r="D97" s="21">
        <v>1</v>
      </c>
      <c r="E97" s="21">
        <v>1</v>
      </c>
      <c r="F97" s="21" t="s">
        <v>868</v>
      </c>
      <c r="G97" s="21" t="s">
        <v>2020</v>
      </c>
      <c r="H97" s="21">
        <v>4</v>
      </c>
      <c r="I97" s="21">
        <v>10</v>
      </c>
      <c r="J97" s="21">
        <v>14</v>
      </c>
      <c r="K97" s="21" t="s">
        <v>322</v>
      </c>
      <c r="L97" s="21" t="s">
        <v>2055</v>
      </c>
      <c r="M97" s="21" t="s">
        <v>62</v>
      </c>
      <c r="N97" s="21" t="str">
        <f>'ENDC-mmW_BE'!AV94</f>
        <v>N</v>
      </c>
      <c r="O97" s="21" t="str">
        <f>IF(N97="E","Please respond in Vendor Input column for all applicable UL combinations.",IF(AND(N97="N",'ENDC-mmW_BE'!AR94=TRUE),IF('ENDC-mmW_BE'!AT94=FALSE,"Check #Layers entered in Overview tab is correct.",""),""))</f>
        <v/>
      </c>
      <c r="P97" s="22" t="s">
        <v>3570</v>
      </c>
      <c r="Q97" s="22" t="s">
        <v>1650</v>
      </c>
      <c r="R97" s="22"/>
    </row>
    <row r="98" spans="1:18" ht="15" x14ac:dyDescent="0.15">
      <c r="A98" s="19" t="s">
        <v>2284</v>
      </c>
      <c r="B98" s="19" t="s">
        <v>2285</v>
      </c>
      <c r="C98" s="19">
        <v>1</v>
      </c>
      <c r="D98" s="19">
        <v>1</v>
      </c>
      <c r="E98" s="19">
        <v>1</v>
      </c>
      <c r="F98" s="19" t="s">
        <v>862</v>
      </c>
      <c r="G98" s="19" t="s">
        <v>2020</v>
      </c>
      <c r="H98" s="19">
        <v>4</v>
      </c>
      <c r="I98" s="19">
        <v>10</v>
      </c>
      <c r="J98" s="19">
        <v>14</v>
      </c>
      <c r="K98" s="19" t="s">
        <v>322</v>
      </c>
      <c r="L98" s="19" t="s">
        <v>2056</v>
      </c>
      <c r="M98" s="19" t="s">
        <v>62</v>
      </c>
      <c r="N98" s="19" t="str">
        <f>'ENDC-mmW_BE'!AV95</f>
        <v>N</v>
      </c>
      <c r="O98" s="19" t="str">
        <f>IF(N98="E","Please respond in Vendor Input column for all applicable UL combinations.",IF(AND(N98="N",'ENDC-mmW_BE'!AR95=TRUE),IF('ENDC-mmW_BE'!AT95=FALSE,"Check #Layers entered in Overview tab is correct.",""),""))</f>
        <v/>
      </c>
      <c r="P98" s="20" t="s">
        <v>3570</v>
      </c>
      <c r="Q98" s="20" t="s">
        <v>1650</v>
      </c>
      <c r="R98" s="20"/>
    </row>
    <row r="99" spans="1:18" ht="15" x14ac:dyDescent="0.15">
      <c r="A99" s="21" t="s">
        <v>2286</v>
      </c>
      <c r="B99" s="21" t="s">
        <v>2254</v>
      </c>
      <c r="C99" s="21">
        <v>2</v>
      </c>
      <c r="D99" s="21">
        <v>1</v>
      </c>
      <c r="E99" s="21">
        <v>1</v>
      </c>
      <c r="F99" s="21" t="s">
        <v>857</v>
      </c>
      <c r="G99" s="21" t="s">
        <v>2020</v>
      </c>
      <c r="H99" s="21">
        <v>4</v>
      </c>
      <c r="I99" s="21">
        <v>8</v>
      </c>
      <c r="J99" s="21">
        <v>12</v>
      </c>
      <c r="K99" s="21" t="s">
        <v>316</v>
      </c>
      <c r="L99" s="21" t="s">
        <v>2057</v>
      </c>
      <c r="M99" s="21" t="s">
        <v>66</v>
      </c>
      <c r="N99" s="21" t="str">
        <f>'ENDC-mmW_BE'!AV96</f>
        <v>N</v>
      </c>
      <c r="O99" s="21" t="str">
        <f>IF(N99="E","Please respond in Vendor Input column for all applicable UL combinations.",IF(AND(N99="N",'ENDC-mmW_BE'!AR96=TRUE),IF('ENDC-mmW_BE'!AT96=FALSE,"Check #Layers entered in Overview tab is correct.",""),""))</f>
        <v/>
      </c>
      <c r="P99" s="22" t="s">
        <v>3570</v>
      </c>
      <c r="Q99" s="22" t="s">
        <v>1650</v>
      </c>
      <c r="R99" s="22"/>
    </row>
    <row r="100" spans="1:18" ht="15" x14ac:dyDescent="0.15">
      <c r="A100" s="19" t="s">
        <v>2287</v>
      </c>
      <c r="B100" s="19" t="s">
        <v>2256</v>
      </c>
      <c r="C100" s="19">
        <v>2</v>
      </c>
      <c r="D100" s="19">
        <v>1</v>
      </c>
      <c r="E100" s="19">
        <v>1</v>
      </c>
      <c r="F100" s="19" t="s">
        <v>857</v>
      </c>
      <c r="G100" s="19" t="s">
        <v>2020</v>
      </c>
      <c r="H100" s="19">
        <v>4</v>
      </c>
      <c r="I100" s="19">
        <v>8</v>
      </c>
      <c r="J100" s="19">
        <v>12</v>
      </c>
      <c r="K100" s="19" t="s">
        <v>322</v>
      </c>
      <c r="L100" s="19" t="s">
        <v>2058</v>
      </c>
      <c r="M100" s="19" t="s">
        <v>62</v>
      </c>
      <c r="N100" s="19" t="str">
        <f>'ENDC-mmW_BE'!AV97</f>
        <v>N</v>
      </c>
      <c r="O100" s="19" t="str">
        <f>IF(N100="E","Please respond in Vendor Input column for all applicable UL combinations.",IF(AND(N100="N",'ENDC-mmW_BE'!AR97=TRUE),IF('ENDC-mmW_BE'!AT97=FALSE,"Check #Layers entered in Overview tab is correct.",""),""))</f>
        <v/>
      </c>
      <c r="P100" s="20" t="s">
        <v>3570</v>
      </c>
      <c r="Q100" s="20" t="s">
        <v>1650</v>
      </c>
      <c r="R100" s="20"/>
    </row>
    <row r="101" spans="1:18" ht="15" x14ac:dyDescent="0.15">
      <c r="A101" s="21" t="s">
        <v>2288</v>
      </c>
      <c r="B101" s="21" t="s">
        <v>2289</v>
      </c>
      <c r="C101" s="21">
        <v>2</v>
      </c>
      <c r="D101" s="21">
        <v>1</v>
      </c>
      <c r="E101" s="21">
        <v>1</v>
      </c>
      <c r="F101" s="21" t="s">
        <v>857</v>
      </c>
      <c r="G101" s="21" t="s">
        <v>2020</v>
      </c>
      <c r="H101" s="21">
        <v>8</v>
      </c>
      <c r="I101" s="21">
        <v>4</v>
      </c>
      <c r="J101" s="21">
        <v>12</v>
      </c>
      <c r="K101" s="21" t="s">
        <v>316</v>
      </c>
      <c r="L101" s="21" t="s">
        <v>2059</v>
      </c>
      <c r="M101" s="21" t="s">
        <v>66</v>
      </c>
      <c r="N101" s="21" t="str">
        <f>'ENDC-mmW_BE'!AV98</f>
        <v>N</v>
      </c>
      <c r="O101" s="21" t="str">
        <f>IF(N101="E","Please respond in Vendor Input column for all applicable UL combinations.",IF(AND(N101="N",'ENDC-mmW_BE'!AR98=TRUE),IF('ENDC-mmW_BE'!AT98=FALSE,"Check #Layers entered in Overview tab is correct.",""),""))</f>
        <v/>
      </c>
      <c r="P101" s="22" t="s">
        <v>3570</v>
      </c>
      <c r="Q101" s="22" t="s">
        <v>1650</v>
      </c>
      <c r="R101" s="22"/>
    </row>
    <row r="102" spans="1:18" ht="15" x14ac:dyDescent="0.15">
      <c r="A102" s="19" t="s">
        <v>2290</v>
      </c>
      <c r="B102" s="19" t="s">
        <v>2291</v>
      </c>
      <c r="C102" s="19">
        <v>2</v>
      </c>
      <c r="D102" s="19">
        <v>1</v>
      </c>
      <c r="E102" s="19">
        <v>1</v>
      </c>
      <c r="F102" s="19" t="s">
        <v>857</v>
      </c>
      <c r="G102" s="19" t="s">
        <v>2020</v>
      </c>
      <c r="H102" s="19">
        <v>8</v>
      </c>
      <c r="I102" s="19">
        <v>4</v>
      </c>
      <c r="J102" s="19">
        <v>12</v>
      </c>
      <c r="K102" s="19" t="s">
        <v>316</v>
      </c>
      <c r="L102" s="19" t="s">
        <v>2060</v>
      </c>
      <c r="M102" s="19" t="s">
        <v>66</v>
      </c>
      <c r="N102" s="19" t="str">
        <f>'ENDC-mmW_BE'!AV99</f>
        <v>N</v>
      </c>
      <c r="O102" s="19" t="str">
        <f>IF(N102="E","Please respond in Vendor Input column for all applicable UL combinations.",IF(AND(N102="N",'ENDC-mmW_BE'!AR99=TRUE),IF('ENDC-mmW_BE'!AT99=FALSE,"Check #Layers entered in Overview tab is correct.",""),""))</f>
        <v/>
      </c>
      <c r="P102" s="20" t="s">
        <v>3570</v>
      </c>
      <c r="Q102" s="20" t="s">
        <v>1650</v>
      </c>
      <c r="R102" s="20"/>
    </row>
    <row r="103" spans="1:18" ht="15" x14ac:dyDescent="0.15">
      <c r="A103" s="21" t="s">
        <v>2292</v>
      </c>
      <c r="B103" s="21" t="s">
        <v>2293</v>
      </c>
      <c r="C103" s="21">
        <v>2</v>
      </c>
      <c r="D103" s="21">
        <v>1</v>
      </c>
      <c r="E103" s="21">
        <v>1</v>
      </c>
      <c r="F103" s="21" t="s">
        <v>857</v>
      </c>
      <c r="G103" s="21" t="s">
        <v>2020</v>
      </c>
      <c r="H103" s="21">
        <v>8</v>
      </c>
      <c r="I103" s="21">
        <v>4</v>
      </c>
      <c r="J103" s="21">
        <v>12</v>
      </c>
      <c r="K103" s="21" t="s">
        <v>322</v>
      </c>
      <c r="L103" s="21" t="s">
        <v>2061</v>
      </c>
      <c r="M103" s="21" t="s">
        <v>62</v>
      </c>
      <c r="N103" s="21" t="str">
        <f>'ENDC-mmW_BE'!AV100</f>
        <v>N</v>
      </c>
      <c r="O103" s="21" t="str">
        <f>IF(N103="E","Please respond in Vendor Input column for all applicable UL combinations.",IF(AND(N103="N",'ENDC-mmW_BE'!AR100=TRUE),IF('ENDC-mmW_BE'!AT100=FALSE,"Check #Layers entered in Overview tab is correct.",""),""))</f>
        <v/>
      </c>
      <c r="P103" s="22" t="s">
        <v>3570</v>
      </c>
      <c r="Q103" s="22" t="s">
        <v>1650</v>
      </c>
      <c r="R103" s="22"/>
    </row>
    <row r="104" spans="1:18" ht="15" x14ac:dyDescent="0.15">
      <c r="A104" s="19" t="s">
        <v>2294</v>
      </c>
      <c r="B104" s="19" t="s">
        <v>2281</v>
      </c>
      <c r="C104" s="19">
        <v>1</v>
      </c>
      <c r="D104" s="19">
        <v>1</v>
      </c>
      <c r="E104" s="19">
        <v>1</v>
      </c>
      <c r="F104" s="19" t="s">
        <v>865</v>
      </c>
      <c r="G104" s="19" t="s">
        <v>2020</v>
      </c>
      <c r="H104" s="19">
        <v>2</v>
      </c>
      <c r="I104" s="19">
        <v>10</v>
      </c>
      <c r="J104" s="19">
        <v>12</v>
      </c>
      <c r="K104" s="19" t="s">
        <v>322</v>
      </c>
      <c r="L104" s="19" t="s">
        <v>2062</v>
      </c>
      <c r="M104" s="19" t="s">
        <v>62</v>
      </c>
      <c r="N104" s="19" t="str">
        <f>'ENDC-mmW_BE'!AV101</f>
        <v>N</v>
      </c>
      <c r="O104" s="19" t="str">
        <f>IF(N104="E","Please respond in Vendor Input column for all applicable UL combinations.",IF(AND(N104="N",'ENDC-mmW_BE'!AR101=TRUE),IF('ENDC-mmW_BE'!AT101=FALSE,"Check #Layers entered in Overview tab is correct.",""),""))</f>
        <v/>
      </c>
      <c r="P104" s="20" t="s">
        <v>3570</v>
      </c>
      <c r="Q104" s="20" t="s">
        <v>1650</v>
      </c>
      <c r="R104" s="20"/>
    </row>
    <row r="105" spans="1:18" ht="15" x14ac:dyDescent="0.15">
      <c r="A105" s="21" t="s">
        <v>2295</v>
      </c>
      <c r="B105" s="21" t="s">
        <v>2283</v>
      </c>
      <c r="C105" s="21">
        <v>1</v>
      </c>
      <c r="D105" s="21">
        <v>1</v>
      </c>
      <c r="E105" s="21">
        <v>1</v>
      </c>
      <c r="F105" s="21" t="s">
        <v>868</v>
      </c>
      <c r="G105" s="21" t="s">
        <v>2020</v>
      </c>
      <c r="H105" s="21">
        <v>2</v>
      </c>
      <c r="I105" s="21">
        <v>10</v>
      </c>
      <c r="J105" s="21">
        <v>12</v>
      </c>
      <c r="K105" s="21" t="s">
        <v>322</v>
      </c>
      <c r="L105" s="21" t="s">
        <v>2063</v>
      </c>
      <c r="M105" s="21" t="s">
        <v>62</v>
      </c>
      <c r="N105" s="21" t="str">
        <f>'ENDC-mmW_BE'!AV102</f>
        <v>N</v>
      </c>
      <c r="O105" s="21" t="str">
        <f>IF(N105="E","Please respond in Vendor Input column for all applicable UL combinations.",IF(AND(N105="N",'ENDC-mmW_BE'!AR102=TRUE),IF('ENDC-mmW_BE'!AT102=FALSE,"Check #Layers entered in Overview tab is correct.",""),""))</f>
        <v/>
      </c>
      <c r="P105" s="22" t="s">
        <v>3570</v>
      </c>
      <c r="Q105" s="22" t="s">
        <v>1650</v>
      </c>
      <c r="R105" s="22"/>
    </row>
    <row r="106" spans="1:18" ht="15" x14ac:dyDescent="0.15">
      <c r="A106" s="19" t="s">
        <v>2296</v>
      </c>
      <c r="B106" s="19" t="s">
        <v>2297</v>
      </c>
      <c r="C106" s="19">
        <v>1</v>
      </c>
      <c r="D106" s="19">
        <v>1</v>
      </c>
      <c r="E106" s="19">
        <v>1</v>
      </c>
      <c r="F106" s="19" t="s">
        <v>872</v>
      </c>
      <c r="G106" s="19" t="s">
        <v>2020</v>
      </c>
      <c r="H106" s="19">
        <v>2</v>
      </c>
      <c r="I106" s="19">
        <v>10</v>
      </c>
      <c r="J106" s="19">
        <v>12</v>
      </c>
      <c r="K106" s="19" t="s">
        <v>322</v>
      </c>
      <c r="L106" s="19" t="s">
        <v>2064</v>
      </c>
      <c r="M106" s="19" t="s">
        <v>62</v>
      </c>
      <c r="N106" s="19" t="str">
        <f>'ENDC-mmW_BE'!AV103</f>
        <v>N</v>
      </c>
      <c r="O106" s="19" t="str">
        <f>IF(N106="E","Please respond in Vendor Input column for all applicable UL combinations.",IF(AND(N106="N",'ENDC-mmW_BE'!AR103=TRUE),IF('ENDC-mmW_BE'!AT103=FALSE,"Check #Layers entered in Overview tab is correct.",""),""))</f>
        <v/>
      </c>
      <c r="P106" s="20" t="s">
        <v>3570</v>
      </c>
      <c r="Q106" s="20" t="s">
        <v>1650</v>
      </c>
      <c r="R106" s="20"/>
    </row>
    <row r="107" spans="1:18" ht="15" x14ac:dyDescent="0.15">
      <c r="A107" s="21" t="s">
        <v>2298</v>
      </c>
      <c r="B107" s="21" t="s">
        <v>2285</v>
      </c>
      <c r="C107" s="21">
        <v>1</v>
      </c>
      <c r="D107" s="21">
        <v>1</v>
      </c>
      <c r="E107" s="21">
        <v>1</v>
      </c>
      <c r="F107" s="21" t="s">
        <v>862</v>
      </c>
      <c r="G107" s="21" t="s">
        <v>2020</v>
      </c>
      <c r="H107" s="21">
        <v>2</v>
      </c>
      <c r="I107" s="21">
        <v>10</v>
      </c>
      <c r="J107" s="21">
        <v>12</v>
      </c>
      <c r="K107" s="21" t="s">
        <v>322</v>
      </c>
      <c r="L107" s="21" t="s">
        <v>2065</v>
      </c>
      <c r="M107" s="21" t="s">
        <v>62</v>
      </c>
      <c r="N107" s="21" t="str">
        <f>'ENDC-mmW_BE'!AV104</f>
        <v>N</v>
      </c>
      <c r="O107" s="21" t="str">
        <f>IF(N107="E","Please respond in Vendor Input column for all applicable UL combinations.",IF(AND(N107="N",'ENDC-mmW_BE'!AR104=TRUE),IF('ENDC-mmW_BE'!AT104=FALSE,"Check #Layers entered in Overview tab is correct.",""),""))</f>
        <v/>
      </c>
      <c r="P107" s="22" t="s">
        <v>3570</v>
      </c>
      <c r="Q107" s="22" t="s">
        <v>1650</v>
      </c>
      <c r="R107" s="22"/>
    </row>
    <row r="108" spans="1:18" ht="15" x14ac:dyDescent="0.15">
      <c r="A108" s="19" t="s">
        <v>2299</v>
      </c>
      <c r="B108" s="19" t="s">
        <v>2300</v>
      </c>
      <c r="C108" s="19">
        <v>1</v>
      </c>
      <c r="D108" s="19">
        <v>1</v>
      </c>
      <c r="E108" s="19">
        <v>1</v>
      </c>
      <c r="F108" s="19" t="s">
        <v>865</v>
      </c>
      <c r="G108" s="19" t="s">
        <v>2020</v>
      </c>
      <c r="H108" s="19">
        <v>4</v>
      </c>
      <c r="I108" s="19">
        <v>8</v>
      </c>
      <c r="J108" s="19">
        <v>12</v>
      </c>
      <c r="K108" s="19" t="s">
        <v>316</v>
      </c>
      <c r="L108" s="19" t="s">
        <v>2066</v>
      </c>
      <c r="M108" s="19" t="s">
        <v>66</v>
      </c>
      <c r="N108" s="19" t="str">
        <f>'ENDC-mmW_BE'!AV105</f>
        <v>N</v>
      </c>
      <c r="O108" s="19" t="str">
        <f>IF(N108="E","Please respond in Vendor Input column for all applicable UL combinations.",IF(AND(N108="N",'ENDC-mmW_BE'!AR105=TRUE),IF('ENDC-mmW_BE'!AT105=FALSE,"Check #Layers entered in Overview tab is correct.",""),""))</f>
        <v/>
      </c>
      <c r="P108" s="20" t="s">
        <v>3570</v>
      </c>
      <c r="Q108" s="20" t="s">
        <v>1650</v>
      </c>
      <c r="R108" s="20"/>
    </row>
    <row r="109" spans="1:18" ht="15" x14ac:dyDescent="0.15">
      <c r="A109" s="21" t="s">
        <v>2301</v>
      </c>
      <c r="B109" s="21" t="s">
        <v>2302</v>
      </c>
      <c r="C109" s="21">
        <v>1</v>
      </c>
      <c r="D109" s="21">
        <v>1</v>
      </c>
      <c r="E109" s="21">
        <v>1</v>
      </c>
      <c r="F109" s="21" t="s">
        <v>868</v>
      </c>
      <c r="G109" s="21" t="s">
        <v>2020</v>
      </c>
      <c r="H109" s="21">
        <v>4</v>
      </c>
      <c r="I109" s="21">
        <v>8</v>
      </c>
      <c r="J109" s="21">
        <v>12</v>
      </c>
      <c r="K109" s="21" t="s">
        <v>316</v>
      </c>
      <c r="L109" s="21" t="s">
        <v>2067</v>
      </c>
      <c r="M109" s="21" t="s">
        <v>66</v>
      </c>
      <c r="N109" s="21" t="str">
        <f>'ENDC-mmW_BE'!AV106</f>
        <v>N</v>
      </c>
      <c r="O109" s="21" t="str">
        <f>IF(N109="E","Please respond in Vendor Input column for all applicable UL combinations.",IF(AND(N109="N",'ENDC-mmW_BE'!AR106=TRUE),IF('ENDC-mmW_BE'!AT106=FALSE,"Check #Layers entered in Overview tab is correct.",""),""))</f>
        <v/>
      </c>
      <c r="P109" s="22" t="s">
        <v>3570</v>
      </c>
      <c r="Q109" s="22" t="s">
        <v>1650</v>
      </c>
      <c r="R109" s="22"/>
    </row>
    <row r="110" spans="1:18" ht="15" x14ac:dyDescent="0.15">
      <c r="A110" s="19" t="s">
        <v>2303</v>
      </c>
      <c r="B110" s="19" t="s">
        <v>2304</v>
      </c>
      <c r="C110" s="19">
        <v>1</v>
      </c>
      <c r="D110" s="19">
        <v>1</v>
      </c>
      <c r="E110" s="19">
        <v>1</v>
      </c>
      <c r="F110" s="19" t="s">
        <v>865</v>
      </c>
      <c r="G110" s="19" t="s">
        <v>2020</v>
      </c>
      <c r="H110" s="19">
        <v>4</v>
      </c>
      <c r="I110" s="19">
        <v>8</v>
      </c>
      <c r="J110" s="19">
        <v>12</v>
      </c>
      <c r="K110" s="19" t="s">
        <v>322</v>
      </c>
      <c r="L110" s="19" t="s">
        <v>2068</v>
      </c>
      <c r="M110" s="19" t="s">
        <v>62</v>
      </c>
      <c r="N110" s="19" t="str">
        <f>'ENDC-mmW_BE'!AV107</f>
        <v>N</v>
      </c>
      <c r="O110" s="19" t="str">
        <f>IF(N110="E","Please respond in Vendor Input column for all applicable UL combinations.",IF(AND(N110="N",'ENDC-mmW_BE'!AR107=TRUE),IF('ENDC-mmW_BE'!AT107=FALSE,"Check #Layers entered in Overview tab is correct.",""),""))</f>
        <v/>
      </c>
      <c r="P110" s="20" t="s">
        <v>3570</v>
      </c>
      <c r="Q110" s="20" t="s">
        <v>1650</v>
      </c>
      <c r="R110" s="20"/>
    </row>
    <row r="111" spans="1:18" ht="15" x14ac:dyDescent="0.15">
      <c r="A111" s="21" t="s">
        <v>2305</v>
      </c>
      <c r="B111" s="21" t="s">
        <v>2306</v>
      </c>
      <c r="C111" s="21">
        <v>1</v>
      </c>
      <c r="D111" s="21">
        <v>1</v>
      </c>
      <c r="E111" s="21">
        <v>1</v>
      </c>
      <c r="F111" s="21" t="s">
        <v>868</v>
      </c>
      <c r="G111" s="21" t="s">
        <v>2020</v>
      </c>
      <c r="H111" s="21">
        <v>4</v>
      </c>
      <c r="I111" s="21">
        <v>8</v>
      </c>
      <c r="J111" s="21">
        <v>12</v>
      </c>
      <c r="K111" s="21" t="s">
        <v>322</v>
      </c>
      <c r="L111" s="21" t="s">
        <v>2069</v>
      </c>
      <c r="M111" s="21" t="s">
        <v>62</v>
      </c>
      <c r="N111" s="21" t="str">
        <f>'ENDC-mmW_BE'!AV108</f>
        <v>N</v>
      </c>
      <c r="O111" s="21" t="str">
        <f>IF(N111="E","Please respond in Vendor Input column for all applicable UL combinations.",IF(AND(N111="N",'ENDC-mmW_BE'!AR108=TRUE),IF('ENDC-mmW_BE'!AT108=FALSE,"Check #Layers entered in Overview tab is correct.",""),""))</f>
        <v/>
      </c>
      <c r="P111" s="22" t="s">
        <v>3570</v>
      </c>
      <c r="Q111" s="22" t="s">
        <v>1650</v>
      </c>
      <c r="R111" s="22"/>
    </row>
    <row r="112" spans="1:18" ht="15" x14ac:dyDescent="0.15">
      <c r="A112" s="19" t="s">
        <v>2307</v>
      </c>
      <c r="B112" s="19" t="s">
        <v>2308</v>
      </c>
      <c r="C112" s="19">
        <v>1</v>
      </c>
      <c r="D112" s="19">
        <v>1</v>
      </c>
      <c r="E112" s="19">
        <v>1</v>
      </c>
      <c r="F112" s="19" t="s">
        <v>862</v>
      </c>
      <c r="G112" s="19" t="s">
        <v>2020</v>
      </c>
      <c r="H112" s="19">
        <v>4</v>
      </c>
      <c r="I112" s="19">
        <v>8</v>
      </c>
      <c r="J112" s="19">
        <v>12</v>
      </c>
      <c r="K112" s="19" t="s">
        <v>316</v>
      </c>
      <c r="L112" s="19" t="s">
        <v>2070</v>
      </c>
      <c r="M112" s="19" t="s">
        <v>66</v>
      </c>
      <c r="N112" s="19" t="str">
        <f>'ENDC-mmW_BE'!AV109</f>
        <v>N</v>
      </c>
      <c r="O112" s="19" t="str">
        <f>IF(N112="E","Please respond in Vendor Input column for all applicable UL combinations.",IF(AND(N112="N",'ENDC-mmW_BE'!AR109=TRUE),IF('ENDC-mmW_BE'!AT109=FALSE,"Check #Layers entered in Overview tab is correct.",""),""))</f>
        <v/>
      </c>
      <c r="P112" s="20" t="s">
        <v>3570</v>
      </c>
      <c r="Q112" s="20" t="s">
        <v>1650</v>
      </c>
      <c r="R112" s="20"/>
    </row>
    <row r="113" spans="1:18" ht="15" x14ac:dyDescent="0.15">
      <c r="A113" s="21" t="s">
        <v>2309</v>
      </c>
      <c r="B113" s="21" t="s">
        <v>2310</v>
      </c>
      <c r="C113" s="21">
        <v>1</v>
      </c>
      <c r="D113" s="21">
        <v>1</v>
      </c>
      <c r="E113" s="21">
        <v>1</v>
      </c>
      <c r="F113" s="21" t="s">
        <v>862</v>
      </c>
      <c r="G113" s="21" t="s">
        <v>2020</v>
      </c>
      <c r="H113" s="21">
        <v>4</v>
      </c>
      <c r="I113" s="21">
        <v>8</v>
      </c>
      <c r="J113" s="21">
        <v>12</v>
      </c>
      <c r="K113" s="21" t="s">
        <v>322</v>
      </c>
      <c r="L113" s="21" t="s">
        <v>2071</v>
      </c>
      <c r="M113" s="21" t="s">
        <v>62</v>
      </c>
      <c r="N113" s="21" t="str">
        <f>'ENDC-mmW_BE'!AV110</f>
        <v>N</v>
      </c>
      <c r="O113" s="21" t="str">
        <f>IF(N113="E","Please respond in Vendor Input column for all applicable UL combinations.",IF(AND(N113="N",'ENDC-mmW_BE'!AR110=TRUE),IF('ENDC-mmW_BE'!AT110=FALSE,"Check #Layers entered in Overview tab is correct.",""),""))</f>
        <v/>
      </c>
      <c r="P113" s="22" t="s">
        <v>3570</v>
      </c>
      <c r="Q113" s="22" t="s">
        <v>1650</v>
      </c>
      <c r="R113" s="22"/>
    </row>
    <row r="114" spans="1:18" ht="15" x14ac:dyDescent="0.15">
      <c r="A114" s="19" t="s">
        <v>2311</v>
      </c>
      <c r="B114" s="19" t="s">
        <v>2270</v>
      </c>
      <c r="C114" s="19">
        <v>2</v>
      </c>
      <c r="D114" s="19">
        <v>1</v>
      </c>
      <c r="E114" s="19">
        <v>1</v>
      </c>
      <c r="F114" s="19" t="s">
        <v>857</v>
      </c>
      <c r="G114" s="19" t="s">
        <v>2020</v>
      </c>
      <c r="H114" s="19">
        <v>4</v>
      </c>
      <c r="I114" s="19">
        <v>6</v>
      </c>
      <c r="J114" s="19">
        <v>10</v>
      </c>
      <c r="K114" s="19" t="s">
        <v>316</v>
      </c>
      <c r="L114" s="19" t="s">
        <v>2072</v>
      </c>
      <c r="M114" s="19" t="s">
        <v>66</v>
      </c>
      <c r="N114" s="19" t="str">
        <f>'ENDC-mmW_BE'!AV111</f>
        <v>N</v>
      </c>
      <c r="O114" s="19" t="str">
        <f>IF(N114="E","Please respond in Vendor Input column for all applicable UL combinations.",IF(AND(N114="N",'ENDC-mmW_BE'!AR111=TRUE),IF('ENDC-mmW_BE'!AT111=FALSE,"Check #Layers entered in Overview tab is correct.",""),""))</f>
        <v/>
      </c>
      <c r="P114" s="20" t="s">
        <v>3570</v>
      </c>
      <c r="Q114" s="20" t="s">
        <v>1650</v>
      </c>
      <c r="R114" s="20"/>
    </row>
    <row r="115" spans="1:18" ht="15" x14ac:dyDescent="0.15">
      <c r="A115" s="21" t="s">
        <v>2312</v>
      </c>
      <c r="B115" s="21" t="s">
        <v>2272</v>
      </c>
      <c r="C115" s="21">
        <v>2</v>
      </c>
      <c r="D115" s="21">
        <v>1</v>
      </c>
      <c r="E115" s="21">
        <v>1</v>
      </c>
      <c r="F115" s="21" t="s">
        <v>857</v>
      </c>
      <c r="G115" s="21" t="s">
        <v>2020</v>
      </c>
      <c r="H115" s="21">
        <v>4</v>
      </c>
      <c r="I115" s="21">
        <v>6</v>
      </c>
      <c r="J115" s="21">
        <v>10</v>
      </c>
      <c r="K115" s="21" t="s">
        <v>316</v>
      </c>
      <c r="L115" s="21" t="s">
        <v>2073</v>
      </c>
      <c r="M115" s="21" t="s">
        <v>66</v>
      </c>
      <c r="N115" s="21" t="str">
        <f>'ENDC-mmW_BE'!AV112</f>
        <v>N</v>
      </c>
      <c r="O115" s="21" t="str">
        <f>IF(N115="E","Please respond in Vendor Input column for all applicable UL combinations.",IF(AND(N115="N",'ENDC-mmW_BE'!AR112=TRUE),IF('ENDC-mmW_BE'!AT112=FALSE,"Check #Layers entered in Overview tab is correct.",""),""))</f>
        <v/>
      </c>
      <c r="P115" s="22" t="s">
        <v>3570</v>
      </c>
      <c r="Q115" s="22" t="s">
        <v>1650</v>
      </c>
      <c r="R115" s="22"/>
    </row>
    <row r="116" spans="1:18" ht="15" x14ac:dyDescent="0.15">
      <c r="A116" s="19" t="s">
        <v>2313</v>
      </c>
      <c r="B116" s="19" t="s">
        <v>2274</v>
      </c>
      <c r="C116" s="19">
        <v>2</v>
      </c>
      <c r="D116" s="19">
        <v>1</v>
      </c>
      <c r="E116" s="19">
        <v>1</v>
      </c>
      <c r="F116" s="19" t="s">
        <v>857</v>
      </c>
      <c r="G116" s="19" t="s">
        <v>2020</v>
      </c>
      <c r="H116" s="19">
        <v>4</v>
      </c>
      <c r="I116" s="19">
        <v>6</v>
      </c>
      <c r="J116" s="19">
        <v>10</v>
      </c>
      <c r="K116" s="19" t="s">
        <v>322</v>
      </c>
      <c r="L116" s="19" t="s">
        <v>2074</v>
      </c>
      <c r="M116" s="19" t="s">
        <v>62</v>
      </c>
      <c r="N116" s="19" t="str">
        <f>'ENDC-mmW_BE'!AV113</f>
        <v>N</v>
      </c>
      <c r="O116" s="19" t="str">
        <f>IF(N116="E","Please respond in Vendor Input column for all applicable UL combinations.",IF(AND(N116="N",'ENDC-mmW_BE'!AR113=TRUE),IF('ENDC-mmW_BE'!AT113=FALSE,"Check #Layers entered in Overview tab is correct.",""),""))</f>
        <v/>
      </c>
      <c r="P116" s="20" t="s">
        <v>3570</v>
      </c>
      <c r="Q116" s="20" t="s">
        <v>1650</v>
      </c>
      <c r="R116" s="20"/>
    </row>
    <row r="117" spans="1:18" ht="15" x14ac:dyDescent="0.15">
      <c r="A117" s="21" t="s">
        <v>2314</v>
      </c>
      <c r="B117" s="21" t="s">
        <v>2315</v>
      </c>
      <c r="C117" s="21">
        <v>2</v>
      </c>
      <c r="D117" s="21">
        <v>1</v>
      </c>
      <c r="E117" s="21">
        <v>1</v>
      </c>
      <c r="F117" s="21" t="s">
        <v>857</v>
      </c>
      <c r="G117" s="21" t="s">
        <v>2020</v>
      </c>
      <c r="H117" s="21">
        <v>8</v>
      </c>
      <c r="I117" s="21">
        <v>2</v>
      </c>
      <c r="J117" s="21">
        <v>10</v>
      </c>
      <c r="K117" s="21" t="s">
        <v>322</v>
      </c>
      <c r="L117" s="21" t="s">
        <v>2075</v>
      </c>
      <c r="M117" s="21" t="s">
        <v>62</v>
      </c>
      <c r="N117" s="21" t="str">
        <f>'ENDC-mmW_BE'!AV114</f>
        <v>N</v>
      </c>
      <c r="O117" s="21" t="str">
        <f>IF(N117="E","Please respond in Vendor Input column for all applicable UL combinations.",IF(AND(N117="N",'ENDC-mmW_BE'!AR114=TRUE),IF('ENDC-mmW_BE'!AT114=FALSE,"Check #Layers entered in Overview tab is correct.",""),""))</f>
        <v/>
      </c>
      <c r="P117" s="22" t="s">
        <v>3570</v>
      </c>
      <c r="Q117" s="22" t="s">
        <v>1650</v>
      </c>
      <c r="R117" s="22"/>
    </row>
    <row r="118" spans="1:18" ht="15" x14ac:dyDescent="0.15">
      <c r="A118" s="19" t="s">
        <v>2316</v>
      </c>
      <c r="B118" s="19" t="s">
        <v>2300</v>
      </c>
      <c r="C118" s="19">
        <v>1</v>
      </c>
      <c r="D118" s="19">
        <v>1</v>
      </c>
      <c r="E118" s="19">
        <v>1</v>
      </c>
      <c r="F118" s="19" t="s">
        <v>865</v>
      </c>
      <c r="G118" s="19" t="s">
        <v>2020</v>
      </c>
      <c r="H118" s="19">
        <v>2</v>
      </c>
      <c r="I118" s="19">
        <v>8</v>
      </c>
      <c r="J118" s="19">
        <v>10</v>
      </c>
      <c r="K118" s="19" t="s">
        <v>316</v>
      </c>
      <c r="L118" s="19" t="s">
        <v>2076</v>
      </c>
      <c r="M118" s="19" t="s">
        <v>66</v>
      </c>
      <c r="N118" s="19" t="str">
        <f>'ENDC-mmW_BE'!AV115</f>
        <v>N</v>
      </c>
      <c r="O118" s="19" t="str">
        <f>IF(N118="E","Please respond in Vendor Input column for all applicable UL combinations.",IF(AND(N118="N",'ENDC-mmW_BE'!AR115=TRUE),IF('ENDC-mmW_BE'!AT115=FALSE,"Check #Layers entered in Overview tab is correct.",""),""))</f>
        <v/>
      </c>
      <c r="P118" s="20" t="s">
        <v>3570</v>
      </c>
      <c r="Q118" s="20" t="s">
        <v>1650</v>
      </c>
      <c r="R118" s="20"/>
    </row>
    <row r="119" spans="1:18" ht="15" x14ac:dyDescent="0.15">
      <c r="A119" s="21" t="s">
        <v>2317</v>
      </c>
      <c r="B119" s="21" t="s">
        <v>2302</v>
      </c>
      <c r="C119" s="21">
        <v>1</v>
      </c>
      <c r="D119" s="21">
        <v>1</v>
      </c>
      <c r="E119" s="21">
        <v>1</v>
      </c>
      <c r="F119" s="21" t="s">
        <v>868</v>
      </c>
      <c r="G119" s="21" t="s">
        <v>2020</v>
      </c>
      <c r="H119" s="21">
        <v>2</v>
      </c>
      <c r="I119" s="21">
        <v>8</v>
      </c>
      <c r="J119" s="21">
        <v>10</v>
      </c>
      <c r="K119" s="21" t="s">
        <v>316</v>
      </c>
      <c r="L119" s="21" t="s">
        <v>2077</v>
      </c>
      <c r="M119" s="21" t="s">
        <v>66</v>
      </c>
      <c r="N119" s="21" t="str">
        <f>'ENDC-mmW_BE'!AV116</f>
        <v>N</v>
      </c>
      <c r="O119" s="21" t="str">
        <f>IF(N119="E","Please respond in Vendor Input column for all applicable UL combinations.",IF(AND(N119="N",'ENDC-mmW_BE'!AR116=TRUE),IF('ENDC-mmW_BE'!AT116=FALSE,"Check #Layers entered in Overview tab is correct.",""),""))</f>
        <v/>
      </c>
      <c r="P119" s="22" t="s">
        <v>3570</v>
      </c>
      <c r="Q119" s="22" t="s">
        <v>1650</v>
      </c>
      <c r="R119" s="22"/>
    </row>
    <row r="120" spans="1:18" ht="15" x14ac:dyDescent="0.15">
      <c r="A120" s="19" t="s">
        <v>2318</v>
      </c>
      <c r="B120" s="19" t="s">
        <v>2319</v>
      </c>
      <c r="C120" s="19">
        <v>1</v>
      </c>
      <c r="D120" s="19">
        <v>1</v>
      </c>
      <c r="E120" s="19">
        <v>1</v>
      </c>
      <c r="F120" s="19" t="s">
        <v>872</v>
      </c>
      <c r="G120" s="19" t="s">
        <v>2020</v>
      </c>
      <c r="H120" s="19">
        <v>2</v>
      </c>
      <c r="I120" s="19">
        <v>8</v>
      </c>
      <c r="J120" s="19">
        <v>10</v>
      </c>
      <c r="K120" s="19" t="s">
        <v>316</v>
      </c>
      <c r="L120" s="19" t="s">
        <v>2078</v>
      </c>
      <c r="M120" s="19" t="s">
        <v>66</v>
      </c>
      <c r="N120" s="19" t="str">
        <f>'ENDC-mmW_BE'!AV117</f>
        <v>N</v>
      </c>
      <c r="O120" s="19" t="str">
        <f>IF(N120="E","Please respond in Vendor Input column for all applicable UL combinations.",IF(AND(N120="N",'ENDC-mmW_BE'!AR117=TRUE),IF('ENDC-mmW_BE'!AT117=FALSE,"Check #Layers entered in Overview tab is correct.",""),""))</f>
        <v/>
      </c>
      <c r="P120" s="20" t="s">
        <v>3570</v>
      </c>
      <c r="Q120" s="20" t="s">
        <v>1650</v>
      </c>
      <c r="R120" s="20"/>
    </row>
    <row r="121" spans="1:18" ht="15" x14ac:dyDescent="0.15">
      <c r="A121" s="21" t="s">
        <v>2320</v>
      </c>
      <c r="B121" s="21" t="s">
        <v>2304</v>
      </c>
      <c r="C121" s="21">
        <v>1</v>
      </c>
      <c r="D121" s="21">
        <v>1</v>
      </c>
      <c r="E121" s="21">
        <v>1</v>
      </c>
      <c r="F121" s="21" t="s">
        <v>865</v>
      </c>
      <c r="G121" s="21" t="s">
        <v>2020</v>
      </c>
      <c r="H121" s="21">
        <v>2</v>
      </c>
      <c r="I121" s="21">
        <v>8</v>
      </c>
      <c r="J121" s="21">
        <v>10</v>
      </c>
      <c r="K121" s="21" t="s">
        <v>322</v>
      </c>
      <c r="L121" s="21" t="s">
        <v>2079</v>
      </c>
      <c r="M121" s="21" t="s">
        <v>62</v>
      </c>
      <c r="N121" s="21" t="str">
        <f>'ENDC-mmW_BE'!AV118</f>
        <v>N</v>
      </c>
      <c r="O121" s="21" t="str">
        <f>IF(N121="E","Please respond in Vendor Input column for all applicable UL combinations.",IF(AND(N121="N",'ENDC-mmW_BE'!AR118=TRUE),IF('ENDC-mmW_BE'!AT118=FALSE,"Check #Layers entered in Overview tab is correct.",""),""))</f>
        <v/>
      </c>
      <c r="P121" s="22" t="s">
        <v>3570</v>
      </c>
      <c r="Q121" s="22" t="s">
        <v>1650</v>
      </c>
      <c r="R121" s="22"/>
    </row>
    <row r="122" spans="1:18" ht="15" x14ac:dyDescent="0.15">
      <c r="A122" s="19" t="s">
        <v>2321</v>
      </c>
      <c r="B122" s="19" t="s">
        <v>2306</v>
      </c>
      <c r="C122" s="19">
        <v>1</v>
      </c>
      <c r="D122" s="19">
        <v>1</v>
      </c>
      <c r="E122" s="19">
        <v>1</v>
      </c>
      <c r="F122" s="19" t="s">
        <v>868</v>
      </c>
      <c r="G122" s="19" t="s">
        <v>2020</v>
      </c>
      <c r="H122" s="19">
        <v>2</v>
      </c>
      <c r="I122" s="19">
        <v>8</v>
      </c>
      <c r="J122" s="19">
        <v>10</v>
      </c>
      <c r="K122" s="19" t="s">
        <v>322</v>
      </c>
      <c r="L122" s="19" t="s">
        <v>2080</v>
      </c>
      <c r="M122" s="19" t="s">
        <v>62</v>
      </c>
      <c r="N122" s="19" t="str">
        <f>'ENDC-mmW_BE'!AV119</f>
        <v>N</v>
      </c>
      <c r="O122" s="19" t="str">
        <f>IF(N122="E","Please respond in Vendor Input column for all applicable UL combinations.",IF(AND(N122="N",'ENDC-mmW_BE'!AR119=TRUE),IF('ENDC-mmW_BE'!AT119=FALSE,"Check #Layers entered in Overview tab is correct.",""),""))</f>
        <v/>
      </c>
      <c r="P122" s="20" t="s">
        <v>3570</v>
      </c>
      <c r="Q122" s="20" t="s">
        <v>1650</v>
      </c>
      <c r="R122" s="20"/>
    </row>
    <row r="123" spans="1:18" ht="15" x14ac:dyDescent="0.15">
      <c r="A123" s="21" t="s">
        <v>2322</v>
      </c>
      <c r="B123" s="21" t="s">
        <v>2323</v>
      </c>
      <c r="C123" s="21">
        <v>1</v>
      </c>
      <c r="D123" s="21">
        <v>1</v>
      </c>
      <c r="E123" s="21">
        <v>1</v>
      </c>
      <c r="F123" s="21" t="s">
        <v>872</v>
      </c>
      <c r="G123" s="21" t="s">
        <v>2020</v>
      </c>
      <c r="H123" s="21">
        <v>2</v>
      </c>
      <c r="I123" s="21">
        <v>8</v>
      </c>
      <c r="J123" s="21">
        <v>10</v>
      </c>
      <c r="K123" s="21" t="s">
        <v>322</v>
      </c>
      <c r="L123" s="21" t="s">
        <v>2081</v>
      </c>
      <c r="M123" s="21" t="s">
        <v>62</v>
      </c>
      <c r="N123" s="21" t="str">
        <f>'ENDC-mmW_BE'!AV120</f>
        <v>N</v>
      </c>
      <c r="O123" s="21" t="str">
        <f>IF(N123="E","Please respond in Vendor Input column for all applicable UL combinations.",IF(AND(N123="N",'ENDC-mmW_BE'!AR120=TRUE),IF('ENDC-mmW_BE'!AT120=FALSE,"Check #Layers entered in Overview tab is correct.",""),""))</f>
        <v/>
      </c>
      <c r="P123" s="22" t="s">
        <v>3570</v>
      </c>
      <c r="Q123" s="22" t="s">
        <v>1650</v>
      </c>
      <c r="R123" s="22"/>
    </row>
    <row r="124" spans="1:18" ht="15" x14ac:dyDescent="0.15">
      <c r="A124" s="19" t="s">
        <v>2324</v>
      </c>
      <c r="B124" s="19" t="s">
        <v>2308</v>
      </c>
      <c r="C124" s="19">
        <v>1</v>
      </c>
      <c r="D124" s="19">
        <v>1</v>
      </c>
      <c r="E124" s="19">
        <v>1</v>
      </c>
      <c r="F124" s="19" t="s">
        <v>862</v>
      </c>
      <c r="G124" s="19" t="s">
        <v>2020</v>
      </c>
      <c r="H124" s="19">
        <v>2</v>
      </c>
      <c r="I124" s="19">
        <v>8</v>
      </c>
      <c r="J124" s="19">
        <v>10</v>
      </c>
      <c r="K124" s="19" t="s">
        <v>316</v>
      </c>
      <c r="L124" s="19" t="s">
        <v>2082</v>
      </c>
      <c r="M124" s="19" t="s">
        <v>66</v>
      </c>
      <c r="N124" s="19" t="str">
        <f>'ENDC-mmW_BE'!AV121</f>
        <v>N</v>
      </c>
      <c r="O124" s="19" t="str">
        <f>IF(N124="E","Please respond in Vendor Input column for all applicable UL combinations.",IF(AND(N124="N",'ENDC-mmW_BE'!AR121=TRUE),IF('ENDC-mmW_BE'!AT121=FALSE,"Check #Layers entered in Overview tab is correct.",""),""))</f>
        <v/>
      </c>
      <c r="P124" s="20" t="s">
        <v>3570</v>
      </c>
      <c r="Q124" s="20" t="s">
        <v>1650</v>
      </c>
      <c r="R124" s="20"/>
    </row>
    <row r="125" spans="1:18" ht="15" x14ac:dyDescent="0.15">
      <c r="A125" s="21" t="s">
        <v>2325</v>
      </c>
      <c r="B125" s="21" t="s">
        <v>2310</v>
      </c>
      <c r="C125" s="21">
        <v>1</v>
      </c>
      <c r="D125" s="21">
        <v>1</v>
      </c>
      <c r="E125" s="21">
        <v>1</v>
      </c>
      <c r="F125" s="21" t="s">
        <v>862</v>
      </c>
      <c r="G125" s="21" t="s">
        <v>2020</v>
      </c>
      <c r="H125" s="21">
        <v>2</v>
      </c>
      <c r="I125" s="21">
        <v>8</v>
      </c>
      <c r="J125" s="21">
        <v>10</v>
      </c>
      <c r="K125" s="21" t="s">
        <v>322</v>
      </c>
      <c r="L125" s="21" t="s">
        <v>2083</v>
      </c>
      <c r="M125" s="21" t="s">
        <v>62</v>
      </c>
      <c r="N125" s="21" t="str">
        <f>'ENDC-mmW_BE'!AV122</f>
        <v>N</v>
      </c>
      <c r="O125" s="21" t="str">
        <f>IF(N125="E","Please respond in Vendor Input column for all applicable UL combinations.",IF(AND(N125="N",'ENDC-mmW_BE'!AR122=TRUE),IF('ENDC-mmW_BE'!AT122=FALSE,"Check #Layers entered in Overview tab is correct.",""),""))</f>
        <v/>
      </c>
      <c r="P125" s="22" t="s">
        <v>3570</v>
      </c>
      <c r="Q125" s="22" t="s">
        <v>1650</v>
      </c>
      <c r="R125" s="22"/>
    </row>
    <row r="126" spans="1:18" ht="15" x14ac:dyDescent="0.15">
      <c r="A126" s="19" t="s">
        <v>2326</v>
      </c>
      <c r="B126" s="19" t="s">
        <v>2327</v>
      </c>
      <c r="C126" s="19">
        <v>1</v>
      </c>
      <c r="D126" s="19">
        <v>1</v>
      </c>
      <c r="E126" s="19">
        <v>1</v>
      </c>
      <c r="F126" s="19" t="s">
        <v>865</v>
      </c>
      <c r="G126" s="19" t="s">
        <v>2020</v>
      </c>
      <c r="H126" s="19">
        <v>4</v>
      </c>
      <c r="I126" s="19">
        <v>6</v>
      </c>
      <c r="J126" s="19">
        <v>10</v>
      </c>
      <c r="K126" s="19" t="s">
        <v>316</v>
      </c>
      <c r="L126" s="19" t="s">
        <v>2084</v>
      </c>
      <c r="M126" s="19" t="s">
        <v>66</v>
      </c>
      <c r="N126" s="19" t="str">
        <f>'ENDC-mmW_BE'!AV123</f>
        <v>N</v>
      </c>
      <c r="O126" s="19" t="str">
        <f>IF(N126="E","Please respond in Vendor Input column for all applicable UL combinations.",IF(AND(N126="N",'ENDC-mmW_BE'!AR123=TRUE),IF('ENDC-mmW_BE'!AT123=FALSE,"Check #Layers entered in Overview tab is correct.",""),""))</f>
        <v/>
      </c>
      <c r="P126" s="20" t="s">
        <v>3570</v>
      </c>
      <c r="Q126" s="20" t="s">
        <v>1650</v>
      </c>
      <c r="R126" s="20"/>
    </row>
    <row r="127" spans="1:18" ht="15" x14ac:dyDescent="0.15">
      <c r="A127" s="21" t="s">
        <v>2328</v>
      </c>
      <c r="B127" s="21" t="s">
        <v>2329</v>
      </c>
      <c r="C127" s="21">
        <v>1</v>
      </c>
      <c r="D127" s="21">
        <v>1</v>
      </c>
      <c r="E127" s="21">
        <v>1</v>
      </c>
      <c r="F127" s="21" t="s">
        <v>868</v>
      </c>
      <c r="G127" s="21" t="s">
        <v>2020</v>
      </c>
      <c r="H127" s="21">
        <v>4</v>
      </c>
      <c r="I127" s="21">
        <v>6</v>
      </c>
      <c r="J127" s="21">
        <v>10</v>
      </c>
      <c r="K127" s="21" t="s">
        <v>316</v>
      </c>
      <c r="L127" s="21" t="s">
        <v>2085</v>
      </c>
      <c r="M127" s="21" t="s">
        <v>66</v>
      </c>
      <c r="N127" s="21" t="str">
        <f>'ENDC-mmW_BE'!AV124</f>
        <v>N</v>
      </c>
      <c r="O127" s="21" t="str">
        <f>IF(N127="E","Please respond in Vendor Input column for all applicable UL combinations.",IF(AND(N127="N",'ENDC-mmW_BE'!AR124=TRUE),IF('ENDC-mmW_BE'!AT124=FALSE,"Check #Layers entered in Overview tab is correct.",""),""))</f>
        <v/>
      </c>
      <c r="P127" s="22" t="s">
        <v>3570</v>
      </c>
      <c r="Q127" s="22" t="s">
        <v>1650</v>
      </c>
      <c r="R127" s="22"/>
    </row>
    <row r="128" spans="1:18" ht="15" x14ac:dyDescent="0.15">
      <c r="A128" s="19" t="s">
        <v>2330</v>
      </c>
      <c r="B128" s="19" t="s">
        <v>2331</v>
      </c>
      <c r="C128" s="19">
        <v>1</v>
      </c>
      <c r="D128" s="19">
        <v>1</v>
      </c>
      <c r="E128" s="19">
        <v>1</v>
      </c>
      <c r="F128" s="19" t="s">
        <v>865</v>
      </c>
      <c r="G128" s="19" t="s">
        <v>2020</v>
      </c>
      <c r="H128" s="19">
        <v>4</v>
      </c>
      <c r="I128" s="19">
        <v>6</v>
      </c>
      <c r="J128" s="19">
        <v>10</v>
      </c>
      <c r="K128" s="19" t="s">
        <v>316</v>
      </c>
      <c r="L128" s="19" t="s">
        <v>2086</v>
      </c>
      <c r="M128" s="19" t="s">
        <v>66</v>
      </c>
      <c r="N128" s="19" t="str">
        <f>'ENDC-mmW_BE'!AV125</f>
        <v>N</v>
      </c>
      <c r="O128" s="19" t="str">
        <f>IF(N128="E","Please respond in Vendor Input column for all applicable UL combinations.",IF(AND(N128="N",'ENDC-mmW_BE'!AR125=TRUE),IF('ENDC-mmW_BE'!AT125=FALSE,"Check #Layers entered in Overview tab is correct.",""),""))</f>
        <v/>
      </c>
      <c r="P128" s="20" t="s">
        <v>3570</v>
      </c>
      <c r="Q128" s="20" t="s">
        <v>1650</v>
      </c>
      <c r="R128" s="20"/>
    </row>
    <row r="129" spans="1:18" ht="15" x14ac:dyDescent="0.15">
      <c r="A129" s="21" t="s">
        <v>2332</v>
      </c>
      <c r="B129" s="21" t="s">
        <v>2333</v>
      </c>
      <c r="C129" s="21">
        <v>1</v>
      </c>
      <c r="D129" s="21">
        <v>1</v>
      </c>
      <c r="E129" s="21">
        <v>1</v>
      </c>
      <c r="F129" s="21" t="s">
        <v>868</v>
      </c>
      <c r="G129" s="21" t="s">
        <v>2020</v>
      </c>
      <c r="H129" s="21">
        <v>4</v>
      </c>
      <c r="I129" s="21">
        <v>6</v>
      </c>
      <c r="J129" s="21">
        <v>10</v>
      </c>
      <c r="K129" s="21" t="s">
        <v>316</v>
      </c>
      <c r="L129" s="21" t="s">
        <v>2087</v>
      </c>
      <c r="M129" s="21" t="s">
        <v>66</v>
      </c>
      <c r="N129" s="21" t="str">
        <f>'ENDC-mmW_BE'!AV126</f>
        <v>N</v>
      </c>
      <c r="O129" s="21" t="str">
        <f>IF(N129="E","Please respond in Vendor Input column for all applicable UL combinations.",IF(AND(N129="N",'ENDC-mmW_BE'!AR126=TRUE),IF('ENDC-mmW_BE'!AT126=FALSE,"Check #Layers entered in Overview tab is correct.",""),""))</f>
        <v/>
      </c>
      <c r="P129" s="22" t="s">
        <v>3570</v>
      </c>
      <c r="Q129" s="22" t="s">
        <v>1650</v>
      </c>
      <c r="R129" s="22"/>
    </row>
    <row r="130" spans="1:18" ht="15" x14ac:dyDescent="0.15">
      <c r="A130" s="19" t="s">
        <v>2334</v>
      </c>
      <c r="B130" s="19" t="s">
        <v>2335</v>
      </c>
      <c r="C130" s="19">
        <v>1</v>
      </c>
      <c r="D130" s="19">
        <v>1</v>
      </c>
      <c r="E130" s="19">
        <v>1</v>
      </c>
      <c r="F130" s="19" t="s">
        <v>865</v>
      </c>
      <c r="G130" s="19" t="s">
        <v>2020</v>
      </c>
      <c r="H130" s="19">
        <v>4</v>
      </c>
      <c r="I130" s="19">
        <v>6</v>
      </c>
      <c r="J130" s="19">
        <v>10</v>
      </c>
      <c r="K130" s="19" t="s">
        <v>322</v>
      </c>
      <c r="L130" s="19" t="s">
        <v>2088</v>
      </c>
      <c r="M130" s="19" t="s">
        <v>62</v>
      </c>
      <c r="N130" s="19" t="str">
        <f>'ENDC-mmW_BE'!AV127</f>
        <v>N</v>
      </c>
      <c r="O130" s="19" t="str">
        <f>IF(N130="E","Please respond in Vendor Input column for all applicable UL combinations.",IF(AND(N130="N",'ENDC-mmW_BE'!AR127=TRUE),IF('ENDC-mmW_BE'!AT127=FALSE,"Check #Layers entered in Overview tab is correct.",""),""))</f>
        <v/>
      </c>
      <c r="P130" s="20" t="s">
        <v>3570</v>
      </c>
      <c r="Q130" s="20" t="s">
        <v>1650</v>
      </c>
      <c r="R130" s="20"/>
    </row>
    <row r="131" spans="1:18" ht="15" x14ac:dyDescent="0.15">
      <c r="A131" s="21" t="s">
        <v>2336</v>
      </c>
      <c r="B131" s="21" t="s">
        <v>2337</v>
      </c>
      <c r="C131" s="21">
        <v>1</v>
      </c>
      <c r="D131" s="21">
        <v>1</v>
      </c>
      <c r="E131" s="21">
        <v>1</v>
      </c>
      <c r="F131" s="21" t="s">
        <v>868</v>
      </c>
      <c r="G131" s="21" t="s">
        <v>2020</v>
      </c>
      <c r="H131" s="21">
        <v>4</v>
      </c>
      <c r="I131" s="21">
        <v>6</v>
      </c>
      <c r="J131" s="21">
        <v>10</v>
      </c>
      <c r="K131" s="21" t="s">
        <v>322</v>
      </c>
      <c r="L131" s="21" t="s">
        <v>2089</v>
      </c>
      <c r="M131" s="21" t="s">
        <v>62</v>
      </c>
      <c r="N131" s="21" t="str">
        <f>'ENDC-mmW_BE'!AV128</f>
        <v>N</v>
      </c>
      <c r="O131" s="21" t="str">
        <f>IF(N131="E","Please respond in Vendor Input column for all applicable UL combinations.",IF(AND(N131="N",'ENDC-mmW_BE'!AR128=TRUE),IF('ENDC-mmW_BE'!AT128=FALSE,"Check #Layers entered in Overview tab is correct.",""),""))</f>
        <v/>
      </c>
      <c r="P131" s="22" t="s">
        <v>3570</v>
      </c>
      <c r="Q131" s="22" t="s">
        <v>1650</v>
      </c>
      <c r="R131" s="22"/>
    </row>
    <row r="132" spans="1:18" ht="15" x14ac:dyDescent="0.15">
      <c r="A132" s="19" t="s">
        <v>2338</v>
      </c>
      <c r="B132" s="19" t="s">
        <v>2339</v>
      </c>
      <c r="C132" s="19">
        <v>1</v>
      </c>
      <c r="D132" s="19">
        <v>1</v>
      </c>
      <c r="E132" s="19">
        <v>1</v>
      </c>
      <c r="F132" s="19" t="s">
        <v>862</v>
      </c>
      <c r="G132" s="19" t="s">
        <v>2020</v>
      </c>
      <c r="H132" s="19">
        <v>4</v>
      </c>
      <c r="I132" s="19">
        <v>6</v>
      </c>
      <c r="J132" s="19">
        <v>10</v>
      </c>
      <c r="K132" s="19" t="s">
        <v>316</v>
      </c>
      <c r="L132" s="19" t="s">
        <v>2090</v>
      </c>
      <c r="M132" s="19" t="s">
        <v>66</v>
      </c>
      <c r="N132" s="19" t="str">
        <f>'ENDC-mmW_BE'!AV129</f>
        <v>N</v>
      </c>
      <c r="O132" s="19" t="str">
        <f>IF(N132="E","Please respond in Vendor Input column for all applicable UL combinations.",IF(AND(N132="N",'ENDC-mmW_BE'!AR129=TRUE),IF('ENDC-mmW_BE'!AT129=FALSE,"Check #Layers entered in Overview tab is correct.",""),""))</f>
        <v/>
      </c>
      <c r="P132" s="20" t="s">
        <v>3570</v>
      </c>
      <c r="Q132" s="20" t="s">
        <v>1650</v>
      </c>
      <c r="R132" s="20"/>
    </row>
    <row r="133" spans="1:18" ht="15" x14ac:dyDescent="0.15">
      <c r="A133" s="21" t="s">
        <v>2340</v>
      </c>
      <c r="B133" s="21" t="s">
        <v>2341</v>
      </c>
      <c r="C133" s="21">
        <v>1</v>
      </c>
      <c r="D133" s="21">
        <v>1</v>
      </c>
      <c r="E133" s="21">
        <v>1</v>
      </c>
      <c r="F133" s="21" t="s">
        <v>862</v>
      </c>
      <c r="G133" s="21" t="s">
        <v>2020</v>
      </c>
      <c r="H133" s="21">
        <v>4</v>
      </c>
      <c r="I133" s="21">
        <v>6</v>
      </c>
      <c r="J133" s="21">
        <v>10</v>
      </c>
      <c r="K133" s="21" t="s">
        <v>316</v>
      </c>
      <c r="L133" s="21" t="s">
        <v>2091</v>
      </c>
      <c r="M133" s="21" t="s">
        <v>66</v>
      </c>
      <c r="N133" s="21" t="str">
        <f>'ENDC-mmW_BE'!AV130</f>
        <v>N</v>
      </c>
      <c r="O133" s="21" t="str">
        <f>IF(N133="E","Please respond in Vendor Input column for all applicable UL combinations.",IF(AND(N133="N",'ENDC-mmW_BE'!AR130=TRUE),IF('ENDC-mmW_BE'!AT130=FALSE,"Check #Layers entered in Overview tab is correct.",""),""))</f>
        <v/>
      </c>
      <c r="P133" s="22" t="s">
        <v>3570</v>
      </c>
      <c r="Q133" s="22" t="s">
        <v>1650</v>
      </c>
      <c r="R133" s="22"/>
    </row>
    <row r="134" spans="1:18" ht="15" x14ac:dyDescent="0.15">
      <c r="A134" s="19" t="s">
        <v>2342</v>
      </c>
      <c r="B134" s="19" t="s">
        <v>2343</v>
      </c>
      <c r="C134" s="19">
        <v>1</v>
      </c>
      <c r="D134" s="19">
        <v>1</v>
      </c>
      <c r="E134" s="19">
        <v>1</v>
      </c>
      <c r="F134" s="19" t="s">
        <v>862</v>
      </c>
      <c r="G134" s="19" t="s">
        <v>2020</v>
      </c>
      <c r="H134" s="19">
        <v>4</v>
      </c>
      <c r="I134" s="19">
        <v>6</v>
      </c>
      <c r="J134" s="19">
        <v>10</v>
      </c>
      <c r="K134" s="19" t="s">
        <v>322</v>
      </c>
      <c r="L134" s="19" t="s">
        <v>2092</v>
      </c>
      <c r="M134" s="19" t="s">
        <v>62</v>
      </c>
      <c r="N134" s="19" t="str">
        <f>'ENDC-mmW_BE'!AV131</f>
        <v>N</v>
      </c>
      <c r="O134" s="19" t="str">
        <f>IF(N134="E","Please respond in Vendor Input column for all applicable UL combinations.",IF(AND(N134="N",'ENDC-mmW_BE'!AR131=TRUE),IF('ENDC-mmW_BE'!AT131=FALSE,"Check #Layers entered in Overview tab is correct.",""),""))</f>
        <v/>
      </c>
      <c r="P134" s="20" t="s">
        <v>3570</v>
      </c>
      <c r="Q134" s="20" t="s">
        <v>1650</v>
      </c>
      <c r="R134" s="20"/>
    </row>
    <row r="135" spans="1:18" ht="15" x14ac:dyDescent="0.15">
      <c r="A135" s="21" t="s">
        <v>2344</v>
      </c>
      <c r="B135" s="21" t="s">
        <v>2289</v>
      </c>
      <c r="C135" s="21">
        <v>2</v>
      </c>
      <c r="D135" s="21">
        <v>1</v>
      </c>
      <c r="E135" s="21">
        <v>1</v>
      </c>
      <c r="F135" s="21" t="s">
        <v>857</v>
      </c>
      <c r="G135" s="21" t="s">
        <v>2020</v>
      </c>
      <c r="H135" s="21">
        <v>4</v>
      </c>
      <c r="I135" s="21">
        <v>4</v>
      </c>
      <c r="J135" s="21">
        <v>8</v>
      </c>
      <c r="K135" s="21" t="s">
        <v>316</v>
      </c>
      <c r="L135" s="21" t="s">
        <v>2093</v>
      </c>
      <c r="M135" s="21" t="s">
        <v>66</v>
      </c>
      <c r="N135" s="21" t="str">
        <f>'ENDC-mmW_BE'!AV132</f>
        <v>N</v>
      </c>
      <c r="O135" s="21" t="str">
        <f>IF(N135="E","Please respond in Vendor Input column for all applicable UL combinations.",IF(AND(N135="N",'ENDC-mmW_BE'!AR132=TRUE),IF('ENDC-mmW_BE'!AT132=FALSE,"Check #Layers entered in Overview tab is correct.",""),""))</f>
        <v/>
      </c>
      <c r="P135" s="22" t="s">
        <v>3570</v>
      </c>
      <c r="Q135" s="22" t="s">
        <v>1650</v>
      </c>
      <c r="R135" s="22"/>
    </row>
    <row r="136" spans="1:18" ht="15" x14ac:dyDescent="0.15">
      <c r="A136" s="19" t="s">
        <v>2345</v>
      </c>
      <c r="B136" s="19" t="s">
        <v>2291</v>
      </c>
      <c r="C136" s="19">
        <v>2</v>
      </c>
      <c r="D136" s="19">
        <v>1</v>
      </c>
      <c r="E136" s="19">
        <v>1</v>
      </c>
      <c r="F136" s="19" t="s">
        <v>857</v>
      </c>
      <c r="G136" s="19" t="s">
        <v>2020</v>
      </c>
      <c r="H136" s="19">
        <v>4</v>
      </c>
      <c r="I136" s="19">
        <v>4</v>
      </c>
      <c r="J136" s="19">
        <v>8</v>
      </c>
      <c r="K136" s="19" t="s">
        <v>316</v>
      </c>
      <c r="L136" s="19" t="s">
        <v>2094</v>
      </c>
      <c r="M136" s="19" t="s">
        <v>66</v>
      </c>
      <c r="N136" s="19" t="str">
        <f>'ENDC-mmW_BE'!AV133</f>
        <v>N</v>
      </c>
      <c r="O136" s="19" t="str">
        <f>IF(N136="E","Please respond in Vendor Input column for all applicable UL combinations.",IF(AND(N136="N",'ENDC-mmW_BE'!AR133=TRUE),IF('ENDC-mmW_BE'!AT133=FALSE,"Check #Layers entered in Overview tab is correct.",""),""))</f>
        <v/>
      </c>
      <c r="P136" s="20" t="s">
        <v>3570</v>
      </c>
      <c r="Q136" s="20" t="s">
        <v>1650</v>
      </c>
      <c r="R136" s="20"/>
    </row>
    <row r="137" spans="1:18" ht="15" x14ac:dyDescent="0.15">
      <c r="A137" s="21" t="s">
        <v>2346</v>
      </c>
      <c r="B137" s="21" t="s">
        <v>2293</v>
      </c>
      <c r="C137" s="21">
        <v>2</v>
      </c>
      <c r="D137" s="21">
        <v>1</v>
      </c>
      <c r="E137" s="21">
        <v>1</v>
      </c>
      <c r="F137" s="21" t="s">
        <v>857</v>
      </c>
      <c r="G137" s="21" t="s">
        <v>2020</v>
      </c>
      <c r="H137" s="21">
        <v>4</v>
      </c>
      <c r="I137" s="21">
        <v>4</v>
      </c>
      <c r="J137" s="21">
        <v>8</v>
      </c>
      <c r="K137" s="21" t="s">
        <v>322</v>
      </c>
      <c r="L137" s="21" t="s">
        <v>2095</v>
      </c>
      <c r="M137" s="21" t="s">
        <v>62</v>
      </c>
      <c r="N137" s="21" t="str">
        <f>'ENDC-mmW_BE'!AV134</f>
        <v>N</v>
      </c>
      <c r="O137" s="21" t="str">
        <f>IF(N137="E","Please respond in Vendor Input column for all applicable UL combinations.",IF(AND(N137="N",'ENDC-mmW_BE'!AR134=TRUE),IF('ENDC-mmW_BE'!AT134=FALSE,"Check #Layers entered in Overview tab is correct.",""),""))</f>
        <v/>
      </c>
      <c r="P137" s="22" t="s">
        <v>3570</v>
      </c>
      <c r="Q137" s="22" t="s">
        <v>1650</v>
      </c>
      <c r="R137" s="22"/>
    </row>
    <row r="138" spans="1:18" ht="15" x14ac:dyDescent="0.15">
      <c r="A138" s="19" t="s">
        <v>2347</v>
      </c>
      <c r="B138" s="19" t="s">
        <v>2327</v>
      </c>
      <c r="C138" s="19">
        <v>1</v>
      </c>
      <c r="D138" s="19">
        <v>1</v>
      </c>
      <c r="E138" s="19">
        <v>1</v>
      </c>
      <c r="F138" s="19" t="s">
        <v>865</v>
      </c>
      <c r="G138" s="19" t="s">
        <v>2020</v>
      </c>
      <c r="H138" s="19">
        <v>2</v>
      </c>
      <c r="I138" s="19">
        <v>6</v>
      </c>
      <c r="J138" s="19">
        <v>8</v>
      </c>
      <c r="K138" s="19" t="s">
        <v>316</v>
      </c>
      <c r="L138" s="19" t="s">
        <v>2096</v>
      </c>
      <c r="M138" s="19" t="s">
        <v>66</v>
      </c>
      <c r="N138" s="19" t="str">
        <f>'ENDC-mmW_BE'!AV135</f>
        <v>N</v>
      </c>
      <c r="O138" s="19" t="str">
        <f>IF(N138="E","Please respond in Vendor Input column for all applicable UL combinations.",IF(AND(N138="N",'ENDC-mmW_BE'!AR135=TRUE),IF('ENDC-mmW_BE'!AT135=FALSE,"Check #Layers entered in Overview tab is correct.",""),""))</f>
        <v/>
      </c>
      <c r="P138" s="20" t="s">
        <v>3570</v>
      </c>
      <c r="Q138" s="20" t="s">
        <v>1650</v>
      </c>
      <c r="R138" s="20"/>
    </row>
    <row r="139" spans="1:18" ht="15" x14ac:dyDescent="0.15">
      <c r="A139" s="21" t="s">
        <v>2348</v>
      </c>
      <c r="B139" s="21" t="s">
        <v>2329</v>
      </c>
      <c r="C139" s="21">
        <v>1</v>
      </c>
      <c r="D139" s="21">
        <v>1</v>
      </c>
      <c r="E139" s="21">
        <v>1</v>
      </c>
      <c r="F139" s="21" t="s">
        <v>868</v>
      </c>
      <c r="G139" s="21" t="s">
        <v>2020</v>
      </c>
      <c r="H139" s="21">
        <v>2</v>
      </c>
      <c r="I139" s="21">
        <v>6</v>
      </c>
      <c r="J139" s="21">
        <v>8</v>
      </c>
      <c r="K139" s="21" t="s">
        <v>316</v>
      </c>
      <c r="L139" s="21" t="s">
        <v>2097</v>
      </c>
      <c r="M139" s="21" t="s">
        <v>66</v>
      </c>
      <c r="N139" s="21" t="str">
        <f>'ENDC-mmW_BE'!AV136</f>
        <v>N</v>
      </c>
      <c r="O139" s="21" t="str">
        <f>IF(N139="E","Please respond in Vendor Input column for all applicable UL combinations.",IF(AND(N139="N",'ENDC-mmW_BE'!AR136=TRUE),IF('ENDC-mmW_BE'!AT136=FALSE,"Check #Layers entered in Overview tab is correct.",""),""))</f>
        <v/>
      </c>
      <c r="P139" s="22" t="s">
        <v>3570</v>
      </c>
      <c r="Q139" s="22" t="s">
        <v>1650</v>
      </c>
      <c r="R139" s="22"/>
    </row>
    <row r="140" spans="1:18" ht="15" x14ac:dyDescent="0.15">
      <c r="A140" s="19" t="s">
        <v>2349</v>
      </c>
      <c r="B140" s="19" t="s">
        <v>2350</v>
      </c>
      <c r="C140" s="19">
        <v>1</v>
      </c>
      <c r="D140" s="19">
        <v>1</v>
      </c>
      <c r="E140" s="19">
        <v>1</v>
      </c>
      <c r="F140" s="19" t="s">
        <v>872</v>
      </c>
      <c r="G140" s="19" t="s">
        <v>2020</v>
      </c>
      <c r="H140" s="19">
        <v>2</v>
      </c>
      <c r="I140" s="19">
        <v>6</v>
      </c>
      <c r="J140" s="19">
        <v>8</v>
      </c>
      <c r="K140" s="19" t="s">
        <v>316</v>
      </c>
      <c r="L140" s="19" t="s">
        <v>2098</v>
      </c>
      <c r="M140" s="19" t="s">
        <v>66</v>
      </c>
      <c r="N140" s="19" t="str">
        <f>'ENDC-mmW_BE'!AV137</f>
        <v>N</v>
      </c>
      <c r="O140" s="19" t="str">
        <f>IF(N140="E","Please respond in Vendor Input column for all applicable UL combinations.",IF(AND(N140="N",'ENDC-mmW_BE'!AR137=TRUE),IF('ENDC-mmW_BE'!AT137=FALSE,"Check #Layers entered in Overview tab is correct.",""),""))</f>
        <v/>
      </c>
      <c r="P140" s="20" t="s">
        <v>3570</v>
      </c>
      <c r="Q140" s="20" t="s">
        <v>1650</v>
      </c>
      <c r="R140" s="20"/>
    </row>
    <row r="141" spans="1:18" ht="15" x14ac:dyDescent="0.15">
      <c r="A141" s="21" t="s">
        <v>2351</v>
      </c>
      <c r="B141" s="21" t="s">
        <v>2331</v>
      </c>
      <c r="C141" s="21">
        <v>1</v>
      </c>
      <c r="D141" s="21">
        <v>1</v>
      </c>
      <c r="E141" s="21">
        <v>1</v>
      </c>
      <c r="F141" s="21" t="s">
        <v>865</v>
      </c>
      <c r="G141" s="21" t="s">
        <v>2020</v>
      </c>
      <c r="H141" s="21">
        <v>2</v>
      </c>
      <c r="I141" s="21">
        <v>6</v>
      </c>
      <c r="J141" s="21">
        <v>8</v>
      </c>
      <c r="K141" s="21" t="s">
        <v>316</v>
      </c>
      <c r="L141" s="21" t="s">
        <v>2099</v>
      </c>
      <c r="M141" s="21" t="s">
        <v>66</v>
      </c>
      <c r="N141" s="21" t="str">
        <f>'ENDC-mmW_BE'!AV138</f>
        <v>N</v>
      </c>
      <c r="O141" s="21" t="str">
        <f>IF(N141="E","Please respond in Vendor Input column for all applicable UL combinations.",IF(AND(N141="N",'ENDC-mmW_BE'!AR138=TRUE),IF('ENDC-mmW_BE'!AT138=FALSE,"Check #Layers entered in Overview tab is correct.",""),""))</f>
        <v/>
      </c>
      <c r="P141" s="22" t="s">
        <v>3570</v>
      </c>
      <c r="Q141" s="22" t="s">
        <v>1650</v>
      </c>
      <c r="R141" s="22"/>
    </row>
    <row r="142" spans="1:18" ht="15" x14ac:dyDescent="0.15">
      <c r="A142" s="19" t="s">
        <v>2352</v>
      </c>
      <c r="B142" s="19" t="s">
        <v>2333</v>
      </c>
      <c r="C142" s="19">
        <v>1</v>
      </c>
      <c r="D142" s="19">
        <v>1</v>
      </c>
      <c r="E142" s="19">
        <v>1</v>
      </c>
      <c r="F142" s="19" t="s">
        <v>868</v>
      </c>
      <c r="G142" s="19" t="s">
        <v>2020</v>
      </c>
      <c r="H142" s="19">
        <v>2</v>
      </c>
      <c r="I142" s="19">
        <v>6</v>
      </c>
      <c r="J142" s="19">
        <v>8</v>
      </c>
      <c r="K142" s="19" t="s">
        <v>316</v>
      </c>
      <c r="L142" s="19" t="s">
        <v>2100</v>
      </c>
      <c r="M142" s="19" t="s">
        <v>66</v>
      </c>
      <c r="N142" s="19" t="str">
        <f>'ENDC-mmW_BE'!AV139</f>
        <v>N</v>
      </c>
      <c r="O142" s="19" t="str">
        <f>IF(N142="E","Please respond in Vendor Input column for all applicable UL combinations.",IF(AND(N142="N",'ENDC-mmW_BE'!AR139=TRUE),IF('ENDC-mmW_BE'!AT139=FALSE,"Check #Layers entered in Overview tab is correct.",""),""))</f>
        <v/>
      </c>
      <c r="P142" s="20" t="s">
        <v>3570</v>
      </c>
      <c r="Q142" s="20" t="s">
        <v>1650</v>
      </c>
      <c r="R142" s="20"/>
    </row>
    <row r="143" spans="1:18" ht="15" x14ac:dyDescent="0.15">
      <c r="A143" s="21" t="s">
        <v>2353</v>
      </c>
      <c r="B143" s="21" t="s">
        <v>2354</v>
      </c>
      <c r="C143" s="21">
        <v>1</v>
      </c>
      <c r="D143" s="21">
        <v>1</v>
      </c>
      <c r="E143" s="21">
        <v>1</v>
      </c>
      <c r="F143" s="21" t="s">
        <v>872</v>
      </c>
      <c r="G143" s="21" t="s">
        <v>2020</v>
      </c>
      <c r="H143" s="21">
        <v>2</v>
      </c>
      <c r="I143" s="21">
        <v>6</v>
      </c>
      <c r="J143" s="21">
        <v>8</v>
      </c>
      <c r="K143" s="21" t="s">
        <v>316</v>
      </c>
      <c r="L143" s="21" t="s">
        <v>2101</v>
      </c>
      <c r="M143" s="21" t="s">
        <v>66</v>
      </c>
      <c r="N143" s="21" t="str">
        <f>'ENDC-mmW_BE'!AV140</f>
        <v>N</v>
      </c>
      <c r="O143" s="21" t="str">
        <f>IF(N143="E","Please respond in Vendor Input column for all applicable UL combinations.",IF(AND(N143="N",'ENDC-mmW_BE'!AR140=TRUE),IF('ENDC-mmW_BE'!AT140=FALSE,"Check #Layers entered in Overview tab is correct.",""),""))</f>
        <v/>
      </c>
      <c r="P143" s="22" t="s">
        <v>3570</v>
      </c>
      <c r="Q143" s="22" t="s">
        <v>1650</v>
      </c>
      <c r="R143" s="22"/>
    </row>
    <row r="144" spans="1:18" ht="15" x14ac:dyDescent="0.15">
      <c r="A144" s="19" t="s">
        <v>2355</v>
      </c>
      <c r="B144" s="19" t="s">
        <v>2335</v>
      </c>
      <c r="C144" s="19">
        <v>1</v>
      </c>
      <c r="D144" s="19">
        <v>1</v>
      </c>
      <c r="E144" s="19">
        <v>1</v>
      </c>
      <c r="F144" s="19" t="s">
        <v>865</v>
      </c>
      <c r="G144" s="19" t="s">
        <v>2020</v>
      </c>
      <c r="H144" s="19">
        <v>2</v>
      </c>
      <c r="I144" s="19">
        <v>6</v>
      </c>
      <c r="J144" s="19">
        <v>8</v>
      </c>
      <c r="K144" s="19" t="s">
        <v>322</v>
      </c>
      <c r="L144" s="19" t="s">
        <v>2102</v>
      </c>
      <c r="M144" s="19" t="s">
        <v>62</v>
      </c>
      <c r="N144" s="19" t="str">
        <f>'ENDC-mmW_BE'!AV141</f>
        <v>N</v>
      </c>
      <c r="O144" s="19" t="str">
        <f>IF(N144="E","Please respond in Vendor Input column for all applicable UL combinations.",IF(AND(N144="N",'ENDC-mmW_BE'!AR141=TRUE),IF('ENDC-mmW_BE'!AT141=FALSE,"Check #Layers entered in Overview tab is correct.",""),""))</f>
        <v/>
      </c>
      <c r="P144" s="20" t="s">
        <v>3570</v>
      </c>
      <c r="Q144" s="20" t="s">
        <v>1650</v>
      </c>
      <c r="R144" s="20"/>
    </row>
    <row r="145" spans="1:18" ht="15" x14ac:dyDescent="0.15">
      <c r="A145" s="21" t="s">
        <v>2356</v>
      </c>
      <c r="B145" s="21" t="s">
        <v>2337</v>
      </c>
      <c r="C145" s="21">
        <v>1</v>
      </c>
      <c r="D145" s="21">
        <v>1</v>
      </c>
      <c r="E145" s="21">
        <v>1</v>
      </c>
      <c r="F145" s="21" t="s">
        <v>868</v>
      </c>
      <c r="G145" s="21" t="s">
        <v>2020</v>
      </c>
      <c r="H145" s="21">
        <v>2</v>
      </c>
      <c r="I145" s="21">
        <v>6</v>
      </c>
      <c r="J145" s="21">
        <v>8</v>
      </c>
      <c r="K145" s="21" t="s">
        <v>322</v>
      </c>
      <c r="L145" s="21" t="s">
        <v>2103</v>
      </c>
      <c r="M145" s="21" t="s">
        <v>62</v>
      </c>
      <c r="N145" s="21" t="str">
        <f>'ENDC-mmW_BE'!AV142</f>
        <v>N</v>
      </c>
      <c r="O145" s="21" t="str">
        <f>IF(N145="E","Please respond in Vendor Input column for all applicable UL combinations.",IF(AND(N145="N",'ENDC-mmW_BE'!AR142=TRUE),IF('ENDC-mmW_BE'!AT142=FALSE,"Check #Layers entered in Overview tab is correct.",""),""))</f>
        <v/>
      </c>
      <c r="P145" s="22" t="s">
        <v>3570</v>
      </c>
      <c r="Q145" s="22" t="s">
        <v>1650</v>
      </c>
      <c r="R145" s="22"/>
    </row>
    <row r="146" spans="1:18" ht="15" x14ac:dyDescent="0.15">
      <c r="A146" s="19" t="s">
        <v>2357</v>
      </c>
      <c r="B146" s="19" t="s">
        <v>2358</v>
      </c>
      <c r="C146" s="19">
        <v>1</v>
      </c>
      <c r="D146" s="19">
        <v>1</v>
      </c>
      <c r="E146" s="19">
        <v>1</v>
      </c>
      <c r="F146" s="19" t="s">
        <v>872</v>
      </c>
      <c r="G146" s="19" t="s">
        <v>2020</v>
      </c>
      <c r="H146" s="19">
        <v>2</v>
      </c>
      <c r="I146" s="19">
        <v>6</v>
      </c>
      <c r="J146" s="19">
        <v>8</v>
      </c>
      <c r="K146" s="19" t="s">
        <v>322</v>
      </c>
      <c r="L146" s="19" t="s">
        <v>2104</v>
      </c>
      <c r="M146" s="19" t="s">
        <v>62</v>
      </c>
      <c r="N146" s="19" t="str">
        <f>'ENDC-mmW_BE'!AV143</f>
        <v>N</v>
      </c>
      <c r="O146" s="19" t="str">
        <f>IF(N146="E","Please respond in Vendor Input column for all applicable UL combinations.",IF(AND(N146="N",'ENDC-mmW_BE'!AR143=TRUE),IF('ENDC-mmW_BE'!AT143=FALSE,"Check #Layers entered in Overview tab is correct.",""),""))</f>
        <v/>
      </c>
      <c r="P146" s="20" t="s">
        <v>3570</v>
      </c>
      <c r="Q146" s="20" t="s">
        <v>1650</v>
      </c>
      <c r="R146" s="20"/>
    </row>
    <row r="147" spans="1:18" ht="15" x14ac:dyDescent="0.15">
      <c r="A147" s="21" t="s">
        <v>2359</v>
      </c>
      <c r="B147" s="21" t="s">
        <v>2339</v>
      </c>
      <c r="C147" s="21">
        <v>1</v>
      </c>
      <c r="D147" s="21">
        <v>1</v>
      </c>
      <c r="E147" s="21">
        <v>1</v>
      </c>
      <c r="F147" s="21" t="s">
        <v>862</v>
      </c>
      <c r="G147" s="21" t="s">
        <v>2020</v>
      </c>
      <c r="H147" s="21">
        <v>2</v>
      </c>
      <c r="I147" s="21">
        <v>6</v>
      </c>
      <c r="J147" s="21">
        <v>8</v>
      </c>
      <c r="K147" s="21" t="s">
        <v>316</v>
      </c>
      <c r="L147" s="21" t="s">
        <v>2105</v>
      </c>
      <c r="M147" s="21" t="s">
        <v>66</v>
      </c>
      <c r="N147" s="21" t="str">
        <f>'ENDC-mmW_BE'!AV144</f>
        <v>N</v>
      </c>
      <c r="O147" s="21" t="str">
        <f>IF(N147="E","Please respond in Vendor Input column for all applicable UL combinations.",IF(AND(N147="N",'ENDC-mmW_BE'!AR144=TRUE),IF('ENDC-mmW_BE'!AT144=FALSE,"Check #Layers entered in Overview tab is correct.",""),""))</f>
        <v/>
      </c>
      <c r="P147" s="22" t="s">
        <v>3570</v>
      </c>
      <c r="Q147" s="22" t="s">
        <v>1650</v>
      </c>
      <c r="R147" s="22"/>
    </row>
    <row r="148" spans="1:18" ht="15" x14ac:dyDescent="0.15">
      <c r="A148" s="19" t="s">
        <v>2360</v>
      </c>
      <c r="B148" s="19" t="s">
        <v>2341</v>
      </c>
      <c r="C148" s="19">
        <v>1</v>
      </c>
      <c r="D148" s="19">
        <v>1</v>
      </c>
      <c r="E148" s="19">
        <v>1</v>
      </c>
      <c r="F148" s="19" t="s">
        <v>862</v>
      </c>
      <c r="G148" s="19" t="s">
        <v>2020</v>
      </c>
      <c r="H148" s="19">
        <v>2</v>
      </c>
      <c r="I148" s="19">
        <v>6</v>
      </c>
      <c r="J148" s="19">
        <v>8</v>
      </c>
      <c r="K148" s="19" t="s">
        <v>316</v>
      </c>
      <c r="L148" s="19" t="s">
        <v>2106</v>
      </c>
      <c r="M148" s="19" t="s">
        <v>66</v>
      </c>
      <c r="N148" s="19" t="str">
        <f>'ENDC-mmW_BE'!AV145</f>
        <v>N</v>
      </c>
      <c r="O148" s="19" t="str">
        <f>IF(N148="E","Please respond in Vendor Input column for all applicable UL combinations.",IF(AND(N148="N",'ENDC-mmW_BE'!AR145=TRUE),IF('ENDC-mmW_BE'!AT145=FALSE,"Check #Layers entered in Overview tab is correct.",""),""))</f>
        <v/>
      </c>
      <c r="P148" s="20" t="s">
        <v>3570</v>
      </c>
      <c r="Q148" s="20" t="s">
        <v>1650</v>
      </c>
      <c r="R148" s="20"/>
    </row>
    <row r="149" spans="1:18" ht="15" x14ac:dyDescent="0.15">
      <c r="A149" s="21" t="s">
        <v>2361</v>
      </c>
      <c r="B149" s="21" t="s">
        <v>2343</v>
      </c>
      <c r="C149" s="21">
        <v>1</v>
      </c>
      <c r="D149" s="21">
        <v>1</v>
      </c>
      <c r="E149" s="21">
        <v>1</v>
      </c>
      <c r="F149" s="21" t="s">
        <v>862</v>
      </c>
      <c r="G149" s="21" t="s">
        <v>2020</v>
      </c>
      <c r="H149" s="21">
        <v>2</v>
      </c>
      <c r="I149" s="21">
        <v>6</v>
      </c>
      <c r="J149" s="21">
        <v>8</v>
      </c>
      <c r="K149" s="21" t="s">
        <v>322</v>
      </c>
      <c r="L149" s="21" t="s">
        <v>2107</v>
      </c>
      <c r="M149" s="21" t="s">
        <v>62</v>
      </c>
      <c r="N149" s="21" t="str">
        <f>'ENDC-mmW_BE'!AV146</f>
        <v>N</v>
      </c>
      <c r="O149" s="21" t="str">
        <f>IF(N149="E","Please respond in Vendor Input column for all applicable UL combinations.",IF(AND(N149="N",'ENDC-mmW_BE'!AR146=TRUE),IF('ENDC-mmW_BE'!AT146=FALSE,"Check #Layers entered in Overview tab is correct.",""),""))</f>
        <v/>
      </c>
      <c r="P149" s="22" t="s">
        <v>3570</v>
      </c>
      <c r="Q149" s="22" t="s">
        <v>1650</v>
      </c>
      <c r="R149" s="22"/>
    </row>
    <row r="150" spans="1:18" ht="15" x14ac:dyDescent="0.15">
      <c r="A150" s="19" t="s">
        <v>2362</v>
      </c>
      <c r="B150" s="19" t="s">
        <v>2363</v>
      </c>
      <c r="C150" s="19">
        <v>1</v>
      </c>
      <c r="D150" s="19">
        <v>1</v>
      </c>
      <c r="E150" s="19">
        <v>1</v>
      </c>
      <c r="F150" s="19" t="s">
        <v>865</v>
      </c>
      <c r="G150" s="19" t="s">
        <v>2020</v>
      </c>
      <c r="H150" s="19">
        <v>4</v>
      </c>
      <c r="I150" s="19">
        <v>4</v>
      </c>
      <c r="J150" s="19">
        <v>8</v>
      </c>
      <c r="K150" s="19" t="s">
        <v>316</v>
      </c>
      <c r="L150" s="19" t="s">
        <v>2108</v>
      </c>
      <c r="M150" s="19" t="s">
        <v>66</v>
      </c>
      <c r="N150" s="19" t="str">
        <f>'ENDC-mmW_BE'!AV147</f>
        <v>N</v>
      </c>
      <c r="O150" s="19" t="str">
        <f>IF(N150="E","Please respond in Vendor Input column for all applicable UL combinations.",IF(AND(N150="N",'ENDC-mmW_BE'!AR147=TRUE),IF('ENDC-mmW_BE'!AT147=FALSE,"Check #Layers entered in Overview tab is correct.",""),""))</f>
        <v/>
      </c>
      <c r="P150" s="20" t="s">
        <v>3570</v>
      </c>
      <c r="Q150" s="20" t="s">
        <v>1650</v>
      </c>
      <c r="R150" s="20"/>
    </row>
    <row r="151" spans="1:18" ht="15" x14ac:dyDescent="0.15">
      <c r="A151" s="21" t="s">
        <v>2364</v>
      </c>
      <c r="B151" s="21" t="s">
        <v>2365</v>
      </c>
      <c r="C151" s="21">
        <v>1</v>
      </c>
      <c r="D151" s="21">
        <v>1</v>
      </c>
      <c r="E151" s="21">
        <v>1</v>
      </c>
      <c r="F151" s="21" t="s">
        <v>868</v>
      </c>
      <c r="G151" s="21" t="s">
        <v>2020</v>
      </c>
      <c r="H151" s="21">
        <v>4</v>
      </c>
      <c r="I151" s="21">
        <v>4</v>
      </c>
      <c r="J151" s="21">
        <v>8</v>
      </c>
      <c r="K151" s="21" t="s">
        <v>316</v>
      </c>
      <c r="L151" s="21" t="s">
        <v>2109</v>
      </c>
      <c r="M151" s="21" t="s">
        <v>66</v>
      </c>
      <c r="N151" s="21" t="str">
        <f>'ENDC-mmW_BE'!AV148</f>
        <v>N</v>
      </c>
      <c r="O151" s="21" t="str">
        <f>IF(N151="E","Please respond in Vendor Input column for all applicable UL combinations.",IF(AND(N151="N",'ENDC-mmW_BE'!AR148=TRUE),IF('ENDC-mmW_BE'!AT148=FALSE,"Check #Layers entered in Overview tab is correct.",""),""))</f>
        <v/>
      </c>
      <c r="P151" s="22" t="s">
        <v>3570</v>
      </c>
      <c r="Q151" s="22" t="s">
        <v>1650</v>
      </c>
      <c r="R151" s="22"/>
    </row>
    <row r="152" spans="1:18" ht="15" x14ac:dyDescent="0.15">
      <c r="A152" s="19" t="s">
        <v>2366</v>
      </c>
      <c r="B152" s="19" t="s">
        <v>2367</v>
      </c>
      <c r="C152" s="19">
        <v>1</v>
      </c>
      <c r="D152" s="19">
        <v>1</v>
      </c>
      <c r="E152" s="19">
        <v>1</v>
      </c>
      <c r="F152" s="19" t="s">
        <v>865</v>
      </c>
      <c r="G152" s="19" t="s">
        <v>2020</v>
      </c>
      <c r="H152" s="19">
        <v>4</v>
      </c>
      <c r="I152" s="19">
        <v>4</v>
      </c>
      <c r="J152" s="19">
        <v>8</v>
      </c>
      <c r="K152" s="19" t="s">
        <v>316</v>
      </c>
      <c r="L152" s="19" t="s">
        <v>2110</v>
      </c>
      <c r="M152" s="19" t="s">
        <v>66</v>
      </c>
      <c r="N152" s="19" t="str">
        <f>'ENDC-mmW_BE'!AV149</f>
        <v>N</v>
      </c>
      <c r="O152" s="19" t="str">
        <f>IF(N152="E","Please respond in Vendor Input column for all applicable UL combinations.",IF(AND(N152="N",'ENDC-mmW_BE'!AR149=TRUE),IF('ENDC-mmW_BE'!AT149=FALSE,"Check #Layers entered in Overview tab is correct.",""),""))</f>
        <v/>
      </c>
      <c r="P152" s="20" t="s">
        <v>3570</v>
      </c>
      <c r="Q152" s="20" t="s">
        <v>1650</v>
      </c>
      <c r="R152" s="20"/>
    </row>
    <row r="153" spans="1:18" ht="15" x14ac:dyDescent="0.15">
      <c r="A153" s="21" t="s">
        <v>2368</v>
      </c>
      <c r="B153" s="21" t="s">
        <v>2369</v>
      </c>
      <c r="C153" s="21">
        <v>1</v>
      </c>
      <c r="D153" s="21">
        <v>1</v>
      </c>
      <c r="E153" s="21">
        <v>1</v>
      </c>
      <c r="F153" s="21" t="s">
        <v>868</v>
      </c>
      <c r="G153" s="21" t="s">
        <v>2020</v>
      </c>
      <c r="H153" s="21">
        <v>4</v>
      </c>
      <c r="I153" s="21">
        <v>4</v>
      </c>
      <c r="J153" s="21">
        <v>8</v>
      </c>
      <c r="K153" s="21" t="s">
        <v>316</v>
      </c>
      <c r="L153" s="21" t="s">
        <v>2111</v>
      </c>
      <c r="M153" s="21" t="s">
        <v>66</v>
      </c>
      <c r="N153" s="21" t="str">
        <f>'ENDC-mmW_BE'!AV150</f>
        <v>N</v>
      </c>
      <c r="O153" s="21" t="str">
        <f>IF(N153="E","Please respond in Vendor Input column for all applicable UL combinations.",IF(AND(N153="N",'ENDC-mmW_BE'!AR150=TRUE),IF('ENDC-mmW_BE'!AT150=FALSE,"Check #Layers entered in Overview tab is correct.",""),""))</f>
        <v/>
      </c>
      <c r="P153" s="22" t="s">
        <v>3570</v>
      </c>
      <c r="Q153" s="22" t="s">
        <v>1650</v>
      </c>
      <c r="R153" s="22"/>
    </row>
    <row r="154" spans="1:18" ht="15" x14ac:dyDescent="0.15">
      <c r="A154" s="19" t="s">
        <v>2370</v>
      </c>
      <c r="B154" s="19" t="s">
        <v>2371</v>
      </c>
      <c r="C154" s="19">
        <v>1</v>
      </c>
      <c r="D154" s="19">
        <v>1</v>
      </c>
      <c r="E154" s="19">
        <v>1</v>
      </c>
      <c r="F154" s="19" t="s">
        <v>865</v>
      </c>
      <c r="G154" s="19" t="s">
        <v>2020</v>
      </c>
      <c r="H154" s="19">
        <v>4</v>
      </c>
      <c r="I154" s="19">
        <v>4</v>
      </c>
      <c r="J154" s="19">
        <v>8</v>
      </c>
      <c r="K154" s="19" t="s">
        <v>322</v>
      </c>
      <c r="L154" s="19" t="s">
        <v>2112</v>
      </c>
      <c r="M154" s="19" t="s">
        <v>62</v>
      </c>
      <c r="N154" s="19" t="str">
        <f>'ENDC-mmW_BE'!AV151</f>
        <v>N</v>
      </c>
      <c r="O154" s="19" t="str">
        <f>IF(N154="E","Please respond in Vendor Input column for all applicable UL combinations.",IF(AND(N154="N",'ENDC-mmW_BE'!AR151=TRUE),IF('ENDC-mmW_BE'!AT151=FALSE,"Check #Layers entered in Overview tab is correct.",""),""))</f>
        <v/>
      </c>
      <c r="P154" s="20" t="s">
        <v>3570</v>
      </c>
      <c r="Q154" s="20" t="s">
        <v>1650</v>
      </c>
      <c r="R154" s="20"/>
    </row>
    <row r="155" spans="1:18" ht="15" x14ac:dyDescent="0.15">
      <c r="A155" s="21" t="s">
        <v>2372</v>
      </c>
      <c r="B155" s="21" t="s">
        <v>2373</v>
      </c>
      <c r="C155" s="21">
        <v>1</v>
      </c>
      <c r="D155" s="21">
        <v>1</v>
      </c>
      <c r="E155" s="21">
        <v>1</v>
      </c>
      <c r="F155" s="21" t="s">
        <v>868</v>
      </c>
      <c r="G155" s="21" t="s">
        <v>2020</v>
      </c>
      <c r="H155" s="21">
        <v>4</v>
      </c>
      <c r="I155" s="21">
        <v>4</v>
      </c>
      <c r="J155" s="21">
        <v>8</v>
      </c>
      <c r="K155" s="21" t="s">
        <v>322</v>
      </c>
      <c r="L155" s="21" t="s">
        <v>2113</v>
      </c>
      <c r="M155" s="21" t="s">
        <v>62</v>
      </c>
      <c r="N155" s="21" t="str">
        <f>'ENDC-mmW_BE'!AV152</f>
        <v>N</v>
      </c>
      <c r="O155" s="21" t="str">
        <f>IF(N155="E","Please respond in Vendor Input column for all applicable UL combinations.",IF(AND(N155="N",'ENDC-mmW_BE'!AR152=TRUE),IF('ENDC-mmW_BE'!AT152=FALSE,"Check #Layers entered in Overview tab is correct.",""),""))</f>
        <v/>
      </c>
      <c r="P155" s="22" t="s">
        <v>3570</v>
      </c>
      <c r="Q155" s="22" t="s">
        <v>1650</v>
      </c>
      <c r="R155" s="22"/>
    </row>
    <row r="156" spans="1:18" ht="15" x14ac:dyDescent="0.15">
      <c r="A156" s="19" t="s">
        <v>2374</v>
      </c>
      <c r="B156" s="19" t="s">
        <v>2375</v>
      </c>
      <c r="C156" s="19">
        <v>1</v>
      </c>
      <c r="D156" s="19">
        <v>1</v>
      </c>
      <c r="E156" s="19">
        <v>1</v>
      </c>
      <c r="F156" s="19" t="s">
        <v>862</v>
      </c>
      <c r="G156" s="19" t="s">
        <v>2020</v>
      </c>
      <c r="H156" s="19">
        <v>4</v>
      </c>
      <c r="I156" s="19">
        <v>4</v>
      </c>
      <c r="J156" s="19">
        <v>8</v>
      </c>
      <c r="K156" s="19" t="s">
        <v>316</v>
      </c>
      <c r="L156" s="19" t="s">
        <v>2114</v>
      </c>
      <c r="M156" s="19" t="s">
        <v>66</v>
      </c>
      <c r="N156" s="19" t="str">
        <f>'ENDC-mmW_BE'!AV153</f>
        <v>N</v>
      </c>
      <c r="O156" s="19" t="str">
        <f>IF(N156="E","Please respond in Vendor Input column for all applicable UL combinations.",IF(AND(N156="N",'ENDC-mmW_BE'!AR153=TRUE),IF('ENDC-mmW_BE'!AT153=FALSE,"Check #Layers entered in Overview tab is correct.",""),""))</f>
        <v/>
      </c>
      <c r="P156" s="20" t="s">
        <v>3570</v>
      </c>
      <c r="Q156" s="20" t="s">
        <v>1650</v>
      </c>
      <c r="R156" s="20"/>
    </row>
    <row r="157" spans="1:18" ht="15" x14ac:dyDescent="0.15">
      <c r="A157" s="21" t="s">
        <v>2376</v>
      </c>
      <c r="B157" s="21" t="s">
        <v>2377</v>
      </c>
      <c r="C157" s="21">
        <v>1</v>
      </c>
      <c r="D157" s="21">
        <v>1</v>
      </c>
      <c r="E157" s="21">
        <v>1</v>
      </c>
      <c r="F157" s="21" t="s">
        <v>862</v>
      </c>
      <c r="G157" s="21" t="s">
        <v>2020</v>
      </c>
      <c r="H157" s="21">
        <v>4</v>
      </c>
      <c r="I157" s="21">
        <v>4</v>
      </c>
      <c r="J157" s="21">
        <v>8</v>
      </c>
      <c r="K157" s="21" t="s">
        <v>316</v>
      </c>
      <c r="L157" s="21" t="s">
        <v>2115</v>
      </c>
      <c r="M157" s="21" t="s">
        <v>66</v>
      </c>
      <c r="N157" s="21" t="str">
        <f>'ENDC-mmW_BE'!AV154</f>
        <v>N</v>
      </c>
      <c r="O157" s="21" t="str">
        <f>IF(N157="E","Please respond in Vendor Input column for all applicable UL combinations.",IF(AND(N157="N",'ENDC-mmW_BE'!AR154=TRUE),IF('ENDC-mmW_BE'!AT154=FALSE,"Check #Layers entered in Overview tab is correct.",""),""))</f>
        <v/>
      </c>
      <c r="P157" s="22" t="s">
        <v>3570</v>
      </c>
      <c r="Q157" s="22" t="s">
        <v>1650</v>
      </c>
      <c r="R157" s="22"/>
    </row>
    <row r="158" spans="1:18" ht="15" x14ac:dyDescent="0.15">
      <c r="A158" s="19" t="s">
        <v>2378</v>
      </c>
      <c r="B158" s="19" t="s">
        <v>2379</v>
      </c>
      <c r="C158" s="19">
        <v>1</v>
      </c>
      <c r="D158" s="19">
        <v>1</v>
      </c>
      <c r="E158" s="19">
        <v>1</v>
      </c>
      <c r="F158" s="19" t="s">
        <v>862</v>
      </c>
      <c r="G158" s="19" t="s">
        <v>2020</v>
      </c>
      <c r="H158" s="19">
        <v>4</v>
      </c>
      <c r="I158" s="19">
        <v>4</v>
      </c>
      <c r="J158" s="19">
        <v>8</v>
      </c>
      <c r="K158" s="19" t="s">
        <v>322</v>
      </c>
      <c r="L158" s="19" t="s">
        <v>2116</v>
      </c>
      <c r="M158" s="19" t="s">
        <v>62</v>
      </c>
      <c r="N158" s="19" t="str">
        <f>'ENDC-mmW_BE'!AV155</f>
        <v>N</v>
      </c>
      <c r="O158" s="19" t="str">
        <f>IF(N158="E","Please respond in Vendor Input column for all applicable UL combinations.",IF(AND(N158="N",'ENDC-mmW_BE'!AR155=TRUE),IF('ENDC-mmW_BE'!AT155=FALSE,"Check #Layers entered in Overview tab is correct.",""),""))</f>
        <v/>
      </c>
      <c r="P158" s="20" t="s">
        <v>3570</v>
      </c>
      <c r="Q158" s="20" t="s">
        <v>1650</v>
      </c>
      <c r="R158" s="20"/>
    </row>
    <row r="159" spans="1:18" ht="15" x14ac:dyDescent="0.15">
      <c r="A159" s="21" t="s">
        <v>2380</v>
      </c>
      <c r="B159" s="21" t="s">
        <v>2315</v>
      </c>
      <c r="C159" s="21">
        <v>2</v>
      </c>
      <c r="D159" s="21">
        <v>1</v>
      </c>
      <c r="E159" s="21">
        <v>1</v>
      </c>
      <c r="F159" s="21" t="s">
        <v>857</v>
      </c>
      <c r="G159" s="21" t="s">
        <v>2020</v>
      </c>
      <c r="H159" s="21">
        <v>4</v>
      </c>
      <c r="I159" s="21">
        <v>2</v>
      </c>
      <c r="J159" s="21">
        <v>6</v>
      </c>
      <c r="K159" s="21" t="s">
        <v>322</v>
      </c>
      <c r="L159" s="21" t="s">
        <v>2117</v>
      </c>
      <c r="M159" s="21" t="s">
        <v>62</v>
      </c>
      <c r="N159" s="21" t="str">
        <f>'ENDC-mmW_BE'!AV156</f>
        <v>N</v>
      </c>
      <c r="O159" s="21" t="str">
        <f>IF(N159="E","Please respond in Vendor Input column for all applicable UL combinations.",IF(AND(N159="N",'ENDC-mmW_BE'!AR156=TRUE),IF('ENDC-mmW_BE'!AT156=FALSE,"Check #Layers entered in Overview tab is correct.",""),""))</f>
        <v/>
      </c>
      <c r="P159" s="22" t="s">
        <v>3570</v>
      </c>
      <c r="Q159" s="22" t="s">
        <v>1650</v>
      </c>
      <c r="R159" s="22"/>
    </row>
    <row r="160" spans="1:18" ht="15" x14ac:dyDescent="0.15">
      <c r="A160" s="19" t="s">
        <v>2381</v>
      </c>
      <c r="B160" s="19" t="s">
        <v>2363</v>
      </c>
      <c r="C160" s="19">
        <v>1</v>
      </c>
      <c r="D160" s="19">
        <v>1</v>
      </c>
      <c r="E160" s="19">
        <v>1</v>
      </c>
      <c r="F160" s="19" t="s">
        <v>865</v>
      </c>
      <c r="G160" s="19" t="s">
        <v>2020</v>
      </c>
      <c r="H160" s="19">
        <v>2</v>
      </c>
      <c r="I160" s="19">
        <v>4</v>
      </c>
      <c r="J160" s="19">
        <v>6</v>
      </c>
      <c r="K160" s="19" t="s">
        <v>316</v>
      </c>
      <c r="L160" s="19" t="s">
        <v>2118</v>
      </c>
      <c r="M160" s="19" t="s">
        <v>66</v>
      </c>
      <c r="N160" s="19" t="str">
        <f>'ENDC-mmW_BE'!AV157</f>
        <v>N</v>
      </c>
      <c r="O160" s="19" t="str">
        <f>IF(N160="E","Please respond in Vendor Input column for all applicable UL combinations.",IF(AND(N160="N",'ENDC-mmW_BE'!AR157=TRUE),IF('ENDC-mmW_BE'!AT157=FALSE,"Check #Layers entered in Overview tab is correct.",""),""))</f>
        <v/>
      </c>
      <c r="P160" s="20" t="s">
        <v>3570</v>
      </c>
      <c r="Q160" s="20" t="s">
        <v>1650</v>
      </c>
      <c r="R160" s="20"/>
    </row>
    <row r="161" spans="1:18" ht="15" x14ac:dyDescent="0.15">
      <c r="A161" s="21" t="s">
        <v>2382</v>
      </c>
      <c r="B161" s="21" t="s">
        <v>2365</v>
      </c>
      <c r="C161" s="21">
        <v>1</v>
      </c>
      <c r="D161" s="21">
        <v>1</v>
      </c>
      <c r="E161" s="21">
        <v>1</v>
      </c>
      <c r="F161" s="21" t="s">
        <v>868</v>
      </c>
      <c r="G161" s="21" t="s">
        <v>2020</v>
      </c>
      <c r="H161" s="21">
        <v>2</v>
      </c>
      <c r="I161" s="21">
        <v>4</v>
      </c>
      <c r="J161" s="21">
        <v>6</v>
      </c>
      <c r="K161" s="21" t="s">
        <v>316</v>
      </c>
      <c r="L161" s="21" t="s">
        <v>2119</v>
      </c>
      <c r="M161" s="21" t="s">
        <v>66</v>
      </c>
      <c r="N161" s="21" t="str">
        <f>'ENDC-mmW_BE'!AV158</f>
        <v>N</v>
      </c>
      <c r="O161" s="21" t="str">
        <f>IF(N161="E","Please respond in Vendor Input column for all applicable UL combinations.",IF(AND(N161="N",'ENDC-mmW_BE'!AR158=TRUE),IF('ENDC-mmW_BE'!AT158=FALSE,"Check #Layers entered in Overview tab is correct.",""),""))</f>
        <v/>
      </c>
      <c r="P161" s="22" t="s">
        <v>3570</v>
      </c>
      <c r="Q161" s="22" t="s">
        <v>1650</v>
      </c>
      <c r="R161" s="22"/>
    </row>
    <row r="162" spans="1:18" ht="15" x14ac:dyDescent="0.15">
      <c r="A162" s="19" t="s">
        <v>2383</v>
      </c>
      <c r="B162" s="19" t="s">
        <v>2384</v>
      </c>
      <c r="C162" s="19">
        <v>1</v>
      </c>
      <c r="D162" s="19">
        <v>1</v>
      </c>
      <c r="E162" s="19">
        <v>1</v>
      </c>
      <c r="F162" s="19" t="s">
        <v>872</v>
      </c>
      <c r="G162" s="19" t="s">
        <v>2020</v>
      </c>
      <c r="H162" s="19">
        <v>2</v>
      </c>
      <c r="I162" s="19">
        <v>4</v>
      </c>
      <c r="J162" s="19">
        <v>6</v>
      </c>
      <c r="K162" s="19" t="s">
        <v>316</v>
      </c>
      <c r="L162" s="19" t="s">
        <v>2120</v>
      </c>
      <c r="M162" s="19" t="s">
        <v>66</v>
      </c>
      <c r="N162" s="19" t="str">
        <f>'ENDC-mmW_BE'!AV159</f>
        <v>N</v>
      </c>
      <c r="O162" s="19" t="str">
        <f>IF(N162="E","Please respond in Vendor Input column for all applicable UL combinations.",IF(AND(N162="N",'ENDC-mmW_BE'!AR159=TRUE),IF('ENDC-mmW_BE'!AT159=FALSE,"Check #Layers entered in Overview tab is correct.",""),""))</f>
        <v/>
      </c>
      <c r="P162" s="20" t="s">
        <v>3570</v>
      </c>
      <c r="Q162" s="20" t="s">
        <v>1650</v>
      </c>
      <c r="R162" s="20"/>
    </row>
    <row r="163" spans="1:18" ht="15" x14ac:dyDescent="0.15">
      <c r="A163" s="21" t="s">
        <v>2385</v>
      </c>
      <c r="B163" s="21" t="s">
        <v>2367</v>
      </c>
      <c r="C163" s="21">
        <v>1</v>
      </c>
      <c r="D163" s="21">
        <v>1</v>
      </c>
      <c r="E163" s="21">
        <v>1</v>
      </c>
      <c r="F163" s="21" t="s">
        <v>865</v>
      </c>
      <c r="G163" s="21" t="s">
        <v>2020</v>
      </c>
      <c r="H163" s="21">
        <v>2</v>
      </c>
      <c r="I163" s="21">
        <v>4</v>
      </c>
      <c r="J163" s="21">
        <v>6</v>
      </c>
      <c r="K163" s="21" t="s">
        <v>316</v>
      </c>
      <c r="L163" s="21" t="s">
        <v>2121</v>
      </c>
      <c r="M163" s="21" t="s">
        <v>66</v>
      </c>
      <c r="N163" s="21" t="str">
        <f>'ENDC-mmW_BE'!AV160</f>
        <v>N</v>
      </c>
      <c r="O163" s="21" t="str">
        <f>IF(N163="E","Please respond in Vendor Input column for all applicable UL combinations.",IF(AND(N163="N",'ENDC-mmW_BE'!AR160=TRUE),IF('ENDC-mmW_BE'!AT160=FALSE,"Check #Layers entered in Overview tab is correct.",""),""))</f>
        <v/>
      </c>
      <c r="P163" s="22" t="s">
        <v>3570</v>
      </c>
      <c r="Q163" s="22" t="s">
        <v>1650</v>
      </c>
      <c r="R163" s="22"/>
    </row>
    <row r="164" spans="1:18" ht="15" x14ac:dyDescent="0.15">
      <c r="A164" s="19" t="s">
        <v>2386</v>
      </c>
      <c r="B164" s="19" t="s">
        <v>2369</v>
      </c>
      <c r="C164" s="19">
        <v>1</v>
      </c>
      <c r="D164" s="19">
        <v>1</v>
      </c>
      <c r="E164" s="19">
        <v>1</v>
      </c>
      <c r="F164" s="19" t="s">
        <v>868</v>
      </c>
      <c r="G164" s="19" t="s">
        <v>2020</v>
      </c>
      <c r="H164" s="19">
        <v>2</v>
      </c>
      <c r="I164" s="19">
        <v>4</v>
      </c>
      <c r="J164" s="19">
        <v>6</v>
      </c>
      <c r="K164" s="19" t="s">
        <v>316</v>
      </c>
      <c r="L164" s="19" t="s">
        <v>2122</v>
      </c>
      <c r="M164" s="19" t="s">
        <v>66</v>
      </c>
      <c r="N164" s="19" t="str">
        <f>'ENDC-mmW_BE'!AV161</f>
        <v>N</v>
      </c>
      <c r="O164" s="19" t="str">
        <f>IF(N164="E","Please respond in Vendor Input column for all applicable UL combinations.",IF(AND(N164="N",'ENDC-mmW_BE'!AR161=TRUE),IF('ENDC-mmW_BE'!AT161=FALSE,"Check #Layers entered in Overview tab is correct.",""),""))</f>
        <v/>
      </c>
      <c r="P164" s="20" t="s">
        <v>3570</v>
      </c>
      <c r="Q164" s="20" t="s">
        <v>1650</v>
      </c>
      <c r="R164" s="20"/>
    </row>
    <row r="165" spans="1:18" ht="15" x14ac:dyDescent="0.15">
      <c r="A165" s="21" t="s">
        <v>2387</v>
      </c>
      <c r="B165" s="21" t="s">
        <v>2388</v>
      </c>
      <c r="C165" s="21">
        <v>1</v>
      </c>
      <c r="D165" s="21">
        <v>1</v>
      </c>
      <c r="E165" s="21">
        <v>1</v>
      </c>
      <c r="F165" s="21" t="s">
        <v>872</v>
      </c>
      <c r="G165" s="21" t="s">
        <v>2020</v>
      </c>
      <c r="H165" s="21">
        <v>2</v>
      </c>
      <c r="I165" s="21">
        <v>4</v>
      </c>
      <c r="J165" s="21">
        <v>6</v>
      </c>
      <c r="K165" s="21" t="s">
        <v>316</v>
      </c>
      <c r="L165" s="21" t="s">
        <v>2123</v>
      </c>
      <c r="M165" s="21" t="s">
        <v>66</v>
      </c>
      <c r="N165" s="21" t="str">
        <f>'ENDC-mmW_BE'!AV162</f>
        <v>N</v>
      </c>
      <c r="O165" s="21" t="str">
        <f>IF(N165="E","Please respond in Vendor Input column for all applicable UL combinations.",IF(AND(N165="N",'ENDC-mmW_BE'!AR162=TRUE),IF('ENDC-mmW_BE'!AT162=FALSE,"Check #Layers entered in Overview tab is correct.",""),""))</f>
        <v/>
      </c>
      <c r="P165" s="22" t="s">
        <v>3570</v>
      </c>
      <c r="Q165" s="22" t="s">
        <v>1650</v>
      </c>
      <c r="R165" s="22"/>
    </row>
    <row r="166" spans="1:18" ht="15" x14ac:dyDescent="0.15">
      <c r="A166" s="19" t="s">
        <v>2389</v>
      </c>
      <c r="B166" s="19" t="s">
        <v>2371</v>
      </c>
      <c r="C166" s="19">
        <v>1</v>
      </c>
      <c r="D166" s="19">
        <v>1</v>
      </c>
      <c r="E166" s="19">
        <v>1</v>
      </c>
      <c r="F166" s="19" t="s">
        <v>865</v>
      </c>
      <c r="G166" s="19" t="s">
        <v>2020</v>
      </c>
      <c r="H166" s="19">
        <v>2</v>
      </c>
      <c r="I166" s="19">
        <v>4</v>
      </c>
      <c r="J166" s="19">
        <v>6</v>
      </c>
      <c r="K166" s="19" t="s">
        <v>322</v>
      </c>
      <c r="L166" s="19" t="s">
        <v>2124</v>
      </c>
      <c r="M166" s="19" t="s">
        <v>62</v>
      </c>
      <c r="N166" s="19" t="str">
        <f>'ENDC-mmW_BE'!AV163</f>
        <v>N</v>
      </c>
      <c r="O166" s="19" t="str">
        <f>IF(N166="E","Please respond in Vendor Input column for all applicable UL combinations.",IF(AND(N166="N",'ENDC-mmW_BE'!AR163=TRUE),IF('ENDC-mmW_BE'!AT163=FALSE,"Check #Layers entered in Overview tab is correct.",""),""))</f>
        <v/>
      </c>
      <c r="P166" s="20" t="s">
        <v>3570</v>
      </c>
      <c r="Q166" s="20" t="s">
        <v>1650</v>
      </c>
      <c r="R166" s="20"/>
    </row>
    <row r="167" spans="1:18" ht="15" x14ac:dyDescent="0.15">
      <c r="A167" s="21" t="s">
        <v>2390</v>
      </c>
      <c r="B167" s="21" t="s">
        <v>2373</v>
      </c>
      <c r="C167" s="21">
        <v>1</v>
      </c>
      <c r="D167" s="21">
        <v>1</v>
      </c>
      <c r="E167" s="21">
        <v>1</v>
      </c>
      <c r="F167" s="21" t="s">
        <v>868</v>
      </c>
      <c r="G167" s="21" t="s">
        <v>2020</v>
      </c>
      <c r="H167" s="21">
        <v>2</v>
      </c>
      <c r="I167" s="21">
        <v>4</v>
      </c>
      <c r="J167" s="21">
        <v>6</v>
      </c>
      <c r="K167" s="21" t="s">
        <v>322</v>
      </c>
      <c r="L167" s="21" t="s">
        <v>2125</v>
      </c>
      <c r="M167" s="21" t="s">
        <v>62</v>
      </c>
      <c r="N167" s="21" t="str">
        <f>'ENDC-mmW_BE'!AV164</f>
        <v>N</v>
      </c>
      <c r="O167" s="21" t="str">
        <f>IF(N167="E","Please respond in Vendor Input column for all applicable UL combinations.",IF(AND(N167="N",'ENDC-mmW_BE'!AR164=TRUE),IF('ENDC-mmW_BE'!AT164=FALSE,"Check #Layers entered in Overview tab is correct.",""),""))</f>
        <v/>
      </c>
      <c r="P167" s="22" t="s">
        <v>3570</v>
      </c>
      <c r="Q167" s="22" t="s">
        <v>1650</v>
      </c>
      <c r="R167" s="22"/>
    </row>
    <row r="168" spans="1:18" ht="15" x14ac:dyDescent="0.15">
      <c r="A168" s="19" t="s">
        <v>2391</v>
      </c>
      <c r="B168" s="19" t="s">
        <v>2392</v>
      </c>
      <c r="C168" s="19">
        <v>1</v>
      </c>
      <c r="D168" s="19">
        <v>1</v>
      </c>
      <c r="E168" s="19">
        <v>1</v>
      </c>
      <c r="F168" s="19" t="s">
        <v>872</v>
      </c>
      <c r="G168" s="19" t="s">
        <v>2020</v>
      </c>
      <c r="H168" s="19">
        <v>2</v>
      </c>
      <c r="I168" s="19">
        <v>4</v>
      </c>
      <c r="J168" s="19">
        <v>6</v>
      </c>
      <c r="K168" s="19" t="s">
        <v>322</v>
      </c>
      <c r="L168" s="19" t="s">
        <v>2126</v>
      </c>
      <c r="M168" s="19" t="s">
        <v>62</v>
      </c>
      <c r="N168" s="19" t="str">
        <f>'ENDC-mmW_BE'!AV165</f>
        <v>N</v>
      </c>
      <c r="O168" s="19" t="str">
        <f>IF(N168="E","Please respond in Vendor Input column for all applicable UL combinations.",IF(AND(N168="N",'ENDC-mmW_BE'!AR165=TRUE),IF('ENDC-mmW_BE'!AT165=FALSE,"Check #Layers entered in Overview tab is correct.",""),""))</f>
        <v/>
      </c>
      <c r="P168" s="20" t="s">
        <v>3570</v>
      </c>
      <c r="Q168" s="20" t="s">
        <v>1650</v>
      </c>
      <c r="R168" s="20"/>
    </row>
    <row r="169" spans="1:18" ht="15" x14ac:dyDescent="0.15">
      <c r="A169" s="21" t="s">
        <v>2393</v>
      </c>
      <c r="B169" s="21" t="s">
        <v>2375</v>
      </c>
      <c r="C169" s="21">
        <v>1</v>
      </c>
      <c r="D169" s="21">
        <v>1</v>
      </c>
      <c r="E169" s="21">
        <v>1</v>
      </c>
      <c r="F169" s="21" t="s">
        <v>862</v>
      </c>
      <c r="G169" s="21" t="s">
        <v>2020</v>
      </c>
      <c r="H169" s="21">
        <v>2</v>
      </c>
      <c r="I169" s="21">
        <v>4</v>
      </c>
      <c r="J169" s="21">
        <v>6</v>
      </c>
      <c r="K169" s="21" t="s">
        <v>316</v>
      </c>
      <c r="L169" s="21" t="s">
        <v>2127</v>
      </c>
      <c r="M169" s="21" t="s">
        <v>66</v>
      </c>
      <c r="N169" s="21" t="str">
        <f>'ENDC-mmW_BE'!AV166</f>
        <v>N</v>
      </c>
      <c r="O169" s="21" t="str">
        <f>IF(N169="E","Please respond in Vendor Input column for all applicable UL combinations.",IF(AND(N169="N",'ENDC-mmW_BE'!AR166=TRUE),IF('ENDC-mmW_BE'!AT166=FALSE,"Check #Layers entered in Overview tab is correct.",""),""))</f>
        <v/>
      </c>
      <c r="P169" s="22" t="s">
        <v>3570</v>
      </c>
      <c r="Q169" s="22" t="s">
        <v>1650</v>
      </c>
      <c r="R169" s="22"/>
    </row>
    <row r="170" spans="1:18" ht="15" x14ac:dyDescent="0.15">
      <c r="A170" s="19" t="s">
        <v>2394</v>
      </c>
      <c r="B170" s="19" t="s">
        <v>2377</v>
      </c>
      <c r="C170" s="19">
        <v>1</v>
      </c>
      <c r="D170" s="19">
        <v>1</v>
      </c>
      <c r="E170" s="19">
        <v>1</v>
      </c>
      <c r="F170" s="19" t="s">
        <v>862</v>
      </c>
      <c r="G170" s="19" t="s">
        <v>2020</v>
      </c>
      <c r="H170" s="19">
        <v>2</v>
      </c>
      <c r="I170" s="19">
        <v>4</v>
      </c>
      <c r="J170" s="19">
        <v>6</v>
      </c>
      <c r="K170" s="19" t="s">
        <v>316</v>
      </c>
      <c r="L170" s="19" t="s">
        <v>2128</v>
      </c>
      <c r="M170" s="19" t="s">
        <v>66</v>
      </c>
      <c r="N170" s="19" t="str">
        <f>'ENDC-mmW_BE'!AV167</f>
        <v>N</v>
      </c>
      <c r="O170" s="19" t="str">
        <f>IF(N170="E","Please respond in Vendor Input column for all applicable UL combinations.",IF(AND(N170="N",'ENDC-mmW_BE'!AR167=TRUE),IF('ENDC-mmW_BE'!AT167=FALSE,"Check #Layers entered in Overview tab is correct.",""),""))</f>
        <v/>
      </c>
      <c r="P170" s="20" t="s">
        <v>3570</v>
      </c>
      <c r="Q170" s="20" t="s">
        <v>1650</v>
      </c>
      <c r="R170" s="20"/>
    </row>
    <row r="171" spans="1:18" ht="15" x14ac:dyDescent="0.15">
      <c r="A171" s="21" t="s">
        <v>2395</v>
      </c>
      <c r="B171" s="21" t="s">
        <v>2379</v>
      </c>
      <c r="C171" s="21">
        <v>1</v>
      </c>
      <c r="D171" s="21">
        <v>1</v>
      </c>
      <c r="E171" s="21">
        <v>1</v>
      </c>
      <c r="F171" s="21" t="s">
        <v>862</v>
      </c>
      <c r="G171" s="21" t="s">
        <v>2020</v>
      </c>
      <c r="H171" s="21">
        <v>2</v>
      </c>
      <c r="I171" s="21">
        <v>4</v>
      </c>
      <c r="J171" s="21">
        <v>6</v>
      </c>
      <c r="K171" s="21" t="s">
        <v>322</v>
      </c>
      <c r="L171" s="21" t="s">
        <v>2129</v>
      </c>
      <c r="M171" s="21" t="s">
        <v>62</v>
      </c>
      <c r="N171" s="21" t="str">
        <f>'ENDC-mmW_BE'!AV168</f>
        <v>N</v>
      </c>
      <c r="O171" s="21" t="str">
        <f>IF(N171="E","Please respond in Vendor Input column for all applicable UL combinations.",IF(AND(N171="N",'ENDC-mmW_BE'!AR168=TRUE),IF('ENDC-mmW_BE'!AT168=FALSE,"Check #Layers entered in Overview tab is correct.",""),""))</f>
        <v/>
      </c>
      <c r="P171" s="22" t="s">
        <v>3570</v>
      </c>
      <c r="Q171" s="22" t="s">
        <v>1650</v>
      </c>
      <c r="R171" s="22"/>
    </row>
    <row r="172" spans="1:18" ht="15" x14ac:dyDescent="0.15">
      <c r="A172" s="19" t="s">
        <v>2396</v>
      </c>
      <c r="B172" s="19" t="s">
        <v>2397</v>
      </c>
      <c r="C172" s="19">
        <v>1</v>
      </c>
      <c r="D172" s="19">
        <v>1</v>
      </c>
      <c r="E172" s="19">
        <v>1</v>
      </c>
      <c r="F172" s="19" t="s">
        <v>865</v>
      </c>
      <c r="G172" s="19" t="s">
        <v>2020</v>
      </c>
      <c r="H172" s="19">
        <v>4</v>
      </c>
      <c r="I172" s="19">
        <v>2</v>
      </c>
      <c r="J172" s="19">
        <v>6</v>
      </c>
      <c r="K172" s="19" t="s">
        <v>322</v>
      </c>
      <c r="L172" s="19" t="s">
        <v>2130</v>
      </c>
      <c r="M172" s="19" t="s">
        <v>62</v>
      </c>
      <c r="N172" s="19" t="str">
        <f>'ENDC-mmW_BE'!AV169</f>
        <v>N</v>
      </c>
      <c r="O172" s="19" t="str">
        <f>IF(N172="E","Please respond in Vendor Input column for all applicable UL combinations.",IF(AND(N172="N",'ENDC-mmW_BE'!AR169=TRUE),IF('ENDC-mmW_BE'!AT169=FALSE,"Check #Layers entered in Overview tab is correct.",""),""))</f>
        <v/>
      </c>
      <c r="P172" s="20" t="s">
        <v>3570</v>
      </c>
      <c r="Q172" s="20" t="s">
        <v>1650</v>
      </c>
      <c r="R172" s="20"/>
    </row>
    <row r="173" spans="1:18" ht="15" x14ac:dyDescent="0.15">
      <c r="A173" s="21" t="s">
        <v>2398</v>
      </c>
      <c r="B173" s="21" t="s">
        <v>2399</v>
      </c>
      <c r="C173" s="21">
        <v>1</v>
      </c>
      <c r="D173" s="21">
        <v>1</v>
      </c>
      <c r="E173" s="21">
        <v>1</v>
      </c>
      <c r="F173" s="21" t="s">
        <v>862</v>
      </c>
      <c r="G173" s="21" t="s">
        <v>2020</v>
      </c>
      <c r="H173" s="21">
        <v>4</v>
      </c>
      <c r="I173" s="21">
        <v>2</v>
      </c>
      <c r="J173" s="21">
        <v>6</v>
      </c>
      <c r="K173" s="21" t="s">
        <v>322</v>
      </c>
      <c r="L173" s="21" t="s">
        <v>2131</v>
      </c>
      <c r="M173" s="21" t="s">
        <v>62</v>
      </c>
      <c r="N173" s="21" t="str">
        <f>'ENDC-mmW_BE'!AV170</f>
        <v>N</v>
      </c>
      <c r="O173" s="21" t="str">
        <f>IF(N173="E","Please respond in Vendor Input column for all applicable UL combinations.",IF(AND(N173="N",'ENDC-mmW_BE'!AR170=TRUE),IF('ENDC-mmW_BE'!AT170=FALSE,"Check #Layers entered in Overview tab is correct.",""),""))</f>
        <v/>
      </c>
      <c r="P173" s="22" t="s">
        <v>3570</v>
      </c>
      <c r="Q173" s="22" t="s">
        <v>1650</v>
      </c>
      <c r="R173" s="22"/>
    </row>
    <row r="174" spans="1:18" ht="15" x14ac:dyDescent="0.15">
      <c r="A174" s="19" t="s">
        <v>2400</v>
      </c>
      <c r="B174" s="19" t="s">
        <v>2397</v>
      </c>
      <c r="C174" s="19">
        <v>1</v>
      </c>
      <c r="D174" s="19">
        <v>1</v>
      </c>
      <c r="E174" s="19">
        <v>1</v>
      </c>
      <c r="F174" s="19" t="s">
        <v>865</v>
      </c>
      <c r="G174" s="19" t="s">
        <v>2020</v>
      </c>
      <c r="H174" s="19">
        <v>2</v>
      </c>
      <c r="I174" s="19">
        <v>2</v>
      </c>
      <c r="J174" s="19">
        <v>4</v>
      </c>
      <c r="K174" s="19" t="s">
        <v>322</v>
      </c>
      <c r="L174" s="19" t="s">
        <v>2132</v>
      </c>
      <c r="M174" s="19" t="s">
        <v>62</v>
      </c>
      <c r="N174" s="19" t="str">
        <f>'ENDC-mmW_BE'!AV171</f>
        <v>N</v>
      </c>
      <c r="O174" s="19" t="str">
        <f>IF(N174="E","Please respond in Vendor Input column for all applicable UL combinations.",IF(AND(N174="N",'ENDC-mmW_BE'!AR171=TRUE),IF('ENDC-mmW_BE'!AT171=FALSE,"Check #Layers entered in Overview tab is correct.",""),""))</f>
        <v/>
      </c>
      <c r="P174" s="20" t="s">
        <v>3570</v>
      </c>
      <c r="Q174" s="20" t="s">
        <v>1650</v>
      </c>
      <c r="R174" s="20"/>
    </row>
    <row r="175" spans="1:18" ht="15" x14ac:dyDescent="0.15">
      <c r="A175" s="21" t="s">
        <v>2401</v>
      </c>
      <c r="B175" s="21" t="s">
        <v>2402</v>
      </c>
      <c r="C175" s="21">
        <v>1</v>
      </c>
      <c r="D175" s="21">
        <v>1</v>
      </c>
      <c r="E175" s="21">
        <v>1</v>
      </c>
      <c r="F175" s="21" t="s">
        <v>872</v>
      </c>
      <c r="G175" s="21" t="s">
        <v>2020</v>
      </c>
      <c r="H175" s="21">
        <v>2</v>
      </c>
      <c r="I175" s="21">
        <v>2</v>
      </c>
      <c r="J175" s="21">
        <v>4</v>
      </c>
      <c r="K175" s="21" t="s">
        <v>322</v>
      </c>
      <c r="L175" s="21" t="s">
        <v>2133</v>
      </c>
      <c r="M175" s="21" t="s">
        <v>62</v>
      </c>
      <c r="N175" s="21" t="str">
        <f>'ENDC-mmW_BE'!AV172</f>
        <v>N</v>
      </c>
      <c r="O175" s="21" t="str">
        <f>IF(N175="E","Please respond in Vendor Input column for all applicable UL combinations.",IF(AND(N175="N",'ENDC-mmW_BE'!AR172=TRUE),IF('ENDC-mmW_BE'!AT172=FALSE,"Check #Layers entered in Overview tab is correct.",""),""))</f>
        <v/>
      </c>
      <c r="P175" s="22" t="s">
        <v>3570</v>
      </c>
      <c r="Q175" s="22" t="s">
        <v>1650</v>
      </c>
      <c r="R175" s="22"/>
    </row>
    <row r="176" spans="1:18" ht="15" x14ac:dyDescent="0.15">
      <c r="A176" s="19" t="s">
        <v>2403</v>
      </c>
      <c r="B176" s="19" t="s">
        <v>2399</v>
      </c>
      <c r="C176" s="19">
        <v>1</v>
      </c>
      <c r="D176" s="19">
        <v>1</v>
      </c>
      <c r="E176" s="19">
        <v>1</v>
      </c>
      <c r="F176" s="19" t="s">
        <v>862</v>
      </c>
      <c r="G176" s="19" t="s">
        <v>2020</v>
      </c>
      <c r="H176" s="19">
        <v>2</v>
      </c>
      <c r="I176" s="19">
        <v>2</v>
      </c>
      <c r="J176" s="19">
        <v>4</v>
      </c>
      <c r="K176" s="19" t="s">
        <v>322</v>
      </c>
      <c r="L176" s="19" t="s">
        <v>2134</v>
      </c>
      <c r="M176" s="19" t="s">
        <v>62</v>
      </c>
      <c r="N176" s="19" t="str">
        <f>'ENDC-mmW_BE'!AV173</f>
        <v>N</v>
      </c>
      <c r="O176" s="19" t="str">
        <f>IF(N176="E","Please respond in Vendor Input column for all applicable UL combinations.",IF(AND(N176="N",'ENDC-mmW_BE'!AR173=TRUE),IF('ENDC-mmW_BE'!AT173=FALSE,"Check #Layers entered in Overview tab is correct.",""),""))</f>
        <v/>
      </c>
      <c r="P176" s="20" t="s">
        <v>3570</v>
      </c>
      <c r="Q176" s="20" t="s">
        <v>1650</v>
      </c>
      <c r="R176" s="20"/>
    </row>
  </sheetData>
  <sheetProtection password="C990" sheet="1" objects="1" formatColumns="0" formatRows="0" autoFilter="0"/>
  <autoFilter ref="A5:R177"/>
  <mergeCells count="22">
    <mergeCell ref="L2:O2"/>
    <mergeCell ref="A2:B2"/>
    <mergeCell ref="N3:N4"/>
    <mergeCell ref="P3:P4"/>
    <mergeCell ref="E3:E4"/>
    <mergeCell ref="G3:G4"/>
    <mergeCell ref="A3:A4"/>
    <mergeCell ref="C3:C4"/>
    <mergeCell ref="O3:O4"/>
    <mergeCell ref="B3:B4"/>
    <mergeCell ref="M3:M4"/>
    <mergeCell ref="C2:K2"/>
    <mergeCell ref="K3:K4"/>
    <mergeCell ref="J3:J4"/>
    <mergeCell ref="P2:R2"/>
    <mergeCell ref="I3:I4"/>
    <mergeCell ref="H3:H4"/>
    <mergeCell ref="Q3"/>
    <mergeCell ref="D3:D4"/>
    <mergeCell ref="F3:F4"/>
    <mergeCell ref="R3:R4"/>
    <mergeCell ref="L3:L4"/>
  </mergeCells>
  <phoneticPr fontId="15" type="noConversion"/>
  <conditionalFormatting sqref="N6">
    <cfRule type="cellIs" dxfId="2201" priority="1" operator="equal">
      <formula>"Y"</formula>
    </cfRule>
    <cfRule type="cellIs" dxfId="2200" priority="2" operator="equal">
      <formula>"N"</formula>
    </cfRule>
    <cfRule type="cellIs" dxfId="2199" priority="3" operator="equal">
      <formula>"E"</formula>
    </cfRule>
  </conditionalFormatting>
  <conditionalFormatting sqref="N7">
    <cfRule type="cellIs" dxfId="2198" priority="4" operator="equal">
      <formula>"Y"</formula>
    </cfRule>
    <cfRule type="cellIs" dxfId="2197" priority="4" operator="equal">
      <formula>"N"</formula>
    </cfRule>
    <cfRule type="cellIs" dxfId="2196" priority="4" operator="equal">
      <formula>"E"</formula>
    </cfRule>
  </conditionalFormatting>
  <conditionalFormatting sqref="N8">
    <cfRule type="cellIs" dxfId="2195" priority="5" operator="equal">
      <formula>"Y"</formula>
    </cfRule>
    <cfRule type="cellIs" dxfId="2194" priority="5" operator="equal">
      <formula>"N"</formula>
    </cfRule>
    <cfRule type="cellIs" dxfId="2193" priority="5" operator="equal">
      <formula>"E"</formula>
    </cfRule>
  </conditionalFormatting>
  <conditionalFormatting sqref="N9">
    <cfRule type="cellIs" dxfId="2192" priority="6" operator="equal">
      <formula>"Y"</formula>
    </cfRule>
    <cfRule type="cellIs" dxfId="2191" priority="6" operator="equal">
      <formula>"N"</formula>
    </cfRule>
    <cfRule type="cellIs" dxfId="2190" priority="6" operator="equal">
      <formula>"E"</formula>
    </cfRule>
  </conditionalFormatting>
  <conditionalFormatting sqref="N10">
    <cfRule type="cellIs" dxfId="2189" priority="7" operator="equal">
      <formula>"Y"</formula>
    </cfRule>
    <cfRule type="cellIs" dxfId="2188" priority="7" operator="equal">
      <formula>"N"</formula>
    </cfRule>
    <cfRule type="cellIs" dxfId="2187" priority="7" operator="equal">
      <formula>"E"</formula>
    </cfRule>
  </conditionalFormatting>
  <conditionalFormatting sqref="N11">
    <cfRule type="cellIs" dxfId="2186" priority="8" operator="equal">
      <formula>"Y"</formula>
    </cfRule>
    <cfRule type="cellIs" dxfId="2185" priority="8" operator="equal">
      <formula>"N"</formula>
    </cfRule>
    <cfRule type="cellIs" dxfId="2184" priority="8" operator="equal">
      <formula>"E"</formula>
    </cfRule>
  </conditionalFormatting>
  <conditionalFormatting sqref="N12">
    <cfRule type="cellIs" dxfId="2183" priority="9" operator="equal">
      <formula>"Y"</formula>
    </cfRule>
    <cfRule type="cellIs" dxfId="2182" priority="9" operator="equal">
      <formula>"N"</formula>
    </cfRule>
    <cfRule type="cellIs" dxfId="2181" priority="9" operator="equal">
      <formula>"E"</formula>
    </cfRule>
  </conditionalFormatting>
  <conditionalFormatting sqref="N13">
    <cfRule type="cellIs" dxfId="2180" priority="10" operator="equal">
      <formula>"Y"</formula>
    </cfRule>
    <cfRule type="cellIs" dxfId="2179" priority="10" operator="equal">
      <formula>"N"</formula>
    </cfRule>
    <cfRule type="cellIs" dxfId="2178" priority="10" operator="equal">
      <formula>"E"</formula>
    </cfRule>
  </conditionalFormatting>
  <conditionalFormatting sqref="N14">
    <cfRule type="cellIs" dxfId="2177" priority="11" operator="equal">
      <formula>"Y"</formula>
    </cfRule>
    <cfRule type="cellIs" dxfId="2176" priority="11" operator="equal">
      <formula>"N"</formula>
    </cfRule>
    <cfRule type="cellIs" dxfId="2175" priority="11" operator="equal">
      <formula>"E"</formula>
    </cfRule>
  </conditionalFormatting>
  <conditionalFormatting sqref="N15">
    <cfRule type="cellIs" dxfId="2174" priority="12" operator="equal">
      <formula>"Y"</formula>
    </cfRule>
    <cfRule type="cellIs" dxfId="2173" priority="12" operator="equal">
      <formula>"N"</formula>
    </cfRule>
    <cfRule type="cellIs" dxfId="2172" priority="12" operator="equal">
      <formula>"E"</formula>
    </cfRule>
  </conditionalFormatting>
  <conditionalFormatting sqref="N16">
    <cfRule type="cellIs" dxfId="2171" priority="13" operator="equal">
      <formula>"Y"</formula>
    </cfRule>
    <cfRule type="cellIs" dxfId="2170" priority="13" operator="equal">
      <formula>"N"</formula>
    </cfRule>
    <cfRule type="cellIs" dxfId="2169" priority="13" operator="equal">
      <formula>"E"</formula>
    </cfRule>
  </conditionalFormatting>
  <conditionalFormatting sqref="N17">
    <cfRule type="cellIs" dxfId="2168" priority="14" operator="equal">
      <formula>"Y"</formula>
    </cfRule>
    <cfRule type="cellIs" dxfId="2167" priority="14" operator="equal">
      <formula>"N"</formula>
    </cfRule>
    <cfRule type="cellIs" dxfId="2166" priority="14" operator="equal">
      <formula>"E"</formula>
    </cfRule>
  </conditionalFormatting>
  <conditionalFormatting sqref="N18">
    <cfRule type="cellIs" dxfId="2165" priority="15" operator="equal">
      <formula>"Y"</formula>
    </cfRule>
    <cfRule type="cellIs" dxfId="2164" priority="15" operator="equal">
      <formula>"N"</formula>
    </cfRule>
    <cfRule type="cellIs" dxfId="2163" priority="15" operator="equal">
      <formula>"E"</formula>
    </cfRule>
  </conditionalFormatting>
  <conditionalFormatting sqref="N19">
    <cfRule type="cellIs" dxfId="2162" priority="16" operator="equal">
      <formula>"Y"</formula>
    </cfRule>
    <cfRule type="cellIs" dxfId="2161" priority="16" operator="equal">
      <formula>"N"</formula>
    </cfRule>
    <cfRule type="cellIs" dxfId="2160" priority="16" operator="equal">
      <formula>"E"</formula>
    </cfRule>
  </conditionalFormatting>
  <conditionalFormatting sqref="N20">
    <cfRule type="cellIs" dxfId="2159" priority="17" operator="equal">
      <formula>"Y"</formula>
    </cfRule>
    <cfRule type="cellIs" dxfId="2158" priority="17" operator="equal">
      <formula>"N"</formula>
    </cfRule>
    <cfRule type="cellIs" dxfId="2157" priority="17" operator="equal">
      <formula>"E"</formula>
    </cfRule>
  </conditionalFormatting>
  <conditionalFormatting sqref="N21">
    <cfRule type="cellIs" dxfId="2156" priority="18" operator="equal">
      <formula>"Y"</formula>
    </cfRule>
    <cfRule type="cellIs" dxfId="2155" priority="18" operator="equal">
      <formula>"N"</formula>
    </cfRule>
    <cfRule type="cellIs" dxfId="2154" priority="18" operator="equal">
      <formula>"E"</formula>
    </cfRule>
  </conditionalFormatting>
  <conditionalFormatting sqref="N22">
    <cfRule type="cellIs" dxfId="2153" priority="19" operator="equal">
      <formula>"Y"</formula>
    </cfRule>
    <cfRule type="cellIs" dxfId="2152" priority="19" operator="equal">
      <formula>"N"</formula>
    </cfRule>
    <cfRule type="cellIs" dxfId="2151" priority="19" operator="equal">
      <formula>"E"</formula>
    </cfRule>
  </conditionalFormatting>
  <conditionalFormatting sqref="N23">
    <cfRule type="cellIs" dxfId="2150" priority="20" operator="equal">
      <formula>"Y"</formula>
    </cfRule>
    <cfRule type="cellIs" dxfId="2149" priority="20" operator="equal">
      <formula>"N"</formula>
    </cfRule>
    <cfRule type="cellIs" dxfId="2148" priority="20" operator="equal">
      <formula>"E"</formula>
    </cfRule>
  </conditionalFormatting>
  <conditionalFormatting sqref="N24">
    <cfRule type="cellIs" dxfId="2147" priority="21" operator="equal">
      <formula>"Y"</formula>
    </cfRule>
    <cfRule type="cellIs" dxfId="2146" priority="21" operator="equal">
      <formula>"N"</formula>
    </cfRule>
    <cfRule type="cellIs" dxfId="2145" priority="21" operator="equal">
      <formula>"E"</formula>
    </cfRule>
  </conditionalFormatting>
  <conditionalFormatting sqref="N25">
    <cfRule type="cellIs" dxfId="2144" priority="22" operator="equal">
      <formula>"Y"</formula>
    </cfRule>
    <cfRule type="cellIs" dxfId="2143" priority="22" operator="equal">
      <formula>"N"</formula>
    </cfRule>
    <cfRule type="cellIs" dxfId="2142" priority="22" operator="equal">
      <formula>"E"</formula>
    </cfRule>
  </conditionalFormatting>
  <conditionalFormatting sqref="N26">
    <cfRule type="cellIs" dxfId="2141" priority="23" operator="equal">
      <formula>"Y"</formula>
    </cfRule>
    <cfRule type="cellIs" dxfId="2140" priority="23" operator="equal">
      <formula>"N"</formula>
    </cfRule>
    <cfRule type="cellIs" dxfId="2139" priority="23" operator="equal">
      <formula>"E"</formula>
    </cfRule>
  </conditionalFormatting>
  <conditionalFormatting sqref="N27">
    <cfRule type="cellIs" dxfId="2138" priority="24" operator="equal">
      <formula>"Y"</formula>
    </cfRule>
    <cfRule type="cellIs" dxfId="2137" priority="24" operator="equal">
      <formula>"N"</formula>
    </cfRule>
    <cfRule type="cellIs" dxfId="2136" priority="24" operator="equal">
      <formula>"E"</formula>
    </cfRule>
  </conditionalFormatting>
  <conditionalFormatting sqref="N28">
    <cfRule type="cellIs" dxfId="2135" priority="25" operator="equal">
      <formula>"Y"</formula>
    </cfRule>
    <cfRule type="cellIs" dxfId="2134" priority="25" operator="equal">
      <formula>"N"</formula>
    </cfRule>
    <cfRule type="cellIs" dxfId="2133" priority="25" operator="equal">
      <formula>"E"</formula>
    </cfRule>
  </conditionalFormatting>
  <conditionalFormatting sqref="N29">
    <cfRule type="cellIs" dxfId="2132" priority="26" operator="equal">
      <formula>"Y"</formula>
    </cfRule>
    <cfRule type="cellIs" dxfId="2131" priority="26" operator="equal">
      <formula>"N"</formula>
    </cfRule>
    <cfRule type="cellIs" dxfId="2130" priority="26" operator="equal">
      <formula>"E"</formula>
    </cfRule>
  </conditionalFormatting>
  <conditionalFormatting sqref="N30">
    <cfRule type="cellIs" dxfId="2129" priority="27" operator="equal">
      <formula>"Y"</formula>
    </cfRule>
    <cfRule type="cellIs" dxfId="2128" priority="27" operator="equal">
      <formula>"N"</formula>
    </cfRule>
    <cfRule type="cellIs" dxfId="2127" priority="27" operator="equal">
      <formula>"E"</formula>
    </cfRule>
  </conditionalFormatting>
  <conditionalFormatting sqref="N31">
    <cfRule type="cellIs" dxfId="2126" priority="28" operator="equal">
      <formula>"Y"</formula>
    </cfRule>
    <cfRule type="cellIs" dxfId="2125" priority="28" operator="equal">
      <formula>"N"</formula>
    </cfRule>
    <cfRule type="cellIs" dxfId="2124" priority="28" operator="equal">
      <formula>"E"</formula>
    </cfRule>
  </conditionalFormatting>
  <conditionalFormatting sqref="N32">
    <cfRule type="cellIs" dxfId="2123" priority="29" operator="equal">
      <formula>"Y"</formula>
    </cfRule>
    <cfRule type="cellIs" dxfId="2122" priority="29" operator="equal">
      <formula>"N"</formula>
    </cfRule>
    <cfRule type="cellIs" dxfId="2121" priority="29" operator="equal">
      <formula>"E"</formula>
    </cfRule>
  </conditionalFormatting>
  <conditionalFormatting sqref="N33">
    <cfRule type="cellIs" dxfId="2120" priority="30" operator="equal">
      <formula>"Y"</formula>
    </cfRule>
    <cfRule type="cellIs" dxfId="2119" priority="30" operator="equal">
      <formula>"N"</formula>
    </cfRule>
    <cfRule type="cellIs" dxfId="2118" priority="30" operator="equal">
      <formula>"E"</formula>
    </cfRule>
  </conditionalFormatting>
  <conditionalFormatting sqref="N34">
    <cfRule type="cellIs" dxfId="2117" priority="31" operator="equal">
      <formula>"Y"</formula>
    </cfRule>
    <cfRule type="cellIs" dxfId="2116" priority="31" operator="equal">
      <formula>"N"</formula>
    </cfRule>
    <cfRule type="cellIs" dxfId="2115" priority="31" operator="equal">
      <formula>"E"</formula>
    </cfRule>
  </conditionalFormatting>
  <conditionalFormatting sqref="N35">
    <cfRule type="cellIs" dxfId="2114" priority="32" operator="equal">
      <formula>"Y"</formula>
    </cfRule>
    <cfRule type="cellIs" dxfId="2113" priority="32" operator="equal">
      <formula>"N"</formula>
    </cfRule>
    <cfRule type="cellIs" dxfId="2112" priority="32" operator="equal">
      <formula>"E"</formula>
    </cfRule>
  </conditionalFormatting>
  <conditionalFormatting sqref="N36">
    <cfRule type="cellIs" dxfId="2111" priority="33" operator="equal">
      <formula>"Y"</formula>
    </cfRule>
    <cfRule type="cellIs" dxfId="2110" priority="33" operator="equal">
      <formula>"N"</formula>
    </cfRule>
    <cfRule type="cellIs" dxfId="2109" priority="33" operator="equal">
      <formula>"E"</formula>
    </cfRule>
  </conditionalFormatting>
  <conditionalFormatting sqref="N37">
    <cfRule type="cellIs" dxfId="2108" priority="34" operator="equal">
      <formula>"Y"</formula>
    </cfRule>
    <cfRule type="cellIs" dxfId="2107" priority="34" operator="equal">
      <formula>"N"</formula>
    </cfRule>
    <cfRule type="cellIs" dxfId="2106" priority="34" operator="equal">
      <formula>"E"</formula>
    </cfRule>
  </conditionalFormatting>
  <conditionalFormatting sqref="N38">
    <cfRule type="cellIs" dxfId="2105" priority="35" operator="equal">
      <formula>"Y"</formula>
    </cfRule>
    <cfRule type="cellIs" dxfId="2104" priority="35" operator="equal">
      <formula>"N"</formula>
    </cfRule>
    <cfRule type="cellIs" dxfId="2103" priority="35" operator="equal">
      <formula>"E"</formula>
    </cfRule>
  </conditionalFormatting>
  <conditionalFormatting sqref="N39">
    <cfRule type="cellIs" dxfId="2102" priority="36" operator="equal">
      <formula>"Y"</formula>
    </cfRule>
    <cfRule type="cellIs" dxfId="2101" priority="36" operator="equal">
      <formula>"N"</formula>
    </cfRule>
    <cfRule type="cellIs" dxfId="2100" priority="36" operator="equal">
      <formula>"E"</formula>
    </cfRule>
  </conditionalFormatting>
  <conditionalFormatting sqref="N40">
    <cfRule type="cellIs" dxfId="2099" priority="37" operator="equal">
      <formula>"Y"</formula>
    </cfRule>
    <cfRule type="cellIs" dxfId="2098" priority="37" operator="equal">
      <formula>"N"</formula>
    </cfRule>
    <cfRule type="cellIs" dxfId="2097" priority="37" operator="equal">
      <formula>"E"</formula>
    </cfRule>
  </conditionalFormatting>
  <conditionalFormatting sqref="N41">
    <cfRule type="cellIs" dxfId="2096" priority="38" operator="equal">
      <formula>"Y"</formula>
    </cfRule>
    <cfRule type="cellIs" dxfId="2095" priority="38" operator="equal">
      <formula>"N"</formula>
    </cfRule>
    <cfRule type="cellIs" dxfId="2094" priority="38" operator="equal">
      <formula>"E"</formula>
    </cfRule>
  </conditionalFormatting>
  <conditionalFormatting sqref="N42">
    <cfRule type="cellIs" dxfId="2093" priority="39" operator="equal">
      <formula>"Y"</formula>
    </cfRule>
    <cfRule type="cellIs" dxfId="2092" priority="39" operator="equal">
      <formula>"N"</formula>
    </cfRule>
    <cfRule type="cellIs" dxfId="2091" priority="39" operator="equal">
      <formula>"E"</formula>
    </cfRule>
  </conditionalFormatting>
  <conditionalFormatting sqref="N43">
    <cfRule type="cellIs" dxfId="2090" priority="40" operator="equal">
      <formula>"Y"</formula>
    </cfRule>
    <cfRule type="cellIs" dxfId="2089" priority="40" operator="equal">
      <formula>"N"</formula>
    </cfRule>
    <cfRule type="cellIs" dxfId="2088" priority="40" operator="equal">
      <formula>"E"</formula>
    </cfRule>
  </conditionalFormatting>
  <conditionalFormatting sqref="N44">
    <cfRule type="cellIs" dxfId="2087" priority="41" operator="equal">
      <formula>"Y"</formula>
    </cfRule>
    <cfRule type="cellIs" dxfId="2086" priority="41" operator="equal">
      <formula>"N"</formula>
    </cfRule>
    <cfRule type="cellIs" dxfId="2085" priority="41" operator="equal">
      <formula>"E"</formula>
    </cfRule>
  </conditionalFormatting>
  <conditionalFormatting sqref="N45">
    <cfRule type="cellIs" dxfId="2084" priority="42" operator="equal">
      <formula>"Y"</formula>
    </cfRule>
    <cfRule type="cellIs" dxfId="2083" priority="42" operator="equal">
      <formula>"N"</formula>
    </cfRule>
    <cfRule type="cellIs" dxfId="2082" priority="42" operator="equal">
      <formula>"E"</formula>
    </cfRule>
  </conditionalFormatting>
  <conditionalFormatting sqref="N46">
    <cfRule type="cellIs" dxfId="2081" priority="43" operator="equal">
      <formula>"Y"</formula>
    </cfRule>
    <cfRule type="cellIs" dxfId="2080" priority="43" operator="equal">
      <formula>"N"</formula>
    </cfRule>
    <cfRule type="cellIs" dxfId="2079" priority="43" operator="equal">
      <formula>"E"</formula>
    </cfRule>
  </conditionalFormatting>
  <conditionalFormatting sqref="N47">
    <cfRule type="cellIs" dxfId="2078" priority="44" operator="equal">
      <formula>"Y"</formula>
    </cfRule>
    <cfRule type="cellIs" dxfId="2077" priority="44" operator="equal">
      <formula>"N"</formula>
    </cfRule>
    <cfRule type="cellIs" dxfId="2076" priority="44" operator="equal">
      <formula>"E"</formula>
    </cfRule>
  </conditionalFormatting>
  <conditionalFormatting sqref="N48">
    <cfRule type="cellIs" dxfId="2075" priority="45" operator="equal">
      <formula>"Y"</formula>
    </cfRule>
    <cfRule type="cellIs" dxfId="2074" priority="45" operator="equal">
      <formula>"N"</formula>
    </cfRule>
    <cfRule type="cellIs" dxfId="2073" priority="45" operator="equal">
      <formula>"E"</formula>
    </cfRule>
  </conditionalFormatting>
  <conditionalFormatting sqref="N49">
    <cfRule type="cellIs" dxfId="2072" priority="46" operator="equal">
      <formula>"Y"</formula>
    </cfRule>
    <cfRule type="cellIs" dxfId="2071" priority="46" operator="equal">
      <formula>"N"</formula>
    </cfRule>
    <cfRule type="cellIs" dxfId="2070" priority="46" operator="equal">
      <formula>"E"</formula>
    </cfRule>
  </conditionalFormatting>
  <conditionalFormatting sqref="N50">
    <cfRule type="cellIs" dxfId="2069" priority="47" operator="equal">
      <formula>"Y"</formula>
    </cfRule>
    <cfRule type="cellIs" dxfId="2068" priority="47" operator="equal">
      <formula>"N"</formula>
    </cfRule>
    <cfRule type="cellIs" dxfId="2067" priority="47" operator="equal">
      <formula>"E"</formula>
    </cfRule>
  </conditionalFormatting>
  <conditionalFormatting sqref="N51">
    <cfRule type="cellIs" dxfId="2066" priority="48" operator="equal">
      <formula>"Y"</formula>
    </cfRule>
    <cfRule type="cellIs" dxfId="2065" priority="48" operator="equal">
      <formula>"N"</formula>
    </cfRule>
    <cfRule type="cellIs" dxfId="2064" priority="48" operator="equal">
      <formula>"E"</formula>
    </cfRule>
  </conditionalFormatting>
  <conditionalFormatting sqref="N52">
    <cfRule type="cellIs" dxfId="2063" priority="49" operator="equal">
      <formula>"Y"</formula>
    </cfRule>
    <cfRule type="cellIs" dxfId="2062" priority="49" operator="equal">
      <formula>"N"</formula>
    </cfRule>
    <cfRule type="cellIs" dxfId="2061" priority="49" operator="equal">
      <formula>"E"</formula>
    </cfRule>
  </conditionalFormatting>
  <conditionalFormatting sqref="N53">
    <cfRule type="cellIs" dxfId="2060" priority="50" operator="equal">
      <formula>"Y"</formula>
    </cfRule>
    <cfRule type="cellIs" dxfId="2059" priority="50" operator="equal">
      <formula>"N"</formula>
    </cfRule>
    <cfRule type="cellIs" dxfId="2058" priority="50" operator="equal">
      <formula>"E"</formula>
    </cfRule>
  </conditionalFormatting>
  <conditionalFormatting sqref="N54">
    <cfRule type="cellIs" dxfId="2057" priority="51" operator="equal">
      <formula>"Y"</formula>
    </cfRule>
    <cfRule type="cellIs" dxfId="2056" priority="51" operator="equal">
      <formula>"N"</formula>
    </cfRule>
    <cfRule type="cellIs" dxfId="2055" priority="51" operator="equal">
      <formula>"E"</formula>
    </cfRule>
  </conditionalFormatting>
  <conditionalFormatting sqref="N55">
    <cfRule type="cellIs" dxfId="2054" priority="52" operator="equal">
      <formula>"Y"</formula>
    </cfRule>
    <cfRule type="cellIs" dxfId="2053" priority="52" operator="equal">
      <formula>"N"</formula>
    </cfRule>
    <cfRule type="cellIs" dxfId="2052" priority="52" operator="equal">
      <formula>"E"</formula>
    </cfRule>
  </conditionalFormatting>
  <conditionalFormatting sqref="N56">
    <cfRule type="cellIs" dxfId="2051" priority="53" operator="equal">
      <formula>"Y"</formula>
    </cfRule>
    <cfRule type="cellIs" dxfId="2050" priority="53" operator="equal">
      <formula>"N"</formula>
    </cfRule>
    <cfRule type="cellIs" dxfId="2049" priority="53" operator="equal">
      <formula>"E"</formula>
    </cfRule>
  </conditionalFormatting>
  <conditionalFormatting sqref="N57">
    <cfRule type="cellIs" dxfId="2048" priority="54" operator="equal">
      <formula>"Y"</formula>
    </cfRule>
    <cfRule type="cellIs" dxfId="2047" priority="54" operator="equal">
      <formula>"N"</formula>
    </cfRule>
    <cfRule type="cellIs" dxfId="2046" priority="54" operator="equal">
      <formula>"E"</formula>
    </cfRule>
  </conditionalFormatting>
  <conditionalFormatting sqref="N58">
    <cfRule type="cellIs" dxfId="2045" priority="55" operator="equal">
      <formula>"Y"</formula>
    </cfRule>
    <cfRule type="cellIs" dxfId="2044" priority="55" operator="equal">
      <formula>"N"</formula>
    </cfRule>
    <cfRule type="cellIs" dxfId="2043" priority="55" operator="equal">
      <formula>"E"</formula>
    </cfRule>
  </conditionalFormatting>
  <conditionalFormatting sqref="N59">
    <cfRule type="cellIs" dxfId="2042" priority="56" operator="equal">
      <formula>"Y"</formula>
    </cfRule>
    <cfRule type="cellIs" dxfId="2041" priority="56" operator="equal">
      <formula>"N"</formula>
    </cfRule>
    <cfRule type="cellIs" dxfId="2040" priority="56" operator="equal">
      <formula>"E"</formula>
    </cfRule>
  </conditionalFormatting>
  <conditionalFormatting sqref="N60">
    <cfRule type="cellIs" dxfId="2039" priority="57" operator="equal">
      <formula>"Y"</formula>
    </cfRule>
    <cfRule type="cellIs" dxfId="2038" priority="57" operator="equal">
      <formula>"N"</formula>
    </cfRule>
    <cfRule type="cellIs" dxfId="2037" priority="57" operator="equal">
      <formula>"E"</formula>
    </cfRule>
  </conditionalFormatting>
  <conditionalFormatting sqref="N61">
    <cfRule type="cellIs" dxfId="2036" priority="58" operator="equal">
      <formula>"Y"</formula>
    </cfRule>
    <cfRule type="cellIs" dxfId="2035" priority="58" operator="equal">
      <formula>"N"</formula>
    </cfRule>
    <cfRule type="cellIs" dxfId="2034" priority="58" operator="equal">
      <formula>"E"</formula>
    </cfRule>
  </conditionalFormatting>
  <conditionalFormatting sqref="N62">
    <cfRule type="cellIs" dxfId="2033" priority="59" operator="equal">
      <formula>"Y"</formula>
    </cfRule>
    <cfRule type="cellIs" dxfId="2032" priority="59" operator="equal">
      <formula>"N"</formula>
    </cfRule>
    <cfRule type="cellIs" dxfId="2031" priority="59" operator="equal">
      <formula>"E"</formula>
    </cfRule>
  </conditionalFormatting>
  <conditionalFormatting sqref="N63">
    <cfRule type="cellIs" dxfId="2030" priority="60" operator="equal">
      <formula>"Y"</formula>
    </cfRule>
    <cfRule type="cellIs" dxfId="2029" priority="60" operator="equal">
      <formula>"N"</formula>
    </cfRule>
    <cfRule type="cellIs" dxfId="2028" priority="60" operator="equal">
      <formula>"E"</formula>
    </cfRule>
  </conditionalFormatting>
  <conditionalFormatting sqref="N64">
    <cfRule type="cellIs" dxfId="2027" priority="61" operator="equal">
      <formula>"Y"</formula>
    </cfRule>
    <cfRule type="cellIs" dxfId="2026" priority="61" operator="equal">
      <formula>"N"</formula>
    </cfRule>
    <cfRule type="cellIs" dxfId="2025" priority="61" operator="equal">
      <formula>"E"</formula>
    </cfRule>
  </conditionalFormatting>
  <conditionalFormatting sqref="N65">
    <cfRule type="cellIs" dxfId="2024" priority="62" operator="equal">
      <formula>"Y"</formula>
    </cfRule>
    <cfRule type="cellIs" dxfId="2023" priority="62" operator="equal">
      <formula>"N"</formula>
    </cfRule>
    <cfRule type="cellIs" dxfId="2022" priority="62" operator="equal">
      <formula>"E"</formula>
    </cfRule>
  </conditionalFormatting>
  <conditionalFormatting sqref="N66">
    <cfRule type="cellIs" dxfId="2021" priority="63" operator="equal">
      <formula>"Y"</formula>
    </cfRule>
    <cfRule type="cellIs" dxfId="2020" priority="63" operator="equal">
      <formula>"N"</formula>
    </cfRule>
    <cfRule type="cellIs" dxfId="2019" priority="63" operator="equal">
      <formula>"E"</formula>
    </cfRule>
  </conditionalFormatting>
  <conditionalFormatting sqref="N67">
    <cfRule type="cellIs" dxfId="2018" priority="64" operator="equal">
      <formula>"Y"</formula>
    </cfRule>
    <cfRule type="cellIs" dxfId="2017" priority="64" operator="equal">
      <formula>"N"</formula>
    </cfRule>
    <cfRule type="cellIs" dxfId="2016" priority="64" operator="equal">
      <formula>"E"</formula>
    </cfRule>
  </conditionalFormatting>
  <conditionalFormatting sqref="N68">
    <cfRule type="cellIs" dxfId="2015" priority="65" operator="equal">
      <formula>"Y"</formula>
    </cfRule>
    <cfRule type="cellIs" dxfId="2014" priority="65" operator="equal">
      <formula>"N"</formula>
    </cfRule>
    <cfRule type="cellIs" dxfId="2013" priority="65" operator="equal">
      <formula>"E"</formula>
    </cfRule>
  </conditionalFormatting>
  <conditionalFormatting sqref="N69">
    <cfRule type="cellIs" dxfId="2012" priority="66" operator="equal">
      <formula>"Y"</formula>
    </cfRule>
    <cfRule type="cellIs" dxfId="2011" priority="66" operator="equal">
      <formula>"N"</formula>
    </cfRule>
    <cfRule type="cellIs" dxfId="2010" priority="66" operator="equal">
      <formula>"E"</formula>
    </cfRule>
  </conditionalFormatting>
  <conditionalFormatting sqref="N70">
    <cfRule type="cellIs" dxfId="2009" priority="67" operator="equal">
      <formula>"Y"</formula>
    </cfRule>
    <cfRule type="cellIs" dxfId="2008" priority="67" operator="equal">
      <formula>"N"</formula>
    </cfRule>
    <cfRule type="cellIs" dxfId="2007" priority="67" operator="equal">
      <formula>"E"</formula>
    </cfRule>
  </conditionalFormatting>
  <conditionalFormatting sqref="N71">
    <cfRule type="cellIs" dxfId="2006" priority="68" operator="equal">
      <formula>"Y"</formula>
    </cfRule>
    <cfRule type="cellIs" dxfId="2005" priority="68" operator="equal">
      <formula>"N"</formula>
    </cfRule>
    <cfRule type="cellIs" dxfId="2004" priority="68" operator="equal">
      <formula>"E"</formula>
    </cfRule>
  </conditionalFormatting>
  <conditionalFormatting sqref="N72">
    <cfRule type="cellIs" dxfId="2003" priority="69" operator="equal">
      <formula>"Y"</formula>
    </cfRule>
    <cfRule type="cellIs" dxfId="2002" priority="69" operator="equal">
      <formula>"N"</formula>
    </cfRule>
    <cfRule type="cellIs" dxfId="2001" priority="69" operator="equal">
      <formula>"E"</formula>
    </cfRule>
  </conditionalFormatting>
  <conditionalFormatting sqref="N73">
    <cfRule type="cellIs" dxfId="2000" priority="70" operator="equal">
      <formula>"Y"</formula>
    </cfRule>
    <cfRule type="cellIs" dxfId="1999" priority="70" operator="equal">
      <formula>"N"</formula>
    </cfRule>
    <cfRule type="cellIs" dxfId="1998" priority="70" operator="equal">
      <formula>"E"</formula>
    </cfRule>
  </conditionalFormatting>
  <conditionalFormatting sqref="N74">
    <cfRule type="cellIs" dxfId="1997" priority="71" operator="equal">
      <formula>"Y"</formula>
    </cfRule>
    <cfRule type="cellIs" dxfId="1996" priority="71" operator="equal">
      <formula>"N"</formula>
    </cfRule>
    <cfRule type="cellIs" dxfId="1995" priority="71" operator="equal">
      <formula>"E"</formula>
    </cfRule>
  </conditionalFormatting>
  <conditionalFormatting sqref="N75">
    <cfRule type="cellIs" dxfId="1994" priority="72" operator="equal">
      <formula>"Y"</formula>
    </cfRule>
    <cfRule type="cellIs" dxfId="1993" priority="72" operator="equal">
      <formula>"N"</formula>
    </cfRule>
    <cfRule type="cellIs" dxfId="1992" priority="72" operator="equal">
      <formula>"E"</formula>
    </cfRule>
  </conditionalFormatting>
  <conditionalFormatting sqref="N76">
    <cfRule type="cellIs" dxfId="1991" priority="73" operator="equal">
      <formula>"Y"</formula>
    </cfRule>
    <cfRule type="cellIs" dxfId="1990" priority="73" operator="equal">
      <formula>"N"</formula>
    </cfRule>
    <cfRule type="cellIs" dxfId="1989" priority="73" operator="equal">
      <formula>"E"</formula>
    </cfRule>
  </conditionalFormatting>
  <conditionalFormatting sqref="N77">
    <cfRule type="cellIs" dxfId="1988" priority="74" operator="equal">
      <formula>"Y"</formula>
    </cfRule>
    <cfRule type="cellIs" dxfId="1987" priority="74" operator="equal">
      <formula>"N"</formula>
    </cfRule>
    <cfRule type="cellIs" dxfId="1986" priority="74" operator="equal">
      <formula>"E"</formula>
    </cfRule>
  </conditionalFormatting>
  <conditionalFormatting sqref="N78">
    <cfRule type="cellIs" dxfId="1985" priority="75" operator="equal">
      <formula>"Y"</formula>
    </cfRule>
    <cfRule type="cellIs" dxfId="1984" priority="75" operator="equal">
      <formula>"N"</formula>
    </cfRule>
    <cfRule type="cellIs" dxfId="1983" priority="75" operator="equal">
      <formula>"E"</formula>
    </cfRule>
  </conditionalFormatting>
  <conditionalFormatting sqref="N79">
    <cfRule type="cellIs" dxfId="1982" priority="76" operator="equal">
      <formula>"Y"</formula>
    </cfRule>
    <cfRule type="cellIs" dxfId="1981" priority="76" operator="equal">
      <formula>"N"</formula>
    </cfRule>
    <cfRule type="cellIs" dxfId="1980" priority="76" operator="equal">
      <formula>"E"</formula>
    </cfRule>
  </conditionalFormatting>
  <conditionalFormatting sqref="N80">
    <cfRule type="cellIs" dxfId="1979" priority="77" operator="equal">
      <formula>"Y"</formula>
    </cfRule>
    <cfRule type="cellIs" dxfId="1978" priority="77" operator="equal">
      <formula>"N"</formula>
    </cfRule>
    <cfRule type="cellIs" dxfId="1977" priority="77" operator="equal">
      <formula>"E"</formula>
    </cfRule>
  </conditionalFormatting>
  <conditionalFormatting sqref="N81">
    <cfRule type="cellIs" dxfId="1976" priority="78" operator="equal">
      <formula>"Y"</formula>
    </cfRule>
    <cfRule type="cellIs" dxfId="1975" priority="78" operator="equal">
      <formula>"N"</formula>
    </cfRule>
    <cfRule type="cellIs" dxfId="1974" priority="78" operator="equal">
      <formula>"E"</formula>
    </cfRule>
  </conditionalFormatting>
  <conditionalFormatting sqref="N82">
    <cfRule type="cellIs" dxfId="1973" priority="79" operator="equal">
      <formula>"Y"</formula>
    </cfRule>
    <cfRule type="cellIs" dxfId="1972" priority="79" operator="equal">
      <formula>"N"</formula>
    </cfRule>
    <cfRule type="cellIs" dxfId="1971" priority="79" operator="equal">
      <formula>"E"</formula>
    </cfRule>
  </conditionalFormatting>
  <conditionalFormatting sqref="N83">
    <cfRule type="cellIs" dxfId="1970" priority="80" operator="equal">
      <formula>"Y"</formula>
    </cfRule>
    <cfRule type="cellIs" dxfId="1969" priority="80" operator="equal">
      <formula>"N"</formula>
    </cfRule>
    <cfRule type="cellIs" dxfId="1968" priority="80" operator="equal">
      <formula>"E"</formula>
    </cfRule>
  </conditionalFormatting>
  <conditionalFormatting sqref="N84">
    <cfRule type="cellIs" dxfId="1967" priority="81" operator="equal">
      <formula>"Y"</formula>
    </cfRule>
    <cfRule type="cellIs" dxfId="1966" priority="81" operator="equal">
      <formula>"N"</formula>
    </cfRule>
    <cfRule type="cellIs" dxfId="1965" priority="81" operator="equal">
      <formula>"E"</formula>
    </cfRule>
  </conditionalFormatting>
  <conditionalFormatting sqref="N85">
    <cfRule type="cellIs" dxfId="1964" priority="82" operator="equal">
      <formula>"Y"</formula>
    </cfRule>
    <cfRule type="cellIs" dxfId="1963" priority="82" operator="equal">
      <formula>"N"</formula>
    </cfRule>
    <cfRule type="cellIs" dxfId="1962" priority="82" operator="equal">
      <formula>"E"</formula>
    </cfRule>
  </conditionalFormatting>
  <conditionalFormatting sqref="N86">
    <cfRule type="cellIs" dxfId="1961" priority="83" operator="equal">
      <formula>"Y"</formula>
    </cfRule>
    <cfRule type="cellIs" dxfId="1960" priority="83" operator="equal">
      <formula>"N"</formula>
    </cfRule>
    <cfRule type="cellIs" dxfId="1959" priority="83" operator="equal">
      <formula>"E"</formula>
    </cfRule>
  </conditionalFormatting>
  <conditionalFormatting sqref="N87">
    <cfRule type="cellIs" dxfId="1958" priority="84" operator="equal">
      <formula>"Y"</formula>
    </cfRule>
    <cfRule type="cellIs" dxfId="1957" priority="84" operator="equal">
      <formula>"N"</formula>
    </cfRule>
    <cfRule type="cellIs" dxfId="1956" priority="84" operator="equal">
      <formula>"E"</formula>
    </cfRule>
  </conditionalFormatting>
  <conditionalFormatting sqref="N88">
    <cfRule type="cellIs" dxfId="1955" priority="85" operator="equal">
      <formula>"Y"</formula>
    </cfRule>
    <cfRule type="cellIs" dxfId="1954" priority="85" operator="equal">
      <formula>"N"</formula>
    </cfRule>
    <cfRule type="cellIs" dxfId="1953" priority="85" operator="equal">
      <formula>"E"</formula>
    </cfRule>
  </conditionalFormatting>
  <conditionalFormatting sqref="N89">
    <cfRule type="cellIs" dxfId="1952" priority="86" operator="equal">
      <formula>"Y"</formula>
    </cfRule>
    <cfRule type="cellIs" dxfId="1951" priority="86" operator="equal">
      <formula>"N"</formula>
    </cfRule>
    <cfRule type="cellIs" dxfId="1950" priority="86" operator="equal">
      <formula>"E"</formula>
    </cfRule>
  </conditionalFormatting>
  <conditionalFormatting sqref="N90">
    <cfRule type="cellIs" dxfId="1949" priority="87" operator="equal">
      <formula>"Y"</formula>
    </cfRule>
    <cfRule type="cellIs" dxfId="1948" priority="87" operator="equal">
      <formula>"N"</formula>
    </cfRule>
    <cfRule type="cellIs" dxfId="1947" priority="87" operator="equal">
      <formula>"E"</formula>
    </cfRule>
  </conditionalFormatting>
  <conditionalFormatting sqref="N91">
    <cfRule type="cellIs" dxfId="1946" priority="88" operator="equal">
      <formula>"Y"</formula>
    </cfRule>
    <cfRule type="cellIs" dxfId="1945" priority="88" operator="equal">
      <formula>"N"</formula>
    </cfRule>
    <cfRule type="cellIs" dxfId="1944" priority="88" operator="equal">
      <formula>"E"</formula>
    </cfRule>
  </conditionalFormatting>
  <conditionalFormatting sqref="N92">
    <cfRule type="cellIs" dxfId="1943" priority="89" operator="equal">
      <formula>"Y"</formula>
    </cfRule>
    <cfRule type="cellIs" dxfId="1942" priority="89" operator="equal">
      <formula>"N"</formula>
    </cfRule>
    <cfRule type="cellIs" dxfId="1941" priority="89" operator="equal">
      <formula>"E"</formula>
    </cfRule>
  </conditionalFormatting>
  <conditionalFormatting sqref="N93">
    <cfRule type="cellIs" dxfId="1940" priority="90" operator="equal">
      <formula>"Y"</formula>
    </cfRule>
    <cfRule type="cellIs" dxfId="1939" priority="90" operator="equal">
      <formula>"N"</formula>
    </cfRule>
    <cfRule type="cellIs" dxfId="1938" priority="90" operator="equal">
      <formula>"E"</formula>
    </cfRule>
  </conditionalFormatting>
  <conditionalFormatting sqref="N94">
    <cfRule type="cellIs" dxfId="1937" priority="91" operator="equal">
      <formula>"Y"</formula>
    </cfRule>
    <cfRule type="cellIs" dxfId="1936" priority="91" operator="equal">
      <formula>"N"</formula>
    </cfRule>
    <cfRule type="cellIs" dxfId="1935" priority="91" operator="equal">
      <formula>"E"</formula>
    </cfRule>
  </conditionalFormatting>
  <conditionalFormatting sqref="N95">
    <cfRule type="cellIs" dxfId="1934" priority="92" operator="equal">
      <formula>"Y"</formula>
    </cfRule>
    <cfRule type="cellIs" dxfId="1933" priority="92" operator="equal">
      <formula>"N"</formula>
    </cfRule>
    <cfRule type="cellIs" dxfId="1932" priority="92" operator="equal">
      <formula>"E"</formula>
    </cfRule>
  </conditionalFormatting>
  <conditionalFormatting sqref="N96">
    <cfRule type="cellIs" dxfId="1931" priority="93" operator="equal">
      <formula>"Y"</formula>
    </cfRule>
    <cfRule type="cellIs" dxfId="1930" priority="93" operator="equal">
      <formula>"N"</formula>
    </cfRule>
    <cfRule type="cellIs" dxfId="1929" priority="93" operator="equal">
      <formula>"E"</formula>
    </cfRule>
  </conditionalFormatting>
  <conditionalFormatting sqref="N97">
    <cfRule type="cellIs" dxfId="1928" priority="94" operator="equal">
      <formula>"Y"</formula>
    </cfRule>
    <cfRule type="cellIs" dxfId="1927" priority="94" operator="equal">
      <formula>"N"</formula>
    </cfRule>
    <cfRule type="cellIs" dxfId="1926" priority="94" operator="equal">
      <formula>"E"</formula>
    </cfRule>
  </conditionalFormatting>
  <conditionalFormatting sqref="N98">
    <cfRule type="cellIs" dxfId="1925" priority="95" operator="equal">
      <formula>"Y"</formula>
    </cfRule>
    <cfRule type="cellIs" dxfId="1924" priority="95" operator="equal">
      <formula>"N"</formula>
    </cfRule>
    <cfRule type="cellIs" dxfId="1923" priority="95" operator="equal">
      <formula>"E"</formula>
    </cfRule>
  </conditionalFormatting>
  <conditionalFormatting sqref="N99">
    <cfRule type="cellIs" dxfId="1922" priority="96" operator="equal">
      <formula>"Y"</formula>
    </cfRule>
    <cfRule type="cellIs" dxfId="1921" priority="96" operator="equal">
      <formula>"N"</formula>
    </cfRule>
    <cfRule type="cellIs" dxfId="1920" priority="96" operator="equal">
      <formula>"E"</formula>
    </cfRule>
  </conditionalFormatting>
  <conditionalFormatting sqref="N100">
    <cfRule type="cellIs" dxfId="1919" priority="97" operator="equal">
      <formula>"Y"</formula>
    </cfRule>
    <cfRule type="cellIs" dxfId="1918" priority="97" operator="equal">
      <formula>"N"</formula>
    </cfRule>
    <cfRule type="cellIs" dxfId="1917" priority="97" operator="equal">
      <formula>"E"</formula>
    </cfRule>
  </conditionalFormatting>
  <conditionalFormatting sqref="N101">
    <cfRule type="cellIs" dxfId="1916" priority="98" operator="equal">
      <formula>"Y"</formula>
    </cfRule>
    <cfRule type="cellIs" dxfId="1915" priority="98" operator="equal">
      <formula>"N"</formula>
    </cfRule>
    <cfRule type="cellIs" dxfId="1914" priority="98" operator="equal">
      <formula>"E"</formula>
    </cfRule>
  </conditionalFormatting>
  <conditionalFormatting sqref="N102">
    <cfRule type="cellIs" dxfId="1913" priority="99" operator="equal">
      <formula>"Y"</formula>
    </cfRule>
    <cfRule type="cellIs" dxfId="1912" priority="99" operator="equal">
      <formula>"N"</formula>
    </cfRule>
    <cfRule type="cellIs" dxfId="1911" priority="99" operator="equal">
      <formula>"E"</formula>
    </cfRule>
  </conditionalFormatting>
  <conditionalFormatting sqref="N103">
    <cfRule type="cellIs" dxfId="1910" priority="100" operator="equal">
      <formula>"Y"</formula>
    </cfRule>
    <cfRule type="cellIs" dxfId="1909" priority="100" operator="equal">
      <formula>"N"</formula>
    </cfRule>
    <cfRule type="cellIs" dxfId="1908" priority="100" operator="equal">
      <formula>"E"</formula>
    </cfRule>
  </conditionalFormatting>
  <conditionalFormatting sqref="N104">
    <cfRule type="cellIs" dxfId="1907" priority="101" operator="equal">
      <formula>"Y"</formula>
    </cfRule>
    <cfRule type="cellIs" dxfId="1906" priority="101" operator="equal">
      <formula>"N"</formula>
    </cfRule>
    <cfRule type="cellIs" dxfId="1905" priority="101" operator="equal">
      <formula>"E"</formula>
    </cfRule>
  </conditionalFormatting>
  <conditionalFormatting sqref="N105">
    <cfRule type="cellIs" dxfId="1904" priority="102" operator="equal">
      <formula>"Y"</formula>
    </cfRule>
    <cfRule type="cellIs" dxfId="1903" priority="102" operator="equal">
      <formula>"N"</formula>
    </cfRule>
    <cfRule type="cellIs" dxfId="1902" priority="102" operator="equal">
      <formula>"E"</formula>
    </cfRule>
  </conditionalFormatting>
  <conditionalFormatting sqref="N106">
    <cfRule type="cellIs" dxfId="1901" priority="103" operator="equal">
      <formula>"Y"</formula>
    </cfRule>
    <cfRule type="cellIs" dxfId="1900" priority="103" operator="equal">
      <formula>"N"</formula>
    </cfRule>
    <cfRule type="cellIs" dxfId="1899" priority="103" operator="equal">
      <formula>"E"</formula>
    </cfRule>
  </conditionalFormatting>
  <conditionalFormatting sqref="N107">
    <cfRule type="cellIs" dxfId="1898" priority="104" operator="equal">
      <formula>"Y"</formula>
    </cfRule>
    <cfRule type="cellIs" dxfId="1897" priority="104" operator="equal">
      <formula>"N"</formula>
    </cfRule>
    <cfRule type="cellIs" dxfId="1896" priority="104" operator="equal">
      <formula>"E"</formula>
    </cfRule>
  </conditionalFormatting>
  <conditionalFormatting sqref="N108">
    <cfRule type="cellIs" dxfId="1895" priority="105" operator="equal">
      <formula>"Y"</formula>
    </cfRule>
    <cfRule type="cellIs" dxfId="1894" priority="105" operator="equal">
      <formula>"N"</formula>
    </cfRule>
    <cfRule type="cellIs" dxfId="1893" priority="105" operator="equal">
      <formula>"E"</formula>
    </cfRule>
  </conditionalFormatting>
  <conditionalFormatting sqref="N109">
    <cfRule type="cellIs" dxfId="1892" priority="106" operator="equal">
      <formula>"Y"</formula>
    </cfRule>
    <cfRule type="cellIs" dxfId="1891" priority="106" operator="equal">
      <formula>"N"</formula>
    </cfRule>
    <cfRule type="cellIs" dxfId="1890" priority="106" operator="equal">
      <formula>"E"</formula>
    </cfRule>
  </conditionalFormatting>
  <conditionalFormatting sqref="N110">
    <cfRule type="cellIs" dxfId="1889" priority="107" operator="equal">
      <formula>"Y"</formula>
    </cfRule>
    <cfRule type="cellIs" dxfId="1888" priority="107" operator="equal">
      <formula>"N"</formula>
    </cfRule>
    <cfRule type="cellIs" dxfId="1887" priority="107" operator="equal">
      <formula>"E"</formula>
    </cfRule>
  </conditionalFormatting>
  <conditionalFormatting sqref="N111">
    <cfRule type="cellIs" dxfId="1886" priority="108" operator="equal">
      <formula>"Y"</formula>
    </cfRule>
    <cfRule type="cellIs" dxfId="1885" priority="108" operator="equal">
      <formula>"N"</formula>
    </cfRule>
    <cfRule type="cellIs" dxfId="1884" priority="108" operator="equal">
      <formula>"E"</formula>
    </cfRule>
  </conditionalFormatting>
  <conditionalFormatting sqref="N112">
    <cfRule type="cellIs" dxfId="1883" priority="109" operator="equal">
      <formula>"Y"</formula>
    </cfRule>
    <cfRule type="cellIs" dxfId="1882" priority="109" operator="equal">
      <formula>"N"</formula>
    </cfRule>
    <cfRule type="cellIs" dxfId="1881" priority="109" operator="equal">
      <formula>"E"</formula>
    </cfRule>
  </conditionalFormatting>
  <conditionalFormatting sqref="N113">
    <cfRule type="cellIs" dxfId="1880" priority="110" operator="equal">
      <formula>"Y"</formula>
    </cfRule>
    <cfRule type="cellIs" dxfId="1879" priority="110" operator="equal">
      <formula>"N"</formula>
    </cfRule>
    <cfRule type="cellIs" dxfId="1878" priority="110" operator="equal">
      <formula>"E"</formula>
    </cfRule>
  </conditionalFormatting>
  <conditionalFormatting sqref="N114">
    <cfRule type="cellIs" dxfId="1877" priority="111" operator="equal">
      <formula>"Y"</formula>
    </cfRule>
    <cfRule type="cellIs" dxfId="1876" priority="111" operator="equal">
      <formula>"N"</formula>
    </cfRule>
    <cfRule type="cellIs" dxfId="1875" priority="111" operator="equal">
      <formula>"E"</formula>
    </cfRule>
  </conditionalFormatting>
  <conditionalFormatting sqref="N115">
    <cfRule type="cellIs" dxfId="1874" priority="112" operator="equal">
      <formula>"Y"</formula>
    </cfRule>
    <cfRule type="cellIs" dxfId="1873" priority="112" operator="equal">
      <formula>"N"</formula>
    </cfRule>
    <cfRule type="cellIs" dxfId="1872" priority="112" operator="equal">
      <formula>"E"</formula>
    </cfRule>
  </conditionalFormatting>
  <conditionalFormatting sqref="N116">
    <cfRule type="cellIs" dxfId="1871" priority="113" operator="equal">
      <formula>"Y"</formula>
    </cfRule>
    <cfRule type="cellIs" dxfId="1870" priority="113" operator="equal">
      <formula>"N"</formula>
    </cfRule>
    <cfRule type="cellIs" dxfId="1869" priority="113" operator="equal">
      <formula>"E"</formula>
    </cfRule>
  </conditionalFormatting>
  <conditionalFormatting sqref="N117">
    <cfRule type="cellIs" dxfId="1868" priority="114" operator="equal">
      <formula>"Y"</formula>
    </cfRule>
    <cfRule type="cellIs" dxfId="1867" priority="114" operator="equal">
      <formula>"N"</formula>
    </cfRule>
    <cfRule type="cellIs" dxfId="1866" priority="114" operator="equal">
      <formula>"E"</formula>
    </cfRule>
  </conditionalFormatting>
  <conditionalFormatting sqref="N118">
    <cfRule type="cellIs" dxfId="1865" priority="115" operator="equal">
      <formula>"Y"</formula>
    </cfRule>
    <cfRule type="cellIs" dxfId="1864" priority="115" operator="equal">
      <formula>"N"</formula>
    </cfRule>
    <cfRule type="cellIs" dxfId="1863" priority="115" operator="equal">
      <formula>"E"</formula>
    </cfRule>
  </conditionalFormatting>
  <conditionalFormatting sqref="N119">
    <cfRule type="cellIs" dxfId="1862" priority="116" operator="equal">
      <formula>"Y"</formula>
    </cfRule>
    <cfRule type="cellIs" dxfId="1861" priority="116" operator="equal">
      <formula>"N"</formula>
    </cfRule>
    <cfRule type="cellIs" dxfId="1860" priority="116" operator="equal">
      <formula>"E"</formula>
    </cfRule>
  </conditionalFormatting>
  <conditionalFormatting sqref="N120">
    <cfRule type="cellIs" dxfId="1859" priority="117" operator="equal">
      <formula>"Y"</formula>
    </cfRule>
    <cfRule type="cellIs" dxfId="1858" priority="117" operator="equal">
      <formula>"N"</formula>
    </cfRule>
    <cfRule type="cellIs" dxfId="1857" priority="117" operator="equal">
      <formula>"E"</formula>
    </cfRule>
  </conditionalFormatting>
  <conditionalFormatting sqref="N121">
    <cfRule type="cellIs" dxfId="1856" priority="118" operator="equal">
      <formula>"Y"</formula>
    </cfRule>
    <cfRule type="cellIs" dxfId="1855" priority="118" operator="equal">
      <formula>"N"</formula>
    </cfRule>
    <cfRule type="cellIs" dxfId="1854" priority="118" operator="equal">
      <formula>"E"</formula>
    </cfRule>
  </conditionalFormatting>
  <conditionalFormatting sqref="N122">
    <cfRule type="cellIs" dxfId="1853" priority="119" operator="equal">
      <formula>"Y"</formula>
    </cfRule>
    <cfRule type="cellIs" dxfId="1852" priority="119" operator="equal">
      <formula>"N"</formula>
    </cfRule>
    <cfRule type="cellIs" dxfId="1851" priority="119" operator="equal">
      <formula>"E"</formula>
    </cfRule>
  </conditionalFormatting>
  <conditionalFormatting sqref="N123">
    <cfRule type="cellIs" dxfId="1850" priority="120" operator="equal">
      <formula>"Y"</formula>
    </cfRule>
    <cfRule type="cellIs" dxfId="1849" priority="120" operator="equal">
      <formula>"N"</formula>
    </cfRule>
    <cfRule type="cellIs" dxfId="1848" priority="120" operator="equal">
      <formula>"E"</formula>
    </cfRule>
  </conditionalFormatting>
  <conditionalFormatting sqref="N124">
    <cfRule type="cellIs" dxfId="1847" priority="121" operator="equal">
      <formula>"Y"</formula>
    </cfRule>
    <cfRule type="cellIs" dxfId="1846" priority="121" operator="equal">
      <formula>"N"</formula>
    </cfRule>
    <cfRule type="cellIs" dxfId="1845" priority="121" operator="equal">
      <formula>"E"</formula>
    </cfRule>
  </conditionalFormatting>
  <conditionalFormatting sqref="N125">
    <cfRule type="cellIs" dxfId="1844" priority="122" operator="equal">
      <formula>"Y"</formula>
    </cfRule>
    <cfRule type="cellIs" dxfId="1843" priority="122" operator="equal">
      <formula>"N"</formula>
    </cfRule>
    <cfRule type="cellIs" dxfId="1842" priority="122" operator="equal">
      <formula>"E"</formula>
    </cfRule>
  </conditionalFormatting>
  <conditionalFormatting sqref="N126">
    <cfRule type="cellIs" dxfId="1841" priority="123" operator="equal">
      <formula>"Y"</formula>
    </cfRule>
    <cfRule type="cellIs" dxfId="1840" priority="123" operator="equal">
      <formula>"N"</formula>
    </cfRule>
    <cfRule type="cellIs" dxfId="1839" priority="123" operator="equal">
      <formula>"E"</formula>
    </cfRule>
  </conditionalFormatting>
  <conditionalFormatting sqref="N127">
    <cfRule type="cellIs" dxfId="1838" priority="124" operator="equal">
      <formula>"Y"</formula>
    </cfRule>
    <cfRule type="cellIs" dxfId="1837" priority="124" operator="equal">
      <formula>"N"</formula>
    </cfRule>
    <cfRule type="cellIs" dxfId="1836" priority="124" operator="equal">
      <formula>"E"</formula>
    </cfRule>
  </conditionalFormatting>
  <conditionalFormatting sqref="N128">
    <cfRule type="cellIs" dxfId="1835" priority="125" operator="equal">
      <formula>"Y"</formula>
    </cfRule>
    <cfRule type="cellIs" dxfId="1834" priority="125" operator="equal">
      <formula>"N"</formula>
    </cfRule>
    <cfRule type="cellIs" dxfId="1833" priority="125" operator="equal">
      <formula>"E"</formula>
    </cfRule>
  </conditionalFormatting>
  <conditionalFormatting sqref="N129">
    <cfRule type="cellIs" dxfId="1832" priority="126" operator="equal">
      <formula>"Y"</formula>
    </cfRule>
    <cfRule type="cellIs" dxfId="1831" priority="126" operator="equal">
      <formula>"N"</formula>
    </cfRule>
    <cfRule type="cellIs" dxfId="1830" priority="126" operator="equal">
      <formula>"E"</formula>
    </cfRule>
  </conditionalFormatting>
  <conditionalFormatting sqref="N130">
    <cfRule type="cellIs" dxfId="1829" priority="127" operator="equal">
      <formula>"Y"</formula>
    </cfRule>
    <cfRule type="cellIs" dxfId="1828" priority="127" operator="equal">
      <formula>"N"</formula>
    </cfRule>
    <cfRule type="cellIs" dxfId="1827" priority="127" operator="equal">
      <formula>"E"</formula>
    </cfRule>
  </conditionalFormatting>
  <conditionalFormatting sqref="N131">
    <cfRule type="cellIs" dxfId="1826" priority="128" operator="equal">
      <formula>"Y"</formula>
    </cfRule>
    <cfRule type="cellIs" dxfId="1825" priority="128" operator="equal">
      <formula>"N"</formula>
    </cfRule>
    <cfRule type="cellIs" dxfId="1824" priority="128" operator="equal">
      <formula>"E"</formula>
    </cfRule>
  </conditionalFormatting>
  <conditionalFormatting sqref="N132">
    <cfRule type="cellIs" dxfId="1823" priority="129" operator="equal">
      <formula>"Y"</formula>
    </cfRule>
    <cfRule type="cellIs" dxfId="1822" priority="129" operator="equal">
      <formula>"N"</formula>
    </cfRule>
    <cfRule type="cellIs" dxfId="1821" priority="129" operator="equal">
      <formula>"E"</formula>
    </cfRule>
  </conditionalFormatting>
  <conditionalFormatting sqref="N133">
    <cfRule type="cellIs" dxfId="1820" priority="130" operator="equal">
      <formula>"Y"</formula>
    </cfRule>
    <cfRule type="cellIs" dxfId="1819" priority="130" operator="equal">
      <formula>"N"</formula>
    </cfRule>
    <cfRule type="cellIs" dxfId="1818" priority="130" operator="equal">
      <formula>"E"</formula>
    </cfRule>
  </conditionalFormatting>
  <conditionalFormatting sqref="N134">
    <cfRule type="cellIs" dxfId="1817" priority="131" operator="equal">
      <formula>"Y"</formula>
    </cfRule>
    <cfRule type="cellIs" dxfId="1816" priority="131" operator="equal">
      <formula>"N"</formula>
    </cfRule>
    <cfRule type="cellIs" dxfId="1815" priority="131" operator="equal">
      <formula>"E"</formula>
    </cfRule>
  </conditionalFormatting>
  <conditionalFormatting sqref="N135">
    <cfRule type="cellIs" dxfId="1814" priority="132" operator="equal">
      <formula>"Y"</formula>
    </cfRule>
    <cfRule type="cellIs" dxfId="1813" priority="132" operator="equal">
      <formula>"N"</formula>
    </cfRule>
    <cfRule type="cellIs" dxfId="1812" priority="132" operator="equal">
      <formula>"E"</formula>
    </cfRule>
  </conditionalFormatting>
  <conditionalFormatting sqref="N136">
    <cfRule type="cellIs" dxfId="1811" priority="133" operator="equal">
      <formula>"Y"</formula>
    </cfRule>
    <cfRule type="cellIs" dxfId="1810" priority="133" operator="equal">
      <formula>"N"</formula>
    </cfRule>
    <cfRule type="cellIs" dxfId="1809" priority="133" operator="equal">
      <formula>"E"</formula>
    </cfRule>
  </conditionalFormatting>
  <conditionalFormatting sqref="N137">
    <cfRule type="cellIs" dxfId="1808" priority="134" operator="equal">
      <formula>"Y"</formula>
    </cfRule>
    <cfRule type="cellIs" dxfId="1807" priority="134" operator="equal">
      <formula>"N"</formula>
    </cfRule>
    <cfRule type="cellIs" dxfId="1806" priority="134" operator="equal">
      <formula>"E"</formula>
    </cfRule>
  </conditionalFormatting>
  <conditionalFormatting sqref="N138">
    <cfRule type="cellIs" dxfId="1805" priority="135" operator="equal">
      <formula>"Y"</formula>
    </cfRule>
    <cfRule type="cellIs" dxfId="1804" priority="135" operator="equal">
      <formula>"N"</formula>
    </cfRule>
    <cfRule type="cellIs" dxfId="1803" priority="135" operator="equal">
      <formula>"E"</formula>
    </cfRule>
  </conditionalFormatting>
  <conditionalFormatting sqref="N139">
    <cfRule type="cellIs" dxfId="1802" priority="136" operator="equal">
      <formula>"Y"</formula>
    </cfRule>
    <cfRule type="cellIs" dxfId="1801" priority="136" operator="equal">
      <formula>"N"</formula>
    </cfRule>
    <cfRule type="cellIs" dxfId="1800" priority="136" operator="equal">
      <formula>"E"</formula>
    </cfRule>
  </conditionalFormatting>
  <conditionalFormatting sqref="N140">
    <cfRule type="cellIs" dxfId="1799" priority="137" operator="equal">
      <formula>"Y"</formula>
    </cfRule>
    <cfRule type="cellIs" dxfId="1798" priority="137" operator="equal">
      <formula>"N"</formula>
    </cfRule>
    <cfRule type="cellIs" dxfId="1797" priority="137" operator="equal">
      <formula>"E"</formula>
    </cfRule>
  </conditionalFormatting>
  <conditionalFormatting sqref="N141">
    <cfRule type="cellIs" dxfId="1796" priority="138" operator="equal">
      <formula>"Y"</formula>
    </cfRule>
    <cfRule type="cellIs" dxfId="1795" priority="138" operator="equal">
      <formula>"N"</formula>
    </cfRule>
    <cfRule type="cellIs" dxfId="1794" priority="138" operator="equal">
      <formula>"E"</formula>
    </cfRule>
  </conditionalFormatting>
  <conditionalFormatting sqref="N142">
    <cfRule type="cellIs" dxfId="1793" priority="139" operator="equal">
      <formula>"Y"</formula>
    </cfRule>
    <cfRule type="cellIs" dxfId="1792" priority="139" operator="equal">
      <formula>"N"</formula>
    </cfRule>
    <cfRule type="cellIs" dxfId="1791" priority="139" operator="equal">
      <formula>"E"</formula>
    </cfRule>
  </conditionalFormatting>
  <conditionalFormatting sqref="N143">
    <cfRule type="cellIs" dxfId="1790" priority="140" operator="equal">
      <formula>"Y"</formula>
    </cfRule>
    <cfRule type="cellIs" dxfId="1789" priority="140" operator="equal">
      <formula>"N"</formula>
    </cfRule>
    <cfRule type="cellIs" dxfId="1788" priority="140" operator="equal">
      <formula>"E"</formula>
    </cfRule>
  </conditionalFormatting>
  <conditionalFormatting sqref="N144">
    <cfRule type="cellIs" dxfId="1787" priority="141" operator="equal">
      <formula>"Y"</formula>
    </cfRule>
    <cfRule type="cellIs" dxfId="1786" priority="141" operator="equal">
      <formula>"N"</formula>
    </cfRule>
    <cfRule type="cellIs" dxfId="1785" priority="141" operator="equal">
      <formula>"E"</formula>
    </cfRule>
  </conditionalFormatting>
  <conditionalFormatting sqref="N145">
    <cfRule type="cellIs" dxfId="1784" priority="142" operator="equal">
      <formula>"Y"</formula>
    </cfRule>
    <cfRule type="cellIs" dxfId="1783" priority="142" operator="equal">
      <formula>"N"</formula>
    </cfRule>
    <cfRule type="cellIs" dxfId="1782" priority="142" operator="equal">
      <formula>"E"</formula>
    </cfRule>
  </conditionalFormatting>
  <conditionalFormatting sqref="N146">
    <cfRule type="cellIs" dxfId="1781" priority="143" operator="equal">
      <formula>"Y"</formula>
    </cfRule>
    <cfRule type="cellIs" dxfId="1780" priority="143" operator="equal">
      <formula>"N"</formula>
    </cfRule>
    <cfRule type="cellIs" dxfId="1779" priority="143" operator="equal">
      <formula>"E"</formula>
    </cfRule>
  </conditionalFormatting>
  <conditionalFormatting sqref="N147">
    <cfRule type="cellIs" dxfId="1778" priority="144" operator="equal">
      <formula>"Y"</formula>
    </cfRule>
    <cfRule type="cellIs" dxfId="1777" priority="144" operator="equal">
      <formula>"N"</formula>
    </cfRule>
    <cfRule type="cellIs" dxfId="1776" priority="144" operator="equal">
      <formula>"E"</formula>
    </cfRule>
  </conditionalFormatting>
  <conditionalFormatting sqref="N148">
    <cfRule type="cellIs" dxfId="1775" priority="145" operator="equal">
      <formula>"Y"</formula>
    </cfRule>
    <cfRule type="cellIs" dxfId="1774" priority="145" operator="equal">
      <formula>"N"</formula>
    </cfRule>
    <cfRule type="cellIs" dxfId="1773" priority="145" operator="equal">
      <formula>"E"</formula>
    </cfRule>
  </conditionalFormatting>
  <conditionalFormatting sqref="N149">
    <cfRule type="cellIs" dxfId="1772" priority="146" operator="equal">
      <formula>"Y"</formula>
    </cfRule>
    <cfRule type="cellIs" dxfId="1771" priority="146" operator="equal">
      <formula>"N"</formula>
    </cfRule>
    <cfRule type="cellIs" dxfId="1770" priority="146" operator="equal">
      <formula>"E"</formula>
    </cfRule>
  </conditionalFormatting>
  <conditionalFormatting sqref="N150">
    <cfRule type="cellIs" dxfId="1769" priority="147" operator="equal">
      <formula>"Y"</formula>
    </cfRule>
    <cfRule type="cellIs" dxfId="1768" priority="147" operator="equal">
      <formula>"N"</formula>
    </cfRule>
    <cfRule type="cellIs" dxfId="1767" priority="147" operator="equal">
      <formula>"E"</formula>
    </cfRule>
  </conditionalFormatting>
  <conditionalFormatting sqref="N151">
    <cfRule type="cellIs" dxfId="1766" priority="148" operator="equal">
      <formula>"Y"</formula>
    </cfRule>
    <cfRule type="cellIs" dxfId="1765" priority="148" operator="equal">
      <formula>"N"</formula>
    </cfRule>
    <cfRule type="cellIs" dxfId="1764" priority="148" operator="equal">
      <formula>"E"</formula>
    </cfRule>
  </conditionalFormatting>
  <conditionalFormatting sqref="N152">
    <cfRule type="cellIs" dxfId="1763" priority="149" operator="equal">
      <formula>"Y"</formula>
    </cfRule>
    <cfRule type="cellIs" dxfId="1762" priority="149" operator="equal">
      <formula>"N"</formula>
    </cfRule>
    <cfRule type="cellIs" dxfId="1761" priority="149" operator="equal">
      <formula>"E"</formula>
    </cfRule>
  </conditionalFormatting>
  <conditionalFormatting sqref="N153">
    <cfRule type="cellIs" dxfId="1760" priority="150" operator="equal">
      <formula>"Y"</formula>
    </cfRule>
    <cfRule type="cellIs" dxfId="1759" priority="150" operator="equal">
      <formula>"N"</formula>
    </cfRule>
    <cfRule type="cellIs" dxfId="1758" priority="150" operator="equal">
      <formula>"E"</formula>
    </cfRule>
  </conditionalFormatting>
  <conditionalFormatting sqref="N154">
    <cfRule type="cellIs" dxfId="1757" priority="151" operator="equal">
      <formula>"Y"</formula>
    </cfRule>
    <cfRule type="cellIs" dxfId="1756" priority="151" operator="equal">
      <formula>"N"</formula>
    </cfRule>
    <cfRule type="cellIs" dxfId="1755" priority="151" operator="equal">
      <formula>"E"</formula>
    </cfRule>
  </conditionalFormatting>
  <conditionalFormatting sqref="N155">
    <cfRule type="cellIs" dxfId="1754" priority="152" operator="equal">
      <formula>"Y"</formula>
    </cfRule>
    <cfRule type="cellIs" dxfId="1753" priority="152" operator="equal">
      <formula>"N"</formula>
    </cfRule>
    <cfRule type="cellIs" dxfId="1752" priority="152" operator="equal">
      <formula>"E"</formula>
    </cfRule>
  </conditionalFormatting>
  <conditionalFormatting sqref="N156">
    <cfRule type="cellIs" dxfId="1751" priority="153" operator="equal">
      <formula>"Y"</formula>
    </cfRule>
    <cfRule type="cellIs" dxfId="1750" priority="153" operator="equal">
      <formula>"N"</formula>
    </cfRule>
    <cfRule type="cellIs" dxfId="1749" priority="153" operator="equal">
      <formula>"E"</formula>
    </cfRule>
  </conditionalFormatting>
  <conditionalFormatting sqref="N157">
    <cfRule type="cellIs" dxfId="1748" priority="154" operator="equal">
      <formula>"Y"</formula>
    </cfRule>
    <cfRule type="cellIs" dxfId="1747" priority="154" operator="equal">
      <formula>"N"</formula>
    </cfRule>
    <cfRule type="cellIs" dxfId="1746" priority="154" operator="equal">
      <formula>"E"</formula>
    </cfRule>
  </conditionalFormatting>
  <conditionalFormatting sqref="N158">
    <cfRule type="cellIs" dxfId="1745" priority="155" operator="equal">
      <formula>"Y"</formula>
    </cfRule>
    <cfRule type="cellIs" dxfId="1744" priority="155" operator="equal">
      <formula>"N"</formula>
    </cfRule>
    <cfRule type="cellIs" dxfId="1743" priority="155" operator="equal">
      <formula>"E"</formula>
    </cfRule>
  </conditionalFormatting>
  <conditionalFormatting sqref="N159">
    <cfRule type="cellIs" dxfId="1742" priority="156" operator="equal">
      <formula>"Y"</formula>
    </cfRule>
    <cfRule type="cellIs" dxfId="1741" priority="156" operator="equal">
      <formula>"N"</formula>
    </cfRule>
    <cfRule type="cellIs" dxfId="1740" priority="156" operator="equal">
      <formula>"E"</formula>
    </cfRule>
  </conditionalFormatting>
  <conditionalFormatting sqref="N160">
    <cfRule type="cellIs" dxfId="1739" priority="157" operator="equal">
      <formula>"Y"</formula>
    </cfRule>
    <cfRule type="cellIs" dxfId="1738" priority="157" operator="equal">
      <formula>"N"</formula>
    </cfRule>
    <cfRule type="cellIs" dxfId="1737" priority="157" operator="equal">
      <formula>"E"</formula>
    </cfRule>
  </conditionalFormatting>
  <conditionalFormatting sqref="N161">
    <cfRule type="cellIs" dxfId="1736" priority="158" operator="equal">
      <formula>"Y"</formula>
    </cfRule>
    <cfRule type="cellIs" dxfId="1735" priority="158" operator="equal">
      <formula>"N"</formula>
    </cfRule>
    <cfRule type="cellIs" dxfId="1734" priority="158" operator="equal">
      <formula>"E"</formula>
    </cfRule>
  </conditionalFormatting>
  <conditionalFormatting sqref="N162">
    <cfRule type="cellIs" dxfId="1733" priority="159" operator="equal">
      <formula>"Y"</formula>
    </cfRule>
    <cfRule type="cellIs" dxfId="1732" priority="159" operator="equal">
      <formula>"N"</formula>
    </cfRule>
    <cfRule type="cellIs" dxfId="1731" priority="159" operator="equal">
      <formula>"E"</formula>
    </cfRule>
  </conditionalFormatting>
  <conditionalFormatting sqref="N163">
    <cfRule type="cellIs" dxfId="1730" priority="160" operator="equal">
      <formula>"Y"</formula>
    </cfRule>
    <cfRule type="cellIs" dxfId="1729" priority="160" operator="equal">
      <formula>"N"</formula>
    </cfRule>
    <cfRule type="cellIs" dxfId="1728" priority="160" operator="equal">
      <formula>"E"</formula>
    </cfRule>
  </conditionalFormatting>
  <conditionalFormatting sqref="N164">
    <cfRule type="cellIs" dxfId="1727" priority="161" operator="equal">
      <formula>"Y"</formula>
    </cfRule>
    <cfRule type="cellIs" dxfId="1726" priority="161" operator="equal">
      <formula>"N"</formula>
    </cfRule>
    <cfRule type="cellIs" dxfId="1725" priority="161" operator="equal">
      <formula>"E"</formula>
    </cfRule>
  </conditionalFormatting>
  <conditionalFormatting sqref="N165">
    <cfRule type="cellIs" dxfId="1724" priority="162" operator="equal">
      <formula>"Y"</formula>
    </cfRule>
    <cfRule type="cellIs" dxfId="1723" priority="162" operator="equal">
      <formula>"N"</formula>
    </cfRule>
    <cfRule type="cellIs" dxfId="1722" priority="162" operator="equal">
      <formula>"E"</formula>
    </cfRule>
  </conditionalFormatting>
  <conditionalFormatting sqref="N166">
    <cfRule type="cellIs" dxfId="1721" priority="163" operator="equal">
      <formula>"Y"</formula>
    </cfRule>
    <cfRule type="cellIs" dxfId="1720" priority="163" operator="equal">
      <formula>"N"</formula>
    </cfRule>
    <cfRule type="cellIs" dxfId="1719" priority="163" operator="equal">
      <formula>"E"</formula>
    </cfRule>
  </conditionalFormatting>
  <conditionalFormatting sqref="N167">
    <cfRule type="cellIs" dxfId="1718" priority="164" operator="equal">
      <formula>"Y"</formula>
    </cfRule>
    <cfRule type="cellIs" dxfId="1717" priority="164" operator="equal">
      <formula>"N"</formula>
    </cfRule>
    <cfRule type="cellIs" dxfId="1716" priority="164" operator="equal">
      <formula>"E"</formula>
    </cfRule>
  </conditionalFormatting>
  <conditionalFormatting sqref="N168">
    <cfRule type="cellIs" dxfId="1715" priority="165" operator="equal">
      <formula>"Y"</formula>
    </cfRule>
    <cfRule type="cellIs" dxfId="1714" priority="165" operator="equal">
      <formula>"N"</formula>
    </cfRule>
    <cfRule type="cellIs" dxfId="1713" priority="165" operator="equal">
      <formula>"E"</formula>
    </cfRule>
  </conditionalFormatting>
  <conditionalFormatting sqref="N169">
    <cfRule type="cellIs" dxfId="1712" priority="166" operator="equal">
      <formula>"Y"</formula>
    </cfRule>
    <cfRule type="cellIs" dxfId="1711" priority="166" operator="equal">
      <formula>"N"</formula>
    </cfRule>
    <cfRule type="cellIs" dxfId="1710" priority="166" operator="equal">
      <formula>"E"</formula>
    </cfRule>
  </conditionalFormatting>
  <conditionalFormatting sqref="N170">
    <cfRule type="cellIs" dxfId="1709" priority="167" operator="equal">
      <formula>"Y"</formula>
    </cfRule>
    <cfRule type="cellIs" dxfId="1708" priority="167" operator="equal">
      <formula>"N"</formula>
    </cfRule>
    <cfRule type="cellIs" dxfId="1707" priority="167" operator="equal">
      <formula>"E"</formula>
    </cfRule>
  </conditionalFormatting>
  <conditionalFormatting sqref="N171">
    <cfRule type="cellIs" dxfId="1706" priority="168" operator="equal">
      <formula>"Y"</formula>
    </cfRule>
    <cfRule type="cellIs" dxfId="1705" priority="168" operator="equal">
      <formula>"N"</formula>
    </cfRule>
    <cfRule type="cellIs" dxfId="1704" priority="168" operator="equal">
      <formula>"E"</formula>
    </cfRule>
  </conditionalFormatting>
  <conditionalFormatting sqref="N172">
    <cfRule type="cellIs" dxfId="1703" priority="169" operator="equal">
      <formula>"Y"</formula>
    </cfRule>
    <cfRule type="cellIs" dxfId="1702" priority="169" operator="equal">
      <formula>"N"</formula>
    </cfRule>
    <cfRule type="cellIs" dxfId="1701" priority="169" operator="equal">
      <formula>"E"</formula>
    </cfRule>
  </conditionalFormatting>
  <conditionalFormatting sqref="N173">
    <cfRule type="cellIs" dxfId="1700" priority="170" operator="equal">
      <formula>"Y"</formula>
    </cfRule>
    <cfRule type="cellIs" dxfId="1699" priority="170" operator="equal">
      <formula>"N"</formula>
    </cfRule>
    <cfRule type="cellIs" dxfId="1698" priority="170" operator="equal">
      <formula>"E"</formula>
    </cfRule>
  </conditionalFormatting>
  <conditionalFormatting sqref="N174">
    <cfRule type="cellIs" dxfId="1697" priority="171" operator="equal">
      <formula>"Y"</formula>
    </cfRule>
    <cfRule type="cellIs" dxfId="1696" priority="171" operator="equal">
      <formula>"N"</formula>
    </cfRule>
    <cfRule type="cellIs" dxfId="1695" priority="171" operator="equal">
      <formula>"E"</formula>
    </cfRule>
  </conditionalFormatting>
  <conditionalFormatting sqref="N175">
    <cfRule type="cellIs" dxfId="1694" priority="172" operator="equal">
      <formula>"Y"</formula>
    </cfRule>
    <cfRule type="cellIs" dxfId="1693" priority="172" operator="equal">
      <formula>"N"</formula>
    </cfRule>
    <cfRule type="cellIs" dxfId="1692" priority="172" operator="equal">
      <formula>"E"</formula>
    </cfRule>
  </conditionalFormatting>
  <conditionalFormatting sqref="N176">
    <cfRule type="cellIs" dxfId="1691" priority="173" operator="equal">
      <formula>"Y"</formula>
    </cfRule>
    <cfRule type="cellIs" dxfId="1690" priority="173" operator="equal">
      <formula>"N"</formula>
    </cfRule>
    <cfRule type="cellIs" dxfId="1689" priority="173" operator="equal">
      <formula>"E"</formula>
    </cfRule>
  </conditionalFormatting>
  <dataValidations count="2">
    <dataValidation type="list" allowBlank="1" promptTitle="Valid inputs: &quot;Y&quot;, &quot;N&quot;, Blank" prompt="This cell may be either of 3 options:_x000a_1. Blank, as long as the respective entry on column 'Support' is &quot;Y&quot; or &quot;N&quot;._x000a_2. Y, if the UE supports this combination._x000a_3. N, if combination isn't supported." sqref="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formula1>"Y,N"</formula1>
    </dataValidation>
    <dataValidation type="list" allowBlank="1" sqref="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formula1>"NA,50,100,200"</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O252"/>
  <sheetViews>
    <sheetView workbookViewId="0">
      <pane ySplit="2" topLeftCell="A3" activePane="bottomLeft" state="frozen"/>
      <selection pane="bottomLeft"/>
    </sheetView>
  </sheetViews>
  <sheetFormatPr defaultRowHeight="13.5" x14ac:dyDescent="0.15"/>
  <cols>
    <col min="1" max="1" width="25" customWidth="1"/>
  </cols>
  <sheetData>
    <row r="1" spans="1:67" ht="40.5" x14ac:dyDescent="0.15">
      <c r="A1" s="16" t="s">
        <v>116</v>
      </c>
      <c r="B1" s="16" t="s">
        <v>117</v>
      </c>
      <c r="C1" s="16" t="s">
        <v>516</v>
      </c>
      <c r="D1" s="16" t="s">
        <v>119</v>
      </c>
      <c r="E1" s="16" t="s">
        <v>517</v>
      </c>
      <c r="F1" s="16" t="s">
        <v>120</v>
      </c>
      <c r="G1" s="16" t="s">
        <v>121</v>
      </c>
      <c r="H1" s="16" t="s">
        <v>122</v>
      </c>
      <c r="I1" s="16" t="s">
        <v>123</v>
      </c>
      <c r="J1" s="16" t="s">
        <v>124</v>
      </c>
      <c r="K1" s="16" t="s">
        <v>125</v>
      </c>
      <c r="L1" s="16" t="s">
        <v>126</v>
      </c>
      <c r="M1" s="16" t="s">
        <v>127</v>
      </c>
      <c r="N1" s="16" t="s">
        <v>128</v>
      </c>
      <c r="O1" s="16" t="s">
        <v>129</v>
      </c>
      <c r="P1" s="16" t="s">
        <v>130</v>
      </c>
      <c r="Q1" s="16" t="s">
        <v>131</v>
      </c>
      <c r="R1" s="16" t="s">
        <v>132</v>
      </c>
      <c r="S1" s="16" t="s">
        <v>133</v>
      </c>
      <c r="T1" s="16" t="s">
        <v>134</v>
      </c>
      <c r="U1" s="16" t="s">
        <v>1952</v>
      </c>
      <c r="V1" s="16" t="s">
        <v>1953</v>
      </c>
      <c r="W1" s="16" t="s">
        <v>1954</v>
      </c>
      <c r="X1" s="16" t="s">
        <v>1955</v>
      </c>
      <c r="Y1" s="16" t="s">
        <v>1956</v>
      </c>
      <c r="Z1" s="16" t="s">
        <v>1957</v>
      </c>
      <c r="AA1" s="16" t="s">
        <v>518</v>
      </c>
      <c r="AB1" s="16" t="s">
        <v>1045</v>
      </c>
      <c r="AC1" s="16" t="s">
        <v>1046</v>
      </c>
      <c r="AD1" s="16" t="s">
        <v>1047</v>
      </c>
      <c r="AE1" s="16" t="s">
        <v>1048</v>
      </c>
      <c r="AF1" s="16" t="s">
        <v>875</v>
      </c>
      <c r="AG1" s="16" t="s">
        <v>876</v>
      </c>
      <c r="AH1" s="16" t="s">
        <v>1958</v>
      </c>
      <c r="AI1" s="16" t="s">
        <v>1409</v>
      </c>
      <c r="AJ1" s="16" t="s">
        <v>1410</v>
      </c>
      <c r="AK1" s="16" t="s">
        <v>1411</v>
      </c>
      <c r="AL1" s="16" t="s">
        <v>1412</v>
      </c>
      <c r="AM1" s="16" t="s">
        <v>1959</v>
      </c>
      <c r="AN1" s="16" t="s">
        <v>2404</v>
      </c>
      <c r="AO1" s="16" t="s">
        <v>2405</v>
      </c>
      <c r="AP1" s="16" t="s">
        <v>2406</v>
      </c>
      <c r="AQ1" s="16" t="s">
        <v>2407</v>
      </c>
      <c r="AR1" s="16" t="s">
        <v>2408</v>
      </c>
      <c r="AS1" s="16" t="s">
        <v>1960</v>
      </c>
      <c r="AT1" s="16" t="s">
        <v>2409</v>
      </c>
      <c r="AU1" s="16" t="s">
        <v>1961</v>
      </c>
      <c r="AV1" s="16" t="s">
        <v>2410</v>
      </c>
      <c r="AW1" s="16" t="s">
        <v>2411</v>
      </c>
      <c r="AX1" s="16" t="s">
        <v>2412</v>
      </c>
      <c r="AY1" s="16" t="s">
        <v>2413</v>
      </c>
      <c r="AZ1" s="16" t="s">
        <v>2414</v>
      </c>
      <c r="BA1" s="16" t="s">
        <v>2415</v>
      </c>
      <c r="BB1" s="16" t="s">
        <v>2416</v>
      </c>
      <c r="BC1" s="16" t="s">
        <v>2417</v>
      </c>
      <c r="BD1" s="16" t="s">
        <v>2418</v>
      </c>
      <c r="BE1" s="16" t="s">
        <v>2419</v>
      </c>
      <c r="BF1" s="16" t="s">
        <v>2420</v>
      </c>
      <c r="BG1" s="16" t="s">
        <v>2421</v>
      </c>
      <c r="BH1" s="16" t="s">
        <v>2422</v>
      </c>
      <c r="BI1" s="16" t="s">
        <v>135</v>
      </c>
      <c r="BJ1" s="16" t="s">
        <v>136</v>
      </c>
      <c r="BK1" s="16" t="s">
        <v>137</v>
      </c>
      <c r="BL1" s="16" t="s">
        <v>138</v>
      </c>
      <c r="BM1" s="16" t="s">
        <v>140</v>
      </c>
      <c r="BN1" s="16" t="s">
        <v>519</v>
      </c>
      <c r="BO1" s="16" t="s">
        <v>142</v>
      </c>
    </row>
    <row r="3" spans="1:67" ht="27" x14ac:dyDescent="0.15">
      <c r="A3" s="17" t="s">
        <v>2423</v>
      </c>
      <c r="B3" s="17">
        <v>4</v>
      </c>
      <c r="C3" s="17">
        <v>2</v>
      </c>
      <c r="D3" s="17">
        <v>22</v>
      </c>
      <c r="E3" s="17" t="s">
        <v>2424</v>
      </c>
      <c r="F3" s="17" t="str">
        <f>IF('ENDC-NRCA'!S6="Y", "Y", IF('ENDC-NRCA'!S6="N", "N", 0))</f>
        <v>N</v>
      </c>
      <c r="G3" s="17" t="str">
        <f>IFERROR(AND(OR(G1:H2,$BK3)=TRUE,IF(SEARCH(G$1,$A3)&gt;0,TRUE,FALSE)),"")</f>
        <v/>
      </c>
      <c r="H3" s="17" t="b">
        <f>IFERROR(AND(OR(H1:H2,$BK3)=TRUE,IF(SEARCH(H$1,$A3)&gt;0,TRUE,FALSE)),"")</f>
        <v>0</v>
      </c>
      <c r="I3" s="17" t="str">
        <f>IFERROR(AND(OR(I1:L2,$BK3)=TRUE,IF(SEARCH(I$1,$A3)&gt;0,TRUE,FALSE)),"")</f>
        <v/>
      </c>
      <c r="J3" s="17" t="str">
        <f>IFERROR(AND(OR(J1:L2,$BK3)=TRUE,IF(SEARCH(J$1,$A3)&gt;0,TRUE,FALSE)),"")</f>
        <v/>
      </c>
      <c r="K3" s="17" t="str">
        <f>IFERROR(AND(OR(K1:L2,$BK3)=TRUE,IF(SEARCH(K$1,$A3)&gt;0,TRUE,FALSE)),"")</f>
        <v/>
      </c>
      <c r="L3" s="17" t="b">
        <f>IFERROR(AND(OR(L1:L2,$BK3)=TRUE,IF(SEARCH(L$1,$A3)&gt;0,TRUE,FALSE)),"")</f>
        <v>0</v>
      </c>
      <c r="M3" s="17" t="b">
        <f>IFERROR(AND(OR(M1:M2,$BK3)=TRUE,IF(SEARCH(M$1,$A3)&gt;0,TRUE,FALSE)),"")</f>
        <v>0</v>
      </c>
      <c r="N3" s="17" t="str">
        <f>IFERROR(AND(OR(N1:Q2,$BK3)=TRUE,IF(SEARCH(N$1,$A3)&gt;0,TRUE,FALSE)),"")</f>
        <v/>
      </c>
      <c r="O3" s="17" t="str">
        <f>IFERROR(AND(OR(O1:Q2,$BK3)=TRUE,IF(SEARCH(O$1,$A3)&gt;0,TRUE,FALSE)),"")</f>
        <v/>
      </c>
      <c r="P3" s="17" t="str">
        <f>IFERROR(AND(OR(P1:Q2,$BK3)=TRUE,IF(SEARCH(P$1,$A3)&gt;0,TRUE,FALSE)),"")</f>
        <v/>
      </c>
      <c r="Q3" s="17" t="b">
        <f>IFERROR(AND(OR(Q1:Q2,$BK3)=TRUE,IF(SEARCH(Q$1,$A3)&gt;0,TRUE,FALSE)),"")</f>
        <v>0</v>
      </c>
      <c r="R3" s="17" t="str">
        <f>IFERROR(AND(OR(R1:S2,$BK3)=TRUE,IF(SEARCH(R$1,$A3)&gt;0,TRUE,FALSE)),"")</f>
        <v/>
      </c>
      <c r="S3" s="17" t="str">
        <f>IFERROR(AND(OR(S1:S2,$BK3)=TRUE,IF(SEARCH(S$1,$A3)&gt;0,TRUE,FALSE)),"")</f>
        <v/>
      </c>
      <c r="T3" s="17" t="b">
        <f>IFERROR(AND(OR(T1:T2,$BK3)=TRUE,IF(SEARCH(T$1,$A3)&gt;0,TRUE,FALSE)),"")</f>
        <v>0</v>
      </c>
      <c r="U3" s="17" t="str">
        <f>IFERROR(AND(OR(U1:V2,$BK3)=TRUE,IF(SEARCH(U$1,$A3)&gt;0,TRUE,FALSE)),"")</f>
        <v/>
      </c>
      <c r="V3" s="17" t="str">
        <f>IFERROR(AND(OR(V1:V2,$BK3)=TRUE,IF(SEARCH(V$1,$A3)&gt;0,TRUE,FALSE)),"")</f>
        <v/>
      </c>
      <c r="W3" s="17" t="str">
        <f>IFERROR(AND(OR(W1:Z2,$BK3)=TRUE,IF(SEARCH(W$1,$A3)&gt;0,TRUE,FALSE)),"")</f>
        <v/>
      </c>
      <c r="X3" s="17" t="str">
        <f>IFERROR(AND(OR(X1:Z2,$BK3)=TRUE,IF(SEARCH(X$1,$A3)&gt;0,TRUE,FALSE)),"")</f>
        <v/>
      </c>
      <c r="Y3" s="17" t="str">
        <f>IFERROR(AND(OR(Y1:Z2,$BK3)=TRUE,IF(SEARCH(Y$1,$A3)&gt;0,TRUE,FALSE)),"")</f>
        <v/>
      </c>
      <c r="Z3" s="17" t="str">
        <f>IFERROR(AND(OR(Z1:Z2,$BK3)=TRUE,IF(SEARCH(Z$1,$A3)&gt;0,TRUE,FALSE)),"")</f>
        <v/>
      </c>
      <c r="AA3" s="17" t="b">
        <f>IFERROR(AND(OR(AA1:AA2,$BK3)=TRUE,IF(SEARCH(AA$1,$A3)&gt;0,TRUE,FALSE)),"")</f>
        <v>0</v>
      </c>
      <c r="AB3" s="17" t="str">
        <f>IFERROR(AND(OR(AB1:AE2,$BK3)=TRUE,IF(SEARCH(AB$1,$A3)&gt;0,TRUE,FALSE)),"")</f>
        <v/>
      </c>
      <c r="AC3" s="17" t="str">
        <f>IFERROR(AND(OR(AC1:AE2,$BK3)=TRUE,IF(SEARCH(AC$1,$A3)&gt;0,TRUE,FALSE)),"")</f>
        <v/>
      </c>
      <c r="AD3" s="17" t="str">
        <f>IFERROR(AND(OR(AD1:AE2,$BK3)=TRUE,IF(SEARCH(AD$1,$A3)&gt;0,TRUE,FALSE)),"")</f>
        <v/>
      </c>
      <c r="AE3" s="17" t="str">
        <f>IFERROR(AND(OR(AE1:AE2,$BK3)=TRUE,IF(SEARCH(AE$1,$A3)&gt;0,TRUE,FALSE)),"")</f>
        <v/>
      </c>
      <c r="AF3" s="17" t="str">
        <f>IFERROR(AND(OR(AF1:AG2,$BK3)=TRUE,IF(SEARCH(AF$1,$A3)&gt;0,TRUE,FALSE)),"")</f>
        <v/>
      </c>
      <c r="AG3" s="17" t="str">
        <f>IFERROR(AND(OR(AG1:AG2,$BK3)=TRUE,IF(SEARCH(AG$1,$A3)&gt;0,TRUE,FALSE)),"")</f>
        <v/>
      </c>
      <c r="AH3" s="17" t="str">
        <f>IFERROR(AND(OR(AH1:AH2,$BK3)=TRUE,IF(SEARCH(AH$1,$A3)&gt;0,TRUE,FALSE)),"")</f>
        <v/>
      </c>
      <c r="AI3" s="17" t="b">
        <f>IFERROR(AND(OR(AI1:AL2,$BK3)=TRUE,IF(SEARCH(AI$1,$A3)&gt;0,TRUE,FALSE)),"")</f>
        <v>0</v>
      </c>
      <c r="AJ3" s="17" t="str">
        <f>IFERROR(AND(OR(AJ1:AL2,$BK3)=TRUE,IF(SEARCH(AJ$1,$A3)&gt;0,TRUE,FALSE)),"")</f>
        <v/>
      </c>
      <c r="AK3" s="17" t="str">
        <f>IFERROR(AND(OR(AK1:AL2,$BK3)=TRUE,IF(SEARCH(AK$1,$A3)&gt;0,TRUE,FALSE)),"")</f>
        <v/>
      </c>
      <c r="AL3" s="17" t="str">
        <f>IFERROR(AND(OR(AL1:AL2,$BK3)=TRUE,IF(SEARCH(AL$1,$A3)&gt;0,TRUE,FALSE)),"")</f>
        <v/>
      </c>
      <c r="AM3" s="17" t="str">
        <f>IFERROR(AND(OR(AM1:AO2,$BK3)=TRUE,IF(SEARCH(AM$1,$A3)&gt;0,TRUE,FALSE)),"")</f>
        <v/>
      </c>
      <c r="AN3" s="17" t="str">
        <f>IFERROR(AND(OR(AN1:AO2,$BK3)=TRUE,IF(SEARCH(AN$1,$A3)&gt;0,TRUE,FALSE)),"")</f>
        <v/>
      </c>
      <c r="AO3" s="17" t="str">
        <f>IFERROR(AND(OR(AO1:AO2,$BK3)=TRUE,IF(SEARCH(AO$1,$A3)&gt;0,TRUE,FALSE)),"")</f>
        <v/>
      </c>
      <c r="AP3" s="17" t="str">
        <f>IFERROR(AND(OR(AO1:AP2,$BK3)=TRUE,IF(SEARCH(AP$1,$A3)&gt;0,TRUE,FALSE)),"")</f>
        <v/>
      </c>
      <c r="AQ3" s="17" t="str">
        <f>IFERROR(AND(OR(AO1:AQ2,$BK3)=TRUE,IF(SEARCH(AQ$1,$A3)&gt;0,TRUE,FALSE)),"")</f>
        <v/>
      </c>
      <c r="AR3" s="17" t="str">
        <f>IFERROR(AND(OR(AO1:AR2,$BK3)=TRUE,IF(SEARCH(AR$1,$A3)&gt;0,TRUE,FALSE)),"")</f>
        <v/>
      </c>
      <c r="AS3" s="17" t="str">
        <f>IFERROR(AND(OR(AO1:AS2,$BK3)=TRUE,IF(SEARCH(AS$1,$A3)&gt;0,TRUE,FALSE)),"")</f>
        <v/>
      </c>
      <c r="AT3" s="17" t="str">
        <f>IFERROR(AND(OR(AO1:AT2,$BK3)=TRUE,IF(SEARCH(AT$1,$A3)&gt;0,TRUE,FALSE)),"")</f>
        <v/>
      </c>
      <c r="AU3" s="17" t="str">
        <f>IFERROR(AND(OR(AO1:AU2,$BK3)=TRUE,IF(SEARCH(AU$1,$A3)&gt;0,TRUE,FALSE)),"")</f>
        <v/>
      </c>
      <c r="AV3" s="17" t="str">
        <f>IFERROR(AND(OR(AO1:AV2,$BK3)=TRUE,IF(SEARCH(AV$1,$A3)&gt;0,TRUE,FALSE)),"")</f>
        <v/>
      </c>
      <c r="AW3" s="17" t="str">
        <f>IFERROR(AND(OR(AO1:AW2,$BK3)=TRUE,IF(SEARCH(AW$1,$A3)&gt;0,TRUE,FALSE)),"")</f>
        <v/>
      </c>
      <c r="AX3" s="17" t="str">
        <f>IFERROR(AND(OR(AO1:AX2,$BK3)=TRUE,IF(SEARCH(AX$1,$A3)&gt;0,TRUE,FALSE)),"")</f>
        <v/>
      </c>
      <c r="AY3" s="17" t="str">
        <f>IFERROR(AND(OR(AO1:AY2,$BK3)=TRUE,IF(SEARCH(AY$1,$A3)&gt;0,TRUE,FALSE)),"")</f>
        <v/>
      </c>
      <c r="AZ3" s="17" t="str">
        <f>IFERROR(AND(OR(AO1:AZ2,$BK3)=TRUE,IF(SEARCH(AZ$1,$A3)&gt;0,TRUE,FALSE)),"")</f>
        <v/>
      </c>
      <c r="BA3" s="17" t="str">
        <f>IFERROR(AND(OR(AO1:BA2,$BK3)=TRUE,IF(SEARCH(BA$1,$A3)&gt;0,TRUE,FALSE)),"")</f>
        <v/>
      </c>
      <c r="BB3" s="17" t="str">
        <f>IFERROR(AND(OR(AO1:BB2,$BK3)=TRUE,IF(SEARCH(BB$1,$A3)&gt;0,TRUE,FALSE)),"")</f>
        <v/>
      </c>
      <c r="BC3" s="17" t="str">
        <f>IFERROR(AND(OR(AO1:BC2,$BK3)=TRUE,IF(SEARCH(BC$1,$A3)&gt;0,TRUE,FALSE)),"")</f>
        <v/>
      </c>
      <c r="BD3" s="17" t="str">
        <f>IFERROR(AND(OR(AO1:BD2,$BK3)=TRUE,IF(SEARCH(BD$1,$A3)&gt;0,TRUE,FALSE)),"")</f>
        <v/>
      </c>
      <c r="BE3" s="17" t="str">
        <f>IFERROR(AND(OR(AO1:BE2,$BK3)=TRUE,IF(SEARCH(BE$1,$A3)&gt;0,TRUE,FALSE)),"")</f>
        <v/>
      </c>
      <c r="BF3" s="17" t="str">
        <f>IFERROR(AND(OR(AO1:BF2,$BK3)=TRUE,IF(SEARCH(BF$1,$A3)&gt;0,TRUE,FALSE)),"")</f>
        <v/>
      </c>
      <c r="BG3" s="17" t="str">
        <f>IFERROR(AND(OR(AO1:BG2,$BK3)=TRUE,IF(SEARCH(BG$1,$A3)&gt;0,TRUE,FALSE)),"")</f>
        <v/>
      </c>
      <c r="BH3" s="17" t="str">
        <f>IFERROR(AND(OR(AO1:BH2,$BK3)=TRUE,IF(SEARCH(BH$1,$A3)&gt;0,TRUE,FALSE)),"")</f>
        <v/>
      </c>
      <c r="BI3" s="17">
        <f t="shared" ref="BI3:BI66" si="0">COUNTIF(G3:BH3,TRUE)</f>
        <v>0</v>
      </c>
      <c r="BJ3" s="17" t="b">
        <f t="shared" ref="BJ3:BJ66" si="1">IFERROR(AND(G3:BH3), TRUE)</f>
        <v>0</v>
      </c>
      <c r="BK3" s="17" t="b">
        <f t="shared" ref="BK3:BK66" si="2">IF(F3="Y",TRUE,IF(F3="N",FALSE,0))</f>
        <v>0</v>
      </c>
      <c r="BL3" s="17" t="b">
        <f t="shared" ref="BL3:BL66" si="3">IF(BK3=FALSE, FALSE, BJ3)</f>
        <v>0</v>
      </c>
      <c r="BM3" s="17" t="b">
        <f>IF(D3&gt;INDEX('Overview (RESPONSES REQUIRED)'!$F$60:$F$63,MATCH(E3,'Overview (RESPONSES REQUIRED)'!$B$60:$B$63,0)),FALSE,TRUE)</f>
        <v>0</v>
      </c>
      <c r="BN3" s="17" t="b">
        <f>IF(INDEX('Overview (RESPONSES REQUIRED)'!$D$60:$D$63,MATCH(E3,'Overview (RESPONSES REQUIRED)'!$B$60:$B$63,0)) = "Y", TRUE, FALSE)</f>
        <v>0</v>
      </c>
      <c r="BO3" s="17" t="str">
        <f t="shared" ref="BO3:BO66" si="4">IF(AND(BM3,BN3)=FALSE,"N",IF(BL3=TRUE,"Y",IF(F3=0,"E","N")))</f>
        <v>N</v>
      </c>
    </row>
    <row r="4" spans="1:67" ht="27" x14ac:dyDescent="0.15">
      <c r="A4" s="17" t="s">
        <v>2425</v>
      </c>
      <c r="B4" s="17">
        <v>4</v>
      </c>
      <c r="C4" s="17">
        <v>2</v>
      </c>
      <c r="D4" s="17">
        <v>20</v>
      </c>
      <c r="E4" s="17" t="s">
        <v>2424</v>
      </c>
      <c r="F4" s="17" t="str">
        <f>IF('ENDC-NRCA'!S7="Y", "Y", IF('ENDC-NRCA'!S7="N", "N", 0))</f>
        <v>N</v>
      </c>
      <c r="G4" s="17" t="b">
        <f>IFERROR(AND(OR(G1:H3,$BK4)=TRUE,IF(SEARCH(G$1,$A4)&gt;0,TRUE,FALSE)),"")</f>
        <v>0</v>
      </c>
      <c r="H4" s="17" t="str">
        <f>IFERROR(AND(OR(H1:H3,$BK4)=TRUE,IF(SEARCH(H$1,$A4)&gt;0,TRUE,FALSE)),"")</f>
        <v/>
      </c>
      <c r="I4" s="17" t="str">
        <f>IFERROR(AND(OR(I1:L3,$BK4)=TRUE,IF(SEARCH(I$1,$A4)&gt;0,TRUE,FALSE)),"")</f>
        <v/>
      </c>
      <c r="J4" s="17" t="str">
        <f>IFERROR(AND(OR(J1:L3,$BK4)=TRUE,IF(SEARCH(J$1,$A4)&gt;0,TRUE,FALSE)),"")</f>
        <v/>
      </c>
      <c r="K4" s="17" t="str">
        <f>IFERROR(AND(OR(K1:L3,$BK4)=TRUE,IF(SEARCH(K$1,$A4)&gt;0,TRUE,FALSE)),"")</f>
        <v/>
      </c>
      <c r="L4" s="17" t="b">
        <f>IFERROR(AND(OR(L1:L3,$BK4)=TRUE,IF(SEARCH(L$1,$A4)&gt;0,TRUE,FALSE)),"")</f>
        <v>0</v>
      </c>
      <c r="M4" s="17" t="b">
        <f>IFERROR(AND(OR(M1:M3,$BK4)=TRUE,IF(SEARCH(M$1,$A4)&gt;0,TRUE,FALSE)),"")</f>
        <v>0</v>
      </c>
      <c r="N4" s="17" t="str">
        <f>IFERROR(AND(OR(N1:Q3,$BK4)=TRUE,IF(SEARCH(N$1,$A4)&gt;0,TRUE,FALSE)),"")</f>
        <v/>
      </c>
      <c r="O4" s="17" t="str">
        <f>IFERROR(AND(OR(O1:Q3,$BK4)=TRUE,IF(SEARCH(O$1,$A4)&gt;0,TRUE,FALSE)),"")</f>
        <v/>
      </c>
      <c r="P4" s="17" t="str">
        <f>IFERROR(AND(OR(P1:Q3,$BK4)=TRUE,IF(SEARCH(P$1,$A4)&gt;0,TRUE,FALSE)),"")</f>
        <v/>
      </c>
      <c r="Q4" s="17" t="b">
        <f>IFERROR(AND(OR(Q1:Q3,$BK4)=TRUE,IF(SEARCH(Q$1,$A4)&gt;0,TRUE,FALSE)),"")</f>
        <v>0</v>
      </c>
      <c r="R4" s="17" t="str">
        <f>IFERROR(AND(OR(R1:S3,$BK4)=TRUE,IF(SEARCH(R$1,$A4)&gt;0,TRUE,FALSE)),"")</f>
        <v/>
      </c>
      <c r="S4" s="17" t="str">
        <f>IFERROR(AND(OR(S1:S3,$BK4)=TRUE,IF(SEARCH(S$1,$A4)&gt;0,TRUE,FALSE)),"")</f>
        <v/>
      </c>
      <c r="T4" s="17" t="b">
        <f>IFERROR(AND(OR(T1:T3,$BK4)=TRUE,IF(SEARCH(T$1,$A4)&gt;0,TRUE,FALSE)),"")</f>
        <v>0</v>
      </c>
      <c r="U4" s="17" t="str">
        <f>IFERROR(AND(OR(U1:V3,$BK4)=TRUE,IF(SEARCH(U$1,$A4)&gt;0,TRUE,FALSE)),"")</f>
        <v/>
      </c>
      <c r="V4" s="17" t="str">
        <f>IFERROR(AND(OR(V1:V3,$BK4)=TRUE,IF(SEARCH(V$1,$A4)&gt;0,TRUE,FALSE)),"")</f>
        <v/>
      </c>
      <c r="W4" s="17" t="str">
        <f>IFERROR(AND(OR(W1:Z3,$BK4)=TRUE,IF(SEARCH(W$1,$A4)&gt;0,TRUE,FALSE)),"")</f>
        <v/>
      </c>
      <c r="X4" s="17" t="str">
        <f>IFERROR(AND(OR(X1:Z3,$BK4)=TRUE,IF(SEARCH(X$1,$A4)&gt;0,TRUE,FALSE)),"")</f>
        <v/>
      </c>
      <c r="Y4" s="17" t="str">
        <f>IFERROR(AND(OR(Y1:Z3,$BK4)=TRUE,IF(SEARCH(Y$1,$A4)&gt;0,TRUE,FALSE)),"")</f>
        <v/>
      </c>
      <c r="Z4" s="17" t="str">
        <f>IFERROR(AND(OR(Z1:Z3,$BK4)=TRUE,IF(SEARCH(Z$1,$A4)&gt;0,TRUE,FALSE)),"")</f>
        <v/>
      </c>
      <c r="AA4" s="17" t="b">
        <f>IFERROR(AND(OR(AA1:AA3,$BK4)=TRUE,IF(SEARCH(AA$1,$A4)&gt;0,TRUE,FALSE)),"")</f>
        <v>0</v>
      </c>
      <c r="AB4" s="17" t="str">
        <f>IFERROR(AND(OR(AB1:AE3,$BK4)=TRUE,IF(SEARCH(AB$1,$A4)&gt;0,TRUE,FALSE)),"")</f>
        <v/>
      </c>
      <c r="AC4" s="17" t="str">
        <f>IFERROR(AND(OR(AC1:AE3,$BK4)=TRUE,IF(SEARCH(AC$1,$A4)&gt;0,TRUE,FALSE)),"")</f>
        <v/>
      </c>
      <c r="AD4" s="17" t="str">
        <f>IFERROR(AND(OR(AD1:AE3,$BK4)=TRUE,IF(SEARCH(AD$1,$A4)&gt;0,TRUE,FALSE)),"")</f>
        <v/>
      </c>
      <c r="AE4" s="17" t="str">
        <f>IFERROR(AND(OR(AE1:AE3,$BK4)=TRUE,IF(SEARCH(AE$1,$A4)&gt;0,TRUE,FALSE)),"")</f>
        <v/>
      </c>
      <c r="AF4" s="17" t="str">
        <f>IFERROR(AND(OR(AF1:AG3,$BK4)=TRUE,IF(SEARCH(AF$1,$A4)&gt;0,TRUE,FALSE)),"")</f>
        <v/>
      </c>
      <c r="AG4" s="17" t="str">
        <f>IFERROR(AND(OR(AG1:AG3,$BK4)=TRUE,IF(SEARCH(AG$1,$A4)&gt;0,TRUE,FALSE)),"")</f>
        <v/>
      </c>
      <c r="AH4" s="17" t="str">
        <f>IFERROR(AND(OR(AH1:AH3,$BK4)=TRUE,IF(SEARCH(AH$1,$A4)&gt;0,TRUE,FALSE)),"")</f>
        <v/>
      </c>
      <c r="AI4" s="17" t="b">
        <f>IFERROR(AND(OR(AI1:AL3,$BK4)=TRUE,IF(SEARCH(AI$1,$A4)&gt;0,TRUE,FALSE)),"")</f>
        <v>0</v>
      </c>
      <c r="AJ4" s="17" t="str">
        <f>IFERROR(AND(OR(AJ1:AL3,$BK4)=TRUE,IF(SEARCH(AJ$1,$A4)&gt;0,TRUE,FALSE)),"")</f>
        <v/>
      </c>
      <c r="AK4" s="17" t="str">
        <f>IFERROR(AND(OR(AK1:AL3,$BK4)=TRUE,IF(SEARCH(AK$1,$A4)&gt;0,TRUE,FALSE)),"")</f>
        <v/>
      </c>
      <c r="AL4" s="17" t="str">
        <f>IFERROR(AND(OR(AL1:AL3,$BK4)=TRUE,IF(SEARCH(AL$1,$A4)&gt;0,TRUE,FALSE)),"")</f>
        <v/>
      </c>
      <c r="AM4" s="17" t="str">
        <f>IFERROR(AND(OR(AM1:AO3,$BK4)=TRUE,IF(SEARCH(AM$1,$A4)&gt;0,TRUE,FALSE)),"")</f>
        <v/>
      </c>
      <c r="AN4" s="17" t="str">
        <f>IFERROR(AND(OR(AN1:AO3,$BK4)=TRUE,IF(SEARCH(AN$1,$A4)&gt;0,TRUE,FALSE)),"")</f>
        <v/>
      </c>
      <c r="AO4" s="17" t="str">
        <f>IFERROR(AND(OR(AO1:AO3,$BK4)=TRUE,IF(SEARCH(AO$1,$A4)&gt;0,TRUE,FALSE)),"")</f>
        <v/>
      </c>
      <c r="AP4" s="17" t="str">
        <f>IFERROR(AND(OR(AO1:AP3,$BK4)=TRUE,IF(SEARCH(AP$1,$A4)&gt;0,TRUE,FALSE)),"")</f>
        <v/>
      </c>
      <c r="AQ4" s="17" t="str">
        <f>IFERROR(AND(OR(AO1:AQ3,$BK4)=TRUE,IF(SEARCH(AQ$1,$A4)&gt;0,TRUE,FALSE)),"")</f>
        <v/>
      </c>
      <c r="AR4" s="17" t="str">
        <f>IFERROR(AND(OR(AO1:AR3,$BK4)=TRUE,IF(SEARCH(AR$1,$A4)&gt;0,TRUE,FALSE)),"")</f>
        <v/>
      </c>
      <c r="AS4" s="17" t="str">
        <f>IFERROR(AND(OR(AO1:AS3,$BK4)=TRUE,IF(SEARCH(AS$1,$A4)&gt;0,TRUE,FALSE)),"")</f>
        <v/>
      </c>
      <c r="AT4" s="17" t="str">
        <f>IFERROR(AND(OR(AO1:AT3,$BK4)=TRUE,IF(SEARCH(AT$1,$A4)&gt;0,TRUE,FALSE)),"")</f>
        <v/>
      </c>
      <c r="AU4" s="17" t="str">
        <f>IFERROR(AND(OR(AO1:AU3,$BK4)=TRUE,IF(SEARCH(AU$1,$A4)&gt;0,TRUE,FALSE)),"")</f>
        <v/>
      </c>
      <c r="AV4" s="17" t="str">
        <f>IFERROR(AND(OR(AO1:AV3,$BK4)=TRUE,IF(SEARCH(AV$1,$A4)&gt;0,TRUE,FALSE)),"")</f>
        <v/>
      </c>
      <c r="AW4" s="17" t="str">
        <f>IFERROR(AND(OR(AO1:AW3,$BK4)=TRUE,IF(SEARCH(AW$1,$A4)&gt;0,TRUE,FALSE)),"")</f>
        <v/>
      </c>
      <c r="AX4" s="17" t="str">
        <f>IFERROR(AND(OR(AO1:AX3,$BK4)=TRUE,IF(SEARCH(AX$1,$A4)&gt;0,TRUE,FALSE)),"")</f>
        <v/>
      </c>
      <c r="AY4" s="17" t="str">
        <f>IFERROR(AND(OR(AO1:AY3,$BK4)=TRUE,IF(SEARCH(AY$1,$A4)&gt;0,TRUE,FALSE)),"")</f>
        <v/>
      </c>
      <c r="AZ4" s="17" t="str">
        <f>IFERROR(AND(OR(AO1:AZ3,$BK4)=TRUE,IF(SEARCH(AZ$1,$A4)&gt;0,TRUE,FALSE)),"")</f>
        <v/>
      </c>
      <c r="BA4" s="17" t="str">
        <f>IFERROR(AND(OR(AO1:BA3,$BK4)=TRUE,IF(SEARCH(BA$1,$A4)&gt;0,TRUE,FALSE)),"")</f>
        <v/>
      </c>
      <c r="BB4" s="17" t="str">
        <f>IFERROR(AND(OR(AO1:BB3,$BK4)=TRUE,IF(SEARCH(BB$1,$A4)&gt;0,TRUE,FALSE)),"")</f>
        <v/>
      </c>
      <c r="BC4" s="17" t="str">
        <f>IFERROR(AND(OR(AO1:BC3,$BK4)=TRUE,IF(SEARCH(BC$1,$A4)&gt;0,TRUE,FALSE)),"")</f>
        <v/>
      </c>
      <c r="BD4" s="17" t="str">
        <f>IFERROR(AND(OR(AO1:BD3,$BK4)=TRUE,IF(SEARCH(BD$1,$A4)&gt;0,TRUE,FALSE)),"")</f>
        <v/>
      </c>
      <c r="BE4" s="17" t="str">
        <f>IFERROR(AND(OR(AO1:BE3,$BK4)=TRUE,IF(SEARCH(BE$1,$A4)&gt;0,TRUE,FALSE)),"")</f>
        <v/>
      </c>
      <c r="BF4" s="17" t="str">
        <f>IFERROR(AND(OR(AO1:BF3,$BK4)=TRUE,IF(SEARCH(BF$1,$A4)&gt;0,TRUE,FALSE)),"")</f>
        <v/>
      </c>
      <c r="BG4" s="17" t="str">
        <f>IFERROR(AND(OR(AO1:BG3,$BK4)=TRUE,IF(SEARCH(BG$1,$A4)&gt;0,TRUE,FALSE)),"")</f>
        <v/>
      </c>
      <c r="BH4" s="17" t="str">
        <f>IFERROR(AND(OR(AO1:BH3,$BK4)=TRUE,IF(SEARCH(BH$1,$A4)&gt;0,TRUE,FALSE)),"")</f>
        <v/>
      </c>
      <c r="BI4" s="17">
        <f t="shared" si="0"/>
        <v>0</v>
      </c>
      <c r="BJ4" s="17" t="b">
        <f t="shared" si="1"/>
        <v>0</v>
      </c>
      <c r="BK4" s="17" t="b">
        <f t="shared" si="2"/>
        <v>0</v>
      </c>
      <c r="BL4" s="17" t="b">
        <f t="shared" si="3"/>
        <v>0</v>
      </c>
      <c r="BM4" s="17" t="b">
        <f>IF(D4&gt;INDEX('Overview (RESPONSES REQUIRED)'!$F$60:$F$63,MATCH(E4,'Overview (RESPONSES REQUIRED)'!$B$60:$B$63,0)),FALSE,TRUE)</f>
        <v>0</v>
      </c>
      <c r="BN4" s="17" t="b">
        <f>IF(INDEX('Overview (RESPONSES REQUIRED)'!$D$60:$D$63,MATCH(E4,'Overview (RESPONSES REQUIRED)'!$B$60:$B$63,0)) = "Y", TRUE, FALSE)</f>
        <v>0</v>
      </c>
      <c r="BO4" s="17" t="str">
        <f t="shared" si="4"/>
        <v>N</v>
      </c>
    </row>
    <row r="5" spans="1:67" ht="27" x14ac:dyDescent="0.15">
      <c r="A5" s="17" t="s">
        <v>2426</v>
      </c>
      <c r="B5" s="17">
        <v>4</v>
      </c>
      <c r="C5" s="17">
        <v>2</v>
      </c>
      <c r="D5" s="17">
        <v>18</v>
      </c>
      <c r="E5" s="17" t="s">
        <v>2424</v>
      </c>
      <c r="F5" s="17" t="str">
        <f>IF('ENDC-NRCA'!S8="Y", "Y", IF('ENDC-NRCA'!S8="N", "N", 0))</f>
        <v>N</v>
      </c>
      <c r="G5" s="17" t="str">
        <f>IFERROR(AND(OR(G1:H4,$BK5)=TRUE,IF(SEARCH(G$1,$A5)&gt;0,TRUE,FALSE)),"")</f>
        <v/>
      </c>
      <c r="H5" s="17" t="b">
        <f>IFERROR(AND(OR(H1:H4,$BK5)=TRUE,IF(SEARCH(H$1,$A5)&gt;0,TRUE,FALSE)),"")</f>
        <v>0</v>
      </c>
      <c r="I5" s="17" t="str">
        <f>IFERROR(AND(OR(I1:L4,$BK5)=TRUE,IF(SEARCH(I$1,$A5)&gt;0,TRUE,FALSE)),"")</f>
        <v/>
      </c>
      <c r="J5" s="17" t="str">
        <f>IFERROR(AND(OR(J1:L4,$BK5)=TRUE,IF(SEARCH(J$1,$A5)&gt;0,TRUE,FALSE)),"")</f>
        <v/>
      </c>
      <c r="K5" s="17" t="str">
        <f>IFERROR(AND(OR(K1:L4,$BK5)=TRUE,IF(SEARCH(K$1,$A5)&gt;0,TRUE,FALSE)),"")</f>
        <v/>
      </c>
      <c r="L5" s="17" t="b">
        <f>IFERROR(AND(OR(L1:L4,$BK5)=TRUE,IF(SEARCH(L$1,$A5)&gt;0,TRUE,FALSE)),"")</f>
        <v>0</v>
      </c>
      <c r="M5" s="17" t="b">
        <f>IFERROR(AND(OR(M1:M4,$BK5)=TRUE,IF(SEARCH(M$1,$A5)&gt;0,TRUE,FALSE)),"")</f>
        <v>0</v>
      </c>
      <c r="N5" s="17" t="str">
        <f>IFERROR(AND(OR(N1:Q4,$BK5)=TRUE,IF(SEARCH(N$1,$A5)&gt;0,TRUE,FALSE)),"")</f>
        <v/>
      </c>
      <c r="O5" s="17" t="str">
        <f>IFERROR(AND(OR(O1:Q4,$BK5)=TRUE,IF(SEARCH(O$1,$A5)&gt;0,TRUE,FALSE)),"")</f>
        <v/>
      </c>
      <c r="P5" s="17" t="b">
        <f>IFERROR(AND(OR(P1:Q4,$BK5)=TRUE,IF(SEARCH(P$1,$A5)&gt;0,TRUE,FALSE)),"")</f>
        <v>0</v>
      </c>
      <c r="Q5" s="17" t="str">
        <f>IFERROR(AND(OR(Q1:Q4,$BK5)=TRUE,IF(SEARCH(Q$1,$A5)&gt;0,TRUE,FALSE)),"")</f>
        <v/>
      </c>
      <c r="R5" s="17" t="str">
        <f>IFERROR(AND(OR(R1:S4,$BK5)=TRUE,IF(SEARCH(R$1,$A5)&gt;0,TRUE,FALSE)),"")</f>
        <v/>
      </c>
      <c r="S5" s="17" t="str">
        <f>IFERROR(AND(OR(S1:S4,$BK5)=TRUE,IF(SEARCH(S$1,$A5)&gt;0,TRUE,FALSE)),"")</f>
        <v/>
      </c>
      <c r="T5" s="17" t="b">
        <f>IFERROR(AND(OR(T1:T4,$BK5)=TRUE,IF(SEARCH(T$1,$A5)&gt;0,TRUE,FALSE)),"")</f>
        <v>0</v>
      </c>
      <c r="U5" s="17" t="str">
        <f>IFERROR(AND(OR(U1:V4,$BK5)=TRUE,IF(SEARCH(U$1,$A5)&gt;0,TRUE,FALSE)),"")</f>
        <v/>
      </c>
      <c r="V5" s="17" t="str">
        <f>IFERROR(AND(OR(V1:V4,$BK5)=TRUE,IF(SEARCH(V$1,$A5)&gt;0,TRUE,FALSE)),"")</f>
        <v/>
      </c>
      <c r="W5" s="17" t="str">
        <f>IFERROR(AND(OR(W1:Z4,$BK5)=TRUE,IF(SEARCH(W$1,$A5)&gt;0,TRUE,FALSE)),"")</f>
        <v/>
      </c>
      <c r="X5" s="17" t="str">
        <f>IFERROR(AND(OR(X1:Z4,$BK5)=TRUE,IF(SEARCH(X$1,$A5)&gt;0,TRUE,FALSE)),"")</f>
        <v/>
      </c>
      <c r="Y5" s="17" t="str">
        <f>IFERROR(AND(OR(Y1:Z4,$BK5)=TRUE,IF(SEARCH(Y$1,$A5)&gt;0,TRUE,FALSE)),"")</f>
        <v/>
      </c>
      <c r="Z5" s="17" t="str">
        <f>IFERROR(AND(OR(Z1:Z4,$BK5)=TRUE,IF(SEARCH(Z$1,$A5)&gt;0,TRUE,FALSE)),"")</f>
        <v/>
      </c>
      <c r="AA5" s="17" t="b">
        <f>IFERROR(AND(OR(AA1:AA4,$BK5)=TRUE,IF(SEARCH(AA$1,$A5)&gt;0,TRUE,FALSE)),"")</f>
        <v>0</v>
      </c>
      <c r="AB5" s="17" t="str">
        <f>IFERROR(AND(OR(AB1:AE4,$BK5)=TRUE,IF(SEARCH(AB$1,$A5)&gt;0,TRUE,FALSE)),"")</f>
        <v/>
      </c>
      <c r="AC5" s="17" t="str">
        <f>IFERROR(AND(OR(AC1:AE4,$BK5)=TRUE,IF(SEARCH(AC$1,$A5)&gt;0,TRUE,FALSE)),"")</f>
        <v/>
      </c>
      <c r="AD5" s="17" t="str">
        <f>IFERROR(AND(OR(AD1:AE4,$BK5)=TRUE,IF(SEARCH(AD$1,$A5)&gt;0,TRUE,FALSE)),"")</f>
        <v/>
      </c>
      <c r="AE5" s="17" t="str">
        <f>IFERROR(AND(OR(AE1:AE4,$BK5)=TRUE,IF(SEARCH(AE$1,$A5)&gt;0,TRUE,FALSE)),"")</f>
        <v/>
      </c>
      <c r="AF5" s="17" t="str">
        <f>IFERROR(AND(OR(AF1:AG4,$BK5)=TRUE,IF(SEARCH(AF$1,$A5)&gt;0,TRUE,FALSE)),"")</f>
        <v/>
      </c>
      <c r="AG5" s="17" t="str">
        <f>IFERROR(AND(OR(AG1:AG4,$BK5)=TRUE,IF(SEARCH(AG$1,$A5)&gt;0,TRUE,FALSE)),"")</f>
        <v/>
      </c>
      <c r="AH5" s="17" t="str">
        <f>IFERROR(AND(OR(AH1:AH4,$BK5)=TRUE,IF(SEARCH(AH$1,$A5)&gt;0,TRUE,FALSE)),"")</f>
        <v/>
      </c>
      <c r="AI5" s="17" t="b">
        <f>IFERROR(AND(OR(AI1:AL4,$BK5)=TRUE,IF(SEARCH(AI$1,$A5)&gt;0,TRUE,FALSE)),"")</f>
        <v>0</v>
      </c>
      <c r="AJ5" s="17" t="str">
        <f>IFERROR(AND(OR(AJ1:AL4,$BK5)=TRUE,IF(SEARCH(AJ$1,$A5)&gt;0,TRUE,FALSE)),"")</f>
        <v/>
      </c>
      <c r="AK5" s="17" t="str">
        <f>IFERROR(AND(OR(AK1:AL4,$BK5)=TRUE,IF(SEARCH(AK$1,$A5)&gt;0,TRUE,FALSE)),"")</f>
        <v/>
      </c>
      <c r="AL5" s="17" t="str">
        <f>IFERROR(AND(OR(AL1:AL4,$BK5)=TRUE,IF(SEARCH(AL$1,$A5)&gt;0,TRUE,FALSE)),"")</f>
        <v/>
      </c>
      <c r="AM5" s="17" t="str">
        <f>IFERROR(AND(OR(AM1:AO4,$BK5)=TRUE,IF(SEARCH(AM$1,$A5)&gt;0,TRUE,FALSE)),"")</f>
        <v/>
      </c>
      <c r="AN5" s="17" t="str">
        <f>IFERROR(AND(OR(AN1:AO4,$BK5)=TRUE,IF(SEARCH(AN$1,$A5)&gt;0,TRUE,FALSE)),"")</f>
        <v/>
      </c>
      <c r="AO5" s="17" t="str">
        <f>IFERROR(AND(OR(AO1:AO4,$BK5)=TRUE,IF(SEARCH(AO$1,$A5)&gt;0,TRUE,FALSE)),"")</f>
        <v/>
      </c>
      <c r="AP5" s="17" t="str">
        <f>IFERROR(AND(OR(AO1:AP4,$BK5)=TRUE,IF(SEARCH(AP$1,$A5)&gt;0,TRUE,FALSE)),"")</f>
        <v/>
      </c>
      <c r="AQ5" s="17" t="str">
        <f>IFERROR(AND(OR(AO1:AQ4,$BK5)=TRUE,IF(SEARCH(AQ$1,$A5)&gt;0,TRUE,FALSE)),"")</f>
        <v/>
      </c>
      <c r="AR5" s="17" t="str">
        <f>IFERROR(AND(OR(AO1:AR4,$BK5)=TRUE,IF(SEARCH(AR$1,$A5)&gt;0,TRUE,FALSE)),"")</f>
        <v/>
      </c>
      <c r="AS5" s="17" t="str">
        <f>IFERROR(AND(OR(AO1:AS4,$BK5)=TRUE,IF(SEARCH(AS$1,$A5)&gt;0,TRUE,FALSE)),"")</f>
        <v/>
      </c>
      <c r="AT5" s="17" t="str">
        <f>IFERROR(AND(OR(AO1:AT4,$BK5)=TRUE,IF(SEARCH(AT$1,$A5)&gt;0,TRUE,FALSE)),"")</f>
        <v/>
      </c>
      <c r="AU5" s="17" t="str">
        <f>IFERROR(AND(OR(AO1:AU4,$BK5)=TRUE,IF(SEARCH(AU$1,$A5)&gt;0,TRUE,FALSE)),"")</f>
        <v/>
      </c>
      <c r="AV5" s="17" t="str">
        <f>IFERROR(AND(OR(AO1:AV4,$BK5)=TRUE,IF(SEARCH(AV$1,$A5)&gt;0,TRUE,FALSE)),"")</f>
        <v/>
      </c>
      <c r="AW5" s="17" t="str">
        <f>IFERROR(AND(OR(AO1:AW4,$BK5)=TRUE,IF(SEARCH(AW$1,$A5)&gt;0,TRUE,FALSE)),"")</f>
        <v/>
      </c>
      <c r="AX5" s="17" t="str">
        <f>IFERROR(AND(OR(AO1:AX4,$BK5)=TRUE,IF(SEARCH(AX$1,$A5)&gt;0,TRUE,FALSE)),"")</f>
        <v/>
      </c>
      <c r="AY5" s="17" t="str">
        <f>IFERROR(AND(OR(AO1:AY4,$BK5)=TRUE,IF(SEARCH(AY$1,$A5)&gt;0,TRUE,FALSE)),"")</f>
        <v/>
      </c>
      <c r="AZ5" s="17" t="str">
        <f>IFERROR(AND(OR(AO1:AZ4,$BK5)=TRUE,IF(SEARCH(AZ$1,$A5)&gt;0,TRUE,FALSE)),"")</f>
        <v/>
      </c>
      <c r="BA5" s="17" t="str">
        <f>IFERROR(AND(OR(AO1:BA4,$BK5)=TRUE,IF(SEARCH(BA$1,$A5)&gt;0,TRUE,FALSE)),"")</f>
        <v/>
      </c>
      <c r="BB5" s="17" t="str">
        <f>IFERROR(AND(OR(AO1:BB4,$BK5)=TRUE,IF(SEARCH(BB$1,$A5)&gt;0,TRUE,FALSE)),"")</f>
        <v/>
      </c>
      <c r="BC5" s="17" t="str">
        <f>IFERROR(AND(OR(AO1:BC4,$BK5)=TRUE,IF(SEARCH(BC$1,$A5)&gt;0,TRUE,FALSE)),"")</f>
        <v/>
      </c>
      <c r="BD5" s="17" t="str">
        <f>IFERROR(AND(OR(AO1:BD4,$BK5)=TRUE,IF(SEARCH(BD$1,$A5)&gt;0,TRUE,FALSE)),"")</f>
        <v/>
      </c>
      <c r="BE5" s="17" t="str">
        <f>IFERROR(AND(OR(AO1:BE4,$BK5)=TRUE,IF(SEARCH(BE$1,$A5)&gt;0,TRUE,FALSE)),"")</f>
        <v/>
      </c>
      <c r="BF5" s="17" t="str">
        <f>IFERROR(AND(OR(AO1:BF4,$BK5)=TRUE,IF(SEARCH(BF$1,$A5)&gt;0,TRUE,FALSE)),"")</f>
        <v/>
      </c>
      <c r="BG5" s="17" t="str">
        <f>IFERROR(AND(OR(AO1:BG4,$BK5)=TRUE,IF(SEARCH(BG$1,$A5)&gt;0,TRUE,FALSE)),"")</f>
        <v/>
      </c>
      <c r="BH5" s="17" t="str">
        <f>IFERROR(AND(OR(AO1:BH4,$BK5)=TRUE,IF(SEARCH(BH$1,$A5)&gt;0,TRUE,FALSE)),"")</f>
        <v/>
      </c>
      <c r="BI5" s="17">
        <f t="shared" si="0"/>
        <v>0</v>
      </c>
      <c r="BJ5" s="17" t="b">
        <f t="shared" si="1"/>
        <v>0</v>
      </c>
      <c r="BK5" s="17" t="b">
        <f t="shared" si="2"/>
        <v>0</v>
      </c>
      <c r="BL5" s="17" t="b">
        <f t="shared" si="3"/>
        <v>0</v>
      </c>
      <c r="BM5" s="17" t="b">
        <f>IF(D5&gt;INDEX('Overview (RESPONSES REQUIRED)'!$F$60:$F$63,MATCH(E5,'Overview (RESPONSES REQUIRED)'!$B$60:$B$63,0)),FALSE,TRUE)</f>
        <v>0</v>
      </c>
      <c r="BN5" s="17" t="b">
        <f>IF(INDEX('Overview (RESPONSES REQUIRED)'!$D$60:$D$63,MATCH(E5,'Overview (RESPONSES REQUIRED)'!$B$60:$B$63,0)) = "Y", TRUE, FALSE)</f>
        <v>0</v>
      </c>
      <c r="BO5" s="17" t="str">
        <f t="shared" si="4"/>
        <v>N</v>
      </c>
    </row>
    <row r="6" spans="1:67" ht="27" x14ac:dyDescent="0.15">
      <c r="A6" s="17" t="s">
        <v>2427</v>
      </c>
      <c r="B6" s="17">
        <v>4</v>
      </c>
      <c r="C6" s="17">
        <v>2</v>
      </c>
      <c r="D6" s="17">
        <v>18</v>
      </c>
      <c r="E6" s="17" t="s">
        <v>2424</v>
      </c>
      <c r="F6" s="17" t="str">
        <f>IF('ENDC-NRCA'!S9="Y", "Y", IF('ENDC-NRCA'!S9="N", "N", 0))</f>
        <v>N</v>
      </c>
      <c r="G6" s="17" t="str">
        <f>IFERROR(AND(OR(G1:H5,$BK6)=TRUE,IF(SEARCH(G$1,$A6)&gt;0,TRUE,FALSE)),"")</f>
        <v/>
      </c>
      <c r="H6" s="17" t="b">
        <f>IFERROR(AND(OR(H1:H5,$BK6)=TRUE,IF(SEARCH(H$1,$A6)&gt;0,TRUE,FALSE)),"")</f>
        <v>0</v>
      </c>
      <c r="I6" s="17" t="str">
        <f>IFERROR(AND(OR(I1:L5,$BK6)=TRUE,IF(SEARCH(I$1,$A6)&gt;0,TRUE,FALSE)),"")</f>
        <v/>
      </c>
      <c r="J6" s="17" t="str">
        <f>IFERROR(AND(OR(J1:L5,$BK6)=TRUE,IF(SEARCH(J$1,$A6)&gt;0,TRUE,FALSE)),"")</f>
        <v/>
      </c>
      <c r="K6" s="17" t="b">
        <f>IFERROR(AND(OR(K1:L5,$BK6)=TRUE,IF(SEARCH(K$1,$A6)&gt;0,TRUE,FALSE)),"")</f>
        <v>0</v>
      </c>
      <c r="L6" s="17" t="str">
        <f>IFERROR(AND(OR(L1:L5,$BK6)=TRUE,IF(SEARCH(L$1,$A6)&gt;0,TRUE,FALSE)),"")</f>
        <v/>
      </c>
      <c r="M6" s="17" t="b">
        <f>IFERROR(AND(OR(M1:M5,$BK6)=TRUE,IF(SEARCH(M$1,$A6)&gt;0,TRUE,FALSE)),"")</f>
        <v>0</v>
      </c>
      <c r="N6" s="17" t="str">
        <f>IFERROR(AND(OR(N1:Q5,$BK6)=TRUE,IF(SEARCH(N$1,$A6)&gt;0,TRUE,FALSE)),"")</f>
        <v/>
      </c>
      <c r="O6" s="17" t="str">
        <f>IFERROR(AND(OR(O1:Q5,$BK6)=TRUE,IF(SEARCH(O$1,$A6)&gt;0,TRUE,FALSE)),"")</f>
        <v/>
      </c>
      <c r="P6" s="17" t="str">
        <f>IFERROR(AND(OR(P1:Q5,$BK6)=TRUE,IF(SEARCH(P$1,$A6)&gt;0,TRUE,FALSE)),"")</f>
        <v/>
      </c>
      <c r="Q6" s="17" t="b">
        <f>IFERROR(AND(OR(Q1:Q5,$BK6)=TRUE,IF(SEARCH(Q$1,$A6)&gt;0,TRUE,FALSE)),"")</f>
        <v>0</v>
      </c>
      <c r="R6" s="17" t="str">
        <f>IFERROR(AND(OR(R1:S5,$BK6)=TRUE,IF(SEARCH(R$1,$A6)&gt;0,TRUE,FALSE)),"")</f>
        <v/>
      </c>
      <c r="S6" s="17" t="str">
        <f>IFERROR(AND(OR(S1:S5,$BK6)=TRUE,IF(SEARCH(S$1,$A6)&gt;0,TRUE,FALSE)),"")</f>
        <v/>
      </c>
      <c r="T6" s="17" t="b">
        <f>IFERROR(AND(OR(T1:T5,$BK6)=TRUE,IF(SEARCH(T$1,$A6)&gt;0,TRUE,FALSE)),"")</f>
        <v>0</v>
      </c>
      <c r="U6" s="17" t="str">
        <f>IFERROR(AND(OR(U1:V5,$BK6)=TRUE,IF(SEARCH(U$1,$A6)&gt;0,TRUE,FALSE)),"")</f>
        <v/>
      </c>
      <c r="V6" s="17" t="str">
        <f>IFERROR(AND(OR(V1:V5,$BK6)=TRUE,IF(SEARCH(V$1,$A6)&gt;0,TRUE,FALSE)),"")</f>
        <v/>
      </c>
      <c r="W6" s="17" t="str">
        <f>IFERROR(AND(OR(W1:Z5,$BK6)=TRUE,IF(SEARCH(W$1,$A6)&gt;0,TRUE,FALSE)),"")</f>
        <v/>
      </c>
      <c r="X6" s="17" t="str">
        <f>IFERROR(AND(OR(X1:Z5,$BK6)=TRUE,IF(SEARCH(X$1,$A6)&gt;0,TRUE,FALSE)),"")</f>
        <v/>
      </c>
      <c r="Y6" s="17" t="str">
        <f>IFERROR(AND(OR(Y1:Z5,$BK6)=TRUE,IF(SEARCH(Y$1,$A6)&gt;0,TRUE,FALSE)),"")</f>
        <v/>
      </c>
      <c r="Z6" s="17" t="str">
        <f>IFERROR(AND(OR(Z1:Z5,$BK6)=TRUE,IF(SEARCH(Z$1,$A6)&gt;0,TRUE,FALSE)),"")</f>
        <v/>
      </c>
      <c r="AA6" s="17" t="b">
        <f>IFERROR(AND(OR(AA1:AA5,$BK6)=TRUE,IF(SEARCH(AA$1,$A6)&gt;0,TRUE,FALSE)),"")</f>
        <v>0</v>
      </c>
      <c r="AB6" s="17" t="str">
        <f>IFERROR(AND(OR(AB1:AE5,$BK6)=TRUE,IF(SEARCH(AB$1,$A6)&gt;0,TRUE,FALSE)),"")</f>
        <v/>
      </c>
      <c r="AC6" s="17" t="str">
        <f>IFERROR(AND(OR(AC1:AE5,$BK6)=TRUE,IF(SEARCH(AC$1,$A6)&gt;0,TRUE,FALSE)),"")</f>
        <v/>
      </c>
      <c r="AD6" s="17" t="str">
        <f>IFERROR(AND(OR(AD1:AE5,$BK6)=TRUE,IF(SEARCH(AD$1,$A6)&gt;0,TRUE,FALSE)),"")</f>
        <v/>
      </c>
      <c r="AE6" s="17" t="str">
        <f>IFERROR(AND(OR(AE1:AE5,$BK6)=TRUE,IF(SEARCH(AE$1,$A6)&gt;0,TRUE,FALSE)),"")</f>
        <v/>
      </c>
      <c r="AF6" s="17" t="str">
        <f>IFERROR(AND(OR(AF1:AG5,$BK6)=TRUE,IF(SEARCH(AF$1,$A6)&gt;0,TRUE,FALSE)),"")</f>
        <v/>
      </c>
      <c r="AG6" s="17" t="str">
        <f>IFERROR(AND(OR(AG1:AG5,$BK6)=TRUE,IF(SEARCH(AG$1,$A6)&gt;0,TRUE,FALSE)),"")</f>
        <v/>
      </c>
      <c r="AH6" s="17" t="str">
        <f>IFERROR(AND(OR(AH1:AH5,$BK6)=TRUE,IF(SEARCH(AH$1,$A6)&gt;0,TRUE,FALSE)),"")</f>
        <v/>
      </c>
      <c r="AI6" s="17" t="b">
        <f>IFERROR(AND(OR(AI1:AL5,$BK6)=TRUE,IF(SEARCH(AI$1,$A6)&gt;0,TRUE,FALSE)),"")</f>
        <v>0</v>
      </c>
      <c r="AJ6" s="17" t="str">
        <f>IFERROR(AND(OR(AJ1:AL5,$BK6)=TRUE,IF(SEARCH(AJ$1,$A6)&gt;0,TRUE,FALSE)),"")</f>
        <v/>
      </c>
      <c r="AK6" s="17" t="str">
        <f>IFERROR(AND(OR(AK1:AL5,$BK6)=TRUE,IF(SEARCH(AK$1,$A6)&gt;0,TRUE,FALSE)),"")</f>
        <v/>
      </c>
      <c r="AL6" s="17" t="str">
        <f>IFERROR(AND(OR(AL1:AL5,$BK6)=TRUE,IF(SEARCH(AL$1,$A6)&gt;0,TRUE,FALSE)),"")</f>
        <v/>
      </c>
      <c r="AM6" s="17" t="str">
        <f>IFERROR(AND(OR(AM1:AO5,$BK6)=TRUE,IF(SEARCH(AM$1,$A6)&gt;0,TRUE,FALSE)),"")</f>
        <v/>
      </c>
      <c r="AN6" s="17" t="str">
        <f>IFERROR(AND(OR(AN1:AO5,$BK6)=TRUE,IF(SEARCH(AN$1,$A6)&gt;0,TRUE,FALSE)),"")</f>
        <v/>
      </c>
      <c r="AO6" s="17" t="str">
        <f>IFERROR(AND(OR(AO1:AO5,$BK6)=TRUE,IF(SEARCH(AO$1,$A6)&gt;0,TRUE,FALSE)),"")</f>
        <v/>
      </c>
      <c r="AP6" s="17" t="str">
        <f>IFERROR(AND(OR(AO1:AP5,$BK6)=TRUE,IF(SEARCH(AP$1,$A6)&gt;0,TRUE,FALSE)),"")</f>
        <v/>
      </c>
      <c r="AQ6" s="17" t="str">
        <f>IFERROR(AND(OR(AO1:AQ5,$BK6)=TRUE,IF(SEARCH(AQ$1,$A6)&gt;0,TRUE,FALSE)),"")</f>
        <v/>
      </c>
      <c r="AR6" s="17" t="str">
        <f>IFERROR(AND(OR(AO1:AR5,$BK6)=TRUE,IF(SEARCH(AR$1,$A6)&gt;0,TRUE,FALSE)),"")</f>
        <v/>
      </c>
      <c r="AS6" s="17" t="str">
        <f>IFERROR(AND(OR(AO1:AS5,$BK6)=TRUE,IF(SEARCH(AS$1,$A6)&gt;0,TRUE,FALSE)),"")</f>
        <v/>
      </c>
      <c r="AT6" s="17" t="str">
        <f>IFERROR(AND(OR(AO1:AT5,$BK6)=TRUE,IF(SEARCH(AT$1,$A6)&gt;0,TRUE,FALSE)),"")</f>
        <v/>
      </c>
      <c r="AU6" s="17" t="str">
        <f>IFERROR(AND(OR(AO1:AU5,$BK6)=TRUE,IF(SEARCH(AU$1,$A6)&gt;0,TRUE,FALSE)),"")</f>
        <v/>
      </c>
      <c r="AV6" s="17" t="str">
        <f>IFERROR(AND(OR(AO1:AV5,$BK6)=TRUE,IF(SEARCH(AV$1,$A6)&gt;0,TRUE,FALSE)),"")</f>
        <v/>
      </c>
      <c r="AW6" s="17" t="str">
        <f>IFERROR(AND(OR(AO1:AW5,$BK6)=TRUE,IF(SEARCH(AW$1,$A6)&gt;0,TRUE,FALSE)),"")</f>
        <v/>
      </c>
      <c r="AX6" s="17" t="str">
        <f>IFERROR(AND(OR(AO1:AX5,$BK6)=TRUE,IF(SEARCH(AX$1,$A6)&gt;0,TRUE,FALSE)),"")</f>
        <v/>
      </c>
      <c r="AY6" s="17" t="str">
        <f>IFERROR(AND(OR(AO1:AY5,$BK6)=TRUE,IF(SEARCH(AY$1,$A6)&gt;0,TRUE,FALSE)),"")</f>
        <v/>
      </c>
      <c r="AZ6" s="17" t="str">
        <f>IFERROR(AND(OR(AO1:AZ5,$BK6)=TRUE,IF(SEARCH(AZ$1,$A6)&gt;0,TRUE,FALSE)),"")</f>
        <v/>
      </c>
      <c r="BA6" s="17" t="str">
        <f>IFERROR(AND(OR(AO1:BA5,$BK6)=TRUE,IF(SEARCH(BA$1,$A6)&gt;0,TRUE,FALSE)),"")</f>
        <v/>
      </c>
      <c r="BB6" s="17" t="str">
        <f>IFERROR(AND(OR(AO1:BB5,$BK6)=TRUE,IF(SEARCH(BB$1,$A6)&gt;0,TRUE,FALSE)),"")</f>
        <v/>
      </c>
      <c r="BC6" s="17" t="str">
        <f>IFERROR(AND(OR(AO1:BC5,$BK6)=TRUE,IF(SEARCH(BC$1,$A6)&gt;0,TRUE,FALSE)),"")</f>
        <v/>
      </c>
      <c r="BD6" s="17" t="str">
        <f>IFERROR(AND(OR(AO1:BD5,$BK6)=TRUE,IF(SEARCH(BD$1,$A6)&gt;0,TRUE,FALSE)),"")</f>
        <v/>
      </c>
      <c r="BE6" s="17" t="str">
        <f>IFERROR(AND(OR(AO1:BE5,$BK6)=TRUE,IF(SEARCH(BE$1,$A6)&gt;0,TRUE,FALSE)),"")</f>
        <v/>
      </c>
      <c r="BF6" s="17" t="str">
        <f>IFERROR(AND(OR(AO1:BF5,$BK6)=TRUE,IF(SEARCH(BF$1,$A6)&gt;0,TRUE,FALSE)),"")</f>
        <v/>
      </c>
      <c r="BG6" s="17" t="str">
        <f>IFERROR(AND(OR(AO1:BG5,$BK6)=TRUE,IF(SEARCH(BG$1,$A6)&gt;0,TRUE,FALSE)),"")</f>
        <v/>
      </c>
      <c r="BH6" s="17" t="str">
        <f>IFERROR(AND(OR(AO1:BH5,$BK6)=TRUE,IF(SEARCH(BH$1,$A6)&gt;0,TRUE,FALSE)),"")</f>
        <v/>
      </c>
      <c r="BI6" s="17">
        <f t="shared" si="0"/>
        <v>0</v>
      </c>
      <c r="BJ6" s="17" t="b">
        <f t="shared" si="1"/>
        <v>0</v>
      </c>
      <c r="BK6" s="17" t="b">
        <f t="shared" si="2"/>
        <v>0</v>
      </c>
      <c r="BL6" s="17" t="b">
        <f t="shared" si="3"/>
        <v>0</v>
      </c>
      <c r="BM6" s="17" t="b">
        <f>IF(D6&gt;INDEX('Overview (RESPONSES REQUIRED)'!$F$60:$F$63,MATCH(E6,'Overview (RESPONSES REQUIRED)'!$B$60:$B$63,0)),FALSE,TRUE)</f>
        <v>0</v>
      </c>
      <c r="BN6" s="17" t="b">
        <f>IF(INDEX('Overview (RESPONSES REQUIRED)'!$D$60:$D$63,MATCH(E6,'Overview (RESPONSES REQUIRED)'!$B$60:$B$63,0)) = "Y", TRUE, FALSE)</f>
        <v>0</v>
      </c>
      <c r="BO6" s="17" t="str">
        <f t="shared" si="4"/>
        <v>N</v>
      </c>
    </row>
    <row r="7" spans="1:67" ht="27" x14ac:dyDescent="0.15">
      <c r="A7" s="17" t="s">
        <v>2428</v>
      </c>
      <c r="B7" s="17">
        <v>4</v>
      </c>
      <c r="C7" s="17">
        <v>2</v>
      </c>
      <c r="D7" s="17">
        <v>18</v>
      </c>
      <c r="E7" s="17" t="s">
        <v>2424</v>
      </c>
      <c r="F7" s="17" t="str">
        <f>IF('ENDC-NRCA'!S10="Y", "Y", IF('ENDC-NRCA'!S10="N", "N", 0))</f>
        <v>N</v>
      </c>
      <c r="G7" s="17" t="str">
        <f>IFERROR(AND(OR(G1:H6,$BK7)=TRUE,IF(SEARCH(G$1,$A7)&gt;0,TRUE,FALSE)),"")</f>
        <v/>
      </c>
      <c r="H7" s="17" t="b">
        <f>IFERROR(AND(OR(H1:H6,$BK7)=TRUE,IF(SEARCH(H$1,$A7)&gt;0,TRUE,FALSE)),"")</f>
        <v>0</v>
      </c>
      <c r="I7" s="17" t="str">
        <f>IFERROR(AND(OR(I1:L6,$BK7)=TRUE,IF(SEARCH(I$1,$A7)&gt;0,TRUE,FALSE)),"")</f>
        <v/>
      </c>
      <c r="J7" s="17" t="str">
        <f>IFERROR(AND(OR(J1:L6,$BK7)=TRUE,IF(SEARCH(J$1,$A7)&gt;0,TRUE,FALSE)),"")</f>
        <v/>
      </c>
      <c r="K7" s="17" t="str">
        <f>IFERROR(AND(OR(K1:L6,$BK7)=TRUE,IF(SEARCH(K$1,$A7)&gt;0,TRUE,FALSE)),"")</f>
        <v/>
      </c>
      <c r="L7" s="17" t="b">
        <f>IFERROR(AND(OR(L1:L6,$BK7)=TRUE,IF(SEARCH(L$1,$A7)&gt;0,TRUE,FALSE)),"")</f>
        <v>0</v>
      </c>
      <c r="M7" s="17" t="b">
        <f>IFERROR(AND(OR(M1:M6,$BK7)=TRUE,IF(SEARCH(M$1,$A7)&gt;0,TRUE,FALSE)),"")</f>
        <v>0</v>
      </c>
      <c r="N7" s="17" t="str">
        <f>IFERROR(AND(OR(N1:Q6,$BK7)=TRUE,IF(SEARCH(N$1,$A7)&gt;0,TRUE,FALSE)),"")</f>
        <v/>
      </c>
      <c r="O7" s="17" t="b">
        <f>IFERROR(AND(OR(O1:Q6,$BK7)=TRUE,IF(SEARCH(O$1,$A7)&gt;0,TRUE,FALSE)),"")</f>
        <v>0</v>
      </c>
      <c r="P7" s="17" t="str">
        <f>IFERROR(AND(OR(P1:Q6,$BK7)=TRUE,IF(SEARCH(P$1,$A7)&gt;0,TRUE,FALSE)),"")</f>
        <v/>
      </c>
      <c r="Q7" s="17" t="str">
        <f>IFERROR(AND(OR(Q1:Q6,$BK7)=TRUE,IF(SEARCH(Q$1,$A7)&gt;0,TRUE,FALSE)),"")</f>
        <v/>
      </c>
      <c r="R7" s="17" t="str">
        <f>IFERROR(AND(OR(R1:S6,$BK7)=TRUE,IF(SEARCH(R$1,$A7)&gt;0,TRUE,FALSE)),"")</f>
        <v/>
      </c>
      <c r="S7" s="17" t="str">
        <f>IFERROR(AND(OR(S1:S6,$BK7)=TRUE,IF(SEARCH(S$1,$A7)&gt;0,TRUE,FALSE)),"")</f>
        <v/>
      </c>
      <c r="T7" s="17" t="b">
        <f>IFERROR(AND(OR(T1:T6,$BK7)=TRUE,IF(SEARCH(T$1,$A7)&gt;0,TRUE,FALSE)),"")</f>
        <v>0</v>
      </c>
      <c r="U7" s="17" t="str">
        <f>IFERROR(AND(OR(U1:V6,$BK7)=TRUE,IF(SEARCH(U$1,$A7)&gt;0,TRUE,FALSE)),"")</f>
        <v/>
      </c>
      <c r="V7" s="17" t="str">
        <f>IFERROR(AND(OR(V1:V6,$BK7)=TRUE,IF(SEARCH(V$1,$A7)&gt;0,TRUE,FALSE)),"")</f>
        <v/>
      </c>
      <c r="W7" s="17" t="str">
        <f>IFERROR(AND(OR(W1:Z6,$BK7)=TRUE,IF(SEARCH(W$1,$A7)&gt;0,TRUE,FALSE)),"")</f>
        <v/>
      </c>
      <c r="X7" s="17" t="str">
        <f>IFERROR(AND(OR(X1:Z6,$BK7)=TRUE,IF(SEARCH(X$1,$A7)&gt;0,TRUE,FALSE)),"")</f>
        <v/>
      </c>
      <c r="Y7" s="17" t="str">
        <f>IFERROR(AND(OR(Y1:Z6,$BK7)=TRUE,IF(SEARCH(Y$1,$A7)&gt;0,TRUE,FALSE)),"")</f>
        <v/>
      </c>
      <c r="Z7" s="17" t="str">
        <f>IFERROR(AND(OR(Z1:Z6,$BK7)=TRUE,IF(SEARCH(Z$1,$A7)&gt;0,TRUE,FALSE)),"")</f>
        <v/>
      </c>
      <c r="AA7" s="17" t="b">
        <f>IFERROR(AND(OR(AA1:AA6,$BK7)=TRUE,IF(SEARCH(AA$1,$A7)&gt;0,TRUE,FALSE)),"")</f>
        <v>0</v>
      </c>
      <c r="AB7" s="17" t="str">
        <f>IFERROR(AND(OR(AB1:AE6,$BK7)=TRUE,IF(SEARCH(AB$1,$A7)&gt;0,TRUE,FALSE)),"")</f>
        <v/>
      </c>
      <c r="AC7" s="17" t="str">
        <f>IFERROR(AND(OR(AC1:AE6,$BK7)=TRUE,IF(SEARCH(AC$1,$A7)&gt;0,TRUE,FALSE)),"")</f>
        <v/>
      </c>
      <c r="AD7" s="17" t="str">
        <f>IFERROR(AND(OR(AD1:AE6,$BK7)=TRUE,IF(SEARCH(AD$1,$A7)&gt;0,TRUE,FALSE)),"")</f>
        <v/>
      </c>
      <c r="AE7" s="17" t="str">
        <f>IFERROR(AND(OR(AE1:AE6,$BK7)=TRUE,IF(SEARCH(AE$1,$A7)&gt;0,TRUE,FALSE)),"")</f>
        <v/>
      </c>
      <c r="AF7" s="17" t="str">
        <f>IFERROR(AND(OR(AF1:AG6,$BK7)=TRUE,IF(SEARCH(AF$1,$A7)&gt;0,TRUE,FALSE)),"")</f>
        <v/>
      </c>
      <c r="AG7" s="17" t="str">
        <f>IFERROR(AND(OR(AG1:AG6,$BK7)=TRUE,IF(SEARCH(AG$1,$A7)&gt;0,TRUE,FALSE)),"")</f>
        <v/>
      </c>
      <c r="AH7" s="17" t="str">
        <f>IFERROR(AND(OR(AH1:AH6,$BK7)=TRUE,IF(SEARCH(AH$1,$A7)&gt;0,TRUE,FALSE)),"")</f>
        <v/>
      </c>
      <c r="AI7" s="17" t="b">
        <f>IFERROR(AND(OR(AI1:AL6,$BK7)=TRUE,IF(SEARCH(AI$1,$A7)&gt;0,TRUE,FALSE)),"")</f>
        <v>0</v>
      </c>
      <c r="AJ7" s="17" t="str">
        <f>IFERROR(AND(OR(AJ1:AL6,$BK7)=TRUE,IF(SEARCH(AJ$1,$A7)&gt;0,TRUE,FALSE)),"")</f>
        <v/>
      </c>
      <c r="AK7" s="17" t="str">
        <f>IFERROR(AND(OR(AK1:AL6,$BK7)=TRUE,IF(SEARCH(AK$1,$A7)&gt;0,TRUE,FALSE)),"")</f>
        <v/>
      </c>
      <c r="AL7" s="17" t="str">
        <f>IFERROR(AND(OR(AL1:AL6,$BK7)=TRUE,IF(SEARCH(AL$1,$A7)&gt;0,TRUE,FALSE)),"")</f>
        <v/>
      </c>
      <c r="AM7" s="17" t="str">
        <f>IFERROR(AND(OR(AM1:AO6,$BK7)=TRUE,IF(SEARCH(AM$1,$A7)&gt;0,TRUE,FALSE)),"")</f>
        <v/>
      </c>
      <c r="AN7" s="17" t="str">
        <f>IFERROR(AND(OR(AN1:AO6,$BK7)=TRUE,IF(SEARCH(AN$1,$A7)&gt;0,TRUE,FALSE)),"")</f>
        <v/>
      </c>
      <c r="AO7" s="17" t="str">
        <f>IFERROR(AND(OR(AO1:AO6,$BK7)=TRUE,IF(SEARCH(AO$1,$A7)&gt;0,TRUE,FALSE)),"")</f>
        <v/>
      </c>
      <c r="AP7" s="17" t="str">
        <f>IFERROR(AND(OR(AO1:AP6,$BK7)=TRUE,IF(SEARCH(AP$1,$A7)&gt;0,TRUE,FALSE)),"")</f>
        <v/>
      </c>
      <c r="AQ7" s="17" t="str">
        <f>IFERROR(AND(OR(AO1:AQ6,$BK7)=TRUE,IF(SEARCH(AQ$1,$A7)&gt;0,TRUE,FALSE)),"")</f>
        <v/>
      </c>
      <c r="AR7" s="17" t="str">
        <f>IFERROR(AND(OR(AO1:AR6,$BK7)=TRUE,IF(SEARCH(AR$1,$A7)&gt;0,TRUE,FALSE)),"")</f>
        <v/>
      </c>
      <c r="AS7" s="17" t="str">
        <f>IFERROR(AND(OR(AO1:AS6,$BK7)=TRUE,IF(SEARCH(AS$1,$A7)&gt;0,TRUE,FALSE)),"")</f>
        <v/>
      </c>
      <c r="AT7" s="17" t="str">
        <f>IFERROR(AND(OR(AO1:AT6,$BK7)=TRUE,IF(SEARCH(AT$1,$A7)&gt;0,TRUE,FALSE)),"")</f>
        <v/>
      </c>
      <c r="AU7" s="17" t="str">
        <f>IFERROR(AND(OR(AO1:AU6,$BK7)=TRUE,IF(SEARCH(AU$1,$A7)&gt;0,TRUE,FALSE)),"")</f>
        <v/>
      </c>
      <c r="AV7" s="17" t="str">
        <f>IFERROR(AND(OR(AO1:AV6,$BK7)=TRUE,IF(SEARCH(AV$1,$A7)&gt;0,TRUE,FALSE)),"")</f>
        <v/>
      </c>
      <c r="AW7" s="17" t="str">
        <f>IFERROR(AND(OR(AO1:AW6,$BK7)=TRUE,IF(SEARCH(AW$1,$A7)&gt;0,TRUE,FALSE)),"")</f>
        <v/>
      </c>
      <c r="AX7" s="17" t="str">
        <f>IFERROR(AND(OR(AO1:AX6,$BK7)=TRUE,IF(SEARCH(AX$1,$A7)&gt;0,TRUE,FALSE)),"")</f>
        <v/>
      </c>
      <c r="AY7" s="17" t="str">
        <f>IFERROR(AND(OR(AO1:AY6,$BK7)=TRUE,IF(SEARCH(AY$1,$A7)&gt;0,TRUE,FALSE)),"")</f>
        <v/>
      </c>
      <c r="AZ7" s="17" t="str">
        <f>IFERROR(AND(OR(AO1:AZ6,$BK7)=TRUE,IF(SEARCH(AZ$1,$A7)&gt;0,TRUE,FALSE)),"")</f>
        <v/>
      </c>
      <c r="BA7" s="17" t="str">
        <f>IFERROR(AND(OR(AO1:BA6,$BK7)=TRUE,IF(SEARCH(BA$1,$A7)&gt;0,TRUE,FALSE)),"")</f>
        <v/>
      </c>
      <c r="BB7" s="17" t="str">
        <f>IFERROR(AND(OR(AO1:BB6,$BK7)=TRUE,IF(SEARCH(BB$1,$A7)&gt;0,TRUE,FALSE)),"")</f>
        <v/>
      </c>
      <c r="BC7" s="17" t="str">
        <f>IFERROR(AND(OR(AO1:BC6,$BK7)=TRUE,IF(SEARCH(BC$1,$A7)&gt;0,TRUE,FALSE)),"")</f>
        <v/>
      </c>
      <c r="BD7" s="17" t="str">
        <f>IFERROR(AND(OR(AO1:BD6,$BK7)=TRUE,IF(SEARCH(BD$1,$A7)&gt;0,TRUE,FALSE)),"")</f>
        <v/>
      </c>
      <c r="BE7" s="17" t="str">
        <f>IFERROR(AND(OR(AO1:BE6,$BK7)=TRUE,IF(SEARCH(BE$1,$A7)&gt;0,TRUE,FALSE)),"")</f>
        <v/>
      </c>
      <c r="BF7" s="17" t="str">
        <f>IFERROR(AND(OR(AO1:BF6,$BK7)=TRUE,IF(SEARCH(BF$1,$A7)&gt;0,TRUE,FALSE)),"")</f>
        <v/>
      </c>
      <c r="BG7" s="17" t="str">
        <f>IFERROR(AND(OR(AO1:BG6,$BK7)=TRUE,IF(SEARCH(BG$1,$A7)&gt;0,TRUE,FALSE)),"")</f>
        <v/>
      </c>
      <c r="BH7" s="17" t="str">
        <f>IFERROR(AND(OR(AO1:BH6,$BK7)=TRUE,IF(SEARCH(BH$1,$A7)&gt;0,TRUE,FALSE)),"")</f>
        <v/>
      </c>
      <c r="BI7" s="17">
        <f t="shared" si="0"/>
        <v>0</v>
      </c>
      <c r="BJ7" s="17" t="b">
        <f t="shared" si="1"/>
        <v>0</v>
      </c>
      <c r="BK7" s="17" t="b">
        <f t="shared" si="2"/>
        <v>0</v>
      </c>
      <c r="BL7" s="17" t="b">
        <f t="shared" si="3"/>
        <v>0</v>
      </c>
      <c r="BM7" s="17" t="b">
        <f>IF(D7&gt;INDEX('Overview (RESPONSES REQUIRED)'!$F$60:$F$63,MATCH(E7,'Overview (RESPONSES REQUIRED)'!$B$60:$B$63,0)),FALSE,TRUE)</f>
        <v>0</v>
      </c>
      <c r="BN7" s="17" t="b">
        <f>IF(INDEX('Overview (RESPONSES REQUIRED)'!$D$60:$D$63,MATCH(E7,'Overview (RESPONSES REQUIRED)'!$B$60:$B$63,0)) = "Y", TRUE, FALSE)</f>
        <v>0</v>
      </c>
      <c r="BO7" s="17" t="str">
        <f t="shared" si="4"/>
        <v>N</v>
      </c>
    </row>
    <row r="8" spans="1:67" ht="27" x14ac:dyDescent="0.15">
      <c r="A8" s="17" t="s">
        <v>2429</v>
      </c>
      <c r="B8" s="17">
        <v>4</v>
      </c>
      <c r="C8" s="17">
        <v>2</v>
      </c>
      <c r="D8" s="17">
        <v>18</v>
      </c>
      <c r="E8" s="17" t="s">
        <v>2424</v>
      </c>
      <c r="F8" s="17" t="str">
        <f>IF('ENDC-NRCA'!S11="Y", "Y", IF('ENDC-NRCA'!S11="N", "N", 0))</f>
        <v>N</v>
      </c>
      <c r="G8" s="17" t="str">
        <f>IFERROR(AND(OR(G1:H7,$BK8)=TRUE,IF(SEARCH(G$1,$A8)&gt;0,TRUE,FALSE)),"")</f>
        <v/>
      </c>
      <c r="H8" s="17" t="b">
        <f>IFERROR(AND(OR(H1:H7,$BK8)=TRUE,IF(SEARCH(H$1,$A8)&gt;0,TRUE,FALSE)),"")</f>
        <v>0</v>
      </c>
      <c r="I8" s="17" t="str">
        <f>IFERROR(AND(OR(I1:L7,$BK8)=TRUE,IF(SEARCH(I$1,$A8)&gt;0,TRUE,FALSE)),"")</f>
        <v/>
      </c>
      <c r="J8" s="17" t="b">
        <f>IFERROR(AND(OR(J1:L7,$BK8)=TRUE,IF(SEARCH(J$1,$A8)&gt;0,TRUE,FALSE)),"")</f>
        <v>0</v>
      </c>
      <c r="K8" s="17" t="str">
        <f>IFERROR(AND(OR(K1:L7,$BK8)=TRUE,IF(SEARCH(K$1,$A8)&gt;0,TRUE,FALSE)),"")</f>
        <v/>
      </c>
      <c r="L8" s="17" t="str">
        <f>IFERROR(AND(OR(L1:L7,$BK8)=TRUE,IF(SEARCH(L$1,$A8)&gt;0,TRUE,FALSE)),"")</f>
        <v/>
      </c>
      <c r="M8" s="17" t="b">
        <f>IFERROR(AND(OR(M1:M7,$BK8)=TRUE,IF(SEARCH(M$1,$A8)&gt;0,TRUE,FALSE)),"")</f>
        <v>0</v>
      </c>
      <c r="N8" s="17" t="str">
        <f>IFERROR(AND(OR(N1:Q7,$BK8)=TRUE,IF(SEARCH(N$1,$A8)&gt;0,TRUE,FALSE)),"")</f>
        <v/>
      </c>
      <c r="O8" s="17" t="str">
        <f>IFERROR(AND(OR(O1:Q7,$BK8)=TRUE,IF(SEARCH(O$1,$A8)&gt;0,TRUE,FALSE)),"")</f>
        <v/>
      </c>
      <c r="P8" s="17" t="str">
        <f>IFERROR(AND(OR(P1:Q7,$BK8)=TRUE,IF(SEARCH(P$1,$A8)&gt;0,TRUE,FALSE)),"")</f>
        <v/>
      </c>
      <c r="Q8" s="17" t="b">
        <f>IFERROR(AND(OR(Q1:Q7,$BK8)=TRUE,IF(SEARCH(Q$1,$A8)&gt;0,TRUE,FALSE)),"")</f>
        <v>0</v>
      </c>
      <c r="R8" s="17" t="str">
        <f>IFERROR(AND(OR(R1:S7,$BK8)=TRUE,IF(SEARCH(R$1,$A8)&gt;0,TRUE,FALSE)),"")</f>
        <v/>
      </c>
      <c r="S8" s="17" t="str">
        <f>IFERROR(AND(OR(S1:S7,$BK8)=TRUE,IF(SEARCH(S$1,$A8)&gt;0,TRUE,FALSE)),"")</f>
        <v/>
      </c>
      <c r="T8" s="17" t="b">
        <f>IFERROR(AND(OR(T1:T7,$BK8)=TRUE,IF(SEARCH(T$1,$A8)&gt;0,TRUE,FALSE)),"")</f>
        <v>0</v>
      </c>
      <c r="U8" s="17" t="str">
        <f>IFERROR(AND(OR(U1:V7,$BK8)=TRUE,IF(SEARCH(U$1,$A8)&gt;0,TRUE,FALSE)),"")</f>
        <v/>
      </c>
      <c r="V8" s="17" t="str">
        <f>IFERROR(AND(OR(V1:V7,$BK8)=TRUE,IF(SEARCH(V$1,$A8)&gt;0,TRUE,FALSE)),"")</f>
        <v/>
      </c>
      <c r="W8" s="17" t="str">
        <f>IFERROR(AND(OR(W1:Z7,$BK8)=TRUE,IF(SEARCH(W$1,$A8)&gt;0,TRUE,FALSE)),"")</f>
        <v/>
      </c>
      <c r="X8" s="17" t="str">
        <f>IFERROR(AND(OR(X1:Z7,$BK8)=TRUE,IF(SEARCH(X$1,$A8)&gt;0,TRUE,FALSE)),"")</f>
        <v/>
      </c>
      <c r="Y8" s="17" t="str">
        <f>IFERROR(AND(OR(Y1:Z7,$BK8)=TRUE,IF(SEARCH(Y$1,$A8)&gt;0,TRUE,FALSE)),"")</f>
        <v/>
      </c>
      <c r="Z8" s="17" t="str">
        <f>IFERROR(AND(OR(Z1:Z7,$BK8)=TRUE,IF(SEARCH(Z$1,$A8)&gt;0,TRUE,FALSE)),"")</f>
        <v/>
      </c>
      <c r="AA8" s="17" t="b">
        <f>IFERROR(AND(OR(AA1:AA7,$BK8)=TRUE,IF(SEARCH(AA$1,$A8)&gt;0,TRUE,FALSE)),"")</f>
        <v>0</v>
      </c>
      <c r="AB8" s="17" t="str">
        <f>IFERROR(AND(OR(AB1:AE7,$BK8)=TRUE,IF(SEARCH(AB$1,$A8)&gt;0,TRUE,FALSE)),"")</f>
        <v/>
      </c>
      <c r="AC8" s="17" t="str">
        <f>IFERROR(AND(OR(AC1:AE7,$BK8)=TRUE,IF(SEARCH(AC$1,$A8)&gt;0,TRUE,FALSE)),"")</f>
        <v/>
      </c>
      <c r="AD8" s="17" t="str">
        <f>IFERROR(AND(OR(AD1:AE7,$BK8)=TRUE,IF(SEARCH(AD$1,$A8)&gt;0,TRUE,FALSE)),"")</f>
        <v/>
      </c>
      <c r="AE8" s="17" t="str">
        <f>IFERROR(AND(OR(AE1:AE7,$BK8)=TRUE,IF(SEARCH(AE$1,$A8)&gt;0,TRUE,FALSE)),"")</f>
        <v/>
      </c>
      <c r="AF8" s="17" t="str">
        <f>IFERROR(AND(OR(AF1:AG7,$BK8)=TRUE,IF(SEARCH(AF$1,$A8)&gt;0,TRUE,FALSE)),"")</f>
        <v/>
      </c>
      <c r="AG8" s="17" t="str">
        <f>IFERROR(AND(OR(AG1:AG7,$BK8)=TRUE,IF(SEARCH(AG$1,$A8)&gt;0,TRUE,FALSE)),"")</f>
        <v/>
      </c>
      <c r="AH8" s="17" t="str">
        <f>IFERROR(AND(OR(AH1:AH7,$BK8)=TRUE,IF(SEARCH(AH$1,$A8)&gt;0,TRUE,FALSE)),"")</f>
        <v/>
      </c>
      <c r="AI8" s="17" t="b">
        <f>IFERROR(AND(OR(AI1:AL7,$BK8)=TRUE,IF(SEARCH(AI$1,$A8)&gt;0,TRUE,FALSE)),"")</f>
        <v>0</v>
      </c>
      <c r="AJ8" s="17" t="str">
        <f>IFERROR(AND(OR(AJ1:AL7,$BK8)=TRUE,IF(SEARCH(AJ$1,$A8)&gt;0,TRUE,FALSE)),"")</f>
        <v/>
      </c>
      <c r="AK8" s="17" t="str">
        <f>IFERROR(AND(OR(AK1:AL7,$BK8)=TRUE,IF(SEARCH(AK$1,$A8)&gt;0,TRUE,FALSE)),"")</f>
        <v/>
      </c>
      <c r="AL8" s="17" t="str">
        <f>IFERROR(AND(OR(AL1:AL7,$BK8)=TRUE,IF(SEARCH(AL$1,$A8)&gt;0,TRUE,FALSE)),"")</f>
        <v/>
      </c>
      <c r="AM8" s="17" t="str">
        <f>IFERROR(AND(OR(AM1:AO7,$BK8)=TRUE,IF(SEARCH(AM$1,$A8)&gt;0,TRUE,FALSE)),"")</f>
        <v/>
      </c>
      <c r="AN8" s="17" t="str">
        <f>IFERROR(AND(OR(AN1:AO7,$BK8)=TRUE,IF(SEARCH(AN$1,$A8)&gt;0,TRUE,FALSE)),"")</f>
        <v/>
      </c>
      <c r="AO8" s="17" t="str">
        <f>IFERROR(AND(OR(AO1:AO7,$BK8)=TRUE,IF(SEARCH(AO$1,$A8)&gt;0,TRUE,FALSE)),"")</f>
        <v/>
      </c>
      <c r="AP8" s="17" t="str">
        <f>IFERROR(AND(OR(AO1:AP7,$BK8)=TRUE,IF(SEARCH(AP$1,$A8)&gt;0,TRUE,FALSE)),"")</f>
        <v/>
      </c>
      <c r="AQ8" s="17" t="str">
        <f>IFERROR(AND(OR(AO1:AQ7,$BK8)=TRUE,IF(SEARCH(AQ$1,$A8)&gt;0,TRUE,FALSE)),"")</f>
        <v/>
      </c>
      <c r="AR8" s="17" t="str">
        <f>IFERROR(AND(OR(AO1:AR7,$BK8)=TRUE,IF(SEARCH(AR$1,$A8)&gt;0,TRUE,FALSE)),"")</f>
        <v/>
      </c>
      <c r="AS8" s="17" t="str">
        <f>IFERROR(AND(OR(AO1:AS7,$BK8)=TRUE,IF(SEARCH(AS$1,$A8)&gt;0,TRUE,FALSE)),"")</f>
        <v/>
      </c>
      <c r="AT8" s="17" t="str">
        <f>IFERROR(AND(OR(AO1:AT7,$BK8)=TRUE,IF(SEARCH(AT$1,$A8)&gt;0,TRUE,FALSE)),"")</f>
        <v/>
      </c>
      <c r="AU8" s="17" t="str">
        <f>IFERROR(AND(OR(AO1:AU7,$BK8)=TRUE,IF(SEARCH(AU$1,$A8)&gt;0,TRUE,FALSE)),"")</f>
        <v/>
      </c>
      <c r="AV8" s="17" t="str">
        <f>IFERROR(AND(OR(AO1:AV7,$BK8)=TRUE,IF(SEARCH(AV$1,$A8)&gt;0,TRUE,FALSE)),"")</f>
        <v/>
      </c>
      <c r="AW8" s="17" t="str">
        <f>IFERROR(AND(OR(AO1:AW7,$BK8)=TRUE,IF(SEARCH(AW$1,$A8)&gt;0,TRUE,FALSE)),"")</f>
        <v/>
      </c>
      <c r="AX8" s="17" t="str">
        <f>IFERROR(AND(OR(AO1:AX7,$BK8)=TRUE,IF(SEARCH(AX$1,$A8)&gt;0,TRUE,FALSE)),"")</f>
        <v/>
      </c>
      <c r="AY8" s="17" t="str">
        <f>IFERROR(AND(OR(AO1:AY7,$BK8)=TRUE,IF(SEARCH(AY$1,$A8)&gt;0,TRUE,FALSE)),"")</f>
        <v/>
      </c>
      <c r="AZ8" s="17" t="str">
        <f>IFERROR(AND(OR(AO1:AZ7,$BK8)=TRUE,IF(SEARCH(AZ$1,$A8)&gt;0,TRUE,FALSE)),"")</f>
        <v/>
      </c>
      <c r="BA8" s="17" t="str">
        <f>IFERROR(AND(OR(AO1:BA7,$BK8)=TRUE,IF(SEARCH(BA$1,$A8)&gt;0,TRUE,FALSE)),"")</f>
        <v/>
      </c>
      <c r="BB8" s="17" t="str">
        <f>IFERROR(AND(OR(AO1:BB7,$BK8)=TRUE,IF(SEARCH(BB$1,$A8)&gt;0,TRUE,FALSE)),"")</f>
        <v/>
      </c>
      <c r="BC8" s="17" t="str">
        <f>IFERROR(AND(OR(AO1:BC7,$BK8)=TRUE,IF(SEARCH(BC$1,$A8)&gt;0,TRUE,FALSE)),"")</f>
        <v/>
      </c>
      <c r="BD8" s="17" t="str">
        <f>IFERROR(AND(OR(AO1:BD7,$BK8)=TRUE,IF(SEARCH(BD$1,$A8)&gt;0,TRUE,FALSE)),"")</f>
        <v/>
      </c>
      <c r="BE8" s="17" t="str">
        <f>IFERROR(AND(OR(AO1:BE7,$BK8)=TRUE,IF(SEARCH(BE$1,$A8)&gt;0,TRUE,FALSE)),"")</f>
        <v/>
      </c>
      <c r="BF8" s="17" t="str">
        <f>IFERROR(AND(OR(AO1:BF7,$BK8)=TRUE,IF(SEARCH(BF$1,$A8)&gt;0,TRUE,FALSE)),"")</f>
        <v/>
      </c>
      <c r="BG8" s="17" t="str">
        <f>IFERROR(AND(OR(AO1:BG7,$BK8)=TRUE,IF(SEARCH(BG$1,$A8)&gt;0,TRUE,FALSE)),"")</f>
        <v/>
      </c>
      <c r="BH8" s="17" t="str">
        <f>IFERROR(AND(OR(AO1:BH7,$BK8)=TRUE,IF(SEARCH(BH$1,$A8)&gt;0,TRUE,FALSE)),"")</f>
        <v/>
      </c>
      <c r="BI8" s="17">
        <f t="shared" si="0"/>
        <v>0</v>
      </c>
      <c r="BJ8" s="17" t="b">
        <f t="shared" si="1"/>
        <v>0</v>
      </c>
      <c r="BK8" s="17" t="b">
        <f t="shared" si="2"/>
        <v>0</v>
      </c>
      <c r="BL8" s="17" t="b">
        <f t="shared" si="3"/>
        <v>0</v>
      </c>
      <c r="BM8" s="17" t="b">
        <f>IF(D8&gt;INDEX('Overview (RESPONSES REQUIRED)'!$F$60:$F$63,MATCH(E8,'Overview (RESPONSES REQUIRED)'!$B$60:$B$63,0)),FALSE,TRUE)</f>
        <v>0</v>
      </c>
      <c r="BN8" s="17" t="b">
        <f>IF(INDEX('Overview (RESPONSES REQUIRED)'!$D$60:$D$63,MATCH(E8,'Overview (RESPONSES REQUIRED)'!$B$60:$B$63,0)) = "Y", TRUE, FALSE)</f>
        <v>0</v>
      </c>
      <c r="BO8" s="17" t="str">
        <f t="shared" si="4"/>
        <v>N</v>
      </c>
    </row>
    <row r="9" spans="1:67" ht="27" x14ac:dyDescent="0.15">
      <c r="A9" s="17" t="s">
        <v>2430</v>
      </c>
      <c r="B9" s="17">
        <v>4</v>
      </c>
      <c r="C9" s="17">
        <v>2</v>
      </c>
      <c r="D9" s="17">
        <v>16</v>
      </c>
      <c r="E9" s="17" t="s">
        <v>2424</v>
      </c>
      <c r="F9" s="17" t="str">
        <f>IF('ENDC-NRCA'!S12="Y", "Y", IF('ENDC-NRCA'!S12="N", "N", 0))</f>
        <v>N</v>
      </c>
      <c r="G9" s="17" t="b">
        <f>IFERROR(AND(OR(G1:H8,$BK9)=TRUE,IF(SEARCH(G$1,$A9)&gt;0,TRUE,FALSE)),"")</f>
        <v>0</v>
      </c>
      <c r="H9" s="17" t="str">
        <f>IFERROR(AND(OR(H1:H8,$BK9)=TRUE,IF(SEARCH(H$1,$A9)&gt;0,TRUE,FALSE)),"")</f>
        <v/>
      </c>
      <c r="I9" s="17" t="str">
        <f>IFERROR(AND(OR(I1:L8,$BK9)=TRUE,IF(SEARCH(I$1,$A9)&gt;0,TRUE,FALSE)),"")</f>
        <v/>
      </c>
      <c r="J9" s="17" t="str">
        <f>IFERROR(AND(OR(J1:L8,$BK9)=TRUE,IF(SEARCH(J$1,$A9)&gt;0,TRUE,FALSE)),"")</f>
        <v/>
      </c>
      <c r="K9" s="17" t="b">
        <f>IFERROR(AND(OR(K1:L8,$BK9)=TRUE,IF(SEARCH(K$1,$A9)&gt;0,TRUE,FALSE)),"")</f>
        <v>0</v>
      </c>
      <c r="L9" s="17" t="str">
        <f>IFERROR(AND(OR(L1:L8,$BK9)=TRUE,IF(SEARCH(L$1,$A9)&gt;0,TRUE,FALSE)),"")</f>
        <v/>
      </c>
      <c r="M9" s="17" t="b">
        <f>IFERROR(AND(OR(M1:M8,$BK9)=TRUE,IF(SEARCH(M$1,$A9)&gt;0,TRUE,FALSE)),"")</f>
        <v>0</v>
      </c>
      <c r="N9" s="17" t="str">
        <f>IFERROR(AND(OR(N1:Q8,$BK9)=TRUE,IF(SEARCH(N$1,$A9)&gt;0,TRUE,FALSE)),"")</f>
        <v/>
      </c>
      <c r="O9" s="17" t="str">
        <f>IFERROR(AND(OR(O1:Q8,$BK9)=TRUE,IF(SEARCH(O$1,$A9)&gt;0,TRUE,FALSE)),"")</f>
        <v/>
      </c>
      <c r="P9" s="17" t="str">
        <f>IFERROR(AND(OR(P1:Q8,$BK9)=TRUE,IF(SEARCH(P$1,$A9)&gt;0,TRUE,FALSE)),"")</f>
        <v/>
      </c>
      <c r="Q9" s="17" t="b">
        <f>IFERROR(AND(OR(Q1:Q8,$BK9)=TRUE,IF(SEARCH(Q$1,$A9)&gt;0,TRUE,FALSE)),"")</f>
        <v>0</v>
      </c>
      <c r="R9" s="17" t="str">
        <f>IFERROR(AND(OR(R1:S8,$BK9)=TRUE,IF(SEARCH(R$1,$A9)&gt;0,TRUE,FALSE)),"")</f>
        <v/>
      </c>
      <c r="S9" s="17" t="str">
        <f>IFERROR(AND(OR(S1:S8,$BK9)=TRUE,IF(SEARCH(S$1,$A9)&gt;0,TRUE,FALSE)),"")</f>
        <v/>
      </c>
      <c r="T9" s="17" t="b">
        <f>IFERROR(AND(OR(T1:T8,$BK9)=TRUE,IF(SEARCH(T$1,$A9)&gt;0,TRUE,FALSE)),"")</f>
        <v>0</v>
      </c>
      <c r="U9" s="17" t="str">
        <f>IFERROR(AND(OR(U1:V8,$BK9)=TRUE,IF(SEARCH(U$1,$A9)&gt;0,TRUE,FALSE)),"")</f>
        <v/>
      </c>
      <c r="V9" s="17" t="str">
        <f>IFERROR(AND(OR(V1:V8,$BK9)=TRUE,IF(SEARCH(V$1,$A9)&gt;0,TRUE,FALSE)),"")</f>
        <v/>
      </c>
      <c r="W9" s="17" t="str">
        <f>IFERROR(AND(OR(W1:Z8,$BK9)=TRUE,IF(SEARCH(W$1,$A9)&gt;0,TRUE,FALSE)),"")</f>
        <v/>
      </c>
      <c r="X9" s="17" t="str">
        <f>IFERROR(AND(OR(X1:Z8,$BK9)=TRUE,IF(SEARCH(X$1,$A9)&gt;0,TRUE,FALSE)),"")</f>
        <v/>
      </c>
      <c r="Y9" s="17" t="str">
        <f>IFERROR(AND(OR(Y1:Z8,$BK9)=TRUE,IF(SEARCH(Y$1,$A9)&gt;0,TRUE,FALSE)),"")</f>
        <v/>
      </c>
      <c r="Z9" s="17" t="str">
        <f>IFERROR(AND(OR(Z1:Z8,$BK9)=TRUE,IF(SEARCH(Z$1,$A9)&gt;0,TRUE,FALSE)),"")</f>
        <v/>
      </c>
      <c r="AA9" s="17" t="b">
        <f>IFERROR(AND(OR(AA1:AA8,$BK9)=TRUE,IF(SEARCH(AA$1,$A9)&gt;0,TRUE,FALSE)),"")</f>
        <v>0</v>
      </c>
      <c r="AB9" s="17" t="str">
        <f>IFERROR(AND(OR(AB1:AE8,$BK9)=TRUE,IF(SEARCH(AB$1,$A9)&gt;0,TRUE,FALSE)),"")</f>
        <v/>
      </c>
      <c r="AC9" s="17" t="str">
        <f>IFERROR(AND(OR(AC1:AE8,$BK9)=TRUE,IF(SEARCH(AC$1,$A9)&gt;0,TRUE,FALSE)),"")</f>
        <v/>
      </c>
      <c r="AD9" s="17" t="str">
        <f>IFERROR(AND(OR(AD1:AE8,$BK9)=TRUE,IF(SEARCH(AD$1,$A9)&gt;0,TRUE,FALSE)),"")</f>
        <v/>
      </c>
      <c r="AE9" s="17" t="str">
        <f>IFERROR(AND(OR(AE1:AE8,$BK9)=TRUE,IF(SEARCH(AE$1,$A9)&gt;0,TRUE,FALSE)),"")</f>
        <v/>
      </c>
      <c r="AF9" s="17" t="str">
        <f>IFERROR(AND(OR(AF1:AG8,$BK9)=TRUE,IF(SEARCH(AF$1,$A9)&gt;0,TRUE,FALSE)),"")</f>
        <v/>
      </c>
      <c r="AG9" s="17" t="str">
        <f>IFERROR(AND(OR(AG1:AG8,$BK9)=TRUE,IF(SEARCH(AG$1,$A9)&gt;0,TRUE,FALSE)),"")</f>
        <v/>
      </c>
      <c r="AH9" s="17" t="str">
        <f>IFERROR(AND(OR(AH1:AH8,$BK9)=TRUE,IF(SEARCH(AH$1,$A9)&gt;0,TRUE,FALSE)),"")</f>
        <v/>
      </c>
      <c r="AI9" s="17" t="b">
        <f>IFERROR(AND(OR(AI1:AL8,$BK9)=TRUE,IF(SEARCH(AI$1,$A9)&gt;0,TRUE,FALSE)),"")</f>
        <v>0</v>
      </c>
      <c r="AJ9" s="17" t="str">
        <f>IFERROR(AND(OR(AJ1:AL8,$BK9)=TRUE,IF(SEARCH(AJ$1,$A9)&gt;0,TRUE,FALSE)),"")</f>
        <v/>
      </c>
      <c r="AK9" s="17" t="str">
        <f>IFERROR(AND(OR(AK1:AL8,$BK9)=TRUE,IF(SEARCH(AK$1,$A9)&gt;0,TRUE,FALSE)),"")</f>
        <v/>
      </c>
      <c r="AL9" s="17" t="str">
        <f>IFERROR(AND(OR(AL1:AL8,$BK9)=TRUE,IF(SEARCH(AL$1,$A9)&gt;0,TRUE,FALSE)),"")</f>
        <v/>
      </c>
      <c r="AM9" s="17" t="str">
        <f>IFERROR(AND(OR(AM1:AO8,$BK9)=TRUE,IF(SEARCH(AM$1,$A9)&gt;0,TRUE,FALSE)),"")</f>
        <v/>
      </c>
      <c r="AN9" s="17" t="str">
        <f>IFERROR(AND(OR(AN1:AO8,$BK9)=TRUE,IF(SEARCH(AN$1,$A9)&gt;0,TRUE,FALSE)),"")</f>
        <v/>
      </c>
      <c r="AO9" s="17" t="str">
        <f>IFERROR(AND(OR(AO1:AO8,$BK9)=TRUE,IF(SEARCH(AO$1,$A9)&gt;0,TRUE,FALSE)),"")</f>
        <v/>
      </c>
      <c r="AP9" s="17" t="str">
        <f>IFERROR(AND(OR(AO1:AP8,$BK9)=TRUE,IF(SEARCH(AP$1,$A9)&gt;0,TRUE,FALSE)),"")</f>
        <v/>
      </c>
      <c r="AQ9" s="17" t="str">
        <f>IFERROR(AND(OR(AO1:AQ8,$BK9)=TRUE,IF(SEARCH(AQ$1,$A9)&gt;0,TRUE,FALSE)),"")</f>
        <v/>
      </c>
      <c r="AR9" s="17" t="str">
        <f>IFERROR(AND(OR(AO1:AR8,$BK9)=TRUE,IF(SEARCH(AR$1,$A9)&gt;0,TRUE,FALSE)),"")</f>
        <v/>
      </c>
      <c r="AS9" s="17" t="str">
        <f>IFERROR(AND(OR(AO1:AS8,$BK9)=TRUE,IF(SEARCH(AS$1,$A9)&gt;0,TRUE,FALSE)),"")</f>
        <v/>
      </c>
      <c r="AT9" s="17" t="str">
        <f>IFERROR(AND(OR(AO1:AT8,$BK9)=TRUE,IF(SEARCH(AT$1,$A9)&gt;0,TRUE,FALSE)),"")</f>
        <v/>
      </c>
      <c r="AU9" s="17" t="str">
        <f>IFERROR(AND(OR(AO1:AU8,$BK9)=TRUE,IF(SEARCH(AU$1,$A9)&gt;0,TRUE,FALSE)),"")</f>
        <v/>
      </c>
      <c r="AV9" s="17" t="str">
        <f>IFERROR(AND(OR(AO1:AV8,$BK9)=TRUE,IF(SEARCH(AV$1,$A9)&gt;0,TRUE,FALSE)),"")</f>
        <v/>
      </c>
      <c r="AW9" s="17" t="str">
        <f>IFERROR(AND(OR(AO1:AW8,$BK9)=TRUE,IF(SEARCH(AW$1,$A9)&gt;0,TRUE,FALSE)),"")</f>
        <v/>
      </c>
      <c r="AX9" s="17" t="str">
        <f>IFERROR(AND(OR(AO1:AX8,$BK9)=TRUE,IF(SEARCH(AX$1,$A9)&gt;0,TRUE,FALSE)),"")</f>
        <v/>
      </c>
      <c r="AY9" s="17" t="str">
        <f>IFERROR(AND(OR(AO1:AY8,$BK9)=TRUE,IF(SEARCH(AY$1,$A9)&gt;0,TRUE,FALSE)),"")</f>
        <v/>
      </c>
      <c r="AZ9" s="17" t="str">
        <f>IFERROR(AND(OR(AO1:AZ8,$BK9)=TRUE,IF(SEARCH(AZ$1,$A9)&gt;0,TRUE,FALSE)),"")</f>
        <v/>
      </c>
      <c r="BA9" s="17" t="str">
        <f>IFERROR(AND(OR(AO1:BA8,$BK9)=TRUE,IF(SEARCH(BA$1,$A9)&gt;0,TRUE,FALSE)),"")</f>
        <v/>
      </c>
      <c r="BB9" s="17" t="str">
        <f>IFERROR(AND(OR(AO1:BB8,$BK9)=TRUE,IF(SEARCH(BB$1,$A9)&gt;0,TRUE,FALSE)),"")</f>
        <v/>
      </c>
      <c r="BC9" s="17" t="str">
        <f>IFERROR(AND(OR(AO1:BC8,$BK9)=TRUE,IF(SEARCH(BC$1,$A9)&gt;0,TRUE,FALSE)),"")</f>
        <v/>
      </c>
      <c r="BD9" s="17" t="str">
        <f>IFERROR(AND(OR(AO1:BD8,$BK9)=TRUE,IF(SEARCH(BD$1,$A9)&gt;0,TRUE,FALSE)),"")</f>
        <v/>
      </c>
      <c r="BE9" s="17" t="str">
        <f>IFERROR(AND(OR(AO1:BE8,$BK9)=TRUE,IF(SEARCH(BE$1,$A9)&gt;0,TRUE,FALSE)),"")</f>
        <v/>
      </c>
      <c r="BF9" s="17" t="str">
        <f>IFERROR(AND(OR(AO1:BF8,$BK9)=TRUE,IF(SEARCH(BF$1,$A9)&gt;0,TRUE,FALSE)),"")</f>
        <v/>
      </c>
      <c r="BG9" s="17" t="str">
        <f>IFERROR(AND(OR(AO1:BG8,$BK9)=TRUE,IF(SEARCH(BG$1,$A9)&gt;0,TRUE,FALSE)),"")</f>
        <v/>
      </c>
      <c r="BH9" s="17" t="str">
        <f>IFERROR(AND(OR(AO1:BH8,$BK9)=TRUE,IF(SEARCH(BH$1,$A9)&gt;0,TRUE,FALSE)),"")</f>
        <v/>
      </c>
      <c r="BI9" s="17">
        <f t="shared" si="0"/>
        <v>0</v>
      </c>
      <c r="BJ9" s="17" t="b">
        <f t="shared" si="1"/>
        <v>0</v>
      </c>
      <c r="BK9" s="17" t="b">
        <f t="shared" si="2"/>
        <v>0</v>
      </c>
      <c r="BL9" s="17" t="b">
        <f t="shared" si="3"/>
        <v>0</v>
      </c>
      <c r="BM9" s="17" t="b">
        <f>IF(D9&gt;INDEX('Overview (RESPONSES REQUIRED)'!$F$60:$F$63,MATCH(E9,'Overview (RESPONSES REQUIRED)'!$B$60:$B$63,0)),FALSE,TRUE)</f>
        <v>0</v>
      </c>
      <c r="BN9" s="17" t="b">
        <f>IF(INDEX('Overview (RESPONSES REQUIRED)'!$D$60:$D$63,MATCH(E9,'Overview (RESPONSES REQUIRED)'!$B$60:$B$63,0)) = "Y", TRUE, FALSE)</f>
        <v>0</v>
      </c>
      <c r="BO9" s="17" t="str">
        <f t="shared" si="4"/>
        <v>N</v>
      </c>
    </row>
    <row r="10" spans="1:67" ht="27" x14ac:dyDescent="0.15">
      <c r="A10" s="17" t="s">
        <v>2431</v>
      </c>
      <c r="B10" s="17">
        <v>4</v>
      </c>
      <c r="C10" s="17">
        <v>2</v>
      </c>
      <c r="D10" s="17">
        <v>16</v>
      </c>
      <c r="E10" s="17" t="s">
        <v>2424</v>
      </c>
      <c r="F10" s="17" t="str">
        <f>IF('ENDC-NRCA'!S13="Y", "Y", IF('ENDC-NRCA'!S13="N", "N", 0))</f>
        <v>N</v>
      </c>
      <c r="G10" s="17" t="b">
        <f>IFERROR(AND(OR(G1:H9,$BK10)=TRUE,IF(SEARCH(G$1,$A10)&gt;0,TRUE,FALSE)),"")</f>
        <v>0</v>
      </c>
      <c r="H10" s="17" t="str">
        <f>IFERROR(AND(OR(H1:H9,$BK10)=TRUE,IF(SEARCH(H$1,$A10)&gt;0,TRUE,FALSE)),"")</f>
        <v/>
      </c>
      <c r="I10" s="17" t="str">
        <f>IFERROR(AND(OR(I1:L9,$BK10)=TRUE,IF(SEARCH(I$1,$A10)&gt;0,TRUE,FALSE)),"")</f>
        <v/>
      </c>
      <c r="J10" s="17" t="str">
        <f>IFERROR(AND(OR(J1:L9,$BK10)=TRUE,IF(SEARCH(J$1,$A10)&gt;0,TRUE,FALSE)),"")</f>
        <v/>
      </c>
      <c r="K10" s="17" t="str">
        <f>IFERROR(AND(OR(K1:L9,$BK10)=TRUE,IF(SEARCH(K$1,$A10)&gt;0,TRUE,FALSE)),"")</f>
        <v/>
      </c>
      <c r="L10" s="17" t="b">
        <f>IFERROR(AND(OR(L1:L9,$BK10)=TRUE,IF(SEARCH(L$1,$A10)&gt;0,TRUE,FALSE)),"")</f>
        <v>0</v>
      </c>
      <c r="M10" s="17" t="b">
        <f>IFERROR(AND(OR(M1:M9,$BK10)=TRUE,IF(SEARCH(M$1,$A10)&gt;0,TRUE,FALSE)),"")</f>
        <v>0</v>
      </c>
      <c r="N10" s="17" t="str">
        <f>IFERROR(AND(OR(N1:Q9,$BK10)=TRUE,IF(SEARCH(N$1,$A10)&gt;0,TRUE,FALSE)),"")</f>
        <v/>
      </c>
      <c r="O10" s="17" t="str">
        <f>IFERROR(AND(OR(O1:Q9,$BK10)=TRUE,IF(SEARCH(O$1,$A10)&gt;0,TRUE,FALSE)),"")</f>
        <v/>
      </c>
      <c r="P10" s="17" t="b">
        <f>IFERROR(AND(OR(P1:Q9,$BK10)=TRUE,IF(SEARCH(P$1,$A10)&gt;0,TRUE,FALSE)),"")</f>
        <v>0</v>
      </c>
      <c r="Q10" s="17" t="str">
        <f>IFERROR(AND(OR(Q1:Q9,$BK10)=TRUE,IF(SEARCH(Q$1,$A10)&gt;0,TRUE,FALSE)),"")</f>
        <v/>
      </c>
      <c r="R10" s="17" t="str">
        <f>IFERROR(AND(OR(R1:S9,$BK10)=TRUE,IF(SEARCH(R$1,$A10)&gt;0,TRUE,FALSE)),"")</f>
        <v/>
      </c>
      <c r="S10" s="17" t="str">
        <f>IFERROR(AND(OR(S1:S9,$BK10)=TRUE,IF(SEARCH(S$1,$A10)&gt;0,TRUE,FALSE)),"")</f>
        <v/>
      </c>
      <c r="T10" s="17" t="b">
        <f>IFERROR(AND(OR(T1:T9,$BK10)=TRUE,IF(SEARCH(T$1,$A10)&gt;0,TRUE,FALSE)),"")</f>
        <v>0</v>
      </c>
      <c r="U10" s="17" t="str">
        <f>IFERROR(AND(OR(U1:V9,$BK10)=TRUE,IF(SEARCH(U$1,$A10)&gt;0,TRUE,FALSE)),"")</f>
        <v/>
      </c>
      <c r="V10" s="17" t="str">
        <f>IFERROR(AND(OR(V1:V9,$BK10)=TRUE,IF(SEARCH(V$1,$A10)&gt;0,TRUE,FALSE)),"")</f>
        <v/>
      </c>
      <c r="W10" s="17" t="str">
        <f>IFERROR(AND(OR(W1:Z9,$BK10)=TRUE,IF(SEARCH(W$1,$A10)&gt;0,TRUE,FALSE)),"")</f>
        <v/>
      </c>
      <c r="X10" s="17" t="str">
        <f>IFERROR(AND(OR(X1:Z9,$BK10)=TRUE,IF(SEARCH(X$1,$A10)&gt;0,TRUE,FALSE)),"")</f>
        <v/>
      </c>
      <c r="Y10" s="17" t="str">
        <f>IFERROR(AND(OR(Y1:Z9,$BK10)=TRUE,IF(SEARCH(Y$1,$A10)&gt;0,TRUE,FALSE)),"")</f>
        <v/>
      </c>
      <c r="Z10" s="17" t="str">
        <f>IFERROR(AND(OR(Z1:Z9,$BK10)=TRUE,IF(SEARCH(Z$1,$A10)&gt;0,TRUE,FALSE)),"")</f>
        <v/>
      </c>
      <c r="AA10" s="17" t="b">
        <f>IFERROR(AND(OR(AA1:AA9,$BK10)=TRUE,IF(SEARCH(AA$1,$A10)&gt;0,TRUE,FALSE)),"")</f>
        <v>0</v>
      </c>
      <c r="AB10" s="17" t="str">
        <f>IFERROR(AND(OR(AB1:AE9,$BK10)=TRUE,IF(SEARCH(AB$1,$A10)&gt;0,TRUE,FALSE)),"")</f>
        <v/>
      </c>
      <c r="AC10" s="17" t="str">
        <f>IFERROR(AND(OR(AC1:AE9,$BK10)=TRUE,IF(SEARCH(AC$1,$A10)&gt;0,TRUE,FALSE)),"")</f>
        <v/>
      </c>
      <c r="AD10" s="17" t="str">
        <f>IFERROR(AND(OR(AD1:AE9,$BK10)=TRUE,IF(SEARCH(AD$1,$A10)&gt;0,TRUE,FALSE)),"")</f>
        <v/>
      </c>
      <c r="AE10" s="17" t="str">
        <f>IFERROR(AND(OR(AE1:AE9,$BK10)=TRUE,IF(SEARCH(AE$1,$A10)&gt;0,TRUE,FALSE)),"")</f>
        <v/>
      </c>
      <c r="AF10" s="17" t="str">
        <f>IFERROR(AND(OR(AF1:AG9,$BK10)=TRUE,IF(SEARCH(AF$1,$A10)&gt;0,TRUE,FALSE)),"")</f>
        <v/>
      </c>
      <c r="AG10" s="17" t="str">
        <f>IFERROR(AND(OR(AG1:AG9,$BK10)=TRUE,IF(SEARCH(AG$1,$A10)&gt;0,TRUE,FALSE)),"")</f>
        <v/>
      </c>
      <c r="AH10" s="17" t="str">
        <f>IFERROR(AND(OR(AH1:AH9,$BK10)=TRUE,IF(SEARCH(AH$1,$A10)&gt;0,TRUE,FALSE)),"")</f>
        <v/>
      </c>
      <c r="AI10" s="17" t="b">
        <f>IFERROR(AND(OR(AI1:AL9,$BK10)=TRUE,IF(SEARCH(AI$1,$A10)&gt;0,TRUE,FALSE)),"")</f>
        <v>0</v>
      </c>
      <c r="AJ10" s="17" t="str">
        <f>IFERROR(AND(OR(AJ1:AL9,$BK10)=TRUE,IF(SEARCH(AJ$1,$A10)&gt;0,TRUE,FALSE)),"")</f>
        <v/>
      </c>
      <c r="AK10" s="17" t="str">
        <f>IFERROR(AND(OR(AK1:AL9,$BK10)=TRUE,IF(SEARCH(AK$1,$A10)&gt;0,TRUE,FALSE)),"")</f>
        <v/>
      </c>
      <c r="AL10" s="17" t="str">
        <f>IFERROR(AND(OR(AL1:AL9,$BK10)=TRUE,IF(SEARCH(AL$1,$A10)&gt;0,TRUE,FALSE)),"")</f>
        <v/>
      </c>
      <c r="AM10" s="17" t="str">
        <f>IFERROR(AND(OR(AM1:AO9,$BK10)=TRUE,IF(SEARCH(AM$1,$A10)&gt;0,TRUE,FALSE)),"")</f>
        <v/>
      </c>
      <c r="AN10" s="17" t="str">
        <f>IFERROR(AND(OR(AN1:AO9,$BK10)=TRUE,IF(SEARCH(AN$1,$A10)&gt;0,TRUE,FALSE)),"")</f>
        <v/>
      </c>
      <c r="AO10" s="17" t="str">
        <f>IFERROR(AND(OR(AO1:AO9,$BK10)=TRUE,IF(SEARCH(AO$1,$A10)&gt;0,TRUE,FALSE)),"")</f>
        <v/>
      </c>
      <c r="AP10" s="17" t="str">
        <f>IFERROR(AND(OR(AO1:AP9,$BK10)=TRUE,IF(SEARCH(AP$1,$A10)&gt;0,TRUE,FALSE)),"")</f>
        <v/>
      </c>
      <c r="AQ10" s="17" t="str">
        <f>IFERROR(AND(OR(AO1:AQ9,$BK10)=TRUE,IF(SEARCH(AQ$1,$A10)&gt;0,TRUE,FALSE)),"")</f>
        <v/>
      </c>
      <c r="AR10" s="17" t="str">
        <f>IFERROR(AND(OR(AO1:AR9,$BK10)=TRUE,IF(SEARCH(AR$1,$A10)&gt;0,TRUE,FALSE)),"")</f>
        <v/>
      </c>
      <c r="AS10" s="17" t="str">
        <f>IFERROR(AND(OR(AO1:AS9,$BK10)=TRUE,IF(SEARCH(AS$1,$A10)&gt;0,TRUE,FALSE)),"")</f>
        <v/>
      </c>
      <c r="AT10" s="17" t="str">
        <f>IFERROR(AND(OR(AO1:AT9,$BK10)=TRUE,IF(SEARCH(AT$1,$A10)&gt;0,TRUE,FALSE)),"")</f>
        <v/>
      </c>
      <c r="AU10" s="17" t="str">
        <f>IFERROR(AND(OR(AO1:AU9,$BK10)=TRUE,IF(SEARCH(AU$1,$A10)&gt;0,TRUE,FALSE)),"")</f>
        <v/>
      </c>
      <c r="AV10" s="17" t="str">
        <f>IFERROR(AND(OR(AO1:AV9,$BK10)=TRUE,IF(SEARCH(AV$1,$A10)&gt;0,TRUE,FALSE)),"")</f>
        <v/>
      </c>
      <c r="AW10" s="17" t="str">
        <f>IFERROR(AND(OR(AO1:AW9,$BK10)=TRUE,IF(SEARCH(AW$1,$A10)&gt;0,TRUE,FALSE)),"")</f>
        <v/>
      </c>
      <c r="AX10" s="17" t="str">
        <f>IFERROR(AND(OR(AO1:AX9,$BK10)=TRUE,IF(SEARCH(AX$1,$A10)&gt;0,TRUE,FALSE)),"")</f>
        <v/>
      </c>
      <c r="AY10" s="17" t="str">
        <f>IFERROR(AND(OR(AO1:AY9,$BK10)=TRUE,IF(SEARCH(AY$1,$A10)&gt;0,TRUE,FALSE)),"")</f>
        <v/>
      </c>
      <c r="AZ10" s="17" t="str">
        <f>IFERROR(AND(OR(AO1:AZ9,$BK10)=TRUE,IF(SEARCH(AZ$1,$A10)&gt;0,TRUE,FALSE)),"")</f>
        <v/>
      </c>
      <c r="BA10" s="17" t="str">
        <f>IFERROR(AND(OR(AO1:BA9,$BK10)=TRUE,IF(SEARCH(BA$1,$A10)&gt;0,TRUE,FALSE)),"")</f>
        <v/>
      </c>
      <c r="BB10" s="17" t="str">
        <f>IFERROR(AND(OR(AO1:BB9,$BK10)=TRUE,IF(SEARCH(BB$1,$A10)&gt;0,TRUE,FALSE)),"")</f>
        <v/>
      </c>
      <c r="BC10" s="17" t="str">
        <f>IFERROR(AND(OR(AO1:BC9,$BK10)=TRUE,IF(SEARCH(BC$1,$A10)&gt;0,TRUE,FALSE)),"")</f>
        <v/>
      </c>
      <c r="BD10" s="17" t="str">
        <f>IFERROR(AND(OR(AO1:BD9,$BK10)=TRUE,IF(SEARCH(BD$1,$A10)&gt;0,TRUE,FALSE)),"")</f>
        <v/>
      </c>
      <c r="BE10" s="17" t="str">
        <f>IFERROR(AND(OR(AO1:BE9,$BK10)=TRUE,IF(SEARCH(BE$1,$A10)&gt;0,TRUE,FALSE)),"")</f>
        <v/>
      </c>
      <c r="BF10" s="17" t="str">
        <f>IFERROR(AND(OR(AO1:BF9,$BK10)=TRUE,IF(SEARCH(BF$1,$A10)&gt;0,TRUE,FALSE)),"")</f>
        <v/>
      </c>
      <c r="BG10" s="17" t="str">
        <f>IFERROR(AND(OR(AO1:BG9,$BK10)=TRUE,IF(SEARCH(BG$1,$A10)&gt;0,TRUE,FALSE)),"")</f>
        <v/>
      </c>
      <c r="BH10" s="17" t="str">
        <f>IFERROR(AND(OR(AO1:BH9,$BK10)=TRUE,IF(SEARCH(BH$1,$A10)&gt;0,TRUE,FALSE)),"")</f>
        <v/>
      </c>
      <c r="BI10" s="17">
        <f t="shared" si="0"/>
        <v>0</v>
      </c>
      <c r="BJ10" s="17" t="b">
        <f t="shared" si="1"/>
        <v>0</v>
      </c>
      <c r="BK10" s="17" t="b">
        <f t="shared" si="2"/>
        <v>0</v>
      </c>
      <c r="BL10" s="17" t="b">
        <f t="shared" si="3"/>
        <v>0</v>
      </c>
      <c r="BM10" s="17" t="b">
        <f>IF(D10&gt;INDEX('Overview (RESPONSES REQUIRED)'!$F$60:$F$63,MATCH(E10,'Overview (RESPONSES REQUIRED)'!$B$60:$B$63,0)),FALSE,TRUE)</f>
        <v>0</v>
      </c>
      <c r="BN10" s="17" t="b">
        <f>IF(INDEX('Overview (RESPONSES REQUIRED)'!$D$60:$D$63,MATCH(E10,'Overview (RESPONSES REQUIRED)'!$B$60:$B$63,0)) = "Y", TRUE, FALSE)</f>
        <v>0</v>
      </c>
      <c r="BO10" s="17" t="str">
        <f t="shared" si="4"/>
        <v>N</v>
      </c>
    </row>
    <row r="11" spans="1:67" ht="27" x14ac:dyDescent="0.15">
      <c r="A11" s="17" t="s">
        <v>2432</v>
      </c>
      <c r="B11" s="17">
        <v>4</v>
      </c>
      <c r="C11" s="17">
        <v>2</v>
      </c>
      <c r="D11" s="17">
        <v>16</v>
      </c>
      <c r="E11" s="17" t="s">
        <v>2424</v>
      </c>
      <c r="F11" s="17" t="str">
        <f>IF('ENDC-NRCA'!S14="Y", "Y", IF('ENDC-NRCA'!S14="N", "N", 0))</f>
        <v>N</v>
      </c>
      <c r="G11" s="17" t="str">
        <f>IFERROR(AND(OR(G1:H10,$BK11)=TRUE,IF(SEARCH(G$1,$A11)&gt;0,TRUE,FALSE)),"")</f>
        <v/>
      </c>
      <c r="H11" s="17" t="b">
        <f>IFERROR(AND(OR(H1:H10,$BK11)=TRUE,IF(SEARCH(H$1,$A11)&gt;0,TRUE,FALSE)),"")</f>
        <v>0</v>
      </c>
      <c r="I11" s="17" t="str">
        <f>IFERROR(AND(OR(I1:L10,$BK11)=TRUE,IF(SEARCH(I$1,$A11)&gt;0,TRUE,FALSE)),"")</f>
        <v/>
      </c>
      <c r="J11" s="17" t="str">
        <f>IFERROR(AND(OR(J1:L10,$BK11)=TRUE,IF(SEARCH(J$1,$A11)&gt;0,TRUE,FALSE)),"")</f>
        <v/>
      </c>
      <c r="K11" s="17" t="str">
        <f>IFERROR(AND(OR(K1:L10,$BK11)=TRUE,IF(SEARCH(K$1,$A11)&gt;0,TRUE,FALSE)),"")</f>
        <v/>
      </c>
      <c r="L11" s="17" t="b">
        <f>IFERROR(AND(OR(L1:L10,$BK11)=TRUE,IF(SEARCH(L$1,$A11)&gt;0,TRUE,FALSE)),"")</f>
        <v>0</v>
      </c>
      <c r="M11" s="17" t="b">
        <f>IFERROR(AND(OR(M1:M10,$BK11)=TRUE,IF(SEARCH(M$1,$A11)&gt;0,TRUE,FALSE)),"")</f>
        <v>0</v>
      </c>
      <c r="N11" s="17" t="b">
        <f>IFERROR(AND(OR(N1:Q10,$BK11)=TRUE,IF(SEARCH(N$1,$A11)&gt;0,TRUE,FALSE)),"")</f>
        <v>0</v>
      </c>
      <c r="O11" s="17" t="str">
        <f>IFERROR(AND(OR(O1:Q10,$BK11)=TRUE,IF(SEARCH(O$1,$A11)&gt;0,TRUE,FALSE)),"")</f>
        <v/>
      </c>
      <c r="P11" s="17" t="str">
        <f>IFERROR(AND(OR(P1:Q10,$BK11)=TRUE,IF(SEARCH(P$1,$A11)&gt;0,TRUE,FALSE)),"")</f>
        <v/>
      </c>
      <c r="Q11" s="17" t="str">
        <f>IFERROR(AND(OR(Q1:Q10,$BK11)=TRUE,IF(SEARCH(Q$1,$A11)&gt;0,TRUE,FALSE)),"")</f>
        <v/>
      </c>
      <c r="R11" s="17" t="str">
        <f>IFERROR(AND(OR(R1:S10,$BK11)=TRUE,IF(SEARCH(R$1,$A11)&gt;0,TRUE,FALSE)),"")</f>
        <v/>
      </c>
      <c r="S11" s="17" t="str">
        <f>IFERROR(AND(OR(S1:S10,$BK11)=TRUE,IF(SEARCH(S$1,$A11)&gt;0,TRUE,FALSE)),"")</f>
        <v/>
      </c>
      <c r="T11" s="17" t="b">
        <f>IFERROR(AND(OR(T1:T10,$BK11)=TRUE,IF(SEARCH(T$1,$A11)&gt;0,TRUE,FALSE)),"")</f>
        <v>0</v>
      </c>
      <c r="U11" s="17" t="str">
        <f>IFERROR(AND(OR(U1:V10,$BK11)=TRUE,IF(SEARCH(U$1,$A11)&gt;0,TRUE,FALSE)),"")</f>
        <v/>
      </c>
      <c r="V11" s="17" t="str">
        <f>IFERROR(AND(OR(V1:V10,$BK11)=TRUE,IF(SEARCH(V$1,$A11)&gt;0,TRUE,FALSE)),"")</f>
        <v/>
      </c>
      <c r="W11" s="17" t="str">
        <f>IFERROR(AND(OR(W1:Z10,$BK11)=TRUE,IF(SEARCH(W$1,$A11)&gt;0,TRUE,FALSE)),"")</f>
        <v/>
      </c>
      <c r="X11" s="17" t="str">
        <f>IFERROR(AND(OR(X1:Z10,$BK11)=TRUE,IF(SEARCH(X$1,$A11)&gt;0,TRUE,FALSE)),"")</f>
        <v/>
      </c>
      <c r="Y11" s="17" t="str">
        <f>IFERROR(AND(OR(Y1:Z10,$BK11)=TRUE,IF(SEARCH(Y$1,$A11)&gt;0,TRUE,FALSE)),"")</f>
        <v/>
      </c>
      <c r="Z11" s="17" t="str">
        <f>IFERROR(AND(OR(Z1:Z10,$BK11)=TRUE,IF(SEARCH(Z$1,$A11)&gt;0,TRUE,FALSE)),"")</f>
        <v/>
      </c>
      <c r="AA11" s="17" t="b">
        <f>IFERROR(AND(OR(AA1:AA10,$BK11)=TRUE,IF(SEARCH(AA$1,$A11)&gt;0,TRUE,FALSE)),"")</f>
        <v>0</v>
      </c>
      <c r="AB11" s="17" t="str">
        <f>IFERROR(AND(OR(AB1:AE10,$BK11)=TRUE,IF(SEARCH(AB$1,$A11)&gt;0,TRUE,FALSE)),"")</f>
        <v/>
      </c>
      <c r="AC11" s="17" t="str">
        <f>IFERROR(AND(OR(AC1:AE10,$BK11)=TRUE,IF(SEARCH(AC$1,$A11)&gt;0,TRUE,FALSE)),"")</f>
        <v/>
      </c>
      <c r="AD11" s="17" t="str">
        <f>IFERROR(AND(OR(AD1:AE10,$BK11)=TRUE,IF(SEARCH(AD$1,$A11)&gt;0,TRUE,FALSE)),"")</f>
        <v/>
      </c>
      <c r="AE11" s="17" t="str">
        <f>IFERROR(AND(OR(AE1:AE10,$BK11)=TRUE,IF(SEARCH(AE$1,$A11)&gt;0,TRUE,FALSE)),"")</f>
        <v/>
      </c>
      <c r="AF11" s="17" t="str">
        <f>IFERROR(AND(OR(AF1:AG10,$BK11)=TRUE,IF(SEARCH(AF$1,$A11)&gt;0,TRUE,FALSE)),"")</f>
        <v/>
      </c>
      <c r="AG11" s="17" t="str">
        <f>IFERROR(AND(OR(AG1:AG10,$BK11)=TRUE,IF(SEARCH(AG$1,$A11)&gt;0,TRUE,FALSE)),"")</f>
        <v/>
      </c>
      <c r="AH11" s="17" t="str">
        <f>IFERROR(AND(OR(AH1:AH10,$BK11)=TRUE,IF(SEARCH(AH$1,$A11)&gt;0,TRUE,FALSE)),"")</f>
        <v/>
      </c>
      <c r="AI11" s="17" t="b">
        <f>IFERROR(AND(OR(AI1:AL10,$BK11)=TRUE,IF(SEARCH(AI$1,$A11)&gt;0,TRUE,FALSE)),"")</f>
        <v>0</v>
      </c>
      <c r="AJ11" s="17" t="str">
        <f>IFERROR(AND(OR(AJ1:AL10,$BK11)=TRUE,IF(SEARCH(AJ$1,$A11)&gt;0,TRUE,FALSE)),"")</f>
        <v/>
      </c>
      <c r="AK11" s="17" t="str">
        <f>IFERROR(AND(OR(AK1:AL10,$BK11)=TRUE,IF(SEARCH(AK$1,$A11)&gt;0,TRUE,FALSE)),"")</f>
        <v/>
      </c>
      <c r="AL11" s="17" t="str">
        <f>IFERROR(AND(OR(AL1:AL10,$BK11)=TRUE,IF(SEARCH(AL$1,$A11)&gt;0,TRUE,FALSE)),"")</f>
        <v/>
      </c>
      <c r="AM11" s="17" t="str">
        <f>IFERROR(AND(OR(AM1:AO10,$BK11)=TRUE,IF(SEARCH(AM$1,$A11)&gt;0,TRUE,FALSE)),"")</f>
        <v/>
      </c>
      <c r="AN11" s="17" t="str">
        <f>IFERROR(AND(OR(AN1:AO10,$BK11)=TRUE,IF(SEARCH(AN$1,$A11)&gt;0,TRUE,FALSE)),"")</f>
        <v/>
      </c>
      <c r="AO11" s="17" t="str">
        <f>IFERROR(AND(OR(AO1:AO10,$BK11)=TRUE,IF(SEARCH(AO$1,$A11)&gt;0,TRUE,FALSE)),"")</f>
        <v/>
      </c>
      <c r="AP11" s="17" t="str">
        <f>IFERROR(AND(OR(AO1:AP10,$BK11)=TRUE,IF(SEARCH(AP$1,$A11)&gt;0,TRUE,FALSE)),"")</f>
        <v/>
      </c>
      <c r="AQ11" s="17" t="str">
        <f>IFERROR(AND(OR(AO1:AQ10,$BK11)=TRUE,IF(SEARCH(AQ$1,$A11)&gt;0,TRUE,FALSE)),"")</f>
        <v/>
      </c>
      <c r="AR11" s="17" t="str">
        <f>IFERROR(AND(OR(AO1:AR10,$BK11)=TRUE,IF(SEARCH(AR$1,$A11)&gt;0,TRUE,FALSE)),"")</f>
        <v/>
      </c>
      <c r="AS11" s="17" t="str">
        <f>IFERROR(AND(OR(AO1:AS10,$BK11)=TRUE,IF(SEARCH(AS$1,$A11)&gt;0,TRUE,FALSE)),"")</f>
        <v/>
      </c>
      <c r="AT11" s="17" t="str">
        <f>IFERROR(AND(OR(AO1:AT10,$BK11)=TRUE,IF(SEARCH(AT$1,$A11)&gt;0,TRUE,FALSE)),"")</f>
        <v/>
      </c>
      <c r="AU11" s="17" t="str">
        <f>IFERROR(AND(OR(AO1:AU10,$BK11)=TRUE,IF(SEARCH(AU$1,$A11)&gt;0,TRUE,FALSE)),"")</f>
        <v/>
      </c>
      <c r="AV11" s="17" t="str">
        <f>IFERROR(AND(OR(AO1:AV10,$BK11)=TRUE,IF(SEARCH(AV$1,$A11)&gt;0,TRUE,FALSE)),"")</f>
        <v/>
      </c>
      <c r="AW11" s="17" t="str">
        <f>IFERROR(AND(OR(AO1:AW10,$BK11)=TRUE,IF(SEARCH(AW$1,$A11)&gt;0,TRUE,FALSE)),"")</f>
        <v/>
      </c>
      <c r="AX11" s="17" t="str">
        <f>IFERROR(AND(OR(AO1:AX10,$BK11)=TRUE,IF(SEARCH(AX$1,$A11)&gt;0,TRUE,FALSE)),"")</f>
        <v/>
      </c>
      <c r="AY11" s="17" t="str">
        <f>IFERROR(AND(OR(AO1:AY10,$BK11)=TRUE,IF(SEARCH(AY$1,$A11)&gt;0,TRUE,FALSE)),"")</f>
        <v/>
      </c>
      <c r="AZ11" s="17" t="str">
        <f>IFERROR(AND(OR(AO1:AZ10,$BK11)=TRUE,IF(SEARCH(AZ$1,$A11)&gt;0,TRUE,FALSE)),"")</f>
        <v/>
      </c>
      <c r="BA11" s="17" t="str">
        <f>IFERROR(AND(OR(AO1:BA10,$BK11)=TRUE,IF(SEARCH(BA$1,$A11)&gt;0,TRUE,FALSE)),"")</f>
        <v/>
      </c>
      <c r="BB11" s="17" t="str">
        <f>IFERROR(AND(OR(AO1:BB10,$BK11)=TRUE,IF(SEARCH(BB$1,$A11)&gt;0,TRUE,FALSE)),"")</f>
        <v/>
      </c>
      <c r="BC11" s="17" t="str">
        <f>IFERROR(AND(OR(AO1:BC10,$BK11)=TRUE,IF(SEARCH(BC$1,$A11)&gt;0,TRUE,FALSE)),"")</f>
        <v/>
      </c>
      <c r="BD11" s="17" t="str">
        <f>IFERROR(AND(OR(AO1:BD10,$BK11)=TRUE,IF(SEARCH(BD$1,$A11)&gt;0,TRUE,FALSE)),"")</f>
        <v/>
      </c>
      <c r="BE11" s="17" t="str">
        <f>IFERROR(AND(OR(AO1:BE10,$BK11)=TRUE,IF(SEARCH(BE$1,$A11)&gt;0,TRUE,FALSE)),"")</f>
        <v/>
      </c>
      <c r="BF11" s="17" t="str">
        <f>IFERROR(AND(OR(AO1:BF10,$BK11)=TRUE,IF(SEARCH(BF$1,$A11)&gt;0,TRUE,FALSE)),"")</f>
        <v/>
      </c>
      <c r="BG11" s="17" t="str">
        <f>IFERROR(AND(OR(AO1:BG10,$BK11)=TRUE,IF(SEARCH(BG$1,$A11)&gt;0,TRUE,FALSE)),"")</f>
        <v/>
      </c>
      <c r="BH11" s="17" t="str">
        <f>IFERROR(AND(OR(AO1:BH10,$BK11)=TRUE,IF(SEARCH(BH$1,$A11)&gt;0,TRUE,FALSE)),"")</f>
        <v/>
      </c>
      <c r="BI11" s="17">
        <f t="shared" si="0"/>
        <v>0</v>
      </c>
      <c r="BJ11" s="17" t="b">
        <f t="shared" si="1"/>
        <v>0</v>
      </c>
      <c r="BK11" s="17" t="b">
        <f t="shared" si="2"/>
        <v>0</v>
      </c>
      <c r="BL11" s="17" t="b">
        <f t="shared" si="3"/>
        <v>0</v>
      </c>
      <c r="BM11" s="17" t="b">
        <f>IF(D11&gt;INDEX('Overview (RESPONSES REQUIRED)'!$F$60:$F$63,MATCH(E11,'Overview (RESPONSES REQUIRED)'!$B$60:$B$63,0)),FALSE,TRUE)</f>
        <v>0</v>
      </c>
      <c r="BN11" s="17" t="b">
        <f>IF(INDEX('Overview (RESPONSES REQUIRED)'!$D$60:$D$63,MATCH(E11,'Overview (RESPONSES REQUIRED)'!$B$60:$B$63,0)) = "Y", TRUE, FALSE)</f>
        <v>0</v>
      </c>
      <c r="BO11" s="17" t="str">
        <f t="shared" si="4"/>
        <v>N</v>
      </c>
    </row>
    <row r="12" spans="1:67" ht="27" x14ac:dyDescent="0.15">
      <c r="A12" s="17" t="s">
        <v>2433</v>
      </c>
      <c r="B12" s="17">
        <v>4</v>
      </c>
      <c r="C12" s="17">
        <v>2</v>
      </c>
      <c r="D12" s="17">
        <v>16</v>
      </c>
      <c r="E12" s="17" t="s">
        <v>2424</v>
      </c>
      <c r="F12" s="17" t="str">
        <f>IF('ENDC-NRCA'!S15="Y", "Y", IF('ENDC-NRCA'!S15="N", "N", 0))</f>
        <v>N</v>
      </c>
      <c r="G12" s="17" t="b">
        <f>IFERROR(AND(OR(G1:H11,$BK12)=TRUE,IF(SEARCH(G$1,$A12)&gt;0,TRUE,FALSE)),"")</f>
        <v>0</v>
      </c>
      <c r="H12" s="17" t="str">
        <f>IFERROR(AND(OR(H1:H11,$BK12)=TRUE,IF(SEARCH(H$1,$A12)&gt;0,TRUE,FALSE)),"")</f>
        <v/>
      </c>
      <c r="I12" s="17" t="str">
        <f>IFERROR(AND(OR(I1:L11,$BK12)=TRUE,IF(SEARCH(I$1,$A12)&gt;0,TRUE,FALSE)),"")</f>
        <v/>
      </c>
      <c r="J12" s="17" t="str">
        <f>IFERROR(AND(OR(J1:L11,$BK12)=TRUE,IF(SEARCH(J$1,$A12)&gt;0,TRUE,FALSE)),"")</f>
        <v/>
      </c>
      <c r="K12" s="17" t="str">
        <f>IFERROR(AND(OR(K1:L11,$BK12)=TRUE,IF(SEARCH(K$1,$A12)&gt;0,TRUE,FALSE)),"")</f>
        <v/>
      </c>
      <c r="L12" s="17" t="b">
        <f>IFERROR(AND(OR(L1:L11,$BK12)=TRUE,IF(SEARCH(L$1,$A12)&gt;0,TRUE,FALSE)),"")</f>
        <v>0</v>
      </c>
      <c r="M12" s="17" t="b">
        <f>IFERROR(AND(OR(M1:M11,$BK12)=TRUE,IF(SEARCH(M$1,$A12)&gt;0,TRUE,FALSE)),"")</f>
        <v>0</v>
      </c>
      <c r="N12" s="17" t="str">
        <f>IFERROR(AND(OR(N1:Q11,$BK12)=TRUE,IF(SEARCH(N$1,$A12)&gt;0,TRUE,FALSE)),"")</f>
        <v/>
      </c>
      <c r="O12" s="17" t="b">
        <f>IFERROR(AND(OR(O1:Q11,$BK12)=TRUE,IF(SEARCH(O$1,$A12)&gt;0,TRUE,FALSE)),"")</f>
        <v>0</v>
      </c>
      <c r="P12" s="17" t="str">
        <f>IFERROR(AND(OR(P1:Q11,$BK12)=TRUE,IF(SEARCH(P$1,$A12)&gt;0,TRUE,FALSE)),"")</f>
        <v/>
      </c>
      <c r="Q12" s="17" t="str">
        <f>IFERROR(AND(OR(Q1:Q11,$BK12)=TRUE,IF(SEARCH(Q$1,$A12)&gt;0,TRUE,FALSE)),"")</f>
        <v/>
      </c>
      <c r="R12" s="17" t="str">
        <f>IFERROR(AND(OR(R1:S11,$BK12)=TRUE,IF(SEARCH(R$1,$A12)&gt;0,TRUE,FALSE)),"")</f>
        <v/>
      </c>
      <c r="S12" s="17" t="str">
        <f>IFERROR(AND(OR(S1:S11,$BK12)=TRUE,IF(SEARCH(S$1,$A12)&gt;0,TRUE,FALSE)),"")</f>
        <v/>
      </c>
      <c r="T12" s="17" t="b">
        <f>IFERROR(AND(OR(T1:T11,$BK12)=TRUE,IF(SEARCH(T$1,$A12)&gt;0,TRUE,FALSE)),"")</f>
        <v>0</v>
      </c>
      <c r="U12" s="17" t="str">
        <f>IFERROR(AND(OR(U1:V11,$BK12)=TRUE,IF(SEARCH(U$1,$A12)&gt;0,TRUE,FALSE)),"")</f>
        <v/>
      </c>
      <c r="V12" s="17" t="str">
        <f>IFERROR(AND(OR(V1:V11,$BK12)=TRUE,IF(SEARCH(V$1,$A12)&gt;0,TRUE,FALSE)),"")</f>
        <v/>
      </c>
      <c r="W12" s="17" t="str">
        <f>IFERROR(AND(OR(W1:Z11,$BK12)=TRUE,IF(SEARCH(W$1,$A12)&gt;0,TRUE,FALSE)),"")</f>
        <v/>
      </c>
      <c r="X12" s="17" t="str">
        <f>IFERROR(AND(OR(X1:Z11,$BK12)=TRUE,IF(SEARCH(X$1,$A12)&gt;0,TRUE,FALSE)),"")</f>
        <v/>
      </c>
      <c r="Y12" s="17" t="str">
        <f>IFERROR(AND(OR(Y1:Z11,$BK12)=TRUE,IF(SEARCH(Y$1,$A12)&gt;0,TRUE,FALSE)),"")</f>
        <v/>
      </c>
      <c r="Z12" s="17" t="str">
        <f>IFERROR(AND(OR(Z1:Z11,$BK12)=TRUE,IF(SEARCH(Z$1,$A12)&gt;0,TRUE,FALSE)),"")</f>
        <v/>
      </c>
      <c r="AA12" s="17" t="b">
        <f>IFERROR(AND(OR(AA1:AA11,$BK12)=TRUE,IF(SEARCH(AA$1,$A12)&gt;0,TRUE,FALSE)),"")</f>
        <v>0</v>
      </c>
      <c r="AB12" s="17" t="str">
        <f>IFERROR(AND(OR(AB1:AE11,$BK12)=TRUE,IF(SEARCH(AB$1,$A12)&gt;0,TRUE,FALSE)),"")</f>
        <v/>
      </c>
      <c r="AC12" s="17" t="str">
        <f>IFERROR(AND(OR(AC1:AE11,$BK12)=TRUE,IF(SEARCH(AC$1,$A12)&gt;0,TRUE,FALSE)),"")</f>
        <v/>
      </c>
      <c r="AD12" s="17" t="str">
        <f>IFERROR(AND(OR(AD1:AE11,$BK12)=TRUE,IF(SEARCH(AD$1,$A12)&gt;0,TRUE,FALSE)),"")</f>
        <v/>
      </c>
      <c r="AE12" s="17" t="str">
        <f>IFERROR(AND(OR(AE1:AE11,$BK12)=TRUE,IF(SEARCH(AE$1,$A12)&gt;0,TRUE,FALSE)),"")</f>
        <v/>
      </c>
      <c r="AF12" s="17" t="str">
        <f>IFERROR(AND(OR(AF1:AG11,$BK12)=TRUE,IF(SEARCH(AF$1,$A12)&gt;0,TRUE,FALSE)),"")</f>
        <v/>
      </c>
      <c r="AG12" s="17" t="str">
        <f>IFERROR(AND(OR(AG1:AG11,$BK12)=TRUE,IF(SEARCH(AG$1,$A12)&gt;0,TRUE,FALSE)),"")</f>
        <v/>
      </c>
      <c r="AH12" s="17" t="str">
        <f>IFERROR(AND(OR(AH1:AH11,$BK12)=TRUE,IF(SEARCH(AH$1,$A12)&gt;0,TRUE,FALSE)),"")</f>
        <v/>
      </c>
      <c r="AI12" s="17" t="b">
        <f>IFERROR(AND(OR(AI1:AL11,$BK12)=TRUE,IF(SEARCH(AI$1,$A12)&gt;0,TRUE,FALSE)),"")</f>
        <v>0</v>
      </c>
      <c r="AJ12" s="17" t="str">
        <f>IFERROR(AND(OR(AJ1:AL11,$BK12)=TRUE,IF(SEARCH(AJ$1,$A12)&gt;0,TRUE,FALSE)),"")</f>
        <v/>
      </c>
      <c r="AK12" s="17" t="str">
        <f>IFERROR(AND(OR(AK1:AL11,$BK12)=TRUE,IF(SEARCH(AK$1,$A12)&gt;0,TRUE,FALSE)),"")</f>
        <v/>
      </c>
      <c r="AL12" s="17" t="str">
        <f>IFERROR(AND(OR(AL1:AL11,$BK12)=TRUE,IF(SEARCH(AL$1,$A12)&gt;0,TRUE,FALSE)),"")</f>
        <v/>
      </c>
      <c r="AM12" s="17" t="str">
        <f>IFERROR(AND(OR(AM1:AO11,$BK12)=TRUE,IF(SEARCH(AM$1,$A12)&gt;0,TRUE,FALSE)),"")</f>
        <v/>
      </c>
      <c r="AN12" s="17" t="str">
        <f>IFERROR(AND(OR(AN1:AO11,$BK12)=TRUE,IF(SEARCH(AN$1,$A12)&gt;0,TRUE,FALSE)),"")</f>
        <v/>
      </c>
      <c r="AO12" s="17" t="str">
        <f>IFERROR(AND(OR(AO1:AO11,$BK12)=TRUE,IF(SEARCH(AO$1,$A12)&gt;0,TRUE,FALSE)),"")</f>
        <v/>
      </c>
      <c r="AP12" s="17" t="str">
        <f>IFERROR(AND(OR(AO1:AP11,$BK12)=TRUE,IF(SEARCH(AP$1,$A12)&gt;0,TRUE,FALSE)),"")</f>
        <v/>
      </c>
      <c r="AQ12" s="17" t="str">
        <f>IFERROR(AND(OR(AO1:AQ11,$BK12)=TRUE,IF(SEARCH(AQ$1,$A12)&gt;0,TRUE,FALSE)),"")</f>
        <v/>
      </c>
      <c r="AR12" s="17" t="str">
        <f>IFERROR(AND(OR(AO1:AR11,$BK12)=TRUE,IF(SEARCH(AR$1,$A12)&gt;0,TRUE,FALSE)),"")</f>
        <v/>
      </c>
      <c r="AS12" s="17" t="str">
        <f>IFERROR(AND(OR(AO1:AS11,$BK12)=TRUE,IF(SEARCH(AS$1,$A12)&gt;0,TRUE,FALSE)),"")</f>
        <v/>
      </c>
      <c r="AT12" s="17" t="str">
        <f>IFERROR(AND(OR(AO1:AT11,$BK12)=TRUE,IF(SEARCH(AT$1,$A12)&gt;0,TRUE,FALSE)),"")</f>
        <v/>
      </c>
      <c r="AU12" s="17" t="str">
        <f>IFERROR(AND(OR(AO1:AU11,$BK12)=TRUE,IF(SEARCH(AU$1,$A12)&gt;0,TRUE,FALSE)),"")</f>
        <v/>
      </c>
      <c r="AV12" s="17" t="str">
        <f>IFERROR(AND(OR(AO1:AV11,$BK12)=TRUE,IF(SEARCH(AV$1,$A12)&gt;0,TRUE,FALSE)),"")</f>
        <v/>
      </c>
      <c r="AW12" s="17" t="str">
        <f>IFERROR(AND(OR(AO1:AW11,$BK12)=TRUE,IF(SEARCH(AW$1,$A12)&gt;0,TRUE,FALSE)),"")</f>
        <v/>
      </c>
      <c r="AX12" s="17" t="str">
        <f>IFERROR(AND(OR(AO1:AX11,$BK12)=TRUE,IF(SEARCH(AX$1,$A12)&gt;0,TRUE,FALSE)),"")</f>
        <v/>
      </c>
      <c r="AY12" s="17" t="str">
        <f>IFERROR(AND(OR(AO1:AY11,$BK12)=TRUE,IF(SEARCH(AY$1,$A12)&gt;0,TRUE,FALSE)),"")</f>
        <v/>
      </c>
      <c r="AZ12" s="17" t="str">
        <f>IFERROR(AND(OR(AO1:AZ11,$BK12)=TRUE,IF(SEARCH(AZ$1,$A12)&gt;0,TRUE,FALSE)),"")</f>
        <v/>
      </c>
      <c r="BA12" s="17" t="str">
        <f>IFERROR(AND(OR(AO1:BA11,$BK12)=TRUE,IF(SEARCH(BA$1,$A12)&gt;0,TRUE,FALSE)),"")</f>
        <v/>
      </c>
      <c r="BB12" s="17" t="str">
        <f>IFERROR(AND(OR(AO1:BB11,$BK12)=TRUE,IF(SEARCH(BB$1,$A12)&gt;0,TRUE,FALSE)),"")</f>
        <v/>
      </c>
      <c r="BC12" s="17" t="str">
        <f>IFERROR(AND(OR(AO1:BC11,$BK12)=TRUE,IF(SEARCH(BC$1,$A12)&gt;0,TRUE,FALSE)),"")</f>
        <v/>
      </c>
      <c r="BD12" s="17" t="str">
        <f>IFERROR(AND(OR(AO1:BD11,$BK12)=TRUE,IF(SEARCH(BD$1,$A12)&gt;0,TRUE,FALSE)),"")</f>
        <v/>
      </c>
      <c r="BE12" s="17" t="str">
        <f>IFERROR(AND(OR(AO1:BE11,$BK12)=TRUE,IF(SEARCH(BE$1,$A12)&gt;0,TRUE,FALSE)),"")</f>
        <v/>
      </c>
      <c r="BF12" s="17" t="str">
        <f>IFERROR(AND(OR(AO1:BF11,$BK12)=TRUE,IF(SEARCH(BF$1,$A12)&gt;0,TRUE,FALSE)),"")</f>
        <v/>
      </c>
      <c r="BG12" s="17" t="str">
        <f>IFERROR(AND(OR(AO1:BG11,$BK12)=TRUE,IF(SEARCH(BG$1,$A12)&gt;0,TRUE,FALSE)),"")</f>
        <v/>
      </c>
      <c r="BH12" s="17" t="str">
        <f>IFERROR(AND(OR(AO1:BH11,$BK12)=TRUE,IF(SEARCH(BH$1,$A12)&gt;0,TRUE,FALSE)),"")</f>
        <v/>
      </c>
      <c r="BI12" s="17">
        <f t="shared" si="0"/>
        <v>0</v>
      </c>
      <c r="BJ12" s="17" t="b">
        <f t="shared" si="1"/>
        <v>0</v>
      </c>
      <c r="BK12" s="17" t="b">
        <f t="shared" si="2"/>
        <v>0</v>
      </c>
      <c r="BL12" s="17" t="b">
        <f t="shared" si="3"/>
        <v>0</v>
      </c>
      <c r="BM12" s="17" t="b">
        <f>IF(D12&gt;INDEX('Overview (RESPONSES REQUIRED)'!$F$60:$F$63,MATCH(E12,'Overview (RESPONSES REQUIRED)'!$B$60:$B$63,0)),FALSE,TRUE)</f>
        <v>0</v>
      </c>
      <c r="BN12" s="17" t="b">
        <f>IF(INDEX('Overview (RESPONSES REQUIRED)'!$D$60:$D$63,MATCH(E12,'Overview (RESPONSES REQUIRED)'!$B$60:$B$63,0)) = "Y", TRUE, FALSE)</f>
        <v>0</v>
      </c>
      <c r="BO12" s="17" t="str">
        <f t="shared" si="4"/>
        <v>N</v>
      </c>
    </row>
    <row r="13" spans="1:67" ht="27" x14ac:dyDescent="0.15">
      <c r="A13" s="17" t="s">
        <v>2434</v>
      </c>
      <c r="B13" s="17">
        <v>4</v>
      </c>
      <c r="C13" s="17">
        <v>2</v>
      </c>
      <c r="D13" s="17">
        <v>16</v>
      </c>
      <c r="E13" s="17" t="s">
        <v>2424</v>
      </c>
      <c r="F13" s="17" t="str">
        <f>IF('ENDC-NRCA'!S16="Y", "Y", IF('ENDC-NRCA'!S16="N", "N", 0))</f>
        <v>N</v>
      </c>
      <c r="G13" s="17" t="str">
        <f>IFERROR(AND(OR(G1:H12,$BK13)=TRUE,IF(SEARCH(G$1,$A13)&gt;0,TRUE,FALSE)),"")</f>
        <v/>
      </c>
      <c r="H13" s="17" t="b">
        <f>IFERROR(AND(OR(H1:H12,$BK13)=TRUE,IF(SEARCH(H$1,$A13)&gt;0,TRUE,FALSE)),"")</f>
        <v>0</v>
      </c>
      <c r="I13" s="17" t="b">
        <f>IFERROR(AND(OR(I1:L12,$BK13)=TRUE,IF(SEARCH(I$1,$A13)&gt;0,TRUE,FALSE)),"")</f>
        <v>0</v>
      </c>
      <c r="J13" s="17" t="str">
        <f>IFERROR(AND(OR(J1:L12,$BK13)=TRUE,IF(SEARCH(J$1,$A13)&gt;0,TRUE,FALSE)),"")</f>
        <v/>
      </c>
      <c r="K13" s="17" t="str">
        <f>IFERROR(AND(OR(K1:L12,$BK13)=TRUE,IF(SEARCH(K$1,$A13)&gt;0,TRUE,FALSE)),"")</f>
        <v/>
      </c>
      <c r="L13" s="17" t="str">
        <f>IFERROR(AND(OR(L1:L12,$BK13)=TRUE,IF(SEARCH(L$1,$A13)&gt;0,TRUE,FALSE)),"")</f>
        <v/>
      </c>
      <c r="M13" s="17" t="b">
        <f>IFERROR(AND(OR(M1:M12,$BK13)=TRUE,IF(SEARCH(M$1,$A13)&gt;0,TRUE,FALSE)),"")</f>
        <v>0</v>
      </c>
      <c r="N13" s="17" t="str">
        <f>IFERROR(AND(OR(N1:Q12,$BK13)=TRUE,IF(SEARCH(N$1,$A13)&gt;0,TRUE,FALSE)),"")</f>
        <v/>
      </c>
      <c r="O13" s="17" t="str">
        <f>IFERROR(AND(OR(O1:Q12,$BK13)=TRUE,IF(SEARCH(O$1,$A13)&gt;0,TRUE,FALSE)),"")</f>
        <v/>
      </c>
      <c r="P13" s="17" t="str">
        <f>IFERROR(AND(OR(P1:Q12,$BK13)=TRUE,IF(SEARCH(P$1,$A13)&gt;0,TRUE,FALSE)),"")</f>
        <v/>
      </c>
      <c r="Q13" s="17" t="b">
        <f>IFERROR(AND(OR(Q1:Q12,$BK13)=TRUE,IF(SEARCH(Q$1,$A13)&gt;0,TRUE,FALSE)),"")</f>
        <v>0</v>
      </c>
      <c r="R13" s="17" t="str">
        <f>IFERROR(AND(OR(R1:S12,$BK13)=TRUE,IF(SEARCH(R$1,$A13)&gt;0,TRUE,FALSE)),"")</f>
        <v/>
      </c>
      <c r="S13" s="17" t="str">
        <f>IFERROR(AND(OR(S1:S12,$BK13)=TRUE,IF(SEARCH(S$1,$A13)&gt;0,TRUE,FALSE)),"")</f>
        <v/>
      </c>
      <c r="T13" s="17" t="b">
        <f>IFERROR(AND(OR(T1:T12,$BK13)=TRUE,IF(SEARCH(T$1,$A13)&gt;0,TRUE,FALSE)),"")</f>
        <v>0</v>
      </c>
      <c r="U13" s="17" t="str">
        <f>IFERROR(AND(OR(U1:V12,$BK13)=TRUE,IF(SEARCH(U$1,$A13)&gt;0,TRUE,FALSE)),"")</f>
        <v/>
      </c>
      <c r="V13" s="17" t="str">
        <f>IFERROR(AND(OR(V1:V12,$BK13)=TRUE,IF(SEARCH(V$1,$A13)&gt;0,TRUE,FALSE)),"")</f>
        <v/>
      </c>
      <c r="W13" s="17" t="str">
        <f>IFERROR(AND(OR(W1:Z12,$BK13)=TRUE,IF(SEARCH(W$1,$A13)&gt;0,TRUE,FALSE)),"")</f>
        <v/>
      </c>
      <c r="X13" s="17" t="str">
        <f>IFERROR(AND(OR(X1:Z12,$BK13)=TRUE,IF(SEARCH(X$1,$A13)&gt;0,TRUE,FALSE)),"")</f>
        <v/>
      </c>
      <c r="Y13" s="17" t="str">
        <f>IFERROR(AND(OR(Y1:Z12,$BK13)=TRUE,IF(SEARCH(Y$1,$A13)&gt;0,TRUE,FALSE)),"")</f>
        <v/>
      </c>
      <c r="Z13" s="17" t="str">
        <f>IFERROR(AND(OR(Z1:Z12,$BK13)=TRUE,IF(SEARCH(Z$1,$A13)&gt;0,TRUE,FALSE)),"")</f>
        <v/>
      </c>
      <c r="AA13" s="17" t="b">
        <f>IFERROR(AND(OR(AA1:AA12,$BK13)=TRUE,IF(SEARCH(AA$1,$A13)&gt;0,TRUE,FALSE)),"")</f>
        <v>0</v>
      </c>
      <c r="AB13" s="17" t="str">
        <f>IFERROR(AND(OR(AB1:AE12,$BK13)=TRUE,IF(SEARCH(AB$1,$A13)&gt;0,TRUE,FALSE)),"")</f>
        <v/>
      </c>
      <c r="AC13" s="17" t="str">
        <f>IFERROR(AND(OR(AC1:AE12,$BK13)=TRUE,IF(SEARCH(AC$1,$A13)&gt;0,TRUE,FALSE)),"")</f>
        <v/>
      </c>
      <c r="AD13" s="17" t="str">
        <f>IFERROR(AND(OR(AD1:AE12,$BK13)=TRUE,IF(SEARCH(AD$1,$A13)&gt;0,TRUE,FALSE)),"")</f>
        <v/>
      </c>
      <c r="AE13" s="17" t="str">
        <f>IFERROR(AND(OR(AE1:AE12,$BK13)=TRUE,IF(SEARCH(AE$1,$A13)&gt;0,TRUE,FALSE)),"")</f>
        <v/>
      </c>
      <c r="AF13" s="17" t="str">
        <f>IFERROR(AND(OR(AF1:AG12,$BK13)=TRUE,IF(SEARCH(AF$1,$A13)&gt;0,TRUE,FALSE)),"")</f>
        <v/>
      </c>
      <c r="AG13" s="17" t="str">
        <f>IFERROR(AND(OR(AG1:AG12,$BK13)=TRUE,IF(SEARCH(AG$1,$A13)&gt;0,TRUE,FALSE)),"")</f>
        <v/>
      </c>
      <c r="AH13" s="17" t="str">
        <f>IFERROR(AND(OR(AH1:AH12,$BK13)=TRUE,IF(SEARCH(AH$1,$A13)&gt;0,TRUE,FALSE)),"")</f>
        <v/>
      </c>
      <c r="AI13" s="17" t="b">
        <f>IFERROR(AND(OR(AI1:AL12,$BK13)=TRUE,IF(SEARCH(AI$1,$A13)&gt;0,TRUE,FALSE)),"")</f>
        <v>0</v>
      </c>
      <c r="AJ13" s="17" t="str">
        <f>IFERROR(AND(OR(AJ1:AL12,$BK13)=TRUE,IF(SEARCH(AJ$1,$A13)&gt;0,TRUE,FALSE)),"")</f>
        <v/>
      </c>
      <c r="AK13" s="17" t="str">
        <f>IFERROR(AND(OR(AK1:AL12,$BK13)=TRUE,IF(SEARCH(AK$1,$A13)&gt;0,TRUE,FALSE)),"")</f>
        <v/>
      </c>
      <c r="AL13" s="17" t="str">
        <f>IFERROR(AND(OR(AL1:AL12,$BK13)=TRUE,IF(SEARCH(AL$1,$A13)&gt;0,TRUE,FALSE)),"")</f>
        <v/>
      </c>
      <c r="AM13" s="17" t="str">
        <f>IFERROR(AND(OR(AM1:AO12,$BK13)=TRUE,IF(SEARCH(AM$1,$A13)&gt;0,TRUE,FALSE)),"")</f>
        <v/>
      </c>
      <c r="AN13" s="17" t="str">
        <f>IFERROR(AND(OR(AN1:AO12,$BK13)=TRUE,IF(SEARCH(AN$1,$A13)&gt;0,TRUE,FALSE)),"")</f>
        <v/>
      </c>
      <c r="AO13" s="17" t="str">
        <f>IFERROR(AND(OR(AO1:AO12,$BK13)=TRUE,IF(SEARCH(AO$1,$A13)&gt;0,TRUE,FALSE)),"")</f>
        <v/>
      </c>
      <c r="AP13" s="17" t="str">
        <f>IFERROR(AND(OR(AO1:AP12,$BK13)=TRUE,IF(SEARCH(AP$1,$A13)&gt;0,TRUE,FALSE)),"")</f>
        <v/>
      </c>
      <c r="AQ13" s="17" t="str">
        <f>IFERROR(AND(OR(AO1:AQ12,$BK13)=TRUE,IF(SEARCH(AQ$1,$A13)&gt;0,TRUE,FALSE)),"")</f>
        <v/>
      </c>
      <c r="AR13" s="17" t="str">
        <f>IFERROR(AND(OR(AO1:AR12,$BK13)=TRUE,IF(SEARCH(AR$1,$A13)&gt;0,TRUE,FALSE)),"")</f>
        <v/>
      </c>
      <c r="AS13" s="17" t="str">
        <f>IFERROR(AND(OR(AO1:AS12,$BK13)=TRUE,IF(SEARCH(AS$1,$A13)&gt;0,TRUE,FALSE)),"")</f>
        <v/>
      </c>
      <c r="AT13" s="17" t="str">
        <f>IFERROR(AND(OR(AO1:AT12,$BK13)=TRUE,IF(SEARCH(AT$1,$A13)&gt;0,TRUE,FALSE)),"")</f>
        <v/>
      </c>
      <c r="AU13" s="17" t="str">
        <f>IFERROR(AND(OR(AO1:AU12,$BK13)=TRUE,IF(SEARCH(AU$1,$A13)&gt;0,TRUE,FALSE)),"")</f>
        <v/>
      </c>
      <c r="AV13" s="17" t="str">
        <f>IFERROR(AND(OR(AO1:AV12,$BK13)=TRUE,IF(SEARCH(AV$1,$A13)&gt;0,TRUE,FALSE)),"")</f>
        <v/>
      </c>
      <c r="AW13" s="17" t="str">
        <f>IFERROR(AND(OR(AO1:AW12,$BK13)=TRUE,IF(SEARCH(AW$1,$A13)&gt;0,TRUE,FALSE)),"")</f>
        <v/>
      </c>
      <c r="AX13" s="17" t="str">
        <f>IFERROR(AND(OR(AO1:AX12,$BK13)=TRUE,IF(SEARCH(AX$1,$A13)&gt;0,TRUE,FALSE)),"")</f>
        <v/>
      </c>
      <c r="AY13" s="17" t="str">
        <f>IFERROR(AND(OR(AO1:AY12,$BK13)=TRUE,IF(SEARCH(AY$1,$A13)&gt;0,TRUE,FALSE)),"")</f>
        <v/>
      </c>
      <c r="AZ13" s="17" t="str">
        <f>IFERROR(AND(OR(AO1:AZ12,$BK13)=TRUE,IF(SEARCH(AZ$1,$A13)&gt;0,TRUE,FALSE)),"")</f>
        <v/>
      </c>
      <c r="BA13" s="17" t="str">
        <f>IFERROR(AND(OR(AO1:BA12,$BK13)=TRUE,IF(SEARCH(BA$1,$A13)&gt;0,TRUE,FALSE)),"")</f>
        <v/>
      </c>
      <c r="BB13" s="17" t="str">
        <f>IFERROR(AND(OR(AO1:BB12,$BK13)=TRUE,IF(SEARCH(BB$1,$A13)&gt;0,TRUE,FALSE)),"")</f>
        <v/>
      </c>
      <c r="BC13" s="17" t="str">
        <f>IFERROR(AND(OR(AO1:BC12,$BK13)=TRUE,IF(SEARCH(BC$1,$A13)&gt;0,TRUE,FALSE)),"")</f>
        <v/>
      </c>
      <c r="BD13" s="17" t="str">
        <f>IFERROR(AND(OR(AO1:BD12,$BK13)=TRUE,IF(SEARCH(BD$1,$A13)&gt;0,TRUE,FALSE)),"")</f>
        <v/>
      </c>
      <c r="BE13" s="17" t="str">
        <f>IFERROR(AND(OR(AO1:BE12,$BK13)=TRUE,IF(SEARCH(BE$1,$A13)&gt;0,TRUE,FALSE)),"")</f>
        <v/>
      </c>
      <c r="BF13" s="17" t="str">
        <f>IFERROR(AND(OR(AO1:BF12,$BK13)=TRUE,IF(SEARCH(BF$1,$A13)&gt;0,TRUE,FALSE)),"")</f>
        <v/>
      </c>
      <c r="BG13" s="17" t="str">
        <f>IFERROR(AND(OR(AO1:BG12,$BK13)=TRUE,IF(SEARCH(BG$1,$A13)&gt;0,TRUE,FALSE)),"")</f>
        <v/>
      </c>
      <c r="BH13" s="17" t="str">
        <f>IFERROR(AND(OR(AO1:BH12,$BK13)=TRUE,IF(SEARCH(BH$1,$A13)&gt;0,TRUE,FALSE)),"")</f>
        <v/>
      </c>
      <c r="BI13" s="17">
        <f t="shared" si="0"/>
        <v>0</v>
      </c>
      <c r="BJ13" s="17" t="b">
        <f t="shared" si="1"/>
        <v>0</v>
      </c>
      <c r="BK13" s="17" t="b">
        <f t="shared" si="2"/>
        <v>0</v>
      </c>
      <c r="BL13" s="17" t="b">
        <f t="shared" si="3"/>
        <v>0</v>
      </c>
      <c r="BM13" s="17" t="b">
        <f>IF(D13&gt;INDEX('Overview (RESPONSES REQUIRED)'!$F$60:$F$63,MATCH(E13,'Overview (RESPONSES REQUIRED)'!$B$60:$B$63,0)),FALSE,TRUE)</f>
        <v>0</v>
      </c>
      <c r="BN13" s="17" t="b">
        <f>IF(INDEX('Overview (RESPONSES REQUIRED)'!$D$60:$D$63,MATCH(E13,'Overview (RESPONSES REQUIRED)'!$B$60:$B$63,0)) = "Y", TRUE, FALSE)</f>
        <v>0</v>
      </c>
      <c r="BO13" s="17" t="str">
        <f t="shared" si="4"/>
        <v>N</v>
      </c>
    </row>
    <row r="14" spans="1:67" ht="27" x14ac:dyDescent="0.15">
      <c r="A14" s="17" t="s">
        <v>2435</v>
      </c>
      <c r="B14" s="17">
        <v>4</v>
      </c>
      <c r="C14" s="17">
        <v>2</v>
      </c>
      <c r="D14" s="17">
        <v>16</v>
      </c>
      <c r="E14" s="17" t="s">
        <v>2424</v>
      </c>
      <c r="F14" s="17" t="str">
        <f>IF('ENDC-NRCA'!S17="Y", "Y", IF('ENDC-NRCA'!S17="N", "N", 0))</f>
        <v>N</v>
      </c>
      <c r="G14" s="17" t="b">
        <f>IFERROR(AND(OR(G1:H13,$BK14)=TRUE,IF(SEARCH(G$1,$A14)&gt;0,TRUE,FALSE)),"")</f>
        <v>0</v>
      </c>
      <c r="H14" s="17" t="str">
        <f>IFERROR(AND(OR(H1:H13,$BK14)=TRUE,IF(SEARCH(H$1,$A14)&gt;0,TRUE,FALSE)),"")</f>
        <v/>
      </c>
      <c r="I14" s="17" t="str">
        <f>IFERROR(AND(OR(I1:L13,$BK14)=TRUE,IF(SEARCH(I$1,$A14)&gt;0,TRUE,FALSE)),"")</f>
        <v/>
      </c>
      <c r="J14" s="17" t="b">
        <f>IFERROR(AND(OR(J1:L13,$BK14)=TRUE,IF(SEARCH(J$1,$A14)&gt;0,TRUE,FALSE)),"")</f>
        <v>0</v>
      </c>
      <c r="K14" s="17" t="str">
        <f>IFERROR(AND(OR(K1:L13,$BK14)=TRUE,IF(SEARCH(K$1,$A14)&gt;0,TRUE,FALSE)),"")</f>
        <v/>
      </c>
      <c r="L14" s="17" t="str">
        <f>IFERROR(AND(OR(L1:L13,$BK14)=TRUE,IF(SEARCH(L$1,$A14)&gt;0,TRUE,FALSE)),"")</f>
        <v/>
      </c>
      <c r="M14" s="17" t="b">
        <f>IFERROR(AND(OR(M1:M13,$BK14)=TRUE,IF(SEARCH(M$1,$A14)&gt;0,TRUE,FALSE)),"")</f>
        <v>0</v>
      </c>
      <c r="N14" s="17" t="str">
        <f>IFERROR(AND(OR(N1:Q13,$BK14)=TRUE,IF(SEARCH(N$1,$A14)&gt;0,TRUE,FALSE)),"")</f>
        <v/>
      </c>
      <c r="O14" s="17" t="str">
        <f>IFERROR(AND(OR(O1:Q13,$BK14)=TRUE,IF(SEARCH(O$1,$A14)&gt;0,TRUE,FALSE)),"")</f>
        <v/>
      </c>
      <c r="P14" s="17" t="str">
        <f>IFERROR(AND(OR(P1:Q13,$BK14)=TRUE,IF(SEARCH(P$1,$A14)&gt;0,TRUE,FALSE)),"")</f>
        <v/>
      </c>
      <c r="Q14" s="17" t="b">
        <f>IFERROR(AND(OR(Q1:Q13,$BK14)=TRUE,IF(SEARCH(Q$1,$A14)&gt;0,TRUE,FALSE)),"")</f>
        <v>0</v>
      </c>
      <c r="R14" s="17" t="str">
        <f>IFERROR(AND(OR(R1:S13,$BK14)=TRUE,IF(SEARCH(R$1,$A14)&gt;0,TRUE,FALSE)),"")</f>
        <v/>
      </c>
      <c r="S14" s="17" t="str">
        <f>IFERROR(AND(OR(S1:S13,$BK14)=TRUE,IF(SEARCH(S$1,$A14)&gt;0,TRUE,FALSE)),"")</f>
        <v/>
      </c>
      <c r="T14" s="17" t="b">
        <f>IFERROR(AND(OR(T1:T13,$BK14)=TRUE,IF(SEARCH(T$1,$A14)&gt;0,TRUE,FALSE)),"")</f>
        <v>0</v>
      </c>
      <c r="U14" s="17" t="str">
        <f>IFERROR(AND(OR(U1:V13,$BK14)=TRUE,IF(SEARCH(U$1,$A14)&gt;0,TRUE,FALSE)),"")</f>
        <v/>
      </c>
      <c r="V14" s="17" t="str">
        <f>IFERROR(AND(OR(V1:V13,$BK14)=TRUE,IF(SEARCH(V$1,$A14)&gt;0,TRUE,FALSE)),"")</f>
        <v/>
      </c>
      <c r="W14" s="17" t="str">
        <f>IFERROR(AND(OR(W1:Z13,$BK14)=TRUE,IF(SEARCH(W$1,$A14)&gt;0,TRUE,FALSE)),"")</f>
        <v/>
      </c>
      <c r="X14" s="17" t="str">
        <f>IFERROR(AND(OR(X1:Z13,$BK14)=TRUE,IF(SEARCH(X$1,$A14)&gt;0,TRUE,FALSE)),"")</f>
        <v/>
      </c>
      <c r="Y14" s="17" t="str">
        <f>IFERROR(AND(OR(Y1:Z13,$BK14)=TRUE,IF(SEARCH(Y$1,$A14)&gt;0,TRUE,FALSE)),"")</f>
        <v/>
      </c>
      <c r="Z14" s="17" t="str">
        <f>IFERROR(AND(OR(Z1:Z13,$BK14)=TRUE,IF(SEARCH(Z$1,$A14)&gt;0,TRUE,FALSE)),"")</f>
        <v/>
      </c>
      <c r="AA14" s="17" t="b">
        <f>IFERROR(AND(OR(AA1:AA13,$BK14)=TRUE,IF(SEARCH(AA$1,$A14)&gt;0,TRUE,FALSE)),"")</f>
        <v>0</v>
      </c>
      <c r="AB14" s="17" t="str">
        <f>IFERROR(AND(OR(AB1:AE13,$BK14)=TRUE,IF(SEARCH(AB$1,$A14)&gt;0,TRUE,FALSE)),"")</f>
        <v/>
      </c>
      <c r="AC14" s="17" t="str">
        <f>IFERROR(AND(OR(AC1:AE13,$BK14)=TRUE,IF(SEARCH(AC$1,$A14)&gt;0,TRUE,FALSE)),"")</f>
        <v/>
      </c>
      <c r="AD14" s="17" t="str">
        <f>IFERROR(AND(OR(AD1:AE13,$BK14)=TRUE,IF(SEARCH(AD$1,$A14)&gt;0,TRUE,FALSE)),"")</f>
        <v/>
      </c>
      <c r="AE14" s="17" t="str">
        <f>IFERROR(AND(OR(AE1:AE13,$BK14)=TRUE,IF(SEARCH(AE$1,$A14)&gt;0,TRUE,FALSE)),"")</f>
        <v/>
      </c>
      <c r="AF14" s="17" t="str">
        <f>IFERROR(AND(OR(AF1:AG13,$BK14)=TRUE,IF(SEARCH(AF$1,$A14)&gt;0,TRUE,FALSE)),"")</f>
        <v/>
      </c>
      <c r="AG14" s="17" t="str">
        <f>IFERROR(AND(OR(AG1:AG13,$BK14)=TRUE,IF(SEARCH(AG$1,$A14)&gt;0,TRUE,FALSE)),"")</f>
        <v/>
      </c>
      <c r="AH14" s="17" t="str">
        <f>IFERROR(AND(OR(AH1:AH13,$BK14)=TRUE,IF(SEARCH(AH$1,$A14)&gt;0,TRUE,FALSE)),"")</f>
        <v/>
      </c>
      <c r="AI14" s="17" t="b">
        <f>IFERROR(AND(OR(AI1:AL13,$BK14)=TRUE,IF(SEARCH(AI$1,$A14)&gt;0,TRUE,FALSE)),"")</f>
        <v>0</v>
      </c>
      <c r="AJ14" s="17" t="str">
        <f>IFERROR(AND(OR(AJ1:AL13,$BK14)=TRUE,IF(SEARCH(AJ$1,$A14)&gt;0,TRUE,FALSE)),"")</f>
        <v/>
      </c>
      <c r="AK14" s="17" t="str">
        <f>IFERROR(AND(OR(AK1:AL13,$BK14)=TRUE,IF(SEARCH(AK$1,$A14)&gt;0,TRUE,FALSE)),"")</f>
        <v/>
      </c>
      <c r="AL14" s="17" t="str">
        <f>IFERROR(AND(OR(AL1:AL13,$BK14)=TRUE,IF(SEARCH(AL$1,$A14)&gt;0,TRUE,FALSE)),"")</f>
        <v/>
      </c>
      <c r="AM14" s="17" t="str">
        <f>IFERROR(AND(OR(AM1:AO13,$BK14)=TRUE,IF(SEARCH(AM$1,$A14)&gt;0,TRUE,FALSE)),"")</f>
        <v/>
      </c>
      <c r="AN14" s="17" t="str">
        <f>IFERROR(AND(OR(AN1:AO13,$BK14)=TRUE,IF(SEARCH(AN$1,$A14)&gt;0,TRUE,FALSE)),"")</f>
        <v/>
      </c>
      <c r="AO14" s="17" t="str">
        <f>IFERROR(AND(OR(AO1:AO13,$BK14)=TRUE,IF(SEARCH(AO$1,$A14)&gt;0,TRUE,FALSE)),"")</f>
        <v/>
      </c>
      <c r="AP14" s="17" t="str">
        <f>IFERROR(AND(OR(AO1:AP13,$BK14)=TRUE,IF(SEARCH(AP$1,$A14)&gt;0,TRUE,FALSE)),"")</f>
        <v/>
      </c>
      <c r="AQ14" s="17" t="str">
        <f>IFERROR(AND(OR(AO1:AQ13,$BK14)=TRUE,IF(SEARCH(AQ$1,$A14)&gt;0,TRUE,FALSE)),"")</f>
        <v/>
      </c>
      <c r="AR14" s="17" t="str">
        <f>IFERROR(AND(OR(AO1:AR13,$BK14)=TRUE,IF(SEARCH(AR$1,$A14)&gt;0,TRUE,FALSE)),"")</f>
        <v/>
      </c>
      <c r="AS14" s="17" t="str">
        <f>IFERROR(AND(OR(AO1:AS13,$BK14)=TRUE,IF(SEARCH(AS$1,$A14)&gt;0,TRUE,FALSE)),"")</f>
        <v/>
      </c>
      <c r="AT14" s="17" t="str">
        <f>IFERROR(AND(OR(AO1:AT13,$BK14)=TRUE,IF(SEARCH(AT$1,$A14)&gt;0,TRUE,FALSE)),"")</f>
        <v/>
      </c>
      <c r="AU14" s="17" t="str">
        <f>IFERROR(AND(OR(AO1:AU13,$BK14)=TRUE,IF(SEARCH(AU$1,$A14)&gt;0,TRUE,FALSE)),"")</f>
        <v/>
      </c>
      <c r="AV14" s="17" t="str">
        <f>IFERROR(AND(OR(AO1:AV13,$BK14)=TRUE,IF(SEARCH(AV$1,$A14)&gt;0,TRUE,FALSE)),"")</f>
        <v/>
      </c>
      <c r="AW14" s="17" t="str">
        <f>IFERROR(AND(OR(AO1:AW13,$BK14)=TRUE,IF(SEARCH(AW$1,$A14)&gt;0,TRUE,FALSE)),"")</f>
        <v/>
      </c>
      <c r="AX14" s="17" t="str">
        <f>IFERROR(AND(OR(AO1:AX13,$BK14)=TRUE,IF(SEARCH(AX$1,$A14)&gt;0,TRUE,FALSE)),"")</f>
        <v/>
      </c>
      <c r="AY14" s="17" t="str">
        <f>IFERROR(AND(OR(AO1:AY13,$BK14)=TRUE,IF(SEARCH(AY$1,$A14)&gt;0,TRUE,FALSE)),"")</f>
        <v/>
      </c>
      <c r="AZ14" s="17" t="str">
        <f>IFERROR(AND(OR(AO1:AZ13,$BK14)=TRUE,IF(SEARCH(AZ$1,$A14)&gt;0,TRUE,FALSE)),"")</f>
        <v/>
      </c>
      <c r="BA14" s="17" t="str">
        <f>IFERROR(AND(OR(AO1:BA13,$BK14)=TRUE,IF(SEARCH(BA$1,$A14)&gt;0,TRUE,FALSE)),"")</f>
        <v/>
      </c>
      <c r="BB14" s="17" t="str">
        <f>IFERROR(AND(OR(AO1:BB13,$BK14)=TRUE,IF(SEARCH(BB$1,$A14)&gt;0,TRUE,FALSE)),"")</f>
        <v/>
      </c>
      <c r="BC14" s="17" t="str">
        <f>IFERROR(AND(OR(AO1:BC13,$BK14)=TRUE,IF(SEARCH(BC$1,$A14)&gt;0,TRUE,FALSE)),"")</f>
        <v/>
      </c>
      <c r="BD14" s="17" t="str">
        <f>IFERROR(AND(OR(AO1:BD13,$BK14)=TRUE,IF(SEARCH(BD$1,$A14)&gt;0,TRUE,FALSE)),"")</f>
        <v/>
      </c>
      <c r="BE14" s="17" t="str">
        <f>IFERROR(AND(OR(AO1:BE13,$BK14)=TRUE,IF(SEARCH(BE$1,$A14)&gt;0,TRUE,FALSE)),"")</f>
        <v/>
      </c>
      <c r="BF14" s="17" t="str">
        <f>IFERROR(AND(OR(AO1:BF13,$BK14)=TRUE,IF(SEARCH(BF$1,$A14)&gt;0,TRUE,FALSE)),"")</f>
        <v/>
      </c>
      <c r="BG14" s="17" t="str">
        <f>IFERROR(AND(OR(AO1:BG13,$BK14)=TRUE,IF(SEARCH(BG$1,$A14)&gt;0,TRUE,FALSE)),"")</f>
        <v/>
      </c>
      <c r="BH14" s="17" t="str">
        <f>IFERROR(AND(OR(AO1:BH13,$BK14)=TRUE,IF(SEARCH(BH$1,$A14)&gt;0,TRUE,FALSE)),"")</f>
        <v/>
      </c>
      <c r="BI14" s="17">
        <f t="shared" si="0"/>
        <v>0</v>
      </c>
      <c r="BJ14" s="17" t="b">
        <f t="shared" si="1"/>
        <v>0</v>
      </c>
      <c r="BK14" s="17" t="b">
        <f t="shared" si="2"/>
        <v>0</v>
      </c>
      <c r="BL14" s="17" t="b">
        <f t="shared" si="3"/>
        <v>0</v>
      </c>
      <c r="BM14" s="17" t="b">
        <f>IF(D14&gt;INDEX('Overview (RESPONSES REQUIRED)'!$F$60:$F$63,MATCH(E14,'Overview (RESPONSES REQUIRED)'!$B$60:$B$63,0)),FALSE,TRUE)</f>
        <v>0</v>
      </c>
      <c r="BN14" s="17" t="b">
        <f>IF(INDEX('Overview (RESPONSES REQUIRED)'!$D$60:$D$63,MATCH(E14,'Overview (RESPONSES REQUIRED)'!$B$60:$B$63,0)) = "Y", TRUE, FALSE)</f>
        <v>0</v>
      </c>
      <c r="BO14" s="17" t="str">
        <f t="shared" si="4"/>
        <v>N</v>
      </c>
    </row>
    <row r="15" spans="1:67" ht="27" x14ac:dyDescent="0.15">
      <c r="A15" s="17" t="s">
        <v>2436</v>
      </c>
      <c r="B15" s="17">
        <v>4</v>
      </c>
      <c r="C15" s="17">
        <v>2</v>
      </c>
      <c r="D15" s="17">
        <v>14</v>
      </c>
      <c r="E15" s="17" t="s">
        <v>2424</v>
      </c>
      <c r="F15" s="17" t="str">
        <f>IF('ENDC-NRCA'!S18="Y", "Y", IF('ENDC-NRCA'!S18="N", "N", 0))</f>
        <v>N</v>
      </c>
      <c r="G15" s="17" t="str">
        <f>IFERROR(AND(OR(G1:H14,$BK15)=TRUE,IF(SEARCH(G$1,$A15)&gt;0,TRUE,FALSE)),"")</f>
        <v/>
      </c>
      <c r="H15" s="17" t="b">
        <f>IFERROR(AND(OR(H1:H14,$BK15)=TRUE,IF(SEARCH(H$1,$A15)&gt;0,TRUE,FALSE)),"")</f>
        <v>0</v>
      </c>
      <c r="I15" s="17" t="str">
        <f>IFERROR(AND(OR(I1:L14,$BK15)=TRUE,IF(SEARCH(I$1,$A15)&gt;0,TRUE,FALSE)),"")</f>
        <v/>
      </c>
      <c r="J15" s="17" t="str">
        <f>IFERROR(AND(OR(J1:L14,$BK15)=TRUE,IF(SEARCH(J$1,$A15)&gt;0,TRUE,FALSE)),"")</f>
        <v/>
      </c>
      <c r="K15" s="17" t="b">
        <f>IFERROR(AND(OR(K1:L14,$BK15)=TRUE,IF(SEARCH(K$1,$A15)&gt;0,TRUE,FALSE)),"")</f>
        <v>0</v>
      </c>
      <c r="L15" s="17" t="str">
        <f>IFERROR(AND(OR(L1:L14,$BK15)=TRUE,IF(SEARCH(L$1,$A15)&gt;0,TRUE,FALSE)),"")</f>
        <v/>
      </c>
      <c r="M15" s="17" t="b">
        <f>IFERROR(AND(OR(M1:M14,$BK15)=TRUE,IF(SEARCH(M$1,$A15)&gt;0,TRUE,FALSE)),"")</f>
        <v>0</v>
      </c>
      <c r="N15" s="17" t="str">
        <f>IFERROR(AND(OR(N1:Q14,$BK15)=TRUE,IF(SEARCH(N$1,$A15)&gt;0,TRUE,FALSE)),"")</f>
        <v/>
      </c>
      <c r="O15" s="17" t="str">
        <f>IFERROR(AND(OR(O1:Q14,$BK15)=TRUE,IF(SEARCH(O$1,$A15)&gt;0,TRUE,FALSE)),"")</f>
        <v/>
      </c>
      <c r="P15" s="17" t="b">
        <f>IFERROR(AND(OR(P1:Q14,$BK15)=TRUE,IF(SEARCH(P$1,$A15)&gt;0,TRUE,FALSE)),"")</f>
        <v>0</v>
      </c>
      <c r="Q15" s="17" t="str">
        <f>IFERROR(AND(OR(Q1:Q14,$BK15)=TRUE,IF(SEARCH(Q$1,$A15)&gt;0,TRUE,FALSE)),"")</f>
        <v/>
      </c>
      <c r="R15" s="17" t="str">
        <f>IFERROR(AND(OR(R1:S14,$BK15)=TRUE,IF(SEARCH(R$1,$A15)&gt;0,TRUE,FALSE)),"")</f>
        <v/>
      </c>
      <c r="S15" s="17" t="str">
        <f>IFERROR(AND(OR(S1:S14,$BK15)=TRUE,IF(SEARCH(S$1,$A15)&gt;0,TRUE,FALSE)),"")</f>
        <v/>
      </c>
      <c r="T15" s="17" t="b">
        <f>IFERROR(AND(OR(T1:T14,$BK15)=TRUE,IF(SEARCH(T$1,$A15)&gt;0,TRUE,FALSE)),"")</f>
        <v>0</v>
      </c>
      <c r="U15" s="17" t="str">
        <f>IFERROR(AND(OR(U1:V14,$BK15)=TRUE,IF(SEARCH(U$1,$A15)&gt;0,TRUE,FALSE)),"")</f>
        <v/>
      </c>
      <c r="V15" s="17" t="str">
        <f>IFERROR(AND(OR(V1:V14,$BK15)=TRUE,IF(SEARCH(V$1,$A15)&gt;0,TRUE,FALSE)),"")</f>
        <v/>
      </c>
      <c r="W15" s="17" t="str">
        <f>IFERROR(AND(OR(W1:Z14,$BK15)=TRUE,IF(SEARCH(W$1,$A15)&gt;0,TRUE,FALSE)),"")</f>
        <v/>
      </c>
      <c r="X15" s="17" t="str">
        <f>IFERROR(AND(OR(X1:Z14,$BK15)=TRUE,IF(SEARCH(X$1,$A15)&gt;0,TRUE,FALSE)),"")</f>
        <v/>
      </c>
      <c r="Y15" s="17" t="str">
        <f>IFERROR(AND(OR(Y1:Z14,$BK15)=TRUE,IF(SEARCH(Y$1,$A15)&gt;0,TRUE,FALSE)),"")</f>
        <v/>
      </c>
      <c r="Z15" s="17" t="str">
        <f>IFERROR(AND(OR(Z1:Z14,$BK15)=TRUE,IF(SEARCH(Z$1,$A15)&gt;0,TRUE,FALSE)),"")</f>
        <v/>
      </c>
      <c r="AA15" s="17" t="b">
        <f>IFERROR(AND(OR(AA1:AA14,$BK15)=TRUE,IF(SEARCH(AA$1,$A15)&gt;0,TRUE,FALSE)),"")</f>
        <v>0</v>
      </c>
      <c r="AB15" s="17" t="str">
        <f>IFERROR(AND(OR(AB1:AE14,$BK15)=TRUE,IF(SEARCH(AB$1,$A15)&gt;0,TRUE,FALSE)),"")</f>
        <v/>
      </c>
      <c r="AC15" s="17" t="str">
        <f>IFERROR(AND(OR(AC1:AE14,$BK15)=TRUE,IF(SEARCH(AC$1,$A15)&gt;0,TRUE,FALSE)),"")</f>
        <v/>
      </c>
      <c r="AD15" s="17" t="str">
        <f>IFERROR(AND(OR(AD1:AE14,$BK15)=TRUE,IF(SEARCH(AD$1,$A15)&gt;0,TRUE,FALSE)),"")</f>
        <v/>
      </c>
      <c r="AE15" s="17" t="str">
        <f>IFERROR(AND(OR(AE1:AE14,$BK15)=TRUE,IF(SEARCH(AE$1,$A15)&gt;0,TRUE,FALSE)),"")</f>
        <v/>
      </c>
      <c r="AF15" s="17" t="str">
        <f>IFERROR(AND(OR(AF1:AG14,$BK15)=TRUE,IF(SEARCH(AF$1,$A15)&gt;0,TRUE,FALSE)),"")</f>
        <v/>
      </c>
      <c r="AG15" s="17" t="str">
        <f>IFERROR(AND(OR(AG1:AG14,$BK15)=TRUE,IF(SEARCH(AG$1,$A15)&gt;0,TRUE,FALSE)),"")</f>
        <v/>
      </c>
      <c r="AH15" s="17" t="str">
        <f>IFERROR(AND(OR(AH1:AH14,$BK15)=TRUE,IF(SEARCH(AH$1,$A15)&gt;0,TRUE,FALSE)),"")</f>
        <v/>
      </c>
      <c r="AI15" s="17" t="b">
        <f>IFERROR(AND(OR(AI1:AL14,$BK15)=TRUE,IF(SEARCH(AI$1,$A15)&gt;0,TRUE,FALSE)),"")</f>
        <v>0</v>
      </c>
      <c r="AJ15" s="17" t="str">
        <f>IFERROR(AND(OR(AJ1:AL14,$BK15)=TRUE,IF(SEARCH(AJ$1,$A15)&gt;0,TRUE,FALSE)),"")</f>
        <v/>
      </c>
      <c r="AK15" s="17" t="str">
        <f>IFERROR(AND(OR(AK1:AL14,$BK15)=TRUE,IF(SEARCH(AK$1,$A15)&gt;0,TRUE,FALSE)),"")</f>
        <v/>
      </c>
      <c r="AL15" s="17" t="str">
        <f>IFERROR(AND(OR(AL1:AL14,$BK15)=TRUE,IF(SEARCH(AL$1,$A15)&gt;0,TRUE,FALSE)),"")</f>
        <v/>
      </c>
      <c r="AM15" s="17" t="str">
        <f>IFERROR(AND(OR(AM1:AO14,$BK15)=TRUE,IF(SEARCH(AM$1,$A15)&gt;0,TRUE,FALSE)),"")</f>
        <v/>
      </c>
      <c r="AN15" s="17" t="str">
        <f>IFERROR(AND(OR(AN1:AO14,$BK15)=TRUE,IF(SEARCH(AN$1,$A15)&gt;0,TRUE,FALSE)),"")</f>
        <v/>
      </c>
      <c r="AO15" s="17" t="str">
        <f>IFERROR(AND(OR(AO1:AO14,$BK15)=TRUE,IF(SEARCH(AO$1,$A15)&gt;0,TRUE,FALSE)),"")</f>
        <v/>
      </c>
      <c r="AP15" s="17" t="str">
        <f>IFERROR(AND(OR(AO1:AP14,$BK15)=TRUE,IF(SEARCH(AP$1,$A15)&gt;0,TRUE,FALSE)),"")</f>
        <v/>
      </c>
      <c r="AQ15" s="17" t="str">
        <f>IFERROR(AND(OR(AO1:AQ14,$BK15)=TRUE,IF(SEARCH(AQ$1,$A15)&gt;0,TRUE,FALSE)),"")</f>
        <v/>
      </c>
      <c r="AR15" s="17" t="str">
        <f>IFERROR(AND(OR(AO1:AR14,$BK15)=TRUE,IF(SEARCH(AR$1,$A15)&gt;0,TRUE,FALSE)),"")</f>
        <v/>
      </c>
      <c r="AS15" s="17" t="str">
        <f>IFERROR(AND(OR(AO1:AS14,$BK15)=TRUE,IF(SEARCH(AS$1,$A15)&gt;0,TRUE,FALSE)),"")</f>
        <v/>
      </c>
      <c r="AT15" s="17" t="str">
        <f>IFERROR(AND(OR(AO1:AT14,$BK15)=TRUE,IF(SEARCH(AT$1,$A15)&gt;0,TRUE,FALSE)),"")</f>
        <v/>
      </c>
      <c r="AU15" s="17" t="str">
        <f>IFERROR(AND(OR(AO1:AU14,$BK15)=TRUE,IF(SEARCH(AU$1,$A15)&gt;0,TRUE,FALSE)),"")</f>
        <v/>
      </c>
      <c r="AV15" s="17" t="str">
        <f>IFERROR(AND(OR(AO1:AV14,$BK15)=TRUE,IF(SEARCH(AV$1,$A15)&gt;0,TRUE,FALSE)),"")</f>
        <v/>
      </c>
      <c r="AW15" s="17" t="str">
        <f>IFERROR(AND(OR(AO1:AW14,$BK15)=TRUE,IF(SEARCH(AW$1,$A15)&gt;0,TRUE,FALSE)),"")</f>
        <v/>
      </c>
      <c r="AX15" s="17" t="str">
        <f>IFERROR(AND(OR(AO1:AX14,$BK15)=TRUE,IF(SEARCH(AX$1,$A15)&gt;0,TRUE,FALSE)),"")</f>
        <v/>
      </c>
      <c r="AY15" s="17" t="str">
        <f>IFERROR(AND(OR(AO1:AY14,$BK15)=TRUE,IF(SEARCH(AY$1,$A15)&gt;0,TRUE,FALSE)),"")</f>
        <v/>
      </c>
      <c r="AZ15" s="17" t="str">
        <f>IFERROR(AND(OR(AO1:AZ14,$BK15)=TRUE,IF(SEARCH(AZ$1,$A15)&gt;0,TRUE,FALSE)),"")</f>
        <v/>
      </c>
      <c r="BA15" s="17" t="str">
        <f>IFERROR(AND(OR(AO1:BA14,$BK15)=TRUE,IF(SEARCH(BA$1,$A15)&gt;0,TRUE,FALSE)),"")</f>
        <v/>
      </c>
      <c r="BB15" s="17" t="str">
        <f>IFERROR(AND(OR(AO1:BB14,$BK15)=TRUE,IF(SEARCH(BB$1,$A15)&gt;0,TRUE,FALSE)),"")</f>
        <v/>
      </c>
      <c r="BC15" s="17" t="str">
        <f>IFERROR(AND(OR(AO1:BC14,$BK15)=TRUE,IF(SEARCH(BC$1,$A15)&gt;0,TRUE,FALSE)),"")</f>
        <v/>
      </c>
      <c r="BD15" s="17" t="str">
        <f>IFERROR(AND(OR(AO1:BD14,$BK15)=TRUE,IF(SEARCH(BD$1,$A15)&gt;0,TRUE,FALSE)),"")</f>
        <v/>
      </c>
      <c r="BE15" s="17" t="str">
        <f>IFERROR(AND(OR(AO1:BE14,$BK15)=TRUE,IF(SEARCH(BE$1,$A15)&gt;0,TRUE,FALSE)),"")</f>
        <v/>
      </c>
      <c r="BF15" s="17" t="str">
        <f>IFERROR(AND(OR(AO1:BF14,$BK15)=TRUE,IF(SEARCH(BF$1,$A15)&gt;0,TRUE,FALSE)),"")</f>
        <v/>
      </c>
      <c r="BG15" s="17" t="str">
        <f>IFERROR(AND(OR(AO1:BG14,$BK15)=TRUE,IF(SEARCH(BG$1,$A15)&gt;0,TRUE,FALSE)),"")</f>
        <v/>
      </c>
      <c r="BH15" s="17" t="str">
        <f>IFERROR(AND(OR(AO1:BH14,$BK15)=TRUE,IF(SEARCH(BH$1,$A15)&gt;0,TRUE,FALSE)),"")</f>
        <v/>
      </c>
      <c r="BI15" s="17">
        <f t="shared" si="0"/>
        <v>0</v>
      </c>
      <c r="BJ15" s="17" t="b">
        <f t="shared" si="1"/>
        <v>0</v>
      </c>
      <c r="BK15" s="17" t="b">
        <f t="shared" si="2"/>
        <v>0</v>
      </c>
      <c r="BL15" s="17" t="b">
        <f t="shared" si="3"/>
        <v>0</v>
      </c>
      <c r="BM15" s="17" t="b">
        <f>IF(D15&gt;INDEX('Overview (RESPONSES REQUIRED)'!$F$60:$F$63,MATCH(E15,'Overview (RESPONSES REQUIRED)'!$B$60:$B$63,0)),FALSE,TRUE)</f>
        <v>0</v>
      </c>
      <c r="BN15" s="17" t="b">
        <f>IF(INDEX('Overview (RESPONSES REQUIRED)'!$D$60:$D$63,MATCH(E15,'Overview (RESPONSES REQUIRED)'!$B$60:$B$63,0)) = "Y", TRUE, FALSE)</f>
        <v>0</v>
      </c>
      <c r="BO15" s="17" t="str">
        <f t="shared" si="4"/>
        <v>N</v>
      </c>
    </row>
    <row r="16" spans="1:67" ht="27" x14ac:dyDescent="0.15">
      <c r="A16" s="17" t="s">
        <v>2437</v>
      </c>
      <c r="B16" s="17">
        <v>4</v>
      </c>
      <c r="C16" s="17">
        <v>2</v>
      </c>
      <c r="D16" s="17">
        <v>14</v>
      </c>
      <c r="E16" s="17" t="s">
        <v>2424</v>
      </c>
      <c r="F16" s="17" t="str">
        <f>IF('ENDC-NRCA'!S19="Y", "Y", IF('ENDC-NRCA'!S19="N", "N", 0))</f>
        <v>N</v>
      </c>
      <c r="G16" s="17" t="str">
        <f>IFERROR(AND(OR(G1:H15,$BK16)=TRUE,IF(SEARCH(G$1,$A16)&gt;0,TRUE,FALSE)),"")</f>
        <v/>
      </c>
      <c r="H16" s="17" t="b">
        <f>IFERROR(AND(OR(H1:H15,$BK16)=TRUE,IF(SEARCH(H$1,$A16)&gt;0,TRUE,FALSE)),"")</f>
        <v>0</v>
      </c>
      <c r="I16" s="17" t="str">
        <f>IFERROR(AND(OR(I1:L15,$BK16)=TRUE,IF(SEARCH(I$1,$A16)&gt;0,TRUE,FALSE)),"")</f>
        <v/>
      </c>
      <c r="J16" s="17" t="str">
        <f>IFERROR(AND(OR(J1:L15,$BK16)=TRUE,IF(SEARCH(J$1,$A16)&gt;0,TRUE,FALSE)),"")</f>
        <v/>
      </c>
      <c r="K16" s="17" t="b">
        <f>IFERROR(AND(OR(K1:L15,$BK16)=TRUE,IF(SEARCH(K$1,$A16)&gt;0,TRUE,FALSE)),"")</f>
        <v>0</v>
      </c>
      <c r="L16" s="17" t="str">
        <f>IFERROR(AND(OR(L1:L15,$BK16)=TRUE,IF(SEARCH(L$1,$A16)&gt;0,TRUE,FALSE)),"")</f>
        <v/>
      </c>
      <c r="M16" s="17" t="b">
        <f>IFERROR(AND(OR(M1:M15,$BK16)=TRUE,IF(SEARCH(M$1,$A16)&gt;0,TRUE,FALSE)),"")</f>
        <v>0</v>
      </c>
      <c r="N16" s="17" t="str">
        <f>IFERROR(AND(OR(N1:Q15,$BK16)=TRUE,IF(SEARCH(N$1,$A16)&gt;0,TRUE,FALSE)),"")</f>
        <v/>
      </c>
      <c r="O16" s="17" t="b">
        <f>IFERROR(AND(OR(O1:Q15,$BK16)=TRUE,IF(SEARCH(O$1,$A16)&gt;0,TRUE,FALSE)),"")</f>
        <v>0</v>
      </c>
      <c r="P16" s="17" t="str">
        <f>IFERROR(AND(OR(P1:Q15,$BK16)=TRUE,IF(SEARCH(P$1,$A16)&gt;0,TRUE,FALSE)),"")</f>
        <v/>
      </c>
      <c r="Q16" s="17" t="str">
        <f>IFERROR(AND(OR(Q1:Q15,$BK16)=TRUE,IF(SEARCH(Q$1,$A16)&gt;0,TRUE,FALSE)),"")</f>
        <v/>
      </c>
      <c r="R16" s="17" t="str">
        <f>IFERROR(AND(OR(R1:S15,$BK16)=TRUE,IF(SEARCH(R$1,$A16)&gt;0,TRUE,FALSE)),"")</f>
        <v/>
      </c>
      <c r="S16" s="17" t="str">
        <f>IFERROR(AND(OR(S1:S15,$BK16)=TRUE,IF(SEARCH(S$1,$A16)&gt;0,TRUE,FALSE)),"")</f>
        <v/>
      </c>
      <c r="T16" s="17" t="b">
        <f>IFERROR(AND(OR(T1:T15,$BK16)=TRUE,IF(SEARCH(T$1,$A16)&gt;0,TRUE,FALSE)),"")</f>
        <v>0</v>
      </c>
      <c r="U16" s="17" t="str">
        <f>IFERROR(AND(OR(U1:V15,$BK16)=TRUE,IF(SEARCH(U$1,$A16)&gt;0,TRUE,FALSE)),"")</f>
        <v/>
      </c>
      <c r="V16" s="17" t="str">
        <f>IFERROR(AND(OR(V1:V15,$BK16)=TRUE,IF(SEARCH(V$1,$A16)&gt;0,TRUE,FALSE)),"")</f>
        <v/>
      </c>
      <c r="W16" s="17" t="str">
        <f>IFERROR(AND(OR(W1:Z15,$BK16)=TRUE,IF(SEARCH(W$1,$A16)&gt;0,TRUE,FALSE)),"")</f>
        <v/>
      </c>
      <c r="X16" s="17" t="str">
        <f>IFERROR(AND(OR(X1:Z15,$BK16)=TRUE,IF(SEARCH(X$1,$A16)&gt;0,TRUE,FALSE)),"")</f>
        <v/>
      </c>
      <c r="Y16" s="17" t="str">
        <f>IFERROR(AND(OR(Y1:Z15,$BK16)=TRUE,IF(SEARCH(Y$1,$A16)&gt;0,TRUE,FALSE)),"")</f>
        <v/>
      </c>
      <c r="Z16" s="17" t="str">
        <f>IFERROR(AND(OR(Z1:Z15,$BK16)=TRUE,IF(SEARCH(Z$1,$A16)&gt;0,TRUE,FALSE)),"")</f>
        <v/>
      </c>
      <c r="AA16" s="17" t="b">
        <f>IFERROR(AND(OR(AA1:AA15,$BK16)=TRUE,IF(SEARCH(AA$1,$A16)&gt;0,TRUE,FALSE)),"")</f>
        <v>0</v>
      </c>
      <c r="AB16" s="17" t="str">
        <f>IFERROR(AND(OR(AB1:AE15,$BK16)=TRUE,IF(SEARCH(AB$1,$A16)&gt;0,TRUE,FALSE)),"")</f>
        <v/>
      </c>
      <c r="AC16" s="17" t="str">
        <f>IFERROR(AND(OR(AC1:AE15,$BK16)=TRUE,IF(SEARCH(AC$1,$A16)&gt;0,TRUE,FALSE)),"")</f>
        <v/>
      </c>
      <c r="AD16" s="17" t="str">
        <f>IFERROR(AND(OR(AD1:AE15,$BK16)=TRUE,IF(SEARCH(AD$1,$A16)&gt;0,TRUE,FALSE)),"")</f>
        <v/>
      </c>
      <c r="AE16" s="17" t="str">
        <f>IFERROR(AND(OR(AE1:AE15,$BK16)=TRUE,IF(SEARCH(AE$1,$A16)&gt;0,TRUE,FALSE)),"")</f>
        <v/>
      </c>
      <c r="AF16" s="17" t="str">
        <f>IFERROR(AND(OR(AF1:AG15,$BK16)=TRUE,IF(SEARCH(AF$1,$A16)&gt;0,TRUE,FALSE)),"")</f>
        <v/>
      </c>
      <c r="AG16" s="17" t="str">
        <f>IFERROR(AND(OR(AG1:AG15,$BK16)=TRUE,IF(SEARCH(AG$1,$A16)&gt;0,TRUE,FALSE)),"")</f>
        <v/>
      </c>
      <c r="AH16" s="17" t="str">
        <f>IFERROR(AND(OR(AH1:AH15,$BK16)=TRUE,IF(SEARCH(AH$1,$A16)&gt;0,TRUE,FALSE)),"")</f>
        <v/>
      </c>
      <c r="AI16" s="17" t="b">
        <f>IFERROR(AND(OR(AI1:AL15,$BK16)=TRUE,IF(SEARCH(AI$1,$A16)&gt;0,TRUE,FALSE)),"")</f>
        <v>0</v>
      </c>
      <c r="AJ16" s="17" t="str">
        <f>IFERROR(AND(OR(AJ1:AL15,$BK16)=TRUE,IF(SEARCH(AJ$1,$A16)&gt;0,TRUE,FALSE)),"")</f>
        <v/>
      </c>
      <c r="AK16" s="17" t="str">
        <f>IFERROR(AND(OR(AK1:AL15,$BK16)=TRUE,IF(SEARCH(AK$1,$A16)&gt;0,TRUE,FALSE)),"")</f>
        <v/>
      </c>
      <c r="AL16" s="17" t="str">
        <f>IFERROR(AND(OR(AL1:AL15,$BK16)=TRUE,IF(SEARCH(AL$1,$A16)&gt;0,TRUE,FALSE)),"")</f>
        <v/>
      </c>
      <c r="AM16" s="17" t="str">
        <f>IFERROR(AND(OR(AM1:AO15,$BK16)=TRUE,IF(SEARCH(AM$1,$A16)&gt;0,TRUE,FALSE)),"")</f>
        <v/>
      </c>
      <c r="AN16" s="17" t="str">
        <f>IFERROR(AND(OR(AN1:AO15,$BK16)=TRUE,IF(SEARCH(AN$1,$A16)&gt;0,TRUE,FALSE)),"")</f>
        <v/>
      </c>
      <c r="AO16" s="17" t="str">
        <f>IFERROR(AND(OR(AO1:AO15,$BK16)=TRUE,IF(SEARCH(AO$1,$A16)&gt;0,TRUE,FALSE)),"")</f>
        <v/>
      </c>
      <c r="AP16" s="17" t="str">
        <f>IFERROR(AND(OR(AO1:AP15,$BK16)=TRUE,IF(SEARCH(AP$1,$A16)&gt;0,TRUE,FALSE)),"")</f>
        <v/>
      </c>
      <c r="AQ16" s="17" t="str">
        <f>IFERROR(AND(OR(AO1:AQ15,$BK16)=TRUE,IF(SEARCH(AQ$1,$A16)&gt;0,TRUE,FALSE)),"")</f>
        <v/>
      </c>
      <c r="AR16" s="17" t="str">
        <f>IFERROR(AND(OR(AO1:AR15,$BK16)=TRUE,IF(SEARCH(AR$1,$A16)&gt;0,TRUE,FALSE)),"")</f>
        <v/>
      </c>
      <c r="AS16" s="17" t="str">
        <f>IFERROR(AND(OR(AO1:AS15,$BK16)=TRUE,IF(SEARCH(AS$1,$A16)&gt;0,TRUE,FALSE)),"")</f>
        <v/>
      </c>
      <c r="AT16" s="17" t="str">
        <f>IFERROR(AND(OR(AO1:AT15,$BK16)=TRUE,IF(SEARCH(AT$1,$A16)&gt;0,TRUE,FALSE)),"")</f>
        <v/>
      </c>
      <c r="AU16" s="17" t="str">
        <f>IFERROR(AND(OR(AO1:AU15,$BK16)=TRUE,IF(SEARCH(AU$1,$A16)&gt;0,TRUE,FALSE)),"")</f>
        <v/>
      </c>
      <c r="AV16" s="17" t="str">
        <f>IFERROR(AND(OR(AO1:AV15,$BK16)=TRUE,IF(SEARCH(AV$1,$A16)&gt;0,TRUE,FALSE)),"")</f>
        <v/>
      </c>
      <c r="AW16" s="17" t="str">
        <f>IFERROR(AND(OR(AO1:AW15,$BK16)=TRUE,IF(SEARCH(AW$1,$A16)&gt;0,TRUE,FALSE)),"")</f>
        <v/>
      </c>
      <c r="AX16" s="17" t="str">
        <f>IFERROR(AND(OR(AO1:AX15,$BK16)=TRUE,IF(SEARCH(AX$1,$A16)&gt;0,TRUE,FALSE)),"")</f>
        <v/>
      </c>
      <c r="AY16" s="17" t="str">
        <f>IFERROR(AND(OR(AO1:AY15,$BK16)=TRUE,IF(SEARCH(AY$1,$A16)&gt;0,TRUE,FALSE)),"")</f>
        <v/>
      </c>
      <c r="AZ16" s="17" t="str">
        <f>IFERROR(AND(OR(AO1:AZ15,$BK16)=TRUE,IF(SEARCH(AZ$1,$A16)&gt;0,TRUE,FALSE)),"")</f>
        <v/>
      </c>
      <c r="BA16" s="17" t="str">
        <f>IFERROR(AND(OR(AO1:BA15,$BK16)=TRUE,IF(SEARCH(BA$1,$A16)&gt;0,TRUE,FALSE)),"")</f>
        <v/>
      </c>
      <c r="BB16" s="17" t="str">
        <f>IFERROR(AND(OR(AO1:BB15,$BK16)=TRUE,IF(SEARCH(BB$1,$A16)&gt;0,TRUE,FALSE)),"")</f>
        <v/>
      </c>
      <c r="BC16" s="17" t="str">
        <f>IFERROR(AND(OR(AO1:BC15,$BK16)=TRUE,IF(SEARCH(BC$1,$A16)&gt;0,TRUE,FALSE)),"")</f>
        <v/>
      </c>
      <c r="BD16" s="17" t="str">
        <f>IFERROR(AND(OR(AO1:BD15,$BK16)=TRUE,IF(SEARCH(BD$1,$A16)&gt;0,TRUE,FALSE)),"")</f>
        <v/>
      </c>
      <c r="BE16" s="17" t="str">
        <f>IFERROR(AND(OR(AO1:BE15,$BK16)=TRUE,IF(SEARCH(BE$1,$A16)&gt;0,TRUE,FALSE)),"")</f>
        <v/>
      </c>
      <c r="BF16" s="17" t="str">
        <f>IFERROR(AND(OR(AO1:BF15,$BK16)=TRUE,IF(SEARCH(BF$1,$A16)&gt;0,TRUE,FALSE)),"")</f>
        <v/>
      </c>
      <c r="BG16" s="17" t="str">
        <f>IFERROR(AND(OR(AO1:BG15,$BK16)=TRUE,IF(SEARCH(BG$1,$A16)&gt;0,TRUE,FALSE)),"")</f>
        <v/>
      </c>
      <c r="BH16" s="17" t="str">
        <f>IFERROR(AND(OR(AO1:BH15,$BK16)=TRUE,IF(SEARCH(BH$1,$A16)&gt;0,TRUE,FALSE)),"")</f>
        <v/>
      </c>
      <c r="BI16" s="17">
        <f t="shared" si="0"/>
        <v>0</v>
      </c>
      <c r="BJ16" s="17" t="b">
        <f t="shared" si="1"/>
        <v>0</v>
      </c>
      <c r="BK16" s="17" t="b">
        <f t="shared" si="2"/>
        <v>0</v>
      </c>
      <c r="BL16" s="17" t="b">
        <f t="shared" si="3"/>
        <v>0</v>
      </c>
      <c r="BM16" s="17" t="b">
        <f>IF(D16&gt;INDEX('Overview (RESPONSES REQUIRED)'!$F$60:$F$63,MATCH(E16,'Overview (RESPONSES REQUIRED)'!$B$60:$B$63,0)),FALSE,TRUE)</f>
        <v>0</v>
      </c>
      <c r="BN16" s="17" t="b">
        <f>IF(INDEX('Overview (RESPONSES REQUIRED)'!$D$60:$D$63,MATCH(E16,'Overview (RESPONSES REQUIRED)'!$B$60:$B$63,0)) = "Y", TRUE, FALSE)</f>
        <v>0</v>
      </c>
      <c r="BO16" s="17" t="str">
        <f t="shared" si="4"/>
        <v>N</v>
      </c>
    </row>
    <row r="17" spans="1:67" ht="27" x14ac:dyDescent="0.15">
      <c r="A17" s="17" t="s">
        <v>2438</v>
      </c>
      <c r="B17" s="17">
        <v>4</v>
      </c>
      <c r="C17" s="17">
        <v>2</v>
      </c>
      <c r="D17" s="17">
        <v>14</v>
      </c>
      <c r="E17" s="17" t="s">
        <v>2424</v>
      </c>
      <c r="F17" s="17" t="str">
        <f>IF('ENDC-NRCA'!S20="Y", "Y", IF('ENDC-NRCA'!S20="N", "N", 0))</f>
        <v>N</v>
      </c>
      <c r="G17" s="17" t="b">
        <f>IFERROR(AND(OR(G1:H16,$BK17)=TRUE,IF(SEARCH(G$1,$A17)&gt;0,TRUE,FALSE)),"")</f>
        <v>0</v>
      </c>
      <c r="H17" s="17" t="str">
        <f>IFERROR(AND(OR(H1:H16,$BK17)=TRUE,IF(SEARCH(H$1,$A17)&gt;0,TRUE,FALSE)),"")</f>
        <v/>
      </c>
      <c r="I17" s="17" t="str">
        <f>IFERROR(AND(OR(I1:L16,$BK17)=TRUE,IF(SEARCH(I$1,$A17)&gt;0,TRUE,FALSE)),"")</f>
        <v/>
      </c>
      <c r="J17" s="17" t="str">
        <f>IFERROR(AND(OR(J1:L16,$BK17)=TRUE,IF(SEARCH(J$1,$A17)&gt;0,TRUE,FALSE)),"")</f>
        <v/>
      </c>
      <c r="K17" s="17" t="str">
        <f>IFERROR(AND(OR(K1:L16,$BK17)=TRUE,IF(SEARCH(K$1,$A17)&gt;0,TRUE,FALSE)),"")</f>
        <v/>
      </c>
      <c r="L17" s="17" t="b">
        <f>IFERROR(AND(OR(L1:L16,$BK17)=TRUE,IF(SEARCH(L$1,$A17)&gt;0,TRUE,FALSE)),"")</f>
        <v>0</v>
      </c>
      <c r="M17" s="17" t="b">
        <f>IFERROR(AND(OR(M1:M16,$BK17)=TRUE,IF(SEARCH(M$1,$A17)&gt;0,TRUE,FALSE)),"")</f>
        <v>0</v>
      </c>
      <c r="N17" s="17" t="b">
        <f>IFERROR(AND(OR(N1:Q16,$BK17)=TRUE,IF(SEARCH(N$1,$A17)&gt;0,TRUE,FALSE)),"")</f>
        <v>0</v>
      </c>
      <c r="O17" s="17" t="str">
        <f>IFERROR(AND(OR(O1:Q16,$BK17)=TRUE,IF(SEARCH(O$1,$A17)&gt;0,TRUE,FALSE)),"")</f>
        <v/>
      </c>
      <c r="P17" s="17" t="str">
        <f>IFERROR(AND(OR(P1:Q16,$BK17)=TRUE,IF(SEARCH(P$1,$A17)&gt;0,TRUE,FALSE)),"")</f>
        <v/>
      </c>
      <c r="Q17" s="17" t="str">
        <f>IFERROR(AND(OR(Q1:Q16,$BK17)=TRUE,IF(SEARCH(Q$1,$A17)&gt;0,TRUE,FALSE)),"")</f>
        <v/>
      </c>
      <c r="R17" s="17" t="str">
        <f>IFERROR(AND(OR(R1:S16,$BK17)=TRUE,IF(SEARCH(R$1,$A17)&gt;0,TRUE,FALSE)),"")</f>
        <v/>
      </c>
      <c r="S17" s="17" t="str">
        <f>IFERROR(AND(OR(S1:S16,$BK17)=TRUE,IF(SEARCH(S$1,$A17)&gt;0,TRUE,FALSE)),"")</f>
        <v/>
      </c>
      <c r="T17" s="17" t="b">
        <f>IFERROR(AND(OR(T1:T16,$BK17)=TRUE,IF(SEARCH(T$1,$A17)&gt;0,TRUE,FALSE)),"")</f>
        <v>0</v>
      </c>
      <c r="U17" s="17" t="str">
        <f>IFERROR(AND(OR(U1:V16,$BK17)=TRUE,IF(SEARCH(U$1,$A17)&gt;0,TRUE,FALSE)),"")</f>
        <v/>
      </c>
      <c r="V17" s="17" t="str">
        <f>IFERROR(AND(OR(V1:V16,$BK17)=TRUE,IF(SEARCH(V$1,$A17)&gt;0,TRUE,FALSE)),"")</f>
        <v/>
      </c>
      <c r="W17" s="17" t="str">
        <f>IFERROR(AND(OR(W1:Z16,$BK17)=TRUE,IF(SEARCH(W$1,$A17)&gt;0,TRUE,FALSE)),"")</f>
        <v/>
      </c>
      <c r="X17" s="17" t="str">
        <f>IFERROR(AND(OR(X1:Z16,$BK17)=TRUE,IF(SEARCH(X$1,$A17)&gt;0,TRUE,FALSE)),"")</f>
        <v/>
      </c>
      <c r="Y17" s="17" t="str">
        <f>IFERROR(AND(OR(Y1:Z16,$BK17)=TRUE,IF(SEARCH(Y$1,$A17)&gt;0,TRUE,FALSE)),"")</f>
        <v/>
      </c>
      <c r="Z17" s="17" t="str">
        <f>IFERROR(AND(OR(Z1:Z16,$BK17)=TRUE,IF(SEARCH(Z$1,$A17)&gt;0,TRUE,FALSE)),"")</f>
        <v/>
      </c>
      <c r="AA17" s="17" t="b">
        <f>IFERROR(AND(OR(AA1:AA16,$BK17)=TRUE,IF(SEARCH(AA$1,$A17)&gt;0,TRUE,FALSE)),"")</f>
        <v>0</v>
      </c>
      <c r="AB17" s="17" t="str">
        <f>IFERROR(AND(OR(AB1:AE16,$BK17)=TRUE,IF(SEARCH(AB$1,$A17)&gt;0,TRUE,FALSE)),"")</f>
        <v/>
      </c>
      <c r="AC17" s="17" t="str">
        <f>IFERROR(AND(OR(AC1:AE16,$BK17)=TRUE,IF(SEARCH(AC$1,$A17)&gt;0,TRUE,FALSE)),"")</f>
        <v/>
      </c>
      <c r="AD17" s="17" t="str">
        <f>IFERROR(AND(OR(AD1:AE16,$BK17)=TRUE,IF(SEARCH(AD$1,$A17)&gt;0,TRUE,FALSE)),"")</f>
        <v/>
      </c>
      <c r="AE17" s="17" t="str">
        <f>IFERROR(AND(OR(AE1:AE16,$BK17)=TRUE,IF(SEARCH(AE$1,$A17)&gt;0,TRUE,FALSE)),"")</f>
        <v/>
      </c>
      <c r="AF17" s="17" t="str">
        <f>IFERROR(AND(OR(AF1:AG16,$BK17)=TRUE,IF(SEARCH(AF$1,$A17)&gt;0,TRUE,FALSE)),"")</f>
        <v/>
      </c>
      <c r="AG17" s="17" t="str">
        <f>IFERROR(AND(OR(AG1:AG16,$BK17)=TRUE,IF(SEARCH(AG$1,$A17)&gt;0,TRUE,FALSE)),"")</f>
        <v/>
      </c>
      <c r="AH17" s="17" t="str">
        <f>IFERROR(AND(OR(AH1:AH16,$BK17)=TRUE,IF(SEARCH(AH$1,$A17)&gt;0,TRUE,FALSE)),"")</f>
        <v/>
      </c>
      <c r="AI17" s="17" t="b">
        <f>IFERROR(AND(OR(AI1:AL16,$BK17)=TRUE,IF(SEARCH(AI$1,$A17)&gt;0,TRUE,FALSE)),"")</f>
        <v>0</v>
      </c>
      <c r="AJ17" s="17" t="str">
        <f>IFERROR(AND(OR(AJ1:AL16,$BK17)=TRUE,IF(SEARCH(AJ$1,$A17)&gt;0,TRUE,FALSE)),"")</f>
        <v/>
      </c>
      <c r="AK17" s="17" t="str">
        <f>IFERROR(AND(OR(AK1:AL16,$BK17)=TRUE,IF(SEARCH(AK$1,$A17)&gt;0,TRUE,FALSE)),"")</f>
        <v/>
      </c>
      <c r="AL17" s="17" t="str">
        <f>IFERROR(AND(OR(AL1:AL16,$BK17)=TRUE,IF(SEARCH(AL$1,$A17)&gt;0,TRUE,FALSE)),"")</f>
        <v/>
      </c>
      <c r="AM17" s="17" t="str">
        <f>IFERROR(AND(OR(AM1:AO16,$BK17)=TRUE,IF(SEARCH(AM$1,$A17)&gt;0,TRUE,FALSE)),"")</f>
        <v/>
      </c>
      <c r="AN17" s="17" t="str">
        <f>IFERROR(AND(OR(AN1:AO16,$BK17)=TRUE,IF(SEARCH(AN$1,$A17)&gt;0,TRUE,FALSE)),"")</f>
        <v/>
      </c>
      <c r="AO17" s="17" t="str">
        <f>IFERROR(AND(OR(AO1:AO16,$BK17)=TRUE,IF(SEARCH(AO$1,$A17)&gt;0,TRUE,FALSE)),"")</f>
        <v/>
      </c>
      <c r="AP17" s="17" t="str">
        <f>IFERROR(AND(OR(AO1:AP16,$BK17)=TRUE,IF(SEARCH(AP$1,$A17)&gt;0,TRUE,FALSE)),"")</f>
        <v/>
      </c>
      <c r="AQ17" s="17" t="str">
        <f>IFERROR(AND(OR(AO1:AQ16,$BK17)=TRUE,IF(SEARCH(AQ$1,$A17)&gt;0,TRUE,FALSE)),"")</f>
        <v/>
      </c>
      <c r="AR17" s="17" t="str">
        <f>IFERROR(AND(OR(AO1:AR16,$BK17)=TRUE,IF(SEARCH(AR$1,$A17)&gt;0,TRUE,FALSE)),"")</f>
        <v/>
      </c>
      <c r="AS17" s="17" t="str">
        <f>IFERROR(AND(OR(AO1:AS16,$BK17)=TRUE,IF(SEARCH(AS$1,$A17)&gt;0,TRUE,FALSE)),"")</f>
        <v/>
      </c>
      <c r="AT17" s="17" t="str">
        <f>IFERROR(AND(OR(AO1:AT16,$BK17)=TRUE,IF(SEARCH(AT$1,$A17)&gt;0,TRUE,FALSE)),"")</f>
        <v/>
      </c>
      <c r="AU17" s="17" t="str">
        <f>IFERROR(AND(OR(AO1:AU16,$BK17)=TRUE,IF(SEARCH(AU$1,$A17)&gt;0,TRUE,FALSE)),"")</f>
        <v/>
      </c>
      <c r="AV17" s="17" t="str">
        <f>IFERROR(AND(OR(AO1:AV16,$BK17)=TRUE,IF(SEARCH(AV$1,$A17)&gt;0,TRUE,FALSE)),"")</f>
        <v/>
      </c>
      <c r="AW17" s="17" t="str">
        <f>IFERROR(AND(OR(AO1:AW16,$BK17)=TRUE,IF(SEARCH(AW$1,$A17)&gt;0,TRUE,FALSE)),"")</f>
        <v/>
      </c>
      <c r="AX17" s="17" t="str">
        <f>IFERROR(AND(OR(AO1:AX16,$BK17)=TRUE,IF(SEARCH(AX$1,$A17)&gt;0,TRUE,FALSE)),"")</f>
        <v/>
      </c>
      <c r="AY17" s="17" t="str">
        <f>IFERROR(AND(OR(AO1:AY16,$BK17)=TRUE,IF(SEARCH(AY$1,$A17)&gt;0,TRUE,FALSE)),"")</f>
        <v/>
      </c>
      <c r="AZ17" s="17" t="str">
        <f>IFERROR(AND(OR(AO1:AZ16,$BK17)=TRUE,IF(SEARCH(AZ$1,$A17)&gt;0,TRUE,FALSE)),"")</f>
        <v/>
      </c>
      <c r="BA17" s="17" t="str">
        <f>IFERROR(AND(OR(AO1:BA16,$BK17)=TRUE,IF(SEARCH(BA$1,$A17)&gt;0,TRUE,FALSE)),"")</f>
        <v/>
      </c>
      <c r="BB17" s="17" t="str">
        <f>IFERROR(AND(OR(AO1:BB16,$BK17)=TRUE,IF(SEARCH(BB$1,$A17)&gt;0,TRUE,FALSE)),"")</f>
        <v/>
      </c>
      <c r="BC17" s="17" t="str">
        <f>IFERROR(AND(OR(AO1:BC16,$BK17)=TRUE,IF(SEARCH(BC$1,$A17)&gt;0,TRUE,FALSE)),"")</f>
        <v/>
      </c>
      <c r="BD17" s="17" t="str">
        <f>IFERROR(AND(OR(AO1:BD16,$BK17)=TRUE,IF(SEARCH(BD$1,$A17)&gt;0,TRUE,FALSE)),"")</f>
        <v/>
      </c>
      <c r="BE17" s="17" t="str">
        <f>IFERROR(AND(OR(AO1:BE16,$BK17)=TRUE,IF(SEARCH(BE$1,$A17)&gt;0,TRUE,FALSE)),"")</f>
        <v/>
      </c>
      <c r="BF17" s="17" t="str">
        <f>IFERROR(AND(OR(AO1:BF16,$BK17)=TRUE,IF(SEARCH(BF$1,$A17)&gt;0,TRUE,FALSE)),"")</f>
        <v/>
      </c>
      <c r="BG17" s="17" t="str">
        <f>IFERROR(AND(OR(AO1:BG16,$BK17)=TRUE,IF(SEARCH(BG$1,$A17)&gt;0,TRUE,FALSE)),"")</f>
        <v/>
      </c>
      <c r="BH17" s="17" t="str">
        <f>IFERROR(AND(OR(AO1:BH16,$BK17)=TRUE,IF(SEARCH(BH$1,$A17)&gt;0,TRUE,FALSE)),"")</f>
        <v/>
      </c>
      <c r="BI17" s="17">
        <f t="shared" si="0"/>
        <v>0</v>
      </c>
      <c r="BJ17" s="17" t="b">
        <f t="shared" si="1"/>
        <v>0</v>
      </c>
      <c r="BK17" s="17" t="b">
        <f t="shared" si="2"/>
        <v>0</v>
      </c>
      <c r="BL17" s="17" t="b">
        <f t="shared" si="3"/>
        <v>0</v>
      </c>
      <c r="BM17" s="17" t="b">
        <f>IF(D17&gt;INDEX('Overview (RESPONSES REQUIRED)'!$F$60:$F$63,MATCH(E17,'Overview (RESPONSES REQUIRED)'!$B$60:$B$63,0)),FALSE,TRUE)</f>
        <v>0</v>
      </c>
      <c r="BN17" s="17" t="b">
        <f>IF(INDEX('Overview (RESPONSES REQUIRED)'!$D$60:$D$63,MATCH(E17,'Overview (RESPONSES REQUIRED)'!$B$60:$B$63,0)) = "Y", TRUE, FALSE)</f>
        <v>0</v>
      </c>
      <c r="BO17" s="17" t="str">
        <f t="shared" si="4"/>
        <v>N</v>
      </c>
    </row>
    <row r="18" spans="1:67" ht="27" x14ac:dyDescent="0.15">
      <c r="A18" s="17" t="s">
        <v>2439</v>
      </c>
      <c r="B18" s="17">
        <v>4</v>
      </c>
      <c r="C18" s="17">
        <v>2</v>
      </c>
      <c r="D18" s="17">
        <v>14</v>
      </c>
      <c r="E18" s="17" t="s">
        <v>2424</v>
      </c>
      <c r="F18" s="17" t="str">
        <f>IF('ENDC-NRCA'!S21="Y", "Y", IF('ENDC-NRCA'!S21="N", "N", 0))</f>
        <v>N</v>
      </c>
      <c r="G18" s="17" t="str">
        <f>IFERROR(AND(OR(G1:H17,$BK18)=TRUE,IF(SEARCH(G$1,$A18)&gt;0,TRUE,FALSE)),"")</f>
        <v/>
      </c>
      <c r="H18" s="17" t="b">
        <f>IFERROR(AND(OR(H1:H17,$BK18)=TRUE,IF(SEARCH(H$1,$A18)&gt;0,TRUE,FALSE)),"")</f>
        <v>0</v>
      </c>
      <c r="I18" s="17" t="str">
        <f>IFERROR(AND(OR(I1:L17,$BK18)=TRUE,IF(SEARCH(I$1,$A18)&gt;0,TRUE,FALSE)),"")</f>
        <v/>
      </c>
      <c r="J18" s="17" t="b">
        <f>IFERROR(AND(OR(J1:L17,$BK18)=TRUE,IF(SEARCH(J$1,$A18)&gt;0,TRUE,FALSE)),"")</f>
        <v>0</v>
      </c>
      <c r="K18" s="17" t="str">
        <f>IFERROR(AND(OR(K1:L17,$BK18)=TRUE,IF(SEARCH(K$1,$A18)&gt;0,TRUE,FALSE)),"")</f>
        <v/>
      </c>
      <c r="L18" s="17" t="str">
        <f>IFERROR(AND(OR(L1:L17,$BK18)=TRUE,IF(SEARCH(L$1,$A18)&gt;0,TRUE,FALSE)),"")</f>
        <v/>
      </c>
      <c r="M18" s="17" t="b">
        <f>IFERROR(AND(OR(M1:M17,$BK18)=TRUE,IF(SEARCH(M$1,$A18)&gt;0,TRUE,FALSE)),"")</f>
        <v>0</v>
      </c>
      <c r="N18" s="17" t="str">
        <f>IFERROR(AND(OR(N1:Q17,$BK18)=TRUE,IF(SEARCH(N$1,$A18)&gt;0,TRUE,FALSE)),"")</f>
        <v/>
      </c>
      <c r="O18" s="17" t="str">
        <f>IFERROR(AND(OR(O1:Q17,$BK18)=TRUE,IF(SEARCH(O$1,$A18)&gt;0,TRUE,FALSE)),"")</f>
        <v/>
      </c>
      <c r="P18" s="17" t="b">
        <f>IFERROR(AND(OR(P1:Q17,$BK18)=TRUE,IF(SEARCH(P$1,$A18)&gt;0,TRUE,FALSE)),"")</f>
        <v>0</v>
      </c>
      <c r="Q18" s="17" t="str">
        <f>IFERROR(AND(OR(Q1:Q17,$BK18)=TRUE,IF(SEARCH(Q$1,$A18)&gt;0,TRUE,FALSE)),"")</f>
        <v/>
      </c>
      <c r="R18" s="17" t="str">
        <f>IFERROR(AND(OR(R1:S17,$BK18)=TRUE,IF(SEARCH(R$1,$A18)&gt;0,TRUE,FALSE)),"")</f>
        <v/>
      </c>
      <c r="S18" s="17" t="str">
        <f>IFERROR(AND(OR(S1:S17,$BK18)=TRUE,IF(SEARCH(S$1,$A18)&gt;0,TRUE,FALSE)),"")</f>
        <v/>
      </c>
      <c r="T18" s="17" t="b">
        <f>IFERROR(AND(OR(T1:T17,$BK18)=TRUE,IF(SEARCH(T$1,$A18)&gt;0,TRUE,FALSE)),"")</f>
        <v>0</v>
      </c>
      <c r="U18" s="17" t="str">
        <f>IFERROR(AND(OR(U1:V17,$BK18)=TRUE,IF(SEARCH(U$1,$A18)&gt;0,TRUE,FALSE)),"")</f>
        <v/>
      </c>
      <c r="V18" s="17" t="str">
        <f>IFERROR(AND(OR(V1:V17,$BK18)=TRUE,IF(SEARCH(V$1,$A18)&gt;0,TRUE,FALSE)),"")</f>
        <v/>
      </c>
      <c r="W18" s="17" t="str">
        <f>IFERROR(AND(OR(W1:Z17,$BK18)=TRUE,IF(SEARCH(W$1,$A18)&gt;0,TRUE,FALSE)),"")</f>
        <v/>
      </c>
      <c r="X18" s="17" t="str">
        <f>IFERROR(AND(OR(X1:Z17,$BK18)=TRUE,IF(SEARCH(X$1,$A18)&gt;0,TRUE,FALSE)),"")</f>
        <v/>
      </c>
      <c r="Y18" s="17" t="str">
        <f>IFERROR(AND(OR(Y1:Z17,$BK18)=TRUE,IF(SEARCH(Y$1,$A18)&gt;0,TRUE,FALSE)),"")</f>
        <v/>
      </c>
      <c r="Z18" s="17" t="str">
        <f>IFERROR(AND(OR(Z1:Z17,$BK18)=TRUE,IF(SEARCH(Z$1,$A18)&gt;0,TRUE,FALSE)),"")</f>
        <v/>
      </c>
      <c r="AA18" s="17" t="b">
        <f>IFERROR(AND(OR(AA1:AA17,$BK18)=TRUE,IF(SEARCH(AA$1,$A18)&gt;0,TRUE,FALSE)),"")</f>
        <v>0</v>
      </c>
      <c r="AB18" s="17" t="str">
        <f>IFERROR(AND(OR(AB1:AE17,$BK18)=TRUE,IF(SEARCH(AB$1,$A18)&gt;0,TRUE,FALSE)),"")</f>
        <v/>
      </c>
      <c r="AC18" s="17" t="str">
        <f>IFERROR(AND(OR(AC1:AE17,$BK18)=TRUE,IF(SEARCH(AC$1,$A18)&gt;0,TRUE,FALSE)),"")</f>
        <v/>
      </c>
      <c r="AD18" s="17" t="str">
        <f>IFERROR(AND(OR(AD1:AE17,$BK18)=TRUE,IF(SEARCH(AD$1,$A18)&gt;0,TRUE,FALSE)),"")</f>
        <v/>
      </c>
      <c r="AE18" s="17" t="str">
        <f>IFERROR(AND(OR(AE1:AE17,$BK18)=TRUE,IF(SEARCH(AE$1,$A18)&gt;0,TRUE,FALSE)),"")</f>
        <v/>
      </c>
      <c r="AF18" s="17" t="str">
        <f>IFERROR(AND(OR(AF1:AG17,$BK18)=TRUE,IF(SEARCH(AF$1,$A18)&gt;0,TRUE,FALSE)),"")</f>
        <v/>
      </c>
      <c r="AG18" s="17" t="str">
        <f>IFERROR(AND(OR(AG1:AG17,$BK18)=TRUE,IF(SEARCH(AG$1,$A18)&gt;0,TRUE,FALSE)),"")</f>
        <v/>
      </c>
      <c r="AH18" s="17" t="str">
        <f>IFERROR(AND(OR(AH1:AH17,$BK18)=TRUE,IF(SEARCH(AH$1,$A18)&gt;0,TRUE,FALSE)),"")</f>
        <v/>
      </c>
      <c r="AI18" s="17" t="b">
        <f>IFERROR(AND(OR(AI1:AL17,$BK18)=TRUE,IF(SEARCH(AI$1,$A18)&gt;0,TRUE,FALSE)),"")</f>
        <v>0</v>
      </c>
      <c r="AJ18" s="17" t="str">
        <f>IFERROR(AND(OR(AJ1:AL17,$BK18)=TRUE,IF(SEARCH(AJ$1,$A18)&gt;0,TRUE,FALSE)),"")</f>
        <v/>
      </c>
      <c r="AK18" s="17" t="str">
        <f>IFERROR(AND(OR(AK1:AL17,$BK18)=TRUE,IF(SEARCH(AK$1,$A18)&gt;0,TRUE,FALSE)),"")</f>
        <v/>
      </c>
      <c r="AL18" s="17" t="str">
        <f>IFERROR(AND(OR(AL1:AL17,$BK18)=TRUE,IF(SEARCH(AL$1,$A18)&gt;0,TRUE,FALSE)),"")</f>
        <v/>
      </c>
      <c r="AM18" s="17" t="str">
        <f>IFERROR(AND(OR(AM1:AO17,$BK18)=TRUE,IF(SEARCH(AM$1,$A18)&gt;0,TRUE,FALSE)),"")</f>
        <v/>
      </c>
      <c r="AN18" s="17" t="str">
        <f>IFERROR(AND(OR(AN1:AO17,$BK18)=TRUE,IF(SEARCH(AN$1,$A18)&gt;0,TRUE,FALSE)),"")</f>
        <v/>
      </c>
      <c r="AO18" s="17" t="str">
        <f>IFERROR(AND(OR(AO1:AO17,$BK18)=TRUE,IF(SEARCH(AO$1,$A18)&gt;0,TRUE,FALSE)),"")</f>
        <v/>
      </c>
      <c r="AP18" s="17" t="str">
        <f>IFERROR(AND(OR(AO1:AP17,$BK18)=TRUE,IF(SEARCH(AP$1,$A18)&gt;0,TRUE,FALSE)),"")</f>
        <v/>
      </c>
      <c r="AQ18" s="17" t="str">
        <f>IFERROR(AND(OR(AO1:AQ17,$BK18)=TRUE,IF(SEARCH(AQ$1,$A18)&gt;0,TRUE,FALSE)),"")</f>
        <v/>
      </c>
      <c r="AR18" s="17" t="str">
        <f>IFERROR(AND(OR(AO1:AR17,$BK18)=TRUE,IF(SEARCH(AR$1,$A18)&gt;0,TRUE,FALSE)),"")</f>
        <v/>
      </c>
      <c r="AS18" s="17" t="str">
        <f>IFERROR(AND(OR(AO1:AS17,$BK18)=TRUE,IF(SEARCH(AS$1,$A18)&gt;0,TRUE,FALSE)),"")</f>
        <v/>
      </c>
      <c r="AT18" s="17" t="str">
        <f>IFERROR(AND(OR(AO1:AT17,$BK18)=TRUE,IF(SEARCH(AT$1,$A18)&gt;0,TRUE,FALSE)),"")</f>
        <v/>
      </c>
      <c r="AU18" s="17" t="str">
        <f>IFERROR(AND(OR(AO1:AU17,$BK18)=TRUE,IF(SEARCH(AU$1,$A18)&gt;0,TRUE,FALSE)),"")</f>
        <v/>
      </c>
      <c r="AV18" s="17" t="str">
        <f>IFERROR(AND(OR(AO1:AV17,$BK18)=TRUE,IF(SEARCH(AV$1,$A18)&gt;0,TRUE,FALSE)),"")</f>
        <v/>
      </c>
      <c r="AW18" s="17" t="str">
        <f>IFERROR(AND(OR(AO1:AW17,$BK18)=TRUE,IF(SEARCH(AW$1,$A18)&gt;0,TRUE,FALSE)),"")</f>
        <v/>
      </c>
      <c r="AX18" s="17" t="str">
        <f>IFERROR(AND(OR(AO1:AX17,$BK18)=TRUE,IF(SEARCH(AX$1,$A18)&gt;0,TRUE,FALSE)),"")</f>
        <v/>
      </c>
      <c r="AY18" s="17" t="str">
        <f>IFERROR(AND(OR(AO1:AY17,$BK18)=TRUE,IF(SEARCH(AY$1,$A18)&gt;0,TRUE,FALSE)),"")</f>
        <v/>
      </c>
      <c r="AZ18" s="17" t="str">
        <f>IFERROR(AND(OR(AO1:AZ17,$BK18)=TRUE,IF(SEARCH(AZ$1,$A18)&gt;0,TRUE,FALSE)),"")</f>
        <v/>
      </c>
      <c r="BA18" s="17" t="str">
        <f>IFERROR(AND(OR(AO1:BA17,$BK18)=TRUE,IF(SEARCH(BA$1,$A18)&gt;0,TRUE,FALSE)),"")</f>
        <v/>
      </c>
      <c r="BB18" s="17" t="str">
        <f>IFERROR(AND(OR(AO1:BB17,$BK18)=TRUE,IF(SEARCH(BB$1,$A18)&gt;0,TRUE,FALSE)),"")</f>
        <v/>
      </c>
      <c r="BC18" s="17" t="str">
        <f>IFERROR(AND(OR(AO1:BC17,$BK18)=TRUE,IF(SEARCH(BC$1,$A18)&gt;0,TRUE,FALSE)),"")</f>
        <v/>
      </c>
      <c r="BD18" s="17" t="str">
        <f>IFERROR(AND(OR(AO1:BD17,$BK18)=TRUE,IF(SEARCH(BD$1,$A18)&gt;0,TRUE,FALSE)),"")</f>
        <v/>
      </c>
      <c r="BE18" s="17" t="str">
        <f>IFERROR(AND(OR(AO1:BE17,$BK18)=TRUE,IF(SEARCH(BE$1,$A18)&gt;0,TRUE,FALSE)),"")</f>
        <v/>
      </c>
      <c r="BF18" s="17" t="str">
        <f>IFERROR(AND(OR(AO1:BF17,$BK18)=TRUE,IF(SEARCH(BF$1,$A18)&gt;0,TRUE,FALSE)),"")</f>
        <v/>
      </c>
      <c r="BG18" s="17" t="str">
        <f>IFERROR(AND(OR(AO1:BG17,$BK18)=TRUE,IF(SEARCH(BG$1,$A18)&gt;0,TRUE,FALSE)),"")</f>
        <v/>
      </c>
      <c r="BH18" s="17" t="str">
        <f>IFERROR(AND(OR(AO1:BH17,$BK18)=TRUE,IF(SEARCH(BH$1,$A18)&gt;0,TRUE,FALSE)),"")</f>
        <v/>
      </c>
      <c r="BI18" s="17">
        <f t="shared" si="0"/>
        <v>0</v>
      </c>
      <c r="BJ18" s="17" t="b">
        <f t="shared" si="1"/>
        <v>0</v>
      </c>
      <c r="BK18" s="17" t="b">
        <f t="shared" si="2"/>
        <v>0</v>
      </c>
      <c r="BL18" s="17" t="b">
        <f t="shared" si="3"/>
        <v>0</v>
      </c>
      <c r="BM18" s="17" t="b">
        <f>IF(D18&gt;INDEX('Overview (RESPONSES REQUIRED)'!$F$60:$F$63,MATCH(E18,'Overview (RESPONSES REQUIRED)'!$B$60:$B$63,0)),FALSE,TRUE)</f>
        <v>0</v>
      </c>
      <c r="BN18" s="17" t="b">
        <f>IF(INDEX('Overview (RESPONSES REQUIRED)'!$D$60:$D$63,MATCH(E18,'Overview (RESPONSES REQUIRED)'!$B$60:$B$63,0)) = "Y", TRUE, FALSE)</f>
        <v>0</v>
      </c>
      <c r="BO18" s="17" t="str">
        <f t="shared" si="4"/>
        <v>N</v>
      </c>
    </row>
    <row r="19" spans="1:67" ht="27" x14ac:dyDescent="0.15">
      <c r="A19" s="17" t="s">
        <v>2440</v>
      </c>
      <c r="B19" s="17">
        <v>4</v>
      </c>
      <c r="C19" s="17">
        <v>2</v>
      </c>
      <c r="D19" s="17">
        <v>14</v>
      </c>
      <c r="E19" s="17" t="s">
        <v>2424</v>
      </c>
      <c r="F19" s="17" t="str">
        <f>IF('ENDC-NRCA'!S22="Y", "Y", IF('ENDC-NRCA'!S22="N", "N", 0))</f>
        <v>N</v>
      </c>
      <c r="G19" s="17" t="b">
        <f>IFERROR(AND(OR(G1:H18,$BK19)=TRUE,IF(SEARCH(G$1,$A19)&gt;0,TRUE,FALSE)),"")</f>
        <v>0</v>
      </c>
      <c r="H19" s="17" t="str">
        <f>IFERROR(AND(OR(H1:H18,$BK19)=TRUE,IF(SEARCH(H$1,$A19)&gt;0,TRUE,FALSE)),"")</f>
        <v/>
      </c>
      <c r="I19" s="17" t="b">
        <f>IFERROR(AND(OR(I1:L18,$BK19)=TRUE,IF(SEARCH(I$1,$A19)&gt;0,TRUE,FALSE)),"")</f>
        <v>0</v>
      </c>
      <c r="J19" s="17" t="str">
        <f>IFERROR(AND(OR(J1:L18,$BK19)=TRUE,IF(SEARCH(J$1,$A19)&gt;0,TRUE,FALSE)),"")</f>
        <v/>
      </c>
      <c r="K19" s="17" t="str">
        <f>IFERROR(AND(OR(K1:L18,$BK19)=TRUE,IF(SEARCH(K$1,$A19)&gt;0,TRUE,FALSE)),"")</f>
        <v/>
      </c>
      <c r="L19" s="17" t="str">
        <f>IFERROR(AND(OR(L1:L18,$BK19)=TRUE,IF(SEARCH(L$1,$A19)&gt;0,TRUE,FALSE)),"")</f>
        <v/>
      </c>
      <c r="M19" s="17" t="b">
        <f>IFERROR(AND(OR(M1:M18,$BK19)=TRUE,IF(SEARCH(M$1,$A19)&gt;0,TRUE,FALSE)),"")</f>
        <v>0</v>
      </c>
      <c r="N19" s="17" t="str">
        <f>IFERROR(AND(OR(N1:Q18,$BK19)=TRUE,IF(SEARCH(N$1,$A19)&gt;0,TRUE,FALSE)),"")</f>
        <v/>
      </c>
      <c r="O19" s="17" t="str">
        <f>IFERROR(AND(OR(O1:Q18,$BK19)=TRUE,IF(SEARCH(O$1,$A19)&gt;0,TRUE,FALSE)),"")</f>
        <v/>
      </c>
      <c r="P19" s="17" t="str">
        <f>IFERROR(AND(OR(P1:Q18,$BK19)=TRUE,IF(SEARCH(P$1,$A19)&gt;0,TRUE,FALSE)),"")</f>
        <v/>
      </c>
      <c r="Q19" s="17" t="b">
        <f>IFERROR(AND(OR(Q1:Q18,$BK19)=TRUE,IF(SEARCH(Q$1,$A19)&gt;0,TRUE,FALSE)),"")</f>
        <v>0</v>
      </c>
      <c r="R19" s="17" t="str">
        <f>IFERROR(AND(OR(R1:S18,$BK19)=TRUE,IF(SEARCH(R$1,$A19)&gt;0,TRUE,FALSE)),"")</f>
        <v/>
      </c>
      <c r="S19" s="17" t="str">
        <f>IFERROR(AND(OR(S1:S18,$BK19)=TRUE,IF(SEARCH(S$1,$A19)&gt;0,TRUE,FALSE)),"")</f>
        <v/>
      </c>
      <c r="T19" s="17" t="b">
        <f>IFERROR(AND(OR(T1:T18,$BK19)=TRUE,IF(SEARCH(T$1,$A19)&gt;0,TRUE,FALSE)),"")</f>
        <v>0</v>
      </c>
      <c r="U19" s="17" t="str">
        <f>IFERROR(AND(OR(U1:V18,$BK19)=TRUE,IF(SEARCH(U$1,$A19)&gt;0,TRUE,FALSE)),"")</f>
        <v/>
      </c>
      <c r="V19" s="17" t="str">
        <f>IFERROR(AND(OR(V1:V18,$BK19)=TRUE,IF(SEARCH(V$1,$A19)&gt;0,TRUE,FALSE)),"")</f>
        <v/>
      </c>
      <c r="W19" s="17" t="str">
        <f>IFERROR(AND(OR(W1:Z18,$BK19)=TRUE,IF(SEARCH(W$1,$A19)&gt;0,TRUE,FALSE)),"")</f>
        <v/>
      </c>
      <c r="X19" s="17" t="str">
        <f>IFERROR(AND(OR(X1:Z18,$BK19)=TRUE,IF(SEARCH(X$1,$A19)&gt;0,TRUE,FALSE)),"")</f>
        <v/>
      </c>
      <c r="Y19" s="17" t="str">
        <f>IFERROR(AND(OR(Y1:Z18,$BK19)=TRUE,IF(SEARCH(Y$1,$A19)&gt;0,TRUE,FALSE)),"")</f>
        <v/>
      </c>
      <c r="Z19" s="17" t="str">
        <f>IFERROR(AND(OR(Z1:Z18,$BK19)=TRUE,IF(SEARCH(Z$1,$A19)&gt;0,TRUE,FALSE)),"")</f>
        <v/>
      </c>
      <c r="AA19" s="17" t="b">
        <f>IFERROR(AND(OR(AA1:AA18,$BK19)=TRUE,IF(SEARCH(AA$1,$A19)&gt;0,TRUE,FALSE)),"")</f>
        <v>0</v>
      </c>
      <c r="AB19" s="17" t="str">
        <f>IFERROR(AND(OR(AB1:AE18,$BK19)=TRUE,IF(SEARCH(AB$1,$A19)&gt;0,TRUE,FALSE)),"")</f>
        <v/>
      </c>
      <c r="AC19" s="17" t="str">
        <f>IFERROR(AND(OR(AC1:AE18,$BK19)=TRUE,IF(SEARCH(AC$1,$A19)&gt;0,TRUE,FALSE)),"")</f>
        <v/>
      </c>
      <c r="AD19" s="17" t="str">
        <f>IFERROR(AND(OR(AD1:AE18,$BK19)=TRUE,IF(SEARCH(AD$1,$A19)&gt;0,TRUE,FALSE)),"")</f>
        <v/>
      </c>
      <c r="AE19" s="17" t="str">
        <f>IFERROR(AND(OR(AE1:AE18,$BK19)=TRUE,IF(SEARCH(AE$1,$A19)&gt;0,TRUE,FALSE)),"")</f>
        <v/>
      </c>
      <c r="AF19" s="17" t="str">
        <f>IFERROR(AND(OR(AF1:AG18,$BK19)=TRUE,IF(SEARCH(AF$1,$A19)&gt;0,TRUE,FALSE)),"")</f>
        <v/>
      </c>
      <c r="AG19" s="17" t="str">
        <f>IFERROR(AND(OR(AG1:AG18,$BK19)=TRUE,IF(SEARCH(AG$1,$A19)&gt;0,TRUE,FALSE)),"")</f>
        <v/>
      </c>
      <c r="AH19" s="17" t="str">
        <f>IFERROR(AND(OR(AH1:AH18,$BK19)=TRUE,IF(SEARCH(AH$1,$A19)&gt;0,TRUE,FALSE)),"")</f>
        <v/>
      </c>
      <c r="AI19" s="17" t="b">
        <f>IFERROR(AND(OR(AI1:AL18,$BK19)=TRUE,IF(SEARCH(AI$1,$A19)&gt;0,TRUE,FALSE)),"")</f>
        <v>0</v>
      </c>
      <c r="AJ19" s="17" t="str">
        <f>IFERROR(AND(OR(AJ1:AL18,$BK19)=TRUE,IF(SEARCH(AJ$1,$A19)&gt;0,TRUE,FALSE)),"")</f>
        <v/>
      </c>
      <c r="AK19" s="17" t="str">
        <f>IFERROR(AND(OR(AK1:AL18,$BK19)=TRUE,IF(SEARCH(AK$1,$A19)&gt;0,TRUE,FALSE)),"")</f>
        <v/>
      </c>
      <c r="AL19" s="17" t="str">
        <f>IFERROR(AND(OR(AL1:AL18,$BK19)=TRUE,IF(SEARCH(AL$1,$A19)&gt;0,TRUE,FALSE)),"")</f>
        <v/>
      </c>
      <c r="AM19" s="17" t="str">
        <f>IFERROR(AND(OR(AM1:AO18,$BK19)=TRUE,IF(SEARCH(AM$1,$A19)&gt;0,TRUE,FALSE)),"")</f>
        <v/>
      </c>
      <c r="AN19" s="17" t="str">
        <f>IFERROR(AND(OR(AN1:AO18,$BK19)=TRUE,IF(SEARCH(AN$1,$A19)&gt;0,TRUE,FALSE)),"")</f>
        <v/>
      </c>
      <c r="AO19" s="17" t="str">
        <f>IFERROR(AND(OR(AO1:AO18,$BK19)=TRUE,IF(SEARCH(AO$1,$A19)&gt;0,TRUE,FALSE)),"")</f>
        <v/>
      </c>
      <c r="AP19" s="17" t="str">
        <f>IFERROR(AND(OR(AO1:AP18,$BK19)=TRUE,IF(SEARCH(AP$1,$A19)&gt;0,TRUE,FALSE)),"")</f>
        <v/>
      </c>
      <c r="AQ19" s="17" t="str">
        <f>IFERROR(AND(OR(AO1:AQ18,$BK19)=TRUE,IF(SEARCH(AQ$1,$A19)&gt;0,TRUE,FALSE)),"")</f>
        <v/>
      </c>
      <c r="AR19" s="17" t="str">
        <f>IFERROR(AND(OR(AO1:AR18,$BK19)=TRUE,IF(SEARCH(AR$1,$A19)&gt;0,TRUE,FALSE)),"")</f>
        <v/>
      </c>
      <c r="AS19" s="17" t="str">
        <f>IFERROR(AND(OR(AO1:AS18,$BK19)=TRUE,IF(SEARCH(AS$1,$A19)&gt;0,TRUE,FALSE)),"")</f>
        <v/>
      </c>
      <c r="AT19" s="17" t="str">
        <f>IFERROR(AND(OR(AO1:AT18,$BK19)=TRUE,IF(SEARCH(AT$1,$A19)&gt;0,TRUE,FALSE)),"")</f>
        <v/>
      </c>
      <c r="AU19" s="17" t="str">
        <f>IFERROR(AND(OR(AO1:AU18,$BK19)=TRUE,IF(SEARCH(AU$1,$A19)&gt;0,TRUE,FALSE)),"")</f>
        <v/>
      </c>
      <c r="AV19" s="17" t="str">
        <f>IFERROR(AND(OR(AO1:AV18,$BK19)=TRUE,IF(SEARCH(AV$1,$A19)&gt;0,TRUE,FALSE)),"")</f>
        <v/>
      </c>
      <c r="AW19" s="17" t="str">
        <f>IFERROR(AND(OR(AO1:AW18,$BK19)=TRUE,IF(SEARCH(AW$1,$A19)&gt;0,TRUE,FALSE)),"")</f>
        <v/>
      </c>
      <c r="AX19" s="17" t="str">
        <f>IFERROR(AND(OR(AO1:AX18,$BK19)=TRUE,IF(SEARCH(AX$1,$A19)&gt;0,TRUE,FALSE)),"")</f>
        <v/>
      </c>
      <c r="AY19" s="17" t="str">
        <f>IFERROR(AND(OR(AO1:AY18,$BK19)=TRUE,IF(SEARCH(AY$1,$A19)&gt;0,TRUE,FALSE)),"")</f>
        <v/>
      </c>
      <c r="AZ19" s="17" t="str">
        <f>IFERROR(AND(OR(AO1:AZ18,$BK19)=TRUE,IF(SEARCH(AZ$1,$A19)&gt;0,TRUE,FALSE)),"")</f>
        <v/>
      </c>
      <c r="BA19" s="17" t="str">
        <f>IFERROR(AND(OR(AO1:BA18,$BK19)=TRUE,IF(SEARCH(BA$1,$A19)&gt;0,TRUE,FALSE)),"")</f>
        <v/>
      </c>
      <c r="BB19" s="17" t="str">
        <f>IFERROR(AND(OR(AO1:BB18,$BK19)=TRUE,IF(SEARCH(BB$1,$A19)&gt;0,TRUE,FALSE)),"")</f>
        <v/>
      </c>
      <c r="BC19" s="17" t="str">
        <f>IFERROR(AND(OR(AO1:BC18,$BK19)=TRUE,IF(SEARCH(BC$1,$A19)&gt;0,TRUE,FALSE)),"")</f>
        <v/>
      </c>
      <c r="BD19" s="17" t="str">
        <f>IFERROR(AND(OR(AO1:BD18,$BK19)=TRUE,IF(SEARCH(BD$1,$A19)&gt;0,TRUE,FALSE)),"")</f>
        <v/>
      </c>
      <c r="BE19" s="17" t="str">
        <f>IFERROR(AND(OR(AO1:BE18,$BK19)=TRUE,IF(SEARCH(BE$1,$A19)&gt;0,TRUE,FALSE)),"")</f>
        <v/>
      </c>
      <c r="BF19" s="17" t="str">
        <f>IFERROR(AND(OR(AO1:BF18,$BK19)=TRUE,IF(SEARCH(BF$1,$A19)&gt;0,TRUE,FALSE)),"")</f>
        <v/>
      </c>
      <c r="BG19" s="17" t="str">
        <f>IFERROR(AND(OR(AO1:BG18,$BK19)=TRUE,IF(SEARCH(BG$1,$A19)&gt;0,TRUE,FALSE)),"")</f>
        <v/>
      </c>
      <c r="BH19" s="17" t="str">
        <f>IFERROR(AND(OR(AO1:BH18,$BK19)=TRUE,IF(SEARCH(BH$1,$A19)&gt;0,TRUE,FALSE)),"")</f>
        <v/>
      </c>
      <c r="BI19" s="17">
        <f t="shared" si="0"/>
        <v>0</v>
      </c>
      <c r="BJ19" s="17" t="b">
        <f t="shared" si="1"/>
        <v>0</v>
      </c>
      <c r="BK19" s="17" t="b">
        <f t="shared" si="2"/>
        <v>0</v>
      </c>
      <c r="BL19" s="17" t="b">
        <f t="shared" si="3"/>
        <v>0</v>
      </c>
      <c r="BM19" s="17" t="b">
        <f>IF(D19&gt;INDEX('Overview (RESPONSES REQUIRED)'!$F$60:$F$63,MATCH(E19,'Overview (RESPONSES REQUIRED)'!$B$60:$B$63,0)),FALSE,TRUE)</f>
        <v>0</v>
      </c>
      <c r="BN19" s="17" t="b">
        <f>IF(INDEX('Overview (RESPONSES REQUIRED)'!$D$60:$D$63,MATCH(E19,'Overview (RESPONSES REQUIRED)'!$B$60:$B$63,0)) = "Y", TRUE, FALSE)</f>
        <v>0</v>
      </c>
      <c r="BO19" s="17" t="str">
        <f t="shared" si="4"/>
        <v>N</v>
      </c>
    </row>
    <row r="20" spans="1:67" ht="27" x14ac:dyDescent="0.15">
      <c r="A20" s="17" t="s">
        <v>2441</v>
      </c>
      <c r="B20" s="17">
        <v>4</v>
      </c>
      <c r="C20" s="17">
        <v>2</v>
      </c>
      <c r="D20" s="17">
        <v>14</v>
      </c>
      <c r="E20" s="17" t="s">
        <v>2424</v>
      </c>
      <c r="F20" s="17" t="str">
        <f>IF('ENDC-NRCA'!S23="Y", "Y", IF('ENDC-NRCA'!S23="N", "N", 0))</f>
        <v>N</v>
      </c>
      <c r="G20" s="17" t="str">
        <f>IFERROR(AND(OR(G1:H19,$BK20)=TRUE,IF(SEARCH(G$1,$A20)&gt;0,TRUE,FALSE)),"")</f>
        <v/>
      </c>
      <c r="H20" s="17" t="b">
        <f>IFERROR(AND(OR(H1:H19,$BK20)=TRUE,IF(SEARCH(H$1,$A20)&gt;0,TRUE,FALSE)),"")</f>
        <v>0</v>
      </c>
      <c r="I20" s="17" t="str">
        <f>IFERROR(AND(OR(I1:L19,$BK20)=TRUE,IF(SEARCH(I$1,$A20)&gt;0,TRUE,FALSE)),"")</f>
        <v/>
      </c>
      <c r="J20" s="17" t="b">
        <f>IFERROR(AND(OR(J1:L19,$BK20)=TRUE,IF(SEARCH(J$1,$A20)&gt;0,TRUE,FALSE)),"")</f>
        <v>0</v>
      </c>
      <c r="K20" s="17" t="str">
        <f>IFERROR(AND(OR(K1:L19,$BK20)=TRUE,IF(SEARCH(K$1,$A20)&gt;0,TRUE,FALSE)),"")</f>
        <v/>
      </c>
      <c r="L20" s="17" t="str">
        <f>IFERROR(AND(OR(L1:L19,$BK20)=TRUE,IF(SEARCH(L$1,$A20)&gt;0,TRUE,FALSE)),"")</f>
        <v/>
      </c>
      <c r="M20" s="17" t="b">
        <f>IFERROR(AND(OR(M1:M19,$BK20)=TRUE,IF(SEARCH(M$1,$A20)&gt;0,TRUE,FALSE)),"")</f>
        <v>0</v>
      </c>
      <c r="N20" s="17" t="str">
        <f>IFERROR(AND(OR(N1:Q19,$BK20)=TRUE,IF(SEARCH(N$1,$A20)&gt;0,TRUE,FALSE)),"")</f>
        <v/>
      </c>
      <c r="O20" s="17" t="b">
        <f>IFERROR(AND(OR(O1:Q19,$BK20)=TRUE,IF(SEARCH(O$1,$A20)&gt;0,TRUE,FALSE)),"")</f>
        <v>0</v>
      </c>
      <c r="P20" s="17" t="str">
        <f>IFERROR(AND(OR(P1:Q19,$BK20)=TRUE,IF(SEARCH(P$1,$A20)&gt;0,TRUE,FALSE)),"")</f>
        <v/>
      </c>
      <c r="Q20" s="17" t="str">
        <f>IFERROR(AND(OR(Q1:Q19,$BK20)=TRUE,IF(SEARCH(Q$1,$A20)&gt;0,TRUE,FALSE)),"")</f>
        <v/>
      </c>
      <c r="R20" s="17" t="str">
        <f>IFERROR(AND(OR(R1:S19,$BK20)=TRUE,IF(SEARCH(R$1,$A20)&gt;0,TRUE,FALSE)),"")</f>
        <v/>
      </c>
      <c r="S20" s="17" t="str">
        <f>IFERROR(AND(OR(S1:S19,$BK20)=TRUE,IF(SEARCH(S$1,$A20)&gt;0,TRUE,FALSE)),"")</f>
        <v/>
      </c>
      <c r="T20" s="17" t="b">
        <f>IFERROR(AND(OR(T1:T19,$BK20)=TRUE,IF(SEARCH(T$1,$A20)&gt;0,TRUE,FALSE)),"")</f>
        <v>0</v>
      </c>
      <c r="U20" s="17" t="str">
        <f>IFERROR(AND(OR(U1:V19,$BK20)=TRUE,IF(SEARCH(U$1,$A20)&gt;0,TRUE,FALSE)),"")</f>
        <v/>
      </c>
      <c r="V20" s="17" t="str">
        <f>IFERROR(AND(OR(V1:V19,$BK20)=TRUE,IF(SEARCH(V$1,$A20)&gt;0,TRUE,FALSE)),"")</f>
        <v/>
      </c>
      <c r="W20" s="17" t="str">
        <f>IFERROR(AND(OR(W1:Z19,$BK20)=TRUE,IF(SEARCH(W$1,$A20)&gt;0,TRUE,FALSE)),"")</f>
        <v/>
      </c>
      <c r="X20" s="17" t="str">
        <f>IFERROR(AND(OR(X1:Z19,$BK20)=TRUE,IF(SEARCH(X$1,$A20)&gt;0,TRUE,FALSE)),"")</f>
        <v/>
      </c>
      <c r="Y20" s="17" t="str">
        <f>IFERROR(AND(OR(Y1:Z19,$BK20)=TRUE,IF(SEARCH(Y$1,$A20)&gt;0,TRUE,FALSE)),"")</f>
        <v/>
      </c>
      <c r="Z20" s="17" t="str">
        <f>IFERROR(AND(OR(Z1:Z19,$BK20)=TRUE,IF(SEARCH(Z$1,$A20)&gt;0,TRUE,FALSE)),"")</f>
        <v/>
      </c>
      <c r="AA20" s="17" t="b">
        <f>IFERROR(AND(OR(AA1:AA19,$BK20)=TRUE,IF(SEARCH(AA$1,$A20)&gt;0,TRUE,FALSE)),"")</f>
        <v>0</v>
      </c>
      <c r="AB20" s="17" t="str">
        <f>IFERROR(AND(OR(AB1:AE19,$BK20)=TRUE,IF(SEARCH(AB$1,$A20)&gt;0,TRUE,FALSE)),"")</f>
        <v/>
      </c>
      <c r="AC20" s="17" t="str">
        <f>IFERROR(AND(OR(AC1:AE19,$BK20)=TRUE,IF(SEARCH(AC$1,$A20)&gt;0,TRUE,FALSE)),"")</f>
        <v/>
      </c>
      <c r="AD20" s="17" t="str">
        <f>IFERROR(AND(OR(AD1:AE19,$BK20)=TRUE,IF(SEARCH(AD$1,$A20)&gt;0,TRUE,FALSE)),"")</f>
        <v/>
      </c>
      <c r="AE20" s="17" t="str">
        <f>IFERROR(AND(OR(AE1:AE19,$BK20)=TRUE,IF(SEARCH(AE$1,$A20)&gt;0,TRUE,FALSE)),"")</f>
        <v/>
      </c>
      <c r="AF20" s="17" t="str">
        <f>IFERROR(AND(OR(AF1:AG19,$BK20)=TRUE,IF(SEARCH(AF$1,$A20)&gt;0,TRUE,FALSE)),"")</f>
        <v/>
      </c>
      <c r="AG20" s="17" t="str">
        <f>IFERROR(AND(OR(AG1:AG19,$BK20)=TRUE,IF(SEARCH(AG$1,$A20)&gt;0,TRUE,FALSE)),"")</f>
        <v/>
      </c>
      <c r="AH20" s="17" t="str">
        <f>IFERROR(AND(OR(AH1:AH19,$BK20)=TRUE,IF(SEARCH(AH$1,$A20)&gt;0,TRUE,FALSE)),"")</f>
        <v/>
      </c>
      <c r="AI20" s="17" t="b">
        <f>IFERROR(AND(OR(AI1:AL19,$BK20)=TRUE,IF(SEARCH(AI$1,$A20)&gt;0,TRUE,FALSE)),"")</f>
        <v>0</v>
      </c>
      <c r="AJ20" s="17" t="str">
        <f>IFERROR(AND(OR(AJ1:AL19,$BK20)=TRUE,IF(SEARCH(AJ$1,$A20)&gt;0,TRUE,FALSE)),"")</f>
        <v/>
      </c>
      <c r="AK20" s="17" t="str">
        <f>IFERROR(AND(OR(AK1:AL19,$BK20)=TRUE,IF(SEARCH(AK$1,$A20)&gt;0,TRUE,FALSE)),"")</f>
        <v/>
      </c>
      <c r="AL20" s="17" t="str">
        <f>IFERROR(AND(OR(AL1:AL19,$BK20)=TRUE,IF(SEARCH(AL$1,$A20)&gt;0,TRUE,FALSE)),"")</f>
        <v/>
      </c>
      <c r="AM20" s="17" t="str">
        <f>IFERROR(AND(OR(AM1:AO19,$BK20)=TRUE,IF(SEARCH(AM$1,$A20)&gt;0,TRUE,FALSE)),"")</f>
        <v/>
      </c>
      <c r="AN20" s="17" t="str">
        <f>IFERROR(AND(OR(AN1:AO19,$BK20)=TRUE,IF(SEARCH(AN$1,$A20)&gt;0,TRUE,FALSE)),"")</f>
        <v/>
      </c>
      <c r="AO20" s="17" t="str">
        <f>IFERROR(AND(OR(AO1:AO19,$BK20)=TRUE,IF(SEARCH(AO$1,$A20)&gt;0,TRUE,FALSE)),"")</f>
        <v/>
      </c>
      <c r="AP20" s="17" t="str">
        <f>IFERROR(AND(OR(AO1:AP19,$BK20)=TRUE,IF(SEARCH(AP$1,$A20)&gt;0,TRUE,FALSE)),"")</f>
        <v/>
      </c>
      <c r="AQ20" s="17" t="str">
        <f>IFERROR(AND(OR(AO1:AQ19,$BK20)=TRUE,IF(SEARCH(AQ$1,$A20)&gt;0,TRUE,FALSE)),"")</f>
        <v/>
      </c>
      <c r="AR20" s="17" t="str">
        <f>IFERROR(AND(OR(AO1:AR19,$BK20)=TRUE,IF(SEARCH(AR$1,$A20)&gt;0,TRUE,FALSE)),"")</f>
        <v/>
      </c>
      <c r="AS20" s="17" t="str">
        <f>IFERROR(AND(OR(AO1:AS19,$BK20)=TRUE,IF(SEARCH(AS$1,$A20)&gt;0,TRUE,FALSE)),"")</f>
        <v/>
      </c>
      <c r="AT20" s="17" t="str">
        <f>IFERROR(AND(OR(AO1:AT19,$BK20)=TRUE,IF(SEARCH(AT$1,$A20)&gt;0,TRUE,FALSE)),"")</f>
        <v/>
      </c>
      <c r="AU20" s="17" t="str">
        <f>IFERROR(AND(OR(AO1:AU19,$BK20)=TRUE,IF(SEARCH(AU$1,$A20)&gt;0,TRUE,FALSE)),"")</f>
        <v/>
      </c>
      <c r="AV20" s="17" t="str">
        <f>IFERROR(AND(OR(AO1:AV19,$BK20)=TRUE,IF(SEARCH(AV$1,$A20)&gt;0,TRUE,FALSE)),"")</f>
        <v/>
      </c>
      <c r="AW20" s="17" t="str">
        <f>IFERROR(AND(OR(AO1:AW19,$BK20)=TRUE,IF(SEARCH(AW$1,$A20)&gt;0,TRUE,FALSE)),"")</f>
        <v/>
      </c>
      <c r="AX20" s="17" t="str">
        <f>IFERROR(AND(OR(AO1:AX19,$BK20)=TRUE,IF(SEARCH(AX$1,$A20)&gt;0,TRUE,FALSE)),"")</f>
        <v/>
      </c>
      <c r="AY20" s="17" t="str">
        <f>IFERROR(AND(OR(AO1:AY19,$BK20)=TRUE,IF(SEARCH(AY$1,$A20)&gt;0,TRUE,FALSE)),"")</f>
        <v/>
      </c>
      <c r="AZ20" s="17" t="str">
        <f>IFERROR(AND(OR(AO1:AZ19,$BK20)=TRUE,IF(SEARCH(AZ$1,$A20)&gt;0,TRUE,FALSE)),"")</f>
        <v/>
      </c>
      <c r="BA20" s="17" t="str">
        <f>IFERROR(AND(OR(AO1:BA19,$BK20)=TRUE,IF(SEARCH(BA$1,$A20)&gt;0,TRUE,FALSE)),"")</f>
        <v/>
      </c>
      <c r="BB20" s="17" t="str">
        <f>IFERROR(AND(OR(AO1:BB19,$BK20)=TRUE,IF(SEARCH(BB$1,$A20)&gt;0,TRUE,FALSE)),"")</f>
        <v/>
      </c>
      <c r="BC20" s="17" t="str">
        <f>IFERROR(AND(OR(AO1:BC19,$BK20)=TRUE,IF(SEARCH(BC$1,$A20)&gt;0,TRUE,FALSE)),"")</f>
        <v/>
      </c>
      <c r="BD20" s="17" t="str">
        <f>IFERROR(AND(OR(AO1:BD19,$BK20)=TRUE,IF(SEARCH(BD$1,$A20)&gt;0,TRUE,FALSE)),"")</f>
        <v/>
      </c>
      <c r="BE20" s="17" t="str">
        <f>IFERROR(AND(OR(AO1:BE19,$BK20)=TRUE,IF(SEARCH(BE$1,$A20)&gt;0,TRUE,FALSE)),"")</f>
        <v/>
      </c>
      <c r="BF20" s="17" t="str">
        <f>IFERROR(AND(OR(AO1:BF19,$BK20)=TRUE,IF(SEARCH(BF$1,$A20)&gt;0,TRUE,FALSE)),"")</f>
        <v/>
      </c>
      <c r="BG20" s="17" t="str">
        <f>IFERROR(AND(OR(AO1:BG19,$BK20)=TRUE,IF(SEARCH(BG$1,$A20)&gt;0,TRUE,FALSE)),"")</f>
        <v/>
      </c>
      <c r="BH20" s="17" t="str">
        <f>IFERROR(AND(OR(AO1:BH19,$BK20)=TRUE,IF(SEARCH(BH$1,$A20)&gt;0,TRUE,FALSE)),"")</f>
        <v/>
      </c>
      <c r="BI20" s="17">
        <f t="shared" si="0"/>
        <v>0</v>
      </c>
      <c r="BJ20" s="17" t="b">
        <f t="shared" si="1"/>
        <v>0</v>
      </c>
      <c r="BK20" s="17" t="b">
        <f t="shared" si="2"/>
        <v>0</v>
      </c>
      <c r="BL20" s="17" t="b">
        <f t="shared" si="3"/>
        <v>0</v>
      </c>
      <c r="BM20" s="17" t="b">
        <f>IF(D20&gt;INDEX('Overview (RESPONSES REQUIRED)'!$F$60:$F$63,MATCH(E20,'Overview (RESPONSES REQUIRED)'!$B$60:$B$63,0)),FALSE,TRUE)</f>
        <v>0</v>
      </c>
      <c r="BN20" s="17" t="b">
        <f>IF(INDEX('Overview (RESPONSES REQUIRED)'!$D$60:$D$63,MATCH(E20,'Overview (RESPONSES REQUIRED)'!$B$60:$B$63,0)) = "Y", TRUE, FALSE)</f>
        <v>0</v>
      </c>
      <c r="BO20" s="17" t="str">
        <f t="shared" si="4"/>
        <v>N</v>
      </c>
    </row>
    <row r="21" spans="1:67" ht="27" x14ac:dyDescent="0.15">
      <c r="A21" s="17" t="s">
        <v>2442</v>
      </c>
      <c r="B21" s="17">
        <v>4</v>
      </c>
      <c r="C21" s="17">
        <v>2</v>
      </c>
      <c r="D21" s="17">
        <v>12</v>
      </c>
      <c r="E21" s="17" t="s">
        <v>2424</v>
      </c>
      <c r="F21" s="17" t="str">
        <f>IF('ENDC-NRCA'!S24="Y", "Y", IF('ENDC-NRCA'!S24="N", "N", 0))</f>
        <v>N</v>
      </c>
      <c r="G21" s="17" t="b">
        <f>IFERROR(AND(OR(G1:H20,$BK21)=TRUE,IF(SEARCH(G$1,$A21)&gt;0,TRUE,FALSE)),"")</f>
        <v>0</v>
      </c>
      <c r="H21" s="17" t="str">
        <f>IFERROR(AND(OR(H1:H20,$BK21)=TRUE,IF(SEARCH(H$1,$A21)&gt;0,TRUE,FALSE)),"")</f>
        <v/>
      </c>
      <c r="I21" s="17" t="str">
        <f>IFERROR(AND(OR(I1:L20,$BK21)=TRUE,IF(SEARCH(I$1,$A21)&gt;0,TRUE,FALSE)),"")</f>
        <v/>
      </c>
      <c r="J21" s="17" t="str">
        <f>IFERROR(AND(OR(J1:L20,$BK21)=TRUE,IF(SEARCH(J$1,$A21)&gt;0,TRUE,FALSE)),"")</f>
        <v/>
      </c>
      <c r="K21" s="17" t="b">
        <f>IFERROR(AND(OR(K1:L20,$BK21)=TRUE,IF(SEARCH(K$1,$A21)&gt;0,TRUE,FALSE)),"")</f>
        <v>0</v>
      </c>
      <c r="L21" s="17" t="str">
        <f>IFERROR(AND(OR(L1:L20,$BK21)=TRUE,IF(SEARCH(L$1,$A21)&gt;0,TRUE,FALSE)),"")</f>
        <v/>
      </c>
      <c r="M21" s="17" t="b">
        <f>IFERROR(AND(OR(M1:M20,$BK21)=TRUE,IF(SEARCH(M$1,$A21)&gt;0,TRUE,FALSE)),"")</f>
        <v>0</v>
      </c>
      <c r="N21" s="17" t="str">
        <f>IFERROR(AND(OR(N1:Q20,$BK21)=TRUE,IF(SEARCH(N$1,$A21)&gt;0,TRUE,FALSE)),"")</f>
        <v/>
      </c>
      <c r="O21" s="17" t="str">
        <f>IFERROR(AND(OR(O1:Q20,$BK21)=TRUE,IF(SEARCH(O$1,$A21)&gt;0,TRUE,FALSE)),"")</f>
        <v/>
      </c>
      <c r="P21" s="17" t="b">
        <f>IFERROR(AND(OR(P1:Q20,$BK21)=TRUE,IF(SEARCH(P$1,$A21)&gt;0,TRUE,FALSE)),"")</f>
        <v>0</v>
      </c>
      <c r="Q21" s="17" t="str">
        <f>IFERROR(AND(OR(Q1:Q20,$BK21)=TRUE,IF(SEARCH(Q$1,$A21)&gt;0,TRUE,FALSE)),"")</f>
        <v/>
      </c>
      <c r="R21" s="17" t="str">
        <f>IFERROR(AND(OR(R1:S20,$BK21)=TRUE,IF(SEARCH(R$1,$A21)&gt;0,TRUE,FALSE)),"")</f>
        <v/>
      </c>
      <c r="S21" s="17" t="str">
        <f>IFERROR(AND(OR(S1:S20,$BK21)=TRUE,IF(SEARCH(S$1,$A21)&gt;0,TRUE,FALSE)),"")</f>
        <v/>
      </c>
      <c r="T21" s="17" t="b">
        <f>IFERROR(AND(OR(T1:T20,$BK21)=TRUE,IF(SEARCH(T$1,$A21)&gt;0,TRUE,FALSE)),"")</f>
        <v>0</v>
      </c>
      <c r="U21" s="17" t="str">
        <f>IFERROR(AND(OR(U1:V20,$BK21)=TRUE,IF(SEARCH(U$1,$A21)&gt;0,TRUE,FALSE)),"")</f>
        <v/>
      </c>
      <c r="V21" s="17" t="str">
        <f>IFERROR(AND(OR(V1:V20,$BK21)=TRUE,IF(SEARCH(V$1,$A21)&gt;0,TRUE,FALSE)),"")</f>
        <v/>
      </c>
      <c r="W21" s="17" t="str">
        <f>IFERROR(AND(OR(W1:Z20,$BK21)=TRUE,IF(SEARCH(W$1,$A21)&gt;0,TRUE,FALSE)),"")</f>
        <v/>
      </c>
      <c r="X21" s="17" t="str">
        <f>IFERROR(AND(OR(X1:Z20,$BK21)=TRUE,IF(SEARCH(X$1,$A21)&gt;0,TRUE,FALSE)),"")</f>
        <v/>
      </c>
      <c r="Y21" s="17" t="str">
        <f>IFERROR(AND(OR(Y1:Z20,$BK21)=TRUE,IF(SEARCH(Y$1,$A21)&gt;0,TRUE,FALSE)),"")</f>
        <v/>
      </c>
      <c r="Z21" s="17" t="str">
        <f>IFERROR(AND(OR(Z1:Z20,$BK21)=TRUE,IF(SEARCH(Z$1,$A21)&gt;0,TRUE,FALSE)),"")</f>
        <v/>
      </c>
      <c r="AA21" s="17" t="b">
        <f>IFERROR(AND(OR(AA1:AA20,$BK21)=TRUE,IF(SEARCH(AA$1,$A21)&gt;0,TRUE,FALSE)),"")</f>
        <v>0</v>
      </c>
      <c r="AB21" s="17" t="str">
        <f>IFERROR(AND(OR(AB1:AE20,$BK21)=TRUE,IF(SEARCH(AB$1,$A21)&gt;0,TRUE,FALSE)),"")</f>
        <v/>
      </c>
      <c r="AC21" s="17" t="str">
        <f>IFERROR(AND(OR(AC1:AE20,$BK21)=TRUE,IF(SEARCH(AC$1,$A21)&gt;0,TRUE,FALSE)),"")</f>
        <v/>
      </c>
      <c r="AD21" s="17" t="str">
        <f>IFERROR(AND(OR(AD1:AE20,$BK21)=TRUE,IF(SEARCH(AD$1,$A21)&gt;0,TRUE,FALSE)),"")</f>
        <v/>
      </c>
      <c r="AE21" s="17" t="str">
        <f>IFERROR(AND(OR(AE1:AE20,$BK21)=TRUE,IF(SEARCH(AE$1,$A21)&gt;0,TRUE,FALSE)),"")</f>
        <v/>
      </c>
      <c r="AF21" s="17" t="str">
        <f>IFERROR(AND(OR(AF1:AG20,$BK21)=TRUE,IF(SEARCH(AF$1,$A21)&gt;0,TRUE,FALSE)),"")</f>
        <v/>
      </c>
      <c r="AG21" s="17" t="str">
        <f>IFERROR(AND(OR(AG1:AG20,$BK21)=TRUE,IF(SEARCH(AG$1,$A21)&gt;0,TRUE,FALSE)),"")</f>
        <v/>
      </c>
      <c r="AH21" s="17" t="str">
        <f>IFERROR(AND(OR(AH1:AH20,$BK21)=TRUE,IF(SEARCH(AH$1,$A21)&gt;0,TRUE,FALSE)),"")</f>
        <v/>
      </c>
      <c r="AI21" s="17" t="b">
        <f>IFERROR(AND(OR(AI1:AL20,$BK21)=TRUE,IF(SEARCH(AI$1,$A21)&gt;0,TRUE,FALSE)),"")</f>
        <v>0</v>
      </c>
      <c r="AJ21" s="17" t="str">
        <f>IFERROR(AND(OR(AJ1:AL20,$BK21)=TRUE,IF(SEARCH(AJ$1,$A21)&gt;0,TRUE,FALSE)),"")</f>
        <v/>
      </c>
      <c r="AK21" s="17" t="str">
        <f>IFERROR(AND(OR(AK1:AL20,$BK21)=TRUE,IF(SEARCH(AK$1,$A21)&gt;0,TRUE,FALSE)),"")</f>
        <v/>
      </c>
      <c r="AL21" s="17" t="str">
        <f>IFERROR(AND(OR(AL1:AL20,$BK21)=TRUE,IF(SEARCH(AL$1,$A21)&gt;0,TRUE,FALSE)),"")</f>
        <v/>
      </c>
      <c r="AM21" s="17" t="str">
        <f>IFERROR(AND(OR(AM1:AO20,$BK21)=TRUE,IF(SEARCH(AM$1,$A21)&gt;0,TRUE,FALSE)),"")</f>
        <v/>
      </c>
      <c r="AN21" s="17" t="str">
        <f>IFERROR(AND(OR(AN1:AO20,$BK21)=TRUE,IF(SEARCH(AN$1,$A21)&gt;0,TRUE,FALSE)),"")</f>
        <v/>
      </c>
      <c r="AO21" s="17" t="str">
        <f>IFERROR(AND(OR(AO1:AO20,$BK21)=TRUE,IF(SEARCH(AO$1,$A21)&gt;0,TRUE,FALSE)),"")</f>
        <v/>
      </c>
      <c r="AP21" s="17" t="str">
        <f>IFERROR(AND(OR(AO1:AP20,$BK21)=TRUE,IF(SEARCH(AP$1,$A21)&gt;0,TRUE,FALSE)),"")</f>
        <v/>
      </c>
      <c r="AQ21" s="17" t="str">
        <f>IFERROR(AND(OR(AO1:AQ20,$BK21)=TRUE,IF(SEARCH(AQ$1,$A21)&gt;0,TRUE,FALSE)),"")</f>
        <v/>
      </c>
      <c r="AR21" s="17" t="str">
        <f>IFERROR(AND(OR(AO1:AR20,$BK21)=TRUE,IF(SEARCH(AR$1,$A21)&gt;0,TRUE,FALSE)),"")</f>
        <v/>
      </c>
      <c r="AS21" s="17" t="str">
        <f>IFERROR(AND(OR(AO1:AS20,$BK21)=TRUE,IF(SEARCH(AS$1,$A21)&gt;0,TRUE,FALSE)),"")</f>
        <v/>
      </c>
      <c r="AT21" s="17" t="str">
        <f>IFERROR(AND(OR(AO1:AT20,$BK21)=TRUE,IF(SEARCH(AT$1,$A21)&gt;0,TRUE,FALSE)),"")</f>
        <v/>
      </c>
      <c r="AU21" s="17" t="str">
        <f>IFERROR(AND(OR(AO1:AU20,$BK21)=TRUE,IF(SEARCH(AU$1,$A21)&gt;0,TRUE,FALSE)),"")</f>
        <v/>
      </c>
      <c r="AV21" s="17" t="str">
        <f>IFERROR(AND(OR(AO1:AV20,$BK21)=TRUE,IF(SEARCH(AV$1,$A21)&gt;0,TRUE,FALSE)),"")</f>
        <v/>
      </c>
      <c r="AW21" s="17" t="str">
        <f>IFERROR(AND(OR(AO1:AW20,$BK21)=TRUE,IF(SEARCH(AW$1,$A21)&gt;0,TRUE,FALSE)),"")</f>
        <v/>
      </c>
      <c r="AX21" s="17" t="str">
        <f>IFERROR(AND(OR(AO1:AX20,$BK21)=TRUE,IF(SEARCH(AX$1,$A21)&gt;0,TRUE,FALSE)),"")</f>
        <v/>
      </c>
      <c r="AY21" s="17" t="str">
        <f>IFERROR(AND(OR(AO1:AY20,$BK21)=TRUE,IF(SEARCH(AY$1,$A21)&gt;0,TRUE,FALSE)),"")</f>
        <v/>
      </c>
      <c r="AZ21" s="17" t="str">
        <f>IFERROR(AND(OR(AO1:AZ20,$BK21)=TRUE,IF(SEARCH(AZ$1,$A21)&gt;0,TRUE,FALSE)),"")</f>
        <v/>
      </c>
      <c r="BA21" s="17" t="str">
        <f>IFERROR(AND(OR(AO1:BA20,$BK21)=TRUE,IF(SEARCH(BA$1,$A21)&gt;0,TRUE,FALSE)),"")</f>
        <v/>
      </c>
      <c r="BB21" s="17" t="str">
        <f>IFERROR(AND(OR(AO1:BB20,$BK21)=TRUE,IF(SEARCH(BB$1,$A21)&gt;0,TRUE,FALSE)),"")</f>
        <v/>
      </c>
      <c r="BC21" s="17" t="str">
        <f>IFERROR(AND(OR(AO1:BC20,$BK21)=TRUE,IF(SEARCH(BC$1,$A21)&gt;0,TRUE,FALSE)),"")</f>
        <v/>
      </c>
      <c r="BD21" s="17" t="str">
        <f>IFERROR(AND(OR(AO1:BD20,$BK21)=TRUE,IF(SEARCH(BD$1,$A21)&gt;0,TRUE,FALSE)),"")</f>
        <v/>
      </c>
      <c r="BE21" s="17" t="str">
        <f>IFERROR(AND(OR(AO1:BE20,$BK21)=TRUE,IF(SEARCH(BE$1,$A21)&gt;0,TRUE,FALSE)),"")</f>
        <v/>
      </c>
      <c r="BF21" s="17" t="str">
        <f>IFERROR(AND(OR(AO1:BF20,$BK21)=TRUE,IF(SEARCH(BF$1,$A21)&gt;0,TRUE,FALSE)),"")</f>
        <v/>
      </c>
      <c r="BG21" s="17" t="str">
        <f>IFERROR(AND(OR(AO1:BG20,$BK21)=TRUE,IF(SEARCH(BG$1,$A21)&gt;0,TRUE,FALSE)),"")</f>
        <v/>
      </c>
      <c r="BH21" s="17" t="str">
        <f>IFERROR(AND(OR(AO1:BH20,$BK21)=TRUE,IF(SEARCH(BH$1,$A21)&gt;0,TRUE,FALSE)),"")</f>
        <v/>
      </c>
      <c r="BI21" s="17">
        <f t="shared" si="0"/>
        <v>0</v>
      </c>
      <c r="BJ21" s="17" t="b">
        <f t="shared" si="1"/>
        <v>0</v>
      </c>
      <c r="BK21" s="17" t="b">
        <f t="shared" si="2"/>
        <v>0</v>
      </c>
      <c r="BL21" s="17" t="b">
        <f t="shared" si="3"/>
        <v>0</v>
      </c>
      <c r="BM21" s="17" t="b">
        <f>IF(D21&gt;INDEX('Overview (RESPONSES REQUIRED)'!$F$60:$F$63,MATCH(E21,'Overview (RESPONSES REQUIRED)'!$B$60:$B$63,0)),FALSE,TRUE)</f>
        <v>0</v>
      </c>
      <c r="BN21" s="17" t="b">
        <f>IF(INDEX('Overview (RESPONSES REQUIRED)'!$D$60:$D$63,MATCH(E21,'Overview (RESPONSES REQUIRED)'!$B$60:$B$63,0)) = "Y", TRUE, FALSE)</f>
        <v>0</v>
      </c>
      <c r="BO21" s="17" t="str">
        <f t="shared" si="4"/>
        <v>N</v>
      </c>
    </row>
    <row r="22" spans="1:67" ht="27" x14ac:dyDescent="0.15">
      <c r="A22" s="17" t="s">
        <v>2443</v>
      </c>
      <c r="B22" s="17">
        <v>4</v>
      </c>
      <c r="C22" s="17">
        <v>2</v>
      </c>
      <c r="D22" s="17">
        <v>12</v>
      </c>
      <c r="E22" s="17" t="s">
        <v>2424</v>
      </c>
      <c r="F22" s="17" t="str">
        <f>IF('ENDC-NRCA'!S25="Y", "Y", IF('ENDC-NRCA'!S25="N", "N", 0))</f>
        <v>N</v>
      </c>
      <c r="G22" s="17" t="str">
        <f>IFERROR(AND(OR(G1:H21,$BK22)=TRUE,IF(SEARCH(G$1,$A22)&gt;0,TRUE,FALSE)),"")</f>
        <v/>
      </c>
      <c r="H22" s="17" t="b">
        <f>IFERROR(AND(OR(H1:H21,$BK22)=TRUE,IF(SEARCH(H$1,$A22)&gt;0,TRUE,FALSE)),"")</f>
        <v>0</v>
      </c>
      <c r="I22" s="17" t="str">
        <f>IFERROR(AND(OR(I1:L21,$BK22)=TRUE,IF(SEARCH(I$1,$A22)&gt;0,TRUE,FALSE)),"")</f>
        <v/>
      </c>
      <c r="J22" s="17" t="str">
        <f>IFERROR(AND(OR(J1:L21,$BK22)=TRUE,IF(SEARCH(J$1,$A22)&gt;0,TRUE,FALSE)),"")</f>
        <v/>
      </c>
      <c r="K22" s="17" t="b">
        <f>IFERROR(AND(OR(K1:L21,$BK22)=TRUE,IF(SEARCH(K$1,$A22)&gt;0,TRUE,FALSE)),"")</f>
        <v>0</v>
      </c>
      <c r="L22" s="17" t="str">
        <f>IFERROR(AND(OR(L1:L21,$BK22)=TRUE,IF(SEARCH(L$1,$A22)&gt;0,TRUE,FALSE)),"")</f>
        <v/>
      </c>
      <c r="M22" s="17" t="b">
        <f>IFERROR(AND(OR(M1:M21,$BK22)=TRUE,IF(SEARCH(M$1,$A22)&gt;0,TRUE,FALSE)),"")</f>
        <v>0</v>
      </c>
      <c r="N22" s="17" t="b">
        <f>IFERROR(AND(OR(N1:Q21,$BK22)=TRUE,IF(SEARCH(N$1,$A22)&gt;0,TRUE,FALSE)),"")</f>
        <v>0</v>
      </c>
      <c r="O22" s="17" t="str">
        <f>IFERROR(AND(OR(O1:Q21,$BK22)=TRUE,IF(SEARCH(O$1,$A22)&gt;0,TRUE,FALSE)),"")</f>
        <v/>
      </c>
      <c r="P22" s="17" t="str">
        <f>IFERROR(AND(OR(P1:Q21,$BK22)=TRUE,IF(SEARCH(P$1,$A22)&gt;0,TRUE,FALSE)),"")</f>
        <v/>
      </c>
      <c r="Q22" s="17" t="str">
        <f>IFERROR(AND(OR(Q1:Q21,$BK22)=TRUE,IF(SEARCH(Q$1,$A22)&gt;0,TRUE,FALSE)),"")</f>
        <v/>
      </c>
      <c r="R22" s="17" t="str">
        <f>IFERROR(AND(OR(R1:S21,$BK22)=TRUE,IF(SEARCH(R$1,$A22)&gt;0,TRUE,FALSE)),"")</f>
        <v/>
      </c>
      <c r="S22" s="17" t="str">
        <f>IFERROR(AND(OR(S1:S21,$BK22)=TRUE,IF(SEARCH(S$1,$A22)&gt;0,TRUE,FALSE)),"")</f>
        <v/>
      </c>
      <c r="T22" s="17" t="b">
        <f>IFERROR(AND(OR(T1:T21,$BK22)=TRUE,IF(SEARCH(T$1,$A22)&gt;0,TRUE,FALSE)),"")</f>
        <v>0</v>
      </c>
      <c r="U22" s="17" t="str">
        <f>IFERROR(AND(OR(U1:V21,$BK22)=TRUE,IF(SEARCH(U$1,$A22)&gt;0,TRUE,FALSE)),"")</f>
        <v/>
      </c>
      <c r="V22" s="17" t="str">
        <f>IFERROR(AND(OR(V1:V21,$BK22)=TRUE,IF(SEARCH(V$1,$A22)&gt;0,TRUE,FALSE)),"")</f>
        <v/>
      </c>
      <c r="W22" s="17" t="str">
        <f>IFERROR(AND(OR(W1:Z21,$BK22)=TRUE,IF(SEARCH(W$1,$A22)&gt;0,TRUE,FALSE)),"")</f>
        <v/>
      </c>
      <c r="X22" s="17" t="str">
        <f>IFERROR(AND(OR(X1:Z21,$BK22)=TRUE,IF(SEARCH(X$1,$A22)&gt;0,TRUE,FALSE)),"")</f>
        <v/>
      </c>
      <c r="Y22" s="17" t="str">
        <f>IFERROR(AND(OR(Y1:Z21,$BK22)=TRUE,IF(SEARCH(Y$1,$A22)&gt;0,TRUE,FALSE)),"")</f>
        <v/>
      </c>
      <c r="Z22" s="17" t="str">
        <f>IFERROR(AND(OR(Z1:Z21,$BK22)=TRUE,IF(SEARCH(Z$1,$A22)&gt;0,TRUE,FALSE)),"")</f>
        <v/>
      </c>
      <c r="AA22" s="17" t="b">
        <f>IFERROR(AND(OR(AA1:AA21,$BK22)=TRUE,IF(SEARCH(AA$1,$A22)&gt;0,TRUE,FALSE)),"")</f>
        <v>0</v>
      </c>
      <c r="AB22" s="17" t="str">
        <f>IFERROR(AND(OR(AB1:AE21,$BK22)=TRUE,IF(SEARCH(AB$1,$A22)&gt;0,TRUE,FALSE)),"")</f>
        <v/>
      </c>
      <c r="AC22" s="17" t="str">
        <f>IFERROR(AND(OR(AC1:AE21,$BK22)=TRUE,IF(SEARCH(AC$1,$A22)&gt;0,TRUE,FALSE)),"")</f>
        <v/>
      </c>
      <c r="AD22" s="17" t="str">
        <f>IFERROR(AND(OR(AD1:AE21,$BK22)=TRUE,IF(SEARCH(AD$1,$A22)&gt;0,TRUE,FALSE)),"")</f>
        <v/>
      </c>
      <c r="AE22" s="17" t="str">
        <f>IFERROR(AND(OR(AE1:AE21,$BK22)=TRUE,IF(SEARCH(AE$1,$A22)&gt;0,TRUE,FALSE)),"")</f>
        <v/>
      </c>
      <c r="AF22" s="17" t="str">
        <f>IFERROR(AND(OR(AF1:AG21,$BK22)=TRUE,IF(SEARCH(AF$1,$A22)&gt;0,TRUE,FALSE)),"")</f>
        <v/>
      </c>
      <c r="AG22" s="17" t="str">
        <f>IFERROR(AND(OR(AG1:AG21,$BK22)=TRUE,IF(SEARCH(AG$1,$A22)&gt;0,TRUE,FALSE)),"")</f>
        <v/>
      </c>
      <c r="AH22" s="17" t="str">
        <f>IFERROR(AND(OR(AH1:AH21,$BK22)=TRUE,IF(SEARCH(AH$1,$A22)&gt;0,TRUE,FALSE)),"")</f>
        <v/>
      </c>
      <c r="AI22" s="17" t="b">
        <f>IFERROR(AND(OR(AI1:AL21,$BK22)=TRUE,IF(SEARCH(AI$1,$A22)&gt;0,TRUE,FALSE)),"")</f>
        <v>0</v>
      </c>
      <c r="AJ22" s="17" t="str">
        <f>IFERROR(AND(OR(AJ1:AL21,$BK22)=TRUE,IF(SEARCH(AJ$1,$A22)&gt;0,TRUE,FALSE)),"")</f>
        <v/>
      </c>
      <c r="AK22" s="17" t="str">
        <f>IFERROR(AND(OR(AK1:AL21,$BK22)=TRUE,IF(SEARCH(AK$1,$A22)&gt;0,TRUE,FALSE)),"")</f>
        <v/>
      </c>
      <c r="AL22" s="17" t="str">
        <f>IFERROR(AND(OR(AL1:AL21,$BK22)=TRUE,IF(SEARCH(AL$1,$A22)&gt;0,TRUE,FALSE)),"")</f>
        <v/>
      </c>
      <c r="AM22" s="17" t="str">
        <f>IFERROR(AND(OR(AM1:AO21,$BK22)=TRUE,IF(SEARCH(AM$1,$A22)&gt;0,TRUE,FALSE)),"")</f>
        <v/>
      </c>
      <c r="AN22" s="17" t="str">
        <f>IFERROR(AND(OR(AN1:AO21,$BK22)=TRUE,IF(SEARCH(AN$1,$A22)&gt;0,TRUE,FALSE)),"")</f>
        <v/>
      </c>
      <c r="AO22" s="17" t="str">
        <f>IFERROR(AND(OR(AO1:AO21,$BK22)=TRUE,IF(SEARCH(AO$1,$A22)&gt;0,TRUE,FALSE)),"")</f>
        <v/>
      </c>
      <c r="AP22" s="17" t="str">
        <f>IFERROR(AND(OR(AO1:AP21,$BK22)=TRUE,IF(SEARCH(AP$1,$A22)&gt;0,TRUE,FALSE)),"")</f>
        <v/>
      </c>
      <c r="AQ22" s="17" t="str">
        <f>IFERROR(AND(OR(AO1:AQ21,$BK22)=TRUE,IF(SEARCH(AQ$1,$A22)&gt;0,TRUE,FALSE)),"")</f>
        <v/>
      </c>
      <c r="AR22" s="17" t="str">
        <f>IFERROR(AND(OR(AO1:AR21,$BK22)=TRUE,IF(SEARCH(AR$1,$A22)&gt;0,TRUE,FALSE)),"")</f>
        <v/>
      </c>
      <c r="AS22" s="17" t="str">
        <f>IFERROR(AND(OR(AO1:AS21,$BK22)=TRUE,IF(SEARCH(AS$1,$A22)&gt;0,TRUE,FALSE)),"")</f>
        <v/>
      </c>
      <c r="AT22" s="17" t="str">
        <f>IFERROR(AND(OR(AO1:AT21,$BK22)=TRUE,IF(SEARCH(AT$1,$A22)&gt;0,TRUE,FALSE)),"")</f>
        <v/>
      </c>
      <c r="AU22" s="17" t="str">
        <f>IFERROR(AND(OR(AO1:AU21,$BK22)=TRUE,IF(SEARCH(AU$1,$A22)&gt;0,TRUE,FALSE)),"")</f>
        <v/>
      </c>
      <c r="AV22" s="17" t="str">
        <f>IFERROR(AND(OR(AO1:AV21,$BK22)=TRUE,IF(SEARCH(AV$1,$A22)&gt;0,TRUE,FALSE)),"")</f>
        <v/>
      </c>
      <c r="AW22" s="17" t="str">
        <f>IFERROR(AND(OR(AO1:AW21,$BK22)=TRUE,IF(SEARCH(AW$1,$A22)&gt;0,TRUE,FALSE)),"")</f>
        <v/>
      </c>
      <c r="AX22" s="17" t="str">
        <f>IFERROR(AND(OR(AO1:AX21,$BK22)=TRUE,IF(SEARCH(AX$1,$A22)&gt;0,TRUE,FALSE)),"")</f>
        <v/>
      </c>
      <c r="AY22" s="17" t="str">
        <f>IFERROR(AND(OR(AO1:AY21,$BK22)=TRUE,IF(SEARCH(AY$1,$A22)&gt;0,TRUE,FALSE)),"")</f>
        <v/>
      </c>
      <c r="AZ22" s="17" t="str">
        <f>IFERROR(AND(OR(AO1:AZ21,$BK22)=TRUE,IF(SEARCH(AZ$1,$A22)&gt;0,TRUE,FALSE)),"")</f>
        <v/>
      </c>
      <c r="BA22" s="17" t="str">
        <f>IFERROR(AND(OR(AO1:BA21,$BK22)=TRUE,IF(SEARCH(BA$1,$A22)&gt;0,TRUE,FALSE)),"")</f>
        <v/>
      </c>
      <c r="BB22" s="17" t="str">
        <f>IFERROR(AND(OR(AO1:BB21,$BK22)=TRUE,IF(SEARCH(BB$1,$A22)&gt;0,TRUE,FALSE)),"")</f>
        <v/>
      </c>
      <c r="BC22" s="17" t="str">
        <f>IFERROR(AND(OR(AO1:BC21,$BK22)=TRUE,IF(SEARCH(BC$1,$A22)&gt;0,TRUE,FALSE)),"")</f>
        <v/>
      </c>
      <c r="BD22" s="17" t="str">
        <f>IFERROR(AND(OR(AO1:BD21,$BK22)=TRUE,IF(SEARCH(BD$1,$A22)&gt;0,TRUE,FALSE)),"")</f>
        <v/>
      </c>
      <c r="BE22" s="17" t="str">
        <f>IFERROR(AND(OR(AO1:BE21,$BK22)=TRUE,IF(SEARCH(BE$1,$A22)&gt;0,TRUE,FALSE)),"")</f>
        <v/>
      </c>
      <c r="BF22" s="17" t="str">
        <f>IFERROR(AND(OR(AO1:BF21,$BK22)=TRUE,IF(SEARCH(BF$1,$A22)&gt;0,TRUE,FALSE)),"")</f>
        <v/>
      </c>
      <c r="BG22" s="17" t="str">
        <f>IFERROR(AND(OR(AO1:BG21,$BK22)=TRUE,IF(SEARCH(BG$1,$A22)&gt;0,TRUE,FALSE)),"")</f>
        <v/>
      </c>
      <c r="BH22" s="17" t="str">
        <f>IFERROR(AND(OR(AO1:BH21,$BK22)=TRUE,IF(SEARCH(BH$1,$A22)&gt;0,TRUE,FALSE)),"")</f>
        <v/>
      </c>
      <c r="BI22" s="17">
        <f t="shared" si="0"/>
        <v>0</v>
      </c>
      <c r="BJ22" s="17" t="b">
        <f t="shared" si="1"/>
        <v>0</v>
      </c>
      <c r="BK22" s="17" t="b">
        <f t="shared" si="2"/>
        <v>0</v>
      </c>
      <c r="BL22" s="17" t="b">
        <f t="shared" si="3"/>
        <v>0</v>
      </c>
      <c r="BM22" s="17" t="b">
        <f>IF(D22&gt;INDEX('Overview (RESPONSES REQUIRED)'!$F$60:$F$63,MATCH(E22,'Overview (RESPONSES REQUIRED)'!$B$60:$B$63,0)),FALSE,TRUE)</f>
        <v>0</v>
      </c>
      <c r="BN22" s="17" t="b">
        <f>IF(INDEX('Overview (RESPONSES REQUIRED)'!$D$60:$D$63,MATCH(E22,'Overview (RESPONSES REQUIRED)'!$B$60:$B$63,0)) = "Y", TRUE, FALSE)</f>
        <v>0</v>
      </c>
      <c r="BO22" s="17" t="str">
        <f t="shared" si="4"/>
        <v>N</v>
      </c>
    </row>
    <row r="23" spans="1:67" ht="27" x14ac:dyDescent="0.15">
      <c r="A23" s="17" t="s">
        <v>2444</v>
      </c>
      <c r="B23" s="17">
        <v>4</v>
      </c>
      <c r="C23" s="17">
        <v>2</v>
      </c>
      <c r="D23" s="17">
        <v>12</v>
      </c>
      <c r="E23" s="17" t="s">
        <v>2424</v>
      </c>
      <c r="F23" s="17" t="str">
        <f>IF('ENDC-NRCA'!S26="Y", "Y", IF('ENDC-NRCA'!S26="N", "N", 0))</f>
        <v>N</v>
      </c>
      <c r="G23" s="17" t="b">
        <f>IFERROR(AND(OR(G1:H22,$BK23)=TRUE,IF(SEARCH(G$1,$A23)&gt;0,TRUE,FALSE)),"")</f>
        <v>0</v>
      </c>
      <c r="H23" s="17" t="str">
        <f>IFERROR(AND(OR(H1:H22,$BK23)=TRUE,IF(SEARCH(H$1,$A23)&gt;0,TRUE,FALSE)),"")</f>
        <v/>
      </c>
      <c r="I23" s="17" t="str">
        <f>IFERROR(AND(OR(I1:L22,$BK23)=TRUE,IF(SEARCH(I$1,$A23)&gt;0,TRUE,FALSE)),"")</f>
        <v/>
      </c>
      <c r="J23" s="17" t="str">
        <f>IFERROR(AND(OR(J1:L22,$BK23)=TRUE,IF(SEARCH(J$1,$A23)&gt;0,TRUE,FALSE)),"")</f>
        <v/>
      </c>
      <c r="K23" s="17" t="b">
        <f>IFERROR(AND(OR(K1:L22,$BK23)=TRUE,IF(SEARCH(K$1,$A23)&gt;0,TRUE,FALSE)),"")</f>
        <v>0</v>
      </c>
      <c r="L23" s="17" t="str">
        <f>IFERROR(AND(OR(L1:L22,$BK23)=TRUE,IF(SEARCH(L$1,$A23)&gt;0,TRUE,FALSE)),"")</f>
        <v/>
      </c>
      <c r="M23" s="17" t="b">
        <f>IFERROR(AND(OR(M1:M22,$BK23)=TRUE,IF(SEARCH(M$1,$A23)&gt;0,TRUE,FALSE)),"")</f>
        <v>0</v>
      </c>
      <c r="N23" s="17" t="str">
        <f>IFERROR(AND(OR(N1:Q22,$BK23)=TRUE,IF(SEARCH(N$1,$A23)&gt;0,TRUE,FALSE)),"")</f>
        <v/>
      </c>
      <c r="O23" s="17" t="b">
        <f>IFERROR(AND(OR(O1:Q22,$BK23)=TRUE,IF(SEARCH(O$1,$A23)&gt;0,TRUE,FALSE)),"")</f>
        <v>0</v>
      </c>
      <c r="P23" s="17" t="str">
        <f>IFERROR(AND(OR(P1:Q22,$BK23)=TRUE,IF(SEARCH(P$1,$A23)&gt;0,TRUE,FALSE)),"")</f>
        <v/>
      </c>
      <c r="Q23" s="17" t="str">
        <f>IFERROR(AND(OR(Q1:Q22,$BK23)=TRUE,IF(SEARCH(Q$1,$A23)&gt;0,TRUE,FALSE)),"")</f>
        <v/>
      </c>
      <c r="R23" s="17" t="str">
        <f>IFERROR(AND(OR(R1:S22,$BK23)=TRUE,IF(SEARCH(R$1,$A23)&gt;0,TRUE,FALSE)),"")</f>
        <v/>
      </c>
      <c r="S23" s="17" t="str">
        <f>IFERROR(AND(OR(S1:S22,$BK23)=TRUE,IF(SEARCH(S$1,$A23)&gt;0,TRUE,FALSE)),"")</f>
        <v/>
      </c>
      <c r="T23" s="17" t="b">
        <f>IFERROR(AND(OR(T1:T22,$BK23)=TRUE,IF(SEARCH(T$1,$A23)&gt;0,TRUE,FALSE)),"")</f>
        <v>0</v>
      </c>
      <c r="U23" s="17" t="str">
        <f>IFERROR(AND(OR(U1:V22,$BK23)=TRUE,IF(SEARCH(U$1,$A23)&gt;0,TRUE,FALSE)),"")</f>
        <v/>
      </c>
      <c r="V23" s="17" t="str">
        <f>IFERROR(AND(OR(V1:V22,$BK23)=TRUE,IF(SEARCH(V$1,$A23)&gt;0,TRUE,FALSE)),"")</f>
        <v/>
      </c>
      <c r="W23" s="17" t="str">
        <f>IFERROR(AND(OR(W1:Z22,$BK23)=TRUE,IF(SEARCH(W$1,$A23)&gt;0,TRUE,FALSE)),"")</f>
        <v/>
      </c>
      <c r="X23" s="17" t="str">
        <f>IFERROR(AND(OR(X1:Z22,$BK23)=TRUE,IF(SEARCH(X$1,$A23)&gt;0,TRUE,FALSE)),"")</f>
        <v/>
      </c>
      <c r="Y23" s="17" t="str">
        <f>IFERROR(AND(OR(Y1:Z22,$BK23)=TRUE,IF(SEARCH(Y$1,$A23)&gt;0,TRUE,FALSE)),"")</f>
        <v/>
      </c>
      <c r="Z23" s="17" t="str">
        <f>IFERROR(AND(OR(Z1:Z22,$BK23)=TRUE,IF(SEARCH(Z$1,$A23)&gt;0,TRUE,FALSE)),"")</f>
        <v/>
      </c>
      <c r="AA23" s="17" t="b">
        <f>IFERROR(AND(OR(AA1:AA22,$BK23)=TRUE,IF(SEARCH(AA$1,$A23)&gt;0,TRUE,FALSE)),"")</f>
        <v>0</v>
      </c>
      <c r="AB23" s="17" t="str">
        <f>IFERROR(AND(OR(AB1:AE22,$BK23)=TRUE,IF(SEARCH(AB$1,$A23)&gt;0,TRUE,FALSE)),"")</f>
        <v/>
      </c>
      <c r="AC23" s="17" t="str">
        <f>IFERROR(AND(OR(AC1:AE22,$BK23)=TRUE,IF(SEARCH(AC$1,$A23)&gt;0,TRUE,FALSE)),"")</f>
        <v/>
      </c>
      <c r="AD23" s="17" t="str">
        <f>IFERROR(AND(OR(AD1:AE22,$BK23)=TRUE,IF(SEARCH(AD$1,$A23)&gt;0,TRUE,FALSE)),"")</f>
        <v/>
      </c>
      <c r="AE23" s="17" t="str">
        <f>IFERROR(AND(OR(AE1:AE22,$BK23)=TRUE,IF(SEARCH(AE$1,$A23)&gt;0,TRUE,FALSE)),"")</f>
        <v/>
      </c>
      <c r="AF23" s="17" t="str">
        <f>IFERROR(AND(OR(AF1:AG22,$BK23)=TRUE,IF(SEARCH(AF$1,$A23)&gt;0,TRUE,FALSE)),"")</f>
        <v/>
      </c>
      <c r="AG23" s="17" t="str">
        <f>IFERROR(AND(OR(AG1:AG22,$BK23)=TRUE,IF(SEARCH(AG$1,$A23)&gt;0,TRUE,FALSE)),"")</f>
        <v/>
      </c>
      <c r="AH23" s="17" t="str">
        <f>IFERROR(AND(OR(AH1:AH22,$BK23)=TRUE,IF(SEARCH(AH$1,$A23)&gt;0,TRUE,FALSE)),"")</f>
        <v/>
      </c>
      <c r="AI23" s="17" t="b">
        <f>IFERROR(AND(OR(AI1:AL22,$BK23)=TRUE,IF(SEARCH(AI$1,$A23)&gt;0,TRUE,FALSE)),"")</f>
        <v>0</v>
      </c>
      <c r="AJ23" s="17" t="str">
        <f>IFERROR(AND(OR(AJ1:AL22,$BK23)=TRUE,IF(SEARCH(AJ$1,$A23)&gt;0,TRUE,FALSE)),"")</f>
        <v/>
      </c>
      <c r="AK23" s="17" t="str">
        <f>IFERROR(AND(OR(AK1:AL22,$BK23)=TRUE,IF(SEARCH(AK$1,$A23)&gt;0,TRUE,FALSE)),"")</f>
        <v/>
      </c>
      <c r="AL23" s="17" t="str">
        <f>IFERROR(AND(OR(AL1:AL22,$BK23)=TRUE,IF(SEARCH(AL$1,$A23)&gt;0,TRUE,FALSE)),"")</f>
        <v/>
      </c>
      <c r="AM23" s="17" t="str">
        <f>IFERROR(AND(OR(AM1:AO22,$BK23)=TRUE,IF(SEARCH(AM$1,$A23)&gt;0,TRUE,FALSE)),"")</f>
        <v/>
      </c>
      <c r="AN23" s="17" t="str">
        <f>IFERROR(AND(OR(AN1:AO22,$BK23)=TRUE,IF(SEARCH(AN$1,$A23)&gt;0,TRUE,FALSE)),"")</f>
        <v/>
      </c>
      <c r="AO23" s="17" t="str">
        <f>IFERROR(AND(OR(AO1:AO22,$BK23)=TRUE,IF(SEARCH(AO$1,$A23)&gt;0,TRUE,FALSE)),"")</f>
        <v/>
      </c>
      <c r="AP23" s="17" t="str">
        <f>IFERROR(AND(OR(AO1:AP22,$BK23)=TRUE,IF(SEARCH(AP$1,$A23)&gt;0,TRUE,FALSE)),"")</f>
        <v/>
      </c>
      <c r="AQ23" s="17" t="str">
        <f>IFERROR(AND(OR(AO1:AQ22,$BK23)=TRUE,IF(SEARCH(AQ$1,$A23)&gt;0,TRUE,FALSE)),"")</f>
        <v/>
      </c>
      <c r="AR23" s="17" t="str">
        <f>IFERROR(AND(OR(AO1:AR22,$BK23)=TRUE,IF(SEARCH(AR$1,$A23)&gt;0,TRUE,FALSE)),"")</f>
        <v/>
      </c>
      <c r="AS23" s="17" t="str">
        <f>IFERROR(AND(OR(AO1:AS22,$BK23)=TRUE,IF(SEARCH(AS$1,$A23)&gt;0,TRUE,FALSE)),"")</f>
        <v/>
      </c>
      <c r="AT23" s="17" t="str">
        <f>IFERROR(AND(OR(AO1:AT22,$BK23)=TRUE,IF(SEARCH(AT$1,$A23)&gt;0,TRUE,FALSE)),"")</f>
        <v/>
      </c>
      <c r="AU23" s="17" t="str">
        <f>IFERROR(AND(OR(AO1:AU22,$BK23)=TRUE,IF(SEARCH(AU$1,$A23)&gt;0,TRUE,FALSE)),"")</f>
        <v/>
      </c>
      <c r="AV23" s="17" t="str">
        <f>IFERROR(AND(OR(AO1:AV22,$BK23)=TRUE,IF(SEARCH(AV$1,$A23)&gt;0,TRUE,FALSE)),"")</f>
        <v/>
      </c>
      <c r="AW23" s="17" t="str">
        <f>IFERROR(AND(OR(AO1:AW22,$BK23)=TRUE,IF(SEARCH(AW$1,$A23)&gt;0,TRUE,FALSE)),"")</f>
        <v/>
      </c>
      <c r="AX23" s="17" t="str">
        <f>IFERROR(AND(OR(AO1:AX22,$BK23)=TRUE,IF(SEARCH(AX$1,$A23)&gt;0,TRUE,FALSE)),"")</f>
        <v/>
      </c>
      <c r="AY23" s="17" t="str">
        <f>IFERROR(AND(OR(AO1:AY22,$BK23)=TRUE,IF(SEARCH(AY$1,$A23)&gt;0,TRUE,FALSE)),"")</f>
        <v/>
      </c>
      <c r="AZ23" s="17" t="str">
        <f>IFERROR(AND(OR(AO1:AZ22,$BK23)=TRUE,IF(SEARCH(AZ$1,$A23)&gt;0,TRUE,FALSE)),"")</f>
        <v/>
      </c>
      <c r="BA23" s="17" t="str">
        <f>IFERROR(AND(OR(AO1:BA22,$BK23)=TRUE,IF(SEARCH(BA$1,$A23)&gt;0,TRUE,FALSE)),"")</f>
        <v/>
      </c>
      <c r="BB23" s="17" t="str">
        <f>IFERROR(AND(OR(AO1:BB22,$BK23)=TRUE,IF(SEARCH(BB$1,$A23)&gt;0,TRUE,FALSE)),"")</f>
        <v/>
      </c>
      <c r="BC23" s="17" t="str">
        <f>IFERROR(AND(OR(AO1:BC22,$BK23)=TRUE,IF(SEARCH(BC$1,$A23)&gt;0,TRUE,FALSE)),"")</f>
        <v/>
      </c>
      <c r="BD23" s="17" t="str">
        <f>IFERROR(AND(OR(AO1:BD22,$BK23)=TRUE,IF(SEARCH(BD$1,$A23)&gt;0,TRUE,FALSE)),"")</f>
        <v/>
      </c>
      <c r="BE23" s="17" t="str">
        <f>IFERROR(AND(OR(AO1:BE22,$BK23)=TRUE,IF(SEARCH(BE$1,$A23)&gt;0,TRUE,FALSE)),"")</f>
        <v/>
      </c>
      <c r="BF23" s="17" t="str">
        <f>IFERROR(AND(OR(AO1:BF22,$BK23)=TRUE,IF(SEARCH(BF$1,$A23)&gt;0,TRUE,FALSE)),"")</f>
        <v/>
      </c>
      <c r="BG23" s="17" t="str">
        <f>IFERROR(AND(OR(AO1:BG22,$BK23)=TRUE,IF(SEARCH(BG$1,$A23)&gt;0,TRUE,FALSE)),"")</f>
        <v/>
      </c>
      <c r="BH23" s="17" t="str">
        <f>IFERROR(AND(OR(AO1:BH22,$BK23)=TRUE,IF(SEARCH(BH$1,$A23)&gt;0,TRUE,FALSE)),"")</f>
        <v/>
      </c>
      <c r="BI23" s="17">
        <f t="shared" si="0"/>
        <v>0</v>
      </c>
      <c r="BJ23" s="17" t="b">
        <f t="shared" si="1"/>
        <v>0</v>
      </c>
      <c r="BK23" s="17" t="b">
        <f t="shared" si="2"/>
        <v>0</v>
      </c>
      <c r="BL23" s="17" t="b">
        <f t="shared" si="3"/>
        <v>0</v>
      </c>
      <c r="BM23" s="17" t="b">
        <f>IF(D23&gt;INDEX('Overview (RESPONSES REQUIRED)'!$F$60:$F$63,MATCH(E23,'Overview (RESPONSES REQUIRED)'!$B$60:$B$63,0)),FALSE,TRUE)</f>
        <v>0</v>
      </c>
      <c r="BN23" s="17" t="b">
        <f>IF(INDEX('Overview (RESPONSES REQUIRED)'!$D$60:$D$63,MATCH(E23,'Overview (RESPONSES REQUIRED)'!$B$60:$B$63,0)) = "Y", TRUE, FALSE)</f>
        <v>0</v>
      </c>
      <c r="BO23" s="17" t="str">
        <f t="shared" si="4"/>
        <v>N</v>
      </c>
    </row>
    <row r="24" spans="1:67" ht="27" x14ac:dyDescent="0.15">
      <c r="A24" s="17" t="s">
        <v>2445</v>
      </c>
      <c r="B24" s="17">
        <v>4</v>
      </c>
      <c r="C24" s="17">
        <v>2</v>
      </c>
      <c r="D24" s="17">
        <v>12</v>
      </c>
      <c r="E24" s="17" t="s">
        <v>2424</v>
      </c>
      <c r="F24" s="17" t="str">
        <f>IF('ENDC-NRCA'!S27="Y", "Y", IF('ENDC-NRCA'!S27="N", "N", 0))</f>
        <v>N</v>
      </c>
      <c r="G24" s="17" t="str">
        <f>IFERROR(AND(OR(G1:H23,$BK24)=TRUE,IF(SEARCH(G$1,$A24)&gt;0,TRUE,FALSE)),"")</f>
        <v/>
      </c>
      <c r="H24" s="17" t="b">
        <f>IFERROR(AND(OR(H1:H23,$BK24)=TRUE,IF(SEARCH(H$1,$A24)&gt;0,TRUE,FALSE)),"")</f>
        <v>0</v>
      </c>
      <c r="I24" s="17" t="b">
        <f>IFERROR(AND(OR(I1:L23,$BK24)=TRUE,IF(SEARCH(I$1,$A24)&gt;0,TRUE,FALSE)),"")</f>
        <v>0</v>
      </c>
      <c r="J24" s="17" t="str">
        <f>IFERROR(AND(OR(J1:L23,$BK24)=TRUE,IF(SEARCH(J$1,$A24)&gt;0,TRUE,FALSE)),"")</f>
        <v/>
      </c>
      <c r="K24" s="17" t="str">
        <f>IFERROR(AND(OR(K1:L23,$BK24)=TRUE,IF(SEARCH(K$1,$A24)&gt;0,TRUE,FALSE)),"")</f>
        <v/>
      </c>
      <c r="L24" s="17" t="str">
        <f>IFERROR(AND(OR(L1:L23,$BK24)=TRUE,IF(SEARCH(L$1,$A24)&gt;0,TRUE,FALSE)),"")</f>
        <v/>
      </c>
      <c r="M24" s="17" t="b">
        <f>IFERROR(AND(OR(M1:M23,$BK24)=TRUE,IF(SEARCH(M$1,$A24)&gt;0,TRUE,FALSE)),"")</f>
        <v>0</v>
      </c>
      <c r="N24" s="17" t="str">
        <f>IFERROR(AND(OR(N1:Q23,$BK24)=TRUE,IF(SEARCH(N$1,$A24)&gt;0,TRUE,FALSE)),"")</f>
        <v/>
      </c>
      <c r="O24" s="17" t="str">
        <f>IFERROR(AND(OR(O1:Q23,$BK24)=TRUE,IF(SEARCH(O$1,$A24)&gt;0,TRUE,FALSE)),"")</f>
        <v/>
      </c>
      <c r="P24" s="17" t="b">
        <f>IFERROR(AND(OR(P1:Q23,$BK24)=TRUE,IF(SEARCH(P$1,$A24)&gt;0,TRUE,FALSE)),"")</f>
        <v>0</v>
      </c>
      <c r="Q24" s="17" t="str">
        <f>IFERROR(AND(OR(Q1:Q23,$BK24)=TRUE,IF(SEARCH(Q$1,$A24)&gt;0,TRUE,FALSE)),"")</f>
        <v/>
      </c>
      <c r="R24" s="17" t="str">
        <f>IFERROR(AND(OR(R1:S23,$BK24)=TRUE,IF(SEARCH(R$1,$A24)&gt;0,TRUE,FALSE)),"")</f>
        <v/>
      </c>
      <c r="S24" s="17" t="str">
        <f>IFERROR(AND(OR(S1:S23,$BK24)=TRUE,IF(SEARCH(S$1,$A24)&gt;0,TRUE,FALSE)),"")</f>
        <v/>
      </c>
      <c r="T24" s="17" t="b">
        <f>IFERROR(AND(OR(T1:T23,$BK24)=TRUE,IF(SEARCH(T$1,$A24)&gt;0,TRUE,FALSE)),"")</f>
        <v>0</v>
      </c>
      <c r="U24" s="17" t="str">
        <f>IFERROR(AND(OR(U1:V23,$BK24)=TRUE,IF(SEARCH(U$1,$A24)&gt;0,TRUE,FALSE)),"")</f>
        <v/>
      </c>
      <c r="V24" s="17" t="str">
        <f>IFERROR(AND(OR(V1:V23,$BK24)=TRUE,IF(SEARCH(V$1,$A24)&gt;0,TRUE,FALSE)),"")</f>
        <v/>
      </c>
      <c r="W24" s="17" t="str">
        <f>IFERROR(AND(OR(W1:Z23,$BK24)=TRUE,IF(SEARCH(W$1,$A24)&gt;0,TRUE,FALSE)),"")</f>
        <v/>
      </c>
      <c r="X24" s="17" t="str">
        <f>IFERROR(AND(OR(X1:Z23,$BK24)=TRUE,IF(SEARCH(X$1,$A24)&gt;0,TRUE,FALSE)),"")</f>
        <v/>
      </c>
      <c r="Y24" s="17" t="str">
        <f>IFERROR(AND(OR(Y1:Z23,$BK24)=TRUE,IF(SEARCH(Y$1,$A24)&gt;0,TRUE,FALSE)),"")</f>
        <v/>
      </c>
      <c r="Z24" s="17" t="str">
        <f>IFERROR(AND(OR(Z1:Z23,$BK24)=TRUE,IF(SEARCH(Z$1,$A24)&gt;0,TRUE,FALSE)),"")</f>
        <v/>
      </c>
      <c r="AA24" s="17" t="b">
        <f>IFERROR(AND(OR(AA1:AA23,$BK24)=TRUE,IF(SEARCH(AA$1,$A24)&gt;0,TRUE,FALSE)),"")</f>
        <v>0</v>
      </c>
      <c r="AB24" s="17" t="str">
        <f>IFERROR(AND(OR(AB1:AE23,$BK24)=TRUE,IF(SEARCH(AB$1,$A24)&gt;0,TRUE,FALSE)),"")</f>
        <v/>
      </c>
      <c r="AC24" s="17" t="str">
        <f>IFERROR(AND(OR(AC1:AE23,$BK24)=TRUE,IF(SEARCH(AC$1,$A24)&gt;0,TRUE,FALSE)),"")</f>
        <v/>
      </c>
      <c r="AD24" s="17" t="str">
        <f>IFERROR(AND(OR(AD1:AE23,$BK24)=TRUE,IF(SEARCH(AD$1,$A24)&gt;0,TRUE,FALSE)),"")</f>
        <v/>
      </c>
      <c r="AE24" s="17" t="str">
        <f>IFERROR(AND(OR(AE1:AE23,$BK24)=TRUE,IF(SEARCH(AE$1,$A24)&gt;0,TRUE,FALSE)),"")</f>
        <v/>
      </c>
      <c r="AF24" s="17" t="str">
        <f>IFERROR(AND(OR(AF1:AG23,$BK24)=TRUE,IF(SEARCH(AF$1,$A24)&gt;0,TRUE,FALSE)),"")</f>
        <v/>
      </c>
      <c r="AG24" s="17" t="str">
        <f>IFERROR(AND(OR(AG1:AG23,$BK24)=TRUE,IF(SEARCH(AG$1,$A24)&gt;0,TRUE,FALSE)),"")</f>
        <v/>
      </c>
      <c r="AH24" s="17" t="str">
        <f>IFERROR(AND(OR(AH1:AH23,$BK24)=TRUE,IF(SEARCH(AH$1,$A24)&gt;0,TRUE,FALSE)),"")</f>
        <v/>
      </c>
      <c r="AI24" s="17" t="b">
        <f>IFERROR(AND(OR(AI1:AL23,$BK24)=TRUE,IF(SEARCH(AI$1,$A24)&gt;0,TRUE,FALSE)),"")</f>
        <v>0</v>
      </c>
      <c r="AJ24" s="17" t="str">
        <f>IFERROR(AND(OR(AJ1:AL23,$BK24)=TRUE,IF(SEARCH(AJ$1,$A24)&gt;0,TRUE,FALSE)),"")</f>
        <v/>
      </c>
      <c r="AK24" s="17" t="str">
        <f>IFERROR(AND(OR(AK1:AL23,$BK24)=TRUE,IF(SEARCH(AK$1,$A24)&gt;0,TRUE,FALSE)),"")</f>
        <v/>
      </c>
      <c r="AL24" s="17" t="str">
        <f>IFERROR(AND(OR(AL1:AL23,$BK24)=TRUE,IF(SEARCH(AL$1,$A24)&gt;0,TRUE,FALSE)),"")</f>
        <v/>
      </c>
      <c r="AM24" s="17" t="str">
        <f>IFERROR(AND(OR(AM1:AO23,$BK24)=TRUE,IF(SEARCH(AM$1,$A24)&gt;0,TRUE,FALSE)),"")</f>
        <v/>
      </c>
      <c r="AN24" s="17" t="str">
        <f>IFERROR(AND(OR(AN1:AO23,$BK24)=TRUE,IF(SEARCH(AN$1,$A24)&gt;0,TRUE,FALSE)),"")</f>
        <v/>
      </c>
      <c r="AO24" s="17" t="str">
        <f>IFERROR(AND(OR(AO1:AO23,$BK24)=TRUE,IF(SEARCH(AO$1,$A24)&gt;0,TRUE,FALSE)),"")</f>
        <v/>
      </c>
      <c r="AP24" s="17" t="str">
        <f>IFERROR(AND(OR(AO1:AP23,$BK24)=TRUE,IF(SEARCH(AP$1,$A24)&gt;0,TRUE,FALSE)),"")</f>
        <v/>
      </c>
      <c r="AQ24" s="17" t="str">
        <f>IFERROR(AND(OR(AO1:AQ23,$BK24)=TRUE,IF(SEARCH(AQ$1,$A24)&gt;0,TRUE,FALSE)),"")</f>
        <v/>
      </c>
      <c r="AR24" s="17" t="str">
        <f>IFERROR(AND(OR(AO1:AR23,$BK24)=TRUE,IF(SEARCH(AR$1,$A24)&gt;0,TRUE,FALSE)),"")</f>
        <v/>
      </c>
      <c r="AS24" s="17" t="str">
        <f>IFERROR(AND(OR(AO1:AS23,$BK24)=TRUE,IF(SEARCH(AS$1,$A24)&gt;0,TRUE,FALSE)),"")</f>
        <v/>
      </c>
      <c r="AT24" s="17" t="str">
        <f>IFERROR(AND(OR(AO1:AT23,$BK24)=TRUE,IF(SEARCH(AT$1,$A24)&gt;0,TRUE,FALSE)),"")</f>
        <v/>
      </c>
      <c r="AU24" s="17" t="str">
        <f>IFERROR(AND(OR(AO1:AU23,$BK24)=TRUE,IF(SEARCH(AU$1,$A24)&gt;0,TRUE,FALSE)),"")</f>
        <v/>
      </c>
      <c r="AV24" s="17" t="str">
        <f>IFERROR(AND(OR(AO1:AV23,$BK24)=TRUE,IF(SEARCH(AV$1,$A24)&gt;0,TRUE,FALSE)),"")</f>
        <v/>
      </c>
      <c r="AW24" s="17" t="str">
        <f>IFERROR(AND(OR(AO1:AW23,$BK24)=TRUE,IF(SEARCH(AW$1,$A24)&gt;0,TRUE,FALSE)),"")</f>
        <v/>
      </c>
      <c r="AX24" s="17" t="str">
        <f>IFERROR(AND(OR(AO1:AX23,$BK24)=TRUE,IF(SEARCH(AX$1,$A24)&gt;0,TRUE,FALSE)),"")</f>
        <v/>
      </c>
      <c r="AY24" s="17" t="str">
        <f>IFERROR(AND(OR(AO1:AY23,$BK24)=TRUE,IF(SEARCH(AY$1,$A24)&gt;0,TRUE,FALSE)),"")</f>
        <v/>
      </c>
      <c r="AZ24" s="17" t="str">
        <f>IFERROR(AND(OR(AO1:AZ23,$BK24)=TRUE,IF(SEARCH(AZ$1,$A24)&gt;0,TRUE,FALSE)),"")</f>
        <v/>
      </c>
      <c r="BA24" s="17" t="str">
        <f>IFERROR(AND(OR(AO1:BA23,$BK24)=TRUE,IF(SEARCH(BA$1,$A24)&gt;0,TRUE,FALSE)),"")</f>
        <v/>
      </c>
      <c r="BB24" s="17" t="str">
        <f>IFERROR(AND(OR(AO1:BB23,$BK24)=TRUE,IF(SEARCH(BB$1,$A24)&gt;0,TRUE,FALSE)),"")</f>
        <v/>
      </c>
      <c r="BC24" s="17" t="str">
        <f>IFERROR(AND(OR(AO1:BC23,$BK24)=TRUE,IF(SEARCH(BC$1,$A24)&gt;0,TRUE,FALSE)),"")</f>
        <v/>
      </c>
      <c r="BD24" s="17" t="str">
        <f>IFERROR(AND(OR(AO1:BD23,$BK24)=TRUE,IF(SEARCH(BD$1,$A24)&gt;0,TRUE,FALSE)),"")</f>
        <v/>
      </c>
      <c r="BE24" s="17" t="str">
        <f>IFERROR(AND(OR(AO1:BE23,$BK24)=TRUE,IF(SEARCH(BE$1,$A24)&gt;0,TRUE,FALSE)),"")</f>
        <v/>
      </c>
      <c r="BF24" s="17" t="str">
        <f>IFERROR(AND(OR(AO1:BF23,$BK24)=TRUE,IF(SEARCH(BF$1,$A24)&gt;0,TRUE,FALSE)),"")</f>
        <v/>
      </c>
      <c r="BG24" s="17" t="str">
        <f>IFERROR(AND(OR(AO1:BG23,$BK24)=TRUE,IF(SEARCH(BG$1,$A24)&gt;0,TRUE,FALSE)),"")</f>
        <v/>
      </c>
      <c r="BH24" s="17" t="str">
        <f>IFERROR(AND(OR(AO1:BH23,$BK24)=TRUE,IF(SEARCH(BH$1,$A24)&gt;0,TRUE,FALSE)),"")</f>
        <v/>
      </c>
      <c r="BI24" s="17">
        <f t="shared" si="0"/>
        <v>0</v>
      </c>
      <c r="BJ24" s="17" t="b">
        <f t="shared" si="1"/>
        <v>0</v>
      </c>
      <c r="BK24" s="17" t="b">
        <f t="shared" si="2"/>
        <v>0</v>
      </c>
      <c r="BL24" s="17" t="b">
        <f t="shared" si="3"/>
        <v>0</v>
      </c>
      <c r="BM24" s="17" t="b">
        <f>IF(D24&gt;INDEX('Overview (RESPONSES REQUIRED)'!$F$60:$F$63,MATCH(E24,'Overview (RESPONSES REQUIRED)'!$B$60:$B$63,0)),FALSE,TRUE)</f>
        <v>0</v>
      </c>
      <c r="BN24" s="17" t="b">
        <f>IF(INDEX('Overview (RESPONSES REQUIRED)'!$D$60:$D$63,MATCH(E24,'Overview (RESPONSES REQUIRED)'!$B$60:$B$63,0)) = "Y", TRUE, FALSE)</f>
        <v>0</v>
      </c>
      <c r="BO24" s="17" t="str">
        <f t="shared" si="4"/>
        <v>N</v>
      </c>
    </row>
    <row r="25" spans="1:67" ht="27" x14ac:dyDescent="0.15">
      <c r="A25" s="17" t="s">
        <v>2446</v>
      </c>
      <c r="B25" s="17">
        <v>4</v>
      </c>
      <c r="C25" s="17">
        <v>2</v>
      </c>
      <c r="D25" s="17">
        <v>12</v>
      </c>
      <c r="E25" s="17" t="s">
        <v>2424</v>
      </c>
      <c r="F25" s="17" t="str">
        <f>IF('ENDC-NRCA'!S28="Y", "Y", IF('ENDC-NRCA'!S28="N", "N", 0))</f>
        <v>N</v>
      </c>
      <c r="G25" s="17" t="b">
        <f>IFERROR(AND(OR(G1:H24,$BK25)=TRUE,IF(SEARCH(G$1,$A25)&gt;0,TRUE,FALSE)),"")</f>
        <v>0</v>
      </c>
      <c r="H25" s="17" t="str">
        <f>IFERROR(AND(OR(H1:H24,$BK25)=TRUE,IF(SEARCH(H$1,$A25)&gt;0,TRUE,FALSE)),"")</f>
        <v/>
      </c>
      <c r="I25" s="17" t="str">
        <f>IFERROR(AND(OR(I1:L24,$BK25)=TRUE,IF(SEARCH(I$1,$A25)&gt;0,TRUE,FALSE)),"")</f>
        <v/>
      </c>
      <c r="J25" s="17" t="b">
        <f>IFERROR(AND(OR(J1:L24,$BK25)=TRUE,IF(SEARCH(J$1,$A25)&gt;0,TRUE,FALSE)),"")</f>
        <v>0</v>
      </c>
      <c r="K25" s="17" t="str">
        <f>IFERROR(AND(OR(K1:L24,$BK25)=TRUE,IF(SEARCH(K$1,$A25)&gt;0,TRUE,FALSE)),"")</f>
        <v/>
      </c>
      <c r="L25" s="17" t="str">
        <f>IFERROR(AND(OR(L1:L24,$BK25)=TRUE,IF(SEARCH(L$1,$A25)&gt;0,TRUE,FALSE)),"")</f>
        <v/>
      </c>
      <c r="M25" s="17" t="b">
        <f>IFERROR(AND(OR(M1:M24,$BK25)=TRUE,IF(SEARCH(M$1,$A25)&gt;0,TRUE,FALSE)),"")</f>
        <v>0</v>
      </c>
      <c r="N25" s="17" t="str">
        <f>IFERROR(AND(OR(N1:Q24,$BK25)=TRUE,IF(SEARCH(N$1,$A25)&gt;0,TRUE,FALSE)),"")</f>
        <v/>
      </c>
      <c r="O25" s="17" t="str">
        <f>IFERROR(AND(OR(O1:Q24,$BK25)=TRUE,IF(SEARCH(O$1,$A25)&gt;0,TRUE,FALSE)),"")</f>
        <v/>
      </c>
      <c r="P25" s="17" t="b">
        <f>IFERROR(AND(OR(P1:Q24,$BK25)=TRUE,IF(SEARCH(P$1,$A25)&gt;0,TRUE,FALSE)),"")</f>
        <v>0</v>
      </c>
      <c r="Q25" s="17" t="str">
        <f>IFERROR(AND(OR(Q1:Q24,$BK25)=TRUE,IF(SEARCH(Q$1,$A25)&gt;0,TRUE,FALSE)),"")</f>
        <v/>
      </c>
      <c r="R25" s="17" t="str">
        <f>IFERROR(AND(OR(R1:S24,$BK25)=TRUE,IF(SEARCH(R$1,$A25)&gt;0,TRUE,FALSE)),"")</f>
        <v/>
      </c>
      <c r="S25" s="17" t="str">
        <f>IFERROR(AND(OR(S1:S24,$BK25)=TRUE,IF(SEARCH(S$1,$A25)&gt;0,TRUE,FALSE)),"")</f>
        <v/>
      </c>
      <c r="T25" s="17" t="b">
        <f>IFERROR(AND(OR(T1:T24,$BK25)=TRUE,IF(SEARCH(T$1,$A25)&gt;0,TRUE,FALSE)),"")</f>
        <v>0</v>
      </c>
      <c r="U25" s="17" t="str">
        <f>IFERROR(AND(OR(U1:V24,$BK25)=TRUE,IF(SEARCH(U$1,$A25)&gt;0,TRUE,FALSE)),"")</f>
        <v/>
      </c>
      <c r="V25" s="17" t="str">
        <f>IFERROR(AND(OR(V1:V24,$BK25)=TRUE,IF(SEARCH(V$1,$A25)&gt;0,TRUE,FALSE)),"")</f>
        <v/>
      </c>
      <c r="W25" s="17" t="str">
        <f>IFERROR(AND(OR(W1:Z24,$BK25)=TRUE,IF(SEARCH(W$1,$A25)&gt;0,TRUE,FALSE)),"")</f>
        <v/>
      </c>
      <c r="X25" s="17" t="str">
        <f>IFERROR(AND(OR(X1:Z24,$BK25)=TRUE,IF(SEARCH(X$1,$A25)&gt;0,TRUE,FALSE)),"")</f>
        <v/>
      </c>
      <c r="Y25" s="17" t="str">
        <f>IFERROR(AND(OR(Y1:Z24,$BK25)=TRUE,IF(SEARCH(Y$1,$A25)&gt;0,TRUE,FALSE)),"")</f>
        <v/>
      </c>
      <c r="Z25" s="17" t="str">
        <f>IFERROR(AND(OR(Z1:Z24,$BK25)=TRUE,IF(SEARCH(Z$1,$A25)&gt;0,TRUE,FALSE)),"")</f>
        <v/>
      </c>
      <c r="AA25" s="17" t="b">
        <f>IFERROR(AND(OR(AA1:AA24,$BK25)=TRUE,IF(SEARCH(AA$1,$A25)&gt;0,TRUE,FALSE)),"")</f>
        <v>0</v>
      </c>
      <c r="AB25" s="17" t="str">
        <f>IFERROR(AND(OR(AB1:AE24,$BK25)=TRUE,IF(SEARCH(AB$1,$A25)&gt;0,TRUE,FALSE)),"")</f>
        <v/>
      </c>
      <c r="AC25" s="17" t="str">
        <f>IFERROR(AND(OR(AC1:AE24,$BK25)=TRUE,IF(SEARCH(AC$1,$A25)&gt;0,TRUE,FALSE)),"")</f>
        <v/>
      </c>
      <c r="AD25" s="17" t="str">
        <f>IFERROR(AND(OR(AD1:AE24,$BK25)=TRUE,IF(SEARCH(AD$1,$A25)&gt;0,TRUE,FALSE)),"")</f>
        <v/>
      </c>
      <c r="AE25" s="17" t="str">
        <f>IFERROR(AND(OR(AE1:AE24,$BK25)=TRUE,IF(SEARCH(AE$1,$A25)&gt;0,TRUE,FALSE)),"")</f>
        <v/>
      </c>
      <c r="AF25" s="17" t="str">
        <f>IFERROR(AND(OR(AF1:AG24,$BK25)=TRUE,IF(SEARCH(AF$1,$A25)&gt;0,TRUE,FALSE)),"")</f>
        <v/>
      </c>
      <c r="AG25" s="17" t="str">
        <f>IFERROR(AND(OR(AG1:AG24,$BK25)=TRUE,IF(SEARCH(AG$1,$A25)&gt;0,TRUE,FALSE)),"")</f>
        <v/>
      </c>
      <c r="AH25" s="17" t="str">
        <f>IFERROR(AND(OR(AH1:AH24,$BK25)=TRUE,IF(SEARCH(AH$1,$A25)&gt;0,TRUE,FALSE)),"")</f>
        <v/>
      </c>
      <c r="AI25" s="17" t="b">
        <f>IFERROR(AND(OR(AI1:AL24,$BK25)=TRUE,IF(SEARCH(AI$1,$A25)&gt;0,TRUE,FALSE)),"")</f>
        <v>0</v>
      </c>
      <c r="AJ25" s="17" t="str">
        <f>IFERROR(AND(OR(AJ1:AL24,$BK25)=TRUE,IF(SEARCH(AJ$1,$A25)&gt;0,TRUE,FALSE)),"")</f>
        <v/>
      </c>
      <c r="AK25" s="17" t="str">
        <f>IFERROR(AND(OR(AK1:AL24,$BK25)=TRUE,IF(SEARCH(AK$1,$A25)&gt;0,TRUE,FALSE)),"")</f>
        <v/>
      </c>
      <c r="AL25" s="17" t="str">
        <f>IFERROR(AND(OR(AL1:AL24,$BK25)=TRUE,IF(SEARCH(AL$1,$A25)&gt;0,TRUE,FALSE)),"")</f>
        <v/>
      </c>
      <c r="AM25" s="17" t="str">
        <f>IFERROR(AND(OR(AM1:AO24,$BK25)=TRUE,IF(SEARCH(AM$1,$A25)&gt;0,TRUE,FALSE)),"")</f>
        <v/>
      </c>
      <c r="AN25" s="17" t="str">
        <f>IFERROR(AND(OR(AN1:AO24,$BK25)=TRUE,IF(SEARCH(AN$1,$A25)&gt;0,TRUE,FALSE)),"")</f>
        <v/>
      </c>
      <c r="AO25" s="17" t="str">
        <f>IFERROR(AND(OR(AO1:AO24,$BK25)=TRUE,IF(SEARCH(AO$1,$A25)&gt;0,TRUE,FALSE)),"")</f>
        <v/>
      </c>
      <c r="AP25" s="17" t="str">
        <f>IFERROR(AND(OR(AO1:AP24,$BK25)=TRUE,IF(SEARCH(AP$1,$A25)&gt;0,TRUE,FALSE)),"")</f>
        <v/>
      </c>
      <c r="AQ25" s="17" t="str">
        <f>IFERROR(AND(OR(AO1:AQ24,$BK25)=TRUE,IF(SEARCH(AQ$1,$A25)&gt;0,TRUE,FALSE)),"")</f>
        <v/>
      </c>
      <c r="AR25" s="17" t="str">
        <f>IFERROR(AND(OR(AO1:AR24,$BK25)=TRUE,IF(SEARCH(AR$1,$A25)&gt;0,TRUE,FALSE)),"")</f>
        <v/>
      </c>
      <c r="AS25" s="17" t="str">
        <f>IFERROR(AND(OR(AO1:AS24,$BK25)=TRUE,IF(SEARCH(AS$1,$A25)&gt;0,TRUE,FALSE)),"")</f>
        <v/>
      </c>
      <c r="AT25" s="17" t="str">
        <f>IFERROR(AND(OR(AO1:AT24,$BK25)=TRUE,IF(SEARCH(AT$1,$A25)&gt;0,TRUE,FALSE)),"")</f>
        <v/>
      </c>
      <c r="AU25" s="17" t="str">
        <f>IFERROR(AND(OR(AO1:AU24,$BK25)=TRUE,IF(SEARCH(AU$1,$A25)&gt;0,TRUE,FALSE)),"")</f>
        <v/>
      </c>
      <c r="AV25" s="17" t="str">
        <f>IFERROR(AND(OR(AO1:AV24,$BK25)=TRUE,IF(SEARCH(AV$1,$A25)&gt;0,TRUE,FALSE)),"")</f>
        <v/>
      </c>
      <c r="AW25" s="17" t="str">
        <f>IFERROR(AND(OR(AO1:AW24,$BK25)=TRUE,IF(SEARCH(AW$1,$A25)&gt;0,TRUE,FALSE)),"")</f>
        <v/>
      </c>
      <c r="AX25" s="17" t="str">
        <f>IFERROR(AND(OR(AO1:AX24,$BK25)=TRUE,IF(SEARCH(AX$1,$A25)&gt;0,TRUE,FALSE)),"")</f>
        <v/>
      </c>
      <c r="AY25" s="17" t="str">
        <f>IFERROR(AND(OR(AO1:AY24,$BK25)=TRUE,IF(SEARCH(AY$1,$A25)&gt;0,TRUE,FALSE)),"")</f>
        <v/>
      </c>
      <c r="AZ25" s="17" t="str">
        <f>IFERROR(AND(OR(AO1:AZ24,$BK25)=TRUE,IF(SEARCH(AZ$1,$A25)&gt;0,TRUE,FALSE)),"")</f>
        <v/>
      </c>
      <c r="BA25" s="17" t="str">
        <f>IFERROR(AND(OR(AO1:BA24,$BK25)=TRUE,IF(SEARCH(BA$1,$A25)&gt;0,TRUE,FALSE)),"")</f>
        <v/>
      </c>
      <c r="BB25" s="17" t="str">
        <f>IFERROR(AND(OR(AO1:BB24,$BK25)=TRUE,IF(SEARCH(BB$1,$A25)&gt;0,TRUE,FALSE)),"")</f>
        <v/>
      </c>
      <c r="BC25" s="17" t="str">
        <f>IFERROR(AND(OR(AO1:BC24,$BK25)=TRUE,IF(SEARCH(BC$1,$A25)&gt;0,TRUE,FALSE)),"")</f>
        <v/>
      </c>
      <c r="BD25" s="17" t="str">
        <f>IFERROR(AND(OR(AO1:BD24,$BK25)=TRUE,IF(SEARCH(BD$1,$A25)&gt;0,TRUE,FALSE)),"")</f>
        <v/>
      </c>
      <c r="BE25" s="17" t="str">
        <f>IFERROR(AND(OR(AO1:BE24,$BK25)=TRUE,IF(SEARCH(BE$1,$A25)&gt;0,TRUE,FALSE)),"")</f>
        <v/>
      </c>
      <c r="BF25" s="17" t="str">
        <f>IFERROR(AND(OR(AO1:BF24,$BK25)=TRUE,IF(SEARCH(BF$1,$A25)&gt;0,TRUE,FALSE)),"")</f>
        <v/>
      </c>
      <c r="BG25" s="17" t="str">
        <f>IFERROR(AND(OR(AO1:BG24,$BK25)=TRUE,IF(SEARCH(BG$1,$A25)&gt;0,TRUE,FALSE)),"")</f>
        <v/>
      </c>
      <c r="BH25" s="17" t="str">
        <f>IFERROR(AND(OR(AO1:BH24,$BK25)=TRUE,IF(SEARCH(BH$1,$A25)&gt;0,TRUE,FALSE)),"")</f>
        <v/>
      </c>
      <c r="BI25" s="17">
        <f t="shared" si="0"/>
        <v>0</v>
      </c>
      <c r="BJ25" s="17" t="b">
        <f t="shared" si="1"/>
        <v>0</v>
      </c>
      <c r="BK25" s="17" t="b">
        <f t="shared" si="2"/>
        <v>0</v>
      </c>
      <c r="BL25" s="17" t="b">
        <f t="shared" si="3"/>
        <v>0</v>
      </c>
      <c r="BM25" s="17" t="b">
        <f>IF(D25&gt;INDEX('Overview (RESPONSES REQUIRED)'!$F$60:$F$63,MATCH(E25,'Overview (RESPONSES REQUIRED)'!$B$60:$B$63,0)),FALSE,TRUE)</f>
        <v>0</v>
      </c>
      <c r="BN25" s="17" t="b">
        <f>IF(INDEX('Overview (RESPONSES REQUIRED)'!$D$60:$D$63,MATCH(E25,'Overview (RESPONSES REQUIRED)'!$B$60:$B$63,0)) = "Y", TRUE, FALSE)</f>
        <v>0</v>
      </c>
      <c r="BO25" s="17" t="str">
        <f t="shared" si="4"/>
        <v>N</v>
      </c>
    </row>
    <row r="26" spans="1:67" ht="27" x14ac:dyDescent="0.15">
      <c r="A26" s="17" t="s">
        <v>2447</v>
      </c>
      <c r="B26" s="17">
        <v>4</v>
      </c>
      <c r="C26" s="17">
        <v>2</v>
      </c>
      <c r="D26" s="17">
        <v>12</v>
      </c>
      <c r="E26" s="17" t="s">
        <v>2424</v>
      </c>
      <c r="F26" s="17" t="str">
        <f>IF('ENDC-NRCA'!S29="Y", "Y", IF('ENDC-NRCA'!S29="N", "N", 0))</f>
        <v>N</v>
      </c>
      <c r="G26" s="17" t="str">
        <f>IFERROR(AND(OR(G1:H25,$BK26)=TRUE,IF(SEARCH(G$1,$A26)&gt;0,TRUE,FALSE)),"")</f>
        <v/>
      </c>
      <c r="H26" s="17" t="b">
        <f>IFERROR(AND(OR(H1:H25,$BK26)=TRUE,IF(SEARCH(H$1,$A26)&gt;0,TRUE,FALSE)),"")</f>
        <v>0</v>
      </c>
      <c r="I26" s="17" t="str">
        <f>IFERROR(AND(OR(I1:L25,$BK26)=TRUE,IF(SEARCH(I$1,$A26)&gt;0,TRUE,FALSE)),"")</f>
        <v/>
      </c>
      <c r="J26" s="17" t="b">
        <f>IFERROR(AND(OR(J1:L25,$BK26)=TRUE,IF(SEARCH(J$1,$A26)&gt;0,TRUE,FALSE)),"")</f>
        <v>0</v>
      </c>
      <c r="K26" s="17" t="str">
        <f>IFERROR(AND(OR(K1:L25,$BK26)=TRUE,IF(SEARCH(K$1,$A26)&gt;0,TRUE,FALSE)),"")</f>
        <v/>
      </c>
      <c r="L26" s="17" t="str">
        <f>IFERROR(AND(OR(L1:L25,$BK26)=TRUE,IF(SEARCH(L$1,$A26)&gt;0,TRUE,FALSE)),"")</f>
        <v/>
      </c>
      <c r="M26" s="17" t="b">
        <f>IFERROR(AND(OR(M1:M25,$BK26)=TRUE,IF(SEARCH(M$1,$A26)&gt;0,TRUE,FALSE)),"")</f>
        <v>0</v>
      </c>
      <c r="N26" s="17" t="b">
        <f>IFERROR(AND(OR(N1:Q25,$BK26)=TRUE,IF(SEARCH(N$1,$A26)&gt;0,TRUE,FALSE)),"")</f>
        <v>0</v>
      </c>
      <c r="O26" s="17" t="str">
        <f>IFERROR(AND(OR(O1:Q25,$BK26)=TRUE,IF(SEARCH(O$1,$A26)&gt;0,TRUE,FALSE)),"")</f>
        <v/>
      </c>
      <c r="P26" s="17" t="str">
        <f>IFERROR(AND(OR(P1:Q25,$BK26)=TRUE,IF(SEARCH(P$1,$A26)&gt;0,TRUE,FALSE)),"")</f>
        <v/>
      </c>
      <c r="Q26" s="17" t="str">
        <f>IFERROR(AND(OR(Q1:Q25,$BK26)=TRUE,IF(SEARCH(Q$1,$A26)&gt;0,TRUE,FALSE)),"")</f>
        <v/>
      </c>
      <c r="R26" s="17" t="str">
        <f>IFERROR(AND(OR(R1:S25,$BK26)=TRUE,IF(SEARCH(R$1,$A26)&gt;0,TRUE,FALSE)),"")</f>
        <v/>
      </c>
      <c r="S26" s="17" t="str">
        <f>IFERROR(AND(OR(S1:S25,$BK26)=TRUE,IF(SEARCH(S$1,$A26)&gt;0,TRUE,FALSE)),"")</f>
        <v/>
      </c>
      <c r="T26" s="17" t="b">
        <f>IFERROR(AND(OR(T1:T25,$BK26)=TRUE,IF(SEARCH(T$1,$A26)&gt;0,TRUE,FALSE)),"")</f>
        <v>0</v>
      </c>
      <c r="U26" s="17" t="str">
        <f>IFERROR(AND(OR(U1:V25,$BK26)=TRUE,IF(SEARCH(U$1,$A26)&gt;0,TRUE,FALSE)),"")</f>
        <v/>
      </c>
      <c r="V26" s="17" t="str">
        <f>IFERROR(AND(OR(V1:V25,$BK26)=TRUE,IF(SEARCH(V$1,$A26)&gt;0,TRUE,FALSE)),"")</f>
        <v/>
      </c>
      <c r="W26" s="17" t="str">
        <f>IFERROR(AND(OR(W1:Z25,$BK26)=TRUE,IF(SEARCH(W$1,$A26)&gt;0,TRUE,FALSE)),"")</f>
        <v/>
      </c>
      <c r="X26" s="17" t="str">
        <f>IFERROR(AND(OR(X1:Z25,$BK26)=TRUE,IF(SEARCH(X$1,$A26)&gt;0,TRUE,FALSE)),"")</f>
        <v/>
      </c>
      <c r="Y26" s="17" t="str">
        <f>IFERROR(AND(OR(Y1:Z25,$BK26)=TRUE,IF(SEARCH(Y$1,$A26)&gt;0,TRUE,FALSE)),"")</f>
        <v/>
      </c>
      <c r="Z26" s="17" t="str">
        <f>IFERROR(AND(OR(Z1:Z25,$BK26)=TRUE,IF(SEARCH(Z$1,$A26)&gt;0,TRUE,FALSE)),"")</f>
        <v/>
      </c>
      <c r="AA26" s="17" t="b">
        <f>IFERROR(AND(OR(AA1:AA25,$BK26)=TRUE,IF(SEARCH(AA$1,$A26)&gt;0,TRUE,FALSE)),"")</f>
        <v>0</v>
      </c>
      <c r="AB26" s="17" t="str">
        <f>IFERROR(AND(OR(AB1:AE25,$BK26)=TRUE,IF(SEARCH(AB$1,$A26)&gt;0,TRUE,FALSE)),"")</f>
        <v/>
      </c>
      <c r="AC26" s="17" t="str">
        <f>IFERROR(AND(OR(AC1:AE25,$BK26)=TRUE,IF(SEARCH(AC$1,$A26)&gt;0,TRUE,FALSE)),"")</f>
        <v/>
      </c>
      <c r="AD26" s="17" t="str">
        <f>IFERROR(AND(OR(AD1:AE25,$BK26)=TRUE,IF(SEARCH(AD$1,$A26)&gt;0,TRUE,FALSE)),"")</f>
        <v/>
      </c>
      <c r="AE26" s="17" t="str">
        <f>IFERROR(AND(OR(AE1:AE25,$BK26)=TRUE,IF(SEARCH(AE$1,$A26)&gt;0,TRUE,FALSE)),"")</f>
        <v/>
      </c>
      <c r="AF26" s="17" t="str">
        <f>IFERROR(AND(OR(AF1:AG25,$BK26)=TRUE,IF(SEARCH(AF$1,$A26)&gt;0,TRUE,FALSE)),"")</f>
        <v/>
      </c>
      <c r="AG26" s="17" t="str">
        <f>IFERROR(AND(OR(AG1:AG25,$BK26)=TRUE,IF(SEARCH(AG$1,$A26)&gt;0,TRUE,FALSE)),"")</f>
        <v/>
      </c>
      <c r="AH26" s="17" t="str">
        <f>IFERROR(AND(OR(AH1:AH25,$BK26)=TRUE,IF(SEARCH(AH$1,$A26)&gt;0,TRUE,FALSE)),"")</f>
        <v/>
      </c>
      <c r="AI26" s="17" t="b">
        <f>IFERROR(AND(OR(AI1:AL25,$BK26)=TRUE,IF(SEARCH(AI$1,$A26)&gt;0,TRUE,FALSE)),"")</f>
        <v>0</v>
      </c>
      <c r="AJ26" s="17" t="str">
        <f>IFERROR(AND(OR(AJ1:AL25,$BK26)=TRUE,IF(SEARCH(AJ$1,$A26)&gt;0,TRUE,FALSE)),"")</f>
        <v/>
      </c>
      <c r="AK26" s="17" t="str">
        <f>IFERROR(AND(OR(AK1:AL25,$BK26)=TRUE,IF(SEARCH(AK$1,$A26)&gt;0,TRUE,FALSE)),"")</f>
        <v/>
      </c>
      <c r="AL26" s="17" t="str">
        <f>IFERROR(AND(OR(AL1:AL25,$BK26)=TRUE,IF(SEARCH(AL$1,$A26)&gt;0,TRUE,FALSE)),"")</f>
        <v/>
      </c>
      <c r="AM26" s="17" t="str">
        <f>IFERROR(AND(OR(AM1:AO25,$BK26)=TRUE,IF(SEARCH(AM$1,$A26)&gt;0,TRUE,FALSE)),"")</f>
        <v/>
      </c>
      <c r="AN26" s="17" t="str">
        <f>IFERROR(AND(OR(AN1:AO25,$BK26)=TRUE,IF(SEARCH(AN$1,$A26)&gt;0,TRUE,FALSE)),"")</f>
        <v/>
      </c>
      <c r="AO26" s="17" t="str">
        <f>IFERROR(AND(OR(AO1:AO25,$BK26)=TRUE,IF(SEARCH(AO$1,$A26)&gt;0,TRUE,FALSE)),"")</f>
        <v/>
      </c>
      <c r="AP26" s="17" t="str">
        <f>IFERROR(AND(OR(AO1:AP25,$BK26)=TRUE,IF(SEARCH(AP$1,$A26)&gt;0,TRUE,FALSE)),"")</f>
        <v/>
      </c>
      <c r="AQ26" s="17" t="str">
        <f>IFERROR(AND(OR(AO1:AQ25,$BK26)=TRUE,IF(SEARCH(AQ$1,$A26)&gt;0,TRUE,FALSE)),"")</f>
        <v/>
      </c>
      <c r="AR26" s="17" t="str">
        <f>IFERROR(AND(OR(AO1:AR25,$BK26)=TRUE,IF(SEARCH(AR$1,$A26)&gt;0,TRUE,FALSE)),"")</f>
        <v/>
      </c>
      <c r="AS26" s="17" t="str">
        <f>IFERROR(AND(OR(AO1:AS25,$BK26)=TRUE,IF(SEARCH(AS$1,$A26)&gt;0,TRUE,FALSE)),"")</f>
        <v/>
      </c>
      <c r="AT26" s="17" t="str">
        <f>IFERROR(AND(OR(AO1:AT25,$BK26)=TRUE,IF(SEARCH(AT$1,$A26)&gt;0,TRUE,FALSE)),"")</f>
        <v/>
      </c>
      <c r="AU26" s="17" t="str">
        <f>IFERROR(AND(OR(AO1:AU25,$BK26)=TRUE,IF(SEARCH(AU$1,$A26)&gt;0,TRUE,FALSE)),"")</f>
        <v/>
      </c>
      <c r="AV26" s="17" t="str">
        <f>IFERROR(AND(OR(AO1:AV25,$BK26)=TRUE,IF(SEARCH(AV$1,$A26)&gt;0,TRUE,FALSE)),"")</f>
        <v/>
      </c>
      <c r="AW26" s="17" t="str">
        <f>IFERROR(AND(OR(AO1:AW25,$BK26)=TRUE,IF(SEARCH(AW$1,$A26)&gt;0,TRUE,FALSE)),"")</f>
        <v/>
      </c>
      <c r="AX26" s="17" t="str">
        <f>IFERROR(AND(OR(AO1:AX25,$BK26)=TRUE,IF(SEARCH(AX$1,$A26)&gt;0,TRUE,FALSE)),"")</f>
        <v/>
      </c>
      <c r="AY26" s="17" t="str">
        <f>IFERROR(AND(OR(AO1:AY25,$BK26)=TRUE,IF(SEARCH(AY$1,$A26)&gt;0,TRUE,FALSE)),"")</f>
        <v/>
      </c>
      <c r="AZ26" s="17" t="str">
        <f>IFERROR(AND(OR(AO1:AZ25,$BK26)=TRUE,IF(SEARCH(AZ$1,$A26)&gt;0,TRUE,FALSE)),"")</f>
        <v/>
      </c>
      <c r="BA26" s="17" t="str">
        <f>IFERROR(AND(OR(AO1:BA25,$BK26)=TRUE,IF(SEARCH(BA$1,$A26)&gt;0,TRUE,FALSE)),"")</f>
        <v/>
      </c>
      <c r="BB26" s="17" t="str">
        <f>IFERROR(AND(OR(AO1:BB25,$BK26)=TRUE,IF(SEARCH(BB$1,$A26)&gt;0,TRUE,FALSE)),"")</f>
        <v/>
      </c>
      <c r="BC26" s="17" t="str">
        <f>IFERROR(AND(OR(AO1:BC25,$BK26)=TRUE,IF(SEARCH(BC$1,$A26)&gt;0,TRUE,FALSE)),"")</f>
        <v/>
      </c>
      <c r="BD26" s="17" t="str">
        <f>IFERROR(AND(OR(AO1:BD25,$BK26)=TRUE,IF(SEARCH(BD$1,$A26)&gt;0,TRUE,FALSE)),"")</f>
        <v/>
      </c>
      <c r="BE26" s="17" t="str">
        <f>IFERROR(AND(OR(AO1:BE25,$BK26)=TRUE,IF(SEARCH(BE$1,$A26)&gt;0,TRUE,FALSE)),"")</f>
        <v/>
      </c>
      <c r="BF26" s="17" t="str">
        <f>IFERROR(AND(OR(AO1:BF25,$BK26)=TRUE,IF(SEARCH(BF$1,$A26)&gt;0,TRUE,FALSE)),"")</f>
        <v/>
      </c>
      <c r="BG26" s="17" t="str">
        <f>IFERROR(AND(OR(AO1:BG25,$BK26)=TRUE,IF(SEARCH(BG$1,$A26)&gt;0,TRUE,FALSE)),"")</f>
        <v/>
      </c>
      <c r="BH26" s="17" t="str">
        <f>IFERROR(AND(OR(AO1:BH25,$BK26)=TRUE,IF(SEARCH(BH$1,$A26)&gt;0,TRUE,FALSE)),"")</f>
        <v/>
      </c>
      <c r="BI26" s="17">
        <f t="shared" si="0"/>
        <v>0</v>
      </c>
      <c r="BJ26" s="17" t="b">
        <f t="shared" si="1"/>
        <v>0</v>
      </c>
      <c r="BK26" s="17" t="b">
        <f t="shared" si="2"/>
        <v>0</v>
      </c>
      <c r="BL26" s="17" t="b">
        <f t="shared" si="3"/>
        <v>0</v>
      </c>
      <c r="BM26" s="17" t="b">
        <f>IF(D26&gt;INDEX('Overview (RESPONSES REQUIRED)'!$F$60:$F$63,MATCH(E26,'Overview (RESPONSES REQUIRED)'!$B$60:$B$63,0)),FALSE,TRUE)</f>
        <v>0</v>
      </c>
      <c r="BN26" s="17" t="b">
        <f>IF(INDEX('Overview (RESPONSES REQUIRED)'!$D$60:$D$63,MATCH(E26,'Overview (RESPONSES REQUIRED)'!$B$60:$B$63,0)) = "Y", TRUE, FALSE)</f>
        <v>0</v>
      </c>
      <c r="BO26" s="17" t="str">
        <f t="shared" si="4"/>
        <v>N</v>
      </c>
    </row>
    <row r="27" spans="1:67" ht="27" x14ac:dyDescent="0.15">
      <c r="A27" s="17" t="s">
        <v>2448</v>
      </c>
      <c r="B27" s="17">
        <v>4</v>
      </c>
      <c r="C27" s="17">
        <v>2</v>
      </c>
      <c r="D27" s="17">
        <v>12</v>
      </c>
      <c r="E27" s="17" t="s">
        <v>2424</v>
      </c>
      <c r="F27" s="17" t="str">
        <f>IF('ENDC-NRCA'!S30="Y", "Y", IF('ENDC-NRCA'!S30="N", "N", 0))</f>
        <v>N</v>
      </c>
      <c r="G27" s="17" t="str">
        <f>IFERROR(AND(OR(G1:H26,$BK27)=TRUE,IF(SEARCH(G$1,$A27)&gt;0,TRUE,FALSE)),"")</f>
        <v/>
      </c>
      <c r="H27" s="17" t="b">
        <f>IFERROR(AND(OR(H1:H26,$BK27)=TRUE,IF(SEARCH(H$1,$A27)&gt;0,TRUE,FALSE)),"")</f>
        <v>0</v>
      </c>
      <c r="I27" s="17" t="b">
        <f>IFERROR(AND(OR(I1:L26,$BK27)=TRUE,IF(SEARCH(I$1,$A27)&gt;0,TRUE,FALSE)),"")</f>
        <v>0</v>
      </c>
      <c r="J27" s="17" t="str">
        <f>IFERROR(AND(OR(J1:L26,$BK27)=TRUE,IF(SEARCH(J$1,$A27)&gt;0,TRUE,FALSE)),"")</f>
        <v/>
      </c>
      <c r="K27" s="17" t="str">
        <f>IFERROR(AND(OR(K1:L26,$BK27)=TRUE,IF(SEARCH(K$1,$A27)&gt;0,TRUE,FALSE)),"")</f>
        <v/>
      </c>
      <c r="L27" s="17" t="str">
        <f>IFERROR(AND(OR(L1:L26,$BK27)=TRUE,IF(SEARCH(L$1,$A27)&gt;0,TRUE,FALSE)),"")</f>
        <v/>
      </c>
      <c r="M27" s="17" t="b">
        <f>IFERROR(AND(OR(M1:M26,$BK27)=TRUE,IF(SEARCH(M$1,$A27)&gt;0,TRUE,FALSE)),"")</f>
        <v>0</v>
      </c>
      <c r="N27" s="17" t="str">
        <f>IFERROR(AND(OR(N1:Q26,$BK27)=TRUE,IF(SEARCH(N$1,$A27)&gt;0,TRUE,FALSE)),"")</f>
        <v/>
      </c>
      <c r="O27" s="17" t="b">
        <f>IFERROR(AND(OR(O1:Q26,$BK27)=TRUE,IF(SEARCH(O$1,$A27)&gt;0,TRUE,FALSE)),"")</f>
        <v>0</v>
      </c>
      <c r="P27" s="17" t="str">
        <f>IFERROR(AND(OR(P1:Q26,$BK27)=TRUE,IF(SEARCH(P$1,$A27)&gt;0,TRUE,FALSE)),"")</f>
        <v/>
      </c>
      <c r="Q27" s="17" t="str">
        <f>IFERROR(AND(OR(Q1:Q26,$BK27)=TRUE,IF(SEARCH(Q$1,$A27)&gt;0,TRUE,FALSE)),"")</f>
        <v/>
      </c>
      <c r="R27" s="17" t="str">
        <f>IFERROR(AND(OR(R1:S26,$BK27)=TRUE,IF(SEARCH(R$1,$A27)&gt;0,TRUE,FALSE)),"")</f>
        <v/>
      </c>
      <c r="S27" s="17" t="str">
        <f>IFERROR(AND(OR(S1:S26,$BK27)=TRUE,IF(SEARCH(S$1,$A27)&gt;0,TRUE,FALSE)),"")</f>
        <v/>
      </c>
      <c r="T27" s="17" t="b">
        <f>IFERROR(AND(OR(T1:T26,$BK27)=TRUE,IF(SEARCH(T$1,$A27)&gt;0,TRUE,FALSE)),"")</f>
        <v>0</v>
      </c>
      <c r="U27" s="17" t="str">
        <f>IFERROR(AND(OR(U1:V26,$BK27)=TRUE,IF(SEARCH(U$1,$A27)&gt;0,TRUE,FALSE)),"")</f>
        <v/>
      </c>
      <c r="V27" s="17" t="str">
        <f>IFERROR(AND(OR(V1:V26,$BK27)=TRUE,IF(SEARCH(V$1,$A27)&gt;0,TRUE,FALSE)),"")</f>
        <v/>
      </c>
      <c r="W27" s="17" t="str">
        <f>IFERROR(AND(OR(W1:Z26,$BK27)=TRUE,IF(SEARCH(W$1,$A27)&gt;0,TRUE,FALSE)),"")</f>
        <v/>
      </c>
      <c r="X27" s="17" t="str">
        <f>IFERROR(AND(OR(X1:Z26,$BK27)=TRUE,IF(SEARCH(X$1,$A27)&gt;0,TRUE,FALSE)),"")</f>
        <v/>
      </c>
      <c r="Y27" s="17" t="str">
        <f>IFERROR(AND(OR(Y1:Z26,$BK27)=TRUE,IF(SEARCH(Y$1,$A27)&gt;0,TRUE,FALSE)),"")</f>
        <v/>
      </c>
      <c r="Z27" s="17" t="str">
        <f>IFERROR(AND(OR(Z1:Z26,$BK27)=TRUE,IF(SEARCH(Z$1,$A27)&gt;0,TRUE,FALSE)),"")</f>
        <v/>
      </c>
      <c r="AA27" s="17" t="b">
        <f>IFERROR(AND(OR(AA1:AA26,$BK27)=TRUE,IF(SEARCH(AA$1,$A27)&gt;0,TRUE,FALSE)),"")</f>
        <v>0</v>
      </c>
      <c r="AB27" s="17" t="str">
        <f>IFERROR(AND(OR(AB1:AE26,$BK27)=TRUE,IF(SEARCH(AB$1,$A27)&gt;0,TRUE,FALSE)),"")</f>
        <v/>
      </c>
      <c r="AC27" s="17" t="str">
        <f>IFERROR(AND(OR(AC1:AE26,$BK27)=TRUE,IF(SEARCH(AC$1,$A27)&gt;0,TRUE,FALSE)),"")</f>
        <v/>
      </c>
      <c r="AD27" s="17" t="str">
        <f>IFERROR(AND(OR(AD1:AE26,$BK27)=TRUE,IF(SEARCH(AD$1,$A27)&gt;0,TRUE,FALSE)),"")</f>
        <v/>
      </c>
      <c r="AE27" s="17" t="str">
        <f>IFERROR(AND(OR(AE1:AE26,$BK27)=TRUE,IF(SEARCH(AE$1,$A27)&gt;0,TRUE,FALSE)),"")</f>
        <v/>
      </c>
      <c r="AF27" s="17" t="str">
        <f>IFERROR(AND(OR(AF1:AG26,$BK27)=TRUE,IF(SEARCH(AF$1,$A27)&gt;0,TRUE,FALSE)),"")</f>
        <v/>
      </c>
      <c r="AG27" s="17" t="str">
        <f>IFERROR(AND(OR(AG1:AG26,$BK27)=TRUE,IF(SEARCH(AG$1,$A27)&gt;0,TRUE,FALSE)),"")</f>
        <v/>
      </c>
      <c r="AH27" s="17" t="str">
        <f>IFERROR(AND(OR(AH1:AH26,$BK27)=TRUE,IF(SEARCH(AH$1,$A27)&gt;0,TRUE,FALSE)),"")</f>
        <v/>
      </c>
      <c r="AI27" s="17" t="b">
        <f>IFERROR(AND(OR(AI1:AL26,$BK27)=TRUE,IF(SEARCH(AI$1,$A27)&gt;0,TRUE,FALSE)),"")</f>
        <v>0</v>
      </c>
      <c r="AJ27" s="17" t="str">
        <f>IFERROR(AND(OR(AJ1:AL26,$BK27)=TRUE,IF(SEARCH(AJ$1,$A27)&gt;0,TRUE,FALSE)),"")</f>
        <v/>
      </c>
      <c r="AK27" s="17" t="str">
        <f>IFERROR(AND(OR(AK1:AL26,$BK27)=TRUE,IF(SEARCH(AK$1,$A27)&gt;0,TRUE,FALSE)),"")</f>
        <v/>
      </c>
      <c r="AL27" s="17" t="str">
        <f>IFERROR(AND(OR(AL1:AL26,$BK27)=TRUE,IF(SEARCH(AL$1,$A27)&gt;0,TRUE,FALSE)),"")</f>
        <v/>
      </c>
      <c r="AM27" s="17" t="str">
        <f>IFERROR(AND(OR(AM1:AO26,$BK27)=TRUE,IF(SEARCH(AM$1,$A27)&gt;0,TRUE,FALSE)),"")</f>
        <v/>
      </c>
      <c r="AN27" s="17" t="str">
        <f>IFERROR(AND(OR(AN1:AO26,$BK27)=TRUE,IF(SEARCH(AN$1,$A27)&gt;0,TRUE,FALSE)),"")</f>
        <v/>
      </c>
      <c r="AO27" s="17" t="str">
        <f>IFERROR(AND(OR(AO1:AO26,$BK27)=TRUE,IF(SEARCH(AO$1,$A27)&gt;0,TRUE,FALSE)),"")</f>
        <v/>
      </c>
      <c r="AP27" s="17" t="str">
        <f>IFERROR(AND(OR(AO1:AP26,$BK27)=TRUE,IF(SEARCH(AP$1,$A27)&gt;0,TRUE,FALSE)),"")</f>
        <v/>
      </c>
      <c r="AQ27" s="17" t="str">
        <f>IFERROR(AND(OR(AO1:AQ26,$BK27)=TRUE,IF(SEARCH(AQ$1,$A27)&gt;0,TRUE,FALSE)),"")</f>
        <v/>
      </c>
      <c r="AR27" s="17" t="str">
        <f>IFERROR(AND(OR(AO1:AR26,$BK27)=TRUE,IF(SEARCH(AR$1,$A27)&gt;0,TRUE,FALSE)),"")</f>
        <v/>
      </c>
      <c r="AS27" s="17" t="str">
        <f>IFERROR(AND(OR(AO1:AS26,$BK27)=TRUE,IF(SEARCH(AS$1,$A27)&gt;0,TRUE,FALSE)),"")</f>
        <v/>
      </c>
      <c r="AT27" s="17" t="str">
        <f>IFERROR(AND(OR(AO1:AT26,$BK27)=TRUE,IF(SEARCH(AT$1,$A27)&gt;0,TRUE,FALSE)),"")</f>
        <v/>
      </c>
      <c r="AU27" s="17" t="str">
        <f>IFERROR(AND(OR(AO1:AU26,$BK27)=TRUE,IF(SEARCH(AU$1,$A27)&gt;0,TRUE,FALSE)),"")</f>
        <v/>
      </c>
      <c r="AV27" s="17" t="str">
        <f>IFERROR(AND(OR(AO1:AV26,$BK27)=TRUE,IF(SEARCH(AV$1,$A27)&gt;0,TRUE,FALSE)),"")</f>
        <v/>
      </c>
      <c r="AW27" s="17" t="str">
        <f>IFERROR(AND(OR(AO1:AW26,$BK27)=TRUE,IF(SEARCH(AW$1,$A27)&gt;0,TRUE,FALSE)),"")</f>
        <v/>
      </c>
      <c r="AX27" s="17" t="str">
        <f>IFERROR(AND(OR(AO1:AX26,$BK27)=TRUE,IF(SEARCH(AX$1,$A27)&gt;0,TRUE,FALSE)),"")</f>
        <v/>
      </c>
      <c r="AY27" s="17" t="str">
        <f>IFERROR(AND(OR(AO1:AY26,$BK27)=TRUE,IF(SEARCH(AY$1,$A27)&gt;0,TRUE,FALSE)),"")</f>
        <v/>
      </c>
      <c r="AZ27" s="17" t="str">
        <f>IFERROR(AND(OR(AO1:AZ26,$BK27)=TRUE,IF(SEARCH(AZ$1,$A27)&gt;0,TRUE,FALSE)),"")</f>
        <v/>
      </c>
      <c r="BA27" s="17" t="str">
        <f>IFERROR(AND(OR(AO1:BA26,$BK27)=TRUE,IF(SEARCH(BA$1,$A27)&gt;0,TRUE,FALSE)),"")</f>
        <v/>
      </c>
      <c r="BB27" s="17" t="str">
        <f>IFERROR(AND(OR(AO1:BB26,$BK27)=TRUE,IF(SEARCH(BB$1,$A27)&gt;0,TRUE,FALSE)),"")</f>
        <v/>
      </c>
      <c r="BC27" s="17" t="str">
        <f>IFERROR(AND(OR(AO1:BC26,$BK27)=TRUE,IF(SEARCH(BC$1,$A27)&gt;0,TRUE,FALSE)),"")</f>
        <v/>
      </c>
      <c r="BD27" s="17" t="str">
        <f>IFERROR(AND(OR(AO1:BD26,$BK27)=TRUE,IF(SEARCH(BD$1,$A27)&gt;0,TRUE,FALSE)),"")</f>
        <v/>
      </c>
      <c r="BE27" s="17" t="str">
        <f>IFERROR(AND(OR(AO1:BE26,$BK27)=TRUE,IF(SEARCH(BE$1,$A27)&gt;0,TRUE,FALSE)),"")</f>
        <v/>
      </c>
      <c r="BF27" s="17" t="str">
        <f>IFERROR(AND(OR(AO1:BF26,$BK27)=TRUE,IF(SEARCH(BF$1,$A27)&gt;0,TRUE,FALSE)),"")</f>
        <v/>
      </c>
      <c r="BG27" s="17" t="str">
        <f>IFERROR(AND(OR(AO1:BG26,$BK27)=TRUE,IF(SEARCH(BG$1,$A27)&gt;0,TRUE,FALSE)),"")</f>
        <v/>
      </c>
      <c r="BH27" s="17" t="str">
        <f>IFERROR(AND(OR(AO1:BH26,$BK27)=TRUE,IF(SEARCH(BH$1,$A27)&gt;0,TRUE,FALSE)),"")</f>
        <v/>
      </c>
      <c r="BI27" s="17">
        <f t="shared" si="0"/>
        <v>0</v>
      </c>
      <c r="BJ27" s="17" t="b">
        <f t="shared" si="1"/>
        <v>0</v>
      </c>
      <c r="BK27" s="17" t="b">
        <f t="shared" si="2"/>
        <v>0</v>
      </c>
      <c r="BL27" s="17" t="b">
        <f t="shared" si="3"/>
        <v>0</v>
      </c>
      <c r="BM27" s="17" t="b">
        <f>IF(D27&gt;INDEX('Overview (RESPONSES REQUIRED)'!$F$60:$F$63,MATCH(E27,'Overview (RESPONSES REQUIRED)'!$B$60:$B$63,0)),FALSE,TRUE)</f>
        <v>0</v>
      </c>
      <c r="BN27" s="17" t="b">
        <f>IF(INDEX('Overview (RESPONSES REQUIRED)'!$D$60:$D$63,MATCH(E27,'Overview (RESPONSES REQUIRED)'!$B$60:$B$63,0)) = "Y", TRUE, FALSE)</f>
        <v>0</v>
      </c>
      <c r="BO27" s="17" t="str">
        <f t="shared" si="4"/>
        <v>N</v>
      </c>
    </row>
    <row r="28" spans="1:67" ht="27" x14ac:dyDescent="0.15">
      <c r="A28" s="17" t="s">
        <v>2449</v>
      </c>
      <c r="B28" s="17">
        <v>4</v>
      </c>
      <c r="C28" s="17">
        <v>2</v>
      </c>
      <c r="D28" s="17">
        <v>12</v>
      </c>
      <c r="E28" s="17" t="s">
        <v>2424</v>
      </c>
      <c r="F28" s="17" t="str">
        <f>IF('ENDC-NRCA'!S31="Y", "Y", IF('ENDC-NRCA'!S31="N", "N", 0))</f>
        <v>N</v>
      </c>
      <c r="G28" s="17" t="b">
        <f>IFERROR(AND(OR(G1:H27,$BK28)=TRUE,IF(SEARCH(G$1,$A28)&gt;0,TRUE,FALSE)),"")</f>
        <v>0</v>
      </c>
      <c r="H28" s="17" t="str">
        <f>IFERROR(AND(OR(H1:H27,$BK28)=TRUE,IF(SEARCH(H$1,$A28)&gt;0,TRUE,FALSE)),"")</f>
        <v/>
      </c>
      <c r="I28" s="17" t="str">
        <f>IFERROR(AND(OR(I1:L27,$BK28)=TRUE,IF(SEARCH(I$1,$A28)&gt;0,TRUE,FALSE)),"")</f>
        <v/>
      </c>
      <c r="J28" s="17" t="b">
        <f>IFERROR(AND(OR(J1:L27,$BK28)=TRUE,IF(SEARCH(J$1,$A28)&gt;0,TRUE,FALSE)),"")</f>
        <v>0</v>
      </c>
      <c r="K28" s="17" t="str">
        <f>IFERROR(AND(OR(K1:L27,$BK28)=TRUE,IF(SEARCH(K$1,$A28)&gt;0,TRUE,FALSE)),"")</f>
        <v/>
      </c>
      <c r="L28" s="17" t="str">
        <f>IFERROR(AND(OR(L1:L27,$BK28)=TRUE,IF(SEARCH(L$1,$A28)&gt;0,TRUE,FALSE)),"")</f>
        <v/>
      </c>
      <c r="M28" s="17" t="b">
        <f>IFERROR(AND(OR(M1:M27,$BK28)=TRUE,IF(SEARCH(M$1,$A28)&gt;0,TRUE,FALSE)),"")</f>
        <v>0</v>
      </c>
      <c r="N28" s="17" t="str">
        <f>IFERROR(AND(OR(N1:Q27,$BK28)=TRUE,IF(SEARCH(N$1,$A28)&gt;0,TRUE,FALSE)),"")</f>
        <v/>
      </c>
      <c r="O28" s="17" t="b">
        <f>IFERROR(AND(OR(O1:Q27,$BK28)=TRUE,IF(SEARCH(O$1,$A28)&gt;0,TRUE,FALSE)),"")</f>
        <v>0</v>
      </c>
      <c r="P28" s="17" t="str">
        <f>IFERROR(AND(OR(P1:Q27,$BK28)=TRUE,IF(SEARCH(P$1,$A28)&gt;0,TRUE,FALSE)),"")</f>
        <v/>
      </c>
      <c r="Q28" s="17" t="str">
        <f>IFERROR(AND(OR(Q1:Q27,$BK28)=TRUE,IF(SEARCH(Q$1,$A28)&gt;0,TRUE,FALSE)),"")</f>
        <v/>
      </c>
      <c r="R28" s="17" t="str">
        <f>IFERROR(AND(OR(R1:S27,$BK28)=TRUE,IF(SEARCH(R$1,$A28)&gt;0,TRUE,FALSE)),"")</f>
        <v/>
      </c>
      <c r="S28" s="17" t="str">
        <f>IFERROR(AND(OR(S1:S27,$BK28)=TRUE,IF(SEARCH(S$1,$A28)&gt;0,TRUE,FALSE)),"")</f>
        <v/>
      </c>
      <c r="T28" s="17" t="b">
        <f>IFERROR(AND(OR(T1:T27,$BK28)=TRUE,IF(SEARCH(T$1,$A28)&gt;0,TRUE,FALSE)),"")</f>
        <v>0</v>
      </c>
      <c r="U28" s="17" t="str">
        <f>IFERROR(AND(OR(U1:V27,$BK28)=TRUE,IF(SEARCH(U$1,$A28)&gt;0,TRUE,FALSE)),"")</f>
        <v/>
      </c>
      <c r="V28" s="17" t="str">
        <f>IFERROR(AND(OR(V1:V27,$BK28)=TRUE,IF(SEARCH(V$1,$A28)&gt;0,TRUE,FALSE)),"")</f>
        <v/>
      </c>
      <c r="W28" s="17" t="str">
        <f>IFERROR(AND(OR(W1:Z27,$BK28)=TRUE,IF(SEARCH(W$1,$A28)&gt;0,TRUE,FALSE)),"")</f>
        <v/>
      </c>
      <c r="X28" s="17" t="str">
        <f>IFERROR(AND(OR(X1:Z27,$BK28)=TRUE,IF(SEARCH(X$1,$A28)&gt;0,TRUE,FALSE)),"")</f>
        <v/>
      </c>
      <c r="Y28" s="17" t="str">
        <f>IFERROR(AND(OR(Y1:Z27,$BK28)=TRUE,IF(SEARCH(Y$1,$A28)&gt;0,TRUE,FALSE)),"")</f>
        <v/>
      </c>
      <c r="Z28" s="17" t="str">
        <f>IFERROR(AND(OR(Z1:Z27,$BK28)=TRUE,IF(SEARCH(Z$1,$A28)&gt;0,TRUE,FALSE)),"")</f>
        <v/>
      </c>
      <c r="AA28" s="17" t="b">
        <f>IFERROR(AND(OR(AA1:AA27,$BK28)=TRUE,IF(SEARCH(AA$1,$A28)&gt;0,TRUE,FALSE)),"")</f>
        <v>0</v>
      </c>
      <c r="AB28" s="17" t="str">
        <f>IFERROR(AND(OR(AB1:AE27,$BK28)=TRUE,IF(SEARCH(AB$1,$A28)&gt;0,TRUE,FALSE)),"")</f>
        <v/>
      </c>
      <c r="AC28" s="17" t="str">
        <f>IFERROR(AND(OR(AC1:AE27,$BK28)=TRUE,IF(SEARCH(AC$1,$A28)&gt;0,TRUE,FALSE)),"")</f>
        <v/>
      </c>
      <c r="AD28" s="17" t="str">
        <f>IFERROR(AND(OR(AD1:AE27,$BK28)=TRUE,IF(SEARCH(AD$1,$A28)&gt;0,TRUE,FALSE)),"")</f>
        <v/>
      </c>
      <c r="AE28" s="17" t="str">
        <f>IFERROR(AND(OR(AE1:AE27,$BK28)=TRUE,IF(SEARCH(AE$1,$A28)&gt;0,TRUE,FALSE)),"")</f>
        <v/>
      </c>
      <c r="AF28" s="17" t="str">
        <f>IFERROR(AND(OR(AF1:AG27,$BK28)=TRUE,IF(SEARCH(AF$1,$A28)&gt;0,TRUE,FALSE)),"")</f>
        <v/>
      </c>
      <c r="AG28" s="17" t="str">
        <f>IFERROR(AND(OR(AG1:AG27,$BK28)=TRUE,IF(SEARCH(AG$1,$A28)&gt;0,TRUE,FALSE)),"")</f>
        <v/>
      </c>
      <c r="AH28" s="17" t="str">
        <f>IFERROR(AND(OR(AH1:AH27,$BK28)=TRUE,IF(SEARCH(AH$1,$A28)&gt;0,TRUE,FALSE)),"")</f>
        <v/>
      </c>
      <c r="AI28" s="17" t="b">
        <f>IFERROR(AND(OR(AI1:AL27,$BK28)=TRUE,IF(SEARCH(AI$1,$A28)&gt;0,TRUE,FALSE)),"")</f>
        <v>0</v>
      </c>
      <c r="AJ28" s="17" t="str">
        <f>IFERROR(AND(OR(AJ1:AL27,$BK28)=TRUE,IF(SEARCH(AJ$1,$A28)&gt;0,TRUE,FALSE)),"")</f>
        <v/>
      </c>
      <c r="AK28" s="17" t="str">
        <f>IFERROR(AND(OR(AK1:AL27,$BK28)=TRUE,IF(SEARCH(AK$1,$A28)&gt;0,TRUE,FALSE)),"")</f>
        <v/>
      </c>
      <c r="AL28" s="17" t="str">
        <f>IFERROR(AND(OR(AL1:AL27,$BK28)=TRUE,IF(SEARCH(AL$1,$A28)&gt;0,TRUE,FALSE)),"")</f>
        <v/>
      </c>
      <c r="AM28" s="17" t="str">
        <f>IFERROR(AND(OR(AM1:AO27,$BK28)=TRUE,IF(SEARCH(AM$1,$A28)&gt;0,TRUE,FALSE)),"")</f>
        <v/>
      </c>
      <c r="AN28" s="17" t="str">
        <f>IFERROR(AND(OR(AN1:AO27,$BK28)=TRUE,IF(SEARCH(AN$1,$A28)&gt;0,TRUE,FALSE)),"")</f>
        <v/>
      </c>
      <c r="AO28" s="17" t="str">
        <f>IFERROR(AND(OR(AO1:AO27,$BK28)=TRUE,IF(SEARCH(AO$1,$A28)&gt;0,TRUE,FALSE)),"")</f>
        <v/>
      </c>
      <c r="AP28" s="17" t="str">
        <f>IFERROR(AND(OR(AO1:AP27,$BK28)=TRUE,IF(SEARCH(AP$1,$A28)&gt;0,TRUE,FALSE)),"")</f>
        <v/>
      </c>
      <c r="AQ28" s="17" t="str">
        <f>IFERROR(AND(OR(AO1:AQ27,$BK28)=TRUE,IF(SEARCH(AQ$1,$A28)&gt;0,TRUE,FALSE)),"")</f>
        <v/>
      </c>
      <c r="AR28" s="17" t="str">
        <f>IFERROR(AND(OR(AO1:AR27,$BK28)=TRUE,IF(SEARCH(AR$1,$A28)&gt;0,TRUE,FALSE)),"")</f>
        <v/>
      </c>
      <c r="AS28" s="17" t="str">
        <f>IFERROR(AND(OR(AO1:AS27,$BK28)=TRUE,IF(SEARCH(AS$1,$A28)&gt;0,TRUE,FALSE)),"")</f>
        <v/>
      </c>
      <c r="AT28" s="17" t="str">
        <f>IFERROR(AND(OR(AO1:AT27,$BK28)=TRUE,IF(SEARCH(AT$1,$A28)&gt;0,TRUE,FALSE)),"")</f>
        <v/>
      </c>
      <c r="AU28" s="17" t="str">
        <f>IFERROR(AND(OR(AO1:AU27,$BK28)=TRUE,IF(SEARCH(AU$1,$A28)&gt;0,TRUE,FALSE)),"")</f>
        <v/>
      </c>
      <c r="AV28" s="17" t="str">
        <f>IFERROR(AND(OR(AO1:AV27,$BK28)=TRUE,IF(SEARCH(AV$1,$A28)&gt;0,TRUE,FALSE)),"")</f>
        <v/>
      </c>
      <c r="AW28" s="17" t="str">
        <f>IFERROR(AND(OR(AO1:AW27,$BK28)=TRUE,IF(SEARCH(AW$1,$A28)&gt;0,TRUE,FALSE)),"")</f>
        <v/>
      </c>
      <c r="AX28" s="17" t="str">
        <f>IFERROR(AND(OR(AO1:AX27,$BK28)=TRUE,IF(SEARCH(AX$1,$A28)&gt;0,TRUE,FALSE)),"")</f>
        <v/>
      </c>
      <c r="AY28" s="17" t="str">
        <f>IFERROR(AND(OR(AO1:AY27,$BK28)=TRUE,IF(SEARCH(AY$1,$A28)&gt;0,TRUE,FALSE)),"")</f>
        <v/>
      </c>
      <c r="AZ28" s="17" t="str">
        <f>IFERROR(AND(OR(AO1:AZ27,$BK28)=TRUE,IF(SEARCH(AZ$1,$A28)&gt;0,TRUE,FALSE)),"")</f>
        <v/>
      </c>
      <c r="BA28" s="17" t="str">
        <f>IFERROR(AND(OR(AO1:BA27,$BK28)=TRUE,IF(SEARCH(BA$1,$A28)&gt;0,TRUE,FALSE)),"")</f>
        <v/>
      </c>
      <c r="BB28" s="17" t="str">
        <f>IFERROR(AND(OR(AO1:BB27,$BK28)=TRUE,IF(SEARCH(BB$1,$A28)&gt;0,TRUE,FALSE)),"")</f>
        <v/>
      </c>
      <c r="BC28" s="17" t="str">
        <f>IFERROR(AND(OR(AO1:BC27,$BK28)=TRUE,IF(SEARCH(BC$1,$A28)&gt;0,TRUE,FALSE)),"")</f>
        <v/>
      </c>
      <c r="BD28" s="17" t="str">
        <f>IFERROR(AND(OR(AO1:BD27,$BK28)=TRUE,IF(SEARCH(BD$1,$A28)&gt;0,TRUE,FALSE)),"")</f>
        <v/>
      </c>
      <c r="BE28" s="17" t="str">
        <f>IFERROR(AND(OR(AO1:BE27,$BK28)=TRUE,IF(SEARCH(BE$1,$A28)&gt;0,TRUE,FALSE)),"")</f>
        <v/>
      </c>
      <c r="BF28" s="17" t="str">
        <f>IFERROR(AND(OR(AO1:BF27,$BK28)=TRUE,IF(SEARCH(BF$1,$A28)&gt;0,TRUE,FALSE)),"")</f>
        <v/>
      </c>
      <c r="BG28" s="17" t="str">
        <f>IFERROR(AND(OR(AO1:BG27,$BK28)=TRUE,IF(SEARCH(BG$1,$A28)&gt;0,TRUE,FALSE)),"")</f>
        <v/>
      </c>
      <c r="BH28" s="17" t="str">
        <f>IFERROR(AND(OR(AO1:BH27,$BK28)=TRUE,IF(SEARCH(BH$1,$A28)&gt;0,TRUE,FALSE)),"")</f>
        <v/>
      </c>
      <c r="BI28" s="17">
        <f t="shared" si="0"/>
        <v>0</v>
      </c>
      <c r="BJ28" s="17" t="b">
        <f t="shared" si="1"/>
        <v>0</v>
      </c>
      <c r="BK28" s="17" t="b">
        <f t="shared" si="2"/>
        <v>0</v>
      </c>
      <c r="BL28" s="17" t="b">
        <f t="shared" si="3"/>
        <v>0</v>
      </c>
      <c r="BM28" s="17" t="b">
        <f>IF(D28&gt;INDEX('Overview (RESPONSES REQUIRED)'!$F$60:$F$63,MATCH(E28,'Overview (RESPONSES REQUIRED)'!$B$60:$B$63,0)),FALSE,TRUE)</f>
        <v>0</v>
      </c>
      <c r="BN28" s="17" t="b">
        <f>IF(INDEX('Overview (RESPONSES REQUIRED)'!$D$60:$D$63,MATCH(E28,'Overview (RESPONSES REQUIRED)'!$B$60:$B$63,0)) = "Y", TRUE, FALSE)</f>
        <v>0</v>
      </c>
      <c r="BO28" s="17" t="str">
        <f t="shared" si="4"/>
        <v>N</v>
      </c>
    </row>
    <row r="29" spans="1:67" ht="27" x14ac:dyDescent="0.15">
      <c r="A29" s="17" t="s">
        <v>2450</v>
      </c>
      <c r="B29" s="17">
        <v>4</v>
      </c>
      <c r="C29" s="17">
        <v>2</v>
      </c>
      <c r="D29" s="17">
        <v>10</v>
      </c>
      <c r="E29" s="17" t="s">
        <v>2424</v>
      </c>
      <c r="F29" s="17" t="str">
        <f>IF('ENDC-NRCA'!S32="Y", "Y", IF('ENDC-NRCA'!S32="N", "N", 0))</f>
        <v>N</v>
      </c>
      <c r="G29" s="17" t="b">
        <f>IFERROR(AND(OR(G1:H28,$BK29)=TRUE,IF(SEARCH(G$1,$A29)&gt;0,TRUE,FALSE)),"")</f>
        <v>0</v>
      </c>
      <c r="H29" s="17" t="str">
        <f>IFERROR(AND(OR(H1:H28,$BK29)=TRUE,IF(SEARCH(H$1,$A29)&gt;0,TRUE,FALSE)),"")</f>
        <v/>
      </c>
      <c r="I29" s="17" t="str">
        <f>IFERROR(AND(OR(I1:L28,$BK29)=TRUE,IF(SEARCH(I$1,$A29)&gt;0,TRUE,FALSE)),"")</f>
        <v/>
      </c>
      <c r="J29" s="17" t="str">
        <f>IFERROR(AND(OR(J1:L28,$BK29)=TRUE,IF(SEARCH(J$1,$A29)&gt;0,TRUE,FALSE)),"")</f>
        <v/>
      </c>
      <c r="K29" s="17" t="b">
        <f>IFERROR(AND(OR(K1:L28,$BK29)=TRUE,IF(SEARCH(K$1,$A29)&gt;0,TRUE,FALSE)),"")</f>
        <v>0</v>
      </c>
      <c r="L29" s="17" t="str">
        <f>IFERROR(AND(OR(L1:L28,$BK29)=TRUE,IF(SEARCH(L$1,$A29)&gt;0,TRUE,FALSE)),"")</f>
        <v/>
      </c>
      <c r="M29" s="17" t="b">
        <f>IFERROR(AND(OR(M1:M28,$BK29)=TRUE,IF(SEARCH(M$1,$A29)&gt;0,TRUE,FALSE)),"")</f>
        <v>0</v>
      </c>
      <c r="N29" s="17" t="b">
        <f>IFERROR(AND(OR(N1:Q28,$BK29)=TRUE,IF(SEARCH(N$1,$A29)&gt;0,TRUE,FALSE)),"")</f>
        <v>0</v>
      </c>
      <c r="O29" s="17" t="str">
        <f>IFERROR(AND(OR(O1:Q28,$BK29)=TRUE,IF(SEARCH(O$1,$A29)&gt;0,TRUE,FALSE)),"")</f>
        <v/>
      </c>
      <c r="P29" s="17" t="str">
        <f>IFERROR(AND(OR(P1:Q28,$BK29)=TRUE,IF(SEARCH(P$1,$A29)&gt;0,TRUE,FALSE)),"")</f>
        <v/>
      </c>
      <c r="Q29" s="17" t="str">
        <f>IFERROR(AND(OR(Q1:Q28,$BK29)=TRUE,IF(SEARCH(Q$1,$A29)&gt;0,TRUE,FALSE)),"")</f>
        <v/>
      </c>
      <c r="R29" s="17" t="str">
        <f>IFERROR(AND(OR(R1:S28,$BK29)=TRUE,IF(SEARCH(R$1,$A29)&gt;0,TRUE,FALSE)),"")</f>
        <v/>
      </c>
      <c r="S29" s="17" t="str">
        <f>IFERROR(AND(OR(S1:S28,$BK29)=TRUE,IF(SEARCH(S$1,$A29)&gt;0,TRUE,FALSE)),"")</f>
        <v/>
      </c>
      <c r="T29" s="17" t="b">
        <f>IFERROR(AND(OR(T1:T28,$BK29)=TRUE,IF(SEARCH(T$1,$A29)&gt;0,TRUE,FALSE)),"")</f>
        <v>0</v>
      </c>
      <c r="U29" s="17" t="str">
        <f>IFERROR(AND(OR(U1:V28,$BK29)=TRUE,IF(SEARCH(U$1,$A29)&gt;0,TRUE,FALSE)),"")</f>
        <v/>
      </c>
      <c r="V29" s="17" t="str">
        <f>IFERROR(AND(OR(V1:V28,$BK29)=TRUE,IF(SEARCH(V$1,$A29)&gt;0,TRUE,FALSE)),"")</f>
        <v/>
      </c>
      <c r="W29" s="17" t="str">
        <f>IFERROR(AND(OR(W1:Z28,$BK29)=TRUE,IF(SEARCH(W$1,$A29)&gt;0,TRUE,FALSE)),"")</f>
        <v/>
      </c>
      <c r="X29" s="17" t="str">
        <f>IFERROR(AND(OR(X1:Z28,$BK29)=TRUE,IF(SEARCH(X$1,$A29)&gt;0,TRUE,FALSE)),"")</f>
        <v/>
      </c>
      <c r="Y29" s="17" t="str">
        <f>IFERROR(AND(OR(Y1:Z28,$BK29)=TRUE,IF(SEARCH(Y$1,$A29)&gt;0,TRUE,FALSE)),"")</f>
        <v/>
      </c>
      <c r="Z29" s="17" t="str">
        <f>IFERROR(AND(OR(Z1:Z28,$BK29)=TRUE,IF(SEARCH(Z$1,$A29)&gt;0,TRUE,FALSE)),"")</f>
        <v/>
      </c>
      <c r="AA29" s="17" t="b">
        <f>IFERROR(AND(OR(AA1:AA28,$BK29)=TRUE,IF(SEARCH(AA$1,$A29)&gt;0,TRUE,FALSE)),"")</f>
        <v>0</v>
      </c>
      <c r="AB29" s="17" t="str">
        <f>IFERROR(AND(OR(AB1:AE28,$BK29)=TRUE,IF(SEARCH(AB$1,$A29)&gt;0,TRUE,FALSE)),"")</f>
        <v/>
      </c>
      <c r="AC29" s="17" t="str">
        <f>IFERROR(AND(OR(AC1:AE28,$BK29)=TRUE,IF(SEARCH(AC$1,$A29)&gt;0,TRUE,FALSE)),"")</f>
        <v/>
      </c>
      <c r="AD29" s="17" t="str">
        <f>IFERROR(AND(OR(AD1:AE28,$BK29)=TRUE,IF(SEARCH(AD$1,$A29)&gt;0,TRUE,FALSE)),"")</f>
        <v/>
      </c>
      <c r="AE29" s="17" t="str">
        <f>IFERROR(AND(OR(AE1:AE28,$BK29)=TRUE,IF(SEARCH(AE$1,$A29)&gt;0,TRUE,FALSE)),"")</f>
        <v/>
      </c>
      <c r="AF29" s="17" t="str">
        <f>IFERROR(AND(OR(AF1:AG28,$BK29)=TRUE,IF(SEARCH(AF$1,$A29)&gt;0,TRUE,FALSE)),"")</f>
        <v/>
      </c>
      <c r="AG29" s="17" t="str">
        <f>IFERROR(AND(OR(AG1:AG28,$BK29)=TRUE,IF(SEARCH(AG$1,$A29)&gt;0,TRUE,FALSE)),"")</f>
        <v/>
      </c>
      <c r="AH29" s="17" t="str">
        <f>IFERROR(AND(OR(AH1:AH28,$BK29)=TRUE,IF(SEARCH(AH$1,$A29)&gt;0,TRUE,FALSE)),"")</f>
        <v/>
      </c>
      <c r="AI29" s="17" t="b">
        <f>IFERROR(AND(OR(AI1:AL28,$BK29)=TRUE,IF(SEARCH(AI$1,$A29)&gt;0,TRUE,FALSE)),"")</f>
        <v>0</v>
      </c>
      <c r="AJ29" s="17" t="str">
        <f>IFERROR(AND(OR(AJ1:AL28,$BK29)=TRUE,IF(SEARCH(AJ$1,$A29)&gt;0,TRUE,FALSE)),"")</f>
        <v/>
      </c>
      <c r="AK29" s="17" t="str">
        <f>IFERROR(AND(OR(AK1:AL28,$BK29)=TRUE,IF(SEARCH(AK$1,$A29)&gt;0,TRUE,FALSE)),"")</f>
        <v/>
      </c>
      <c r="AL29" s="17" t="str">
        <f>IFERROR(AND(OR(AL1:AL28,$BK29)=TRUE,IF(SEARCH(AL$1,$A29)&gt;0,TRUE,FALSE)),"")</f>
        <v/>
      </c>
      <c r="AM29" s="17" t="str">
        <f>IFERROR(AND(OR(AM1:AO28,$BK29)=TRUE,IF(SEARCH(AM$1,$A29)&gt;0,TRUE,FALSE)),"")</f>
        <v/>
      </c>
      <c r="AN29" s="17" t="str">
        <f>IFERROR(AND(OR(AN1:AO28,$BK29)=TRUE,IF(SEARCH(AN$1,$A29)&gt;0,TRUE,FALSE)),"")</f>
        <v/>
      </c>
      <c r="AO29" s="17" t="str">
        <f>IFERROR(AND(OR(AO1:AO28,$BK29)=TRUE,IF(SEARCH(AO$1,$A29)&gt;0,TRUE,FALSE)),"")</f>
        <v/>
      </c>
      <c r="AP29" s="17" t="str">
        <f>IFERROR(AND(OR(AO1:AP28,$BK29)=TRUE,IF(SEARCH(AP$1,$A29)&gt;0,TRUE,FALSE)),"")</f>
        <v/>
      </c>
      <c r="AQ29" s="17" t="str">
        <f>IFERROR(AND(OR(AO1:AQ28,$BK29)=TRUE,IF(SEARCH(AQ$1,$A29)&gt;0,TRUE,FALSE)),"")</f>
        <v/>
      </c>
      <c r="AR29" s="17" t="str">
        <f>IFERROR(AND(OR(AO1:AR28,$BK29)=TRUE,IF(SEARCH(AR$1,$A29)&gt;0,TRUE,FALSE)),"")</f>
        <v/>
      </c>
      <c r="AS29" s="17" t="str">
        <f>IFERROR(AND(OR(AO1:AS28,$BK29)=TRUE,IF(SEARCH(AS$1,$A29)&gt;0,TRUE,FALSE)),"")</f>
        <v/>
      </c>
      <c r="AT29" s="17" t="str">
        <f>IFERROR(AND(OR(AO1:AT28,$BK29)=TRUE,IF(SEARCH(AT$1,$A29)&gt;0,TRUE,FALSE)),"")</f>
        <v/>
      </c>
      <c r="AU29" s="17" t="str">
        <f>IFERROR(AND(OR(AO1:AU28,$BK29)=TRUE,IF(SEARCH(AU$1,$A29)&gt;0,TRUE,FALSE)),"")</f>
        <v/>
      </c>
      <c r="AV29" s="17" t="str">
        <f>IFERROR(AND(OR(AO1:AV28,$BK29)=TRUE,IF(SEARCH(AV$1,$A29)&gt;0,TRUE,FALSE)),"")</f>
        <v/>
      </c>
      <c r="AW29" s="17" t="str">
        <f>IFERROR(AND(OR(AO1:AW28,$BK29)=TRUE,IF(SEARCH(AW$1,$A29)&gt;0,TRUE,FALSE)),"")</f>
        <v/>
      </c>
      <c r="AX29" s="17" t="str">
        <f>IFERROR(AND(OR(AO1:AX28,$BK29)=TRUE,IF(SEARCH(AX$1,$A29)&gt;0,TRUE,FALSE)),"")</f>
        <v/>
      </c>
      <c r="AY29" s="17" t="str">
        <f>IFERROR(AND(OR(AO1:AY28,$BK29)=TRUE,IF(SEARCH(AY$1,$A29)&gt;0,TRUE,FALSE)),"")</f>
        <v/>
      </c>
      <c r="AZ29" s="17" t="str">
        <f>IFERROR(AND(OR(AO1:AZ28,$BK29)=TRUE,IF(SEARCH(AZ$1,$A29)&gt;0,TRUE,FALSE)),"")</f>
        <v/>
      </c>
      <c r="BA29" s="17" t="str">
        <f>IFERROR(AND(OR(AO1:BA28,$BK29)=TRUE,IF(SEARCH(BA$1,$A29)&gt;0,TRUE,FALSE)),"")</f>
        <v/>
      </c>
      <c r="BB29" s="17" t="str">
        <f>IFERROR(AND(OR(AO1:BB28,$BK29)=TRUE,IF(SEARCH(BB$1,$A29)&gt;0,TRUE,FALSE)),"")</f>
        <v/>
      </c>
      <c r="BC29" s="17" t="str">
        <f>IFERROR(AND(OR(AO1:BC28,$BK29)=TRUE,IF(SEARCH(BC$1,$A29)&gt;0,TRUE,FALSE)),"")</f>
        <v/>
      </c>
      <c r="BD29" s="17" t="str">
        <f>IFERROR(AND(OR(AO1:BD28,$BK29)=TRUE,IF(SEARCH(BD$1,$A29)&gt;0,TRUE,FALSE)),"")</f>
        <v/>
      </c>
      <c r="BE29" s="17" t="str">
        <f>IFERROR(AND(OR(AO1:BE28,$BK29)=TRUE,IF(SEARCH(BE$1,$A29)&gt;0,TRUE,FALSE)),"")</f>
        <v/>
      </c>
      <c r="BF29" s="17" t="str">
        <f>IFERROR(AND(OR(AO1:BF28,$BK29)=TRUE,IF(SEARCH(BF$1,$A29)&gt;0,TRUE,FALSE)),"")</f>
        <v/>
      </c>
      <c r="BG29" s="17" t="str">
        <f>IFERROR(AND(OR(AO1:BG28,$BK29)=TRUE,IF(SEARCH(BG$1,$A29)&gt;0,TRUE,FALSE)),"")</f>
        <v/>
      </c>
      <c r="BH29" s="17" t="str">
        <f>IFERROR(AND(OR(AO1:BH28,$BK29)=TRUE,IF(SEARCH(BH$1,$A29)&gt;0,TRUE,FALSE)),"")</f>
        <v/>
      </c>
      <c r="BI29" s="17">
        <f t="shared" si="0"/>
        <v>0</v>
      </c>
      <c r="BJ29" s="17" t="b">
        <f t="shared" si="1"/>
        <v>0</v>
      </c>
      <c r="BK29" s="17" t="b">
        <f t="shared" si="2"/>
        <v>0</v>
      </c>
      <c r="BL29" s="17" t="b">
        <f t="shared" si="3"/>
        <v>0</v>
      </c>
      <c r="BM29" s="17" t="b">
        <f>IF(D29&gt;INDEX('Overview (RESPONSES REQUIRED)'!$F$60:$F$63,MATCH(E29,'Overview (RESPONSES REQUIRED)'!$B$60:$B$63,0)),FALSE,TRUE)</f>
        <v>0</v>
      </c>
      <c r="BN29" s="17" t="b">
        <f>IF(INDEX('Overview (RESPONSES REQUIRED)'!$D$60:$D$63,MATCH(E29,'Overview (RESPONSES REQUIRED)'!$B$60:$B$63,0)) = "Y", TRUE, FALSE)</f>
        <v>0</v>
      </c>
      <c r="BO29" s="17" t="str">
        <f t="shared" si="4"/>
        <v>N</v>
      </c>
    </row>
    <row r="30" spans="1:67" ht="27" x14ac:dyDescent="0.15">
      <c r="A30" s="17" t="s">
        <v>2451</v>
      </c>
      <c r="B30" s="17">
        <v>4</v>
      </c>
      <c r="C30" s="17">
        <v>2</v>
      </c>
      <c r="D30" s="17">
        <v>10</v>
      </c>
      <c r="E30" s="17" t="s">
        <v>2424</v>
      </c>
      <c r="F30" s="17" t="str">
        <f>IF('ENDC-NRCA'!S33="Y", "Y", IF('ENDC-NRCA'!S33="N", "N", 0))</f>
        <v>N</v>
      </c>
      <c r="G30" s="17" t="b">
        <f>IFERROR(AND(OR(G1:H29,$BK30)=TRUE,IF(SEARCH(G$1,$A30)&gt;0,TRUE,FALSE)),"")</f>
        <v>0</v>
      </c>
      <c r="H30" s="17" t="str">
        <f>IFERROR(AND(OR(H1:H29,$BK30)=TRUE,IF(SEARCH(H$1,$A30)&gt;0,TRUE,FALSE)),"")</f>
        <v/>
      </c>
      <c r="I30" s="17" t="b">
        <f>IFERROR(AND(OR(I1:L29,$BK30)=TRUE,IF(SEARCH(I$1,$A30)&gt;0,TRUE,FALSE)),"")</f>
        <v>0</v>
      </c>
      <c r="J30" s="17" t="str">
        <f>IFERROR(AND(OR(J1:L29,$BK30)=TRUE,IF(SEARCH(J$1,$A30)&gt;0,TRUE,FALSE)),"")</f>
        <v/>
      </c>
      <c r="K30" s="17" t="str">
        <f>IFERROR(AND(OR(K1:L29,$BK30)=TRUE,IF(SEARCH(K$1,$A30)&gt;0,TRUE,FALSE)),"")</f>
        <v/>
      </c>
      <c r="L30" s="17" t="str">
        <f>IFERROR(AND(OR(L1:L29,$BK30)=TRUE,IF(SEARCH(L$1,$A30)&gt;0,TRUE,FALSE)),"")</f>
        <v/>
      </c>
      <c r="M30" s="17" t="b">
        <f>IFERROR(AND(OR(M1:M29,$BK30)=TRUE,IF(SEARCH(M$1,$A30)&gt;0,TRUE,FALSE)),"")</f>
        <v>0</v>
      </c>
      <c r="N30" s="17" t="str">
        <f>IFERROR(AND(OR(N1:Q29,$BK30)=TRUE,IF(SEARCH(N$1,$A30)&gt;0,TRUE,FALSE)),"")</f>
        <v/>
      </c>
      <c r="O30" s="17" t="str">
        <f>IFERROR(AND(OR(O1:Q29,$BK30)=TRUE,IF(SEARCH(O$1,$A30)&gt;0,TRUE,FALSE)),"")</f>
        <v/>
      </c>
      <c r="P30" s="17" t="b">
        <f>IFERROR(AND(OR(P1:Q29,$BK30)=TRUE,IF(SEARCH(P$1,$A30)&gt;0,TRUE,FALSE)),"")</f>
        <v>0</v>
      </c>
      <c r="Q30" s="17" t="str">
        <f>IFERROR(AND(OR(Q1:Q29,$BK30)=TRUE,IF(SEARCH(Q$1,$A30)&gt;0,TRUE,FALSE)),"")</f>
        <v/>
      </c>
      <c r="R30" s="17" t="str">
        <f>IFERROR(AND(OR(R1:S29,$BK30)=TRUE,IF(SEARCH(R$1,$A30)&gt;0,TRUE,FALSE)),"")</f>
        <v/>
      </c>
      <c r="S30" s="17" t="str">
        <f>IFERROR(AND(OR(S1:S29,$BK30)=TRUE,IF(SEARCH(S$1,$A30)&gt;0,TRUE,FALSE)),"")</f>
        <v/>
      </c>
      <c r="T30" s="17" t="b">
        <f>IFERROR(AND(OR(T1:T29,$BK30)=TRUE,IF(SEARCH(T$1,$A30)&gt;0,TRUE,FALSE)),"")</f>
        <v>0</v>
      </c>
      <c r="U30" s="17" t="str">
        <f>IFERROR(AND(OR(U1:V29,$BK30)=TRUE,IF(SEARCH(U$1,$A30)&gt;0,TRUE,FALSE)),"")</f>
        <v/>
      </c>
      <c r="V30" s="17" t="str">
        <f>IFERROR(AND(OR(V1:V29,$BK30)=TRUE,IF(SEARCH(V$1,$A30)&gt;0,TRUE,FALSE)),"")</f>
        <v/>
      </c>
      <c r="W30" s="17" t="str">
        <f>IFERROR(AND(OR(W1:Z29,$BK30)=TRUE,IF(SEARCH(W$1,$A30)&gt;0,TRUE,FALSE)),"")</f>
        <v/>
      </c>
      <c r="X30" s="17" t="str">
        <f>IFERROR(AND(OR(X1:Z29,$BK30)=TRUE,IF(SEARCH(X$1,$A30)&gt;0,TRUE,FALSE)),"")</f>
        <v/>
      </c>
      <c r="Y30" s="17" t="str">
        <f>IFERROR(AND(OR(Y1:Z29,$BK30)=TRUE,IF(SEARCH(Y$1,$A30)&gt;0,TRUE,FALSE)),"")</f>
        <v/>
      </c>
      <c r="Z30" s="17" t="str">
        <f>IFERROR(AND(OR(Z1:Z29,$BK30)=TRUE,IF(SEARCH(Z$1,$A30)&gt;0,TRUE,FALSE)),"")</f>
        <v/>
      </c>
      <c r="AA30" s="17" t="b">
        <f>IFERROR(AND(OR(AA1:AA29,$BK30)=TRUE,IF(SEARCH(AA$1,$A30)&gt;0,TRUE,FALSE)),"")</f>
        <v>0</v>
      </c>
      <c r="AB30" s="17" t="str">
        <f>IFERROR(AND(OR(AB1:AE29,$BK30)=TRUE,IF(SEARCH(AB$1,$A30)&gt;0,TRUE,FALSE)),"")</f>
        <v/>
      </c>
      <c r="AC30" s="17" t="str">
        <f>IFERROR(AND(OR(AC1:AE29,$BK30)=TRUE,IF(SEARCH(AC$1,$A30)&gt;0,TRUE,FALSE)),"")</f>
        <v/>
      </c>
      <c r="AD30" s="17" t="str">
        <f>IFERROR(AND(OR(AD1:AE29,$BK30)=TRUE,IF(SEARCH(AD$1,$A30)&gt;0,TRUE,FALSE)),"")</f>
        <v/>
      </c>
      <c r="AE30" s="17" t="str">
        <f>IFERROR(AND(OR(AE1:AE29,$BK30)=TRUE,IF(SEARCH(AE$1,$A30)&gt;0,TRUE,FALSE)),"")</f>
        <v/>
      </c>
      <c r="AF30" s="17" t="str">
        <f>IFERROR(AND(OR(AF1:AG29,$BK30)=TRUE,IF(SEARCH(AF$1,$A30)&gt;0,TRUE,FALSE)),"")</f>
        <v/>
      </c>
      <c r="AG30" s="17" t="str">
        <f>IFERROR(AND(OR(AG1:AG29,$BK30)=TRUE,IF(SEARCH(AG$1,$A30)&gt;0,TRUE,FALSE)),"")</f>
        <v/>
      </c>
      <c r="AH30" s="17" t="str">
        <f>IFERROR(AND(OR(AH1:AH29,$BK30)=TRUE,IF(SEARCH(AH$1,$A30)&gt;0,TRUE,FALSE)),"")</f>
        <v/>
      </c>
      <c r="AI30" s="17" t="b">
        <f>IFERROR(AND(OR(AI1:AL29,$BK30)=TRUE,IF(SEARCH(AI$1,$A30)&gt;0,TRUE,FALSE)),"")</f>
        <v>0</v>
      </c>
      <c r="AJ30" s="17" t="str">
        <f>IFERROR(AND(OR(AJ1:AL29,$BK30)=TRUE,IF(SEARCH(AJ$1,$A30)&gt;0,TRUE,FALSE)),"")</f>
        <v/>
      </c>
      <c r="AK30" s="17" t="str">
        <f>IFERROR(AND(OR(AK1:AL29,$BK30)=TRUE,IF(SEARCH(AK$1,$A30)&gt;0,TRUE,FALSE)),"")</f>
        <v/>
      </c>
      <c r="AL30" s="17" t="str">
        <f>IFERROR(AND(OR(AL1:AL29,$BK30)=TRUE,IF(SEARCH(AL$1,$A30)&gt;0,TRUE,FALSE)),"")</f>
        <v/>
      </c>
      <c r="AM30" s="17" t="str">
        <f>IFERROR(AND(OR(AM1:AO29,$BK30)=TRUE,IF(SEARCH(AM$1,$A30)&gt;0,TRUE,FALSE)),"")</f>
        <v/>
      </c>
      <c r="AN30" s="17" t="str">
        <f>IFERROR(AND(OR(AN1:AO29,$BK30)=TRUE,IF(SEARCH(AN$1,$A30)&gt;0,TRUE,FALSE)),"")</f>
        <v/>
      </c>
      <c r="AO30" s="17" t="str">
        <f>IFERROR(AND(OR(AO1:AO29,$BK30)=TRUE,IF(SEARCH(AO$1,$A30)&gt;0,TRUE,FALSE)),"")</f>
        <v/>
      </c>
      <c r="AP30" s="17" t="str">
        <f>IFERROR(AND(OR(AO1:AP29,$BK30)=TRUE,IF(SEARCH(AP$1,$A30)&gt;0,TRUE,FALSE)),"")</f>
        <v/>
      </c>
      <c r="AQ30" s="17" t="str">
        <f>IFERROR(AND(OR(AO1:AQ29,$BK30)=TRUE,IF(SEARCH(AQ$1,$A30)&gt;0,TRUE,FALSE)),"")</f>
        <v/>
      </c>
      <c r="AR30" s="17" t="str">
        <f>IFERROR(AND(OR(AO1:AR29,$BK30)=TRUE,IF(SEARCH(AR$1,$A30)&gt;0,TRUE,FALSE)),"")</f>
        <v/>
      </c>
      <c r="AS30" s="17" t="str">
        <f>IFERROR(AND(OR(AO1:AS29,$BK30)=TRUE,IF(SEARCH(AS$1,$A30)&gt;0,TRUE,FALSE)),"")</f>
        <v/>
      </c>
      <c r="AT30" s="17" t="str">
        <f>IFERROR(AND(OR(AO1:AT29,$BK30)=TRUE,IF(SEARCH(AT$1,$A30)&gt;0,TRUE,FALSE)),"")</f>
        <v/>
      </c>
      <c r="AU30" s="17" t="str">
        <f>IFERROR(AND(OR(AO1:AU29,$BK30)=TRUE,IF(SEARCH(AU$1,$A30)&gt;0,TRUE,FALSE)),"")</f>
        <v/>
      </c>
      <c r="AV30" s="17" t="str">
        <f>IFERROR(AND(OR(AO1:AV29,$BK30)=TRUE,IF(SEARCH(AV$1,$A30)&gt;0,TRUE,FALSE)),"")</f>
        <v/>
      </c>
      <c r="AW30" s="17" t="str">
        <f>IFERROR(AND(OR(AO1:AW29,$BK30)=TRUE,IF(SEARCH(AW$1,$A30)&gt;0,TRUE,FALSE)),"")</f>
        <v/>
      </c>
      <c r="AX30" s="17" t="str">
        <f>IFERROR(AND(OR(AO1:AX29,$BK30)=TRUE,IF(SEARCH(AX$1,$A30)&gt;0,TRUE,FALSE)),"")</f>
        <v/>
      </c>
      <c r="AY30" s="17" t="str">
        <f>IFERROR(AND(OR(AO1:AY29,$BK30)=TRUE,IF(SEARCH(AY$1,$A30)&gt;0,TRUE,FALSE)),"")</f>
        <v/>
      </c>
      <c r="AZ30" s="17" t="str">
        <f>IFERROR(AND(OR(AO1:AZ29,$BK30)=TRUE,IF(SEARCH(AZ$1,$A30)&gt;0,TRUE,FALSE)),"")</f>
        <v/>
      </c>
      <c r="BA30" s="17" t="str">
        <f>IFERROR(AND(OR(AO1:BA29,$BK30)=TRUE,IF(SEARCH(BA$1,$A30)&gt;0,TRUE,FALSE)),"")</f>
        <v/>
      </c>
      <c r="BB30" s="17" t="str">
        <f>IFERROR(AND(OR(AO1:BB29,$BK30)=TRUE,IF(SEARCH(BB$1,$A30)&gt;0,TRUE,FALSE)),"")</f>
        <v/>
      </c>
      <c r="BC30" s="17" t="str">
        <f>IFERROR(AND(OR(AO1:BC29,$BK30)=TRUE,IF(SEARCH(BC$1,$A30)&gt;0,TRUE,FALSE)),"")</f>
        <v/>
      </c>
      <c r="BD30" s="17" t="str">
        <f>IFERROR(AND(OR(AO1:BD29,$BK30)=TRUE,IF(SEARCH(BD$1,$A30)&gt;0,TRUE,FALSE)),"")</f>
        <v/>
      </c>
      <c r="BE30" s="17" t="str">
        <f>IFERROR(AND(OR(AO1:BE29,$BK30)=TRUE,IF(SEARCH(BE$1,$A30)&gt;0,TRUE,FALSE)),"")</f>
        <v/>
      </c>
      <c r="BF30" s="17" t="str">
        <f>IFERROR(AND(OR(AO1:BF29,$BK30)=TRUE,IF(SEARCH(BF$1,$A30)&gt;0,TRUE,FALSE)),"")</f>
        <v/>
      </c>
      <c r="BG30" s="17" t="str">
        <f>IFERROR(AND(OR(AO1:BG29,$BK30)=TRUE,IF(SEARCH(BG$1,$A30)&gt;0,TRUE,FALSE)),"")</f>
        <v/>
      </c>
      <c r="BH30" s="17" t="str">
        <f>IFERROR(AND(OR(AO1:BH29,$BK30)=TRUE,IF(SEARCH(BH$1,$A30)&gt;0,TRUE,FALSE)),"")</f>
        <v/>
      </c>
      <c r="BI30" s="17">
        <f t="shared" si="0"/>
        <v>0</v>
      </c>
      <c r="BJ30" s="17" t="b">
        <f t="shared" si="1"/>
        <v>0</v>
      </c>
      <c r="BK30" s="17" t="b">
        <f t="shared" si="2"/>
        <v>0</v>
      </c>
      <c r="BL30" s="17" t="b">
        <f t="shared" si="3"/>
        <v>0</v>
      </c>
      <c r="BM30" s="17" t="b">
        <f>IF(D30&gt;INDEX('Overview (RESPONSES REQUIRED)'!$F$60:$F$63,MATCH(E30,'Overview (RESPONSES REQUIRED)'!$B$60:$B$63,0)),FALSE,TRUE)</f>
        <v>0</v>
      </c>
      <c r="BN30" s="17" t="b">
        <f>IF(INDEX('Overview (RESPONSES REQUIRED)'!$D$60:$D$63,MATCH(E30,'Overview (RESPONSES REQUIRED)'!$B$60:$B$63,0)) = "Y", TRUE, FALSE)</f>
        <v>0</v>
      </c>
      <c r="BO30" s="17" t="str">
        <f t="shared" si="4"/>
        <v>N</v>
      </c>
    </row>
    <row r="31" spans="1:67" ht="27" x14ac:dyDescent="0.15">
      <c r="A31" s="17" t="s">
        <v>2452</v>
      </c>
      <c r="B31" s="17">
        <v>4</v>
      </c>
      <c r="C31" s="17">
        <v>2</v>
      </c>
      <c r="D31" s="17">
        <v>10</v>
      </c>
      <c r="E31" s="17" t="s">
        <v>2424</v>
      </c>
      <c r="F31" s="17" t="str">
        <f>IF('ENDC-NRCA'!S34="Y", "Y", IF('ENDC-NRCA'!S34="N", "N", 0))</f>
        <v>N</v>
      </c>
      <c r="G31" s="17" t="str">
        <f>IFERROR(AND(OR(G1:H30,$BK31)=TRUE,IF(SEARCH(G$1,$A31)&gt;0,TRUE,FALSE)),"")</f>
        <v/>
      </c>
      <c r="H31" s="17" t="b">
        <f>IFERROR(AND(OR(H1:H30,$BK31)=TRUE,IF(SEARCH(H$1,$A31)&gt;0,TRUE,FALSE)),"")</f>
        <v>0</v>
      </c>
      <c r="I31" s="17" t="b">
        <f>IFERROR(AND(OR(I1:L30,$BK31)=TRUE,IF(SEARCH(I$1,$A31)&gt;0,TRUE,FALSE)),"")</f>
        <v>0</v>
      </c>
      <c r="J31" s="17" t="str">
        <f>IFERROR(AND(OR(J1:L30,$BK31)=TRUE,IF(SEARCH(J$1,$A31)&gt;0,TRUE,FALSE)),"")</f>
        <v/>
      </c>
      <c r="K31" s="17" t="str">
        <f>IFERROR(AND(OR(K1:L30,$BK31)=TRUE,IF(SEARCH(K$1,$A31)&gt;0,TRUE,FALSE)),"")</f>
        <v/>
      </c>
      <c r="L31" s="17" t="str">
        <f>IFERROR(AND(OR(L1:L30,$BK31)=TRUE,IF(SEARCH(L$1,$A31)&gt;0,TRUE,FALSE)),"")</f>
        <v/>
      </c>
      <c r="M31" s="17" t="b">
        <f>IFERROR(AND(OR(M1:M30,$BK31)=TRUE,IF(SEARCH(M$1,$A31)&gt;0,TRUE,FALSE)),"")</f>
        <v>0</v>
      </c>
      <c r="N31" s="17" t="b">
        <f>IFERROR(AND(OR(N1:Q30,$BK31)=TRUE,IF(SEARCH(N$1,$A31)&gt;0,TRUE,FALSE)),"")</f>
        <v>0</v>
      </c>
      <c r="O31" s="17" t="str">
        <f>IFERROR(AND(OR(O1:Q30,$BK31)=TRUE,IF(SEARCH(O$1,$A31)&gt;0,TRUE,FALSE)),"")</f>
        <v/>
      </c>
      <c r="P31" s="17" t="str">
        <f>IFERROR(AND(OR(P1:Q30,$BK31)=TRUE,IF(SEARCH(P$1,$A31)&gt;0,TRUE,FALSE)),"")</f>
        <v/>
      </c>
      <c r="Q31" s="17" t="str">
        <f>IFERROR(AND(OR(Q1:Q30,$BK31)=TRUE,IF(SEARCH(Q$1,$A31)&gt;0,TRUE,FALSE)),"")</f>
        <v/>
      </c>
      <c r="R31" s="17" t="str">
        <f>IFERROR(AND(OR(R1:S30,$BK31)=TRUE,IF(SEARCH(R$1,$A31)&gt;0,TRUE,FALSE)),"")</f>
        <v/>
      </c>
      <c r="S31" s="17" t="str">
        <f>IFERROR(AND(OR(S1:S30,$BK31)=TRUE,IF(SEARCH(S$1,$A31)&gt;0,TRUE,FALSE)),"")</f>
        <v/>
      </c>
      <c r="T31" s="17" t="b">
        <f>IFERROR(AND(OR(T1:T30,$BK31)=TRUE,IF(SEARCH(T$1,$A31)&gt;0,TRUE,FALSE)),"")</f>
        <v>0</v>
      </c>
      <c r="U31" s="17" t="str">
        <f>IFERROR(AND(OR(U1:V30,$BK31)=TRUE,IF(SEARCH(U$1,$A31)&gt;0,TRUE,FALSE)),"")</f>
        <v/>
      </c>
      <c r="V31" s="17" t="str">
        <f>IFERROR(AND(OR(V1:V30,$BK31)=TRUE,IF(SEARCH(V$1,$A31)&gt;0,TRUE,FALSE)),"")</f>
        <v/>
      </c>
      <c r="W31" s="17" t="str">
        <f>IFERROR(AND(OR(W1:Z30,$BK31)=TRUE,IF(SEARCH(W$1,$A31)&gt;0,TRUE,FALSE)),"")</f>
        <v/>
      </c>
      <c r="X31" s="17" t="str">
        <f>IFERROR(AND(OR(X1:Z30,$BK31)=TRUE,IF(SEARCH(X$1,$A31)&gt;0,TRUE,FALSE)),"")</f>
        <v/>
      </c>
      <c r="Y31" s="17" t="str">
        <f>IFERROR(AND(OR(Y1:Z30,$BK31)=TRUE,IF(SEARCH(Y$1,$A31)&gt;0,TRUE,FALSE)),"")</f>
        <v/>
      </c>
      <c r="Z31" s="17" t="str">
        <f>IFERROR(AND(OR(Z1:Z30,$BK31)=TRUE,IF(SEARCH(Z$1,$A31)&gt;0,TRUE,FALSE)),"")</f>
        <v/>
      </c>
      <c r="AA31" s="17" t="b">
        <f>IFERROR(AND(OR(AA1:AA30,$BK31)=TRUE,IF(SEARCH(AA$1,$A31)&gt;0,TRUE,FALSE)),"")</f>
        <v>0</v>
      </c>
      <c r="AB31" s="17" t="str">
        <f>IFERROR(AND(OR(AB1:AE30,$BK31)=TRUE,IF(SEARCH(AB$1,$A31)&gt;0,TRUE,FALSE)),"")</f>
        <v/>
      </c>
      <c r="AC31" s="17" t="str">
        <f>IFERROR(AND(OR(AC1:AE30,$BK31)=TRUE,IF(SEARCH(AC$1,$A31)&gt;0,TRUE,FALSE)),"")</f>
        <v/>
      </c>
      <c r="AD31" s="17" t="str">
        <f>IFERROR(AND(OR(AD1:AE30,$BK31)=TRUE,IF(SEARCH(AD$1,$A31)&gt;0,TRUE,FALSE)),"")</f>
        <v/>
      </c>
      <c r="AE31" s="17" t="str">
        <f>IFERROR(AND(OR(AE1:AE30,$BK31)=TRUE,IF(SEARCH(AE$1,$A31)&gt;0,TRUE,FALSE)),"")</f>
        <v/>
      </c>
      <c r="AF31" s="17" t="str">
        <f>IFERROR(AND(OR(AF1:AG30,$BK31)=TRUE,IF(SEARCH(AF$1,$A31)&gt;0,TRUE,FALSE)),"")</f>
        <v/>
      </c>
      <c r="AG31" s="17" t="str">
        <f>IFERROR(AND(OR(AG1:AG30,$BK31)=TRUE,IF(SEARCH(AG$1,$A31)&gt;0,TRUE,FALSE)),"")</f>
        <v/>
      </c>
      <c r="AH31" s="17" t="str">
        <f>IFERROR(AND(OR(AH1:AH30,$BK31)=TRUE,IF(SEARCH(AH$1,$A31)&gt;0,TRUE,FALSE)),"")</f>
        <v/>
      </c>
      <c r="AI31" s="17" t="b">
        <f>IFERROR(AND(OR(AI1:AL30,$BK31)=TRUE,IF(SEARCH(AI$1,$A31)&gt;0,TRUE,FALSE)),"")</f>
        <v>0</v>
      </c>
      <c r="AJ31" s="17" t="str">
        <f>IFERROR(AND(OR(AJ1:AL30,$BK31)=TRUE,IF(SEARCH(AJ$1,$A31)&gt;0,TRUE,FALSE)),"")</f>
        <v/>
      </c>
      <c r="AK31" s="17" t="str">
        <f>IFERROR(AND(OR(AK1:AL30,$BK31)=TRUE,IF(SEARCH(AK$1,$A31)&gt;0,TRUE,FALSE)),"")</f>
        <v/>
      </c>
      <c r="AL31" s="17" t="str">
        <f>IFERROR(AND(OR(AL1:AL30,$BK31)=TRUE,IF(SEARCH(AL$1,$A31)&gt;0,TRUE,FALSE)),"")</f>
        <v/>
      </c>
      <c r="AM31" s="17" t="str">
        <f>IFERROR(AND(OR(AM1:AO30,$BK31)=TRUE,IF(SEARCH(AM$1,$A31)&gt;0,TRUE,FALSE)),"")</f>
        <v/>
      </c>
      <c r="AN31" s="17" t="str">
        <f>IFERROR(AND(OR(AN1:AO30,$BK31)=TRUE,IF(SEARCH(AN$1,$A31)&gt;0,TRUE,FALSE)),"")</f>
        <v/>
      </c>
      <c r="AO31" s="17" t="str">
        <f>IFERROR(AND(OR(AO1:AO30,$BK31)=TRUE,IF(SEARCH(AO$1,$A31)&gt;0,TRUE,FALSE)),"")</f>
        <v/>
      </c>
      <c r="AP31" s="17" t="str">
        <f>IFERROR(AND(OR(AO1:AP30,$BK31)=TRUE,IF(SEARCH(AP$1,$A31)&gt;0,TRUE,FALSE)),"")</f>
        <v/>
      </c>
      <c r="AQ31" s="17" t="str">
        <f>IFERROR(AND(OR(AO1:AQ30,$BK31)=TRUE,IF(SEARCH(AQ$1,$A31)&gt;0,TRUE,FALSE)),"")</f>
        <v/>
      </c>
      <c r="AR31" s="17" t="str">
        <f>IFERROR(AND(OR(AO1:AR30,$BK31)=TRUE,IF(SEARCH(AR$1,$A31)&gt;0,TRUE,FALSE)),"")</f>
        <v/>
      </c>
      <c r="AS31" s="17" t="str">
        <f>IFERROR(AND(OR(AO1:AS30,$BK31)=TRUE,IF(SEARCH(AS$1,$A31)&gt;0,TRUE,FALSE)),"")</f>
        <v/>
      </c>
      <c r="AT31" s="17" t="str">
        <f>IFERROR(AND(OR(AO1:AT30,$BK31)=TRUE,IF(SEARCH(AT$1,$A31)&gt;0,TRUE,FALSE)),"")</f>
        <v/>
      </c>
      <c r="AU31" s="17" t="str">
        <f>IFERROR(AND(OR(AO1:AU30,$BK31)=TRUE,IF(SEARCH(AU$1,$A31)&gt;0,TRUE,FALSE)),"")</f>
        <v/>
      </c>
      <c r="AV31" s="17" t="str">
        <f>IFERROR(AND(OR(AO1:AV30,$BK31)=TRUE,IF(SEARCH(AV$1,$A31)&gt;0,TRUE,FALSE)),"")</f>
        <v/>
      </c>
      <c r="AW31" s="17" t="str">
        <f>IFERROR(AND(OR(AO1:AW30,$BK31)=TRUE,IF(SEARCH(AW$1,$A31)&gt;0,TRUE,FALSE)),"")</f>
        <v/>
      </c>
      <c r="AX31" s="17" t="str">
        <f>IFERROR(AND(OR(AO1:AX30,$BK31)=TRUE,IF(SEARCH(AX$1,$A31)&gt;0,TRUE,FALSE)),"")</f>
        <v/>
      </c>
      <c r="AY31" s="17" t="str">
        <f>IFERROR(AND(OR(AO1:AY30,$BK31)=TRUE,IF(SEARCH(AY$1,$A31)&gt;0,TRUE,FALSE)),"")</f>
        <v/>
      </c>
      <c r="AZ31" s="17" t="str">
        <f>IFERROR(AND(OR(AO1:AZ30,$BK31)=TRUE,IF(SEARCH(AZ$1,$A31)&gt;0,TRUE,FALSE)),"")</f>
        <v/>
      </c>
      <c r="BA31" s="17" t="str">
        <f>IFERROR(AND(OR(AO1:BA30,$BK31)=TRUE,IF(SEARCH(BA$1,$A31)&gt;0,TRUE,FALSE)),"")</f>
        <v/>
      </c>
      <c r="BB31" s="17" t="str">
        <f>IFERROR(AND(OR(AO1:BB30,$BK31)=TRUE,IF(SEARCH(BB$1,$A31)&gt;0,TRUE,FALSE)),"")</f>
        <v/>
      </c>
      <c r="BC31" s="17" t="str">
        <f>IFERROR(AND(OR(AO1:BC30,$BK31)=TRUE,IF(SEARCH(BC$1,$A31)&gt;0,TRUE,FALSE)),"")</f>
        <v/>
      </c>
      <c r="BD31" s="17" t="str">
        <f>IFERROR(AND(OR(AO1:BD30,$BK31)=TRUE,IF(SEARCH(BD$1,$A31)&gt;0,TRUE,FALSE)),"")</f>
        <v/>
      </c>
      <c r="BE31" s="17" t="str">
        <f>IFERROR(AND(OR(AO1:BE30,$BK31)=TRUE,IF(SEARCH(BE$1,$A31)&gt;0,TRUE,FALSE)),"")</f>
        <v/>
      </c>
      <c r="BF31" s="17" t="str">
        <f>IFERROR(AND(OR(AO1:BF30,$BK31)=TRUE,IF(SEARCH(BF$1,$A31)&gt;0,TRUE,FALSE)),"")</f>
        <v/>
      </c>
      <c r="BG31" s="17" t="str">
        <f>IFERROR(AND(OR(AO1:BG30,$BK31)=TRUE,IF(SEARCH(BG$1,$A31)&gt;0,TRUE,FALSE)),"")</f>
        <v/>
      </c>
      <c r="BH31" s="17" t="str">
        <f>IFERROR(AND(OR(AO1:BH30,$BK31)=TRUE,IF(SEARCH(BH$1,$A31)&gt;0,TRUE,FALSE)),"")</f>
        <v/>
      </c>
      <c r="BI31" s="17">
        <f t="shared" si="0"/>
        <v>0</v>
      </c>
      <c r="BJ31" s="17" t="b">
        <f t="shared" si="1"/>
        <v>0</v>
      </c>
      <c r="BK31" s="17" t="b">
        <f t="shared" si="2"/>
        <v>0</v>
      </c>
      <c r="BL31" s="17" t="b">
        <f t="shared" si="3"/>
        <v>0</v>
      </c>
      <c r="BM31" s="17" t="b">
        <f>IF(D31&gt;INDEX('Overview (RESPONSES REQUIRED)'!$F$60:$F$63,MATCH(E31,'Overview (RESPONSES REQUIRED)'!$B$60:$B$63,0)),FALSE,TRUE)</f>
        <v>0</v>
      </c>
      <c r="BN31" s="17" t="b">
        <f>IF(INDEX('Overview (RESPONSES REQUIRED)'!$D$60:$D$63,MATCH(E31,'Overview (RESPONSES REQUIRED)'!$B$60:$B$63,0)) = "Y", TRUE, FALSE)</f>
        <v>0</v>
      </c>
      <c r="BO31" s="17" t="str">
        <f t="shared" si="4"/>
        <v>N</v>
      </c>
    </row>
    <row r="32" spans="1:67" ht="27" x14ac:dyDescent="0.15">
      <c r="A32" s="17" t="s">
        <v>2453</v>
      </c>
      <c r="B32" s="17">
        <v>4</v>
      </c>
      <c r="C32" s="17">
        <v>2</v>
      </c>
      <c r="D32" s="17">
        <v>10</v>
      </c>
      <c r="E32" s="17" t="s">
        <v>2424</v>
      </c>
      <c r="F32" s="17" t="str">
        <f>IF('ENDC-NRCA'!S35="Y", "Y", IF('ENDC-NRCA'!S35="N", "N", 0))</f>
        <v>N</v>
      </c>
      <c r="G32" s="17" t="b">
        <f>IFERROR(AND(OR(G1:H31,$BK32)=TRUE,IF(SEARCH(G$1,$A32)&gt;0,TRUE,FALSE)),"")</f>
        <v>0</v>
      </c>
      <c r="H32" s="17" t="str">
        <f>IFERROR(AND(OR(H1:H31,$BK32)=TRUE,IF(SEARCH(H$1,$A32)&gt;0,TRUE,FALSE)),"")</f>
        <v/>
      </c>
      <c r="I32" s="17" t="str">
        <f>IFERROR(AND(OR(I1:L31,$BK32)=TRUE,IF(SEARCH(I$1,$A32)&gt;0,TRUE,FALSE)),"")</f>
        <v/>
      </c>
      <c r="J32" s="17" t="b">
        <f>IFERROR(AND(OR(J1:L31,$BK32)=TRUE,IF(SEARCH(J$1,$A32)&gt;0,TRUE,FALSE)),"")</f>
        <v>0</v>
      </c>
      <c r="K32" s="17" t="str">
        <f>IFERROR(AND(OR(K1:L31,$BK32)=TRUE,IF(SEARCH(K$1,$A32)&gt;0,TRUE,FALSE)),"")</f>
        <v/>
      </c>
      <c r="L32" s="17" t="str">
        <f>IFERROR(AND(OR(L1:L31,$BK32)=TRUE,IF(SEARCH(L$1,$A32)&gt;0,TRUE,FALSE)),"")</f>
        <v/>
      </c>
      <c r="M32" s="17" t="b">
        <f>IFERROR(AND(OR(M1:M31,$BK32)=TRUE,IF(SEARCH(M$1,$A32)&gt;0,TRUE,FALSE)),"")</f>
        <v>0</v>
      </c>
      <c r="N32" s="17" t="b">
        <f>IFERROR(AND(OR(N1:Q31,$BK32)=TRUE,IF(SEARCH(N$1,$A32)&gt;0,TRUE,FALSE)),"")</f>
        <v>0</v>
      </c>
      <c r="O32" s="17" t="str">
        <f>IFERROR(AND(OR(O1:Q31,$BK32)=TRUE,IF(SEARCH(O$1,$A32)&gt;0,TRUE,FALSE)),"")</f>
        <v/>
      </c>
      <c r="P32" s="17" t="str">
        <f>IFERROR(AND(OR(P1:Q31,$BK32)=TRUE,IF(SEARCH(P$1,$A32)&gt;0,TRUE,FALSE)),"")</f>
        <v/>
      </c>
      <c r="Q32" s="17" t="str">
        <f>IFERROR(AND(OR(Q1:Q31,$BK32)=TRUE,IF(SEARCH(Q$1,$A32)&gt;0,TRUE,FALSE)),"")</f>
        <v/>
      </c>
      <c r="R32" s="17" t="str">
        <f>IFERROR(AND(OR(R1:S31,$BK32)=TRUE,IF(SEARCH(R$1,$A32)&gt;0,TRUE,FALSE)),"")</f>
        <v/>
      </c>
      <c r="S32" s="17" t="str">
        <f>IFERROR(AND(OR(S1:S31,$BK32)=TRUE,IF(SEARCH(S$1,$A32)&gt;0,TRUE,FALSE)),"")</f>
        <v/>
      </c>
      <c r="T32" s="17" t="b">
        <f>IFERROR(AND(OR(T1:T31,$BK32)=TRUE,IF(SEARCH(T$1,$A32)&gt;0,TRUE,FALSE)),"")</f>
        <v>0</v>
      </c>
      <c r="U32" s="17" t="str">
        <f>IFERROR(AND(OR(U1:V31,$BK32)=TRUE,IF(SEARCH(U$1,$A32)&gt;0,TRUE,FALSE)),"")</f>
        <v/>
      </c>
      <c r="V32" s="17" t="str">
        <f>IFERROR(AND(OR(V1:V31,$BK32)=TRUE,IF(SEARCH(V$1,$A32)&gt;0,TRUE,FALSE)),"")</f>
        <v/>
      </c>
      <c r="W32" s="17" t="str">
        <f>IFERROR(AND(OR(W1:Z31,$BK32)=TRUE,IF(SEARCH(W$1,$A32)&gt;0,TRUE,FALSE)),"")</f>
        <v/>
      </c>
      <c r="X32" s="17" t="str">
        <f>IFERROR(AND(OR(X1:Z31,$BK32)=TRUE,IF(SEARCH(X$1,$A32)&gt;0,TRUE,FALSE)),"")</f>
        <v/>
      </c>
      <c r="Y32" s="17" t="str">
        <f>IFERROR(AND(OR(Y1:Z31,$BK32)=TRUE,IF(SEARCH(Y$1,$A32)&gt;0,TRUE,FALSE)),"")</f>
        <v/>
      </c>
      <c r="Z32" s="17" t="str">
        <f>IFERROR(AND(OR(Z1:Z31,$BK32)=TRUE,IF(SEARCH(Z$1,$A32)&gt;0,TRUE,FALSE)),"")</f>
        <v/>
      </c>
      <c r="AA32" s="17" t="b">
        <f>IFERROR(AND(OR(AA1:AA31,$BK32)=TRUE,IF(SEARCH(AA$1,$A32)&gt;0,TRUE,FALSE)),"")</f>
        <v>0</v>
      </c>
      <c r="AB32" s="17" t="str">
        <f>IFERROR(AND(OR(AB1:AE31,$BK32)=TRUE,IF(SEARCH(AB$1,$A32)&gt;0,TRUE,FALSE)),"")</f>
        <v/>
      </c>
      <c r="AC32" s="17" t="str">
        <f>IFERROR(AND(OR(AC1:AE31,$BK32)=TRUE,IF(SEARCH(AC$1,$A32)&gt;0,TRUE,FALSE)),"")</f>
        <v/>
      </c>
      <c r="AD32" s="17" t="str">
        <f>IFERROR(AND(OR(AD1:AE31,$BK32)=TRUE,IF(SEARCH(AD$1,$A32)&gt;0,TRUE,FALSE)),"")</f>
        <v/>
      </c>
      <c r="AE32" s="17" t="str">
        <f>IFERROR(AND(OR(AE1:AE31,$BK32)=TRUE,IF(SEARCH(AE$1,$A32)&gt;0,TRUE,FALSE)),"")</f>
        <v/>
      </c>
      <c r="AF32" s="17" t="str">
        <f>IFERROR(AND(OR(AF1:AG31,$BK32)=TRUE,IF(SEARCH(AF$1,$A32)&gt;0,TRUE,FALSE)),"")</f>
        <v/>
      </c>
      <c r="AG32" s="17" t="str">
        <f>IFERROR(AND(OR(AG1:AG31,$BK32)=TRUE,IF(SEARCH(AG$1,$A32)&gt;0,TRUE,FALSE)),"")</f>
        <v/>
      </c>
      <c r="AH32" s="17" t="str">
        <f>IFERROR(AND(OR(AH1:AH31,$BK32)=TRUE,IF(SEARCH(AH$1,$A32)&gt;0,TRUE,FALSE)),"")</f>
        <v/>
      </c>
      <c r="AI32" s="17" t="b">
        <f>IFERROR(AND(OR(AI1:AL31,$BK32)=TRUE,IF(SEARCH(AI$1,$A32)&gt;0,TRUE,FALSE)),"")</f>
        <v>0</v>
      </c>
      <c r="AJ32" s="17" t="str">
        <f>IFERROR(AND(OR(AJ1:AL31,$BK32)=TRUE,IF(SEARCH(AJ$1,$A32)&gt;0,TRUE,FALSE)),"")</f>
        <v/>
      </c>
      <c r="AK32" s="17" t="str">
        <f>IFERROR(AND(OR(AK1:AL31,$BK32)=TRUE,IF(SEARCH(AK$1,$A32)&gt;0,TRUE,FALSE)),"")</f>
        <v/>
      </c>
      <c r="AL32" s="17" t="str">
        <f>IFERROR(AND(OR(AL1:AL31,$BK32)=TRUE,IF(SEARCH(AL$1,$A32)&gt;0,TRUE,FALSE)),"")</f>
        <v/>
      </c>
      <c r="AM32" s="17" t="str">
        <f>IFERROR(AND(OR(AM1:AO31,$BK32)=TRUE,IF(SEARCH(AM$1,$A32)&gt;0,TRUE,FALSE)),"")</f>
        <v/>
      </c>
      <c r="AN32" s="17" t="str">
        <f>IFERROR(AND(OR(AN1:AO31,$BK32)=TRUE,IF(SEARCH(AN$1,$A32)&gt;0,TRUE,FALSE)),"")</f>
        <v/>
      </c>
      <c r="AO32" s="17" t="str">
        <f>IFERROR(AND(OR(AO1:AO31,$BK32)=TRUE,IF(SEARCH(AO$1,$A32)&gt;0,TRUE,FALSE)),"")</f>
        <v/>
      </c>
      <c r="AP32" s="17" t="str">
        <f>IFERROR(AND(OR(AO1:AP31,$BK32)=TRUE,IF(SEARCH(AP$1,$A32)&gt;0,TRUE,FALSE)),"")</f>
        <v/>
      </c>
      <c r="AQ32" s="17" t="str">
        <f>IFERROR(AND(OR(AO1:AQ31,$BK32)=TRUE,IF(SEARCH(AQ$1,$A32)&gt;0,TRUE,FALSE)),"")</f>
        <v/>
      </c>
      <c r="AR32" s="17" t="str">
        <f>IFERROR(AND(OR(AO1:AR31,$BK32)=TRUE,IF(SEARCH(AR$1,$A32)&gt;0,TRUE,FALSE)),"")</f>
        <v/>
      </c>
      <c r="AS32" s="17" t="str">
        <f>IFERROR(AND(OR(AO1:AS31,$BK32)=TRUE,IF(SEARCH(AS$1,$A32)&gt;0,TRUE,FALSE)),"")</f>
        <v/>
      </c>
      <c r="AT32" s="17" t="str">
        <f>IFERROR(AND(OR(AO1:AT31,$BK32)=TRUE,IF(SEARCH(AT$1,$A32)&gt;0,TRUE,FALSE)),"")</f>
        <v/>
      </c>
      <c r="AU32" s="17" t="str">
        <f>IFERROR(AND(OR(AO1:AU31,$BK32)=TRUE,IF(SEARCH(AU$1,$A32)&gt;0,TRUE,FALSE)),"")</f>
        <v/>
      </c>
      <c r="AV32" s="17" t="str">
        <f>IFERROR(AND(OR(AO1:AV31,$BK32)=TRUE,IF(SEARCH(AV$1,$A32)&gt;0,TRUE,FALSE)),"")</f>
        <v/>
      </c>
      <c r="AW32" s="17" t="str">
        <f>IFERROR(AND(OR(AO1:AW31,$BK32)=TRUE,IF(SEARCH(AW$1,$A32)&gt;0,TRUE,FALSE)),"")</f>
        <v/>
      </c>
      <c r="AX32" s="17" t="str">
        <f>IFERROR(AND(OR(AO1:AX31,$BK32)=TRUE,IF(SEARCH(AX$1,$A32)&gt;0,TRUE,FALSE)),"")</f>
        <v/>
      </c>
      <c r="AY32" s="17" t="str">
        <f>IFERROR(AND(OR(AO1:AY31,$BK32)=TRUE,IF(SEARCH(AY$1,$A32)&gt;0,TRUE,FALSE)),"")</f>
        <v/>
      </c>
      <c r="AZ32" s="17" t="str">
        <f>IFERROR(AND(OR(AO1:AZ31,$BK32)=TRUE,IF(SEARCH(AZ$1,$A32)&gt;0,TRUE,FALSE)),"")</f>
        <v/>
      </c>
      <c r="BA32" s="17" t="str">
        <f>IFERROR(AND(OR(AO1:BA31,$BK32)=TRUE,IF(SEARCH(BA$1,$A32)&gt;0,TRUE,FALSE)),"")</f>
        <v/>
      </c>
      <c r="BB32" s="17" t="str">
        <f>IFERROR(AND(OR(AO1:BB31,$BK32)=TRUE,IF(SEARCH(BB$1,$A32)&gt;0,TRUE,FALSE)),"")</f>
        <v/>
      </c>
      <c r="BC32" s="17" t="str">
        <f>IFERROR(AND(OR(AO1:BC31,$BK32)=TRUE,IF(SEARCH(BC$1,$A32)&gt;0,TRUE,FALSE)),"")</f>
        <v/>
      </c>
      <c r="BD32" s="17" t="str">
        <f>IFERROR(AND(OR(AO1:BD31,$BK32)=TRUE,IF(SEARCH(BD$1,$A32)&gt;0,TRUE,FALSE)),"")</f>
        <v/>
      </c>
      <c r="BE32" s="17" t="str">
        <f>IFERROR(AND(OR(AO1:BE31,$BK32)=TRUE,IF(SEARCH(BE$1,$A32)&gt;0,TRUE,FALSE)),"")</f>
        <v/>
      </c>
      <c r="BF32" s="17" t="str">
        <f>IFERROR(AND(OR(AO1:BF31,$BK32)=TRUE,IF(SEARCH(BF$1,$A32)&gt;0,TRUE,FALSE)),"")</f>
        <v/>
      </c>
      <c r="BG32" s="17" t="str">
        <f>IFERROR(AND(OR(AO1:BG31,$BK32)=TRUE,IF(SEARCH(BG$1,$A32)&gt;0,TRUE,FALSE)),"")</f>
        <v/>
      </c>
      <c r="BH32" s="17" t="str">
        <f>IFERROR(AND(OR(AO1:BH31,$BK32)=TRUE,IF(SEARCH(BH$1,$A32)&gt;0,TRUE,FALSE)),"")</f>
        <v/>
      </c>
      <c r="BI32" s="17">
        <f t="shared" si="0"/>
        <v>0</v>
      </c>
      <c r="BJ32" s="17" t="b">
        <f t="shared" si="1"/>
        <v>0</v>
      </c>
      <c r="BK32" s="17" t="b">
        <f t="shared" si="2"/>
        <v>0</v>
      </c>
      <c r="BL32" s="17" t="b">
        <f t="shared" si="3"/>
        <v>0</v>
      </c>
      <c r="BM32" s="17" t="b">
        <f>IF(D32&gt;INDEX('Overview (RESPONSES REQUIRED)'!$F$60:$F$63,MATCH(E32,'Overview (RESPONSES REQUIRED)'!$B$60:$B$63,0)),FALSE,TRUE)</f>
        <v>0</v>
      </c>
      <c r="BN32" s="17" t="b">
        <f>IF(INDEX('Overview (RESPONSES REQUIRED)'!$D$60:$D$63,MATCH(E32,'Overview (RESPONSES REQUIRED)'!$B$60:$B$63,0)) = "Y", TRUE, FALSE)</f>
        <v>0</v>
      </c>
      <c r="BO32" s="17" t="str">
        <f t="shared" si="4"/>
        <v>N</v>
      </c>
    </row>
    <row r="33" spans="1:67" ht="27" x14ac:dyDescent="0.15">
      <c r="A33" s="17" t="s">
        <v>2454</v>
      </c>
      <c r="B33" s="17">
        <v>4</v>
      </c>
      <c r="C33" s="17">
        <v>2</v>
      </c>
      <c r="D33" s="17">
        <v>10</v>
      </c>
      <c r="E33" s="17" t="s">
        <v>2424</v>
      </c>
      <c r="F33" s="17" t="str">
        <f>IF('ENDC-NRCA'!S36="Y", "Y", IF('ENDC-NRCA'!S36="N", "N", 0))</f>
        <v>N</v>
      </c>
      <c r="G33" s="17" t="b">
        <f>IFERROR(AND(OR(G1:H32,$BK33)=TRUE,IF(SEARCH(G$1,$A33)&gt;0,TRUE,FALSE)),"")</f>
        <v>0</v>
      </c>
      <c r="H33" s="17" t="str">
        <f>IFERROR(AND(OR(H1:H32,$BK33)=TRUE,IF(SEARCH(H$1,$A33)&gt;0,TRUE,FALSE)),"")</f>
        <v/>
      </c>
      <c r="I33" s="17" t="b">
        <f>IFERROR(AND(OR(I1:L32,$BK33)=TRUE,IF(SEARCH(I$1,$A33)&gt;0,TRUE,FALSE)),"")</f>
        <v>0</v>
      </c>
      <c r="J33" s="17" t="str">
        <f>IFERROR(AND(OR(J1:L32,$BK33)=TRUE,IF(SEARCH(J$1,$A33)&gt;0,TRUE,FALSE)),"")</f>
        <v/>
      </c>
      <c r="K33" s="17" t="str">
        <f>IFERROR(AND(OR(K1:L32,$BK33)=TRUE,IF(SEARCH(K$1,$A33)&gt;0,TRUE,FALSE)),"")</f>
        <v/>
      </c>
      <c r="L33" s="17" t="str">
        <f>IFERROR(AND(OR(L1:L32,$BK33)=TRUE,IF(SEARCH(L$1,$A33)&gt;0,TRUE,FALSE)),"")</f>
        <v/>
      </c>
      <c r="M33" s="17" t="b">
        <f>IFERROR(AND(OR(M1:M32,$BK33)=TRUE,IF(SEARCH(M$1,$A33)&gt;0,TRUE,FALSE)),"")</f>
        <v>0</v>
      </c>
      <c r="N33" s="17" t="str">
        <f>IFERROR(AND(OR(N1:Q32,$BK33)=TRUE,IF(SEARCH(N$1,$A33)&gt;0,TRUE,FALSE)),"")</f>
        <v/>
      </c>
      <c r="O33" s="17" t="b">
        <f>IFERROR(AND(OR(O1:Q32,$BK33)=TRUE,IF(SEARCH(O$1,$A33)&gt;0,TRUE,FALSE)),"")</f>
        <v>0</v>
      </c>
      <c r="P33" s="17" t="str">
        <f>IFERROR(AND(OR(P1:Q32,$BK33)=TRUE,IF(SEARCH(P$1,$A33)&gt;0,TRUE,FALSE)),"")</f>
        <v/>
      </c>
      <c r="Q33" s="17" t="str">
        <f>IFERROR(AND(OR(Q1:Q32,$BK33)=TRUE,IF(SEARCH(Q$1,$A33)&gt;0,TRUE,FALSE)),"")</f>
        <v/>
      </c>
      <c r="R33" s="17" t="str">
        <f>IFERROR(AND(OR(R1:S32,$BK33)=TRUE,IF(SEARCH(R$1,$A33)&gt;0,TRUE,FALSE)),"")</f>
        <v/>
      </c>
      <c r="S33" s="17" t="str">
        <f>IFERROR(AND(OR(S1:S32,$BK33)=TRUE,IF(SEARCH(S$1,$A33)&gt;0,TRUE,FALSE)),"")</f>
        <v/>
      </c>
      <c r="T33" s="17" t="b">
        <f>IFERROR(AND(OR(T1:T32,$BK33)=TRUE,IF(SEARCH(T$1,$A33)&gt;0,TRUE,FALSE)),"")</f>
        <v>0</v>
      </c>
      <c r="U33" s="17" t="str">
        <f>IFERROR(AND(OR(U1:V32,$BK33)=TRUE,IF(SEARCH(U$1,$A33)&gt;0,TRUE,FALSE)),"")</f>
        <v/>
      </c>
      <c r="V33" s="17" t="str">
        <f>IFERROR(AND(OR(V1:V32,$BK33)=TRUE,IF(SEARCH(V$1,$A33)&gt;0,TRUE,FALSE)),"")</f>
        <v/>
      </c>
      <c r="W33" s="17" t="str">
        <f>IFERROR(AND(OR(W1:Z32,$BK33)=TRUE,IF(SEARCH(W$1,$A33)&gt;0,TRUE,FALSE)),"")</f>
        <v/>
      </c>
      <c r="X33" s="17" t="str">
        <f>IFERROR(AND(OR(X1:Z32,$BK33)=TRUE,IF(SEARCH(X$1,$A33)&gt;0,TRUE,FALSE)),"")</f>
        <v/>
      </c>
      <c r="Y33" s="17" t="str">
        <f>IFERROR(AND(OR(Y1:Z32,$BK33)=TRUE,IF(SEARCH(Y$1,$A33)&gt;0,TRUE,FALSE)),"")</f>
        <v/>
      </c>
      <c r="Z33" s="17" t="str">
        <f>IFERROR(AND(OR(Z1:Z32,$BK33)=TRUE,IF(SEARCH(Z$1,$A33)&gt;0,TRUE,FALSE)),"")</f>
        <v/>
      </c>
      <c r="AA33" s="17" t="b">
        <f>IFERROR(AND(OR(AA1:AA32,$BK33)=TRUE,IF(SEARCH(AA$1,$A33)&gt;0,TRUE,FALSE)),"")</f>
        <v>0</v>
      </c>
      <c r="AB33" s="17" t="str">
        <f>IFERROR(AND(OR(AB1:AE32,$BK33)=TRUE,IF(SEARCH(AB$1,$A33)&gt;0,TRUE,FALSE)),"")</f>
        <v/>
      </c>
      <c r="AC33" s="17" t="str">
        <f>IFERROR(AND(OR(AC1:AE32,$BK33)=TRUE,IF(SEARCH(AC$1,$A33)&gt;0,TRUE,FALSE)),"")</f>
        <v/>
      </c>
      <c r="AD33" s="17" t="str">
        <f>IFERROR(AND(OR(AD1:AE32,$BK33)=TRUE,IF(SEARCH(AD$1,$A33)&gt;0,TRUE,FALSE)),"")</f>
        <v/>
      </c>
      <c r="AE33" s="17" t="str">
        <f>IFERROR(AND(OR(AE1:AE32,$BK33)=TRUE,IF(SEARCH(AE$1,$A33)&gt;0,TRUE,FALSE)),"")</f>
        <v/>
      </c>
      <c r="AF33" s="17" t="str">
        <f>IFERROR(AND(OR(AF1:AG32,$BK33)=TRUE,IF(SEARCH(AF$1,$A33)&gt;0,TRUE,FALSE)),"")</f>
        <v/>
      </c>
      <c r="AG33" s="17" t="str">
        <f>IFERROR(AND(OR(AG1:AG32,$BK33)=TRUE,IF(SEARCH(AG$1,$A33)&gt;0,TRUE,FALSE)),"")</f>
        <v/>
      </c>
      <c r="AH33" s="17" t="str">
        <f>IFERROR(AND(OR(AH1:AH32,$BK33)=TRUE,IF(SEARCH(AH$1,$A33)&gt;0,TRUE,FALSE)),"")</f>
        <v/>
      </c>
      <c r="AI33" s="17" t="b">
        <f>IFERROR(AND(OR(AI1:AL32,$BK33)=TRUE,IF(SEARCH(AI$1,$A33)&gt;0,TRUE,FALSE)),"")</f>
        <v>0</v>
      </c>
      <c r="AJ33" s="17" t="str">
        <f>IFERROR(AND(OR(AJ1:AL32,$BK33)=TRUE,IF(SEARCH(AJ$1,$A33)&gt;0,TRUE,FALSE)),"")</f>
        <v/>
      </c>
      <c r="AK33" s="17" t="str">
        <f>IFERROR(AND(OR(AK1:AL32,$BK33)=TRUE,IF(SEARCH(AK$1,$A33)&gt;0,TRUE,FALSE)),"")</f>
        <v/>
      </c>
      <c r="AL33" s="17" t="str">
        <f>IFERROR(AND(OR(AL1:AL32,$BK33)=TRUE,IF(SEARCH(AL$1,$A33)&gt;0,TRUE,FALSE)),"")</f>
        <v/>
      </c>
      <c r="AM33" s="17" t="str">
        <f>IFERROR(AND(OR(AM1:AO32,$BK33)=TRUE,IF(SEARCH(AM$1,$A33)&gt;0,TRUE,FALSE)),"")</f>
        <v/>
      </c>
      <c r="AN33" s="17" t="str">
        <f>IFERROR(AND(OR(AN1:AO32,$BK33)=TRUE,IF(SEARCH(AN$1,$A33)&gt;0,TRUE,FALSE)),"")</f>
        <v/>
      </c>
      <c r="AO33" s="17" t="str">
        <f>IFERROR(AND(OR(AO1:AO32,$BK33)=TRUE,IF(SEARCH(AO$1,$A33)&gt;0,TRUE,FALSE)),"")</f>
        <v/>
      </c>
      <c r="AP33" s="17" t="str">
        <f>IFERROR(AND(OR(AO1:AP32,$BK33)=TRUE,IF(SEARCH(AP$1,$A33)&gt;0,TRUE,FALSE)),"")</f>
        <v/>
      </c>
      <c r="AQ33" s="17" t="str">
        <f>IFERROR(AND(OR(AO1:AQ32,$BK33)=TRUE,IF(SEARCH(AQ$1,$A33)&gt;0,TRUE,FALSE)),"")</f>
        <v/>
      </c>
      <c r="AR33" s="17" t="str">
        <f>IFERROR(AND(OR(AO1:AR32,$BK33)=TRUE,IF(SEARCH(AR$1,$A33)&gt;0,TRUE,FALSE)),"")</f>
        <v/>
      </c>
      <c r="AS33" s="17" t="str">
        <f>IFERROR(AND(OR(AO1:AS32,$BK33)=TRUE,IF(SEARCH(AS$1,$A33)&gt;0,TRUE,FALSE)),"")</f>
        <v/>
      </c>
      <c r="AT33" s="17" t="str">
        <f>IFERROR(AND(OR(AO1:AT32,$BK33)=TRUE,IF(SEARCH(AT$1,$A33)&gt;0,TRUE,FALSE)),"")</f>
        <v/>
      </c>
      <c r="AU33" s="17" t="str">
        <f>IFERROR(AND(OR(AO1:AU32,$BK33)=TRUE,IF(SEARCH(AU$1,$A33)&gt;0,TRUE,FALSE)),"")</f>
        <v/>
      </c>
      <c r="AV33" s="17" t="str">
        <f>IFERROR(AND(OR(AO1:AV32,$BK33)=TRUE,IF(SEARCH(AV$1,$A33)&gt;0,TRUE,FALSE)),"")</f>
        <v/>
      </c>
      <c r="AW33" s="17" t="str">
        <f>IFERROR(AND(OR(AO1:AW32,$BK33)=TRUE,IF(SEARCH(AW$1,$A33)&gt;0,TRUE,FALSE)),"")</f>
        <v/>
      </c>
      <c r="AX33" s="17" t="str">
        <f>IFERROR(AND(OR(AO1:AX32,$BK33)=TRUE,IF(SEARCH(AX$1,$A33)&gt;0,TRUE,FALSE)),"")</f>
        <v/>
      </c>
      <c r="AY33" s="17" t="str">
        <f>IFERROR(AND(OR(AO1:AY32,$BK33)=TRUE,IF(SEARCH(AY$1,$A33)&gt;0,TRUE,FALSE)),"")</f>
        <v/>
      </c>
      <c r="AZ33" s="17" t="str">
        <f>IFERROR(AND(OR(AO1:AZ32,$BK33)=TRUE,IF(SEARCH(AZ$1,$A33)&gt;0,TRUE,FALSE)),"")</f>
        <v/>
      </c>
      <c r="BA33" s="17" t="str">
        <f>IFERROR(AND(OR(AO1:BA32,$BK33)=TRUE,IF(SEARCH(BA$1,$A33)&gt;0,TRUE,FALSE)),"")</f>
        <v/>
      </c>
      <c r="BB33" s="17" t="str">
        <f>IFERROR(AND(OR(AO1:BB32,$BK33)=TRUE,IF(SEARCH(BB$1,$A33)&gt;0,TRUE,FALSE)),"")</f>
        <v/>
      </c>
      <c r="BC33" s="17" t="str">
        <f>IFERROR(AND(OR(AO1:BC32,$BK33)=TRUE,IF(SEARCH(BC$1,$A33)&gt;0,TRUE,FALSE)),"")</f>
        <v/>
      </c>
      <c r="BD33" s="17" t="str">
        <f>IFERROR(AND(OR(AO1:BD32,$BK33)=TRUE,IF(SEARCH(BD$1,$A33)&gt;0,TRUE,FALSE)),"")</f>
        <v/>
      </c>
      <c r="BE33" s="17" t="str">
        <f>IFERROR(AND(OR(AO1:BE32,$BK33)=TRUE,IF(SEARCH(BE$1,$A33)&gt;0,TRUE,FALSE)),"")</f>
        <v/>
      </c>
      <c r="BF33" s="17" t="str">
        <f>IFERROR(AND(OR(AO1:BF32,$BK33)=TRUE,IF(SEARCH(BF$1,$A33)&gt;0,TRUE,FALSE)),"")</f>
        <v/>
      </c>
      <c r="BG33" s="17" t="str">
        <f>IFERROR(AND(OR(AO1:BG32,$BK33)=TRUE,IF(SEARCH(BG$1,$A33)&gt;0,TRUE,FALSE)),"")</f>
        <v/>
      </c>
      <c r="BH33" s="17" t="str">
        <f>IFERROR(AND(OR(AO1:BH32,$BK33)=TRUE,IF(SEARCH(BH$1,$A33)&gt;0,TRUE,FALSE)),"")</f>
        <v/>
      </c>
      <c r="BI33" s="17">
        <f t="shared" si="0"/>
        <v>0</v>
      </c>
      <c r="BJ33" s="17" t="b">
        <f t="shared" si="1"/>
        <v>0</v>
      </c>
      <c r="BK33" s="17" t="b">
        <f t="shared" si="2"/>
        <v>0</v>
      </c>
      <c r="BL33" s="17" t="b">
        <f t="shared" si="3"/>
        <v>0</v>
      </c>
      <c r="BM33" s="17" t="b">
        <f>IF(D33&gt;INDEX('Overview (RESPONSES REQUIRED)'!$F$60:$F$63,MATCH(E33,'Overview (RESPONSES REQUIRED)'!$B$60:$B$63,0)),FALSE,TRUE)</f>
        <v>0</v>
      </c>
      <c r="BN33" s="17" t="b">
        <f>IF(INDEX('Overview (RESPONSES REQUIRED)'!$D$60:$D$63,MATCH(E33,'Overview (RESPONSES REQUIRED)'!$B$60:$B$63,0)) = "Y", TRUE, FALSE)</f>
        <v>0</v>
      </c>
      <c r="BO33" s="17" t="str">
        <f t="shared" si="4"/>
        <v>N</v>
      </c>
    </row>
    <row r="34" spans="1:67" ht="27" x14ac:dyDescent="0.15">
      <c r="A34" s="17" t="s">
        <v>2455</v>
      </c>
      <c r="B34" s="17">
        <v>4</v>
      </c>
      <c r="C34" s="17">
        <v>2</v>
      </c>
      <c r="D34" s="17">
        <v>8</v>
      </c>
      <c r="E34" s="17" t="s">
        <v>2424</v>
      </c>
      <c r="F34" s="17" t="str">
        <f>IF('ENDC-NRCA'!S37="Y", "Y", IF('ENDC-NRCA'!S37="N", "N", 0))</f>
        <v>N</v>
      </c>
      <c r="G34" s="17" t="b">
        <f>IFERROR(AND(OR(G1:H33,$BK34)=TRUE,IF(SEARCH(G$1,$A34)&gt;0,TRUE,FALSE)),"")</f>
        <v>0</v>
      </c>
      <c r="H34" s="17" t="str">
        <f>IFERROR(AND(OR(H1:H33,$BK34)=TRUE,IF(SEARCH(H$1,$A34)&gt;0,TRUE,FALSE)),"")</f>
        <v/>
      </c>
      <c r="I34" s="17" t="b">
        <f>IFERROR(AND(OR(I1:L33,$BK34)=TRUE,IF(SEARCH(I$1,$A34)&gt;0,TRUE,FALSE)),"")</f>
        <v>0</v>
      </c>
      <c r="J34" s="17" t="str">
        <f>IFERROR(AND(OR(J1:L33,$BK34)=TRUE,IF(SEARCH(J$1,$A34)&gt;0,TRUE,FALSE)),"")</f>
        <v/>
      </c>
      <c r="K34" s="17" t="str">
        <f>IFERROR(AND(OR(K1:L33,$BK34)=TRUE,IF(SEARCH(K$1,$A34)&gt;0,TRUE,FALSE)),"")</f>
        <v/>
      </c>
      <c r="L34" s="17" t="str">
        <f>IFERROR(AND(OR(L1:L33,$BK34)=TRUE,IF(SEARCH(L$1,$A34)&gt;0,TRUE,FALSE)),"")</f>
        <v/>
      </c>
      <c r="M34" s="17" t="b">
        <f>IFERROR(AND(OR(M1:M33,$BK34)=TRUE,IF(SEARCH(M$1,$A34)&gt;0,TRUE,FALSE)),"")</f>
        <v>0</v>
      </c>
      <c r="N34" s="17" t="b">
        <f>IFERROR(AND(OR(N1:Q33,$BK34)=TRUE,IF(SEARCH(N$1,$A34)&gt;0,TRUE,FALSE)),"")</f>
        <v>0</v>
      </c>
      <c r="O34" s="17" t="str">
        <f>IFERROR(AND(OR(O1:Q33,$BK34)=TRUE,IF(SEARCH(O$1,$A34)&gt;0,TRUE,FALSE)),"")</f>
        <v/>
      </c>
      <c r="P34" s="17" t="str">
        <f>IFERROR(AND(OR(P1:Q33,$BK34)=TRUE,IF(SEARCH(P$1,$A34)&gt;0,TRUE,FALSE)),"")</f>
        <v/>
      </c>
      <c r="Q34" s="17" t="str">
        <f>IFERROR(AND(OR(Q1:Q33,$BK34)=TRUE,IF(SEARCH(Q$1,$A34)&gt;0,TRUE,FALSE)),"")</f>
        <v/>
      </c>
      <c r="R34" s="17" t="str">
        <f>IFERROR(AND(OR(R1:S33,$BK34)=TRUE,IF(SEARCH(R$1,$A34)&gt;0,TRUE,FALSE)),"")</f>
        <v/>
      </c>
      <c r="S34" s="17" t="str">
        <f>IFERROR(AND(OR(S1:S33,$BK34)=TRUE,IF(SEARCH(S$1,$A34)&gt;0,TRUE,FALSE)),"")</f>
        <v/>
      </c>
      <c r="T34" s="17" t="b">
        <f>IFERROR(AND(OR(T1:T33,$BK34)=TRUE,IF(SEARCH(T$1,$A34)&gt;0,TRUE,FALSE)),"")</f>
        <v>0</v>
      </c>
      <c r="U34" s="17" t="str">
        <f>IFERROR(AND(OR(U1:V33,$BK34)=TRUE,IF(SEARCH(U$1,$A34)&gt;0,TRUE,FALSE)),"")</f>
        <v/>
      </c>
      <c r="V34" s="17" t="str">
        <f>IFERROR(AND(OR(V1:V33,$BK34)=TRUE,IF(SEARCH(V$1,$A34)&gt;0,TRUE,FALSE)),"")</f>
        <v/>
      </c>
      <c r="W34" s="17" t="str">
        <f>IFERROR(AND(OR(W1:Z33,$BK34)=TRUE,IF(SEARCH(W$1,$A34)&gt;0,TRUE,FALSE)),"")</f>
        <v/>
      </c>
      <c r="X34" s="17" t="str">
        <f>IFERROR(AND(OR(X1:Z33,$BK34)=TRUE,IF(SEARCH(X$1,$A34)&gt;0,TRUE,FALSE)),"")</f>
        <v/>
      </c>
      <c r="Y34" s="17" t="str">
        <f>IFERROR(AND(OR(Y1:Z33,$BK34)=TRUE,IF(SEARCH(Y$1,$A34)&gt;0,TRUE,FALSE)),"")</f>
        <v/>
      </c>
      <c r="Z34" s="17" t="str">
        <f>IFERROR(AND(OR(Z1:Z33,$BK34)=TRUE,IF(SEARCH(Z$1,$A34)&gt;0,TRUE,FALSE)),"")</f>
        <v/>
      </c>
      <c r="AA34" s="17" t="b">
        <f>IFERROR(AND(OR(AA1:AA33,$BK34)=TRUE,IF(SEARCH(AA$1,$A34)&gt;0,TRUE,FALSE)),"")</f>
        <v>0</v>
      </c>
      <c r="AB34" s="17" t="str">
        <f>IFERROR(AND(OR(AB1:AE33,$BK34)=TRUE,IF(SEARCH(AB$1,$A34)&gt;0,TRUE,FALSE)),"")</f>
        <v/>
      </c>
      <c r="AC34" s="17" t="str">
        <f>IFERROR(AND(OR(AC1:AE33,$BK34)=TRUE,IF(SEARCH(AC$1,$A34)&gt;0,TRUE,FALSE)),"")</f>
        <v/>
      </c>
      <c r="AD34" s="17" t="str">
        <f>IFERROR(AND(OR(AD1:AE33,$BK34)=TRUE,IF(SEARCH(AD$1,$A34)&gt;0,TRUE,FALSE)),"")</f>
        <v/>
      </c>
      <c r="AE34" s="17" t="str">
        <f>IFERROR(AND(OR(AE1:AE33,$BK34)=TRUE,IF(SEARCH(AE$1,$A34)&gt;0,TRUE,FALSE)),"")</f>
        <v/>
      </c>
      <c r="AF34" s="17" t="str">
        <f>IFERROR(AND(OR(AF1:AG33,$BK34)=TRUE,IF(SEARCH(AF$1,$A34)&gt;0,TRUE,FALSE)),"")</f>
        <v/>
      </c>
      <c r="AG34" s="17" t="str">
        <f>IFERROR(AND(OR(AG1:AG33,$BK34)=TRUE,IF(SEARCH(AG$1,$A34)&gt;0,TRUE,FALSE)),"")</f>
        <v/>
      </c>
      <c r="AH34" s="17" t="str">
        <f>IFERROR(AND(OR(AH1:AH33,$BK34)=TRUE,IF(SEARCH(AH$1,$A34)&gt;0,TRUE,FALSE)),"")</f>
        <v/>
      </c>
      <c r="AI34" s="17" t="b">
        <f>IFERROR(AND(OR(AI1:AL33,$BK34)=TRUE,IF(SEARCH(AI$1,$A34)&gt;0,TRUE,FALSE)),"")</f>
        <v>0</v>
      </c>
      <c r="AJ34" s="17" t="str">
        <f>IFERROR(AND(OR(AJ1:AL33,$BK34)=TRUE,IF(SEARCH(AJ$1,$A34)&gt;0,TRUE,FALSE)),"")</f>
        <v/>
      </c>
      <c r="AK34" s="17" t="str">
        <f>IFERROR(AND(OR(AK1:AL33,$BK34)=TRUE,IF(SEARCH(AK$1,$A34)&gt;0,TRUE,FALSE)),"")</f>
        <v/>
      </c>
      <c r="AL34" s="17" t="str">
        <f>IFERROR(AND(OR(AL1:AL33,$BK34)=TRUE,IF(SEARCH(AL$1,$A34)&gt;0,TRUE,FALSE)),"")</f>
        <v/>
      </c>
      <c r="AM34" s="17" t="str">
        <f>IFERROR(AND(OR(AM1:AO33,$BK34)=TRUE,IF(SEARCH(AM$1,$A34)&gt;0,TRUE,FALSE)),"")</f>
        <v/>
      </c>
      <c r="AN34" s="17" t="str">
        <f>IFERROR(AND(OR(AN1:AO33,$BK34)=TRUE,IF(SEARCH(AN$1,$A34)&gt;0,TRUE,FALSE)),"")</f>
        <v/>
      </c>
      <c r="AO34" s="17" t="str">
        <f>IFERROR(AND(OR(AO1:AO33,$BK34)=TRUE,IF(SEARCH(AO$1,$A34)&gt;0,TRUE,FALSE)),"")</f>
        <v/>
      </c>
      <c r="AP34" s="17" t="str">
        <f>IFERROR(AND(OR(AO1:AP33,$BK34)=TRUE,IF(SEARCH(AP$1,$A34)&gt;0,TRUE,FALSE)),"")</f>
        <v/>
      </c>
      <c r="AQ34" s="17" t="str">
        <f>IFERROR(AND(OR(AO1:AQ33,$BK34)=TRUE,IF(SEARCH(AQ$1,$A34)&gt;0,TRUE,FALSE)),"")</f>
        <v/>
      </c>
      <c r="AR34" s="17" t="str">
        <f>IFERROR(AND(OR(AO1:AR33,$BK34)=TRUE,IF(SEARCH(AR$1,$A34)&gt;0,TRUE,FALSE)),"")</f>
        <v/>
      </c>
      <c r="AS34" s="17" t="str">
        <f>IFERROR(AND(OR(AO1:AS33,$BK34)=TRUE,IF(SEARCH(AS$1,$A34)&gt;0,TRUE,FALSE)),"")</f>
        <v/>
      </c>
      <c r="AT34" s="17" t="str">
        <f>IFERROR(AND(OR(AO1:AT33,$BK34)=TRUE,IF(SEARCH(AT$1,$A34)&gt;0,TRUE,FALSE)),"")</f>
        <v/>
      </c>
      <c r="AU34" s="17" t="str">
        <f>IFERROR(AND(OR(AO1:AU33,$BK34)=TRUE,IF(SEARCH(AU$1,$A34)&gt;0,TRUE,FALSE)),"")</f>
        <v/>
      </c>
      <c r="AV34" s="17" t="str">
        <f>IFERROR(AND(OR(AO1:AV33,$BK34)=TRUE,IF(SEARCH(AV$1,$A34)&gt;0,TRUE,FALSE)),"")</f>
        <v/>
      </c>
      <c r="AW34" s="17" t="str">
        <f>IFERROR(AND(OR(AO1:AW33,$BK34)=TRUE,IF(SEARCH(AW$1,$A34)&gt;0,TRUE,FALSE)),"")</f>
        <v/>
      </c>
      <c r="AX34" s="17" t="str">
        <f>IFERROR(AND(OR(AO1:AX33,$BK34)=TRUE,IF(SEARCH(AX$1,$A34)&gt;0,TRUE,FALSE)),"")</f>
        <v/>
      </c>
      <c r="AY34" s="17" t="str">
        <f>IFERROR(AND(OR(AO1:AY33,$BK34)=TRUE,IF(SEARCH(AY$1,$A34)&gt;0,TRUE,FALSE)),"")</f>
        <v/>
      </c>
      <c r="AZ34" s="17" t="str">
        <f>IFERROR(AND(OR(AO1:AZ33,$BK34)=TRUE,IF(SEARCH(AZ$1,$A34)&gt;0,TRUE,FALSE)),"")</f>
        <v/>
      </c>
      <c r="BA34" s="17" t="str">
        <f>IFERROR(AND(OR(AO1:BA33,$BK34)=TRUE,IF(SEARCH(BA$1,$A34)&gt;0,TRUE,FALSE)),"")</f>
        <v/>
      </c>
      <c r="BB34" s="17" t="str">
        <f>IFERROR(AND(OR(AO1:BB33,$BK34)=TRUE,IF(SEARCH(BB$1,$A34)&gt;0,TRUE,FALSE)),"")</f>
        <v/>
      </c>
      <c r="BC34" s="17" t="str">
        <f>IFERROR(AND(OR(AO1:BC33,$BK34)=TRUE,IF(SEARCH(BC$1,$A34)&gt;0,TRUE,FALSE)),"")</f>
        <v/>
      </c>
      <c r="BD34" s="17" t="str">
        <f>IFERROR(AND(OR(AO1:BD33,$BK34)=TRUE,IF(SEARCH(BD$1,$A34)&gt;0,TRUE,FALSE)),"")</f>
        <v/>
      </c>
      <c r="BE34" s="17" t="str">
        <f>IFERROR(AND(OR(AO1:BE33,$BK34)=TRUE,IF(SEARCH(BE$1,$A34)&gt;0,TRUE,FALSE)),"")</f>
        <v/>
      </c>
      <c r="BF34" s="17" t="str">
        <f>IFERROR(AND(OR(AO1:BF33,$BK34)=TRUE,IF(SEARCH(BF$1,$A34)&gt;0,TRUE,FALSE)),"")</f>
        <v/>
      </c>
      <c r="BG34" s="17" t="str">
        <f>IFERROR(AND(OR(AO1:BG33,$BK34)=TRUE,IF(SEARCH(BG$1,$A34)&gt;0,TRUE,FALSE)),"")</f>
        <v/>
      </c>
      <c r="BH34" s="17" t="str">
        <f>IFERROR(AND(OR(AO1:BH33,$BK34)=TRUE,IF(SEARCH(BH$1,$A34)&gt;0,TRUE,FALSE)),"")</f>
        <v/>
      </c>
      <c r="BI34" s="17">
        <f t="shared" si="0"/>
        <v>0</v>
      </c>
      <c r="BJ34" s="17" t="b">
        <f t="shared" si="1"/>
        <v>0</v>
      </c>
      <c r="BK34" s="17" t="b">
        <f t="shared" si="2"/>
        <v>0</v>
      </c>
      <c r="BL34" s="17" t="b">
        <f t="shared" si="3"/>
        <v>0</v>
      </c>
      <c r="BM34" s="17" t="b">
        <f>IF(D34&gt;INDEX('Overview (RESPONSES REQUIRED)'!$F$60:$F$63,MATCH(E34,'Overview (RESPONSES REQUIRED)'!$B$60:$B$63,0)),FALSE,TRUE)</f>
        <v>0</v>
      </c>
      <c r="BN34" s="17" t="b">
        <f>IF(INDEX('Overview (RESPONSES REQUIRED)'!$D$60:$D$63,MATCH(E34,'Overview (RESPONSES REQUIRED)'!$B$60:$B$63,0)) = "Y", TRUE, FALSE)</f>
        <v>0</v>
      </c>
      <c r="BO34" s="17" t="str">
        <f t="shared" si="4"/>
        <v>N</v>
      </c>
    </row>
    <row r="35" spans="1:67" ht="27" x14ac:dyDescent="0.15">
      <c r="A35" s="17" t="s">
        <v>2456</v>
      </c>
      <c r="B35" s="17">
        <v>3</v>
      </c>
      <c r="C35" s="17">
        <v>2</v>
      </c>
      <c r="D35" s="17">
        <v>20</v>
      </c>
      <c r="E35" s="17" t="s">
        <v>2424</v>
      </c>
      <c r="F35" s="17" t="str">
        <f>IF('ENDC-NRCA'!S38="Y", "Y", IF('ENDC-NRCA'!S38="N", "N", 0))</f>
        <v>N</v>
      </c>
      <c r="G35" s="17" t="str">
        <f>IFERROR(AND(OR(G1:H34,$BK35)=TRUE,IF(SEARCH(G$1,$A35)&gt;0,TRUE,FALSE)),"")</f>
        <v/>
      </c>
      <c r="H35" s="17" t="b">
        <f>IFERROR(AND(OR(H1:H34,$BK35)=TRUE,IF(SEARCH(H$1,$A35)&gt;0,TRUE,FALSE)),"")</f>
        <v>0</v>
      </c>
      <c r="I35" s="17" t="str">
        <f>IFERROR(AND(OR(I1:L34,$BK35)=TRUE,IF(SEARCH(I$1,$A35)&gt;0,TRUE,FALSE)),"")</f>
        <v/>
      </c>
      <c r="J35" s="17" t="str">
        <f>IFERROR(AND(OR(J1:L34,$BK35)=TRUE,IF(SEARCH(J$1,$A35)&gt;0,TRUE,FALSE)),"")</f>
        <v/>
      </c>
      <c r="K35" s="17" t="str">
        <f>IFERROR(AND(OR(K1:L34,$BK35)=TRUE,IF(SEARCH(K$1,$A35)&gt;0,TRUE,FALSE)),"")</f>
        <v/>
      </c>
      <c r="L35" s="17" t="b">
        <f>IFERROR(AND(OR(L1:L34,$BK35)=TRUE,IF(SEARCH(L$1,$A35)&gt;0,TRUE,FALSE)),"")</f>
        <v>0</v>
      </c>
      <c r="M35" s="17" t="b">
        <f>IFERROR(AND(OR(M1:M34,$BK35)=TRUE,IF(SEARCH(M$1,$A35)&gt;0,TRUE,FALSE)),"")</f>
        <v>0</v>
      </c>
      <c r="N35" s="17" t="str">
        <f>IFERROR(AND(OR(N1:Q34,$BK35)=TRUE,IF(SEARCH(N$1,$A35)&gt;0,TRUE,FALSE)),"")</f>
        <v/>
      </c>
      <c r="O35" s="17" t="str">
        <f>IFERROR(AND(OR(O1:Q34,$BK35)=TRUE,IF(SEARCH(O$1,$A35)&gt;0,TRUE,FALSE)),"")</f>
        <v/>
      </c>
      <c r="P35" s="17" t="str">
        <f>IFERROR(AND(OR(P1:Q34,$BK35)=TRUE,IF(SEARCH(P$1,$A35)&gt;0,TRUE,FALSE)),"")</f>
        <v/>
      </c>
      <c r="Q35" s="17" t="b">
        <f>IFERROR(AND(OR(Q1:Q34,$BK35)=TRUE,IF(SEARCH(Q$1,$A35)&gt;0,TRUE,FALSE)),"")</f>
        <v>0</v>
      </c>
      <c r="R35" s="17" t="str">
        <f>IFERROR(AND(OR(R1:S34,$BK35)=TRUE,IF(SEARCH(R$1,$A35)&gt;0,TRUE,FALSE)),"")</f>
        <v/>
      </c>
      <c r="S35" s="17" t="str">
        <f>IFERROR(AND(OR(S1:S34,$BK35)=TRUE,IF(SEARCH(S$1,$A35)&gt;0,TRUE,FALSE)),"")</f>
        <v/>
      </c>
      <c r="T35" s="17" t="str">
        <f>IFERROR(AND(OR(T1:T34,$BK35)=TRUE,IF(SEARCH(T$1,$A35)&gt;0,TRUE,FALSE)),"")</f>
        <v/>
      </c>
      <c r="U35" s="17" t="str">
        <f>IFERROR(AND(OR(U1:V34,$BK35)=TRUE,IF(SEARCH(U$1,$A35)&gt;0,TRUE,FALSE)),"")</f>
        <v/>
      </c>
      <c r="V35" s="17" t="str">
        <f>IFERROR(AND(OR(V1:V34,$BK35)=TRUE,IF(SEARCH(V$1,$A35)&gt;0,TRUE,FALSE)),"")</f>
        <v/>
      </c>
      <c r="W35" s="17" t="str">
        <f>IFERROR(AND(OR(W1:Z34,$BK35)=TRUE,IF(SEARCH(W$1,$A35)&gt;0,TRUE,FALSE)),"")</f>
        <v/>
      </c>
      <c r="X35" s="17" t="str">
        <f>IFERROR(AND(OR(X1:Z34,$BK35)=TRUE,IF(SEARCH(X$1,$A35)&gt;0,TRUE,FALSE)),"")</f>
        <v/>
      </c>
      <c r="Y35" s="17" t="str">
        <f>IFERROR(AND(OR(Y1:Z34,$BK35)=TRUE,IF(SEARCH(Y$1,$A35)&gt;0,TRUE,FALSE)),"")</f>
        <v/>
      </c>
      <c r="Z35" s="17" t="str">
        <f>IFERROR(AND(OR(Z1:Z34,$BK35)=TRUE,IF(SEARCH(Z$1,$A35)&gt;0,TRUE,FALSE)),"")</f>
        <v/>
      </c>
      <c r="AA35" s="17" t="b">
        <f>IFERROR(AND(OR(AA1:AA34,$BK35)=TRUE,IF(SEARCH(AA$1,$A35)&gt;0,TRUE,FALSE)),"")</f>
        <v>0</v>
      </c>
      <c r="AB35" s="17" t="str">
        <f>IFERROR(AND(OR(AB1:AE34,$BK35)=TRUE,IF(SEARCH(AB$1,$A35)&gt;0,TRUE,FALSE)),"")</f>
        <v/>
      </c>
      <c r="AC35" s="17" t="str">
        <f>IFERROR(AND(OR(AC1:AE34,$BK35)=TRUE,IF(SEARCH(AC$1,$A35)&gt;0,TRUE,FALSE)),"")</f>
        <v/>
      </c>
      <c r="AD35" s="17" t="str">
        <f>IFERROR(AND(OR(AD1:AE34,$BK35)=TRUE,IF(SEARCH(AD$1,$A35)&gt;0,TRUE,FALSE)),"")</f>
        <v/>
      </c>
      <c r="AE35" s="17" t="str">
        <f>IFERROR(AND(OR(AE1:AE34,$BK35)=TRUE,IF(SEARCH(AE$1,$A35)&gt;0,TRUE,FALSE)),"")</f>
        <v/>
      </c>
      <c r="AF35" s="17" t="str">
        <f>IFERROR(AND(OR(AF1:AG34,$BK35)=TRUE,IF(SEARCH(AF$1,$A35)&gt;0,TRUE,FALSE)),"")</f>
        <v/>
      </c>
      <c r="AG35" s="17" t="str">
        <f>IFERROR(AND(OR(AG1:AG34,$BK35)=TRUE,IF(SEARCH(AG$1,$A35)&gt;0,TRUE,FALSE)),"")</f>
        <v/>
      </c>
      <c r="AH35" s="17" t="str">
        <f>IFERROR(AND(OR(AH1:AH34,$BK35)=TRUE,IF(SEARCH(AH$1,$A35)&gt;0,TRUE,FALSE)),"")</f>
        <v/>
      </c>
      <c r="AI35" s="17" t="b">
        <f>IFERROR(AND(OR(AI1:AL34,$BK35)=TRUE,IF(SEARCH(AI$1,$A35)&gt;0,TRUE,FALSE)),"")</f>
        <v>0</v>
      </c>
      <c r="AJ35" s="17" t="str">
        <f>IFERROR(AND(OR(AJ1:AL34,$BK35)=TRUE,IF(SEARCH(AJ$1,$A35)&gt;0,TRUE,FALSE)),"")</f>
        <v/>
      </c>
      <c r="AK35" s="17" t="str">
        <f>IFERROR(AND(OR(AK1:AL34,$BK35)=TRUE,IF(SEARCH(AK$1,$A35)&gt;0,TRUE,FALSE)),"")</f>
        <v/>
      </c>
      <c r="AL35" s="17" t="str">
        <f>IFERROR(AND(OR(AL1:AL34,$BK35)=TRUE,IF(SEARCH(AL$1,$A35)&gt;0,TRUE,FALSE)),"")</f>
        <v/>
      </c>
      <c r="AM35" s="17" t="str">
        <f>IFERROR(AND(OR(AM1:AO34,$BK35)=TRUE,IF(SEARCH(AM$1,$A35)&gt;0,TRUE,FALSE)),"")</f>
        <v/>
      </c>
      <c r="AN35" s="17" t="str">
        <f>IFERROR(AND(OR(AN1:AO34,$BK35)=TRUE,IF(SEARCH(AN$1,$A35)&gt;0,TRUE,FALSE)),"")</f>
        <v/>
      </c>
      <c r="AO35" s="17" t="str">
        <f>IFERROR(AND(OR(AO1:AO34,$BK35)=TRUE,IF(SEARCH(AO$1,$A35)&gt;0,TRUE,FALSE)),"")</f>
        <v/>
      </c>
      <c r="AP35" s="17" t="str">
        <f>IFERROR(AND(OR(AO1:AP34,$BK35)=TRUE,IF(SEARCH(AP$1,$A35)&gt;0,TRUE,FALSE)),"")</f>
        <v/>
      </c>
      <c r="AQ35" s="17" t="str">
        <f>IFERROR(AND(OR(AO1:AQ34,$BK35)=TRUE,IF(SEARCH(AQ$1,$A35)&gt;0,TRUE,FALSE)),"")</f>
        <v/>
      </c>
      <c r="AR35" s="17" t="str">
        <f>IFERROR(AND(OR(AO1:AR34,$BK35)=TRUE,IF(SEARCH(AR$1,$A35)&gt;0,TRUE,FALSE)),"")</f>
        <v/>
      </c>
      <c r="AS35" s="17" t="str">
        <f>IFERROR(AND(OR(AO1:AS34,$BK35)=TRUE,IF(SEARCH(AS$1,$A35)&gt;0,TRUE,FALSE)),"")</f>
        <v/>
      </c>
      <c r="AT35" s="17" t="str">
        <f>IFERROR(AND(OR(AO1:AT34,$BK35)=TRUE,IF(SEARCH(AT$1,$A35)&gt;0,TRUE,FALSE)),"")</f>
        <v/>
      </c>
      <c r="AU35" s="17" t="str">
        <f>IFERROR(AND(OR(AO1:AU34,$BK35)=TRUE,IF(SEARCH(AU$1,$A35)&gt;0,TRUE,FALSE)),"")</f>
        <v/>
      </c>
      <c r="AV35" s="17" t="str">
        <f>IFERROR(AND(OR(AO1:AV34,$BK35)=TRUE,IF(SEARCH(AV$1,$A35)&gt;0,TRUE,FALSE)),"")</f>
        <v/>
      </c>
      <c r="AW35" s="17" t="str">
        <f>IFERROR(AND(OR(AO1:AW34,$BK35)=TRUE,IF(SEARCH(AW$1,$A35)&gt;0,TRUE,FALSE)),"")</f>
        <v/>
      </c>
      <c r="AX35" s="17" t="str">
        <f>IFERROR(AND(OR(AO1:AX34,$BK35)=TRUE,IF(SEARCH(AX$1,$A35)&gt;0,TRUE,FALSE)),"")</f>
        <v/>
      </c>
      <c r="AY35" s="17" t="str">
        <f>IFERROR(AND(OR(AO1:AY34,$BK35)=TRUE,IF(SEARCH(AY$1,$A35)&gt;0,TRUE,FALSE)),"")</f>
        <v/>
      </c>
      <c r="AZ35" s="17" t="str">
        <f>IFERROR(AND(OR(AO1:AZ34,$BK35)=TRUE,IF(SEARCH(AZ$1,$A35)&gt;0,TRUE,FALSE)),"")</f>
        <v/>
      </c>
      <c r="BA35" s="17" t="str">
        <f>IFERROR(AND(OR(AO1:BA34,$BK35)=TRUE,IF(SEARCH(BA$1,$A35)&gt;0,TRUE,FALSE)),"")</f>
        <v/>
      </c>
      <c r="BB35" s="17" t="str">
        <f>IFERROR(AND(OR(AO1:BB34,$BK35)=TRUE,IF(SEARCH(BB$1,$A35)&gt;0,TRUE,FALSE)),"")</f>
        <v/>
      </c>
      <c r="BC35" s="17" t="str">
        <f>IFERROR(AND(OR(AO1:BC34,$BK35)=TRUE,IF(SEARCH(BC$1,$A35)&gt;0,TRUE,FALSE)),"")</f>
        <v/>
      </c>
      <c r="BD35" s="17" t="str">
        <f>IFERROR(AND(OR(AO1:BD34,$BK35)=TRUE,IF(SEARCH(BD$1,$A35)&gt;0,TRUE,FALSE)),"")</f>
        <v/>
      </c>
      <c r="BE35" s="17" t="str">
        <f>IFERROR(AND(OR(AO1:BE34,$BK35)=TRUE,IF(SEARCH(BE$1,$A35)&gt;0,TRUE,FALSE)),"")</f>
        <v/>
      </c>
      <c r="BF35" s="17" t="str">
        <f>IFERROR(AND(OR(AO1:BF34,$BK35)=TRUE,IF(SEARCH(BF$1,$A35)&gt;0,TRUE,FALSE)),"")</f>
        <v/>
      </c>
      <c r="BG35" s="17" t="str">
        <f>IFERROR(AND(OR(AO1:BG34,$BK35)=TRUE,IF(SEARCH(BG$1,$A35)&gt;0,TRUE,FALSE)),"")</f>
        <v/>
      </c>
      <c r="BH35" s="17" t="str">
        <f>IFERROR(AND(OR(AO1:BH34,$BK35)=TRUE,IF(SEARCH(BH$1,$A35)&gt;0,TRUE,FALSE)),"")</f>
        <v/>
      </c>
      <c r="BI35" s="17">
        <f t="shared" si="0"/>
        <v>0</v>
      </c>
      <c r="BJ35" s="17" t="b">
        <f t="shared" si="1"/>
        <v>0</v>
      </c>
      <c r="BK35" s="17" t="b">
        <f t="shared" si="2"/>
        <v>0</v>
      </c>
      <c r="BL35" s="17" t="b">
        <f t="shared" si="3"/>
        <v>0</v>
      </c>
      <c r="BM35" s="17" t="b">
        <f>IF(D35&gt;INDEX('Overview (RESPONSES REQUIRED)'!$F$60:$F$63,MATCH(E35,'Overview (RESPONSES REQUIRED)'!$B$60:$B$63,0)),FALSE,TRUE)</f>
        <v>0</v>
      </c>
      <c r="BN35" s="17" t="b">
        <f>IF(INDEX('Overview (RESPONSES REQUIRED)'!$D$60:$D$63,MATCH(E35,'Overview (RESPONSES REQUIRED)'!$B$60:$B$63,0)) = "Y", TRUE, FALSE)</f>
        <v>0</v>
      </c>
      <c r="BO35" s="17" t="str">
        <f t="shared" si="4"/>
        <v>N</v>
      </c>
    </row>
    <row r="36" spans="1:67" ht="27" x14ac:dyDescent="0.15">
      <c r="A36" s="17" t="s">
        <v>2457</v>
      </c>
      <c r="B36" s="17">
        <v>3</v>
      </c>
      <c r="C36" s="17">
        <v>2</v>
      </c>
      <c r="D36" s="17">
        <v>20</v>
      </c>
      <c r="E36" s="17" t="s">
        <v>2458</v>
      </c>
      <c r="F36" s="17" t="str">
        <f>IF('ENDC-NRCA'!S39="Y", "Y", IF('ENDC-NRCA'!S39="N", "N", 0))</f>
        <v>N</v>
      </c>
      <c r="G36" s="17" t="str">
        <f>IFERROR(AND(OR(G1:H35,$BK36)=TRUE,IF(SEARCH(G$1,$A36)&gt;0,TRUE,FALSE)),"")</f>
        <v/>
      </c>
      <c r="H36" s="17" t="b">
        <f>IFERROR(AND(OR(H1:H35,$BK36)=TRUE,IF(SEARCH(H$1,$A36)&gt;0,TRUE,FALSE)),"")</f>
        <v>0</v>
      </c>
      <c r="I36" s="17" t="str">
        <f>IFERROR(AND(OR(I1:L35,$BK36)=TRUE,IF(SEARCH(I$1,$A36)&gt;0,TRUE,FALSE)),"")</f>
        <v/>
      </c>
      <c r="J36" s="17" t="str">
        <f>IFERROR(AND(OR(J1:L35,$BK36)=TRUE,IF(SEARCH(J$1,$A36)&gt;0,TRUE,FALSE)),"")</f>
        <v/>
      </c>
      <c r="K36" s="17" t="str">
        <f>IFERROR(AND(OR(K1:L35,$BK36)=TRUE,IF(SEARCH(K$1,$A36)&gt;0,TRUE,FALSE)),"")</f>
        <v/>
      </c>
      <c r="L36" s="17" t="b">
        <f>IFERROR(AND(OR(L1:L35,$BK36)=TRUE,IF(SEARCH(L$1,$A36)&gt;0,TRUE,FALSE)),"")</f>
        <v>0</v>
      </c>
      <c r="M36" s="17" t="str">
        <f>IFERROR(AND(OR(M1:M35,$BK36)=TRUE,IF(SEARCH(M$1,$A36)&gt;0,TRUE,FALSE)),"")</f>
        <v/>
      </c>
      <c r="N36" s="17" t="str">
        <f>IFERROR(AND(OR(N1:Q35,$BK36)=TRUE,IF(SEARCH(N$1,$A36)&gt;0,TRUE,FALSE)),"")</f>
        <v/>
      </c>
      <c r="O36" s="17" t="str">
        <f>IFERROR(AND(OR(O1:Q35,$BK36)=TRUE,IF(SEARCH(O$1,$A36)&gt;0,TRUE,FALSE)),"")</f>
        <v/>
      </c>
      <c r="P36" s="17" t="str">
        <f>IFERROR(AND(OR(P1:Q35,$BK36)=TRUE,IF(SEARCH(P$1,$A36)&gt;0,TRUE,FALSE)),"")</f>
        <v/>
      </c>
      <c r="Q36" s="17" t="b">
        <f>IFERROR(AND(OR(Q1:Q35,$BK36)=TRUE,IF(SEARCH(Q$1,$A36)&gt;0,TRUE,FALSE)),"")</f>
        <v>0</v>
      </c>
      <c r="R36" s="17" t="b">
        <f>IFERROR(AND(OR(R1:S35,$BK36)=TRUE,IF(SEARCH(R$1,$A36)&gt;0,TRUE,FALSE)),"")</f>
        <v>0</v>
      </c>
      <c r="S36" s="17" t="str">
        <f>IFERROR(AND(OR(S1:S35,$BK36)=TRUE,IF(SEARCH(S$1,$A36)&gt;0,TRUE,FALSE)),"")</f>
        <v/>
      </c>
      <c r="T36" s="17" t="str">
        <f>IFERROR(AND(OR(T1:T35,$BK36)=TRUE,IF(SEARCH(T$1,$A36)&gt;0,TRUE,FALSE)),"")</f>
        <v/>
      </c>
      <c r="U36" s="17" t="str">
        <f>IFERROR(AND(OR(U1:V35,$BK36)=TRUE,IF(SEARCH(U$1,$A36)&gt;0,TRUE,FALSE)),"")</f>
        <v/>
      </c>
      <c r="V36" s="17" t="str">
        <f>IFERROR(AND(OR(V1:V35,$BK36)=TRUE,IF(SEARCH(V$1,$A36)&gt;0,TRUE,FALSE)),"")</f>
        <v/>
      </c>
      <c r="W36" s="17" t="str">
        <f>IFERROR(AND(OR(W1:Z35,$BK36)=TRUE,IF(SEARCH(W$1,$A36)&gt;0,TRUE,FALSE)),"")</f>
        <v/>
      </c>
      <c r="X36" s="17" t="str">
        <f>IFERROR(AND(OR(X1:Z35,$BK36)=TRUE,IF(SEARCH(X$1,$A36)&gt;0,TRUE,FALSE)),"")</f>
        <v/>
      </c>
      <c r="Y36" s="17" t="str">
        <f>IFERROR(AND(OR(Y1:Z35,$BK36)=TRUE,IF(SEARCH(Y$1,$A36)&gt;0,TRUE,FALSE)),"")</f>
        <v/>
      </c>
      <c r="Z36" s="17" t="str">
        <f>IFERROR(AND(OR(Z1:Z35,$BK36)=TRUE,IF(SEARCH(Z$1,$A36)&gt;0,TRUE,FALSE)),"")</f>
        <v/>
      </c>
      <c r="AA36" s="17" t="str">
        <f>IFERROR(AND(OR(AA1:AA35,$BK36)=TRUE,IF(SEARCH(AA$1,$A36)&gt;0,TRUE,FALSE)),"")</f>
        <v/>
      </c>
      <c r="AB36" s="17" t="str">
        <f>IFERROR(AND(OR(AB1:AE35,$BK36)=TRUE,IF(SEARCH(AB$1,$A36)&gt;0,TRUE,FALSE)),"")</f>
        <v/>
      </c>
      <c r="AC36" s="17" t="str">
        <f>IFERROR(AND(OR(AC1:AE35,$BK36)=TRUE,IF(SEARCH(AC$1,$A36)&gt;0,TRUE,FALSE)),"")</f>
        <v/>
      </c>
      <c r="AD36" s="17" t="str">
        <f>IFERROR(AND(OR(AD1:AE35,$BK36)=TRUE,IF(SEARCH(AD$1,$A36)&gt;0,TRUE,FALSE)),"")</f>
        <v/>
      </c>
      <c r="AE36" s="17" t="str">
        <f>IFERROR(AND(OR(AE1:AE35,$BK36)=TRUE,IF(SEARCH(AE$1,$A36)&gt;0,TRUE,FALSE)),"")</f>
        <v/>
      </c>
      <c r="AF36" s="17" t="b">
        <f>IFERROR(AND(OR(AF1:AG35,$BK36)=TRUE,IF(SEARCH(AF$1,$A36)&gt;0,TRUE,FALSE)),"")</f>
        <v>0</v>
      </c>
      <c r="AG36" s="17" t="str">
        <f>IFERROR(AND(OR(AG1:AG35,$BK36)=TRUE,IF(SEARCH(AG$1,$A36)&gt;0,TRUE,FALSE)),"")</f>
        <v/>
      </c>
      <c r="AH36" s="17" t="str">
        <f>IFERROR(AND(OR(AH1:AH35,$BK36)=TRUE,IF(SEARCH(AH$1,$A36)&gt;0,TRUE,FALSE)),"")</f>
        <v/>
      </c>
      <c r="AI36" s="17" t="b">
        <f>IFERROR(AND(OR(AI1:AL35,$BK36)=TRUE,IF(SEARCH(AI$1,$A36)&gt;0,TRUE,FALSE)),"")</f>
        <v>0</v>
      </c>
      <c r="AJ36" s="17" t="str">
        <f>IFERROR(AND(OR(AJ1:AL35,$BK36)=TRUE,IF(SEARCH(AJ$1,$A36)&gt;0,TRUE,FALSE)),"")</f>
        <v/>
      </c>
      <c r="AK36" s="17" t="str">
        <f>IFERROR(AND(OR(AK1:AL35,$BK36)=TRUE,IF(SEARCH(AK$1,$A36)&gt;0,TRUE,FALSE)),"")</f>
        <v/>
      </c>
      <c r="AL36" s="17" t="str">
        <f>IFERROR(AND(OR(AL1:AL35,$BK36)=TRUE,IF(SEARCH(AL$1,$A36)&gt;0,TRUE,FALSE)),"")</f>
        <v/>
      </c>
      <c r="AM36" s="17" t="str">
        <f>IFERROR(AND(OR(AM1:AO35,$BK36)=TRUE,IF(SEARCH(AM$1,$A36)&gt;0,TRUE,FALSE)),"")</f>
        <v/>
      </c>
      <c r="AN36" s="17" t="str">
        <f>IFERROR(AND(OR(AN1:AO35,$BK36)=TRUE,IF(SEARCH(AN$1,$A36)&gt;0,TRUE,FALSE)),"")</f>
        <v/>
      </c>
      <c r="AO36" s="17" t="str">
        <f>IFERROR(AND(OR(AO1:AO35,$BK36)=TRUE,IF(SEARCH(AO$1,$A36)&gt;0,TRUE,FALSE)),"")</f>
        <v/>
      </c>
      <c r="AP36" s="17" t="str">
        <f>IFERROR(AND(OR(AO1:AP35,$BK36)=TRUE,IF(SEARCH(AP$1,$A36)&gt;0,TRUE,FALSE)),"")</f>
        <v/>
      </c>
      <c r="AQ36" s="17" t="str">
        <f>IFERROR(AND(OR(AO1:AQ35,$BK36)=TRUE,IF(SEARCH(AQ$1,$A36)&gt;0,TRUE,FALSE)),"")</f>
        <v/>
      </c>
      <c r="AR36" s="17" t="str">
        <f>IFERROR(AND(OR(AO1:AR35,$BK36)=TRUE,IF(SEARCH(AR$1,$A36)&gt;0,TRUE,FALSE)),"")</f>
        <v/>
      </c>
      <c r="AS36" s="17" t="str">
        <f>IFERROR(AND(OR(AO1:AS35,$BK36)=TRUE,IF(SEARCH(AS$1,$A36)&gt;0,TRUE,FALSE)),"")</f>
        <v/>
      </c>
      <c r="AT36" s="17" t="str">
        <f>IFERROR(AND(OR(AO1:AT35,$BK36)=TRUE,IF(SEARCH(AT$1,$A36)&gt;0,TRUE,FALSE)),"")</f>
        <v/>
      </c>
      <c r="AU36" s="17" t="str">
        <f>IFERROR(AND(OR(AO1:AU35,$BK36)=TRUE,IF(SEARCH(AU$1,$A36)&gt;0,TRUE,FALSE)),"")</f>
        <v/>
      </c>
      <c r="AV36" s="17" t="str">
        <f>IFERROR(AND(OR(AO1:AV35,$BK36)=TRUE,IF(SEARCH(AV$1,$A36)&gt;0,TRUE,FALSE)),"")</f>
        <v/>
      </c>
      <c r="AW36" s="17" t="str">
        <f>IFERROR(AND(OR(AO1:AW35,$BK36)=TRUE,IF(SEARCH(AW$1,$A36)&gt;0,TRUE,FALSE)),"")</f>
        <v/>
      </c>
      <c r="AX36" s="17" t="str">
        <f>IFERROR(AND(OR(AO1:AX35,$BK36)=TRUE,IF(SEARCH(AX$1,$A36)&gt;0,TRUE,FALSE)),"")</f>
        <v/>
      </c>
      <c r="AY36" s="17" t="str">
        <f>IFERROR(AND(OR(AO1:AY35,$BK36)=TRUE,IF(SEARCH(AY$1,$A36)&gt;0,TRUE,FALSE)),"")</f>
        <v/>
      </c>
      <c r="AZ36" s="17" t="str">
        <f>IFERROR(AND(OR(AO1:AZ35,$BK36)=TRUE,IF(SEARCH(AZ$1,$A36)&gt;0,TRUE,FALSE)),"")</f>
        <v/>
      </c>
      <c r="BA36" s="17" t="str">
        <f>IFERROR(AND(OR(AO1:BA35,$BK36)=TRUE,IF(SEARCH(BA$1,$A36)&gt;0,TRUE,FALSE)),"")</f>
        <v/>
      </c>
      <c r="BB36" s="17" t="str">
        <f>IFERROR(AND(OR(AO1:BB35,$BK36)=TRUE,IF(SEARCH(BB$1,$A36)&gt;0,TRUE,FALSE)),"")</f>
        <v/>
      </c>
      <c r="BC36" s="17" t="str">
        <f>IFERROR(AND(OR(AO1:BC35,$BK36)=TRUE,IF(SEARCH(BC$1,$A36)&gt;0,TRUE,FALSE)),"")</f>
        <v/>
      </c>
      <c r="BD36" s="17" t="str">
        <f>IFERROR(AND(OR(AO1:BD35,$BK36)=TRUE,IF(SEARCH(BD$1,$A36)&gt;0,TRUE,FALSE)),"")</f>
        <v/>
      </c>
      <c r="BE36" s="17" t="str">
        <f>IFERROR(AND(OR(AO1:BE35,$BK36)=TRUE,IF(SEARCH(BE$1,$A36)&gt;0,TRUE,FALSE)),"")</f>
        <v/>
      </c>
      <c r="BF36" s="17" t="str">
        <f>IFERROR(AND(OR(AO1:BF35,$BK36)=TRUE,IF(SEARCH(BF$1,$A36)&gt;0,TRUE,FALSE)),"")</f>
        <v/>
      </c>
      <c r="BG36" s="17" t="str">
        <f>IFERROR(AND(OR(AO1:BG35,$BK36)=TRUE,IF(SEARCH(BG$1,$A36)&gt;0,TRUE,FALSE)),"")</f>
        <v/>
      </c>
      <c r="BH36" s="17" t="str">
        <f>IFERROR(AND(OR(AO1:BH35,$BK36)=TRUE,IF(SEARCH(BH$1,$A36)&gt;0,TRUE,FALSE)),"")</f>
        <v/>
      </c>
      <c r="BI36" s="17">
        <f t="shared" si="0"/>
        <v>0</v>
      </c>
      <c r="BJ36" s="17" t="b">
        <f t="shared" si="1"/>
        <v>0</v>
      </c>
      <c r="BK36" s="17" t="b">
        <f t="shared" si="2"/>
        <v>0</v>
      </c>
      <c r="BL36" s="17" t="b">
        <f t="shared" si="3"/>
        <v>0</v>
      </c>
      <c r="BM36" s="17" t="b">
        <f>IF(D36&gt;INDEX('Overview (RESPONSES REQUIRED)'!$F$60:$F$63,MATCH(E36,'Overview (RESPONSES REQUIRED)'!$B$60:$B$63,0)),FALSE,TRUE)</f>
        <v>0</v>
      </c>
      <c r="BN36" s="17" t="b">
        <f>IF(INDEX('Overview (RESPONSES REQUIRED)'!$D$60:$D$63,MATCH(E36,'Overview (RESPONSES REQUIRED)'!$B$60:$B$63,0)) = "Y", TRUE, FALSE)</f>
        <v>0</v>
      </c>
      <c r="BO36" s="17" t="str">
        <f t="shared" si="4"/>
        <v>N</v>
      </c>
    </row>
    <row r="37" spans="1:67" ht="27" x14ac:dyDescent="0.15">
      <c r="A37" s="17" t="s">
        <v>2459</v>
      </c>
      <c r="B37" s="17">
        <v>3</v>
      </c>
      <c r="C37" s="17">
        <v>2</v>
      </c>
      <c r="D37" s="17">
        <v>18</v>
      </c>
      <c r="E37" s="17" t="s">
        <v>2424</v>
      </c>
      <c r="F37" s="17" t="str">
        <f>IF('ENDC-NRCA'!S40="Y", "Y", IF('ENDC-NRCA'!S40="N", "N", 0))</f>
        <v>N</v>
      </c>
      <c r="G37" s="17" t="b">
        <f>IFERROR(AND(OR(G1:H36,$BK37)=TRUE,IF(SEARCH(G$1,$A37)&gt;0,TRUE,FALSE)),"")</f>
        <v>0</v>
      </c>
      <c r="H37" s="17" t="str">
        <f>IFERROR(AND(OR(H1:H36,$BK37)=TRUE,IF(SEARCH(H$1,$A37)&gt;0,TRUE,FALSE)),"")</f>
        <v/>
      </c>
      <c r="I37" s="17" t="str">
        <f>IFERROR(AND(OR(I1:L36,$BK37)=TRUE,IF(SEARCH(I$1,$A37)&gt;0,TRUE,FALSE)),"")</f>
        <v/>
      </c>
      <c r="J37" s="17" t="str">
        <f>IFERROR(AND(OR(J1:L36,$BK37)=TRUE,IF(SEARCH(J$1,$A37)&gt;0,TRUE,FALSE)),"")</f>
        <v/>
      </c>
      <c r="K37" s="17" t="str">
        <f>IFERROR(AND(OR(K1:L36,$BK37)=TRUE,IF(SEARCH(K$1,$A37)&gt;0,TRUE,FALSE)),"")</f>
        <v/>
      </c>
      <c r="L37" s="17" t="b">
        <f>IFERROR(AND(OR(L1:L36,$BK37)=TRUE,IF(SEARCH(L$1,$A37)&gt;0,TRUE,FALSE)),"")</f>
        <v>0</v>
      </c>
      <c r="M37" s="17" t="b">
        <f>IFERROR(AND(OR(M1:M36,$BK37)=TRUE,IF(SEARCH(M$1,$A37)&gt;0,TRUE,FALSE)),"")</f>
        <v>0</v>
      </c>
      <c r="N37" s="17" t="str">
        <f>IFERROR(AND(OR(N1:Q36,$BK37)=TRUE,IF(SEARCH(N$1,$A37)&gt;0,TRUE,FALSE)),"")</f>
        <v/>
      </c>
      <c r="O37" s="17" t="str">
        <f>IFERROR(AND(OR(O1:Q36,$BK37)=TRUE,IF(SEARCH(O$1,$A37)&gt;0,TRUE,FALSE)),"")</f>
        <v/>
      </c>
      <c r="P37" s="17" t="str">
        <f>IFERROR(AND(OR(P1:Q36,$BK37)=TRUE,IF(SEARCH(P$1,$A37)&gt;0,TRUE,FALSE)),"")</f>
        <v/>
      </c>
      <c r="Q37" s="17" t="b">
        <f>IFERROR(AND(OR(Q1:Q36,$BK37)=TRUE,IF(SEARCH(Q$1,$A37)&gt;0,TRUE,FALSE)),"")</f>
        <v>0</v>
      </c>
      <c r="R37" s="17" t="str">
        <f>IFERROR(AND(OR(R1:S36,$BK37)=TRUE,IF(SEARCH(R$1,$A37)&gt;0,TRUE,FALSE)),"")</f>
        <v/>
      </c>
      <c r="S37" s="17" t="str">
        <f>IFERROR(AND(OR(S1:S36,$BK37)=TRUE,IF(SEARCH(S$1,$A37)&gt;0,TRUE,FALSE)),"")</f>
        <v/>
      </c>
      <c r="T37" s="17" t="str">
        <f>IFERROR(AND(OR(T1:T36,$BK37)=TRUE,IF(SEARCH(T$1,$A37)&gt;0,TRUE,FALSE)),"")</f>
        <v/>
      </c>
      <c r="U37" s="17" t="str">
        <f>IFERROR(AND(OR(U1:V36,$BK37)=TRUE,IF(SEARCH(U$1,$A37)&gt;0,TRUE,FALSE)),"")</f>
        <v/>
      </c>
      <c r="V37" s="17" t="str">
        <f>IFERROR(AND(OR(V1:V36,$BK37)=TRUE,IF(SEARCH(V$1,$A37)&gt;0,TRUE,FALSE)),"")</f>
        <v/>
      </c>
      <c r="W37" s="17" t="str">
        <f>IFERROR(AND(OR(W1:Z36,$BK37)=TRUE,IF(SEARCH(W$1,$A37)&gt;0,TRUE,FALSE)),"")</f>
        <v/>
      </c>
      <c r="X37" s="17" t="str">
        <f>IFERROR(AND(OR(X1:Z36,$BK37)=TRUE,IF(SEARCH(X$1,$A37)&gt;0,TRUE,FALSE)),"")</f>
        <v/>
      </c>
      <c r="Y37" s="17" t="str">
        <f>IFERROR(AND(OR(Y1:Z36,$BK37)=TRUE,IF(SEARCH(Y$1,$A37)&gt;0,TRUE,FALSE)),"")</f>
        <v/>
      </c>
      <c r="Z37" s="17" t="str">
        <f>IFERROR(AND(OR(Z1:Z36,$BK37)=TRUE,IF(SEARCH(Z$1,$A37)&gt;0,TRUE,FALSE)),"")</f>
        <v/>
      </c>
      <c r="AA37" s="17" t="b">
        <f>IFERROR(AND(OR(AA1:AA36,$BK37)=TRUE,IF(SEARCH(AA$1,$A37)&gt;0,TRUE,FALSE)),"")</f>
        <v>0</v>
      </c>
      <c r="AB37" s="17" t="str">
        <f>IFERROR(AND(OR(AB1:AE36,$BK37)=TRUE,IF(SEARCH(AB$1,$A37)&gt;0,TRUE,FALSE)),"")</f>
        <v/>
      </c>
      <c r="AC37" s="17" t="str">
        <f>IFERROR(AND(OR(AC1:AE36,$BK37)=TRUE,IF(SEARCH(AC$1,$A37)&gt;0,TRUE,FALSE)),"")</f>
        <v/>
      </c>
      <c r="AD37" s="17" t="str">
        <f>IFERROR(AND(OR(AD1:AE36,$BK37)=TRUE,IF(SEARCH(AD$1,$A37)&gt;0,TRUE,FALSE)),"")</f>
        <v/>
      </c>
      <c r="AE37" s="17" t="str">
        <f>IFERROR(AND(OR(AE1:AE36,$BK37)=TRUE,IF(SEARCH(AE$1,$A37)&gt;0,TRUE,FALSE)),"")</f>
        <v/>
      </c>
      <c r="AF37" s="17" t="str">
        <f>IFERROR(AND(OR(AF1:AG36,$BK37)=TRUE,IF(SEARCH(AF$1,$A37)&gt;0,TRUE,FALSE)),"")</f>
        <v/>
      </c>
      <c r="AG37" s="17" t="str">
        <f>IFERROR(AND(OR(AG1:AG36,$BK37)=TRUE,IF(SEARCH(AG$1,$A37)&gt;0,TRUE,FALSE)),"")</f>
        <v/>
      </c>
      <c r="AH37" s="17" t="str">
        <f>IFERROR(AND(OR(AH1:AH36,$BK37)=TRUE,IF(SEARCH(AH$1,$A37)&gt;0,TRUE,FALSE)),"")</f>
        <v/>
      </c>
      <c r="AI37" s="17" t="b">
        <f>IFERROR(AND(OR(AI1:AL36,$BK37)=TRUE,IF(SEARCH(AI$1,$A37)&gt;0,TRUE,FALSE)),"")</f>
        <v>0</v>
      </c>
      <c r="AJ37" s="17" t="str">
        <f>IFERROR(AND(OR(AJ1:AL36,$BK37)=TRUE,IF(SEARCH(AJ$1,$A37)&gt;0,TRUE,FALSE)),"")</f>
        <v/>
      </c>
      <c r="AK37" s="17" t="str">
        <f>IFERROR(AND(OR(AK1:AL36,$BK37)=TRUE,IF(SEARCH(AK$1,$A37)&gt;0,TRUE,FALSE)),"")</f>
        <v/>
      </c>
      <c r="AL37" s="17" t="str">
        <f>IFERROR(AND(OR(AL1:AL36,$BK37)=TRUE,IF(SEARCH(AL$1,$A37)&gt;0,TRUE,FALSE)),"")</f>
        <v/>
      </c>
      <c r="AM37" s="17" t="str">
        <f>IFERROR(AND(OR(AM1:AO36,$BK37)=TRUE,IF(SEARCH(AM$1,$A37)&gt;0,TRUE,FALSE)),"")</f>
        <v/>
      </c>
      <c r="AN37" s="17" t="str">
        <f>IFERROR(AND(OR(AN1:AO36,$BK37)=TRUE,IF(SEARCH(AN$1,$A37)&gt;0,TRUE,FALSE)),"")</f>
        <v/>
      </c>
      <c r="AO37" s="17" t="str">
        <f>IFERROR(AND(OR(AO1:AO36,$BK37)=TRUE,IF(SEARCH(AO$1,$A37)&gt;0,TRUE,FALSE)),"")</f>
        <v/>
      </c>
      <c r="AP37" s="17" t="str">
        <f>IFERROR(AND(OR(AO1:AP36,$BK37)=TRUE,IF(SEARCH(AP$1,$A37)&gt;0,TRUE,FALSE)),"")</f>
        <v/>
      </c>
      <c r="AQ37" s="17" t="str">
        <f>IFERROR(AND(OR(AO1:AQ36,$BK37)=TRUE,IF(SEARCH(AQ$1,$A37)&gt;0,TRUE,FALSE)),"")</f>
        <v/>
      </c>
      <c r="AR37" s="17" t="str">
        <f>IFERROR(AND(OR(AO1:AR36,$BK37)=TRUE,IF(SEARCH(AR$1,$A37)&gt;0,TRUE,FALSE)),"")</f>
        <v/>
      </c>
      <c r="AS37" s="17" t="str">
        <f>IFERROR(AND(OR(AO1:AS36,$BK37)=TRUE,IF(SEARCH(AS$1,$A37)&gt;0,TRUE,FALSE)),"")</f>
        <v/>
      </c>
      <c r="AT37" s="17" t="str">
        <f>IFERROR(AND(OR(AO1:AT36,$BK37)=TRUE,IF(SEARCH(AT$1,$A37)&gt;0,TRUE,FALSE)),"")</f>
        <v/>
      </c>
      <c r="AU37" s="17" t="str">
        <f>IFERROR(AND(OR(AO1:AU36,$BK37)=TRUE,IF(SEARCH(AU$1,$A37)&gt;0,TRUE,FALSE)),"")</f>
        <v/>
      </c>
      <c r="AV37" s="17" t="str">
        <f>IFERROR(AND(OR(AO1:AV36,$BK37)=TRUE,IF(SEARCH(AV$1,$A37)&gt;0,TRUE,FALSE)),"")</f>
        <v/>
      </c>
      <c r="AW37" s="17" t="str">
        <f>IFERROR(AND(OR(AO1:AW36,$BK37)=TRUE,IF(SEARCH(AW$1,$A37)&gt;0,TRUE,FALSE)),"")</f>
        <v/>
      </c>
      <c r="AX37" s="17" t="str">
        <f>IFERROR(AND(OR(AO1:AX36,$BK37)=TRUE,IF(SEARCH(AX$1,$A37)&gt;0,TRUE,FALSE)),"")</f>
        <v/>
      </c>
      <c r="AY37" s="17" t="str">
        <f>IFERROR(AND(OR(AO1:AY36,$BK37)=TRUE,IF(SEARCH(AY$1,$A37)&gt;0,TRUE,FALSE)),"")</f>
        <v/>
      </c>
      <c r="AZ37" s="17" t="str">
        <f>IFERROR(AND(OR(AO1:AZ36,$BK37)=TRUE,IF(SEARCH(AZ$1,$A37)&gt;0,TRUE,FALSE)),"")</f>
        <v/>
      </c>
      <c r="BA37" s="17" t="str">
        <f>IFERROR(AND(OR(AO1:BA36,$BK37)=TRUE,IF(SEARCH(BA$1,$A37)&gt;0,TRUE,FALSE)),"")</f>
        <v/>
      </c>
      <c r="BB37" s="17" t="str">
        <f>IFERROR(AND(OR(AO1:BB36,$BK37)=TRUE,IF(SEARCH(BB$1,$A37)&gt;0,TRUE,FALSE)),"")</f>
        <v/>
      </c>
      <c r="BC37" s="17" t="str">
        <f>IFERROR(AND(OR(AO1:BC36,$BK37)=TRUE,IF(SEARCH(BC$1,$A37)&gt;0,TRUE,FALSE)),"")</f>
        <v/>
      </c>
      <c r="BD37" s="17" t="str">
        <f>IFERROR(AND(OR(AO1:BD36,$BK37)=TRUE,IF(SEARCH(BD$1,$A37)&gt;0,TRUE,FALSE)),"")</f>
        <v/>
      </c>
      <c r="BE37" s="17" t="str">
        <f>IFERROR(AND(OR(AO1:BE36,$BK37)=TRUE,IF(SEARCH(BE$1,$A37)&gt;0,TRUE,FALSE)),"")</f>
        <v/>
      </c>
      <c r="BF37" s="17" t="str">
        <f>IFERROR(AND(OR(AO1:BF36,$BK37)=TRUE,IF(SEARCH(BF$1,$A37)&gt;0,TRUE,FALSE)),"")</f>
        <v/>
      </c>
      <c r="BG37" s="17" t="str">
        <f>IFERROR(AND(OR(AO1:BG36,$BK37)=TRUE,IF(SEARCH(BG$1,$A37)&gt;0,TRUE,FALSE)),"")</f>
        <v/>
      </c>
      <c r="BH37" s="17" t="str">
        <f>IFERROR(AND(OR(AO1:BH36,$BK37)=TRUE,IF(SEARCH(BH$1,$A37)&gt;0,TRUE,FALSE)),"")</f>
        <v/>
      </c>
      <c r="BI37" s="17">
        <f t="shared" si="0"/>
        <v>0</v>
      </c>
      <c r="BJ37" s="17" t="b">
        <f t="shared" si="1"/>
        <v>0</v>
      </c>
      <c r="BK37" s="17" t="b">
        <f t="shared" si="2"/>
        <v>0</v>
      </c>
      <c r="BL37" s="17" t="b">
        <f t="shared" si="3"/>
        <v>0</v>
      </c>
      <c r="BM37" s="17" t="b">
        <f>IF(D37&gt;INDEX('Overview (RESPONSES REQUIRED)'!$F$60:$F$63,MATCH(E37,'Overview (RESPONSES REQUIRED)'!$B$60:$B$63,0)),FALSE,TRUE)</f>
        <v>0</v>
      </c>
      <c r="BN37" s="17" t="b">
        <f>IF(INDEX('Overview (RESPONSES REQUIRED)'!$D$60:$D$63,MATCH(E37,'Overview (RESPONSES REQUIRED)'!$B$60:$B$63,0)) = "Y", TRUE, FALSE)</f>
        <v>0</v>
      </c>
      <c r="BO37" s="17" t="str">
        <f t="shared" si="4"/>
        <v>N</v>
      </c>
    </row>
    <row r="38" spans="1:67" ht="27" x14ac:dyDescent="0.15">
      <c r="A38" s="17" t="s">
        <v>2460</v>
      </c>
      <c r="B38" s="17">
        <v>3</v>
      </c>
      <c r="C38" s="17">
        <v>2</v>
      </c>
      <c r="D38" s="17">
        <v>18</v>
      </c>
      <c r="E38" s="17" t="s">
        <v>2458</v>
      </c>
      <c r="F38" s="17" t="str">
        <f>IF('ENDC-NRCA'!S41="Y", "Y", IF('ENDC-NRCA'!S41="N", "N", 0))</f>
        <v>N</v>
      </c>
      <c r="G38" s="17" t="b">
        <f>IFERROR(AND(OR(G1:H37,$BK38)=TRUE,IF(SEARCH(G$1,$A38)&gt;0,TRUE,FALSE)),"")</f>
        <v>0</v>
      </c>
      <c r="H38" s="17" t="str">
        <f>IFERROR(AND(OR(H1:H37,$BK38)=TRUE,IF(SEARCH(H$1,$A38)&gt;0,TRUE,FALSE)),"")</f>
        <v/>
      </c>
      <c r="I38" s="17" t="str">
        <f>IFERROR(AND(OR(I1:L37,$BK38)=TRUE,IF(SEARCH(I$1,$A38)&gt;0,TRUE,FALSE)),"")</f>
        <v/>
      </c>
      <c r="J38" s="17" t="str">
        <f>IFERROR(AND(OR(J1:L37,$BK38)=TRUE,IF(SEARCH(J$1,$A38)&gt;0,TRUE,FALSE)),"")</f>
        <v/>
      </c>
      <c r="K38" s="17" t="str">
        <f>IFERROR(AND(OR(K1:L37,$BK38)=TRUE,IF(SEARCH(K$1,$A38)&gt;0,TRUE,FALSE)),"")</f>
        <v/>
      </c>
      <c r="L38" s="17" t="b">
        <f>IFERROR(AND(OR(L1:L37,$BK38)=TRUE,IF(SEARCH(L$1,$A38)&gt;0,TRUE,FALSE)),"")</f>
        <v>0</v>
      </c>
      <c r="M38" s="17" t="str">
        <f>IFERROR(AND(OR(M1:M37,$BK38)=TRUE,IF(SEARCH(M$1,$A38)&gt;0,TRUE,FALSE)),"")</f>
        <v/>
      </c>
      <c r="N38" s="17" t="str">
        <f>IFERROR(AND(OR(N1:Q37,$BK38)=TRUE,IF(SEARCH(N$1,$A38)&gt;0,TRUE,FALSE)),"")</f>
        <v/>
      </c>
      <c r="O38" s="17" t="str">
        <f>IFERROR(AND(OR(O1:Q37,$BK38)=TRUE,IF(SEARCH(O$1,$A38)&gt;0,TRUE,FALSE)),"")</f>
        <v/>
      </c>
      <c r="P38" s="17" t="str">
        <f>IFERROR(AND(OR(P1:Q37,$BK38)=TRUE,IF(SEARCH(P$1,$A38)&gt;0,TRUE,FALSE)),"")</f>
        <v/>
      </c>
      <c r="Q38" s="17" t="b">
        <f>IFERROR(AND(OR(Q1:Q37,$BK38)=TRUE,IF(SEARCH(Q$1,$A38)&gt;0,TRUE,FALSE)),"")</f>
        <v>0</v>
      </c>
      <c r="R38" s="17" t="b">
        <f>IFERROR(AND(OR(R1:S37,$BK38)=TRUE,IF(SEARCH(R$1,$A38)&gt;0,TRUE,FALSE)),"")</f>
        <v>0</v>
      </c>
      <c r="S38" s="17" t="str">
        <f>IFERROR(AND(OR(S1:S37,$BK38)=TRUE,IF(SEARCH(S$1,$A38)&gt;0,TRUE,FALSE)),"")</f>
        <v/>
      </c>
      <c r="T38" s="17" t="str">
        <f>IFERROR(AND(OR(T1:T37,$BK38)=TRUE,IF(SEARCH(T$1,$A38)&gt;0,TRUE,FALSE)),"")</f>
        <v/>
      </c>
      <c r="U38" s="17" t="str">
        <f>IFERROR(AND(OR(U1:V37,$BK38)=TRUE,IF(SEARCH(U$1,$A38)&gt;0,TRUE,FALSE)),"")</f>
        <v/>
      </c>
      <c r="V38" s="17" t="str">
        <f>IFERROR(AND(OR(V1:V37,$BK38)=TRUE,IF(SEARCH(V$1,$A38)&gt;0,TRUE,FALSE)),"")</f>
        <v/>
      </c>
      <c r="W38" s="17" t="str">
        <f>IFERROR(AND(OR(W1:Z37,$BK38)=TRUE,IF(SEARCH(W$1,$A38)&gt;0,TRUE,FALSE)),"")</f>
        <v/>
      </c>
      <c r="X38" s="17" t="str">
        <f>IFERROR(AND(OR(X1:Z37,$BK38)=TRUE,IF(SEARCH(X$1,$A38)&gt;0,TRUE,FALSE)),"")</f>
        <v/>
      </c>
      <c r="Y38" s="17" t="str">
        <f>IFERROR(AND(OR(Y1:Z37,$BK38)=TRUE,IF(SEARCH(Y$1,$A38)&gt;0,TRUE,FALSE)),"")</f>
        <v/>
      </c>
      <c r="Z38" s="17" t="str">
        <f>IFERROR(AND(OR(Z1:Z37,$BK38)=TRUE,IF(SEARCH(Z$1,$A38)&gt;0,TRUE,FALSE)),"")</f>
        <v/>
      </c>
      <c r="AA38" s="17" t="str">
        <f>IFERROR(AND(OR(AA1:AA37,$BK38)=TRUE,IF(SEARCH(AA$1,$A38)&gt;0,TRUE,FALSE)),"")</f>
        <v/>
      </c>
      <c r="AB38" s="17" t="str">
        <f>IFERROR(AND(OR(AB1:AE37,$BK38)=TRUE,IF(SEARCH(AB$1,$A38)&gt;0,TRUE,FALSE)),"")</f>
        <v/>
      </c>
      <c r="AC38" s="17" t="str">
        <f>IFERROR(AND(OR(AC1:AE37,$BK38)=TRUE,IF(SEARCH(AC$1,$A38)&gt;0,TRUE,FALSE)),"")</f>
        <v/>
      </c>
      <c r="AD38" s="17" t="str">
        <f>IFERROR(AND(OR(AD1:AE37,$BK38)=TRUE,IF(SEARCH(AD$1,$A38)&gt;0,TRUE,FALSE)),"")</f>
        <v/>
      </c>
      <c r="AE38" s="17" t="str">
        <f>IFERROR(AND(OR(AE1:AE37,$BK38)=TRUE,IF(SEARCH(AE$1,$A38)&gt;0,TRUE,FALSE)),"")</f>
        <v/>
      </c>
      <c r="AF38" s="17" t="b">
        <f>IFERROR(AND(OR(AF1:AG37,$BK38)=TRUE,IF(SEARCH(AF$1,$A38)&gt;0,TRUE,FALSE)),"")</f>
        <v>0</v>
      </c>
      <c r="AG38" s="17" t="str">
        <f>IFERROR(AND(OR(AG1:AG37,$BK38)=TRUE,IF(SEARCH(AG$1,$A38)&gt;0,TRUE,FALSE)),"")</f>
        <v/>
      </c>
      <c r="AH38" s="17" t="str">
        <f>IFERROR(AND(OR(AH1:AH37,$BK38)=TRUE,IF(SEARCH(AH$1,$A38)&gt;0,TRUE,FALSE)),"")</f>
        <v/>
      </c>
      <c r="AI38" s="17" t="b">
        <f>IFERROR(AND(OR(AI1:AL37,$BK38)=TRUE,IF(SEARCH(AI$1,$A38)&gt;0,TRUE,FALSE)),"")</f>
        <v>0</v>
      </c>
      <c r="AJ38" s="17" t="str">
        <f>IFERROR(AND(OR(AJ1:AL37,$BK38)=TRUE,IF(SEARCH(AJ$1,$A38)&gt;0,TRUE,FALSE)),"")</f>
        <v/>
      </c>
      <c r="AK38" s="17" t="str">
        <f>IFERROR(AND(OR(AK1:AL37,$BK38)=TRUE,IF(SEARCH(AK$1,$A38)&gt;0,TRUE,FALSE)),"")</f>
        <v/>
      </c>
      <c r="AL38" s="17" t="str">
        <f>IFERROR(AND(OR(AL1:AL37,$BK38)=TRUE,IF(SEARCH(AL$1,$A38)&gt;0,TRUE,FALSE)),"")</f>
        <v/>
      </c>
      <c r="AM38" s="17" t="str">
        <f>IFERROR(AND(OR(AM1:AO37,$BK38)=TRUE,IF(SEARCH(AM$1,$A38)&gt;0,TRUE,FALSE)),"")</f>
        <v/>
      </c>
      <c r="AN38" s="17" t="str">
        <f>IFERROR(AND(OR(AN1:AO37,$BK38)=TRUE,IF(SEARCH(AN$1,$A38)&gt;0,TRUE,FALSE)),"")</f>
        <v/>
      </c>
      <c r="AO38" s="17" t="str">
        <f>IFERROR(AND(OR(AO1:AO37,$BK38)=TRUE,IF(SEARCH(AO$1,$A38)&gt;0,TRUE,FALSE)),"")</f>
        <v/>
      </c>
      <c r="AP38" s="17" t="str">
        <f>IFERROR(AND(OR(AO1:AP37,$BK38)=TRUE,IF(SEARCH(AP$1,$A38)&gt;0,TRUE,FALSE)),"")</f>
        <v/>
      </c>
      <c r="AQ38" s="17" t="str">
        <f>IFERROR(AND(OR(AO1:AQ37,$BK38)=TRUE,IF(SEARCH(AQ$1,$A38)&gt;0,TRUE,FALSE)),"")</f>
        <v/>
      </c>
      <c r="AR38" s="17" t="str">
        <f>IFERROR(AND(OR(AO1:AR37,$BK38)=TRUE,IF(SEARCH(AR$1,$A38)&gt;0,TRUE,FALSE)),"")</f>
        <v/>
      </c>
      <c r="AS38" s="17" t="str">
        <f>IFERROR(AND(OR(AO1:AS37,$BK38)=TRUE,IF(SEARCH(AS$1,$A38)&gt;0,TRUE,FALSE)),"")</f>
        <v/>
      </c>
      <c r="AT38" s="17" t="str">
        <f>IFERROR(AND(OR(AO1:AT37,$BK38)=TRUE,IF(SEARCH(AT$1,$A38)&gt;0,TRUE,FALSE)),"")</f>
        <v/>
      </c>
      <c r="AU38" s="17" t="str">
        <f>IFERROR(AND(OR(AO1:AU37,$BK38)=TRUE,IF(SEARCH(AU$1,$A38)&gt;0,TRUE,FALSE)),"")</f>
        <v/>
      </c>
      <c r="AV38" s="17" t="str">
        <f>IFERROR(AND(OR(AO1:AV37,$BK38)=TRUE,IF(SEARCH(AV$1,$A38)&gt;0,TRUE,FALSE)),"")</f>
        <v/>
      </c>
      <c r="AW38" s="17" t="str">
        <f>IFERROR(AND(OR(AO1:AW37,$BK38)=TRUE,IF(SEARCH(AW$1,$A38)&gt;0,TRUE,FALSE)),"")</f>
        <v/>
      </c>
      <c r="AX38" s="17" t="str">
        <f>IFERROR(AND(OR(AO1:AX37,$BK38)=TRUE,IF(SEARCH(AX$1,$A38)&gt;0,TRUE,FALSE)),"")</f>
        <v/>
      </c>
      <c r="AY38" s="17" t="str">
        <f>IFERROR(AND(OR(AO1:AY37,$BK38)=TRUE,IF(SEARCH(AY$1,$A38)&gt;0,TRUE,FALSE)),"")</f>
        <v/>
      </c>
      <c r="AZ38" s="17" t="str">
        <f>IFERROR(AND(OR(AO1:AZ37,$BK38)=TRUE,IF(SEARCH(AZ$1,$A38)&gt;0,TRUE,FALSE)),"")</f>
        <v/>
      </c>
      <c r="BA38" s="17" t="str">
        <f>IFERROR(AND(OR(AO1:BA37,$BK38)=TRUE,IF(SEARCH(BA$1,$A38)&gt;0,TRUE,FALSE)),"")</f>
        <v/>
      </c>
      <c r="BB38" s="17" t="str">
        <f>IFERROR(AND(OR(AO1:BB37,$BK38)=TRUE,IF(SEARCH(BB$1,$A38)&gt;0,TRUE,FALSE)),"")</f>
        <v/>
      </c>
      <c r="BC38" s="17" t="str">
        <f>IFERROR(AND(OR(AO1:BC37,$BK38)=TRUE,IF(SEARCH(BC$1,$A38)&gt;0,TRUE,FALSE)),"")</f>
        <v/>
      </c>
      <c r="BD38" s="17" t="str">
        <f>IFERROR(AND(OR(AO1:BD37,$BK38)=TRUE,IF(SEARCH(BD$1,$A38)&gt;0,TRUE,FALSE)),"")</f>
        <v/>
      </c>
      <c r="BE38" s="17" t="str">
        <f>IFERROR(AND(OR(AO1:BE37,$BK38)=TRUE,IF(SEARCH(BE$1,$A38)&gt;0,TRUE,FALSE)),"")</f>
        <v/>
      </c>
      <c r="BF38" s="17" t="str">
        <f>IFERROR(AND(OR(AO1:BF37,$BK38)=TRUE,IF(SEARCH(BF$1,$A38)&gt;0,TRUE,FALSE)),"")</f>
        <v/>
      </c>
      <c r="BG38" s="17" t="str">
        <f>IFERROR(AND(OR(AO1:BG37,$BK38)=TRUE,IF(SEARCH(BG$1,$A38)&gt;0,TRUE,FALSE)),"")</f>
        <v/>
      </c>
      <c r="BH38" s="17" t="str">
        <f>IFERROR(AND(OR(AO1:BH37,$BK38)=TRUE,IF(SEARCH(BH$1,$A38)&gt;0,TRUE,FALSE)),"")</f>
        <v/>
      </c>
      <c r="BI38" s="17">
        <f t="shared" si="0"/>
        <v>0</v>
      </c>
      <c r="BJ38" s="17" t="b">
        <f t="shared" si="1"/>
        <v>0</v>
      </c>
      <c r="BK38" s="17" t="b">
        <f t="shared" si="2"/>
        <v>0</v>
      </c>
      <c r="BL38" s="17" t="b">
        <f t="shared" si="3"/>
        <v>0</v>
      </c>
      <c r="BM38" s="17" t="b">
        <f>IF(D38&gt;INDEX('Overview (RESPONSES REQUIRED)'!$F$60:$F$63,MATCH(E38,'Overview (RESPONSES REQUIRED)'!$B$60:$B$63,0)),FALSE,TRUE)</f>
        <v>0</v>
      </c>
      <c r="BN38" s="17" t="b">
        <f>IF(INDEX('Overview (RESPONSES REQUIRED)'!$D$60:$D$63,MATCH(E38,'Overview (RESPONSES REQUIRED)'!$B$60:$B$63,0)) = "Y", TRUE, FALSE)</f>
        <v>0</v>
      </c>
      <c r="BO38" s="17" t="str">
        <f t="shared" si="4"/>
        <v>N</v>
      </c>
    </row>
    <row r="39" spans="1:67" ht="27" x14ac:dyDescent="0.15">
      <c r="A39" s="17" t="s">
        <v>2461</v>
      </c>
      <c r="B39" s="17">
        <v>3</v>
      </c>
      <c r="C39" s="17">
        <v>2</v>
      </c>
      <c r="D39" s="17">
        <v>18</v>
      </c>
      <c r="E39" s="17" t="s">
        <v>2424</v>
      </c>
      <c r="F39" s="17" t="str">
        <f>IF('ENDC-NRCA'!S42="Y", "Y", IF('ENDC-NRCA'!S42="N", "N", 0))</f>
        <v>N</v>
      </c>
      <c r="G39" s="17" t="str">
        <f>IFERROR(AND(OR(G1:H38,$BK39)=TRUE,IF(SEARCH(G$1,$A39)&gt;0,TRUE,FALSE)),"")</f>
        <v/>
      </c>
      <c r="H39" s="17" t="str">
        <f>IFERROR(AND(OR(H1:H38,$BK39)=TRUE,IF(SEARCH(H$1,$A39)&gt;0,TRUE,FALSE)),"")</f>
        <v/>
      </c>
      <c r="I39" s="17" t="str">
        <f>IFERROR(AND(OR(I1:L38,$BK39)=TRUE,IF(SEARCH(I$1,$A39)&gt;0,TRUE,FALSE)),"")</f>
        <v/>
      </c>
      <c r="J39" s="17" t="str">
        <f>IFERROR(AND(OR(J1:L38,$BK39)=TRUE,IF(SEARCH(J$1,$A39)&gt;0,TRUE,FALSE)),"")</f>
        <v/>
      </c>
      <c r="K39" s="17" t="str">
        <f>IFERROR(AND(OR(K1:L38,$BK39)=TRUE,IF(SEARCH(K$1,$A39)&gt;0,TRUE,FALSE)),"")</f>
        <v/>
      </c>
      <c r="L39" s="17" t="b">
        <f>IFERROR(AND(OR(L1:L38,$BK39)=TRUE,IF(SEARCH(L$1,$A39)&gt;0,TRUE,FALSE)),"")</f>
        <v>0</v>
      </c>
      <c r="M39" s="17" t="b">
        <f>IFERROR(AND(OR(M1:M38,$BK39)=TRUE,IF(SEARCH(M$1,$A39)&gt;0,TRUE,FALSE)),"")</f>
        <v>0</v>
      </c>
      <c r="N39" s="17" t="str">
        <f>IFERROR(AND(OR(N1:Q38,$BK39)=TRUE,IF(SEARCH(N$1,$A39)&gt;0,TRUE,FALSE)),"")</f>
        <v/>
      </c>
      <c r="O39" s="17" t="str">
        <f>IFERROR(AND(OR(O1:Q38,$BK39)=TRUE,IF(SEARCH(O$1,$A39)&gt;0,TRUE,FALSE)),"")</f>
        <v/>
      </c>
      <c r="P39" s="17" t="str">
        <f>IFERROR(AND(OR(P1:Q38,$BK39)=TRUE,IF(SEARCH(P$1,$A39)&gt;0,TRUE,FALSE)),"")</f>
        <v/>
      </c>
      <c r="Q39" s="17" t="b">
        <f>IFERROR(AND(OR(Q1:Q38,$BK39)=TRUE,IF(SEARCH(Q$1,$A39)&gt;0,TRUE,FALSE)),"")</f>
        <v>0</v>
      </c>
      <c r="R39" s="17" t="str">
        <f>IFERROR(AND(OR(R1:S38,$BK39)=TRUE,IF(SEARCH(R$1,$A39)&gt;0,TRUE,FALSE)),"")</f>
        <v/>
      </c>
      <c r="S39" s="17" t="str">
        <f>IFERROR(AND(OR(S1:S38,$BK39)=TRUE,IF(SEARCH(S$1,$A39)&gt;0,TRUE,FALSE)),"")</f>
        <v/>
      </c>
      <c r="T39" s="17" t="b">
        <f>IFERROR(AND(OR(T1:T38,$BK39)=TRUE,IF(SEARCH(T$1,$A39)&gt;0,TRUE,FALSE)),"")</f>
        <v>0</v>
      </c>
      <c r="U39" s="17" t="str">
        <f>IFERROR(AND(OR(U1:V38,$BK39)=TRUE,IF(SEARCH(U$1,$A39)&gt;0,TRUE,FALSE)),"")</f>
        <v/>
      </c>
      <c r="V39" s="17" t="str">
        <f>IFERROR(AND(OR(V1:V38,$BK39)=TRUE,IF(SEARCH(V$1,$A39)&gt;0,TRUE,FALSE)),"")</f>
        <v/>
      </c>
      <c r="W39" s="17" t="str">
        <f>IFERROR(AND(OR(W1:Z38,$BK39)=TRUE,IF(SEARCH(W$1,$A39)&gt;0,TRUE,FALSE)),"")</f>
        <v/>
      </c>
      <c r="X39" s="17" t="str">
        <f>IFERROR(AND(OR(X1:Z38,$BK39)=TRUE,IF(SEARCH(X$1,$A39)&gt;0,TRUE,FALSE)),"")</f>
        <v/>
      </c>
      <c r="Y39" s="17" t="str">
        <f>IFERROR(AND(OR(Y1:Z38,$BK39)=TRUE,IF(SEARCH(Y$1,$A39)&gt;0,TRUE,FALSE)),"")</f>
        <v/>
      </c>
      <c r="Z39" s="17" t="str">
        <f>IFERROR(AND(OR(Z1:Z38,$BK39)=TRUE,IF(SEARCH(Z$1,$A39)&gt;0,TRUE,FALSE)),"")</f>
        <v/>
      </c>
      <c r="AA39" s="17" t="b">
        <f>IFERROR(AND(OR(AA1:AA38,$BK39)=TRUE,IF(SEARCH(AA$1,$A39)&gt;0,TRUE,FALSE)),"")</f>
        <v>0</v>
      </c>
      <c r="AB39" s="17" t="str">
        <f>IFERROR(AND(OR(AB1:AE38,$BK39)=TRUE,IF(SEARCH(AB$1,$A39)&gt;0,TRUE,FALSE)),"")</f>
        <v/>
      </c>
      <c r="AC39" s="17" t="str">
        <f>IFERROR(AND(OR(AC1:AE38,$BK39)=TRUE,IF(SEARCH(AC$1,$A39)&gt;0,TRUE,FALSE)),"")</f>
        <v/>
      </c>
      <c r="AD39" s="17" t="str">
        <f>IFERROR(AND(OR(AD1:AE38,$BK39)=TRUE,IF(SEARCH(AD$1,$A39)&gt;0,TRUE,FALSE)),"")</f>
        <v/>
      </c>
      <c r="AE39" s="17" t="str">
        <f>IFERROR(AND(OR(AE1:AE38,$BK39)=TRUE,IF(SEARCH(AE$1,$A39)&gt;0,TRUE,FALSE)),"")</f>
        <v/>
      </c>
      <c r="AF39" s="17" t="str">
        <f>IFERROR(AND(OR(AF1:AG38,$BK39)=TRUE,IF(SEARCH(AF$1,$A39)&gt;0,TRUE,FALSE)),"")</f>
        <v/>
      </c>
      <c r="AG39" s="17" t="str">
        <f>IFERROR(AND(OR(AG1:AG38,$BK39)=TRUE,IF(SEARCH(AG$1,$A39)&gt;0,TRUE,FALSE)),"")</f>
        <v/>
      </c>
      <c r="AH39" s="17" t="str">
        <f>IFERROR(AND(OR(AH1:AH38,$BK39)=TRUE,IF(SEARCH(AH$1,$A39)&gt;0,TRUE,FALSE)),"")</f>
        <v/>
      </c>
      <c r="AI39" s="17" t="b">
        <f>IFERROR(AND(OR(AI1:AL38,$BK39)=TRUE,IF(SEARCH(AI$1,$A39)&gt;0,TRUE,FALSE)),"")</f>
        <v>0</v>
      </c>
      <c r="AJ39" s="17" t="str">
        <f>IFERROR(AND(OR(AJ1:AL38,$BK39)=TRUE,IF(SEARCH(AJ$1,$A39)&gt;0,TRUE,FALSE)),"")</f>
        <v/>
      </c>
      <c r="AK39" s="17" t="str">
        <f>IFERROR(AND(OR(AK1:AL38,$BK39)=TRUE,IF(SEARCH(AK$1,$A39)&gt;0,TRUE,FALSE)),"")</f>
        <v/>
      </c>
      <c r="AL39" s="17" t="str">
        <f>IFERROR(AND(OR(AL1:AL38,$BK39)=TRUE,IF(SEARCH(AL$1,$A39)&gt;0,TRUE,FALSE)),"")</f>
        <v/>
      </c>
      <c r="AM39" s="17" t="str">
        <f>IFERROR(AND(OR(AM1:AO38,$BK39)=TRUE,IF(SEARCH(AM$1,$A39)&gt;0,TRUE,FALSE)),"")</f>
        <v/>
      </c>
      <c r="AN39" s="17" t="str">
        <f>IFERROR(AND(OR(AN1:AO38,$BK39)=TRUE,IF(SEARCH(AN$1,$A39)&gt;0,TRUE,FALSE)),"")</f>
        <v/>
      </c>
      <c r="AO39" s="17" t="str">
        <f>IFERROR(AND(OR(AO1:AO38,$BK39)=TRUE,IF(SEARCH(AO$1,$A39)&gt;0,TRUE,FALSE)),"")</f>
        <v/>
      </c>
      <c r="AP39" s="17" t="str">
        <f>IFERROR(AND(OR(AO1:AP38,$BK39)=TRUE,IF(SEARCH(AP$1,$A39)&gt;0,TRUE,FALSE)),"")</f>
        <v/>
      </c>
      <c r="AQ39" s="17" t="str">
        <f>IFERROR(AND(OR(AO1:AQ38,$BK39)=TRUE,IF(SEARCH(AQ$1,$A39)&gt;0,TRUE,FALSE)),"")</f>
        <v/>
      </c>
      <c r="AR39" s="17" t="str">
        <f>IFERROR(AND(OR(AO1:AR38,$BK39)=TRUE,IF(SEARCH(AR$1,$A39)&gt;0,TRUE,FALSE)),"")</f>
        <v/>
      </c>
      <c r="AS39" s="17" t="str">
        <f>IFERROR(AND(OR(AO1:AS38,$BK39)=TRUE,IF(SEARCH(AS$1,$A39)&gt;0,TRUE,FALSE)),"")</f>
        <v/>
      </c>
      <c r="AT39" s="17" t="str">
        <f>IFERROR(AND(OR(AO1:AT38,$BK39)=TRUE,IF(SEARCH(AT$1,$A39)&gt;0,TRUE,FALSE)),"")</f>
        <v/>
      </c>
      <c r="AU39" s="17" t="str">
        <f>IFERROR(AND(OR(AO1:AU38,$BK39)=TRUE,IF(SEARCH(AU$1,$A39)&gt;0,TRUE,FALSE)),"")</f>
        <v/>
      </c>
      <c r="AV39" s="17" t="str">
        <f>IFERROR(AND(OR(AO1:AV38,$BK39)=TRUE,IF(SEARCH(AV$1,$A39)&gt;0,TRUE,FALSE)),"")</f>
        <v/>
      </c>
      <c r="AW39" s="17" t="str">
        <f>IFERROR(AND(OR(AO1:AW38,$BK39)=TRUE,IF(SEARCH(AW$1,$A39)&gt;0,TRUE,FALSE)),"")</f>
        <v/>
      </c>
      <c r="AX39" s="17" t="str">
        <f>IFERROR(AND(OR(AO1:AX38,$BK39)=TRUE,IF(SEARCH(AX$1,$A39)&gt;0,TRUE,FALSE)),"")</f>
        <v/>
      </c>
      <c r="AY39" s="17" t="str">
        <f>IFERROR(AND(OR(AO1:AY38,$BK39)=TRUE,IF(SEARCH(AY$1,$A39)&gt;0,TRUE,FALSE)),"")</f>
        <v/>
      </c>
      <c r="AZ39" s="17" t="str">
        <f>IFERROR(AND(OR(AO1:AZ38,$BK39)=TRUE,IF(SEARCH(AZ$1,$A39)&gt;0,TRUE,FALSE)),"")</f>
        <v/>
      </c>
      <c r="BA39" s="17" t="str">
        <f>IFERROR(AND(OR(AO1:BA38,$BK39)=TRUE,IF(SEARCH(BA$1,$A39)&gt;0,TRUE,FALSE)),"")</f>
        <v/>
      </c>
      <c r="BB39" s="17" t="str">
        <f>IFERROR(AND(OR(AO1:BB38,$BK39)=TRUE,IF(SEARCH(BB$1,$A39)&gt;0,TRUE,FALSE)),"")</f>
        <v/>
      </c>
      <c r="BC39" s="17" t="str">
        <f>IFERROR(AND(OR(AO1:BC38,$BK39)=TRUE,IF(SEARCH(BC$1,$A39)&gt;0,TRUE,FALSE)),"")</f>
        <v/>
      </c>
      <c r="BD39" s="17" t="str">
        <f>IFERROR(AND(OR(AO1:BD38,$BK39)=TRUE,IF(SEARCH(BD$1,$A39)&gt;0,TRUE,FALSE)),"")</f>
        <v/>
      </c>
      <c r="BE39" s="17" t="str">
        <f>IFERROR(AND(OR(AO1:BE38,$BK39)=TRUE,IF(SEARCH(BE$1,$A39)&gt;0,TRUE,FALSE)),"")</f>
        <v/>
      </c>
      <c r="BF39" s="17" t="str">
        <f>IFERROR(AND(OR(AO1:BF38,$BK39)=TRUE,IF(SEARCH(BF$1,$A39)&gt;0,TRUE,FALSE)),"")</f>
        <v/>
      </c>
      <c r="BG39" s="17" t="str">
        <f>IFERROR(AND(OR(AO1:BG38,$BK39)=TRUE,IF(SEARCH(BG$1,$A39)&gt;0,TRUE,FALSE)),"")</f>
        <v/>
      </c>
      <c r="BH39" s="17" t="str">
        <f>IFERROR(AND(OR(AO1:BH38,$BK39)=TRUE,IF(SEARCH(BH$1,$A39)&gt;0,TRUE,FALSE)),"")</f>
        <v/>
      </c>
      <c r="BI39" s="17">
        <f t="shared" si="0"/>
        <v>0</v>
      </c>
      <c r="BJ39" s="17" t="b">
        <f t="shared" si="1"/>
        <v>0</v>
      </c>
      <c r="BK39" s="17" t="b">
        <f t="shared" si="2"/>
        <v>0</v>
      </c>
      <c r="BL39" s="17" t="b">
        <f t="shared" si="3"/>
        <v>0</v>
      </c>
      <c r="BM39" s="17" t="b">
        <f>IF(D39&gt;INDEX('Overview (RESPONSES REQUIRED)'!$F$60:$F$63,MATCH(E39,'Overview (RESPONSES REQUIRED)'!$B$60:$B$63,0)),FALSE,TRUE)</f>
        <v>0</v>
      </c>
      <c r="BN39" s="17" t="b">
        <f>IF(INDEX('Overview (RESPONSES REQUIRED)'!$D$60:$D$63,MATCH(E39,'Overview (RESPONSES REQUIRED)'!$B$60:$B$63,0)) = "Y", TRUE, FALSE)</f>
        <v>0</v>
      </c>
      <c r="BO39" s="17" t="str">
        <f t="shared" si="4"/>
        <v>N</v>
      </c>
    </row>
    <row r="40" spans="1:67" ht="27" x14ac:dyDescent="0.15">
      <c r="A40" s="17" t="s">
        <v>2462</v>
      </c>
      <c r="B40" s="17">
        <v>3</v>
      </c>
      <c r="C40" s="17">
        <v>2</v>
      </c>
      <c r="D40" s="17">
        <v>16</v>
      </c>
      <c r="E40" s="17" t="s">
        <v>2424</v>
      </c>
      <c r="F40" s="17" t="str">
        <f>IF('ENDC-NRCA'!S43="Y", "Y", IF('ENDC-NRCA'!S43="N", "N", 0))</f>
        <v>N</v>
      </c>
      <c r="G40" s="17" t="str">
        <f>IFERROR(AND(OR(G1:H39,$BK40)=TRUE,IF(SEARCH(G$1,$A40)&gt;0,TRUE,FALSE)),"")</f>
        <v/>
      </c>
      <c r="H40" s="17" t="b">
        <f>IFERROR(AND(OR(H1:H39,$BK40)=TRUE,IF(SEARCH(H$1,$A40)&gt;0,TRUE,FALSE)),"")</f>
        <v>0</v>
      </c>
      <c r="I40" s="17" t="str">
        <f>IFERROR(AND(OR(I1:L39,$BK40)=TRUE,IF(SEARCH(I$1,$A40)&gt;0,TRUE,FALSE)),"")</f>
        <v/>
      </c>
      <c r="J40" s="17" t="str">
        <f>IFERROR(AND(OR(J1:L39,$BK40)=TRUE,IF(SEARCH(J$1,$A40)&gt;0,TRUE,FALSE)),"")</f>
        <v/>
      </c>
      <c r="K40" s="17" t="str">
        <f>IFERROR(AND(OR(K1:L39,$BK40)=TRUE,IF(SEARCH(K$1,$A40)&gt;0,TRUE,FALSE)),"")</f>
        <v/>
      </c>
      <c r="L40" s="17" t="b">
        <f>IFERROR(AND(OR(L1:L39,$BK40)=TRUE,IF(SEARCH(L$1,$A40)&gt;0,TRUE,FALSE)),"")</f>
        <v>0</v>
      </c>
      <c r="M40" s="17" t="b">
        <f>IFERROR(AND(OR(M1:M39,$BK40)=TRUE,IF(SEARCH(M$1,$A40)&gt;0,TRUE,FALSE)),"")</f>
        <v>0</v>
      </c>
      <c r="N40" s="17" t="str">
        <f>IFERROR(AND(OR(N1:Q39,$BK40)=TRUE,IF(SEARCH(N$1,$A40)&gt;0,TRUE,FALSE)),"")</f>
        <v/>
      </c>
      <c r="O40" s="17" t="str">
        <f>IFERROR(AND(OR(O1:Q39,$BK40)=TRUE,IF(SEARCH(O$1,$A40)&gt;0,TRUE,FALSE)),"")</f>
        <v/>
      </c>
      <c r="P40" s="17" t="b">
        <f>IFERROR(AND(OR(P1:Q39,$BK40)=TRUE,IF(SEARCH(P$1,$A40)&gt;0,TRUE,FALSE)),"")</f>
        <v>0</v>
      </c>
      <c r="Q40" s="17" t="str">
        <f>IFERROR(AND(OR(Q1:Q39,$BK40)=TRUE,IF(SEARCH(Q$1,$A40)&gt;0,TRUE,FALSE)),"")</f>
        <v/>
      </c>
      <c r="R40" s="17" t="str">
        <f>IFERROR(AND(OR(R1:S39,$BK40)=TRUE,IF(SEARCH(R$1,$A40)&gt;0,TRUE,FALSE)),"")</f>
        <v/>
      </c>
      <c r="S40" s="17" t="str">
        <f>IFERROR(AND(OR(S1:S39,$BK40)=TRUE,IF(SEARCH(S$1,$A40)&gt;0,TRUE,FALSE)),"")</f>
        <v/>
      </c>
      <c r="T40" s="17" t="str">
        <f>IFERROR(AND(OR(T1:T39,$BK40)=TRUE,IF(SEARCH(T$1,$A40)&gt;0,TRUE,FALSE)),"")</f>
        <v/>
      </c>
      <c r="U40" s="17" t="str">
        <f>IFERROR(AND(OR(U1:V39,$BK40)=TRUE,IF(SEARCH(U$1,$A40)&gt;0,TRUE,FALSE)),"")</f>
        <v/>
      </c>
      <c r="V40" s="17" t="str">
        <f>IFERROR(AND(OR(V1:V39,$BK40)=TRUE,IF(SEARCH(V$1,$A40)&gt;0,TRUE,FALSE)),"")</f>
        <v/>
      </c>
      <c r="W40" s="17" t="str">
        <f>IFERROR(AND(OR(W1:Z39,$BK40)=TRUE,IF(SEARCH(W$1,$A40)&gt;0,TRUE,FALSE)),"")</f>
        <v/>
      </c>
      <c r="X40" s="17" t="str">
        <f>IFERROR(AND(OR(X1:Z39,$BK40)=TRUE,IF(SEARCH(X$1,$A40)&gt;0,TRUE,FALSE)),"")</f>
        <v/>
      </c>
      <c r="Y40" s="17" t="str">
        <f>IFERROR(AND(OR(Y1:Z39,$BK40)=TRUE,IF(SEARCH(Y$1,$A40)&gt;0,TRUE,FALSE)),"")</f>
        <v/>
      </c>
      <c r="Z40" s="17" t="str">
        <f>IFERROR(AND(OR(Z1:Z39,$BK40)=TRUE,IF(SEARCH(Z$1,$A40)&gt;0,TRUE,FALSE)),"")</f>
        <v/>
      </c>
      <c r="AA40" s="17" t="b">
        <f>IFERROR(AND(OR(AA1:AA39,$BK40)=TRUE,IF(SEARCH(AA$1,$A40)&gt;0,TRUE,FALSE)),"")</f>
        <v>0</v>
      </c>
      <c r="AB40" s="17" t="str">
        <f>IFERROR(AND(OR(AB1:AE39,$BK40)=TRUE,IF(SEARCH(AB$1,$A40)&gt;0,TRUE,FALSE)),"")</f>
        <v/>
      </c>
      <c r="AC40" s="17" t="str">
        <f>IFERROR(AND(OR(AC1:AE39,$BK40)=TRUE,IF(SEARCH(AC$1,$A40)&gt;0,TRUE,FALSE)),"")</f>
        <v/>
      </c>
      <c r="AD40" s="17" t="str">
        <f>IFERROR(AND(OR(AD1:AE39,$BK40)=TRUE,IF(SEARCH(AD$1,$A40)&gt;0,TRUE,FALSE)),"")</f>
        <v/>
      </c>
      <c r="AE40" s="17" t="str">
        <f>IFERROR(AND(OR(AE1:AE39,$BK40)=TRUE,IF(SEARCH(AE$1,$A40)&gt;0,TRUE,FALSE)),"")</f>
        <v/>
      </c>
      <c r="AF40" s="17" t="str">
        <f>IFERROR(AND(OR(AF1:AG39,$BK40)=TRUE,IF(SEARCH(AF$1,$A40)&gt;0,TRUE,FALSE)),"")</f>
        <v/>
      </c>
      <c r="AG40" s="17" t="str">
        <f>IFERROR(AND(OR(AG1:AG39,$BK40)=TRUE,IF(SEARCH(AG$1,$A40)&gt;0,TRUE,FALSE)),"")</f>
        <v/>
      </c>
      <c r="AH40" s="17" t="str">
        <f>IFERROR(AND(OR(AH1:AH39,$BK40)=TRUE,IF(SEARCH(AH$1,$A40)&gt;0,TRUE,FALSE)),"")</f>
        <v/>
      </c>
      <c r="AI40" s="17" t="b">
        <f>IFERROR(AND(OR(AI1:AL39,$BK40)=TRUE,IF(SEARCH(AI$1,$A40)&gt;0,TRUE,FALSE)),"")</f>
        <v>0</v>
      </c>
      <c r="AJ40" s="17" t="str">
        <f>IFERROR(AND(OR(AJ1:AL39,$BK40)=TRUE,IF(SEARCH(AJ$1,$A40)&gt;0,TRUE,FALSE)),"")</f>
        <v/>
      </c>
      <c r="AK40" s="17" t="str">
        <f>IFERROR(AND(OR(AK1:AL39,$BK40)=TRUE,IF(SEARCH(AK$1,$A40)&gt;0,TRUE,FALSE)),"")</f>
        <v/>
      </c>
      <c r="AL40" s="17" t="str">
        <f>IFERROR(AND(OR(AL1:AL39,$BK40)=TRUE,IF(SEARCH(AL$1,$A40)&gt;0,TRUE,FALSE)),"")</f>
        <v/>
      </c>
      <c r="AM40" s="17" t="str">
        <f>IFERROR(AND(OR(AM1:AO39,$BK40)=TRUE,IF(SEARCH(AM$1,$A40)&gt;0,TRUE,FALSE)),"")</f>
        <v/>
      </c>
      <c r="AN40" s="17" t="str">
        <f>IFERROR(AND(OR(AN1:AO39,$BK40)=TRUE,IF(SEARCH(AN$1,$A40)&gt;0,TRUE,FALSE)),"")</f>
        <v/>
      </c>
      <c r="AO40" s="17" t="str">
        <f>IFERROR(AND(OR(AO1:AO39,$BK40)=TRUE,IF(SEARCH(AO$1,$A40)&gt;0,TRUE,FALSE)),"")</f>
        <v/>
      </c>
      <c r="AP40" s="17" t="str">
        <f>IFERROR(AND(OR(AO1:AP39,$BK40)=TRUE,IF(SEARCH(AP$1,$A40)&gt;0,TRUE,FALSE)),"")</f>
        <v/>
      </c>
      <c r="AQ40" s="17" t="str">
        <f>IFERROR(AND(OR(AO1:AQ39,$BK40)=TRUE,IF(SEARCH(AQ$1,$A40)&gt;0,TRUE,FALSE)),"")</f>
        <v/>
      </c>
      <c r="AR40" s="17" t="str">
        <f>IFERROR(AND(OR(AO1:AR39,$BK40)=TRUE,IF(SEARCH(AR$1,$A40)&gt;0,TRUE,FALSE)),"")</f>
        <v/>
      </c>
      <c r="AS40" s="17" t="str">
        <f>IFERROR(AND(OR(AO1:AS39,$BK40)=TRUE,IF(SEARCH(AS$1,$A40)&gt;0,TRUE,FALSE)),"")</f>
        <v/>
      </c>
      <c r="AT40" s="17" t="str">
        <f>IFERROR(AND(OR(AO1:AT39,$BK40)=TRUE,IF(SEARCH(AT$1,$A40)&gt;0,TRUE,FALSE)),"")</f>
        <v/>
      </c>
      <c r="AU40" s="17" t="str">
        <f>IFERROR(AND(OR(AO1:AU39,$BK40)=TRUE,IF(SEARCH(AU$1,$A40)&gt;0,TRUE,FALSE)),"")</f>
        <v/>
      </c>
      <c r="AV40" s="17" t="str">
        <f>IFERROR(AND(OR(AO1:AV39,$BK40)=TRUE,IF(SEARCH(AV$1,$A40)&gt;0,TRUE,FALSE)),"")</f>
        <v/>
      </c>
      <c r="AW40" s="17" t="str">
        <f>IFERROR(AND(OR(AO1:AW39,$BK40)=TRUE,IF(SEARCH(AW$1,$A40)&gt;0,TRUE,FALSE)),"")</f>
        <v/>
      </c>
      <c r="AX40" s="17" t="str">
        <f>IFERROR(AND(OR(AO1:AX39,$BK40)=TRUE,IF(SEARCH(AX$1,$A40)&gt;0,TRUE,FALSE)),"")</f>
        <v/>
      </c>
      <c r="AY40" s="17" t="str">
        <f>IFERROR(AND(OR(AO1:AY39,$BK40)=TRUE,IF(SEARCH(AY$1,$A40)&gt;0,TRUE,FALSE)),"")</f>
        <v/>
      </c>
      <c r="AZ40" s="17" t="str">
        <f>IFERROR(AND(OR(AO1:AZ39,$BK40)=TRUE,IF(SEARCH(AZ$1,$A40)&gt;0,TRUE,FALSE)),"")</f>
        <v/>
      </c>
      <c r="BA40" s="17" t="str">
        <f>IFERROR(AND(OR(AO1:BA39,$BK40)=TRUE,IF(SEARCH(BA$1,$A40)&gt;0,TRUE,FALSE)),"")</f>
        <v/>
      </c>
      <c r="BB40" s="17" t="str">
        <f>IFERROR(AND(OR(AO1:BB39,$BK40)=TRUE,IF(SEARCH(BB$1,$A40)&gt;0,TRUE,FALSE)),"")</f>
        <v/>
      </c>
      <c r="BC40" s="17" t="str">
        <f>IFERROR(AND(OR(AO1:BC39,$BK40)=TRUE,IF(SEARCH(BC$1,$A40)&gt;0,TRUE,FALSE)),"")</f>
        <v/>
      </c>
      <c r="BD40" s="17" t="str">
        <f>IFERROR(AND(OR(AO1:BD39,$BK40)=TRUE,IF(SEARCH(BD$1,$A40)&gt;0,TRUE,FALSE)),"")</f>
        <v/>
      </c>
      <c r="BE40" s="17" t="str">
        <f>IFERROR(AND(OR(AO1:BE39,$BK40)=TRUE,IF(SEARCH(BE$1,$A40)&gt;0,TRUE,FALSE)),"")</f>
        <v/>
      </c>
      <c r="BF40" s="17" t="str">
        <f>IFERROR(AND(OR(AO1:BF39,$BK40)=TRUE,IF(SEARCH(BF$1,$A40)&gt;0,TRUE,FALSE)),"")</f>
        <v/>
      </c>
      <c r="BG40" s="17" t="str">
        <f>IFERROR(AND(OR(AO1:BG39,$BK40)=TRUE,IF(SEARCH(BG$1,$A40)&gt;0,TRUE,FALSE)),"")</f>
        <v/>
      </c>
      <c r="BH40" s="17" t="str">
        <f>IFERROR(AND(OR(AO1:BH39,$BK40)=TRUE,IF(SEARCH(BH$1,$A40)&gt;0,TRUE,FALSE)),"")</f>
        <v/>
      </c>
      <c r="BI40" s="17">
        <f t="shared" si="0"/>
        <v>0</v>
      </c>
      <c r="BJ40" s="17" t="b">
        <f t="shared" si="1"/>
        <v>0</v>
      </c>
      <c r="BK40" s="17" t="b">
        <f t="shared" si="2"/>
        <v>0</v>
      </c>
      <c r="BL40" s="17" t="b">
        <f t="shared" si="3"/>
        <v>0</v>
      </c>
      <c r="BM40" s="17" t="b">
        <f>IF(D40&gt;INDEX('Overview (RESPONSES REQUIRED)'!$F$60:$F$63,MATCH(E40,'Overview (RESPONSES REQUIRED)'!$B$60:$B$63,0)),FALSE,TRUE)</f>
        <v>0</v>
      </c>
      <c r="BN40" s="17" t="b">
        <f>IF(INDEX('Overview (RESPONSES REQUIRED)'!$D$60:$D$63,MATCH(E40,'Overview (RESPONSES REQUIRED)'!$B$60:$B$63,0)) = "Y", TRUE, FALSE)</f>
        <v>0</v>
      </c>
      <c r="BO40" s="17" t="str">
        <f t="shared" si="4"/>
        <v>N</v>
      </c>
    </row>
    <row r="41" spans="1:67" ht="27" x14ac:dyDescent="0.15">
      <c r="A41" s="17" t="s">
        <v>2463</v>
      </c>
      <c r="B41" s="17">
        <v>3</v>
      </c>
      <c r="C41" s="17">
        <v>2</v>
      </c>
      <c r="D41" s="17">
        <v>16</v>
      </c>
      <c r="E41" s="17" t="s">
        <v>2458</v>
      </c>
      <c r="F41" s="17" t="str">
        <f>IF('ENDC-NRCA'!S44="Y", "Y", IF('ENDC-NRCA'!S44="N", "N", 0))</f>
        <v>N</v>
      </c>
      <c r="G41" s="17" t="str">
        <f>IFERROR(AND(OR(G1:H40,$BK41)=TRUE,IF(SEARCH(G$1,$A41)&gt;0,TRUE,FALSE)),"")</f>
        <v/>
      </c>
      <c r="H41" s="17" t="b">
        <f>IFERROR(AND(OR(H1:H40,$BK41)=TRUE,IF(SEARCH(H$1,$A41)&gt;0,TRUE,FALSE)),"")</f>
        <v>0</v>
      </c>
      <c r="I41" s="17" t="str">
        <f>IFERROR(AND(OR(I1:L40,$BK41)=TRUE,IF(SEARCH(I$1,$A41)&gt;0,TRUE,FALSE)),"")</f>
        <v/>
      </c>
      <c r="J41" s="17" t="str">
        <f>IFERROR(AND(OR(J1:L40,$BK41)=TRUE,IF(SEARCH(J$1,$A41)&gt;0,TRUE,FALSE)),"")</f>
        <v/>
      </c>
      <c r="K41" s="17" t="str">
        <f>IFERROR(AND(OR(K1:L40,$BK41)=TRUE,IF(SEARCH(K$1,$A41)&gt;0,TRUE,FALSE)),"")</f>
        <v/>
      </c>
      <c r="L41" s="17" t="b">
        <f>IFERROR(AND(OR(L1:L40,$BK41)=TRUE,IF(SEARCH(L$1,$A41)&gt;0,TRUE,FALSE)),"")</f>
        <v>0</v>
      </c>
      <c r="M41" s="17" t="str">
        <f>IFERROR(AND(OR(M1:M40,$BK41)=TRUE,IF(SEARCH(M$1,$A41)&gt;0,TRUE,FALSE)),"")</f>
        <v/>
      </c>
      <c r="N41" s="17" t="str">
        <f>IFERROR(AND(OR(N1:Q40,$BK41)=TRUE,IF(SEARCH(N$1,$A41)&gt;0,TRUE,FALSE)),"")</f>
        <v/>
      </c>
      <c r="O41" s="17" t="str">
        <f>IFERROR(AND(OR(O1:Q40,$BK41)=TRUE,IF(SEARCH(O$1,$A41)&gt;0,TRUE,FALSE)),"")</f>
        <v/>
      </c>
      <c r="P41" s="17" t="b">
        <f>IFERROR(AND(OR(P1:Q40,$BK41)=TRUE,IF(SEARCH(P$1,$A41)&gt;0,TRUE,FALSE)),"")</f>
        <v>0</v>
      </c>
      <c r="Q41" s="17" t="str">
        <f>IFERROR(AND(OR(Q1:Q40,$BK41)=TRUE,IF(SEARCH(Q$1,$A41)&gt;0,TRUE,FALSE)),"")</f>
        <v/>
      </c>
      <c r="R41" s="17" t="b">
        <f>IFERROR(AND(OR(R1:S40,$BK41)=TRUE,IF(SEARCH(R$1,$A41)&gt;0,TRUE,FALSE)),"")</f>
        <v>0</v>
      </c>
      <c r="S41" s="17" t="str">
        <f>IFERROR(AND(OR(S1:S40,$BK41)=TRUE,IF(SEARCH(S$1,$A41)&gt;0,TRUE,FALSE)),"")</f>
        <v/>
      </c>
      <c r="T41" s="17" t="str">
        <f>IFERROR(AND(OR(T1:T40,$BK41)=TRUE,IF(SEARCH(T$1,$A41)&gt;0,TRUE,FALSE)),"")</f>
        <v/>
      </c>
      <c r="U41" s="17" t="str">
        <f>IFERROR(AND(OR(U1:V40,$BK41)=TRUE,IF(SEARCH(U$1,$A41)&gt;0,TRUE,FALSE)),"")</f>
        <v/>
      </c>
      <c r="V41" s="17" t="str">
        <f>IFERROR(AND(OR(V1:V40,$BK41)=TRUE,IF(SEARCH(V$1,$A41)&gt;0,TRUE,FALSE)),"")</f>
        <v/>
      </c>
      <c r="W41" s="17" t="str">
        <f>IFERROR(AND(OR(W1:Z40,$BK41)=TRUE,IF(SEARCH(W$1,$A41)&gt;0,TRUE,FALSE)),"")</f>
        <v/>
      </c>
      <c r="X41" s="17" t="str">
        <f>IFERROR(AND(OR(X1:Z40,$BK41)=TRUE,IF(SEARCH(X$1,$A41)&gt;0,TRUE,FALSE)),"")</f>
        <v/>
      </c>
      <c r="Y41" s="17" t="str">
        <f>IFERROR(AND(OR(Y1:Z40,$BK41)=TRUE,IF(SEARCH(Y$1,$A41)&gt;0,TRUE,FALSE)),"")</f>
        <v/>
      </c>
      <c r="Z41" s="17" t="str">
        <f>IFERROR(AND(OR(Z1:Z40,$BK41)=TRUE,IF(SEARCH(Z$1,$A41)&gt;0,TRUE,FALSE)),"")</f>
        <v/>
      </c>
      <c r="AA41" s="17" t="str">
        <f>IFERROR(AND(OR(AA1:AA40,$BK41)=TRUE,IF(SEARCH(AA$1,$A41)&gt;0,TRUE,FALSE)),"")</f>
        <v/>
      </c>
      <c r="AB41" s="17" t="str">
        <f>IFERROR(AND(OR(AB1:AE40,$BK41)=TRUE,IF(SEARCH(AB$1,$A41)&gt;0,TRUE,FALSE)),"")</f>
        <v/>
      </c>
      <c r="AC41" s="17" t="str">
        <f>IFERROR(AND(OR(AC1:AE40,$BK41)=TRUE,IF(SEARCH(AC$1,$A41)&gt;0,TRUE,FALSE)),"")</f>
        <v/>
      </c>
      <c r="AD41" s="17" t="str">
        <f>IFERROR(AND(OR(AD1:AE40,$BK41)=TRUE,IF(SEARCH(AD$1,$A41)&gt;0,TRUE,FALSE)),"")</f>
        <v/>
      </c>
      <c r="AE41" s="17" t="str">
        <f>IFERROR(AND(OR(AE1:AE40,$BK41)=TRUE,IF(SEARCH(AE$1,$A41)&gt;0,TRUE,FALSE)),"")</f>
        <v/>
      </c>
      <c r="AF41" s="17" t="b">
        <f>IFERROR(AND(OR(AF1:AG40,$BK41)=TRUE,IF(SEARCH(AF$1,$A41)&gt;0,TRUE,FALSE)),"")</f>
        <v>0</v>
      </c>
      <c r="AG41" s="17" t="str">
        <f>IFERROR(AND(OR(AG1:AG40,$BK41)=TRUE,IF(SEARCH(AG$1,$A41)&gt;0,TRUE,FALSE)),"")</f>
        <v/>
      </c>
      <c r="AH41" s="17" t="str">
        <f>IFERROR(AND(OR(AH1:AH40,$BK41)=TRUE,IF(SEARCH(AH$1,$A41)&gt;0,TRUE,FALSE)),"")</f>
        <v/>
      </c>
      <c r="AI41" s="17" t="b">
        <f>IFERROR(AND(OR(AI1:AL40,$BK41)=TRUE,IF(SEARCH(AI$1,$A41)&gt;0,TRUE,FALSE)),"")</f>
        <v>0</v>
      </c>
      <c r="AJ41" s="17" t="str">
        <f>IFERROR(AND(OR(AJ1:AL40,$BK41)=TRUE,IF(SEARCH(AJ$1,$A41)&gt;0,TRUE,FALSE)),"")</f>
        <v/>
      </c>
      <c r="AK41" s="17" t="str">
        <f>IFERROR(AND(OR(AK1:AL40,$BK41)=TRUE,IF(SEARCH(AK$1,$A41)&gt;0,TRUE,FALSE)),"")</f>
        <v/>
      </c>
      <c r="AL41" s="17" t="str">
        <f>IFERROR(AND(OR(AL1:AL40,$BK41)=TRUE,IF(SEARCH(AL$1,$A41)&gt;0,TRUE,FALSE)),"")</f>
        <v/>
      </c>
      <c r="AM41" s="17" t="str">
        <f>IFERROR(AND(OR(AM1:AO40,$BK41)=TRUE,IF(SEARCH(AM$1,$A41)&gt;0,TRUE,FALSE)),"")</f>
        <v/>
      </c>
      <c r="AN41" s="17" t="str">
        <f>IFERROR(AND(OR(AN1:AO40,$BK41)=TRUE,IF(SEARCH(AN$1,$A41)&gt;0,TRUE,FALSE)),"")</f>
        <v/>
      </c>
      <c r="AO41" s="17" t="str">
        <f>IFERROR(AND(OR(AO1:AO40,$BK41)=TRUE,IF(SEARCH(AO$1,$A41)&gt;0,TRUE,FALSE)),"")</f>
        <v/>
      </c>
      <c r="AP41" s="17" t="str">
        <f>IFERROR(AND(OR(AO1:AP40,$BK41)=TRUE,IF(SEARCH(AP$1,$A41)&gt;0,TRUE,FALSE)),"")</f>
        <v/>
      </c>
      <c r="AQ41" s="17" t="str">
        <f>IFERROR(AND(OR(AO1:AQ40,$BK41)=TRUE,IF(SEARCH(AQ$1,$A41)&gt;0,TRUE,FALSE)),"")</f>
        <v/>
      </c>
      <c r="AR41" s="17" t="str">
        <f>IFERROR(AND(OR(AO1:AR40,$BK41)=TRUE,IF(SEARCH(AR$1,$A41)&gt;0,TRUE,FALSE)),"")</f>
        <v/>
      </c>
      <c r="AS41" s="17" t="str">
        <f>IFERROR(AND(OR(AO1:AS40,$BK41)=TRUE,IF(SEARCH(AS$1,$A41)&gt;0,TRUE,FALSE)),"")</f>
        <v/>
      </c>
      <c r="AT41" s="17" t="str">
        <f>IFERROR(AND(OR(AO1:AT40,$BK41)=TRUE,IF(SEARCH(AT$1,$A41)&gt;0,TRUE,FALSE)),"")</f>
        <v/>
      </c>
      <c r="AU41" s="17" t="str">
        <f>IFERROR(AND(OR(AO1:AU40,$BK41)=TRUE,IF(SEARCH(AU$1,$A41)&gt;0,TRUE,FALSE)),"")</f>
        <v/>
      </c>
      <c r="AV41" s="17" t="str">
        <f>IFERROR(AND(OR(AO1:AV40,$BK41)=TRUE,IF(SEARCH(AV$1,$A41)&gt;0,TRUE,FALSE)),"")</f>
        <v/>
      </c>
      <c r="AW41" s="17" t="str">
        <f>IFERROR(AND(OR(AO1:AW40,$BK41)=TRUE,IF(SEARCH(AW$1,$A41)&gt;0,TRUE,FALSE)),"")</f>
        <v/>
      </c>
      <c r="AX41" s="17" t="str">
        <f>IFERROR(AND(OR(AO1:AX40,$BK41)=TRUE,IF(SEARCH(AX$1,$A41)&gt;0,TRUE,FALSE)),"")</f>
        <v/>
      </c>
      <c r="AY41" s="17" t="str">
        <f>IFERROR(AND(OR(AO1:AY40,$BK41)=TRUE,IF(SEARCH(AY$1,$A41)&gt;0,TRUE,FALSE)),"")</f>
        <v/>
      </c>
      <c r="AZ41" s="17" t="str">
        <f>IFERROR(AND(OR(AO1:AZ40,$BK41)=TRUE,IF(SEARCH(AZ$1,$A41)&gt;0,TRUE,FALSE)),"")</f>
        <v/>
      </c>
      <c r="BA41" s="17" t="str">
        <f>IFERROR(AND(OR(AO1:BA40,$BK41)=TRUE,IF(SEARCH(BA$1,$A41)&gt;0,TRUE,FALSE)),"")</f>
        <v/>
      </c>
      <c r="BB41" s="17" t="str">
        <f>IFERROR(AND(OR(AO1:BB40,$BK41)=TRUE,IF(SEARCH(BB$1,$A41)&gt;0,TRUE,FALSE)),"")</f>
        <v/>
      </c>
      <c r="BC41" s="17" t="str">
        <f>IFERROR(AND(OR(AO1:BC40,$BK41)=TRUE,IF(SEARCH(BC$1,$A41)&gt;0,TRUE,FALSE)),"")</f>
        <v/>
      </c>
      <c r="BD41" s="17" t="str">
        <f>IFERROR(AND(OR(AO1:BD40,$BK41)=TRUE,IF(SEARCH(BD$1,$A41)&gt;0,TRUE,FALSE)),"")</f>
        <v/>
      </c>
      <c r="BE41" s="17" t="str">
        <f>IFERROR(AND(OR(AO1:BE40,$BK41)=TRUE,IF(SEARCH(BE$1,$A41)&gt;0,TRUE,FALSE)),"")</f>
        <v/>
      </c>
      <c r="BF41" s="17" t="str">
        <f>IFERROR(AND(OR(AO1:BF40,$BK41)=TRUE,IF(SEARCH(BF$1,$A41)&gt;0,TRUE,FALSE)),"")</f>
        <v/>
      </c>
      <c r="BG41" s="17" t="str">
        <f>IFERROR(AND(OR(AO1:BG40,$BK41)=TRUE,IF(SEARCH(BG$1,$A41)&gt;0,TRUE,FALSE)),"")</f>
        <v/>
      </c>
      <c r="BH41" s="17" t="str">
        <f>IFERROR(AND(OR(AO1:BH40,$BK41)=TRUE,IF(SEARCH(BH$1,$A41)&gt;0,TRUE,FALSE)),"")</f>
        <v/>
      </c>
      <c r="BI41" s="17">
        <f t="shared" si="0"/>
        <v>0</v>
      </c>
      <c r="BJ41" s="17" t="b">
        <f t="shared" si="1"/>
        <v>0</v>
      </c>
      <c r="BK41" s="17" t="b">
        <f t="shared" si="2"/>
        <v>0</v>
      </c>
      <c r="BL41" s="17" t="b">
        <f t="shared" si="3"/>
        <v>0</v>
      </c>
      <c r="BM41" s="17" t="b">
        <f>IF(D41&gt;INDEX('Overview (RESPONSES REQUIRED)'!$F$60:$F$63,MATCH(E41,'Overview (RESPONSES REQUIRED)'!$B$60:$B$63,0)),FALSE,TRUE)</f>
        <v>0</v>
      </c>
      <c r="BN41" s="17" t="b">
        <f>IF(INDEX('Overview (RESPONSES REQUIRED)'!$D$60:$D$63,MATCH(E41,'Overview (RESPONSES REQUIRED)'!$B$60:$B$63,0)) = "Y", TRUE, FALSE)</f>
        <v>0</v>
      </c>
      <c r="BO41" s="17" t="str">
        <f t="shared" si="4"/>
        <v>N</v>
      </c>
    </row>
    <row r="42" spans="1:67" ht="27" x14ac:dyDescent="0.15">
      <c r="A42" s="17" t="s">
        <v>2464</v>
      </c>
      <c r="B42" s="17">
        <v>3</v>
      </c>
      <c r="C42" s="17">
        <v>2</v>
      </c>
      <c r="D42" s="17">
        <v>16</v>
      </c>
      <c r="E42" s="17" t="s">
        <v>2424</v>
      </c>
      <c r="F42" s="17" t="str">
        <f>IF('ENDC-NRCA'!S45="Y", "Y", IF('ENDC-NRCA'!S45="N", "N", 0))</f>
        <v>N</v>
      </c>
      <c r="G42" s="17" t="str">
        <f>IFERROR(AND(OR(G1:H41,$BK42)=TRUE,IF(SEARCH(G$1,$A42)&gt;0,TRUE,FALSE)),"")</f>
        <v/>
      </c>
      <c r="H42" s="17" t="b">
        <f>IFERROR(AND(OR(H1:H41,$BK42)=TRUE,IF(SEARCH(H$1,$A42)&gt;0,TRUE,FALSE)),"")</f>
        <v>0</v>
      </c>
      <c r="I42" s="17" t="str">
        <f>IFERROR(AND(OR(I1:L41,$BK42)=TRUE,IF(SEARCH(I$1,$A42)&gt;0,TRUE,FALSE)),"")</f>
        <v/>
      </c>
      <c r="J42" s="17" t="str">
        <f>IFERROR(AND(OR(J1:L41,$BK42)=TRUE,IF(SEARCH(J$1,$A42)&gt;0,TRUE,FALSE)),"")</f>
        <v/>
      </c>
      <c r="K42" s="17" t="b">
        <f>IFERROR(AND(OR(K1:L41,$BK42)=TRUE,IF(SEARCH(K$1,$A42)&gt;0,TRUE,FALSE)),"")</f>
        <v>0</v>
      </c>
      <c r="L42" s="17" t="str">
        <f>IFERROR(AND(OR(L1:L41,$BK42)=TRUE,IF(SEARCH(L$1,$A42)&gt;0,TRUE,FALSE)),"")</f>
        <v/>
      </c>
      <c r="M42" s="17" t="b">
        <f>IFERROR(AND(OR(M1:M41,$BK42)=TRUE,IF(SEARCH(M$1,$A42)&gt;0,TRUE,FALSE)),"")</f>
        <v>0</v>
      </c>
      <c r="N42" s="17" t="str">
        <f>IFERROR(AND(OR(N1:Q41,$BK42)=TRUE,IF(SEARCH(N$1,$A42)&gt;0,TRUE,FALSE)),"")</f>
        <v/>
      </c>
      <c r="O42" s="17" t="str">
        <f>IFERROR(AND(OR(O1:Q41,$BK42)=TRUE,IF(SEARCH(O$1,$A42)&gt;0,TRUE,FALSE)),"")</f>
        <v/>
      </c>
      <c r="P42" s="17" t="str">
        <f>IFERROR(AND(OR(P1:Q41,$BK42)=TRUE,IF(SEARCH(P$1,$A42)&gt;0,TRUE,FALSE)),"")</f>
        <v/>
      </c>
      <c r="Q42" s="17" t="b">
        <f>IFERROR(AND(OR(Q1:Q41,$BK42)=TRUE,IF(SEARCH(Q$1,$A42)&gt;0,TRUE,FALSE)),"")</f>
        <v>0</v>
      </c>
      <c r="R42" s="17" t="str">
        <f>IFERROR(AND(OR(R1:S41,$BK42)=TRUE,IF(SEARCH(R$1,$A42)&gt;0,TRUE,FALSE)),"")</f>
        <v/>
      </c>
      <c r="S42" s="17" t="str">
        <f>IFERROR(AND(OR(S1:S41,$BK42)=TRUE,IF(SEARCH(S$1,$A42)&gt;0,TRUE,FALSE)),"")</f>
        <v/>
      </c>
      <c r="T42" s="17" t="str">
        <f>IFERROR(AND(OR(T1:T41,$BK42)=TRUE,IF(SEARCH(T$1,$A42)&gt;0,TRUE,FALSE)),"")</f>
        <v/>
      </c>
      <c r="U42" s="17" t="str">
        <f>IFERROR(AND(OR(U1:V41,$BK42)=TRUE,IF(SEARCH(U$1,$A42)&gt;0,TRUE,FALSE)),"")</f>
        <v/>
      </c>
      <c r="V42" s="17" t="str">
        <f>IFERROR(AND(OR(V1:V41,$BK42)=TRUE,IF(SEARCH(V$1,$A42)&gt;0,TRUE,FALSE)),"")</f>
        <v/>
      </c>
      <c r="W42" s="17" t="str">
        <f>IFERROR(AND(OR(W1:Z41,$BK42)=TRUE,IF(SEARCH(W$1,$A42)&gt;0,TRUE,FALSE)),"")</f>
        <v/>
      </c>
      <c r="X42" s="17" t="str">
        <f>IFERROR(AND(OR(X1:Z41,$BK42)=TRUE,IF(SEARCH(X$1,$A42)&gt;0,TRUE,FALSE)),"")</f>
        <v/>
      </c>
      <c r="Y42" s="17" t="str">
        <f>IFERROR(AND(OR(Y1:Z41,$BK42)=TRUE,IF(SEARCH(Y$1,$A42)&gt;0,TRUE,FALSE)),"")</f>
        <v/>
      </c>
      <c r="Z42" s="17" t="str">
        <f>IFERROR(AND(OR(Z1:Z41,$BK42)=TRUE,IF(SEARCH(Z$1,$A42)&gt;0,TRUE,FALSE)),"")</f>
        <v/>
      </c>
      <c r="AA42" s="17" t="b">
        <f>IFERROR(AND(OR(AA1:AA41,$BK42)=TRUE,IF(SEARCH(AA$1,$A42)&gt;0,TRUE,FALSE)),"")</f>
        <v>0</v>
      </c>
      <c r="AB42" s="17" t="str">
        <f>IFERROR(AND(OR(AB1:AE41,$BK42)=TRUE,IF(SEARCH(AB$1,$A42)&gt;0,TRUE,FALSE)),"")</f>
        <v/>
      </c>
      <c r="AC42" s="17" t="str">
        <f>IFERROR(AND(OR(AC1:AE41,$BK42)=TRUE,IF(SEARCH(AC$1,$A42)&gt;0,TRUE,FALSE)),"")</f>
        <v/>
      </c>
      <c r="AD42" s="17" t="str">
        <f>IFERROR(AND(OR(AD1:AE41,$BK42)=TRUE,IF(SEARCH(AD$1,$A42)&gt;0,TRUE,FALSE)),"")</f>
        <v/>
      </c>
      <c r="AE42" s="17" t="str">
        <f>IFERROR(AND(OR(AE1:AE41,$BK42)=TRUE,IF(SEARCH(AE$1,$A42)&gt;0,TRUE,FALSE)),"")</f>
        <v/>
      </c>
      <c r="AF42" s="17" t="str">
        <f>IFERROR(AND(OR(AF1:AG41,$BK42)=TRUE,IF(SEARCH(AF$1,$A42)&gt;0,TRUE,FALSE)),"")</f>
        <v/>
      </c>
      <c r="AG42" s="17" t="str">
        <f>IFERROR(AND(OR(AG1:AG41,$BK42)=TRUE,IF(SEARCH(AG$1,$A42)&gt;0,TRUE,FALSE)),"")</f>
        <v/>
      </c>
      <c r="AH42" s="17" t="str">
        <f>IFERROR(AND(OR(AH1:AH41,$BK42)=TRUE,IF(SEARCH(AH$1,$A42)&gt;0,TRUE,FALSE)),"")</f>
        <v/>
      </c>
      <c r="AI42" s="17" t="b">
        <f>IFERROR(AND(OR(AI1:AL41,$BK42)=TRUE,IF(SEARCH(AI$1,$A42)&gt;0,TRUE,FALSE)),"")</f>
        <v>0</v>
      </c>
      <c r="AJ42" s="17" t="str">
        <f>IFERROR(AND(OR(AJ1:AL41,$BK42)=TRUE,IF(SEARCH(AJ$1,$A42)&gt;0,TRUE,FALSE)),"")</f>
        <v/>
      </c>
      <c r="AK42" s="17" t="str">
        <f>IFERROR(AND(OR(AK1:AL41,$BK42)=TRUE,IF(SEARCH(AK$1,$A42)&gt;0,TRUE,FALSE)),"")</f>
        <v/>
      </c>
      <c r="AL42" s="17" t="str">
        <f>IFERROR(AND(OR(AL1:AL41,$BK42)=TRUE,IF(SEARCH(AL$1,$A42)&gt;0,TRUE,FALSE)),"")</f>
        <v/>
      </c>
      <c r="AM42" s="17" t="str">
        <f>IFERROR(AND(OR(AM1:AO41,$BK42)=TRUE,IF(SEARCH(AM$1,$A42)&gt;0,TRUE,FALSE)),"")</f>
        <v/>
      </c>
      <c r="AN42" s="17" t="str">
        <f>IFERROR(AND(OR(AN1:AO41,$BK42)=TRUE,IF(SEARCH(AN$1,$A42)&gt;0,TRUE,FALSE)),"")</f>
        <v/>
      </c>
      <c r="AO42" s="17" t="str">
        <f>IFERROR(AND(OR(AO1:AO41,$BK42)=TRUE,IF(SEARCH(AO$1,$A42)&gt;0,TRUE,FALSE)),"")</f>
        <v/>
      </c>
      <c r="AP42" s="17" t="str">
        <f>IFERROR(AND(OR(AO1:AP41,$BK42)=TRUE,IF(SEARCH(AP$1,$A42)&gt;0,TRUE,FALSE)),"")</f>
        <v/>
      </c>
      <c r="AQ42" s="17" t="str">
        <f>IFERROR(AND(OR(AO1:AQ41,$BK42)=TRUE,IF(SEARCH(AQ$1,$A42)&gt;0,TRUE,FALSE)),"")</f>
        <v/>
      </c>
      <c r="AR42" s="17" t="str">
        <f>IFERROR(AND(OR(AO1:AR41,$BK42)=TRUE,IF(SEARCH(AR$1,$A42)&gt;0,TRUE,FALSE)),"")</f>
        <v/>
      </c>
      <c r="AS42" s="17" t="str">
        <f>IFERROR(AND(OR(AO1:AS41,$BK42)=TRUE,IF(SEARCH(AS$1,$A42)&gt;0,TRUE,FALSE)),"")</f>
        <v/>
      </c>
      <c r="AT42" s="17" t="str">
        <f>IFERROR(AND(OR(AO1:AT41,$BK42)=TRUE,IF(SEARCH(AT$1,$A42)&gt;0,TRUE,FALSE)),"")</f>
        <v/>
      </c>
      <c r="AU42" s="17" t="str">
        <f>IFERROR(AND(OR(AO1:AU41,$BK42)=TRUE,IF(SEARCH(AU$1,$A42)&gt;0,TRUE,FALSE)),"")</f>
        <v/>
      </c>
      <c r="AV42" s="17" t="str">
        <f>IFERROR(AND(OR(AO1:AV41,$BK42)=TRUE,IF(SEARCH(AV$1,$A42)&gt;0,TRUE,FALSE)),"")</f>
        <v/>
      </c>
      <c r="AW42" s="17" t="str">
        <f>IFERROR(AND(OR(AO1:AW41,$BK42)=TRUE,IF(SEARCH(AW$1,$A42)&gt;0,TRUE,FALSE)),"")</f>
        <v/>
      </c>
      <c r="AX42" s="17" t="str">
        <f>IFERROR(AND(OR(AO1:AX41,$BK42)=TRUE,IF(SEARCH(AX$1,$A42)&gt;0,TRUE,FALSE)),"")</f>
        <v/>
      </c>
      <c r="AY42" s="17" t="str">
        <f>IFERROR(AND(OR(AO1:AY41,$BK42)=TRUE,IF(SEARCH(AY$1,$A42)&gt;0,TRUE,FALSE)),"")</f>
        <v/>
      </c>
      <c r="AZ42" s="17" t="str">
        <f>IFERROR(AND(OR(AO1:AZ41,$BK42)=TRUE,IF(SEARCH(AZ$1,$A42)&gt;0,TRUE,FALSE)),"")</f>
        <v/>
      </c>
      <c r="BA42" s="17" t="str">
        <f>IFERROR(AND(OR(AO1:BA41,$BK42)=TRUE,IF(SEARCH(BA$1,$A42)&gt;0,TRUE,FALSE)),"")</f>
        <v/>
      </c>
      <c r="BB42" s="17" t="str">
        <f>IFERROR(AND(OR(AO1:BB41,$BK42)=TRUE,IF(SEARCH(BB$1,$A42)&gt;0,TRUE,FALSE)),"")</f>
        <v/>
      </c>
      <c r="BC42" s="17" t="str">
        <f>IFERROR(AND(OR(AO1:BC41,$BK42)=TRUE,IF(SEARCH(BC$1,$A42)&gt;0,TRUE,FALSE)),"")</f>
        <v/>
      </c>
      <c r="BD42" s="17" t="str">
        <f>IFERROR(AND(OR(AO1:BD41,$BK42)=TRUE,IF(SEARCH(BD$1,$A42)&gt;0,TRUE,FALSE)),"")</f>
        <v/>
      </c>
      <c r="BE42" s="17" t="str">
        <f>IFERROR(AND(OR(AO1:BE41,$BK42)=TRUE,IF(SEARCH(BE$1,$A42)&gt;0,TRUE,FALSE)),"")</f>
        <v/>
      </c>
      <c r="BF42" s="17" t="str">
        <f>IFERROR(AND(OR(AO1:BF41,$BK42)=TRUE,IF(SEARCH(BF$1,$A42)&gt;0,TRUE,FALSE)),"")</f>
        <v/>
      </c>
      <c r="BG42" s="17" t="str">
        <f>IFERROR(AND(OR(AO1:BG41,$BK42)=TRUE,IF(SEARCH(BG$1,$A42)&gt;0,TRUE,FALSE)),"")</f>
        <v/>
      </c>
      <c r="BH42" s="17" t="str">
        <f>IFERROR(AND(OR(AO1:BH41,$BK42)=TRUE,IF(SEARCH(BH$1,$A42)&gt;0,TRUE,FALSE)),"")</f>
        <v/>
      </c>
      <c r="BI42" s="17">
        <f t="shared" si="0"/>
        <v>0</v>
      </c>
      <c r="BJ42" s="17" t="b">
        <f t="shared" si="1"/>
        <v>0</v>
      </c>
      <c r="BK42" s="17" t="b">
        <f t="shared" si="2"/>
        <v>0</v>
      </c>
      <c r="BL42" s="17" t="b">
        <f t="shared" si="3"/>
        <v>0</v>
      </c>
      <c r="BM42" s="17" t="b">
        <f>IF(D42&gt;INDEX('Overview (RESPONSES REQUIRED)'!$F$60:$F$63,MATCH(E42,'Overview (RESPONSES REQUIRED)'!$B$60:$B$63,0)),FALSE,TRUE)</f>
        <v>0</v>
      </c>
      <c r="BN42" s="17" t="b">
        <f>IF(INDEX('Overview (RESPONSES REQUIRED)'!$D$60:$D$63,MATCH(E42,'Overview (RESPONSES REQUIRED)'!$B$60:$B$63,0)) = "Y", TRUE, FALSE)</f>
        <v>0</v>
      </c>
      <c r="BO42" s="17" t="str">
        <f t="shared" si="4"/>
        <v>N</v>
      </c>
    </row>
    <row r="43" spans="1:67" ht="27" x14ac:dyDescent="0.15">
      <c r="A43" s="17" t="s">
        <v>2465</v>
      </c>
      <c r="B43" s="17">
        <v>3</v>
      </c>
      <c r="C43" s="17">
        <v>2</v>
      </c>
      <c r="D43" s="17">
        <v>16</v>
      </c>
      <c r="E43" s="17" t="s">
        <v>2458</v>
      </c>
      <c r="F43" s="17" t="str">
        <f>IF('ENDC-NRCA'!S46="Y", "Y", IF('ENDC-NRCA'!S46="N", "N", 0))</f>
        <v>N</v>
      </c>
      <c r="G43" s="17" t="str">
        <f>IFERROR(AND(OR(G1:H42,$BK43)=TRUE,IF(SEARCH(G$1,$A43)&gt;0,TRUE,FALSE)),"")</f>
        <v/>
      </c>
      <c r="H43" s="17" t="b">
        <f>IFERROR(AND(OR(H1:H42,$BK43)=TRUE,IF(SEARCH(H$1,$A43)&gt;0,TRUE,FALSE)),"")</f>
        <v>0</v>
      </c>
      <c r="I43" s="17" t="str">
        <f>IFERROR(AND(OR(I1:L42,$BK43)=TRUE,IF(SEARCH(I$1,$A43)&gt;0,TRUE,FALSE)),"")</f>
        <v/>
      </c>
      <c r="J43" s="17" t="str">
        <f>IFERROR(AND(OR(J1:L42,$BK43)=TRUE,IF(SEARCH(J$1,$A43)&gt;0,TRUE,FALSE)),"")</f>
        <v/>
      </c>
      <c r="K43" s="17" t="b">
        <f>IFERROR(AND(OR(K1:L42,$BK43)=TRUE,IF(SEARCH(K$1,$A43)&gt;0,TRUE,FALSE)),"")</f>
        <v>0</v>
      </c>
      <c r="L43" s="17" t="str">
        <f>IFERROR(AND(OR(L1:L42,$BK43)=TRUE,IF(SEARCH(L$1,$A43)&gt;0,TRUE,FALSE)),"")</f>
        <v/>
      </c>
      <c r="M43" s="17" t="str">
        <f>IFERROR(AND(OR(M1:M42,$BK43)=TRUE,IF(SEARCH(M$1,$A43)&gt;0,TRUE,FALSE)),"")</f>
        <v/>
      </c>
      <c r="N43" s="17" t="str">
        <f>IFERROR(AND(OR(N1:Q42,$BK43)=TRUE,IF(SEARCH(N$1,$A43)&gt;0,TRUE,FALSE)),"")</f>
        <v/>
      </c>
      <c r="O43" s="17" t="str">
        <f>IFERROR(AND(OR(O1:Q42,$BK43)=TRUE,IF(SEARCH(O$1,$A43)&gt;0,TRUE,FALSE)),"")</f>
        <v/>
      </c>
      <c r="P43" s="17" t="str">
        <f>IFERROR(AND(OR(P1:Q42,$BK43)=TRUE,IF(SEARCH(P$1,$A43)&gt;0,TRUE,FALSE)),"")</f>
        <v/>
      </c>
      <c r="Q43" s="17" t="b">
        <f>IFERROR(AND(OR(Q1:Q42,$BK43)=TRUE,IF(SEARCH(Q$1,$A43)&gt;0,TRUE,FALSE)),"")</f>
        <v>0</v>
      </c>
      <c r="R43" s="17" t="b">
        <f>IFERROR(AND(OR(R1:S42,$BK43)=TRUE,IF(SEARCH(R$1,$A43)&gt;0,TRUE,FALSE)),"")</f>
        <v>0</v>
      </c>
      <c r="S43" s="17" t="str">
        <f>IFERROR(AND(OR(S1:S42,$BK43)=TRUE,IF(SEARCH(S$1,$A43)&gt;0,TRUE,FALSE)),"")</f>
        <v/>
      </c>
      <c r="T43" s="17" t="str">
        <f>IFERROR(AND(OR(T1:T42,$BK43)=TRUE,IF(SEARCH(T$1,$A43)&gt;0,TRUE,FALSE)),"")</f>
        <v/>
      </c>
      <c r="U43" s="17" t="str">
        <f>IFERROR(AND(OR(U1:V42,$BK43)=TRUE,IF(SEARCH(U$1,$A43)&gt;0,TRUE,FALSE)),"")</f>
        <v/>
      </c>
      <c r="V43" s="17" t="str">
        <f>IFERROR(AND(OR(V1:V42,$BK43)=TRUE,IF(SEARCH(V$1,$A43)&gt;0,TRUE,FALSE)),"")</f>
        <v/>
      </c>
      <c r="W43" s="17" t="str">
        <f>IFERROR(AND(OR(W1:Z42,$BK43)=TRUE,IF(SEARCH(W$1,$A43)&gt;0,TRUE,FALSE)),"")</f>
        <v/>
      </c>
      <c r="X43" s="17" t="str">
        <f>IFERROR(AND(OR(X1:Z42,$BK43)=TRUE,IF(SEARCH(X$1,$A43)&gt;0,TRUE,FALSE)),"")</f>
        <v/>
      </c>
      <c r="Y43" s="17" t="str">
        <f>IFERROR(AND(OR(Y1:Z42,$BK43)=TRUE,IF(SEARCH(Y$1,$A43)&gt;0,TRUE,FALSE)),"")</f>
        <v/>
      </c>
      <c r="Z43" s="17" t="str">
        <f>IFERROR(AND(OR(Z1:Z42,$BK43)=TRUE,IF(SEARCH(Z$1,$A43)&gt;0,TRUE,FALSE)),"")</f>
        <v/>
      </c>
      <c r="AA43" s="17" t="str">
        <f>IFERROR(AND(OR(AA1:AA42,$BK43)=TRUE,IF(SEARCH(AA$1,$A43)&gt;0,TRUE,FALSE)),"")</f>
        <v/>
      </c>
      <c r="AB43" s="17" t="str">
        <f>IFERROR(AND(OR(AB1:AE42,$BK43)=TRUE,IF(SEARCH(AB$1,$A43)&gt;0,TRUE,FALSE)),"")</f>
        <v/>
      </c>
      <c r="AC43" s="17" t="str">
        <f>IFERROR(AND(OR(AC1:AE42,$BK43)=TRUE,IF(SEARCH(AC$1,$A43)&gt;0,TRUE,FALSE)),"")</f>
        <v/>
      </c>
      <c r="AD43" s="17" t="str">
        <f>IFERROR(AND(OR(AD1:AE42,$BK43)=TRUE,IF(SEARCH(AD$1,$A43)&gt;0,TRUE,FALSE)),"")</f>
        <v/>
      </c>
      <c r="AE43" s="17" t="str">
        <f>IFERROR(AND(OR(AE1:AE42,$BK43)=TRUE,IF(SEARCH(AE$1,$A43)&gt;0,TRUE,FALSE)),"")</f>
        <v/>
      </c>
      <c r="AF43" s="17" t="b">
        <f>IFERROR(AND(OR(AF1:AG42,$BK43)=TRUE,IF(SEARCH(AF$1,$A43)&gt;0,TRUE,FALSE)),"")</f>
        <v>0</v>
      </c>
      <c r="AG43" s="17" t="str">
        <f>IFERROR(AND(OR(AG1:AG42,$BK43)=TRUE,IF(SEARCH(AG$1,$A43)&gt;0,TRUE,FALSE)),"")</f>
        <v/>
      </c>
      <c r="AH43" s="17" t="str">
        <f>IFERROR(AND(OR(AH1:AH42,$BK43)=TRUE,IF(SEARCH(AH$1,$A43)&gt;0,TRUE,FALSE)),"")</f>
        <v/>
      </c>
      <c r="AI43" s="17" t="b">
        <f>IFERROR(AND(OR(AI1:AL42,$BK43)=TRUE,IF(SEARCH(AI$1,$A43)&gt;0,TRUE,FALSE)),"")</f>
        <v>0</v>
      </c>
      <c r="AJ43" s="17" t="str">
        <f>IFERROR(AND(OR(AJ1:AL42,$BK43)=TRUE,IF(SEARCH(AJ$1,$A43)&gt;0,TRUE,FALSE)),"")</f>
        <v/>
      </c>
      <c r="AK43" s="17" t="str">
        <f>IFERROR(AND(OR(AK1:AL42,$BK43)=TRUE,IF(SEARCH(AK$1,$A43)&gt;0,TRUE,FALSE)),"")</f>
        <v/>
      </c>
      <c r="AL43" s="17" t="str">
        <f>IFERROR(AND(OR(AL1:AL42,$BK43)=TRUE,IF(SEARCH(AL$1,$A43)&gt;0,TRUE,FALSE)),"")</f>
        <v/>
      </c>
      <c r="AM43" s="17" t="str">
        <f>IFERROR(AND(OR(AM1:AO42,$BK43)=TRUE,IF(SEARCH(AM$1,$A43)&gt;0,TRUE,FALSE)),"")</f>
        <v/>
      </c>
      <c r="AN43" s="17" t="str">
        <f>IFERROR(AND(OR(AN1:AO42,$BK43)=TRUE,IF(SEARCH(AN$1,$A43)&gt;0,TRUE,FALSE)),"")</f>
        <v/>
      </c>
      <c r="AO43" s="17" t="str">
        <f>IFERROR(AND(OR(AO1:AO42,$BK43)=TRUE,IF(SEARCH(AO$1,$A43)&gt;0,TRUE,FALSE)),"")</f>
        <v/>
      </c>
      <c r="AP43" s="17" t="str">
        <f>IFERROR(AND(OR(AO1:AP42,$BK43)=TRUE,IF(SEARCH(AP$1,$A43)&gt;0,TRUE,FALSE)),"")</f>
        <v/>
      </c>
      <c r="AQ43" s="17" t="str">
        <f>IFERROR(AND(OR(AO1:AQ42,$BK43)=TRUE,IF(SEARCH(AQ$1,$A43)&gt;0,TRUE,FALSE)),"")</f>
        <v/>
      </c>
      <c r="AR43" s="17" t="str">
        <f>IFERROR(AND(OR(AO1:AR42,$BK43)=TRUE,IF(SEARCH(AR$1,$A43)&gt;0,TRUE,FALSE)),"")</f>
        <v/>
      </c>
      <c r="AS43" s="17" t="str">
        <f>IFERROR(AND(OR(AO1:AS42,$BK43)=TRUE,IF(SEARCH(AS$1,$A43)&gt;0,TRUE,FALSE)),"")</f>
        <v/>
      </c>
      <c r="AT43" s="17" t="str">
        <f>IFERROR(AND(OR(AO1:AT42,$BK43)=TRUE,IF(SEARCH(AT$1,$A43)&gt;0,TRUE,FALSE)),"")</f>
        <v/>
      </c>
      <c r="AU43" s="17" t="str">
        <f>IFERROR(AND(OR(AO1:AU42,$BK43)=TRUE,IF(SEARCH(AU$1,$A43)&gt;0,TRUE,FALSE)),"")</f>
        <v/>
      </c>
      <c r="AV43" s="17" t="str">
        <f>IFERROR(AND(OR(AO1:AV42,$BK43)=TRUE,IF(SEARCH(AV$1,$A43)&gt;0,TRUE,FALSE)),"")</f>
        <v/>
      </c>
      <c r="AW43" s="17" t="str">
        <f>IFERROR(AND(OR(AO1:AW42,$BK43)=TRUE,IF(SEARCH(AW$1,$A43)&gt;0,TRUE,FALSE)),"")</f>
        <v/>
      </c>
      <c r="AX43" s="17" t="str">
        <f>IFERROR(AND(OR(AO1:AX42,$BK43)=TRUE,IF(SEARCH(AX$1,$A43)&gt;0,TRUE,FALSE)),"")</f>
        <v/>
      </c>
      <c r="AY43" s="17" t="str">
        <f>IFERROR(AND(OR(AO1:AY42,$BK43)=TRUE,IF(SEARCH(AY$1,$A43)&gt;0,TRUE,FALSE)),"")</f>
        <v/>
      </c>
      <c r="AZ43" s="17" t="str">
        <f>IFERROR(AND(OR(AO1:AZ42,$BK43)=TRUE,IF(SEARCH(AZ$1,$A43)&gt;0,TRUE,FALSE)),"")</f>
        <v/>
      </c>
      <c r="BA43" s="17" t="str">
        <f>IFERROR(AND(OR(AO1:BA42,$BK43)=TRUE,IF(SEARCH(BA$1,$A43)&gt;0,TRUE,FALSE)),"")</f>
        <v/>
      </c>
      <c r="BB43" s="17" t="str">
        <f>IFERROR(AND(OR(AO1:BB42,$BK43)=TRUE,IF(SEARCH(BB$1,$A43)&gt;0,TRUE,FALSE)),"")</f>
        <v/>
      </c>
      <c r="BC43" s="17" t="str">
        <f>IFERROR(AND(OR(AO1:BC42,$BK43)=TRUE,IF(SEARCH(BC$1,$A43)&gt;0,TRUE,FALSE)),"")</f>
        <v/>
      </c>
      <c r="BD43" s="17" t="str">
        <f>IFERROR(AND(OR(AO1:BD42,$BK43)=TRUE,IF(SEARCH(BD$1,$A43)&gt;0,TRUE,FALSE)),"")</f>
        <v/>
      </c>
      <c r="BE43" s="17" t="str">
        <f>IFERROR(AND(OR(AO1:BE42,$BK43)=TRUE,IF(SEARCH(BE$1,$A43)&gt;0,TRUE,FALSE)),"")</f>
        <v/>
      </c>
      <c r="BF43" s="17" t="str">
        <f>IFERROR(AND(OR(AO1:BF42,$BK43)=TRUE,IF(SEARCH(BF$1,$A43)&gt;0,TRUE,FALSE)),"")</f>
        <v/>
      </c>
      <c r="BG43" s="17" t="str">
        <f>IFERROR(AND(OR(AO1:BG42,$BK43)=TRUE,IF(SEARCH(BG$1,$A43)&gt;0,TRUE,FALSE)),"")</f>
        <v/>
      </c>
      <c r="BH43" s="17" t="str">
        <f>IFERROR(AND(OR(AO1:BH42,$BK43)=TRUE,IF(SEARCH(BH$1,$A43)&gt;0,TRUE,FALSE)),"")</f>
        <v/>
      </c>
      <c r="BI43" s="17">
        <f t="shared" si="0"/>
        <v>0</v>
      </c>
      <c r="BJ43" s="17" t="b">
        <f t="shared" si="1"/>
        <v>0</v>
      </c>
      <c r="BK43" s="17" t="b">
        <f t="shared" si="2"/>
        <v>0</v>
      </c>
      <c r="BL43" s="17" t="b">
        <f t="shared" si="3"/>
        <v>0</v>
      </c>
      <c r="BM43" s="17" t="b">
        <f>IF(D43&gt;INDEX('Overview (RESPONSES REQUIRED)'!$F$60:$F$63,MATCH(E43,'Overview (RESPONSES REQUIRED)'!$B$60:$B$63,0)),FALSE,TRUE)</f>
        <v>0</v>
      </c>
      <c r="BN43" s="17" t="b">
        <f>IF(INDEX('Overview (RESPONSES REQUIRED)'!$D$60:$D$63,MATCH(E43,'Overview (RESPONSES REQUIRED)'!$B$60:$B$63,0)) = "Y", TRUE, FALSE)</f>
        <v>0</v>
      </c>
      <c r="BO43" s="17" t="str">
        <f t="shared" si="4"/>
        <v>N</v>
      </c>
    </row>
    <row r="44" spans="1:67" ht="27" x14ac:dyDescent="0.15">
      <c r="A44" s="17" t="s">
        <v>2466</v>
      </c>
      <c r="B44" s="17">
        <v>3</v>
      </c>
      <c r="C44" s="17">
        <v>2</v>
      </c>
      <c r="D44" s="17">
        <v>14</v>
      </c>
      <c r="E44" s="17" t="s">
        <v>2467</v>
      </c>
      <c r="F44" s="17" t="str">
        <f>IF('ENDC-NRCA'!S47="Y", "Y", IF('ENDC-NRCA'!S47="N", "N", 0))</f>
        <v>N</v>
      </c>
      <c r="G44" s="17" t="str">
        <f>IFERROR(AND(OR(G1:H43,$BK44)=TRUE,IF(SEARCH(G$1,$A44)&gt;0,TRUE,FALSE)),"")</f>
        <v/>
      </c>
      <c r="H44" s="17" t="b">
        <f>IFERROR(AND(OR(H1:H43,$BK44)=TRUE,IF(SEARCH(H$1,$A44)&gt;0,TRUE,FALSE)),"")</f>
        <v>0</v>
      </c>
      <c r="I44" s="17" t="str">
        <f>IFERROR(AND(OR(I1:L43,$BK44)=TRUE,IF(SEARCH(I$1,$A44)&gt;0,TRUE,FALSE)),"")</f>
        <v/>
      </c>
      <c r="J44" s="17" t="str">
        <f>IFERROR(AND(OR(J1:L43,$BK44)=TRUE,IF(SEARCH(J$1,$A44)&gt;0,TRUE,FALSE)),"")</f>
        <v/>
      </c>
      <c r="K44" s="17" t="str">
        <f>IFERROR(AND(OR(K1:L43,$BK44)=TRUE,IF(SEARCH(K$1,$A44)&gt;0,TRUE,FALSE)),"")</f>
        <v/>
      </c>
      <c r="L44" s="17" t="b">
        <f>IFERROR(AND(OR(L1:L43,$BK44)=TRUE,IF(SEARCH(L$1,$A44)&gt;0,TRUE,FALSE)),"")</f>
        <v>0</v>
      </c>
      <c r="M44" s="17" t="str">
        <f>IFERROR(AND(OR(M1:M43,$BK44)=TRUE,IF(SEARCH(M$1,$A44)&gt;0,TRUE,FALSE)),"")</f>
        <v/>
      </c>
      <c r="N44" s="17" t="str">
        <f>IFERROR(AND(OR(N1:Q43,$BK44)=TRUE,IF(SEARCH(N$1,$A44)&gt;0,TRUE,FALSE)),"")</f>
        <v/>
      </c>
      <c r="O44" s="17" t="b">
        <f>IFERROR(AND(OR(O1:Q43,$BK44)=TRUE,IF(SEARCH(O$1,$A44)&gt;0,TRUE,FALSE)),"")</f>
        <v>0</v>
      </c>
      <c r="P44" s="17" t="str">
        <f>IFERROR(AND(OR(P1:Q43,$BK44)=TRUE,IF(SEARCH(P$1,$A44)&gt;0,TRUE,FALSE)),"")</f>
        <v/>
      </c>
      <c r="Q44" s="17" t="str">
        <f>IFERROR(AND(OR(Q1:Q43,$BK44)=TRUE,IF(SEARCH(Q$1,$A44)&gt;0,TRUE,FALSE)),"")</f>
        <v/>
      </c>
      <c r="R44" s="17" t="str">
        <f>IFERROR(AND(OR(R1:S43,$BK44)=TRUE,IF(SEARCH(R$1,$A44)&gt;0,TRUE,FALSE)),"")</f>
        <v/>
      </c>
      <c r="S44" s="17" t="str">
        <f>IFERROR(AND(OR(S1:S43,$BK44)=TRUE,IF(SEARCH(S$1,$A44)&gt;0,TRUE,FALSE)),"")</f>
        <v/>
      </c>
      <c r="T44" s="17" t="b">
        <f>IFERROR(AND(OR(T1:T43,$BK44)=TRUE,IF(SEARCH(T$1,$A44)&gt;0,TRUE,FALSE)),"")</f>
        <v>0</v>
      </c>
      <c r="U44" s="17" t="str">
        <f>IFERROR(AND(OR(U1:V43,$BK44)=TRUE,IF(SEARCH(U$1,$A44)&gt;0,TRUE,FALSE)),"")</f>
        <v/>
      </c>
      <c r="V44" s="17" t="str">
        <f>IFERROR(AND(OR(V1:V43,$BK44)=TRUE,IF(SEARCH(V$1,$A44)&gt;0,TRUE,FALSE)),"")</f>
        <v/>
      </c>
      <c r="W44" s="17" t="str">
        <f>IFERROR(AND(OR(W1:Z43,$BK44)=TRUE,IF(SEARCH(W$1,$A44)&gt;0,TRUE,FALSE)),"")</f>
        <v/>
      </c>
      <c r="X44" s="17" t="str">
        <f>IFERROR(AND(OR(X1:Z43,$BK44)=TRUE,IF(SEARCH(X$1,$A44)&gt;0,TRUE,FALSE)),"")</f>
        <v/>
      </c>
      <c r="Y44" s="17" t="str">
        <f>IFERROR(AND(OR(Y1:Z43,$BK44)=TRUE,IF(SEARCH(Y$1,$A44)&gt;0,TRUE,FALSE)),"")</f>
        <v/>
      </c>
      <c r="Z44" s="17" t="str">
        <f>IFERROR(AND(OR(Z1:Z43,$BK44)=TRUE,IF(SEARCH(Z$1,$A44)&gt;0,TRUE,FALSE)),"")</f>
        <v/>
      </c>
      <c r="AA44" s="17" t="str">
        <f>IFERROR(AND(OR(AA1:AA43,$BK44)=TRUE,IF(SEARCH(AA$1,$A44)&gt;0,TRUE,FALSE)),"")</f>
        <v/>
      </c>
      <c r="AB44" s="17" t="str">
        <f>IFERROR(AND(OR(AB1:AE43,$BK44)=TRUE,IF(SEARCH(AB$1,$A44)&gt;0,TRUE,FALSE)),"")</f>
        <v/>
      </c>
      <c r="AC44" s="17" t="b">
        <f>IFERROR(AND(OR(AC1:AE43,$BK44)=TRUE,IF(SEARCH(AC$1,$A44)&gt;0,TRUE,FALSE)),"")</f>
        <v>0</v>
      </c>
      <c r="AD44" s="17" t="str">
        <f>IFERROR(AND(OR(AD1:AE43,$BK44)=TRUE,IF(SEARCH(AD$1,$A44)&gt;0,TRUE,FALSE)),"")</f>
        <v/>
      </c>
      <c r="AE44" s="17" t="str">
        <f>IFERROR(AND(OR(AE1:AE43,$BK44)=TRUE,IF(SEARCH(AE$1,$A44)&gt;0,TRUE,FALSE)),"")</f>
        <v/>
      </c>
      <c r="AF44" s="17" t="str">
        <f>IFERROR(AND(OR(AF1:AG43,$BK44)=TRUE,IF(SEARCH(AF$1,$A44)&gt;0,TRUE,FALSE)),"")</f>
        <v/>
      </c>
      <c r="AG44" s="17" t="str">
        <f>IFERROR(AND(OR(AG1:AG43,$BK44)=TRUE,IF(SEARCH(AG$1,$A44)&gt;0,TRUE,FALSE)),"")</f>
        <v/>
      </c>
      <c r="AH44" s="17" t="str">
        <f>IFERROR(AND(OR(AH1:AH43,$BK44)=TRUE,IF(SEARCH(AH$1,$A44)&gt;0,TRUE,FALSE)),"")</f>
        <v/>
      </c>
      <c r="AI44" s="17" t="b">
        <f>IFERROR(AND(OR(AI1:AL43,$BK44)=TRUE,IF(SEARCH(AI$1,$A44)&gt;0,TRUE,FALSE)),"")</f>
        <v>0</v>
      </c>
      <c r="AJ44" s="17" t="str">
        <f>IFERROR(AND(OR(AJ1:AL43,$BK44)=TRUE,IF(SEARCH(AJ$1,$A44)&gt;0,TRUE,FALSE)),"")</f>
        <v/>
      </c>
      <c r="AK44" s="17" t="str">
        <f>IFERROR(AND(OR(AK1:AL43,$BK44)=TRUE,IF(SEARCH(AK$1,$A44)&gt;0,TRUE,FALSE)),"")</f>
        <v/>
      </c>
      <c r="AL44" s="17" t="str">
        <f>IFERROR(AND(OR(AL1:AL43,$BK44)=TRUE,IF(SEARCH(AL$1,$A44)&gt;0,TRUE,FALSE)),"")</f>
        <v/>
      </c>
      <c r="AM44" s="17" t="str">
        <f>IFERROR(AND(OR(AM1:AO43,$BK44)=TRUE,IF(SEARCH(AM$1,$A44)&gt;0,TRUE,FALSE)),"")</f>
        <v/>
      </c>
      <c r="AN44" s="17" t="str">
        <f>IFERROR(AND(OR(AN1:AO43,$BK44)=TRUE,IF(SEARCH(AN$1,$A44)&gt;0,TRUE,FALSE)),"")</f>
        <v/>
      </c>
      <c r="AO44" s="17" t="str">
        <f>IFERROR(AND(OR(AO1:AO43,$BK44)=TRUE,IF(SEARCH(AO$1,$A44)&gt;0,TRUE,FALSE)),"")</f>
        <v/>
      </c>
      <c r="AP44" s="17" t="str">
        <f>IFERROR(AND(OR(AO1:AP43,$BK44)=TRUE,IF(SEARCH(AP$1,$A44)&gt;0,TRUE,FALSE)),"")</f>
        <v/>
      </c>
      <c r="AQ44" s="17" t="str">
        <f>IFERROR(AND(OR(AO1:AQ43,$BK44)=TRUE,IF(SEARCH(AQ$1,$A44)&gt;0,TRUE,FALSE)),"")</f>
        <v/>
      </c>
      <c r="AR44" s="17" t="str">
        <f>IFERROR(AND(OR(AO1:AR43,$BK44)=TRUE,IF(SEARCH(AR$1,$A44)&gt;0,TRUE,FALSE)),"")</f>
        <v/>
      </c>
      <c r="AS44" s="17" t="str">
        <f>IFERROR(AND(OR(AO1:AS43,$BK44)=TRUE,IF(SEARCH(AS$1,$A44)&gt;0,TRUE,FALSE)),"")</f>
        <v/>
      </c>
      <c r="AT44" s="17" t="str">
        <f>IFERROR(AND(OR(AO1:AT43,$BK44)=TRUE,IF(SEARCH(AT$1,$A44)&gt;0,TRUE,FALSE)),"")</f>
        <v/>
      </c>
      <c r="AU44" s="17" t="str">
        <f>IFERROR(AND(OR(AO1:AU43,$BK44)=TRUE,IF(SEARCH(AU$1,$A44)&gt;0,TRUE,FALSE)),"")</f>
        <v/>
      </c>
      <c r="AV44" s="17" t="str">
        <f>IFERROR(AND(OR(AO1:AV43,$BK44)=TRUE,IF(SEARCH(AV$1,$A44)&gt;0,TRUE,FALSE)),"")</f>
        <v/>
      </c>
      <c r="AW44" s="17" t="str">
        <f>IFERROR(AND(OR(AO1:AW43,$BK44)=TRUE,IF(SEARCH(AW$1,$A44)&gt;0,TRUE,FALSE)),"")</f>
        <v/>
      </c>
      <c r="AX44" s="17" t="str">
        <f>IFERROR(AND(OR(AO1:AX43,$BK44)=TRUE,IF(SEARCH(AX$1,$A44)&gt;0,TRUE,FALSE)),"")</f>
        <v/>
      </c>
      <c r="AY44" s="17" t="str">
        <f>IFERROR(AND(OR(AO1:AY43,$BK44)=TRUE,IF(SEARCH(AY$1,$A44)&gt;0,TRUE,FALSE)),"")</f>
        <v/>
      </c>
      <c r="AZ44" s="17" t="str">
        <f>IFERROR(AND(OR(AO1:AZ43,$BK44)=TRUE,IF(SEARCH(AZ$1,$A44)&gt;0,TRUE,FALSE)),"")</f>
        <v/>
      </c>
      <c r="BA44" s="17" t="str">
        <f>IFERROR(AND(OR(AO1:BA43,$BK44)=TRUE,IF(SEARCH(BA$1,$A44)&gt;0,TRUE,FALSE)),"")</f>
        <v/>
      </c>
      <c r="BB44" s="17" t="str">
        <f>IFERROR(AND(OR(AO1:BB43,$BK44)=TRUE,IF(SEARCH(BB$1,$A44)&gt;0,TRUE,FALSE)),"")</f>
        <v/>
      </c>
      <c r="BC44" s="17" t="str">
        <f>IFERROR(AND(OR(AO1:BC43,$BK44)=TRUE,IF(SEARCH(BC$1,$A44)&gt;0,TRUE,FALSE)),"")</f>
        <v/>
      </c>
      <c r="BD44" s="17" t="str">
        <f>IFERROR(AND(OR(AO1:BD43,$BK44)=TRUE,IF(SEARCH(BD$1,$A44)&gt;0,TRUE,FALSE)),"")</f>
        <v/>
      </c>
      <c r="BE44" s="17" t="str">
        <f>IFERROR(AND(OR(AO1:BE43,$BK44)=TRUE,IF(SEARCH(BE$1,$A44)&gt;0,TRUE,FALSE)),"")</f>
        <v/>
      </c>
      <c r="BF44" s="17" t="str">
        <f>IFERROR(AND(OR(AO1:BF43,$BK44)=TRUE,IF(SEARCH(BF$1,$A44)&gt;0,TRUE,FALSE)),"")</f>
        <v/>
      </c>
      <c r="BG44" s="17" t="str">
        <f>IFERROR(AND(OR(AO1:BG43,$BK44)=TRUE,IF(SEARCH(BG$1,$A44)&gt;0,TRUE,FALSE)),"")</f>
        <v/>
      </c>
      <c r="BH44" s="17" t="str">
        <f>IFERROR(AND(OR(AO1:BH43,$BK44)=TRUE,IF(SEARCH(BH$1,$A44)&gt;0,TRUE,FALSE)),"")</f>
        <v/>
      </c>
      <c r="BI44" s="17">
        <f t="shared" si="0"/>
        <v>0</v>
      </c>
      <c r="BJ44" s="17" t="b">
        <f t="shared" si="1"/>
        <v>0</v>
      </c>
      <c r="BK44" s="17" t="b">
        <f t="shared" si="2"/>
        <v>0</v>
      </c>
      <c r="BL44" s="17" t="b">
        <f t="shared" si="3"/>
        <v>0</v>
      </c>
      <c r="BM44" s="17" t="b">
        <f>IF(D44&gt;INDEX('Overview (RESPONSES REQUIRED)'!$F$60:$F$63,MATCH(E44,'Overview (RESPONSES REQUIRED)'!$B$60:$B$63,0)),FALSE,TRUE)</f>
        <v>0</v>
      </c>
      <c r="BN44" s="17" t="b">
        <f>IF(INDEX('Overview (RESPONSES REQUIRED)'!$D$60:$D$63,MATCH(E44,'Overview (RESPONSES REQUIRED)'!$B$60:$B$63,0)) = "Y", TRUE, FALSE)</f>
        <v>0</v>
      </c>
      <c r="BO44" s="17" t="str">
        <f t="shared" si="4"/>
        <v>N</v>
      </c>
    </row>
    <row r="45" spans="1:67" ht="27" x14ac:dyDescent="0.15">
      <c r="A45" s="17" t="s">
        <v>2468</v>
      </c>
      <c r="B45" s="17">
        <v>3</v>
      </c>
      <c r="C45" s="17">
        <v>2</v>
      </c>
      <c r="D45" s="17">
        <v>16</v>
      </c>
      <c r="E45" s="17" t="s">
        <v>2424</v>
      </c>
      <c r="F45" s="17" t="str">
        <f>IF('ENDC-NRCA'!S48="Y", "Y", IF('ENDC-NRCA'!S48="N", "N", 0))</f>
        <v>N</v>
      </c>
      <c r="G45" s="17" t="str">
        <f>IFERROR(AND(OR(G1:H44,$BK45)=TRUE,IF(SEARCH(G$1,$A45)&gt;0,TRUE,FALSE)),"")</f>
        <v/>
      </c>
      <c r="H45" s="17" t="b">
        <f>IFERROR(AND(OR(H1:H44,$BK45)=TRUE,IF(SEARCH(H$1,$A45)&gt;0,TRUE,FALSE)),"")</f>
        <v>0</v>
      </c>
      <c r="I45" s="17" t="str">
        <f>IFERROR(AND(OR(I1:L44,$BK45)=TRUE,IF(SEARCH(I$1,$A45)&gt;0,TRUE,FALSE)),"")</f>
        <v/>
      </c>
      <c r="J45" s="17" t="str">
        <f>IFERROR(AND(OR(J1:L44,$BK45)=TRUE,IF(SEARCH(J$1,$A45)&gt;0,TRUE,FALSE)),"")</f>
        <v/>
      </c>
      <c r="K45" s="17" t="str">
        <f>IFERROR(AND(OR(K1:L44,$BK45)=TRUE,IF(SEARCH(K$1,$A45)&gt;0,TRUE,FALSE)),"")</f>
        <v/>
      </c>
      <c r="L45" s="17" t="b">
        <f>IFERROR(AND(OR(L1:L44,$BK45)=TRUE,IF(SEARCH(L$1,$A45)&gt;0,TRUE,FALSE)),"")</f>
        <v>0</v>
      </c>
      <c r="M45" s="17" t="b">
        <f>IFERROR(AND(OR(M1:M44,$BK45)=TRUE,IF(SEARCH(M$1,$A45)&gt;0,TRUE,FALSE)),"")</f>
        <v>0</v>
      </c>
      <c r="N45" s="17" t="str">
        <f>IFERROR(AND(OR(N1:Q44,$BK45)=TRUE,IF(SEARCH(N$1,$A45)&gt;0,TRUE,FALSE)),"")</f>
        <v/>
      </c>
      <c r="O45" s="17" t="b">
        <f>IFERROR(AND(OR(O1:Q44,$BK45)=TRUE,IF(SEARCH(O$1,$A45)&gt;0,TRUE,FALSE)),"")</f>
        <v>0</v>
      </c>
      <c r="P45" s="17" t="str">
        <f>IFERROR(AND(OR(P1:Q44,$BK45)=TRUE,IF(SEARCH(P$1,$A45)&gt;0,TRUE,FALSE)),"")</f>
        <v/>
      </c>
      <c r="Q45" s="17" t="str">
        <f>IFERROR(AND(OR(Q1:Q44,$BK45)=TRUE,IF(SEARCH(Q$1,$A45)&gt;0,TRUE,FALSE)),"")</f>
        <v/>
      </c>
      <c r="R45" s="17" t="str">
        <f>IFERROR(AND(OR(R1:S44,$BK45)=TRUE,IF(SEARCH(R$1,$A45)&gt;0,TRUE,FALSE)),"")</f>
        <v/>
      </c>
      <c r="S45" s="17" t="str">
        <f>IFERROR(AND(OR(S1:S44,$BK45)=TRUE,IF(SEARCH(S$1,$A45)&gt;0,TRUE,FALSE)),"")</f>
        <v/>
      </c>
      <c r="T45" s="17" t="str">
        <f>IFERROR(AND(OR(T1:T44,$BK45)=TRUE,IF(SEARCH(T$1,$A45)&gt;0,TRUE,FALSE)),"")</f>
        <v/>
      </c>
      <c r="U45" s="17" t="str">
        <f>IFERROR(AND(OR(U1:V44,$BK45)=TRUE,IF(SEARCH(U$1,$A45)&gt;0,TRUE,FALSE)),"")</f>
        <v/>
      </c>
      <c r="V45" s="17" t="str">
        <f>IFERROR(AND(OR(V1:V44,$BK45)=TRUE,IF(SEARCH(V$1,$A45)&gt;0,TRUE,FALSE)),"")</f>
        <v/>
      </c>
      <c r="W45" s="17" t="str">
        <f>IFERROR(AND(OR(W1:Z44,$BK45)=TRUE,IF(SEARCH(W$1,$A45)&gt;0,TRUE,FALSE)),"")</f>
        <v/>
      </c>
      <c r="X45" s="17" t="str">
        <f>IFERROR(AND(OR(X1:Z44,$BK45)=TRUE,IF(SEARCH(X$1,$A45)&gt;0,TRUE,FALSE)),"")</f>
        <v/>
      </c>
      <c r="Y45" s="17" t="str">
        <f>IFERROR(AND(OR(Y1:Z44,$BK45)=TRUE,IF(SEARCH(Y$1,$A45)&gt;0,TRUE,FALSE)),"")</f>
        <v/>
      </c>
      <c r="Z45" s="17" t="str">
        <f>IFERROR(AND(OR(Z1:Z44,$BK45)=TRUE,IF(SEARCH(Z$1,$A45)&gt;0,TRUE,FALSE)),"")</f>
        <v/>
      </c>
      <c r="AA45" s="17" t="b">
        <f>IFERROR(AND(OR(AA1:AA44,$BK45)=TRUE,IF(SEARCH(AA$1,$A45)&gt;0,TRUE,FALSE)),"")</f>
        <v>0</v>
      </c>
      <c r="AB45" s="17" t="str">
        <f>IFERROR(AND(OR(AB1:AE44,$BK45)=TRUE,IF(SEARCH(AB$1,$A45)&gt;0,TRUE,FALSE)),"")</f>
        <v/>
      </c>
      <c r="AC45" s="17" t="str">
        <f>IFERROR(AND(OR(AC1:AE44,$BK45)=TRUE,IF(SEARCH(AC$1,$A45)&gt;0,TRUE,FALSE)),"")</f>
        <v/>
      </c>
      <c r="AD45" s="17" t="str">
        <f>IFERROR(AND(OR(AD1:AE44,$BK45)=TRUE,IF(SEARCH(AD$1,$A45)&gt;0,TRUE,FALSE)),"")</f>
        <v/>
      </c>
      <c r="AE45" s="17" t="str">
        <f>IFERROR(AND(OR(AE1:AE44,$BK45)=TRUE,IF(SEARCH(AE$1,$A45)&gt;0,TRUE,FALSE)),"")</f>
        <v/>
      </c>
      <c r="AF45" s="17" t="str">
        <f>IFERROR(AND(OR(AF1:AG44,$BK45)=TRUE,IF(SEARCH(AF$1,$A45)&gt;0,TRUE,FALSE)),"")</f>
        <v/>
      </c>
      <c r="AG45" s="17" t="str">
        <f>IFERROR(AND(OR(AG1:AG44,$BK45)=TRUE,IF(SEARCH(AG$1,$A45)&gt;0,TRUE,FALSE)),"")</f>
        <v/>
      </c>
      <c r="AH45" s="17" t="str">
        <f>IFERROR(AND(OR(AH1:AH44,$BK45)=TRUE,IF(SEARCH(AH$1,$A45)&gt;0,TRUE,FALSE)),"")</f>
        <v/>
      </c>
      <c r="AI45" s="17" t="b">
        <f>IFERROR(AND(OR(AI1:AL44,$BK45)=TRUE,IF(SEARCH(AI$1,$A45)&gt;0,TRUE,FALSE)),"")</f>
        <v>0</v>
      </c>
      <c r="AJ45" s="17" t="str">
        <f>IFERROR(AND(OR(AJ1:AL44,$BK45)=TRUE,IF(SEARCH(AJ$1,$A45)&gt;0,TRUE,FALSE)),"")</f>
        <v/>
      </c>
      <c r="AK45" s="17" t="str">
        <f>IFERROR(AND(OR(AK1:AL44,$BK45)=TRUE,IF(SEARCH(AK$1,$A45)&gt;0,TRUE,FALSE)),"")</f>
        <v/>
      </c>
      <c r="AL45" s="17" t="str">
        <f>IFERROR(AND(OR(AL1:AL44,$BK45)=TRUE,IF(SEARCH(AL$1,$A45)&gt;0,TRUE,FALSE)),"")</f>
        <v/>
      </c>
      <c r="AM45" s="17" t="str">
        <f>IFERROR(AND(OR(AM1:AO44,$BK45)=TRUE,IF(SEARCH(AM$1,$A45)&gt;0,TRUE,FALSE)),"")</f>
        <v/>
      </c>
      <c r="AN45" s="17" t="str">
        <f>IFERROR(AND(OR(AN1:AO44,$BK45)=TRUE,IF(SEARCH(AN$1,$A45)&gt;0,TRUE,FALSE)),"")</f>
        <v/>
      </c>
      <c r="AO45" s="17" t="str">
        <f>IFERROR(AND(OR(AO1:AO44,$BK45)=TRUE,IF(SEARCH(AO$1,$A45)&gt;0,TRUE,FALSE)),"")</f>
        <v/>
      </c>
      <c r="AP45" s="17" t="str">
        <f>IFERROR(AND(OR(AO1:AP44,$BK45)=TRUE,IF(SEARCH(AP$1,$A45)&gt;0,TRUE,FALSE)),"")</f>
        <v/>
      </c>
      <c r="AQ45" s="17" t="str">
        <f>IFERROR(AND(OR(AO1:AQ44,$BK45)=TRUE,IF(SEARCH(AQ$1,$A45)&gt;0,TRUE,FALSE)),"")</f>
        <v/>
      </c>
      <c r="AR45" s="17" t="str">
        <f>IFERROR(AND(OR(AO1:AR44,$BK45)=TRUE,IF(SEARCH(AR$1,$A45)&gt;0,TRUE,FALSE)),"")</f>
        <v/>
      </c>
      <c r="AS45" s="17" t="str">
        <f>IFERROR(AND(OR(AO1:AS44,$BK45)=TRUE,IF(SEARCH(AS$1,$A45)&gt;0,TRUE,FALSE)),"")</f>
        <v/>
      </c>
      <c r="AT45" s="17" t="str">
        <f>IFERROR(AND(OR(AO1:AT44,$BK45)=TRUE,IF(SEARCH(AT$1,$A45)&gt;0,TRUE,FALSE)),"")</f>
        <v/>
      </c>
      <c r="AU45" s="17" t="str">
        <f>IFERROR(AND(OR(AO1:AU44,$BK45)=TRUE,IF(SEARCH(AU$1,$A45)&gt;0,TRUE,FALSE)),"")</f>
        <v/>
      </c>
      <c r="AV45" s="17" t="str">
        <f>IFERROR(AND(OR(AO1:AV44,$BK45)=TRUE,IF(SEARCH(AV$1,$A45)&gt;0,TRUE,FALSE)),"")</f>
        <v/>
      </c>
      <c r="AW45" s="17" t="str">
        <f>IFERROR(AND(OR(AO1:AW44,$BK45)=TRUE,IF(SEARCH(AW$1,$A45)&gt;0,TRUE,FALSE)),"")</f>
        <v/>
      </c>
      <c r="AX45" s="17" t="str">
        <f>IFERROR(AND(OR(AO1:AX44,$BK45)=TRUE,IF(SEARCH(AX$1,$A45)&gt;0,TRUE,FALSE)),"")</f>
        <v/>
      </c>
      <c r="AY45" s="17" t="str">
        <f>IFERROR(AND(OR(AO1:AY44,$BK45)=TRUE,IF(SEARCH(AY$1,$A45)&gt;0,TRUE,FALSE)),"")</f>
        <v/>
      </c>
      <c r="AZ45" s="17" t="str">
        <f>IFERROR(AND(OR(AO1:AZ44,$BK45)=TRUE,IF(SEARCH(AZ$1,$A45)&gt;0,TRUE,FALSE)),"")</f>
        <v/>
      </c>
      <c r="BA45" s="17" t="str">
        <f>IFERROR(AND(OR(AO1:BA44,$BK45)=TRUE,IF(SEARCH(BA$1,$A45)&gt;0,TRUE,FALSE)),"")</f>
        <v/>
      </c>
      <c r="BB45" s="17" t="str">
        <f>IFERROR(AND(OR(AO1:BB44,$BK45)=TRUE,IF(SEARCH(BB$1,$A45)&gt;0,TRUE,FALSE)),"")</f>
        <v/>
      </c>
      <c r="BC45" s="17" t="str">
        <f>IFERROR(AND(OR(AO1:BC44,$BK45)=TRUE,IF(SEARCH(BC$1,$A45)&gt;0,TRUE,FALSE)),"")</f>
        <v/>
      </c>
      <c r="BD45" s="17" t="str">
        <f>IFERROR(AND(OR(AO1:BD44,$BK45)=TRUE,IF(SEARCH(BD$1,$A45)&gt;0,TRUE,FALSE)),"")</f>
        <v/>
      </c>
      <c r="BE45" s="17" t="str">
        <f>IFERROR(AND(OR(AO1:BE44,$BK45)=TRUE,IF(SEARCH(BE$1,$A45)&gt;0,TRUE,FALSE)),"")</f>
        <v/>
      </c>
      <c r="BF45" s="17" t="str">
        <f>IFERROR(AND(OR(AO1:BF44,$BK45)=TRUE,IF(SEARCH(BF$1,$A45)&gt;0,TRUE,FALSE)),"")</f>
        <v/>
      </c>
      <c r="BG45" s="17" t="str">
        <f>IFERROR(AND(OR(AO1:BG44,$BK45)=TRUE,IF(SEARCH(BG$1,$A45)&gt;0,TRUE,FALSE)),"")</f>
        <v/>
      </c>
      <c r="BH45" s="17" t="str">
        <f>IFERROR(AND(OR(AO1:BH44,$BK45)=TRUE,IF(SEARCH(BH$1,$A45)&gt;0,TRUE,FALSE)),"")</f>
        <v/>
      </c>
      <c r="BI45" s="17">
        <f t="shared" si="0"/>
        <v>0</v>
      </c>
      <c r="BJ45" s="17" t="b">
        <f t="shared" si="1"/>
        <v>0</v>
      </c>
      <c r="BK45" s="17" t="b">
        <f t="shared" si="2"/>
        <v>0</v>
      </c>
      <c r="BL45" s="17" t="b">
        <f t="shared" si="3"/>
        <v>0</v>
      </c>
      <c r="BM45" s="17" t="b">
        <f>IF(D45&gt;INDEX('Overview (RESPONSES REQUIRED)'!$F$60:$F$63,MATCH(E45,'Overview (RESPONSES REQUIRED)'!$B$60:$B$63,0)),FALSE,TRUE)</f>
        <v>0</v>
      </c>
      <c r="BN45" s="17" t="b">
        <f>IF(INDEX('Overview (RESPONSES REQUIRED)'!$D$60:$D$63,MATCH(E45,'Overview (RESPONSES REQUIRED)'!$B$60:$B$63,0)) = "Y", TRUE, FALSE)</f>
        <v>0</v>
      </c>
      <c r="BO45" s="17" t="str">
        <f t="shared" si="4"/>
        <v>N</v>
      </c>
    </row>
    <row r="46" spans="1:67" ht="27" x14ac:dyDescent="0.15">
      <c r="A46" s="17" t="s">
        <v>2469</v>
      </c>
      <c r="B46" s="17">
        <v>3</v>
      </c>
      <c r="C46" s="17">
        <v>2</v>
      </c>
      <c r="D46" s="17">
        <v>16</v>
      </c>
      <c r="E46" s="17" t="s">
        <v>2458</v>
      </c>
      <c r="F46" s="17" t="str">
        <f>IF('ENDC-NRCA'!S49="Y", "Y", IF('ENDC-NRCA'!S49="N", "N", 0))</f>
        <v>N</v>
      </c>
      <c r="G46" s="17" t="str">
        <f>IFERROR(AND(OR(G1:H45,$BK46)=TRUE,IF(SEARCH(G$1,$A46)&gt;0,TRUE,FALSE)),"")</f>
        <v/>
      </c>
      <c r="H46" s="17" t="b">
        <f>IFERROR(AND(OR(H1:H45,$BK46)=TRUE,IF(SEARCH(H$1,$A46)&gt;0,TRUE,FALSE)),"")</f>
        <v>0</v>
      </c>
      <c r="I46" s="17" t="str">
        <f>IFERROR(AND(OR(I1:L45,$BK46)=TRUE,IF(SEARCH(I$1,$A46)&gt;0,TRUE,FALSE)),"")</f>
        <v/>
      </c>
      <c r="J46" s="17" t="str">
        <f>IFERROR(AND(OR(J1:L45,$BK46)=TRUE,IF(SEARCH(J$1,$A46)&gt;0,TRUE,FALSE)),"")</f>
        <v/>
      </c>
      <c r="K46" s="17" t="str">
        <f>IFERROR(AND(OR(K1:L45,$BK46)=TRUE,IF(SEARCH(K$1,$A46)&gt;0,TRUE,FALSE)),"")</f>
        <v/>
      </c>
      <c r="L46" s="17" t="b">
        <f>IFERROR(AND(OR(L1:L45,$BK46)=TRUE,IF(SEARCH(L$1,$A46)&gt;0,TRUE,FALSE)),"")</f>
        <v>0</v>
      </c>
      <c r="M46" s="17" t="str">
        <f>IFERROR(AND(OR(M1:M45,$BK46)=TRUE,IF(SEARCH(M$1,$A46)&gt;0,TRUE,FALSE)),"")</f>
        <v/>
      </c>
      <c r="N46" s="17" t="str">
        <f>IFERROR(AND(OR(N1:Q45,$BK46)=TRUE,IF(SEARCH(N$1,$A46)&gt;0,TRUE,FALSE)),"")</f>
        <v/>
      </c>
      <c r="O46" s="17" t="b">
        <f>IFERROR(AND(OR(O1:Q45,$BK46)=TRUE,IF(SEARCH(O$1,$A46)&gt;0,TRUE,FALSE)),"")</f>
        <v>0</v>
      </c>
      <c r="P46" s="17" t="str">
        <f>IFERROR(AND(OR(P1:Q45,$BK46)=TRUE,IF(SEARCH(P$1,$A46)&gt;0,TRUE,FALSE)),"")</f>
        <v/>
      </c>
      <c r="Q46" s="17" t="str">
        <f>IFERROR(AND(OR(Q1:Q45,$BK46)=TRUE,IF(SEARCH(Q$1,$A46)&gt;0,TRUE,FALSE)),"")</f>
        <v/>
      </c>
      <c r="R46" s="17" t="b">
        <f>IFERROR(AND(OR(R1:S45,$BK46)=TRUE,IF(SEARCH(R$1,$A46)&gt;0,TRUE,FALSE)),"")</f>
        <v>0</v>
      </c>
      <c r="S46" s="17" t="str">
        <f>IFERROR(AND(OR(S1:S45,$BK46)=TRUE,IF(SEARCH(S$1,$A46)&gt;0,TRUE,FALSE)),"")</f>
        <v/>
      </c>
      <c r="T46" s="17" t="str">
        <f>IFERROR(AND(OR(T1:T45,$BK46)=TRUE,IF(SEARCH(T$1,$A46)&gt;0,TRUE,FALSE)),"")</f>
        <v/>
      </c>
      <c r="U46" s="17" t="str">
        <f>IFERROR(AND(OR(U1:V45,$BK46)=TRUE,IF(SEARCH(U$1,$A46)&gt;0,TRUE,FALSE)),"")</f>
        <v/>
      </c>
      <c r="V46" s="17" t="str">
        <f>IFERROR(AND(OR(V1:V45,$BK46)=TRUE,IF(SEARCH(V$1,$A46)&gt;0,TRUE,FALSE)),"")</f>
        <v/>
      </c>
      <c r="W46" s="17" t="str">
        <f>IFERROR(AND(OR(W1:Z45,$BK46)=TRUE,IF(SEARCH(W$1,$A46)&gt;0,TRUE,FALSE)),"")</f>
        <v/>
      </c>
      <c r="X46" s="17" t="str">
        <f>IFERROR(AND(OR(X1:Z45,$BK46)=TRUE,IF(SEARCH(X$1,$A46)&gt;0,TRUE,FALSE)),"")</f>
        <v/>
      </c>
      <c r="Y46" s="17" t="str">
        <f>IFERROR(AND(OR(Y1:Z45,$BK46)=TRUE,IF(SEARCH(Y$1,$A46)&gt;0,TRUE,FALSE)),"")</f>
        <v/>
      </c>
      <c r="Z46" s="17" t="str">
        <f>IFERROR(AND(OR(Z1:Z45,$BK46)=TRUE,IF(SEARCH(Z$1,$A46)&gt;0,TRUE,FALSE)),"")</f>
        <v/>
      </c>
      <c r="AA46" s="17" t="str">
        <f>IFERROR(AND(OR(AA1:AA45,$BK46)=TRUE,IF(SEARCH(AA$1,$A46)&gt;0,TRUE,FALSE)),"")</f>
        <v/>
      </c>
      <c r="AB46" s="17" t="str">
        <f>IFERROR(AND(OR(AB1:AE45,$BK46)=TRUE,IF(SEARCH(AB$1,$A46)&gt;0,TRUE,FALSE)),"")</f>
        <v/>
      </c>
      <c r="AC46" s="17" t="str">
        <f>IFERROR(AND(OR(AC1:AE45,$BK46)=TRUE,IF(SEARCH(AC$1,$A46)&gt;0,TRUE,FALSE)),"")</f>
        <v/>
      </c>
      <c r="AD46" s="17" t="str">
        <f>IFERROR(AND(OR(AD1:AE45,$BK46)=TRUE,IF(SEARCH(AD$1,$A46)&gt;0,TRUE,FALSE)),"")</f>
        <v/>
      </c>
      <c r="AE46" s="17" t="str">
        <f>IFERROR(AND(OR(AE1:AE45,$BK46)=TRUE,IF(SEARCH(AE$1,$A46)&gt;0,TRUE,FALSE)),"")</f>
        <v/>
      </c>
      <c r="AF46" s="17" t="b">
        <f>IFERROR(AND(OR(AF1:AG45,$BK46)=TRUE,IF(SEARCH(AF$1,$A46)&gt;0,TRUE,FALSE)),"")</f>
        <v>0</v>
      </c>
      <c r="AG46" s="17" t="str">
        <f>IFERROR(AND(OR(AG1:AG45,$BK46)=TRUE,IF(SEARCH(AG$1,$A46)&gt;0,TRUE,FALSE)),"")</f>
        <v/>
      </c>
      <c r="AH46" s="17" t="str">
        <f>IFERROR(AND(OR(AH1:AH45,$BK46)=TRUE,IF(SEARCH(AH$1,$A46)&gt;0,TRUE,FALSE)),"")</f>
        <v/>
      </c>
      <c r="AI46" s="17" t="b">
        <f>IFERROR(AND(OR(AI1:AL45,$BK46)=TRUE,IF(SEARCH(AI$1,$A46)&gt;0,TRUE,FALSE)),"")</f>
        <v>0</v>
      </c>
      <c r="AJ46" s="17" t="str">
        <f>IFERROR(AND(OR(AJ1:AL45,$BK46)=TRUE,IF(SEARCH(AJ$1,$A46)&gt;0,TRUE,FALSE)),"")</f>
        <v/>
      </c>
      <c r="AK46" s="17" t="str">
        <f>IFERROR(AND(OR(AK1:AL45,$BK46)=TRUE,IF(SEARCH(AK$1,$A46)&gt;0,TRUE,FALSE)),"")</f>
        <v/>
      </c>
      <c r="AL46" s="17" t="str">
        <f>IFERROR(AND(OR(AL1:AL45,$BK46)=TRUE,IF(SEARCH(AL$1,$A46)&gt;0,TRUE,FALSE)),"")</f>
        <v/>
      </c>
      <c r="AM46" s="17" t="str">
        <f>IFERROR(AND(OR(AM1:AO45,$BK46)=TRUE,IF(SEARCH(AM$1,$A46)&gt;0,TRUE,FALSE)),"")</f>
        <v/>
      </c>
      <c r="AN46" s="17" t="str">
        <f>IFERROR(AND(OR(AN1:AO45,$BK46)=TRUE,IF(SEARCH(AN$1,$A46)&gt;0,TRUE,FALSE)),"")</f>
        <v/>
      </c>
      <c r="AO46" s="17" t="str">
        <f>IFERROR(AND(OR(AO1:AO45,$BK46)=TRUE,IF(SEARCH(AO$1,$A46)&gt;0,TRUE,FALSE)),"")</f>
        <v/>
      </c>
      <c r="AP46" s="17" t="str">
        <f>IFERROR(AND(OR(AO1:AP45,$BK46)=TRUE,IF(SEARCH(AP$1,$A46)&gt;0,TRUE,FALSE)),"")</f>
        <v/>
      </c>
      <c r="AQ46" s="17" t="str">
        <f>IFERROR(AND(OR(AO1:AQ45,$BK46)=TRUE,IF(SEARCH(AQ$1,$A46)&gt;0,TRUE,FALSE)),"")</f>
        <v/>
      </c>
      <c r="AR46" s="17" t="str">
        <f>IFERROR(AND(OR(AO1:AR45,$BK46)=TRUE,IF(SEARCH(AR$1,$A46)&gt;0,TRUE,FALSE)),"")</f>
        <v/>
      </c>
      <c r="AS46" s="17" t="str">
        <f>IFERROR(AND(OR(AO1:AS45,$BK46)=TRUE,IF(SEARCH(AS$1,$A46)&gt;0,TRUE,FALSE)),"")</f>
        <v/>
      </c>
      <c r="AT46" s="17" t="str">
        <f>IFERROR(AND(OR(AO1:AT45,$BK46)=TRUE,IF(SEARCH(AT$1,$A46)&gt;0,TRUE,FALSE)),"")</f>
        <v/>
      </c>
      <c r="AU46" s="17" t="str">
        <f>IFERROR(AND(OR(AO1:AU45,$BK46)=TRUE,IF(SEARCH(AU$1,$A46)&gt;0,TRUE,FALSE)),"")</f>
        <v/>
      </c>
      <c r="AV46" s="17" t="str">
        <f>IFERROR(AND(OR(AO1:AV45,$BK46)=TRUE,IF(SEARCH(AV$1,$A46)&gt;0,TRUE,FALSE)),"")</f>
        <v/>
      </c>
      <c r="AW46" s="17" t="str">
        <f>IFERROR(AND(OR(AO1:AW45,$BK46)=TRUE,IF(SEARCH(AW$1,$A46)&gt;0,TRUE,FALSE)),"")</f>
        <v/>
      </c>
      <c r="AX46" s="17" t="str">
        <f>IFERROR(AND(OR(AO1:AX45,$BK46)=TRUE,IF(SEARCH(AX$1,$A46)&gt;0,TRUE,FALSE)),"")</f>
        <v/>
      </c>
      <c r="AY46" s="17" t="str">
        <f>IFERROR(AND(OR(AO1:AY45,$BK46)=TRUE,IF(SEARCH(AY$1,$A46)&gt;0,TRUE,FALSE)),"")</f>
        <v/>
      </c>
      <c r="AZ46" s="17" t="str">
        <f>IFERROR(AND(OR(AO1:AZ45,$BK46)=TRUE,IF(SEARCH(AZ$1,$A46)&gt;0,TRUE,FALSE)),"")</f>
        <v/>
      </c>
      <c r="BA46" s="17" t="str">
        <f>IFERROR(AND(OR(AO1:BA45,$BK46)=TRUE,IF(SEARCH(BA$1,$A46)&gt;0,TRUE,FALSE)),"")</f>
        <v/>
      </c>
      <c r="BB46" s="17" t="str">
        <f>IFERROR(AND(OR(AO1:BB45,$BK46)=TRUE,IF(SEARCH(BB$1,$A46)&gt;0,TRUE,FALSE)),"")</f>
        <v/>
      </c>
      <c r="BC46" s="17" t="str">
        <f>IFERROR(AND(OR(AO1:BC45,$BK46)=TRUE,IF(SEARCH(BC$1,$A46)&gt;0,TRUE,FALSE)),"")</f>
        <v/>
      </c>
      <c r="BD46" s="17" t="str">
        <f>IFERROR(AND(OR(AO1:BD45,$BK46)=TRUE,IF(SEARCH(BD$1,$A46)&gt;0,TRUE,FALSE)),"")</f>
        <v/>
      </c>
      <c r="BE46" s="17" t="str">
        <f>IFERROR(AND(OR(AO1:BE45,$BK46)=TRUE,IF(SEARCH(BE$1,$A46)&gt;0,TRUE,FALSE)),"")</f>
        <v/>
      </c>
      <c r="BF46" s="17" t="str">
        <f>IFERROR(AND(OR(AO1:BF45,$BK46)=TRUE,IF(SEARCH(BF$1,$A46)&gt;0,TRUE,FALSE)),"")</f>
        <v/>
      </c>
      <c r="BG46" s="17" t="str">
        <f>IFERROR(AND(OR(AO1:BG45,$BK46)=TRUE,IF(SEARCH(BG$1,$A46)&gt;0,TRUE,FALSE)),"")</f>
        <v/>
      </c>
      <c r="BH46" s="17" t="str">
        <f>IFERROR(AND(OR(AO1:BH45,$BK46)=TRUE,IF(SEARCH(BH$1,$A46)&gt;0,TRUE,FALSE)),"")</f>
        <v/>
      </c>
      <c r="BI46" s="17">
        <f t="shared" si="0"/>
        <v>0</v>
      </c>
      <c r="BJ46" s="17" t="b">
        <f t="shared" si="1"/>
        <v>0</v>
      </c>
      <c r="BK46" s="17" t="b">
        <f t="shared" si="2"/>
        <v>0</v>
      </c>
      <c r="BL46" s="17" t="b">
        <f t="shared" si="3"/>
        <v>0</v>
      </c>
      <c r="BM46" s="17" t="b">
        <f>IF(D46&gt;INDEX('Overview (RESPONSES REQUIRED)'!$F$60:$F$63,MATCH(E46,'Overview (RESPONSES REQUIRED)'!$B$60:$B$63,0)),FALSE,TRUE)</f>
        <v>0</v>
      </c>
      <c r="BN46" s="17" t="b">
        <f>IF(INDEX('Overview (RESPONSES REQUIRED)'!$D$60:$D$63,MATCH(E46,'Overview (RESPONSES REQUIRED)'!$B$60:$B$63,0)) = "Y", TRUE, FALSE)</f>
        <v>0</v>
      </c>
      <c r="BO46" s="17" t="str">
        <f t="shared" si="4"/>
        <v>N</v>
      </c>
    </row>
    <row r="47" spans="1:67" ht="27" x14ac:dyDescent="0.15">
      <c r="A47" s="17" t="s">
        <v>2470</v>
      </c>
      <c r="B47" s="17">
        <v>3</v>
      </c>
      <c r="C47" s="17">
        <v>2</v>
      </c>
      <c r="D47" s="17">
        <v>16</v>
      </c>
      <c r="E47" s="17" t="s">
        <v>2424</v>
      </c>
      <c r="F47" s="17" t="str">
        <f>IF('ENDC-NRCA'!S50="Y", "Y", IF('ENDC-NRCA'!S50="N", "N", 0))</f>
        <v>N</v>
      </c>
      <c r="G47" s="17" t="str">
        <f>IFERROR(AND(OR(G1:H46,$BK47)=TRUE,IF(SEARCH(G$1,$A47)&gt;0,TRUE,FALSE)),"")</f>
        <v/>
      </c>
      <c r="H47" s="17" t="b">
        <f>IFERROR(AND(OR(H1:H46,$BK47)=TRUE,IF(SEARCH(H$1,$A47)&gt;0,TRUE,FALSE)),"")</f>
        <v>0</v>
      </c>
      <c r="I47" s="17" t="str">
        <f>IFERROR(AND(OR(I1:L46,$BK47)=TRUE,IF(SEARCH(I$1,$A47)&gt;0,TRUE,FALSE)),"")</f>
        <v/>
      </c>
      <c r="J47" s="17" t="b">
        <f>IFERROR(AND(OR(J1:L46,$BK47)=TRUE,IF(SEARCH(J$1,$A47)&gt;0,TRUE,FALSE)),"")</f>
        <v>0</v>
      </c>
      <c r="K47" s="17" t="str">
        <f>IFERROR(AND(OR(K1:L46,$BK47)=TRUE,IF(SEARCH(K$1,$A47)&gt;0,TRUE,FALSE)),"")</f>
        <v/>
      </c>
      <c r="L47" s="17" t="str">
        <f>IFERROR(AND(OR(L1:L46,$BK47)=TRUE,IF(SEARCH(L$1,$A47)&gt;0,TRUE,FALSE)),"")</f>
        <v/>
      </c>
      <c r="M47" s="17" t="b">
        <f>IFERROR(AND(OR(M1:M46,$BK47)=TRUE,IF(SEARCH(M$1,$A47)&gt;0,TRUE,FALSE)),"")</f>
        <v>0</v>
      </c>
      <c r="N47" s="17" t="str">
        <f>IFERROR(AND(OR(N1:Q46,$BK47)=TRUE,IF(SEARCH(N$1,$A47)&gt;0,TRUE,FALSE)),"")</f>
        <v/>
      </c>
      <c r="O47" s="17" t="str">
        <f>IFERROR(AND(OR(O1:Q46,$BK47)=TRUE,IF(SEARCH(O$1,$A47)&gt;0,TRUE,FALSE)),"")</f>
        <v/>
      </c>
      <c r="P47" s="17" t="str">
        <f>IFERROR(AND(OR(P1:Q46,$BK47)=TRUE,IF(SEARCH(P$1,$A47)&gt;0,TRUE,FALSE)),"")</f>
        <v/>
      </c>
      <c r="Q47" s="17" t="b">
        <f>IFERROR(AND(OR(Q1:Q46,$BK47)=TRUE,IF(SEARCH(Q$1,$A47)&gt;0,TRUE,FALSE)),"")</f>
        <v>0</v>
      </c>
      <c r="R47" s="17" t="str">
        <f>IFERROR(AND(OR(R1:S46,$BK47)=TRUE,IF(SEARCH(R$1,$A47)&gt;0,TRUE,FALSE)),"")</f>
        <v/>
      </c>
      <c r="S47" s="17" t="str">
        <f>IFERROR(AND(OR(S1:S46,$BK47)=TRUE,IF(SEARCH(S$1,$A47)&gt;0,TRUE,FALSE)),"")</f>
        <v/>
      </c>
      <c r="T47" s="17" t="str">
        <f>IFERROR(AND(OR(T1:T46,$BK47)=TRUE,IF(SEARCH(T$1,$A47)&gt;0,TRUE,FALSE)),"")</f>
        <v/>
      </c>
      <c r="U47" s="17" t="str">
        <f>IFERROR(AND(OR(U1:V46,$BK47)=TRUE,IF(SEARCH(U$1,$A47)&gt;0,TRUE,FALSE)),"")</f>
        <v/>
      </c>
      <c r="V47" s="17" t="str">
        <f>IFERROR(AND(OR(V1:V46,$BK47)=TRUE,IF(SEARCH(V$1,$A47)&gt;0,TRUE,FALSE)),"")</f>
        <v/>
      </c>
      <c r="W47" s="17" t="str">
        <f>IFERROR(AND(OR(W1:Z46,$BK47)=TRUE,IF(SEARCH(W$1,$A47)&gt;0,TRUE,FALSE)),"")</f>
        <v/>
      </c>
      <c r="X47" s="17" t="str">
        <f>IFERROR(AND(OR(X1:Z46,$BK47)=TRUE,IF(SEARCH(X$1,$A47)&gt;0,TRUE,FALSE)),"")</f>
        <v/>
      </c>
      <c r="Y47" s="17" t="str">
        <f>IFERROR(AND(OR(Y1:Z46,$BK47)=TRUE,IF(SEARCH(Y$1,$A47)&gt;0,TRUE,FALSE)),"")</f>
        <v/>
      </c>
      <c r="Z47" s="17" t="str">
        <f>IFERROR(AND(OR(Z1:Z46,$BK47)=TRUE,IF(SEARCH(Z$1,$A47)&gt;0,TRUE,FALSE)),"")</f>
        <v/>
      </c>
      <c r="AA47" s="17" t="b">
        <f>IFERROR(AND(OR(AA1:AA46,$BK47)=TRUE,IF(SEARCH(AA$1,$A47)&gt;0,TRUE,FALSE)),"")</f>
        <v>0</v>
      </c>
      <c r="AB47" s="17" t="str">
        <f>IFERROR(AND(OR(AB1:AE46,$BK47)=TRUE,IF(SEARCH(AB$1,$A47)&gt;0,TRUE,FALSE)),"")</f>
        <v/>
      </c>
      <c r="AC47" s="17" t="str">
        <f>IFERROR(AND(OR(AC1:AE46,$BK47)=TRUE,IF(SEARCH(AC$1,$A47)&gt;0,TRUE,FALSE)),"")</f>
        <v/>
      </c>
      <c r="AD47" s="17" t="str">
        <f>IFERROR(AND(OR(AD1:AE46,$BK47)=TRUE,IF(SEARCH(AD$1,$A47)&gt;0,TRUE,FALSE)),"")</f>
        <v/>
      </c>
      <c r="AE47" s="17" t="str">
        <f>IFERROR(AND(OR(AE1:AE46,$BK47)=TRUE,IF(SEARCH(AE$1,$A47)&gt;0,TRUE,FALSE)),"")</f>
        <v/>
      </c>
      <c r="AF47" s="17" t="str">
        <f>IFERROR(AND(OR(AF1:AG46,$BK47)=TRUE,IF(SEARCH(AF$1,$A47)&gt;0,TRUE,FALSE)),"")</f>
        <v/>
      </c>
      <c r="AG47" s="17" t="str">
        <f>IFERROR(AND(OR(AG1:AG46,$BK47)=TRUE,IF(SEARCH(AG$1,$A47)&gt;0,TRUE,FALSE)),"")</f>
        <v/>
      </c>
      <c r="AH47" s="17" t="str">
        <f>IFERROR(AND(OR(AH1:AH46,$BK47)=TRUE,IF(SEARCH(AH$1,$A47)&gt;0,TRUE,FALSE)),"")</f>
        <v/>
      </c>
      <c r="AI47" s="17" t="b">
        <f>IFERROR(AND(OR(AI1:AL46,$BK47)=TRUE,IF(SEARCH(AI$1,$A47)&gt;0,TRUE,FALSE)),"")</f>
        <v>0</v>
      </c>
      <c r="AJ47" s="17" t="str">
        <f>IFERROR(AND(OR(AJ1:AL46,$BK47)=TRUE,IF(SEARCH(AJ$1,$A47)&gt;0,TRUE,FALSE)),"")</f>
        <v/>
      </c>
      <c r="AK47" s="17" t="str">
        <f>IFERROR(AND(OR(AK1:AL46,$BK47)=TRUE,IF(SEARCH(AK$1,$A47)&gt;0,TRUE,FALSE)),"")</f>
        <v/>
      </c>
      <c r="AL47" s="17" t="str">
        <f>IFERROR(AND(OR(AL1:AL46,$BK47)=TRUE,IF(SEARCH(AL$1,$A47)&gt;0,TRUE,FALSE)),"")</f>
        <v/>
      </c>
      <c r="AM47" s="17" t="str">
        <f>IFERROR(AND(OR(AM1:AO46,$BK47)=TRUE,IF(SEARCH(AM$1,$A47)&gt;0,TRUE,FALSE)),"")</f>
        <v/>
      </c>
      <c r="AN47" s="17" t="str">
        <f>IFERROR(AND(OR(AN1:AO46,$BK47)=TRUE,IF(SEARCH(AN$1,$A47)&gt;0,TRUE,FALSE)),"")</f>
        <v/>
      </c>
      <c r="AO47" s="17" t="str">
        <f>IFERROR(AND(OR(AO1:AO46,$BK47)=TRUE,IF(SEARCH(AO$1,$A47)&gt;0,TRUE,FALSE)),"")</f>
        <v/>
      </c>
      <c r="AP47" s="17" t="str">
        <f>IFERROR(AND(OR(AO1:AP46,$BK47)=TRUE,IF(SEARCH(AP$1,$A47)&gt;0,TRUE,FALSE)),"")</f>
        <v/>
      </c>
      <c r="AQ47" s="17" t="str">
        <f>IFERROR(AND(OR(AO1:AQ46,$BK47)=TRUE,IF(SEARCH(AQ$1,$A47)&gt;0,TRUE,FALSE)),"")</f>
        <v/>
      </c>
      <c r="AR47" s="17" t="str">
        <f>IFERROR(AND(OR(AO1:AR46,$BK47)=TRUE,IF(SEARCH(AR$1,$A47)&gt;0,TRUE,FALSE)),"")</f>
        <v/>
      </c>
      <c r="AS47" s="17" t="str">
        <f>IFERROR(AND(OR(AO1:AS46,$BK47)=TRUE,IF(SEARCH(AS$1,$A47)&gt;0,TRUE,FALSE)),"")</f>
        <v/>
      </c>
      <c r="AT47" s="17" t="str">
        <f>IFERROR(AND(OR(AO1:AT46,$BK47)=TRUE,IF(SEARCH(AT$1,$A47)&gt;0,TRUE,FALSE)),"")</f>
        <v/>
      </c>
      <c r="AU47" s="17" t="str">
        <f>IFERROR(AND(OR(AO1:AU46,$BK47)=TRUE,IF(SEARCH(AU$1,$A47)&gt;0,TRUE,FALSE)),"")</f>
        <v/>
      </c>
      <c r="AV47" s="17" t="str">
        <f>IFERROR(AND(OR(AO1:AV46,$BK47)=TRUE,IF(SEARCH(AV$1,$A47)&gt;0,TRUE,FALSE)),"")</f>
        <v/>
      </c>
      <c r="AW47" s="17" t="str">
        <f>IFERROR(AND(OR(AO1:AW46,$BK47)=TRUE,IF(SEARCH(AW$1,$A47)&gt;0,TRUE,FALSE)),"")</f>
        <v/>
      </c>
      <c r="AX47" s="17" t="str">
        <f>IFERROR(AND(OR(AO1:AX46,$BK47)=TRUE,IF(SEARCH(AX$1,$A47)&gt;0,TRUE,FALSE)),"")</f>
        <v/>
      </c>
      <c r="AY47" s="17" t="str">
        <f>IFERROR(AND(OR(AO1:AY46,$BK47)=TRUE,IF(SEARCH(AY$1,$A47)&gt;0,TRUE,FALSE)),"")</f>
        <v/>
      </c>
      <c r="AZ47" s="17" t="str">
        <f>IFERROR(AND(OR(AO1:AZ46,$BK47)=TRUE,IF(SEARCH(AZ$1,$A47)&gt;0,TRUE,FALSE)),"")</f>
        <v/>
      </c>
      <c r="BA47" s="17" t="str">
        <f>IFERROR(AND(OR(AO1:BA46,$BK47)=TRUE,IF(SEARCH(BA$1,$A47)&gt;0,TRUE,FALSE)),"")</f>
        <v/>
      </c>
      <c r="BB47" s="17" t="str">
        <f>IFERROR(AND(OR(AO1:BB46,$BK47)=TRUE,IF(SEARCH(BB$1,$A47)&gt;0,TRUE,FALSE)),"")</f>
        <v/>
      </c>
      <c r="BC47" s="17" t="str">
        <f>IFERROR(AND(OR(AO1:BC46,$BK47)=TRUE,IF(SEARCH(BC$1,$A47)&gt;0,TRUE,FALSE)),"")</f>
        <v/>
      </c>
      <c r="BD47" s="17" t="str">
        <f>IFERROR(AND(OR(AO1:BD46,$BK47)=TRUE,IF(SEARCH(BD$1,$A47)&gt;0,TRUE,FALSE)),"")</f>
        <v/>
      </c>
      <c r="BE47" s="17" t="str">
        <f>IFERROR(AND(OR(AO1:BE46,$BK47)=TRUE,IF(SEARCH(BE$1,$A47)&gt;0,TRUE,FALSE)),"")</f>
        <v/>
      </c>
      <c r="BF47" s="17" t="str">
        <f>IFERROR(AND(OR(AO1:BF46,$BK47)=TRUE,IF(SEARCH(BF$1,$A47)&gt;0,TRUE,FALSE)),"")</f>
        <v/>
      </c>
      <c r="BG47" s="17" t="str">
        <f>IFERROR(AND(OR(AO1:BG46,$BK47)=TRUE,IF(SEARCH(BG$1,$A47)&gt;0,TRUE,FALSE)),"")</f>
        <v/>
      </c>
      <c r="BH47" s="17" t="str">
        <f>IFERROR(AND(OR(AO1:BH46,$BK47)=TRUE,IF(SEARCH(BH$1,$A47)&gt;0,TRUE,FALSE)),"")</f>
        <v/>
      </c>
      <c r="BI47" s="17">
        <f t="shared" si="0"/>
        <v>0</v>
      </c>
      <c r="BJ47" s="17" t="b">
        <f t="shared" si="1"/>
        <v>0</v>
      </c>
      <c r="BK47" s="17" t="b">
        <f t="shared" si="2"/>
        <v>0</v>
      </c>
      <c r="BL47" s="17" t="b">
        <f t="shared" si="3"/>
        <v>0</v>
      </c>
      <c r="BM47" s="17" t="b">
        <f>IF(D47&gt;INDEX('Overview (RESPONSES REQUIRED)'!$F$60:$F$63,MATCH(E47,'Overview (RESPONSES REQUIRED)'!$B$60:$B$63,0)),FALSE,TRUE)</f>
        <v>0</v>
      </c>
      <c r="BN47" s="17" t="b">
        <f>IF(INDEX('Overview (RESPONSES REQUIRED)'!$D$60:$D$63,MATCH(E47,'Overview (RESPONSES REQUIRED)'!$B$60:$B$63,0)) = "Y", TRUE, FALSE)</f>
        <v>0</v>
      </c>
      <c r="BO47" s="17" t="str">
        <f t="shared" si="4"/>
        <v>N</v>
      </c>
    </row>
    <row r="48" spans="1:67" ht="27" x14ac:dyDescent="0.15">
      <c r="A48" s="17" t="s">
        <v>2471</v>
      </c>
      <c r="B48" s="17">
        <v>3</v>
      </c>
      <c r="C48" s="17">
        <v>2</v>
      </c>
      <c r="D48" s="17">
        <v>16</v>
      </c>
      <c r="E48" s="17" t="s">
        <v>2458</v>
      </c>
      <c r="F48" s="17" t="str">
        <f>IF('ENDC-NRCA'!S51="Y", "Y", IF('ENDC-NRCA'!S51="N", "N", 0))</f>
        <v>N</v>
      </c>
      <c r="G48" s="17" t="str">
        <f>IFERROR(AND(OR(G1:H47,$BK48)=TRUE,IF(SEARCH(G$1,$A48)&gt;0,TRUE,FALSE)),"")</f>
        <v/>
      </c>
      <c r="H48" s="17" t="b">
        <f>IFERROR(AND(OR(H1:H47,$BK48)=TRUE,IF(SEARCH(H$1,$A48)&gt;0,TRUE,FALSE)),"")</f>
        <v>0</v>
      </c>
      <c r="I48" s="17" t="str">
        <f>IFERROR(AND(OR(I1:L47,$BK48)=TRUE,IF(SEARCH(I$1,$A48)&gt;0,TRUE,FALSE)),"")</f>
        <v/>
      </c>
      <c r="J48" s="17" t="b">
        <f>IFERROR(AND(OR(J1:L47,$BK48)=TRUE,IF(SEARCH(J$1,$A48)&gt;0,TRUE,FALSE)),"")</f>
        <v>0</v>
      </c>
      <c r="K48" s="17" t="str">
        <f>IFERROR(AND(OR(K1:L47,$BK48)=TRUE,IF(SEARCH(K$1,$A48)&gt;0,TRUE,FALSE)),"")</f>
        <v/>
      </c>
      <c r="L48" s="17" t="str">
        <f>IFERROR(AND(OR(L1:L47,$BK48)=TRUE,IF(SEARCH(L$1,$A48)&gt;0,TRUE,FALSE)),"")</f>
        <v/>
      </c>
      <c r="M48" s="17" t="str">
        <f>IFERROR(AND(OR(M1:M47,$BK48)=TRUE,IF(SEARCH(M$1,$A48)&gt;0,TRUE,FALSE)),"")</f>
        <v/>
      </c>
      <c r="N48" s="17" t="str">
        <f>IFERROR(AND(OR(N1:Q47,$BK48)=TRUE,IF(SEARCH(N$1,$A48)&gt;0,TRUE,FALSE)),"")</f>
        <v/>
      </c>
      <c r="O48" s="17" t="str">
        <f>IFERROR(AND(OR(O1:Q47,$BK48)=TRUE,IF(SEARCH(O$1,$A48)&gt;0,TRUE,FALSE)),"")</f>
        <v/>
      </c>
      <c r="P48" s="17" t="str">
        <f>IFERROR(AND(OR(P1:Q47,$BK48)=TRUE,IF(SEARCH(P$1,$A48)&gt;0,TRUE,FALSE)),"")</f>
        <v/>
      </c>
      <c r="Q48" s="17" t="b">
        <f>IFERROR(AND(OR(Q1:Q47,$BK48)=TRUE,IF(SEARCH(Q$1,$A48)&gt;0,TRUE,FALSE)),"")</f>
        <v>0</v>
      </c>
      <c r="R48" s="17" t="b">
        <f>IFERROR(AND(OR(R1:S47,$BK48)=TRUE,IF(SEARCH(R$1,$A48)&gt;0,TRUE,FALSE)),"")</f>
        <v>0</v>
      </c>
      <c r="S48" s="17" t="str">
        <f>IFERROR(AND(OR(S1:S47,$BK48)=TRUE,IF(SEARCH(S$1,$A48)&gt;0,TRUE,FALSE)),"")</f>
        <v/>
      </c>
      <c r="T48" s="17" t="str">
        <f>IFERROR(AND(OR(T1:T47,$BK48)=TRUE,IF(SEARCH(T$1,$A48)&gt;0,TRUE,FALSE)),"")</f>
        <v/>
      </c>
      <c r="U48" s="17" t="str">
        <f>IFERROR(AND(OR(U1:V47,$BK48)=TRUE,IF(SEARCH(U$1,$A48)&gt;0,TRUE,FALSE)),"")</f>
        <v/>
      </c>
      <c r="V48" s="17" t="str">
        <f>IFERROR(AND(OR(V1:V47,$BK48)=TRUE,IF(SEARCH(V$1,$A48)&gt;0,TRUE,FALSE)),"")</f>
        <v/>
      </c>
      <c r="W48" s="17" t="str">
        <f>IFERROR(AND(OR(W1:Z47,$BK48)=TRUE,IF(SEARCH(W$1,$A48)&gt;0,TRUE,FALSE)),"")</f>
        <v/>
      </c>
      <c r="X48" s="17" t="str">
        <f>IFERROR(AND(OR(X1:Z47,$BK48)=TRUE,IF(SEARCH(X$1,$A48)&gt;0,TRUE,FALSE)),"")</f>
        <v/>
      </c>
      <c r="Y48" s="17" t="str">
        <f>IFERROR(AND(OR(Y1:Z47,$BK48)=TRUE,IF(SEARCH(Y$1,$A48)&gt;0,TRUE,FALSE)),"")</f>
        <v/>
      </c>
      <c r="Z48" s="17" t="str">
        <f>IFERROR(AND(OR(Z1:Z47,$BK48)=TRUE,IF(SEARCH(Z$1,$A48)&gt;0,TRUE,FALSE)),"")</f>
        <v/>
      </c>
      <c r="AA48" s="17" t="str">
        <f>IFERROR(AND(OR(AA1:AA47,$BK48)=TRUE,IF(SEARCH(AA$1,$A48)&gt;0,TRUE,FALSE)),"")</f>
        <v/>
      </c>
      <c r="AB48" s="17" t="str">
        <f>IFERROR(AND(OR(AB1:AE47,$BK48)=TRUE,IF(SEARCH(AB$1,$A48)&gt;0,TRUE,FALSE)),"")</f>
        <v/>
      </c>
      <c r="AC48" s="17" t="str">
        <f>IFERROR(AND(OR(AC1:AE47,$BK48)=TRUE,IF(SEARCH(AC$1,$A48)&gt;0,TRUE,FALSE)),"")</f>
        <v/>
      </c>
      <c r="AD48" s="17" t="str">
        <f>IFERROR(AND(OR(AD1:AE47,$BK48)=TRUE,IF(SEARCH(AD$1,$A48)&gt;0,TRUE,FALSE)),"")</f>
        <v/>
      </c>
      <c r="AE48" s="17" t="str">
        <f>IFERROR(AND(OR(AE1:AE47,$BK48)=TRUE,IF(SEARCH(AE$1,$A48)&gt;0,TRUE,FALSE)),"")</f>
        <v/>
      </c>
      <c r="AF48" s="17" t="b">
        <f>IFERROR(AND(OR(AF1:AG47,$BK48)=TRUE,IF(SEARCH(AF$1,$A48)&gt;0,TRUE,FALSE)),"")</f>
        <v>0</v>
      </c>
      <c r="AG48" s="17" t="str">
        <f>IFERROR(AND(OR(AG1:AG47,$BK48)=TRUE,IF(SEARCH(AG$1,$A48)&gt;0,TRUE,FALSE)),"")</f>
        <v/>
      </c>
      <c r="AH48" s="17" t="str">
        <f>IFERROR(AND(OR(AH1:AH47,$BK48)=TRUE,IF(SEARCH(AH$1,$A48)&gt;0,TRUE,FALSE)),"")</f>
        <v/>
      </c>
      <c r="AI48" s="17" t="b">
        <f>IFERROR(AND(OR(AI1:AL47,$BK48)=TRUE,IF(SEARCH(AI$1,$A48)&gt;0,TRUE,FALSE)),"")</f>
        <v>0</v>
      </c>
      <c r="AJ48" s="17" t="str">
        <f>IFERROR(AND(OR(AJ1:AL47,$BK48)=TRUE,IF(SEARCH(AJ$1,$A48)&gt;0,TRUE,FALSE)),"")</f>
        <v/>
      </c>
      <c r="AK48" s="17" t="str">
        <f>IFERROR(AND(OR(AK1:AL47,$BK48)=TRUE,IF(SEARCH(AK$1,$A48)&gt;0,TRUE,FALSE)),"")</f>
        <v/>
      </c>
      <c r="AL48" s="17" t="str">
        <f>IFERROR(AND(OR(AL1:AL47,$BK48)=TRUE,IF(SEARCH(AL$1,$A48)&gt;0,TRUE,FALSE)),"")</f>
        <v/>
      </c>
      <c r="AM48" s="17" t="str">
        <f>IFERROR(AND(OR(AM1:AO47,$BK48)=TRUE,IF(SEARCH(AM$1,$A48)&gt;0,TRUE,FALSE)),"")</f>
        <v/>
      </c>
      <c r="AN48" s="17" t="str">
        <f>IFERROR(AND(OR(AN1:AO47,$BK48)=TRUE,IF(SEARCH(AN$1,$A48)&gt;0,TRUE,FALSE)),"")</f>
        <v/>
      </c>
      <c r="AO48" s="17" t="str">
        <f>IFERROR(AND(OR(AO1:AO47,$BK48)=TRUE,IF(SEARCH(AO$1,$A48)&gt;0,TRUE,FALSE)),"")</f>
        <v/>
      </c>
      <c r="AP48" s="17" t="str">
        <f>IFERROR(AND(OR(AO1:AP47,$BK48)=TRUE,IF(SEARCH(AP$1,$A48)&gt;0,TRUE,FALSE)),"")</f>
        <v/>
      </c>
      <c r="AQ48" s="17" t="str">
        <f>IFERROR(AND(OR(AO1:AQ47,$BK48)=TRUE,IF(SEARCH(AQ$1,$A48)&gt;0,TRUE,FALSE)),"")</f>
        <v/>
      </c>
      <c r="AR48" s="17" t="str">
        <f>IFERROR(AND(OR(AO1:AR47,$BK48)=TRUE,IF(SEARCH(AR$1,$A48)&gt;0,TRUE,FALSE)),"")</f>
        <v/>
      </c>
      <c r="AS48" s="17" t="str">
        <f>IFERROR(AND(OR(AO1:AS47,$BK48)=TRUE,IF(SEARCH(AS$1,$A48)&gt;0,TRUE,FALSE)),"")</f>
        <v/>
      </c>
      <c r="AT48" s="17" t="str">
        <f>IFERROR(AND(OR(AO1:AT47,$BK48)=TRUE,IF(SEARCH(AT$1,$A48)&gt;0,TRUE,FALSE)),"")</f>
        <v/>
      </c>
      <c r="AU48" s="17" t="str">
        <f>IFERROR(AND(OR(AO1:AU47,$BK48)=TRUE,IF(SEARCH(AU$1,$A48)&gt;0,TRUE,FALSE)),"")</f>
        <v/>
      </c>
      <c r="AV48" s="17" t="str">
        <f>IFERROR(AND(OR(AO1:AV47,$BK48)=TRUE,IF(SEARCH(AV$1,$A48)&gt;0,TRUE,FALSE)),"")</f>
        <v/>
      </c>
      <c r="AW48" s="17" t="str">
        <f>IFERROR(AND(OR(AO1:AW47,$BK48)=TRUE,IF(SEARCH(AW$1,$A48)&gt;0,TRUE,FALSE)),"")</f>
        <v/>
      </c>
      <c r="AX48" s="17" t="str">
        <f>IFERROR(AND(OR(AO1:AX47,$BK48)=TRUE,IF(SEARCH(AX$1,$A48)&gt;0,TRUE,FALSE)),"")</f>
        <v/>
      </c>
      <c r="AY48" s="17" t="str">
        <f>IFERROR(AND(OR(AO1:AY47,$BK48)=TRUE,IF(SEARCH(AY$1,$A48)&gt;0,TRUE,FALSE)),"")</f>
        <v/>
      </c>
      <c r="AZ48" s="17" t="str">
        <f>IFERROR(AND(OR(AO1:AZ47,$BK48)=TRUE,IF(SEARCH(AZ$1,$A48)&gt;0,TRUE,FALSE)),"")</f>
        <v/>
      </c>
      <c r="BA48" s="17" t="str">
        <f>IFERROR(AND(OR(AO1:BA47,$BK48)=TRUE,IF(SEARCH(BA$1,$A48)&gt;0,TRUE,FALSE)),"")</f>
        <v/>
      </c>
      <c r="BB48" s="17" t="str">
        <f>IFERROR(AND(OR(AO1:BB47,$BK48)=TRUE,IF(SEARCH(BB$1,$A48)&gt;0,TRUE,FALSE)),"")</f>
        <v/>
      </c>
      <c r="BC48" s="17" t="str">
        <f>IFERROR(AND(OR(AO1:BC47,$BK48)=TRUE,IF(SEARCH(BC$1,$A48)&gt;0,TRUE,FALSE)),"")</f>
        <v/>
      </c>
      <c r="BD48" s="17" t="str">
        <f>IFERROR(AND(OR(AO1:BD47,$BK48)=TRUE,IF(SEARCH(BD$1,$A48)&gt;0,TRUE,FALSE)),"")</f>
        <v/>
      </c>
      <c r="BE48" s="17" t="str">
        <f>IFERROR(AND(OR(AO1:BE47,$BK48)=TRUE,IF(SEARCH(BE$1,$A48)&gt;0,TRUE,FALSE)),"")</f>
        <v/>
      </c>
      <c r="BF48" s="17" t="str">
        <f>IFERROR(AND(OR(AO1:BF47,$BK48)=TRUE,IF(SEARCH(BF$1,$A48)&gt;0,TRUE,FALSE)),"")</f>
        <v/>
      </c>
      <c r="BG48" s="17" t="str">
        <f>IFERROR(AND(OR(AO1:BG47,$BK48)=TRUE,IF(SEARCH(BG$1,$A48)&gt;0,TRUE,FALSE)),"")</f>
        <v/>
      </c>
      <c r="BH48" s="17" t="str">
        <f>IFERROR(AND(OR(AO1:BH47,$BK48)=TRUE,IF(SEARCH(BH$1,$A48)&gt;0,TRUE,FALSE)),"")</f>
        <v/>
      </c>
      <c r="BI48" s="17">
        <f t="shared" si="0"/>
        <v>0</v>
      </c>
      <c r="BJ48" s="17" t="b">
        <f t="shared" si="1"/>
        <v>0</v>
      </c>
      <c r="BK48" s="17" t="b">
        <f t="shared" si="2"/>
        <v>0</v>
      </c>
      <c r="BL48" s="17" t="b">
        <f t="shared" si="3"/>
        <v>0</v>
      </c>
      <c r="BM48" s="17" t="b">
        <f>IF(D48&gt;INDEX('Overview (RESPONSES REQUIRED)'!$F$60:$F$63,MATCH(E48,'Overview (RESPONSES REQUIRED)'!$B$60:$B$63,0)),FALSE,TRUE)</f>
        <v>0</v>
      </c>
      <c r="BN48" s="17" t="b">
        <f>IF(INDEX('Overview (RESPONSES REQUIRED)'!$D$60:$D$63,MATCH(E48,'Overview (RESPONSES REQUIRED)'!$B$60:$B$63,0)) = "Y", TRUE, FALSE)</f>
        <v>0</v>
      </c>
      <c r="BO48" s="17" t="str">
        <f t="shared" si="4"/>
        <v>N</v>
      </c>
    </row>
    <row r="49" spans="1:67" ht="27" x14ac:dyDescent="0.15">
      <c r="A49" s="17" t="s">
        <v>2472</v>
      </c>
      <c r="B49" s="17">
        <v>3</v>
      </c>
      <c r="C49" s="17">
        <v>2</v>
      </c>
      <c r="D49" s="17">
        <v>14</v>
      </c>
      <c r="E49" s="17" t="s">
        <v>2424</v>
      </c>
      <c r="F49" s="17" t="str">
        <f>IF('ENDC-NRCA'!S52="Y", "Y", IF('ENDC-NRCA'!S52="N", "N", 0))</f>
        <v>N</v>
      </c>
      <c r="G49" s="17" t="str">
        <f>IFERROR(AND(OR(G1:H48,$BK49)=TRUE,IF(SEARCH(G$1,$A49)&gt;0,TRUE,FALSE)),"")</f>
        <v/>
      </c>
      <c r="H49" s="17" t="str">
        <f>IFERROR(AND(OR(H1:H48,$BK49)=TRUE,IF(SEARCH(H$1,$A49)&gt;0,TRUE,FALSE)),"")</f>
        <v/>
      </c>
      <c r="I49" s="17" t="str">
        <f>IFERROR(AND(OR(I1:L48,$BK49)=TRUE,IF(SEARCH(I$1,$A49)&gt;0,TRUE,FALSE)),"")</f>
        <v/>
      </c>
      <c r="J49" s="17" t="str">
        <f>IFERROR(AND(OR(J1:L48,$BK49)=TRUE,IF(SEARCH(J$1,$A49)&gt;0,TRUE,FALSE)),"")</f>
        <v/>
      </c>
      <c r="K49" s="17" t="b">
        <f>IFERROR(AND(OR(K1:L48,$BK49)=TRUE,IF(SEARCH(K$1,$A49)&gt;0,TRUE,FALSE)),"")</f>
        <v>0</v>
      </c>
      <c r="L49" s="17" t="str">
        <f>IFERROR(AND(OR(L1:L48,$BK49)=TRUE,IF(SEARCH(L$1,$A49)&gt;0,TRUE,FALSE)),"")</f>
        <v/>
      </c>
      <c r="M49" s="17" t="b">
        <f>IFERROR(AND(OR(M1:M48,$BK49)=TRUE,IF(SEARCH(M$1,$A49)&gt;0,TRUE,FALSE)),"")</f>
        <v>0</v>
      </c>
      <c r="N49" s="17" t="str">
        <f>IFERROR(AND(OR(N1:Q48,$BK49)=TRUE,IF(SEARCH(N$1,$A49)&gt;0,TRUE,FALSE)),"")</f>
        <v/>
      </c>
      <c r="O49" s="17" t="str">
        <f>IFERROR(AND(OR(O1:Q48,$BK49)=TRUE,IF(SEARCH(O$1,$A49)&gt;0,TRUE,FALSE)),"")</f>
        <v/>
      </c>
      <c r="P49" s="17" t="str">
        <f>IFERROR(AND(OR(P1:Q48,$BK49)=TRUE,IF(SEARCH(P$1,$A49)&gt;0,TRUE,FALSE)),"")</f>
        <v/>
      </c>
      <c r="Q49" s="17" t="b">
        <f>IFERROR(AND(OR(Q1:Q48,$BK49)=TRUE,IF(SEARCH(Q$1,$A49)&gt;0,TRUE,FALSE)),"")</f>
        <v>0</v>
      </c>
      <c r="R49" s="17" t="str">
        <f>IFERROR(AND(OR(R1:S48,$BK49)=TRUE,IF(SEARCH(R$1,$A49)&gt;0,TRUE,FALSE)),"")</f>
        <v/>
      </c>
      <c r="S49" s="17" t="str">
        <f>IFERROR(AND(OR(S1:S48,$BK49)=TRUE,IF(SEARCH(S$1,$A49)&gt;0,TRUE,FALSE)),"")</f>
        <v/>
      </c>
      <c r="T49" s="17" t="b">
        <f>IFERROR(AND(OR(T1:T48,$BK49)=TRUE,IF(SEARCH(T$1,$A49)&gt;0,TRUE,FALSE)),"")</f>
        <v>0</v>
      </c>
      <c r="U49" s="17" t="str">
        <f>IFERROR(AND(OR(U1:V48,$BK49)=TRUE,IF(SEARCH(U$1,$A49)&gt;0,TRUE,FALSE)),"")</f>
        <v/>
      </c>
      <c r="V49" s="17" t="str">
        <f>IFERROR(AND(OR(V1:V48,$BK49)=TRUE,IF(SEARCH(V$1,$A49)&gt;0,TRUE,FALSE)),"")</f>
        <v/>
      </c>
      <c r="W49" s="17" t="str">
        <f>IFERROR(AND(OR(W1:Z48,$BK49)=TRUE,IF(SEARCH(W$1,$A49)&gt;0,TRUE,FALSE)),"")</f>
        <v/>
      </c>
      <c r="X49" s="17" t="str">
        <f>IFERROR(AND(OR(X1:Z48,$BK49)=TRUE,IF(SEARCH(X$1,$A49)&gt;0,TRUE,FALSE)),"")</f>
        <v/>
      </c>
      <c r="Y49" s="17" t="str">
        <f>IFERROR(AND(OR(Y1:Z48,$BK49)=TRUE,IF(SEARCH(Y$1,$A49)&gt;0,TRUE,FALSE)),"")</f>
        <v/>
      </c>
      <c r="Z49" s="17" t="str">
        <f>IFERROR(AND(OR(Z1:Z48,$BK49)=TRUE,IF(SEARCH(Z$1,$A49)&gt;0,TRUE,FALSE)),"")</f>
        <v/>
      </c>
      <c r="AA49" s="17" t="b">
        <f>IFERROR(AND(OR(AA1:AA48,$BK49)=TRUE,IF(SEARCH(AA$1,$A49)&gt;0,TRUE,FALSE)),"")</f>
        <v>0</v>
      </c>
      <c r="AB49" s="17" t="str">
        <f>IFERROR(AND(OR(AB1:AE48,$BK49)=TRUE,IF(SEARCH(AB$1,$A49)&gt;0,TRUE,FALSE)),"")</f>
        <v/>
      </c>
      <c r="AC49" s="17" t="str">
        <f>IFERROR(AND(OR(AC1:AE48,$BK49)=TRUE,IF(SEARCH(AC$1,$A49)&gt;0,TRUE,FALSE)),"")</f>
        <v/>
      </c>
      <c r="AD49" s="17" t="str">
        <f>IFERROR(AND(OR(AD1:AE48,$BK49)=TRUE,IF(SEARCH(AD$1,$A49)&gt;0,TRUE,FALSE)),"")</f>
        <v/>
      </c>
      <c r="AE49" s="17" t="str">
        <f>IFERROR(AND(OR(AE1:AE48,$BK49)=TRUE,IF(SEARCH(AE$1,$A49)&gt;0,TRUE,FALSE)),"")</f>
        <v/>
      </c>
      <c r="AF49" s="17" t="str">
        <f>IFERROR(AND(OR(AF1:AG48,$BK49)=TRUE,IF(SEARCH(AF$1,$A49)&gt;0,TRUE,FALSE)),"")</f>
        <v/>
      </c>
      <c r="AG49" s="17" t="str">
        <f>IFERROR(AND(OR(AG1:AG48,$BK49)=TRUE,IF(SEARCH(AG$1,$A49)&gt;0,TRUE,FALSE)),"")</f>
        <v/>
      </c>
      <c r="AH49" s="17" t="str">
        <f>IFERROR(AND(OR(AH1:AH48,$BK49)=TRUE,IF(SEARCH(AH$1,$A49)&gt;0,TRUE,FALSE)),"")</f>
        <v/>
      </c>
      <c r="AI49" s="17" t="b">
        <f>IFERROR(AND(OR(AI1:AL48,$BK49)=TRUE,IF(SEARCH(AI$1,$A49)&gt;0,TRUE,FALSE)),"")</f>
        <v>0</v>
      </c>
      <c r="AJ49" s="17" t="str">
        <f>IFERROR(AND(OR(AJ1:AL48,$BK49)=TRUE,IF(SEARCH(AJ$1,$A49)&gt;0,TRUE,FALSE)),"")</f>
        <v/>
      </c>
      <c r="AK49" s="17" t="str">
        <f>IFERROR(AND(OR(AK1:AL48,$BK49)=TRUE,IF(SEARCH(AK$1,$A49)&gt;0,TRUE,FALSE)),"")</f>
        <v/>
      </c>
      <c r="AL49" s="17" t="str">
        <f>IFERROR(AND(OR(AL1:AL48,$BK49)=TRUE,IF(SEARCH(AL$1,$A49)&gt;0,TRUE,FALSE)),"")</f>
        <v/>
      </c>
      <c r="AM49" s="17" t="str">
        <f>IFERROR(AND(OR(AM1:AO48,$BK49)=TRUE,IF(SEARCH(AM$1,$A49)&gt;0,TRUE,FALSE)),"")</f>
        <v/>
      </c>
      <c r="AN49" s="17" t="str">
        <f>IFERROR(AND(OR(AN1:AO48,$BK49)=TRUE,IF(SEARCH(AN$1,$A49)&gt;0,TRUE,FALSE)),"")</f>
        <v/>
      </c>
      <c r="AO49" s="17" t="str">
        <f>IFERROR(AND(OR(AO1:AO48,$BK49)=TRUE,IF(SEARCH(AO$1,$A49)&gt;0,TRUE,FALSE)),"")</f>
        <v/>
      </c>
      <c r="AP49" s="17" t="str">
        <f>IFERROR(AND(OR(AO1:AP48,$BK49)=TRUE,IF(SEARCH(AP$1,$A49)&gt;0,TRUE,FALSE)),"")</f>
        <v/>
      </c>
      <c r="AQ49" s="17" t="str">
        <f>IFERROR(AND(OR(AO1:AQ48,$BK49)=TRUE,IF(SEARCH(AQ$1,$A49)&gt;0,TRUE,FALSE)),"")</f>
        <v/>
      </c>
      <c r="AR49" s="17" t="str">
        <f>IFERROR(AND(OR(AO1:AR48,$BK49)=TRUE,IF(SEARCH(AR$1,$A49)&gt;0,TRUE,FALSE)),"")</f>
        <v/>
      </c>
      <c r="AS49" s="17" t="str">
        <f>IFERROR(AND(OR(AO1:AS48,$BK49)=TRUE,IF(SEARCH(AS$1,$A49)&gt;0,TRUE,FALSE)),"")</f>
        <v/>
      </c>
      <c r="AT49" s="17" t="str">
        <f>IFERROR(AND(OR(AO1:AT48,$BK49)=TRUE,IF(SEARCH(AT$1,$A49)&gt;0,TRUE,FALSE)),"")</f>
        <v/>
      </c>
      <c r="AU49" s="17" t="str">
        <f>IFERROR(AND(OR(AO1:AU48,$BK49)=TRUE,IF(SEARCH(AU$1,$A49)&gt;0,TRUE,FALSE)),"")</f>
        <v/>
      </c>
      <c r="AV49" s="17" t="str">
        <f>IFERROR(AND(OR(AO1:AV48,$BK49)=TRUE,IF(SEARCH(AV$1,$A49)&gt;0,TRUE,FALSE)),"")</f>
        <v/>
      </c>
      <c r="AW49" s="17" t="str">
        <f>IFERROR(AND(OR(AO1:AW48,$BK49)=TRUE,IF(SEARCH(AW$1,$A49)&gt;0,TRUE,FALSE)),"")</f>
        <v/>
      </c>
      <c r="AX49" s="17" t="str">
        <f>IFERROR(AND(OR(AO1:AX48,$BK49)=TRUE,IF(SEARCH(AX$1,$A49)&gt;0,TRUE,FALSE)),"")</f>
        <v/>
      </c>
      <c r="AY49" s="17" t="str">
        <f>IFERROR(AND(OR(AO1:AY48,$BK49)=TRUE,IF(SEARCH(AY$1,$A49)&gt;0,TRUE,FALSE)),"")</f>
        <v/>
      </c>
      <c r="AZ49" s="17" t="str">
        <f>IFERROR(AND(OR(AO1:AZ48,$BK49)=TRUE,IF(SEARCH(AZ$1,$A49)&gt;0,TRUE,FALSE)),"")</f>
        <v/>
      </c>
      <c r="BA49" s="17" t="str">
        <f>IFERROR(AND(OR(AO1:BA48,$BK49)=TRUE,IF(SEARCH(BA$1,$A49)&gt;0,TRUE,FALSE)),"")</f>
        <v/>
      </c>
      <c r="BB49" s="17" t="str">
        <f>IFERROR(AND(OR(AO1:BB48,$BK49)=TRUE,IF(SEARCH(BB$1,$A49)&gt;0,TRUE,FALSE)),"")</f>
        <v/>
      </c>
      <c r="BC49" s="17" t="str">
        <f>IFERROR(AND(OR(AO1:BC48,$BK49)=TRUE,IF(SEARCH(BC$1,$A49)&gt;0,TRUE,FALSE)),"")</f>
        <v/>
      </c>
      <c r="BD49" s="17" t="str">
        <f>IFERROR(AND(OR(AO1:BD48,$BK49)=TRUE,IF(SEARCH(BD$1,$A49)&gt;0,TRUE,FALSE)),"")</f>
        <v/>
      </c>
      <c r="BE49" s="17" t="str">
        <f>IFERROR(AND(OR(AO1:BE48,$BK49)=TRUE,IF(SEARCH(BE$1,$A49)&gt;0,TRUE,FALSE)),"")</f>
        <v/>
      </c>
      <c r="BF49" s="17" t="str">
        <f>IFERROR(AND(OR(AO1:BF48,$BK49)=TRUE,IF(SEARCH(BF$1,$A49)&gt;0,TRUE,FALSE)),"")</f>
        <v/>
      </c>
      <c r="BG49" s="17" t="str">
        <f>IFERROR(AND(OR(AO1:BG48,$BK49)=TRUE,IF(SEARCH(BG$1,$A49)&gt;0,TRUE,FALSE)),"")</f>
        <v/>
      </c>
      <c r="BH49" s="17" t="str">
        <f>IFERROR(AND(OR(AO1:BH48,$BK49)=TRUE,IF(SEARCH(BH$1,$A49)&gt;0,TRUE,FALSE)),"")</f>
        <v/>
      </c>
      <c r="BI49" s="17">
        <f t="shared" si="0"/>
        <v>0</v>
      </c>
      <c r="BJ49" s="17" t="b">
        <f t="shared" si="1"/>
        <v>0</v>
      </c>
      <c r="BK49" s="17" t="b">
        <f t="shared" si="2"/>
        <v>0</v>
      </c>
      <c r="BL49" s="17" t="b">
        <f t="shared" si="3"/>
        <v>0</v>
      </c>
      <c r="BM49" s="17" t="b">
        <f>IF(D49&gt;INDEX('Overview (RESPONSES REQUIRED)'!$F$60:$F$63,MATCH(E49,'Overview (RESPONSES REQUIRED)'!$B$60:$B$63,0)),FALSE,TRUE)</f>
        <v>0</v>
      </c>
      <c r="BN49" s="17" t="b">
        <f>IF(INDEX('Overview (RESPONSES REQUIRED)'!$D$60:$D$63,MATCH(E49,'Overview (RESPONSES REQUIRED)'!$B$60:$B$63,0)) = "Y", TRUE, FALSE)</f>
        <v>0</v>
      </c>
      <c r="BO49" s="17" t="str">
        <f t="shared" si="4"/>
        <v>N</v>
      </c>
    </row>
    <row r="50" spans="1:67" ht="27" x14ac:dyDescent="0.15">
      <c r="A50" s="17" t="s">
        <v>2473</v>
      </c>
      <c r="B50" s="17">
        <v>3</v>
      </c>
      <c r="C50" s="17">
        <v>2</v>
      </c>
      <c r="D50" s="17">
        <v>14</v>
      </c>
      <c r="E50" s="17" t="s">
        <v>2424</v>
      </c>
      <c r="F50" s="17" t="str">
        <f>IF('ENDC-NRCA'!S53="Y", "Y", IF('ENDC-NRCA'!S53="N", "N", 0))</f>
        <v>N</v>
      </c>
      <c r="G50" s="17" t="b">
        <f>IFERROR(AND(OR(G1:H49,$BK50)=TRUE,IF(SEARCH(G$1,$A50)&gt;0,TRUE,FALSE)),"")</f>
        <v>0</v>
      </c>
      <c r="H50" s="17" t="str">
        <f>IFERROR(AND(OR(H1:H49,$BK50)=TRUE,IF(SEARCH(H$1,$A50)&gt;0,TRUE,FALSE)),"")</f>
        <v/>
      </c>
      <c r="I50" s="17" t="str">
        <f>IFERROR(AND(OR(I1:L49,$BK50)=TRUE,IF(SEARCH(I$1,$A50)&gt;0,TRUE,FALSE)),"")</f>
        <v/>
      </c>
      <c r="J50" s="17" t="str">
        <f>IFERROR(AND(OR(J1:L49,$BK50)=TRUE,IF(SEARCH(J$1,$A50)&gt;0,TRUE,FALSE)),"")</f>
        <v/>
      </c>
      <c r="K50" s="17" t="str">
        <f>IFERROR(AND(OR(K1:L49,$BK50)=TRUE,IF(SEARCH(K$1,$A50)&gt;0,TRUE,FALSE)),"")</f>
        <v/>
      </c>
      <c r="L50" s="17" t="b">
        <f>IFERROR(AND(OR(L1:L49,$BK50)=TRUE,IF(SEARCH(L$1,$A50)&gt;0,TRUE,FALSE)),"")</f>
        <v>0</v>
      </c>
      <c r="M50" s="17" t="b">
        <f>IFERROR(AND(OR(M1:M49,$BK50)=TRUE,IF(SEARCH(M$1,$A50)&gt;0,TRUE,FALSE)),"")</f>
        <v>0</v>
      </c>
      <c r="N50" s="17" t="str">
        <f>IFERROR(AND(OR(N1:Q49,$BK50)=TRUE,IF(SEARCH(N$1,$A50)&gt;0,TRUE,FALSE)),"")</f>
        <v/>
      </c>
      <c r="O50" s="17" t="str">
        <f>IFERROR(AND(OR(O1:Q49,$BK50)=TRUE,IF(SEARCH(O$1,$A50)&gt;0,TRUE,FALSE)),"")</f>
        <v/>
      </c>
      <c r="P50" s="17" t="b">
        <f>IFERROR(AND(OR(P1:Q49,$BK50)=TRUE,IF(SEARCH(P$1,$A50)&gt;0,TRUE,FALSE)),"")</f>
        <v>0</v>
      </c>
      <c r="Q50" s="17" t="str">
        <f>IFERROR(AND(OR(Q1:Q49,$BK50)=TRUE,IF(SEARCH(Q$1,$A50)&gt;0,TRUE,FALSE)),"")</f>
        <v/>
      </c>
      <c r="R50" s="17" t="str">
        <f>IFERROR(AND(OR(R1:S49,$BK50)=TRUE,IF(SEARCH(R$1,$A50)&gt;0,TRUE,FALSE)),"")</f>
        <v/>
      </c>
      <c r="S50" s="17" t="str">
        <f>IFERROR(AND(OR(S1:S49,$BK50)=TRUE,IF(SEARCH(S$1,$A50)&gt;0,TRUE,FALSE)),"")</f>
        <v/>
      </c>
      <c r="T50" s="17" t="str">
        <f>IFERROR(AND(OR(T1:T49,$BK50)=TRUE,IF(SEARCH(T$1,$A50)&gt;0,TRUE,FALSE)),"")</f>
        <v/>
      </c>
      <c r="U50" s="17" t="str">
        <f>IFERROR(AND(OR(U1:V49,$BK50)=TRUE,IF(SEARCH(U$1,$A50)&gt;0,TRUE,FALSE)),"")</f>
        <v/>
      </c>
      <c r="V50" s="17" t="str">
        <f>IFERROR(AND(OR(V1:V49,$BK50)=TRUE,IF(SEARCH(V$1,$A50)&gt;0,TRUE,FALSE)),"")</f>
        <v/>
      </c>
      <c r="W50" s="17" t="str">
        <f>IFERROR(AND(OR(W1:Z49,$BK50)=TRUE,IF(SEARCH(W$1,$A50)&gt;0,TRUE,FALSE)),"")</f>
        <v/>
      </c>
      <c r="X50" s="17" t="str">
        <f>IFERROR(AND(OR(X1:Z49,$BK50)=TRUE,IF(SEARCH(X$1,$A50)&gt;0,TRUE,FALSE)),"")</f>
        <v/>
      </c>
      <c r="Y50" s="17" t="str">
        <f>IFERROR(AND(OR(Y1:Z49,$BK50)=TRUE,IF(SEARCH(Y$1,$A50)&gt;0,TRUE,FALSE)),"")</f>
        <v/>
      </c>
      <c r="Z50" s="17" t="str">
        <f>IFERROR(AND(OR(Z1:Z49,$BK50)=TRUE,IF(SEARCH(Z$1,$A50)&gt;0,TRUE,FALSE)),"")</f>
        <v/>
      </c>
      <c r="AA50" s="17" t="b">
        <f>IFERROR(AND(OR(AA1:AA49,$BK50)=TRUE,IF(SEARCH(AA$1,$A50)&gt;0,TRUE,FALSE)),"")</f>
        <v>0</v>
      </c>
      <c r="AB50" s="17" t="str">
        <f>IFERROR(AND(OR(AB1:AE49,$BK50)=TRUE,IF(SEARCH(AB$1,$A50)&gt;0,TRUE,FALSE)),"")</f>
        <v/>
      </c>
      <c r="AC50" s="17" t="str">
        <f>IFERROR(AND(OR(AC1:AE49,$BK50)=TRUE,IF(SEARCH(AC$1,$A50)&gt;0,TRUE,FALSE)),"")</f>
        <v/>
      </c>
      <c r="AD50" s="17" t="str">
        <f>IFERROR(AND(OR(AD1:AE49,$BK50)=TRUE,IF(SEARCH(AD$1,$A50)&gt;0,TRUE,FALSE)),"")</f>
        <v/>
      </c>
      <c r="AE50" s="17" t="str">
        <f>IFERROR(AND(OR(AE1:AE49,$BK50)=TRUE,IF(SEARCH(AE$1,$A50)&gt;0,TRUE,FALSE)),"")</f>
        <v/>
      </c>
      <c r="AF50" s="17" t="str">
        <f>IFERROR(AND(OR(AF1:AG49,$BK50)=TRUE,IF(SEARCH(AF$1,$A50)&gt;0,TRUE,FALSE)),"")</f>
        <v/>
      </c>
      <c r="AG50" s="17" t="str">
        <f>IFERROR(AND(OR(AG1:AG49,$BK50)=TRUE,IF(SEARCH(AG$1,$A50)&gt;0,TRUE,FALSE)),"")</f>
        <v/>
      </c>
      <c r="AH50" s="17" t="str">
        <f>IFERROR(AND(OR(AH1:AH49,$BK50)=TRUE,IF(SEARCH(AH$1,$A50)&gt;0,TRUE,FALSE)),"")</f>
        <v/>
      </c>
      <c r="AI50" s="17" t="b">
        <f>IFERROR(AND(OR(AI1:AL49,$BK50)=TRUE,IF(SEARCH(AI$1,$A50)&gt;0,TRUE,FALSE)),"")</f>
        <v>0</v>
      </c>
      <c r="AJ50" s="17" t="str">
        <f>IFERROR(AND(OR(AJ1:AL49,$BK50)=TRUE,IF(SEARCH(AJ$1,$A50)&gt;0,TRUE,FALSE)),"")</f>
        <v/>
      </c>
      <c r="AK50" s="17" t="str">
        <f>IFERROR(AND(OR(AK1:AL49,$BK50)=TRUE,IF(SEARCH(AK$1,$A50)&gt;0,TRUE,FALSE)),"")</f>
        <v/>
      </c>
      <c r="AL50" s="17" t="str">
        <f>IFERROR(AND(OR(AL1:AL49,$BK50)=TRUE,IF(SEARCH(AL$1,$A50)&gt;0,TRUE,FALSE)),"")</f>
        <v/>
      </c>
      <c r="AM50" s="17" t="str">
        <f>IFERROR(AND(OR(AM1:AO49,$BK50)=TRUE,IF(SEARCH(AM$1,$A50)&gt;0,TRUE,FALSE)),"")</f>
        <v/>
      </c>
      <c r="AN50" s="17" t="str">
        <f>IFERROR(AND(OR(AN1:AO49,$BK50)=TRUE,IF(SEARCH(AN$1,$A50)&gt;0,TRUE,FALSE)),"")</f>
        <v/>
      </c>
      <c r="AO50" s="17" t="str">
        <f>IFERROR(AND(OR(AO1:AO49,$BK50)=TRUE,IF(SEARCH(AO$1,$A50)&gt;0,TRUE,FALSE)),"")</f>
        <v/>
      </c>
      <c r="AP50" s="17" t="str">
        <f>IFERROR(AND(OR(AO1:AP49,$BK50)=TRUE,IF(SEARCH(AP$1,$A50)&gt;0,TRUE,FALSE)),"")</f>
        <v/>
      </c>
      <c r="AQ50" s="17" t="str">
        <f>IFERROR(AND(OR(AO1:AQ49,$BK50)=TRUE,IF(SEARCH(AQ$1,$A50)&gt;0,TRUE,FALSE)),"")</f>
        <v/>
      </c>
      <c r="AR50" s="17" t="str">
        <f>IFERROR(AND(OR(AO1:AR49,$BK50)=TRUE,IF(SEARCH(AR$1,$A50)&gt;0,TRUE,FALSE)),"")</f>
        <v/>
      </c>
      <c r="AS50" s="17" t="str">
        <f>IFERROR(AND(OR(AO1:AS49,$BK50)=TRUE,IF(SEARCH(AS$1,$A50)&gt;0,TRUE,FALSE)),"")</f>
        <v/>
      </c>
      <c r="AT50" s="17" t="str">
        <f>IFERROR(AND(OR(AO1:AT49,$BK50)=TRUE,IF(SEARCH(AT$1,$A50)&gt;0,TRUE,FALSE)),"")</f>
        <v/>
      </c>
      <c r="AU50" s="17" t="str">
        <f>IFERROR(AND(OR(AO1:AU49,$BK50)=TRUE,IF(SEARCH(AU$1,$A50)&gt;0,TRUE,FALSE)),"")</f>
        <v/>
      </c>
      <c r="AV50" s="17" t="str">
        <f>IFERROR(AND(OR(AO1:AV49,$BK50)=TRUE,IF(SEARCH(AV$1,$A50)&gt;0,TRUE,FALSE)),"")</f>
        <v/>
      </c>
      <c r="AW50" s="17" t="str">
        <f>IFERROR(AND(OR(AO1:AW49,$BK50)=TRUE,IF(SEARCH(AW$1,$A50)&gt;0,TRUE,FALSE)),"")</f>
        <v/>
      </c>
      <c r="AX50" s="17" t="str">
        <f>IFERROR(AND(OR(AO1:AX49,$BK50)=TRUE,IF(SEARCH(AX$1,$A50)&gt;0,TRUE,FALSE)),"")</f>
        <v/>
      </c>
      <c r="AY50" s="17" t="str">
        <f>IFERROR(AND(OR(AO1:AY49,$BK50)=TRUE,IF(SEARCH(AY$1,$A50)&gt;0,TRUE,FALSE)),"")</f>
        <v/>
      </c>
      <c r="AZ50" s="17" t="str">
        <f>IFERROR(AND(OR(AO1:AZ49,$BK50)=TRUE,IF(SEARCH(AZ$1,$A50)&gt;0,TRUE,FALSE)),"")</f>
        <v/>
      </c>
      <c r="BA50" s="17" t="str">
        <f>IFERROR(AND(OR(AO1:BA49,$BK50)=TRUE,IF(SEARCH(BA$1,$A50)&gt;0,TRUE,FALSE)),"")</f>
        <v/>
      </c>
      <c r="BB50" s="17" t="str">
        <f>IFERROR(AND(OR(AO1:BB49,$BK50)=TRUE,IF(SEARCH(BB$1,$A50)&gt;0,TRUE,FALSE)),"")</f>
        <v/>
      </c>
      <c r="BC50" s="17" t="str">
        <f>IFERROR(AND(OR(AO1:BC49,$BK50)=TRUE,IF(SEARCH(BC$1,$A50)&gt;0,TRUE,FALSE)),"")</f>
        <v/>
      </c>
      <c r="BD50" s="17" t="str">
        <f>IFERROR(AND(OR(AO1:BD49,$BK50)=TRUE,IF(SEARCH(BD$1,$A50)&gt;0,TRUE,FALSE)),"")</f>
        <v/>
      </c>
      <c r="BE50" s="17" t="str">
        <f>IFERROR(AND(OR(AO1:BE49,$BK50)=TRUE,IF(SEARCH(BE$1,$A50)&gt;0,TRUE,FALSE)),"")</f>
        <v/>
      </c>
      <c r="BF50" s="17" t="str">
        <f>IFERROR(AND(OR(AO1:BF49,$BK50)=TRUE,IF(SEARCH(BF$1,$A50)&gt;0,TRUE,FALSE)),"")</f>
        <v/>
      </c>
      <c r="BG50" s="17" t="str">
        <f>IFERROR(AND(OR(AO1:BG49,$BK50)=TRUE,IF(SEARCH(BG$1,$A50)&gt;0,TRUE,FALSE)),"")</f>
        <v/>
      </c>
      <c r="BH50" s="17" t="str">
        <f>IFERROR(AND(OR(AO1:BH49,$BK50)=TRUE,IF(SEARCH(BH$1,$A50)&gt;0,TRUE,FALSE)),"")</f>
        <v/>
      </c>
      <c r="BI50" s="17">
        <f t="shared" si="0"/>
        <v>0</v>
      </c>
      <c r="BJ50" s="17" t="b">
        <f t="shared" si="1"/>
        <v>0</v>
      </c>
      <c r="BK50" s="17" t="b">
        <f t="shared" si="2"/>
        <v>0</v>
      </c>
      <c r="BL50" s="17" t="b">
        <f t="shared" si="3"/>
        <v>0</v>
      </c>
      <c r="BM50" s="17" t="b">
        <f>IF(D50&gt;INDEX('Overview (RESPONSES REQUIRED)'!$F$60:$F$63,MATCH(E50,'Overview (RESPONSES REQUIRED)'!$B$60:$B$63,0)),FALSE,TRUE)</f>
        <v>0</v>
      </c>
      <c r="BN50" s="17" t="b">
        <f>IF(INDEX('Overview (RESPONSES REQUIRED)'!$D$60:$D$63,MATCH(E50,'Overview (RESPONSES REQUIRED)'!$B$60:$B$63,0)) = "Y", TRUE, FALSE)</f>
        <v>0</v>
      </c>
      <c r="BO50" s="17" t="str">
        <f t="shared" si="4"/>
        <v>N</v>
      </c>
    </row>
    <row r="51" spans="1:67" ht="27" x14ac:dyDescent="0.15">
      <c r="A51" s="17" t="s">
        <v>2474</v>
      </c>
      <c r="B51" s="17">
        <v>3</v>
      </c>
      <c r="C51" s="17">
        <v>2</v>
      </c>
      <c r="D51" s="17">
        <v>14</v>
      </c>
      <c r="E51" s="17" t="s">
        <v>2458</v>
      </c>
      <c r="F51" s="17" t="str">
        <f>IF('ENDC-NRCA'!S54="Y", "Y", IF('ENDC-NRCA'!S54="N", "N", 0))</f>
        <v>N</v>
      </c>
      <c r="G51" s="17" t="b">
        <f>IFERROR(AND(OR(G1:H50,$BK51)=TRUE,IF(SEARCH(G$1,$A51)&gt;0,TRUE,FALSE)),"")</f>
        <v>0</v>
      </c>
      <c r="H51" s="17" t="str">
        <f>IFERROR(AND(OR(H1:H50,$BK51)=TRUE,IF(SEARCH(H$1,$A51)&gt;0,TRUE,FALSE)),"")</f>
        <v/>
      </c>
      <c r="I51" s="17" t="str">
        <f>IFERROR(AND(OR(I1:L50,$BK51)=TRUE,IF(SEARCH(I$1,$A51)&gt;0,TRUE,FALSE)),"")</f>
        <v/>
      </c>
      <c r="J51" s="17" t="str">
        <f>IFERROR(AND(OR(J1:L50,$BK51)=TRUE,IF(SEARCH(J$1,$A51)&gt;0,TRUE,FALSE)),"")</f>
        <v/>
      </c>
      <c r="K51" s="17" t="str">
        <f>IFERROR(AND(OR(K1:L50,$BK51)=TRUE,IF(SEARCH(K$1,$A51)&gt;0,TRUE,FALSE)),"")</f>
        <v/>
      </c>
      <c r="L51" s="17" t="b">
        <f>IFERROR(AND(OR(L1:L50,$BK51)=TRUE,IF(SEARCH(L$1,$A51)&gt;0,TRUE,FALSE)),"")</f>
        <v>0</v>
      </c>
      <c r="M51" s="17" t="str">
        <f>IFERROR(AND(OR(M1:M50,$BK51)=TRUE,IF(SEARCH(M$1,$A51)&gt;0,TRUE,FALSE)),"")</f>
        <v/>
      </c>
      <c r="N51" s="17" t="str">
        <f>IFERROR(AND(OR(N1:Q50,$BK51)=TRUE,IF(SEARCH(N$1,$A51)&gt;0,TRUE,FALSE)),"")</f>
        <v/>
      </c>
      <c r="O51" s="17" t="str">
        <f>IFERROR(AND(OR(O1:Q50,$BK51)=TRUE,IF(SEARCH(O$1,$A51)&gt;0,TRUE,FALSE)),"")</f>
        <v/>
      </c>
      <c r="P51" s="17" t="b">
        <f>IFERROR(AND(OR(P1:Q50,$BK51)=TRUE,IF(SEARCH(P$1,$A51)&gt;0,TRUE,FALSE)),"")</f>
        <v>0</v>
      </c>
      <c r="Q51" s="17" t="str">
        <f>IFERROR(AND(OR(Q1:Q50,$BK51)=TRUE,IF(SEARCH(Q$1,$A51)&gt;0,TRUE,FALSE)),"")</f>
        <v/>
      </c>
      <c r="R51" s="17" t="b">
        <f>IFERROR(AND(OR(R1:S50,$BK51)=TRUE,IF(SEARCH(R$1,$A51)&gt;0,TRUE,FALSE)),"")</f>
        <v>0</v>
      </c>
      <c r="S51" s="17" t="str">
        <f>IFERROR(AND(OR(S1:S50,$BK51)=TRUE,IF(SEARCH(S$1,$A51)&gt;0,TRUE,FALSE)),"")</f>
        <v/>
      </c>
      <c r="T51" s="17" t="str">
        <f>IFERROR(AND(OR(T1:T50,$BK51)=TRUE,IF(SEARCH(T$1,$A51)&gt;0,TRUE,FALSE)),"")</f>
        <v/>
      </c>
      <c r="U51" s="17" t="str">
        <f>IFERROR(AND(OR(U1:V50,$BK51)=TRUE,IF(SEARCH(U$1,$A51)&gt;0,TRUE,FALSE)),"")</f>
        <v/>
      </c>
      <c r="V51" s="17" t="str">
        <f>IFERROR(AND(OR(V1:V50,$BK51)=TRUE,IF(SEARCH(V$1,$A51)&gt;0,TRUE,FALSE)),"")</f>
        <v/>
      </c>
      <c r="W51" s="17" t="str">
        <f>IFERROR(AND(OR(W1:Z50,$BK51)=TRUE,IF(SEARCH(W$1,$A51)&gt;0,TRUE,FALSE)),"")</f>
        <v/>
      </c>
      <c r="X51" s="17" t="str">
        <f>IFERROR(AND(OR(X1:Z50,$BK51)=TRUE,IF(SEARCH(X$1,$A51)&gt;0,TRUE,FALSE)),"")</f>
        <v/>
      </c>
      <c r="Y51" s="17" t="str">
        <f>IFERROR(AND(OR(Y1:Z50,$BK51)=TRUE,IF(SEARCH(Y$1,$A51)&gt;0,TRUE,FALSE)),"")</f>
        <v/>
      </c>
      <c r="Z51" s="17" t="str">
        <f>IFERROR(AND(OR(Z1:Z50,$BK51)=TRUE,IF(SEARCH(Z$1,$A51)&gt;0,TRUE,FALSE)),"")</f>
        <v/>
      </c>
      <c r="AA51" s="17" t="str">
        <f>IFERROR(AND(OR(AA1:AA50,$BK51)=TRUE,IF(SEARCH(AA$1,$A51)&gt;0,TRUE,FALSE)),"")</f>
        <v/>
      </c>
      <c r="AB51" s="17" t="str">
        <f>IFERROR(AND(OR(AB1:AE50,$BK51)=TRUE,IF(SEARCH(AB$1,$A51)&gt;0,TRUE,FALSE)),"")</f>
        <v/>
      </c>
      <c r="AC51" s="17" t="str">
        <f>IFERROR(AND(OR(AC1:AE50,$BK51)=TRUE,IF(SEARCH(AC$1,$A51)&gt;0,TRUE,FALSE)),"")</f>
        <v/>
      </c>
      <c r="AD51" s="17" t="str">
        <f>IFERROR(AND(OR(AD1:AE50,$BK51)=TRUE,IF(SEARCH(AD$1,$A51)&gt;0,TRUE,FALSE)),"")</f>
        <v/>
      </c>
      <c r="AE51" s="17" t="str">
        <f>IFERROR(AND(OR(AE1:AE50,$BK51)=TRUE,IF(SEARCH(AE$1,$A51)&gt;0,TRUE,FALSE)),"")</f>
        <v/>
      </c>
      <c r="AF51" s="17" t="b">
        <f>IFERROR(AND(OR(AF1:AG50,$BK51)=TRUE,IF(SEARCH(AF$1,$A51)&gt;0,TRUE,FALSE)),"")</f>
        <v>0</v>
      </c>
      <c r="AG51" s="17" t="str">
        <f>IFERROR(AND(OR(AG1:AG50,$BK51)=TRUE,IF(SEARCH(AG$1,$A51)&gt;0,TRUE,FALSE)),"")</f>
        <v/>
      </c>
      <c r="AH51" s="17" t="str">
        <f>IFERROR(AND(OR(AH1:AH50,$BK51)=TRUE,IF(SEARCH(AH$1,$A51)&gt;0,TRUE,FALSE)),"")</f>
        <v/>
      </c>
      <c r="AI51" s="17" t="b">
        <f>IFERROR(AND(OR(AI1:AL50,$BK51)=TRUE,IF(SEARCH(AI$1,$A51)&gt;0,TRUE,FALSE)),"")</f>
        <v>0</v>
      </c>
      <c r="AJ51" s="17" t="str">
        <f>IFERROR(AND(OR(AJ1:AL50,$BK51)=TRUE,IF(SEARCH(AJ$1,$A51)&gt;0,TRUE,FALSE)),"")</f>
        <v/>
      </c>
      <c r="AK51" s="17" t="str">
        <f>IFERROR(AND(OR(AK1:AL50,$BK51)=TRUE,IF(SEARCH(AK$1,$A51)&gt;0,TRUE,FALSE)),"")</f>
        <v/>
      </c>
      <c r="AL51" s="17" t="str">
        <f>IFERROR(AND(OR(AL1:AL50,$BK51)=TRUE,IF(SEARCH(AL$1,$A51)&gt;0,TRUE,FALSE)),"")</f>
        <v/>
      </c>
      <c r="AM51" s="17" t="str">
        <f>IFERROR(AND(OR(AM1:AO50,$BK51)=TRUE,IF(SEARCH(AM$1,$A51)&gt;0,TRUE,FALSE)),"")</f>
        <v/>
      </c>
      <c r="AN51" s="17" t="str">
        <f>IFERROR(AND(OR(AN1:AO50,$BK51)=TRUE,IF(SEARCH(AN$1,$A51)&gt;0,TRUE,FALSE)),"")</f>
        <v/>
      </c>
      <c r="AO51" s="17" t="str">
        <f>IFERROR(AND(OR(AO1:AO50,$BK51)=TRUE,IF(SEARCH(AO$1,$A51)&gt;0,TRUE,FALSE)),"")</f>
        <v/>
      </c>
      <c r="AP51" s="17" t="str">
        <f>IFERROR(AND(OR(AO1:AP50,$BK51)=TRUE,IF(SEARCH(AP$1,$A51)&gt;0,TRUE,FALSE)),"")</f>
        <v/>
      </c>
      <c r="AQ51" s="17" t="str">
        <f>IFERROR(AND(OR(AO1:AQ50,$BK51)=TRUE,IF(SEARCH(AQ$1,$A51)&gt;0,TRUE,FALSE)),"")</f>
        <v/>
      </c>
      <c r="AR51" s="17" t="str">
        <f>IFERROR(AND(OR(AO1:AR50,$BK51)=TRUE,IF(SEARCH(AR$1,$A51)&gt;0,TRUE,FALSE)),"")</f>
        <v/>
      </c>
      <c r="AS51" s="17" t="str">
        <f>IFERROR(AND(OR(AO1:AS50,$BK51)=TRUE,IF(SEARCH(AS$1,$A51)&gt;0,TRUE,FALSE)),"")</f>
        <v/>
      </c>
      <c r="AT51" s="17" t="str">
        <f>IFERROR(AND(OR(AO1:AT50,$BK51)=TRUE,IF(SEARCH(AT$1,$A51)&gt;0,TRUE,FALSE)),"")</f>
        <v/>
      </c>
      <c r="AU51" s="17" t="str">
        <f>IFERROR(AND(OR(AO1:AU50,$BK51)=TRUE,IF(SEARCH(AU$1,$A51)&gt;0,TRUE,FALSE)),"")</f>
        <v/>
      </c>
      <c r="AV51" s="17" t="str">
        <f>IFERROR(AND(OR(AO1:AV50,$BK51)=TRUE,IF(SEARCH(AV$1,$A51)&gt;0,TRUE,FALSE)),"")</f>
        <v/>
      </c>
      <c r="AW51" s="17" t="str">
        <f>IFERROR(AND(OR(AO1:AW50,$BK51)=TRUE,IF(SEARCH(AW$1,$A51)&gt;0,TRUE,FALSE)),"")</f>
        <v/>
      </c>
      <c r="AX51" s="17" t="str">
        <f>IFERROR(AND(OR(AO1:AX50,$BK51)=TRUE,IF(SEARCH(AX$1,$A51)&gt;0,TRUE,FALSE)),"")</f>
        <v/>
      </c>
      <c r="AY51" s="17" t="str">
        <f>IFERROR(AND(OR(AO1:AY50,$BK51)=TRUE,IF(SEARCH(AY$1,$A51)&gt;0,TRUE,FALSE)),"")</f>
        <v/>
      </c>
      <c r="AZ51" s="17" t="str">
        <f>IFERROR(AND(OR(AO1:AZ50,$BK51)=TRUE,IF(SEARCH(AZ$1,$A51)&gt;0,TRUE,FALSE)),"")</f>
        <v/>
      </c>
      <c r="BA51" s="17" t="str">
        <f>IFERROR(AND(OR(AO1:BA50,$BK51)=TRUE,IF(SEARCH(BA$1,$A51)&gt;0,TRUE,FALSE)),"")</f>
        <v/>
      </c>
      <c r="BB51" s="17" t="str">
        <f>IFERROR(AND(OR(AO1:BB50,$BK51)=TRUE,IF(SEARCH(BB$1,$A51)&gt;0,TRUE,FALSE)),"")</f>
        <v/>
      </c>
      <c r="BC51" s="17" t="str">
        <f>IFERROR(AND(OR(AO1:BC50,$BK51)=TRUE,IF(SEARCH(BC$1,$A51)&gt;0,TRUE,FALSE)),"")</f>
        <v/>
      </c>
      <c r="BD51" s="17" t="str">
        <f>IFERROR(AND(OR(AO1:BD50,$BK51)=TRUE,IF(SEARCH(BD$1,$A51)&gt;0,TRUE,FALSE)),"")</f>
        <v/>
      </c>
      <c r="BE51" s="17" t="str">
        <f>IFERROR(AND(OR(AO1:BE50,$BK51)=TRUE,IF(SEARCH(BE$1,$A51)&gt;0,TRUE,FALSE)),"")</f>
        <v/>
      </c>
      <c r="BF51" s="17" t="str">
        <f>IFERROR(AND(OR(AO1:BF50,$BK51)=TRUE,IF(SEARCH(BF$1,$A51)&gt;0,TRUE,FALSE)),"")</f>
        <v/>
      </c>
      <c r="BG51" s="17" t="str">
        <f>IFERROR(AND(OR(AO1:BG50,$BK51)=TRUE,IF(SEARCH(BG$1,$A51)&gt;0,TRUE,FALSE)),"")</f>
        <v/>
      </c>
      <c r="BH51" s="17" t="str">
        <f>IFERROR(AND(OR(AO1:BH50,$BK51)=TRUE,IF(SEARCH(BH$1,$A51)&gt;0,TRUE,FALSE)),"")</f>
        <v/>
      </c>
      <c r="BI51" s="17">
        <f t="shared" si="0"/>
        <v>0</v>
      </c>
      <c r="BJ51" s="17" t="b">
        <f t="shared" si="1"/>
        <v>0</v>
      </c>
      <c r="BK51" s="17" t="b">
        <f t="shared" si="2"/>
        <v>0</v>
      </c>
      <c r="BL51" s="17" t="b">
        <f t="shared" si="3"/>
        <v>0</v>
      </c>
      <c r="BM51" s="17" t="b">
        <f>IF(D51&gt;INDEX('Overview (RESPONSES REQUIRED)'!$F$60:$F$63,MATCH(E51,'Overview (RESPONSES REQUIRED)'!$B$60:$B$63,0)),FALSE,TRUE)</f>
        <v>0</v>
      </c>
      <c r="BN51" s="17" t="b">
        <f>IF(INDEX('Overview (RESPONSES REQUIRED)'!$D$60:$D$63,MATCH(E51,'Overview (RESPONSES REQUIRED)'!$B$60:$B$63,0)) = "Y", TRUE, FALSE)</f>
        <v>0</v>
      </c>
      <c r="BO51" s="17" t="str">
        <f t="shared" si="4"/>
        <v>N</v>
      </c>
    </row>
    <row r="52" spans="1:67" ht="27" x14ac:dyDescent="0.15">
      <c r="A52" s="17" t="s">
        <v>2475</v>
      </c>
      <c r="B52" s="17">
        <v>3</v>
      </c>
      <c r="C52" s="17">
        <v>2</v>
      </c>
      <c r="D52" s="17">
        <v>14</v>
      </c>
      <c r="E52" s="17" t="s">
        <v>2424</v>
      </c>
      <c r="F52" s="17" t="str">
        <f>IF('ENDC-NRCA'!S55="Y", "Y", IF('ENDC-NRCA'!S55="N", "N", 0))</f>
        <v>N</v>
      </c>
      <c r="G52" s="17" t="str">
        <f>IFERROR(AND(OR(G1:H51,$BK52)=TRUE,IF(SEARCH(G$1,$A52)&gt;0,TRUE,FALSE)),"")</f>
        <v/>
      </c>
      <c r="H52" s="17" t="str">
        <f>IFERROR(AND(OR(H1:H51,$BK52)=TRUE,IF(SEARCH(H$1,$A52)&gt;0,TRUE,FALSE)),"")</f>
        <v/>
      </c>
      <c r="I52" s="17" t="str">
        <f>IFERROR(AND(OR(I1:L51,$BK52)=TRUE,IF(SEARCH(I$1,$A52)&gt;0,TRUE,FALSE)),"")</f>
        <v/>
      </c>
      <c r="J52" s="17" t="str">
        <f>IFERROR(AND(OR(J1:L51,$BK52)=TRUE,IF(SEARCH(J$1,$A52)&gt;0,TRUE,FALSE)),"")</f>
        <v/>
      </c>
      <c r="K52" s="17" t="str">
        <f>IFERROR(AND(OR(K1:L51,$BK52)=TRUE,IF(SEARCH(K$1,$A52)&gt;0,TRUE,FALSE)),"")</f>
        <v/>
      </c>
      <c r="L52" s="17" t="b">
        <f>IFERROR(AND(OR(L1:L51,$BK52)=TRUE,IF(SEARCH(L$1,$A52)&gt;0,TRUE,FALSE)),"")</f>
        <v>0</v>
      </c>
      <c r="M52" s="17" t="b">
        <f>IFERROR(AND(OR(M1:M51,$BK52)=TRUE,IF(SEARCH(M$1,$A52)&gt;0,TRUE,FALSE)),"")</f>
        <v>0</v>
      </c>
      <c r="N52" s="17" t="str">
        <f>IFERROR(AND(OR(N1:Q51,$BK52)=TRUE,IF(SEARCH(N$1,$A52)&gt;0,TRUE,FALSE)),"")</f>
        <v/>
      </c>
      <c r="O52" s="17" t="str">
        <f>IFERROR(AND(OR(O1:Q51,$BK52)=TRUE,IF(SEARCH(O$1,$A52)&gt;0,TRUE,FALSE)),"")</f>
        <v/>
      </c>
      <c r="P52" s="17" t="b">
        <f>IFERROR(AND(OR(P1:Q51,$BK52)=TRUE,IF(SEARCH(P$1,$A52)&gt;0,TRUE,FALSE)),"")</f>
        <v>0</v>
      </c>
      <c r="Q52" s="17" t="str">
        <f>IFERROR(AND(OR(Q1:Q51,$BK52)=TRUE,IF(SEARCH(Q$1,$A52)&gt;0,TRUE,FALSE)),"")</f>
        <v/>
      </c>
      <c r="R52" s="17" t="str">
        <f>IFERROR(AND(OR(R1:S51,$BK52)=TRUE,IF(SEARCH(R$1,$A52)&gt;0,TRUE,FALSE)),"")</f>
        <v/>
      </c>
      <c r="S52" s="17" t="str">
        <f>IFERROR(AND(OR(S1:S51,$BK52)=TRUE,IF(SEARCH(S$1,$A52)&gt;0,TRUE,FALSE)),"")</f>
        <v/>
      </c>
      <c r="T52" s="17" t="b">
        <f>IFERROR(AND(OR(T1:T51,$BK52)=TRUE,IF(SEARCH(T$1,$A52)&gt;0,TRUE,FALSE)),"")</f>
        <v>0</v>
      </c>
      <c r="U52" s="17" t="str">
        <f>IFERROR(AND(OR(U1:V51,$BK52)=TRUE,IF(SEARCH(U$1,$A52)&gt;0,TRUE,FALSE)),"")</f>
        <v/>
      </c>
      <c r="V52" s="17" t="str">
        <f>IFERROR(AND(OR(V1:V51,$BK52)=TRUE,IF(SEARCH(V$1,$A52)&gt;0,TRUE,FALSE)),"")</f>
        <v/>
      </c>
      <c r="W52" s="17" t="str">
        <f>IFERROR(AND(OR(W1:Z51,$BK52)=TRUE,IF(SEARCH(W$1,$A52)&gt;0,TRUE,FALSE)),"")</f>
        <v/>
      </c>
      <c r="X52" s="17" t="str">
        <f>IFERROR(AND(OR(X1:Z51,$BK52)=TRUE,IF(SEARCH(X$1,$A52)&gt;0,TRUE,FALSE)),"")</f>
        <v/>
      </c>
      <c r="Y52" s="17" t="str">
        <f>IFERROR(AND(OR(Y1:Z51,$BK52)=TRUE,IF(SEARCH(Y$1,$A52)&gt;0,TRUE,FALSE)),"")</f>
        <v/>
      </c>
      <c r="Z52" s="17" t="str">
        <f>IFERROR(AND(OR(Z1:Z51,$BK52)=TRUE,IF(SEARCH(Z$1,$A52)&gt;0,TRUE,FALSE)),"")</f>
        <v/>
      </c>
      <c r="AA52" s="17" t="b">
        <f>IFERROR(AND(OR(AA1:AA51,$BK52)=TRUE,IF(SEARCH(AA$1,$A52)&gt;0,TRUE,FALSE)),"")</f>
        <v>0</v>
      </c>
      <c r="AB52" s="17" t="str">
        <f>IFERROR(AND(OR(AB1:AE51,$BK52)=TRUE,IF(SEARCH(AB$1,$A52)&gt;0,TRUE,FALSE)),"")</f>
        <v/>
      </c>
      <c r="AC52" s="17" t="str">
        <f>IFERROR(AND(OR(AC1:AE51,$BK52)=TRUE,IF(SEARCH(AC$1,$A52)&gt;0,TRUE,FALSE)),"")</f>
        <v/>
      </c>
      <c r="AD52" s="17" t="str">
        <f>IFERROR(AND(OR(AD1:AE51,$BK52)=TRUE,IF(SEARCH(AD$1,$A52)&gt;0,TRUE,FALSE)),"")</f>
        <v/>
      </c>
      <c r="AE52" s="17" t="str">
        <f>IFERROR(AND(OR(AE1:AE51,$BK52)=TRUE,IF(SEARCH(AE$1,$A52)&gt;0,TRUE,FALSE)),"")</f>
        <v/>
      </c>
      <c r="AF52" s="17" t="str">
        <f>IFERROR(AND(OR(AF1:AG51,$BK52)=TRUE,IF(SEARCH(AF$1,$A52)&gt;0,TRUE,FALSE)),"")</f>
        <v/>
      </c>
      <c r="AG52" s="17" t="str">
        <f>IFERROR(AND(OR(AG1:AG51,$BK52)=TRUE,IF(SEARCH(AG$1,$A52)&gt;0,TRUE,FALSE)),"")</f>
        <v/>
      </c>
      <c r="AH52" s="17" t="str">
        <f>IFERROR(AND(OR(AH1:AH51,$BK52)=TRUE,IF(SEARCH(AH$1,$A52)&gt;0,TRUE,FALSE)),"")</f>
        <v/>
      </c>
      <c r="AI52" s="17" t="b">
        <f>IFERROR(AND(OR(AI1:AL51,$BK52)=TRUE,IF(SEARCH(AI$1,$A52)&gt;0,TRUE,FALSE)),"")</f>
        <v>0</v>
      </c>
      <c r="AJ52" s="17" t="str">
        <f>IFERROR(AND(OR(AJ1:AL51,$BK52)=TRUE,IF(SEARCH(AJ$1,$A52)&gt;0,TRUE,FALSE)),"")</f>
        <v/>
      </c>
      <c r="AK52" s="17" t="str">
        <f>IFERROR(AND(OR(AK1:AL51,$BK52)=TRUE,IF(SEARCH(AK$1,$A52)&gt;0,TRUE,FALSE)),"")</f>
        <v/>
      </c>
      <c r="AL52" s="17" t="str">
        <f>IFERROR(AND(OR(AL1:AL51,$BK52)=TRUE,IF(SEARCH(AL$1,$A52)&gt;0,TRUE,FALSE)),"")</f>
        <v/>
      </c>
      <c r="AM52" s="17" t="str">
        <f>IFERROR(AND(OR(AM1:AO51,$BK52)=TRUE,IF(SEARCH(AM$1,$A52)&gt;0,TRUE,FALSE)),"")</f>
        <v/>
      </c>
      <c r="AN52" s="17" t="str">
        <f>IFERROR(AND(OR(AN1:AO51,$BK52)=TRUE,IF(SEARCH(AN$1,$A52)&gt;0,TRUE,FALSE)),"")</f>
        <v/>
      </c>
      <c r="AO52" s="17" t="str">
        <f>IFERROR(AND(OR(AO1:AO51,$BK52)=TRUE,IF(SEARCH(AO$1,$A52)&gt;0,TRUE,FALSE)),"")</f>
        <v/>
      </c>
      <c r="AP52" s="17" t="str">
        <f>IFERROR(AND(OR(AO1:AP51,$BK52)=TRUE,IF(SEARCH(AP$1,$A52)&gt;0,TRUE,FALSE)),"")</f>
        <v/>
      </c>
      <c r="AQ52" s="17" t="str">
        <f>IFERROR(AND(OR(AO1:AQ51,$BK52)=TRUE,IF(SEARCH(AQ$1,$A52)&gt;0,TRUE,FALSE)),"")</f>
        <v/>
      </c>
      <c r="AR52" s="17" t="str">
        <f>IFERROR(AND(OR(AO1:AR51,$BK52)=TRUE,IF(SEARCH(AR$1,$A52)&gt;0,TRUE,FALSE)),"")</f>
        <v/>
      </c>
      <c r="AS52" s="17" t="str">
        <f>IFERROR(AND(OR(AO1:AS51,$BK52)=TRUE,IF(SEARCH(AS$1,$A52)&gt;0,TRUE,FALSE)),"")</f>
        <v/>
      </c>
      <c r="AT52" s="17" t="str">
        <f>IFERROR(AND(OR(AO1:AT51,$BK52)=TRUE,IF(SEARCH(AT$1,$A52)&gt;0,TRUE,FALSE)),"")</f>
        <v/>
      </c>
      <c r="AU52" s="17" t="str">
        <f>IFERROR(AND(OR(AO1:AU51,$BK52)=TRUE,IF(SEARCH(AU$1,$A52)&gt;0,TRUE,FALSE)),"")</f>
        <v/>
      </c>
      <c r="AV52" s="17" t="str">
        <f>IFERROR(AND(OR(AO1:AV51,$BK52)=TRUE,IF(SEARCH(AV$1,$A52)&gt;0,TRUE,FALSE)),"")</f>
        <v/>
      </c>
      <c r="AW52" s="17" t="str">
        <f>IFERROR(AND(OR(AO1:AW51,$BK52)=TRUE,IF(SEARCH(AW$1,$A52)&gt;0,TRUE,FALSE)),"")</f>
        <v/>
      </c>
      <c r="AX52" s="17" t="str">
        <f>IFERROR(AND(OR(AO1:AX51,$BK52)=TRUE,IF(SEARCH(AX$1,$A52)&gt;0,TRUE,FALSE)),"")</f>
        <v/>
      </c>
      <c r="AY52" s="17" t="str">
        <f>IFERROR(AND(OR(AO1:AY51,$BK52)=TRUE,IF(SEARCH(AY$1,$A52)&gt;0,TRUE,FALSE)),"")</f>
        <v/>
      </c>
      <c r="AZ52" s="17" t="str">
        <f>IFERROR(AND(OR(AO1:AZ51,$BK52)=TRUE,IF(SEARCH(AZ$1,$A52)&gt;0,TRUE,FALSE)),"")</f>
        <v/>
      </c>
      <c r="BA52" s="17" t="str">
        <f>IFERROR(AND(OR(AO1:BA51,$BK52)=TRUE,IF(SEARCH(BA$1,$A52)&gt;0,TRUE,FALSE)),"")</f>
        <v/>
      </c>
      <c r="BB52" s="17" t="str">
        <f>IFERROR(AND(OR(AO1:BB51,$BK52)=TRUE,IF(SEARCH(BB$1,$A52)&gt;0,TRUE,FALSE)),"")</f>
        <v/>
      </c>
      <c r="BC52" s="17" t="str">
        <f>IFERROR(AND(OR(AO1:BC51,$BK52)=TRUE,IF(SEARCH(BC$1,$A52)&gt;0,TRUE,FALSE)),"")</f>
        <v/>
      </c>
      <c r="BD52" s="17" t="str">
        <f>IFERROR(AND(OR(AO1:BD51,$BK52)=TRUE,IF(SEARCH(BD$1,$A52)&gt;0,TRUE,FALSE)),"")</f>
        <v/>
      </c>
      <c r="BE52" s="17" t="str">
        <f>IFERROR(AND(OR(AO1:BE51,$BK52)=TRUE,IF(SEARCH(BE$1,$A52)&gt;0,TRUE,FALSE)),"")</f>
        <v/>
      </c>
      <c r="BF52" s="17" t="str">
        <f>IFERROR(AND(OR(AO1:BF51,$BK52)=TRUE,IF(SEARCH(BF$1,$A52)&gt;0,TRUE,FALSE)),"")</f>
        <v/>
      </c>
      <c r="BG52" s="17" t="str">
        <f>IFERROR(AND(OR(AO1:BG51,$BK52)=TRUE,IF(SEARCH(BG$1,$A52)&gt;0,TRUE,FALSE)),"")</f>
        <v/>
      </c>
      <c r="BH52" s="17" t="str">
        <f>IFERROR(AND(OR(AO1:BH51,$BK52)=TRUE,IF(SEARCH(BH$1,$A52)&gt;0,TRUE,FALSE)),"")</f>
        <v/>
      </c>
      <c r="BI52" s="17">
        <f t="shared" si="0"/>
        <v>0</v>
      </c>
      <c r="BJ52" s="17" t="b">
        <f t="shared" si="1"/>
        <v>0</v>
      </c>
      <c r="BK52" s="17" t="b">
        <f t="shared" si="2"/>
        <v>0</v>
      </c>
      <c r="BL52" s="17" t="b">
        <f t="shared" si="3"/>
        <v>0</v>
      </c>
      <c r="BM52" s="17" t="b">
        <f>IF(D52&gt;INDEX('Overview (RESPONSES REQUIRED)'!$F$60:$F$63,MATCH(E52,'Overview (RESPONSES REQUIRED)'!$B$60:$B$63,0)),FALSE,TRUE)</f>
        <v>0</v>
      </c>
      <c r="BN52" s="17" t="b">
        <f>IF(INDEX('Overview (RESPONSES REQUIRED)'!$D$60:$D$63,MATCH(E52,'Overview (RESPONSES REQUIRED)'!$B$60:$B$63,0)) = "Y", TRUE, FALSE)</f>
        <v>0</v>
      </c>
      <c r="BO52" s="17" t="str">
        <f t="shared" si="4"/>
        <v>N</v>
      </c>
    </row>
    <row r="53" spans="1:67" ht="27" x14ac:dyDescent="0.15">
      <c r="A53" s="17" t="s">
        <v>2476</v>
      </c>
      <c r="B53" s="17">
        <v>3</v>
      </c>
      <c r="C53" s="17">
        <v>2</v>
      </c>
      <c r="D53" s="17">
        <v>14</v>
      </c>
      <c r="E53" s="17" t="s">
        <v>2424</v>
      </c>
      <c r="F53" s="17" t="str">
        <f>IF('ENDC-NRCA'!S56="Y", "Y", IF('ENDC-NRCA'!S56="N", "N", 0))</f>
        <v>N</v>
      </c>
      <c r="G53" s="17" t="b">
        <f>IFERROR(AND(OR(G1:H52,$BK53)=TRUE,IF(SEARCH(G$1,$A53)&gt;0,TRUE,FALSE)),"")</f>
        <v>0</v>
      </c>
      <c r="H53" s="17" t="str">
        <f>IFERROR(AND(OR(H1:H52,$BK53)=TRUE,IF(SEARCH(H$1,$A53)&gt;0,TRUE,FALSE)),"")</f>
        <v/>
      </c>
      <c r="I53" s="17" t="str">
        <f>IFERROR(AND(OR(I1:L52,$BK53)=TRUE,IF(SEARCH(I$1,$A53)&gt;0,TRUE,FALSE)),"")</f>
        <v/>
      </c>
      <c r="J53" s="17" t="str">
        <f>IFERROR(AND(OR(J1:L52,$BK53)=TRUE,IF(SEARCH(J$1,$A53)&gt;0,TRUE,FALSE)),"")</f>
        <v/>
      </c>
      <c r="K53" s="17" t="b">
        <f>IFERROR(AND(OR(K1:L52,$BK53)=TRUE,IF(SEARCH(K$1,$A53)&gt;0,TRUE,FALSE)),"")</f>
        <v>0</v>
      </c>
      <c r="L53" s="17" t="str">
        <f>IFERROR(AND(OR(L1:L52,$BK53)=TRUE,IF(SEARCH(L$1,$A53)&gt;0,TRUE,FALSE)),"")</f>
        <v/>
      </c>
      <c r="M53" s="17" t="b">
        <f>IFERROR(AND(OR(M1:M52,$BK53)=TRUE,IF(SEARCH(M$1,$A53)&gt;0,TRUE,FALSE)),"")</f>
        <v>0</v>
      </c>
      <c r="N53" s="17" t="str">
        <f>IFERROR(AND(OR(N1:Q52,$BK53)=TRUE,IF(SEARCH(N$1,$A53)&gt;0,TRUE,FALSE)),"")</f>
        <v/>
      </c>
      <c r="O53" s="17" t="str">
        <f>IFERROR(AND(OR(O1:Q52,$BK53)=TRUE,IF(SEARCH(O$1,$A53)&gt;0,TRUE,FALSE)),"")</f>
        <v/>
      </c>
      <c r="P53" s="17" t="str">
        <f>IFERROR(AND(OR(P1:Q52,$BK53)=TRUE,IF(SEARCH(P$1,$A53)&gt;0,TRUE,FALSE)),"")</f>
        <v/>
      </c>
      <c r="Q53" s="17" t="b">
        <f>IFERROR(AND(OR(Q1:Q52,$BK53)=TRUE,IF(SEARCH(Q$1,$A53)&gt;0,TRUE,FALSE)),"")</f>
        <v>0</v>
      </c>
      <c r="R53" s="17" t="str">
        <f>IFERROR(AND(OR(R1:S52,$BK53)=TRUE,IF(SEARCH(R$1,$A53)&gt;0,TRUE,FALSE)),"")</f>
        <v/>
      </c>
      <c r="S53" s="17" t="str">
        <f>IFERROR(AND(OR(S1:S52,$BK53)=TRUE,IF(SEARCH(S$1,$A53)&gt;0,TRUE,FALSE)),"")</f>
        <v/>
      </c>
      <c r="T53" s="17" t="str">
        <f>IFERROR(AND(OR(T1:T52,$BK53)=TRUE,IF(SEARCH(T$1,$A53)&gt;0,TRUE,FALSE)),"")</f>
        <v/>
      </c>
      <c r="U53" s="17" t="str">
        <f>IFERROR(AND(OR(U1:V52,$BK53)=TRUE,IF(SEARCH(U$1,$A53)&gt;0,TRUE,FALSE)),"")</f>
        <v/>
      </c>
      <c r="V53" s="17" t="str">
        <f>IFERROR(AND(OR(V1:V52,$BK53)=TRUE,IF(SEARCH(V$1,$A53)&gt;0,TRUE,FALSE)),"")</f>
        <v/>
      </c>
      <c r="W53" s="17" t="str">
        <f>IFERROR(AND(OR(W1:Z52,$BK53)=TRUE,IF(SEARCH(W$1,$A53)&gt;0,TRUE,FALSE)),"")</f>
        <v/>
      </c>
      <c r="X53" s="17" t="str">
        <f>IFERROR(AND(OR(X1:Z52,$BK53)=TRUE,IF(SEARCH(X$1,$A53)&gt;0,TRUE,FALSE)),"")</f>
        <v/>
      </c>
      <c r="Y53" s="17" t="str">
        <f>IFERROR(AND(OR(Y1:Z52,$BK53)=TRUE,IF(SEARCH(Y$1,$A53)&gt;0,TRUE,FALSE)),"")</f>
        <v/>
      </c>
      <c r="Z53" s="17" t="str">
        <f>IFERROR(AND(OR(Z1:Z52,$BK53)=TRUE,IF(SEARCH(Z$1,$A53)&gt;0,TRUE,FALSE)),"")</f>
        <v/>
      </c>
      <c r="AA53" s="17" t="b">
        <f>IFERROR(AND(OR(AA1:AA52,$BK53)=TRUE,IF(SEARCH(AA$1,$A53)&gt;0,TRUE,FALSE)),"")</f>
        <v>0</v>
      </c>
      <c r="AB53" s="17" t="str">
        <f>IFERROR(AND(OR(AB1:AE52,$BK53)=TRUE,IF(SEARCH(AB$1,$A53)&gt;0,TRUE,FALSE)),"")</f>
        <v/>
      </c>
      <c r="AC53" s="17" t="str">
        <f>IFERROR(AND(OR(AC1:AE52,$BK53)=TRUE,IF(SEARCH(AC$1,$A53)&gt;0,TRUE,FALSE)),"")</f>
        <v/>
      </c>
      <c r="AD53" s="17" t="str">
        <f>IFERROR(AND(OR(AD1:AE52,$BK53)=TRUE,IF(SEARCH(AD$1,$A53)&gt;0,TRUE,FALSE)),"")</f>
        <v/>
      </c>
      <c r="AE53" s="17" t="str">
        <f>IFERROR(AND(OR(AE1:AE52,$BK53)=TRUE,IF(SEARCH(AE$1,$A53)&gt;0,TRUE,FALSE)),"")</f>
        <v/>
      </c>
      <c r="AF53" s="17" t="str">
        <f>IFERROR(AND(OR(AF1:AG52,$BK53)=TRUE,IF(SEARCH(AF$1,$A53)&gt;0,TRUE,FALSE)),"")</f>
        <v/>
      </c>
      <c r="AG53" s="17" t="str">
        <f>IFERROR(AND(OR(AG1:AG52,$BK53)=TRUE,IF(SEARCH(AG$1,$A53)&gt;0,TRUE,FALSE)),"")</f>
        <v/>
      </c>
      <c r="AH53" s="17" t="str">
        <f>IFERROR(AND(OR(AH1:AH52,$BK53)=TRUE,IF(SEARCH(AH$1,$A53)&gt;0,TRUE,FALSE)),"")</f>
        <v/>
      </c>
      <c r="AI53" s="17" t="b">
        <f>IFERROR(AND(OR(AI1:AL52,$BK53)=TRUE,IF(SEARCH(AI$1,$A53)&gt;0,TRUE,FALSE)),"")</f>
        <v>0</v>
      </c>
      <c r="AJ53" s="17" t="str">
        <f>IFERROR(AND(OR(AJ1:AL52,$BK53)=TRUE,IF(SEARCH(AJ$1,$A53)&gt;0,TRUE,FALSE)),"")</f>
        <v/>
      </c>
      <c r="AK53" s="17" t="str">
        <f>IFERROR(AND(OR(AK1:AL52,$BK53)=TRUE,IF(SEARCH(AK$1,$A53)&gt;0,TRUE,FALSE)),"")</f>
        <v/>
      </c>
      <c r="AL53" s="17" t="str">
        <f>IFERROR(AND(OR(AL1:AL52,$BK53)=TRUE,IF(SEARCH(AL$1,$A53)&gt;0,TRUE,FALSE)),"")</f>
        <v/>
      </c>
      <c r="AM53" s="17" t="str">
        <f>IFERROR(AND(OR(AM1:AO52,$BK53)=TRUE,IF(SEARCH(AM$1,$A53)&gt;0,TRUE,FALSE)),"")</f>
        <v/>
      </c>
      <c r="AN53" s="17" t="str">
        <f>IFERROR(AND(OR(AN1:AO52,$BK53)=TRUE,IF(SEARCH(AN$1,$A53)&gt;0,TRUE,FALSE)),"")</f>
        <v/>
      </c>
      <c r="AO53" s="17" t="str">
        <f>IFERROR(AND(OR(AO1:AO52,$BK53)=TRUE,IF(SEARCH(AO$1,$A53)&gt;0,TRUE,FALSE)),"")</f>
        <v/>
      </c>
      <c r="AP53" s="17" t="str">
        <f>IFERROR(AND(OR(AO1:AP52,$BK53)=TRUE,IF(SEARCH(AP$1,$A53)&gt;0,TRUE,FALSE)),"")</f>
        <v/>
      </c>
      <c r="AQ53" s="17" t="str">
        <f>IFERROR(AND(OR(AO1:AQ52,$BK53)=TRUE,IF(SEARCH(AQ$1,$A53)&gt;0,TRUE,FALSE)),"")</f>
        <v/>
      </c>
      <c r="AR53" s="17" t="str">
        <f>IFERROR(AND(OR(AO1:AR52,$BK53)=TRUE,IF(SEARCH(AR$1,$A53)&gt;0,TRUE,FALSE)),"")</f>
        <v/>
      </c>
      <c r="AS53" s="17" t="str">
        <f>IFERROR(AND(OR(AO1:AS52,$BK53)=TRUE,IF(SEARCH(AS$1,$A53)&gt;0,TRUE,FALSE)),"")</f>
        <v/>
      </c>
      <c r="AT53" s="17" t="str">
        <f>IFERROR(AND(OR(AO1:AT52,$BK53)=TRUE,IF(SEARCH(AT$1,$A53)&gt;0,TRUE,FALSE)),"")</f>
        <v/>
      </c>
      <c r="AU53" s="17" t="str">
        <f>IFERROR(AND(OR(AO1:AU52,$BK53)=TRUE,IF(SEARCH(AU$1,$A53)&gt;0,TRUE,FALSE)),"")</f>
        <v/>
      </c>
      <c r="AV53" s="17" t="str">
        <f>IFERROR(AND(OR(AO1:AV52,$BK53)=TRUE,IF(SEARCH(AV$1,$A53)&gt;0,TRUE,FALSE)),"")</f>
        <v/>
      </c>
      <c r="AW53" s="17" t="str">
        <f>IFERROR(AND(OR(AO1:AW52,$BK53)=TRUE,IF(SEARCH(AW$1,$A53)&gt;0,TRUE,FALSE)),"")</f>
        <v/>
      </c>
      <c r="AX53" s="17" t="str">
        <f>IFERROR(AND(OR(AO1:AX52,$BK53)=TRUE,IF(SEARCH(AX$1,$A53)&gt;0,TRUE,FALSE)),"")</f>
        <v/>
      </c>
      <c r="AY53" s="17" t="str">
        <f>IFERROR(AND(OR(AO1:AY52,$BK53)=TRUE,IF(SEARCH(AY$1,$A53)&gt;0,TRUE,FALSE)),"")</f>
        <v/>
      </c>
      <c r="AZ53" s="17" t="str">
        <f>IFERROR(AND(OR(AO1:AZ52,$BK53)=TRUE,IF(SEARCH(AZ$1,$A53)&gt;0,TRUE,FALSE)),"")</f>
        <v/>
      </c>
      <c r="BA53" s="17" t="str">
        <f>IFERROR(AND(OR(AO1:BA52,$BK53)=TRUE,IF(SEARCH(BA$1,$A53)&gt;0,TRUE,FALSE)),"")</f>
        <v/>
      </c>
      <c r="BB53" s="17" t="str">
        <f>IFERROR(AND(OR(AO1:BB52,$BK53)=TRUE,IF(SEARCH(BB$1,$A53)&gt;0,TRUE,FALSE)),"")</f>
        <v/>
      </c>
      <c r="BC53" s="17" t="str">
        <f>IFERROR(AND(OR(AO1:BC52,$BK53)=TRUE,IF(SEARCH(BC$1,$A53)&gt;0,TRUE,FALSE)),"")</f>
        <v/>
      </c>
      <c r="BD53" s="17" t="str">
        <f>IFERROR(AND(OR(AO1:BD52,$BK53)=TRUE,IF(SEARCH(BD$1,$A53)&gt;0,TRUE,FALSE)),"")</f>
        <v/>
      </c>
      <c r="BE53" s="17" t="str">
        <f>IFERROR(AND(OR(AO1:BE52,$BK53)=TRUE,IF(SEARCH(BE$1,$A53)&gt;0,TRUE,FALSE)),"")</f>
        <v/>
      </c>
      <c r="BF53" s="17" t="str">
        <f>IFERROR(AND(OR(AO1:BF52,$BK53)=TRUE,IF(SEARCH(BF$1,$A53)&gt;0,TRUE,FALSE)),"")</f>
        <v/>
      </c>
      <c r="BG53" s="17" t="str">
        <f>IFERROR(AND(OR(AO1:BG52,$BK53)=TRUE,IF(SEARCH(BG$1,$A53)&gt;0,TRUE,FALSE)),"")</f>
        <v/>
      </c>
      <c r="BH53" s="17" t="str">
        <f>IFERROR(AND(OR(AO1:BH52,$BK53)=TRUE,IF(SEARCH(BH$1,$A53)&gt;0,TRUE,FALSE)),"")</f>
        <v/>
      </c>
      <c r="BI53" s="17">
        <f t="shared" si="0"/>
        <v>0</v>
      </c>
      <c r="BJ53" s="17" t="b">
        <f t="shared" si="1"/>
        <v>0</v>
      </c>
      <c r="BK53" s="17" t="b">
        <f t="shared" si="2"/>
        <v>0</v>
      </c>
      <c r="BL53" s="17" t="b">
        <f t="shared" si="3"/>
        <v>0</v>
      </c>
      <c r="BM53" s="17" t="b">
        <f>IF(D53&gt;INDEX('Overview (RESPONSES REQUIRED)'!$F$60:$F$63,MATCH(E53,'Overview (RESPONSES REQUIRED)'!$B$60:$B$63,0)),FALSE,TRUE)</f>
        <v>0</v>
      </c>
      <c r="BN53" s="17" t="b">
        <f>IF(INDEX('Overview (RESPONSES REQUIRED)'!$D$60:$D$63,MATCH(E53,'Overview (RESPONSES REQUIRED)'!$B$60:$B$63,0)) = "Y", TRUE, FALSE)</f>
        <v>0</v>
      </c>
      <c r="BO53" s="17" t="str">
        <f t="shared" si="4"/>
        <v>N</v>
      </c>
    </row>
    <row r="54" spans="1:67" ht="27" x14ac:dyDescent="0.15">
      <c r="A54" s="17" t="s">
        <v>2477</v>
      </c>
      <c r="B54" s="17">
        <v>3</v>
      </c>
      <c r="C54" s="17">
        <v>2</v>
      </c>
      <c r="D54" s="17">
        <v>14</v>
      </c>
      <c r="E54" s="17" t="s">
        <v>2458</v>
      </c>
      <c r="F54" s="17" t="str">
        <f>IF('ENDC-NRCA'!S57="Y", "Y", IF('ENDC-NRCA'!S57="N", "N", 0))</f>
        <v>N</v>
      </c>
      <c r="G54" s="17" t="b">
        <f>IFERROR(AND(OR(G1:H53,$BK54)=TRUE,IF(SEARCH(G$1,$A54)&gt;0,TRUE,FALSE)),"")</f>
        <v>0</v>
      </c>
      <c r="H54" s="17" t="str">
        <f>IFERROR(AND(OR(H1:H53,$BK54)=TRUE,IF(SEARCH(H$1,$A54)&gt;0,TRUE,FALSE)),"")</f>
        <v/>
      </c>
      <c r="I54" s="17" t="str">
        <f>IFERROR(AND(OR(I1:L53,$BK54)=TRUE,IF(SEARCH(I$1,$A54)&gt;0,TRUE,FALSE)),"")</f>
        <v/>
      </c>
      <c r="J54" s="17" t="str">
        <f>IFERROR(AND(OR(J1:L53,$BK54)=TRUE,IF(SEARCH(J$1,$A54)&gt;0,TRUE,FALSE)),"")</f>
        <v/>
      </c>
      <c r="K54" s="17" t="b">
        <f>IFERROR(AND(OR(K1:L53,$BK54)=TRUE,IF(SEARCH(K$1,$A54)&gt;0,TRUE,FALSE)),"")</f>
        <v>0</v>
      </c>
      <c r="L54" s="17" t="str">
        <f>IFERROR(AND(OR(L1:L53,$BK54)=TRUE,IF(SEARCH(L$1,$A54)&gt;0,TRUE,FALSE)),"")</f>
        <v/>
      </c>
      <c r="M54" s="17" t="str">
        <f>IFERROR(AND(OR(M1:M53,$BK54)=TRUE,IF(SEARCH(M$1,$A54)&gt;0,TRUE,FALSE)),"")</f>
        <v/>
      </c>
      <c r="N54" s="17" t="str">
        <f>IFERROR(AND(OR(N1:Q53,$BK54)=TRUE,IF(SEARCH(N$1,$A54)&gt;0,TRUE,FALSE)),"")</f>
        <v/>
      </c>
      <c r="O54" s="17" t="str">
        <f>IFERROR(AND(OR(O1:Q53,$BK54)=TRUE,IF(SEARCH(O$1,$A54)&gt;0,TRUE,FALSE)),"")</f>
        <v/>
      </c>
      <c r="P54" s="17" t="str">
        <f>IFERROR(AND(OR(P1:Q53,$BK54)=TRUE,IF(SEARCH(P$1,$A54)&gt;0,TRUE,FALSE)),"")</f>
        <v/>
      </c>
      <c r="Q54" s="17" t="b">
        <f>IFERROR(AND(OR(Q1:Q53,$BK54)=TRUE,IF(SEARCH(Q$1,$A54)&gt;0,TRUE,FALSE)),"")</f>
        <v>0</v>
      </c>
      <c r="R54" s="17" t="b">
        <f>IFERROR(AND(OR(R1:S53,$BK54)=TRUE,IF(SEARCH(R$1,$A54)&gt;0,TRUE,FALSE)),"")</f>
        <v>0</v>
      </c>
      <c r="S54" s="17" t="str">
        <f>IFERROR(AND(OR(S1:S53,$BK54)=TRUE,IF(SEARCH(S$1,$A54)&gt;0,TRUE,FALSE)),"")</f>
        <v/>
      </c>
      <c r="T54" s="17" t="str">
        <f>IFERROR(AND(OR(T1:T53,$BK54)=TRUE,IF(SEARCH(T$1,$A54)&gt;0,TRUE,FALSE)),"")</f>
        <v/>
      </c>
      <c r="U54" s="17" t="str">
        <f>IFERROR(AND(OR(U1:V53,$BK54)=TRUE,IF(SEARCH(U$1,$A54)&gt;0,TRUE,FALSE)),"")</f>
        <v/>
      </c>
      <c r="V54" s="17" t="str">
        <f>IFERROR(AND(OR(V1:V53,$BK54)=TRUE,IF(SEARCH(V$1,$A54)&gt;0,TRUE,FALSE)),"")</f>
        <v/>
      </c>
      <c r="W54" s="17" t="str">
        <f>IFERROR(AND(OR(W1:Z53,$BK54)=TRUE,IF(SEARCH(W$1,$A54)&gt;0,TRUE,FALSE)),"")</f>
        <v/>
      </c>
      <c r="X54" s="17" t="str">
        <f>IFERROR(AND(OR(X1:Z53,$BK54)=TRUE,IF(SEARCH(X$1,$A54)&gt;0,TRUE,FALSE)),"")</f>
        <v/>
      </c>
      <c r="Y54" s="17" t="str">
        <f>IFERROR(AND(OR(Y1:Z53,$BK54)=TRUE,IF(SEARCH(Y$1,$A54)&gt;0,TRUE,FALSE)),"")</f>
        <v/>
      </c>
      <c r="Z54" s="17" t="str">
        <f>IFERROR(AND(OR(Z1:Z53,$BK54)=TRUE,IF(SEARCH(Z$1,$A54)&gt;0,TRUE,FALSE)),"")</f>
        <v/>
      </c>
      <c r="AA54" s="17" t="str">
        <f>IFERROR(AND(OR(AA1:AA53,$BK54)=TRUE,IF(SEARCH(AA$1,$A54)&gt;0,TRUE,FALSE)),"")</f>
        <v/>
      </c>
      <c r="AB54" s="17" t="str">
        <f>IFERROR(AND(OR(AB1:AE53,$BK54)=TRUE,IF(SEARCH(AB$1,$A54)&gt;0,TRUE,FALSE)),"")</f>
        <v/>
      </c>
      <c r="AC54" s="17" t="str">
        <f>IFERROR(AND(OR(AC1:AE53,$BK54)=TRUE,IF(SEARCH(AC$1,$A54)&gt;0,TRUE,FALSE)),"")</f>
        <v/>
      </c>
      <c r="AD54" s="17" t="str">
        <f>IFERROR(AND(OR(AD1:AE53,$BK54)=TRUE,IF(SEARCH(AD$1,$A54)&gt;0,TRUE,FALSE)),"")</f>
        <v/>
      </c>
      <c r="AE54" s="17" t="str">
        <f>IFERROR(AND(OR(AE1:AE53,$BK54)=TRUE,IF(SEARCH(AE$1,$A54)&gt;0,TRUE,FALSE)),"")</f>
        <v/>
      </c>
      <c r="AF54" s="17" t="b">
        <f>IFERROR(AND(OR(AF1:AG53,$BK54)=TRUE,IF(SEARCH(AF$1,$A54)&gt;0,TRUE,FALSE)),"")</f>
        <v>0</v>
      </c>
      <c r="AG54" s="17" t="str">
        <f>IFERROR(AND(OR(AG1:AG53,$BK54)=TRUE,IF(SEARCH(AG$1,$A54)&gt;0,TRUE,FALSE)),"")</f>
        <v/>
      </c>
      <c r="AH54" s="17" t="str">
        <f>IFERROR(AND(OR(AH1:AH53,$BK54)=TRUE,IF(SEARCH(AH$1,$A54)&gt;0,TRUE,FALSE)),"")</f>
        <v/>
      </c>
      <c r="AI54" s="17" t="b">
        <f>IFERROR(AND(OR(AI1:AL53,$BK54)=TRUE,IF(SEARCH(AI$1,$A54)&gt;0,TRUE,FALSE)),"")</f>
        <v>0</v>
      </c>
      <c r="AJ54" s="17" t="str">
        <f>IFERROR(AND(OR(AJ1:AL53,$BK54)=TRUE,IF(SEARCH(AJ$1,$A54)&gt;0,TRUE,FALSE)),"")</f>
        <v/>
      </c>
      <c r="AK54" s="17" t="str">
        <f>IFERROR(AND(OR(AK1:AL53,$BK54)=TRUE,IF(SEARCH(AK$1,$A54)&gt;0,TRUE,FALSE)),"")</f>
        <v/>
      </c>
      <c r="AL54" s="17" t="str">
        <f>IFERROR(AND(OR(AL1:AL53,$BK54)=TRUE,IF(SEARCH(AL$1,$A54)&gt;0,TRUE,FALSE)),"")</f>
        <v/>
      </c>
      <c r="AM54" s="17" t="str">
        <f>IFERROR(AND(OR(AM1:AO53,$BK54)=TRUE,IF(SEARCH(AM$1,$A54)&gt;0,TRUE,FALSE)),"")</f>
        <v/>
      </c>
      <c r="AN54" s="17" t="str">
        <f>IFERROR(AND(OR(AN1:AO53,$BK54)=TRUE,IF(SEARCH(AN$1,$A54)&gt;0,TRUE,FALSE)),"")</f>
        <v/>
      </c>
      <c r="AO54" s="17" t="str">
        <f>IFERROR(AND(OR(AO1:AO53,$BK54)=TRUE,IF(SEARCH(AO$1,$A54)&gt;0,TRUE,FALSE)),"")</f>
        <v/>
      </c>
      <c r="AP54" s="17" t="str">
        <f>IFERROR(AND(OR(AO1:AP53,$BK54)=TRUE,IF(SEARCH(AP$1,$A54)&gt;0,TRUE,FALSE)),"")</f>
        <v/>
      </c>
      <c r="AQ54" s="17" t="str">
        <f>IFERROR(AND(OR(AO1:AQ53,$BK54)=TRUE,IF(SEARCH(AQ$1,$A54)&gt;0,TRUE,FALSE)),"")</f>
        <v/>
      </c>
      <c r="AR54" s="17" t="str">
        <f>IFERROR(AND(OR(AO1:AR53,$BK54)=TRUE,IF(SEARCH(AR$1,$A54)&gt;0,TRUE,FALSE)),"")</f>
        <v/>
      </c>
      <c r="AS54" s="17" t="str">
        <f>IFERROR(AND(OR(AO1:AS53,$BK54)=TRUE,IF(SEARCH(AS$1,$A54)&gt;0,TRUE,FALSE)),"")</f>
        <v/>
      </c>
      <c r="AT54" s="17" t="str">
        <f>IFERROR(AND(OR(AO1:AT53,$BK54)=TRUE,IF(SEARCH(AT$1,$A54)&gt;0,TRUE,FALSE)),"")</f>
        <v/>
      </c>
      <c r="AU54" s="17" t="str">
        <f>IFERROR(AND(OR(AO1:AU53,$BK54)=TRUE,IF(SEARCH(AU$1,$A54)&gt;0,TRUE,FALSE)),"")</f>
        <v/>
      </c>
      <c r="AV54" s="17" t="str">
        <f>IFERROR(AND(OR(AO1:AV53,$BK54)=TRUE,IF(SEARCH(AV$1,$A54)&gt;0,TRUE,FALSE)),"")</f>
        <v/>
      </c>
      <c r="AW54" s="17" t="str">
        <f>IFERROR(AND(OR(AO1:AW53,$BK54)=TRUE,IF(SEARCH(AW$1,$A54)&gt;0,TRUE,FALSE)),"")</f>
        <v/>
      </c>
      <c r="AX54" s="17" t="str">
        <f>IFERROR(AND(OR(AO1:AX53,$BK54)=TRUE,IF(SEARCH(AX$1,$A54)&gt;0,TRUE,FALSE)),"")</f>
        <v/>
      </c>
      <c r="AY54" s="17" t="str">
        <f>IFERROR(AND(OR(AO1:AY53,$BK54)=TRUE,IF(SEARCH(AY$1,$A54)&gt;0,TRUE,FALSE)),"")</f>
        <v/>
      </c>
      <c r="AZ54" s="17" t="str">
        <f>IFERROR(AND(OR(AO1:AZ53,$BK54)=TRUE,IF(SEARCH(AZ$1,$A54)&gt;0,TRUE,FALSE)),"")</f>
        <v/>
      </c>
      <c r="BA54" s="17" t="str">
        <f>IFERROR(AND(OR(AO1:BA53,$BK54)=TRUE,IF(SEARCH(BA$1,$A54)&gt;0,TRUE,FALSE)),"")</f>
        <v/>
      </c>
      <c r="BB54" s="17" t="str">
        <f>IFERROR(AND(OR(AO1:BB53,$BK54)=TRUE,IF(SEARCH(BB$1,$A54)&gt;0,TRUE,FALSE)),"")</f>
        <v/>
      </c>
      <c r="BC54" s="17" t="str">
        <f>IFERROR(AND(OR(AO1:BC53,$BK54)=TRUE,IF(SEARCH(BC$1,$A54)&gt;0,TRUE,FALSE)),"")</f>
        <v/>
      </c>
      <c r="BD54" s="17" t="str">
        <f>IFERROR(AND(OR(AO1:BD53,$BK54)=TRUE,IF(SEARCH(BD$1,$A54)&gt;0,TRUE,FALSE)),"")</f>
        <v/>
      </c>
      <c r="BE54" s="17" t="str">
        <f>IFERROR(AND(OR(AO1:BE53,$BK54)=TRUE,IF(SEARCH(BE$1,$A54)&gt;0,TRUE,FALSE)),"")</f>
        <v/>
      </c>
      <c r="BF54" s="17" t="str">
        <f>IFERROR(AND(OR(AO1:BF53,$BK54)=TRUE,IF(SEARCH(BF$1,$A54)&gt;0,TRUE,FALSE)),"")</f>
        <v/>
      </c>
      <c r="BG54" s="17" t="str">
        <f>IFERROR(AND(OR(AO1:BG53,$BK54)=TRUE,IF(SEARCH(BG$1,$A54)&gt;0,TRUE,FALSE)),"")</f>
        <v/>
      </c>
      <c r="BH54" s="17" t="str">
        <f>IFERROR(AND(OR(AO1:BH53,$BK54)=TRUE,IF(SEARCH(BH$1,$A54)&gt;0,TRUE,FALSE)),"")</f>
        <v/>
      </c>
      <c r="BI54" s="17">
        <f t="shared" si="0"/>
        <v>0</v>
      </c>
      <c r="BJ54" s="17" t="b">
        <f t="shared" si="1"/>
        <v>0</v>
      </c>
      <c r="BK54" s="17" t="b">
        <f t="shared" si="2"/>
        <v>0</v>
      </c>
      <c r="BL54" s="17" t="b">
        <f t="shared" si="3"/>
        <v>0</v>
      </c>
      <c r="BM54" s="17" t="b">
        <f>IF(D54&gt;INDEX('Overview (RESPONSES REQUIRED)'!$F$60:$F$63,MATCH(E54,'Overview (RESPONSES REQUIRED)'!$B$60:$B$63,0)),FALSE,TRUE)</f>
        <v>0</v>
      </c>
      <c r="BN54" s="17" t="b">
        <f>IF(INDEX('Overview (RESPONSES REQUIRED)'!$D$60:$D$63,MATCH(E54,'Overview (RESPONSES REQUIRED)'!$B$60:$B$63,0)) = "Y", TRUE, FALSE)</f>
        <v>0</v>
      </c>
      <c r="BO54" s="17" t="str">
        <f t="shared" si="4"/>
        <v>N</v>
      </c>
    </row>
    <row r="55" spans="1:67" ht="27" x14ac:dyDescent="0.15">
      <c r="A55" s="17" t="s">
        <v>2478</v>
      </c>
      <c r="B55" s="17">
        <v>3</v>
      </c>
      <c r="C55" s="17">
        <v>2</v>
      </c>
      <c r="D55" s="17">
        <v>12</v>
      </c>
      <c r="E55" s="17" t="s">
        <v>2467</v>
      </c>
      <c r="F55" s="17" t="str">
        <f>IF('ENDC-NRCA'!S58="Y", "Y", IF('ENDC-NRCA'!S58="N", "N", 0))</f>
        <v>N</v>
      </c>
      <c r="G55" s="17" t="b">
        <f>IFERROR(AND(OR(G1:H54,$BK55)=TRUE,IF(SEARCH(G$1,$A55)&gt;0,TRUE,FALSE)),"")</f>
        <v>0</v>
      </c>
      <c r="H55" s="17" t="str">
        <f>IFERROR(AND(OR(H1:H54,$BK55)=TRUE,IF(SEARCH(H$1,$A55)&gt;0,TRUE,FALSE)),"")</f>
        <v/>
      </c>
      <c r="I55" s="17" t="str">
        <f>IFERROR(AND(OR(I1:L54,$BK55)=TRUE,IF(SEARCH(I$1,$A55)&gt;0,TRUE,FALSE)),"")</f>
        <v/>
      </c>
      <c r="J55" s="17" t="str">
        <f>IFERROR(AND(OR(J1:L54,$BK55)=TRUE,IF(SEARCH(J$1,$A55)&gt;0,TRUE,FALSE)),"")</f>
        <v/>
      </c>
      <c r="K55" s="17" t="str">
        <f>IFERROR(AND(OR(K1:L54,$BK55)=TRUE,IF(SEARCH(K$1,$A55)&gt;0,TRUE,FALSE)),"")</f>
        <v/>
      </c>
      <c r="L55" s="17" t="b">
        <f>IFERROR(AND(OR(L1:L54,$BK55)=TRUE,IF(SEARCH(L$1,$A55)&gt;0,TRUE,FALSE)),"")</f>
        <v>0</v>
      </c>
      <c r="M55" s="17" t="str">
        <f>IFERROR(AND(OR(M1:M54,$BK55)=TRUE,IF(SEARCH(M$1,$A55)&gt;0,TRUE,FALSE)),"")</f>
        <v/>
      </c>
      <c r="N55" s="17" t="str">
        <f>IFERROR(AND(OR(N1:Q54,$BK55)=TRUE,IF(SEARCH(N$1,$A55)&gt;0,TRUE,FALSE)),"")</f>
        <v/>
      </c>
      <c r="O55" s="17" t="b">
        <f>IFERROR(AND(OR(O1:Q54,$BK55)=TRUE,IF(SEARCH(O$1,$A55)&gt;0,TRUE,FALSE)),"")</f>
        <v>0</v>
      </c>
      <c r="P55" s="17" t="str">
        <f>IFERROR(AND(OR(P1:Q54,$BK55)=TRUE,IF(SEARCH(P$1,$A55)&gt;0,TRUE,FALSE)),"")</f>
        <v/>
      </c>
      <c r="Q55" s="17" t="str">
        <f>IFERROR(AND(OR(Q1:Q54,$BK55)=TRUE,IF(SEARCH(Q$1,$A55)&gt;0,TRUE,FALSE)),"")</f>
        <v/>
      </c>
      <c r="R55" s="17" t="str">
        <f>IFERROR(AND(OR(R1:S54,$BK55)=TRUE,IF(SEARCH(R$1,$A55)&gt;0,TRUE,FALSE)),"")</f>
        <v/>
      </c>
      <c r="S55" s="17" t="str">
        <f>IFERROR(AND(OR(S1:S54,$BK55)=TRUE,IF(SEARCH(S$1,$A55)&gt;0,TRUE,FALSE)),"")</f>
        <v/>
      </c>
      <c r="T55" s="17" t="b">
        <f>IFERROR(AND(OR(T1:T54,$BK55)=TRUE,IF(SEARCH(T$1,$A55)&gt;0,TRUE,FALSE)),"")</f>
        <v>0</v>
      </c>
      <c r="U55" s="17" t="str">
        <f>IFERROR(AND(OR(U1:V54,$BK55)=TRUE,IF(SEARCH(U$1,$A55)&gt;0,TRUE,FALSE)),"")</f>
        <v/>
      </c>
      <c r="V55" s="17" t="str">
        <f>IFERROR(AND(OR(V1:V54,$BK55)=TRUE,IF(SEARCH(V$1,$A55)&gt;0,TRUE,FALSE)),"")</f>
        <v/>
      </c>
      <c r="W55" s="17" t="str">
        <f>IFERROR(AND(OR(W1:Z54,$BK55)=TRUE,IF(SEARCH(W$1,$A55)&gt;0,TRUE,FALSE)),"")</f>
        <v/>
      </c>
      <c r="X55" s="17" t="str">
        <f>IFERROR(AND(OR(X1:Z54,$BK55)=TRUE,IF(SEARCH(X$1,$A55)&gt;0,TRUE,FALSE)),"")</f>
        <v/>
      </c>
      <c r="Y55" s="17" t="str">
        <f>IFERROR(AND(OR(Y1:Z54,$BK55)=TRUE,IF(SEARCH(Y$1,$A55)&gt;0,TRUE,FALSE)),"")</f>
        <v/>
      </c>
      <c r="Z55" s="17" t="str">
        <f>IFERROR(AND(OR(Z1:Z54,$BK55)=TRUE,IF(SEARCH(Z$1,$A55)&gt;0,TRUE,FALSE)),"")</f>
        <v/>
      </c>
      <c r="AA55" s="17" t="str">
        <f>IFERROR(AND(OR(AA1:AA54,$BK55)=TRUE,IF(SEARCH(AA$1,$A55)&gt;0,TRUE,FALSE)),"")</f>
        <v/>
      </c>
      <c r="AB55" s="17" t="str">
        <f>IFERROR(AND(OR(AB1:AE54,$BK55)=TRUE,IF(SEARCH(AB$1,$A55)&gt;0,TRUE,FALSE)),"")</f>
        <v/>
      </c>
      <c r="AC55" s="17" t="b">
        <f>IFERROR(AND(OR(AC1:AE54,$BK55)=TRUE,IF(SEARCH(AC$1,$A55)&gt;0,TRUE,FALSE)),"")</f>
        <v>0</v>
      </c>
      <c r="AD55" s="17" t="str">
        <f>IFERROR(AND(OR(AD1:AE54,$BK55)=TRUE,IF(SEARCH(AD$1,$A55)&gt;0,TRUE,FALSE)),"")</f>
        <v/>
      </c>
      <c r="AE55" s="17" t="str">
        <f>IFERROR(AND(OR(AE1:AE54,$BK55)=TRUE,IF(SEARCH(AE$1,$A55)&gt;0,TRUE,FALSE)),"")</f>
        <v/>
      </c>
      <c r="AF55" s="17" t="str">
        <f>IFERROR(AND(OR(AF1:AG54,$BK55)=TRUE,IF(SEARCH(AF$1,$A55)&gt;0,TRUE,FALSE)),"")</f>
        <v/>
      </c>
      <c r="AG55" s="17" t="str">
        <f>IFERROR(AND(OR(AG1:AG54,$BK55)=TRUE,IF(SEARCH(AG$1,$A55)&gt;0,TRUE,FALSE)),"")</f>
        <v/>
      </c>
      <c r="AH55" s="17" t="str">
        <f>IFERROR(AND(OR(AH1:AH54,$BK55)=TRUE,IF(SEARCH(AH$1,$A55)&gt;0,TRUE,FALSE)),"")</f>
        <v/>
      </c>
      <c r="AI55" s="17" t="b">
        <f>IFERROR(AND(OR(AI1:AL54,$BK55)=TRUE,IF(SEARCH(AI$1,$A55)&gt;0,TRUE,FALSE)),"")</f>
        <v>0</v>
      </c>
      <c r="AJ55" s="17" t="str">
        <f>IFERROR(AND(OR(AJ1:AL54,$BK55)=TRUE,IF(SEARCH(AJ$1,$A55)&gt;0,TRUE,FALSE)),"")</f>
        <v/>
      </c>
      <c r="AK55" s="17" t="str">
        <f>IFERROR(AND(OR(AK1:AL54,$BK55)=TRUE,IF(SEARCH(AK$1,$A55)&gt;0,TRUE,FALSE)),"")</f>
        <v/>
      </c>
      <c r="AL55" s="17" t="str">
        <f>IFERROR(AND(OR(AL1:AL54,$BK55)=TRUE,IF(SEARCH(AL$1,$A55)&gt;0,TRUE,FALSE)),"")</f>
        <v/>
      </c>
      <c r="AM55" s="17" t="str">
        <f>IFERROR(AND(OR(AM1:AO54,$BK55)=TRUE,IF(SEARCH(AM$1,$A55)&gt;0,TRUE,FALSE)),"")</f>
        <v/>
      </c>
      <c r="AN55" s="17" t="str">
        <f>IFERROR(AND(OR(AN1:AO54,$BK55)=TRUE,IF(SEARCH(AN$1,$A55)&gt;0,TRUE,FALSE)),"")</f>
        <v/>
      </c>
      <c r="AO55" s="17" t="str">
        <f>IFERROR(AND(OR(AO1:AO54,$BK55)=TRUE,IF(SEARCH(AO$1,$A55)&gt;0,TRUE,FALSE)),"")</f>
        <v/>
      </c>
      <c r="AP55" s="17" t="str">
        <f>IFERROR(AND(OR(AO1:AP54,$BK55)=TRUE,IF(SEARCH(AP$1,$A55)&gt;0,TRUE,FALSE)),"")</f>
        <v/>
      </c>
      <c r="AQ55" s="17" t="str">
        <f>IFERROR(AND(OR(AO1:AQ54,$BK55)=TRUE,IF(SEARCH(AQ$1,$A55)&gt;0,TRUE,FALSE)),"")</f>
        <v/>
      </c>
      <c r="AR55" s="17" t="str">
        <f>IFERROR(AND(OR(AO1:AR54,$BK55)=TRUE,IF(SEARCH(AR$1,$A55)&gt;0,TRUE,FALSE)),"")</f>
        <v/>
      </c>
      <c r="AS55" s="17" t="str">
        <f>IFERROR(AND(OR(AO1:AS54,$BK55)=TRUE,IF(SEARCH(AS$1,$A55)&gt;0,TRUE,FALSE)),"")</f>
        <v/>
      </c>
      <c r="AT55" s="17" t="str">
        <f>IFERROR(AND(OR(AO1:AT54,$BK55)=TRUE,IF(SEARCH(AT$1,$A55)&gt;0,TRUE,FALSE)),"")</f>
        <v/>
      </c>
      <c r="AU55" s="17" t="str">
        <f>IFERROR(AND(OR(AO1:AU54,$BK55)=TRUE,IF(SEARCH(AU$1,$A55)&gt;0,TRUE,FALSE)),"")</f>
        <v/>
      </c>
      <c r="AV55" s="17" t="str">
        <f>IFERROR(AND(OR(AO1:AV54,$BK55)=TRUE,IF(SEARCH(AV$1,$A55)&gt;0,TRUE,FALSE)),"")</f>
        <v/>
      </c>
      <c r="AW55" s="17" t="str">
        <f>IFERROR(AND(OR(AO1:AW54,$BK55)=TRUE,IF(SEARCH(AW$1,$A55)&gt;0,TRUE,FALSE)),"")</f>
        <v/>
      </c>
      <c r="AX55" s="17" t="str">
        <f>IFERROR(AND(OR(AO1:AX54,$BK55)=TRUE,IF(SEARCH(AX$1,$A55)&gt;0,TRUE,FALSE)),"")</f>
        <v/>
      </c>
      <c r="AY55" s="17" t="str">
        <f>IFERROR(AND(OR(AO1:AY54,$BK55)=TRUE,IF(SEARCH(AY$1,$A55)&gt;0,TRUE,FALSE)),"")</f>
        <v/>
      </c>
      <c r="AZ55" s="17" t="str">
        <f>IFERROR(AND(OR(AO1:AZ54,$BK55)=TRUE,IF(SEARCH(AZ$1,$A55)&gt;0,TRUE,FALSE)),"")</f>
        <v/>
      </c>
      <c r="BA55" s="17" t="str">
        <f>IFERROR(AND(OR(AO1:BA54,$BK55)=TRUE,IF(SEARCH(BA$1,$A55)&gt;0,TRUE,FALSE)),"")</f>
        <v/>
      </c>
      <c r="BB55" s="17" t="str">
        <f>IFERROR(AND(OR(AO1:BB54,$BK55)=TRUE,IF(SEARCH(BB$1,$A55)&gt;0,TRUE,FALSE)),"")</f>
        <v/>
      </c>
      <c r="BC55" s="17" t="str">
        <f>IFERROR(AND(OR(AO1:BC54,$BK55)=TRUE,IF(SEARCH(BC$1,$A55)&gt;0,TRUE,FALSE)),"")</f>
        <v/>
      </c>
      <c r="BD55" s="17" t="str">
        <f>IFERROR(AND(OR(AO1:BD54,$BK55)=TRUE,IF(SEARCH(BD$1,$A55)&gt;0,TRUE,FALSE)),"")</f>
        <v/>
      </c>
      <c r="BE55" s="17" t="str">
        <f>IFERROR(AND(OR(AO1:BE54,$BK55)=TRUE,IF(SEARCH(BE$1,$A55)&gt;0,TRUE,FALSE)),"")</f>
        <v/>
      </c>
      <c r="BF55" s="17" t="str">
        <f>IFERROR(AND(OR(AO1:BF54,$BK55)=TRUE,IF(SEARCH(BF$1,$A55)&gt;0,TRUE,FALSE)),"")</f>
        <v/>
      </c>
      <c r="BG55" s="17" t="str">
        <f>IFERROR(AND(OR(AO1:BG54,$BK55)=TRUE,IF(SEARCH(BG$1,$A55)&gt;0,TRUE,FALSE)),"")</f>
        <v/>
      </c>
      <c r="BH55" s="17" t="str">
        <f>IFERROR(AND(OR(AO1:BH54,$BK55)=TRUE,IF(SEARCH(BH$1,$A55)&gt;0,TRUE,FALSE)),"")</f>
        <v/>
      </c>
      <c r="BI55" s="17">
        <f t="shared" si="0"/>
        <v>0</v>
      </c>
      <c r="BJ55" s="17" t="b">
        <f t="shared" si="1"/>
        <v>0</v>
      </c>
      <c r="BK55" s="17" t="b">
        <f t="shared" si="2"/>
        <v>0</v>
      </c>
      <c r="BL55" s="17" t="b">
        <f t="shared" si="3"/>
        <v>0</v>
      </c>
      <c r="BM55" s="17" t="b">
        <f>IF(D55&gt;INDEX('Overview (RESPONSES REQUIRED)'!$F$60:$F$63,MATCH(E55,'Overview (RESPONSES REQUIRED)'!$B$60:$B$63,0)),FALSE,TRUE)</f>
        <v>0</v>
      </c>
      <c r="BN55" s="17" t="b">
        <f>IF(INDEX('Overview (RESPONSES REQUIRED)'!$D$60:$D$63,MATCH(E55,'Overview (RESPONSES REQUIRED)'!$B$60:$B$63,0)) = "Y", TRUE, FALSE)</f>
        <v>0</v>
      </c>
      <c r="BO55" s="17" t="str">
        <f t="shared" si="4"/>
        <v>N</v>
      </c>
    </row>
    <row r="56" spans="1:67" ht="27" x14ac:dyDescent="0.15">
      <c r="A56" s="17" t="s">
        <v>2479</v>
      </c>
      <c r="B56" s="17">
        <v>3</v>
      </c>
      <c r="C56" s="17">
        <v>2</v>
      </c>
      <c r="D56" s="17">
        <v>14</v>
      </c>
      <c r="E56" s="17" t="s">
        <v>2424</v>
      </c>
      <c r="F56" s="17" t="str">
        <f>IF('ENDC-NRCA'!S59="Y", "Y", IF('ENDC-NRCA'!S59="N", "N", 0))</f>
        <v>N</v>
      </c>
      <c r="G56" s="17" t="str">
        <f>IFERROR(AND(OR(G1:H55,$BK56)=TRUE,IF(SEARCH(G$1,$A56)&gt;0,TRUE,FALSE)),"")</f>
        <v/>
      </c>
      <c r="H56" s="17" t="b">
        <f>IFERROR(AND(OR(H1:H55,$BK56)=TRUE,IF(SEARCH(H$1,$A56)&gt;0,TRUE,FALSE)),"")</f>
        <v>0</v>
      </c>
      <c r="I56" s="17" t="str">
        <f>IFERROR(AND(OR(I1:L55,$BK56)=TRUE,IF(SEARCH(I$1,$A56)&gt;0,TRUE,FALSE)),"")</f>
        <v/>
      </c>
      <c r="J56" s="17" t="str">
        <f>IFERROR(AND(OR(J1:L55,$BK56)=TRUE,IF(SEARCH(J$1,$A56)&gt;0,TRUE,FALSE)),"")</f>
        <v/>
      </c>
      <c r="K56" s="17" t="str">
        <f>IFERROR(AND(OR(K1:L55,$BK56)=TRUE,IF(SEARCH(K$1,$A56)&gt;0,TRUE,FALSE)),"")</f>
        <v/>
      </c>
      <c r="L56" s="17" t="b">
        <f>IFERROR(AND(OR(L1:L55,$BK56)=TRUE,IF(SEARCH(L$1,$A56)&gt;0,TRUE,FALSE)),"")</f>
        <v>0</v>
      </c>
      <c r="M56" s="17" t="b">
        <f>IFERROR(AND(OR(M1:M55,$BK56)=TRUE,IF(SEARCH(M$1,$A56)&gt;0,TRUE,FALSE)),"")</f>
        <v>0</v>
      </c>
      <c r="N56" s="17" t="str">
        <f>IFERROR(AND(OR(N1:Q55,$BK56)=TRUE,IF(SEARCH(N$1,$A56)&gt;0,TRUE,FALSE)),"")</f>
        <v/>
      </c>
      <c r="O56" s="17" t="str">
        <f>IFERROR(AND(OR(O1:Q55,$BK56)=TRUE,IF(SEARCH(O$1,$A56)&gt;0,TRUE,FALSE)),"")</f>
        <v/>
      </c>
      <c r="P56" s="17" t="str">
        <f>IFERROR(AND(OR(P1:Q55,$BK56)=TRUE,IF(SEARCH(P$1,$A56)&gt;0,TRUE,FALSE)),"")</f>
        <v/>
      </c>
      <c r="Q56" s="17" t="str">
        <f>IFERROR(AND(OR(Q1:Q55,$BK56)=TRUE,IF(SEARCH(Q$1,$A56)&gt;0,TRUE,FALSE)),"")</f>
        <v/>
      </c>
      <c r="R56" s="17" t="str">
        <f>IFERROR(AND(OR(R1:S55,$BK56)=TRUE,IF(SEARCH(R$1,$A56)&gt;0,TRUE,FALSE)),"")</f>
        <v/>
      </c>
      <c r="S56" s="17" t="str">
        <f>IFERROR(AND(OR(S1:S55,$BK56)=TRUE,IF(SEARCH(S$1,$A56)&gt;0,TRUE,FALSE)),"")</f>
        <v/>
      </c>
      <c r="T56" s="17" t="b">
        <f>IFERROR(AND(OR(T1:T55,$BK56)=TRUE,IF(SEARCH(T$1,$A56)&gt;0,TRUE,FALSE)),"")</f>
        <v>0</v>
      </c>
      <c r="U56" s="17" t="str">
        <f>IFERROR(AND(OR(U1:V55,$BK56)=TRUE,IF(SEARCH(U$1,$A56)&gt;0,TRUE,FALSE)),"")</f>
        <v/>
      </c>
      <c r="V56" s="17" t="str">
        <f>IFERROR(AND(OR(V1:V55,$BK56)=TRUE,IF(SEARCH(V$1,$A56)&gt;0,TRUE,FALSE)),"")</f>
        <v/>
      </c>
      <c r="W56" s="17" t="str">
        <f>IFERROR(AND(OR(W1:Z55,$BK56)=TRUE,IF(SEARCH(W$1,$A56)&gt;0,TRUE,FALSE)),"")</f>
        <v/>
      </c>
      <c r="X56" s="17" t="str">
        <f>IFERROR(AND(OR(X1:Z55,$BK56)=TRUE,IF(SEARCH(X$1,$A56)&gt;0,TRUE,FALSE)),"")</f>
        <v/>
      </c>
      <c r="Y56" s="17" t="str">
        <f>IFERROR(AND(OR(Y1:Z55,$BK56)=TRUE,IF(SEARCH(Y$1,$A56)&gt;0,TRUE,FALSE)),"")</f>
        <v/>
      </c>
      <c r="Z56" s="17" t="str">
        <f>IFERROR(AND(OR(Z1:Z55,$BK56)=TRUE,IF(SEARCH(Z$1,$A56)&gt;0,TRUE,FALSE)),"")</f>
        <v/>
      </c>
      <c r="AA56" s="17" t="b">
        <f>IFERROR(AND(OR(AA1:AA55,$BK56)=TRUE,IF(SEARCH(AA$1,$A56)&gt;0,TRUE,FALSE)),"")</f>
        <v>0</v>
      </c>
      <c r="AB56" s="17" t="str">
        <f>IFERROR(AND(OR(AB1:AE55,$BK56)=TRUE,IF(SEARCH(AB$1,$A56)&gt;0,TRUE,FALSE)),"")</f>
        <v/>
      </c>
      <c r="AC56" s="17" t="str">
        <f>IFERROR(AND(OR(AC1:AE55,$BK56)=TRUE,IF(SEARCH(AC$1,$A56)&gt;0,TRUE,FALSE)),"")</f>
        <v/>
      </c>
      <c r="AD56" s="17" t="str">
        <f>IFERROR(AND(OR(AD1:AE55,$BK56)=TRUE,IF(SEARCH(AD$1,$A56)&gt;0,TRUE,FALSE)),"")</f>
        <v/>
      </c>
      <c r="AE56" s="17" t="str">
        <f>IFERROR(AND(OR(AE1:AE55,$BK56)=TRUE,IF(SEARCH(AE$1,$A56)&gt;0,TRUE,FALSE)),"")</f>
        <v/>
      </c>
      <c r="AF56" s="17" t="str">
        <f>IFERROR(AND(OR(AF1:AG55,$BK56)=TRUE,IF(SEARCH(AF$1,$A56)&gt;0,TRUE,FALSE)),"")</f>
        <v/>
      </c>
      <c r="AG56" s="17" t="str">
        <f>IFERROR(AND(OR(AG1:AG55,$BK56)=TRUE,IF(SEARCH(AG$1,$A56)&gt;0,TRUE,FALSE)),"")</f>
        <v/>
      </c>
      <c r="AH56" s="17" t="str">
        <f>IFERROR(AND(OR(AH1:AH55,$BK56)=TRUE,IF(SEARCH(AH$1,$A56)&gt;0,TRUE,FALSE)),"")</f>
        <v/>
      </c>
      <c r="AI56" s="17" t="b">
        <f>IFERROR(AND(OR(AI1:AL55,$BK56)=TRUE,IF(SEARCH(AI$1,$A56)&gt;0,TRUE,FALSE)),"")</f>
        <v>0</v>
      </c>
      <c r="AJ56" s="17" t="str">
        <f>IFERROR(AND(OR(AJ1:AL55,$BK56)=TRUE,IF(SEARCH(AJ$1,$A56)&gt;0,TRUE,FALSE)),"")</f>
        <v/>
      </c>
      <c r="AK56" s="17" t="str">
        <f>IFERROR(AND(OR(AK1:AL55,$BK56)=TRUE,IF(SEARCH(AK$1,$A56)&gt;0,TRUE,FALSE)),"")</f>
        <v/>
      </c>
      <c r="AL56" s="17" t="str">
        <f>IFERROR(AND(OR(AL1:AL55,$BK56)=TRUE,IF(SEARCH(AL$1,$A56)&gt;0,TRUE,FALSE)),"")</f>
        <v/>
      </c>
      <c r="AM56" s="17" t="str">
        <f>IFERROR(AND(OR(AM1:AO55,$BK56)=TRUE,IF(SEARCH(AM$1,$A56)&gt;0,TRUE,FALSE)),"")</f>
        <v/>
      </c>
      <c r="AN56" s="17" t="str">
        <f>IFERROR(AND(OR(AN1:AO55,$BK56)=TRUE,IF(SEARCH(AN$1,$A56)&gt;0,TRUE,FALSE)),"")</f>
        <v/>
      </c>
      <c r="AO56" s="17" t="str">
        <f>IFERROR(AND(OR(AO1:AO55,$BK56)=TRUE,IF(SEARCH(AO$1,$A56)&gt;0,TRUE,FALSE)),"")</f>
        <v/>
      </c>
      <c r="AP56" s="17" t="str">
        <f>IFERROR(AND(OR(AO1:AP55,$BK56)=TRUE,IF(SEARCH(AP$1,$A56)&gt;0,TRUE,FALSE)),"")</f>
        <v/>
      </c>
      <c r="AQ56" s="17" t="str">
        <f>IFERROR(AND(OR(AO1:AQ55,$BK56)=TRUE,IF(SEARCH(AQ$1,$A56)&gt;0,TRUE,FALSE)),"")</f>
        <v/>
      </c>
      <c r="AR56" s="17" t="str">
        <f>IFERROR(AND(OR(AO1:AR55,$BK56)=TRUE,IF(SEARCH(AR$1,$A56)&gt;0,TRUE,FALSE)),"")</f>
        <v/>
      </c>
      <c r="AS56" s="17" t="str">
        <f>IFERROR(AND(OR(AO1:AS55,$BK56)=TRUE,IF(SEARCH(AS$1,$A56)&gt;0,TRUE,FALSE)),"")</f>
        <v/>
      </c>
      <c r="AT56" s="17" t="str">
        <f>IFERROR(AND(OR(AO1:AT55,$BK56)=TRUE,IF(SEARCH(AT$1,$A56)&gt;0,TRUE,FALSE)),"")</f>
        <v/>
      </c>
      <c r="AU56" s="17" t="str">
        <f>IFERROR(AND(OR(AO1:AU55,$BK56)=TRUE,IF(SEARCH(AU$1,$A56)&gt;0,TRUE,FALSE)),"")</f>
        <v/>
      </c>
      <c r="AV56" s="17" t="str">
        <f>IFERROR(AND(OR(AO1:AV55,$BK56)=TRUE,IF(SEARCH(AV$1,$A56)&gt;0,TRUE,FALSE)),"")</f>
        <v/>
      </c>
      <c r="AW56" s="17" t="str">
        <f>IFERROR(AND(OR(AO1:AW55,$BK56)=TRUE,IF(SEARCH(AW$1,$A56)&gt;0,TRUE,FALSE)),"")</f>
        <v/>
      </c>
      <c r="AX56" s="17" t="str">
        <f>IFERROR(AND(OR(AO1:AX55,$BK56)=TRUE,IF(SEARCH(AX$1,$A56)&gt;0,TRUE,FALSE)),"")</f>
        <v/>
      </c>
      <c r="AY56" s="17" t="str">
        <f>IFERROR(AND(OR(AO1:AY55,$BK56)=TRUE,IF(SEARCH(AY$1,$A56)&gt;0,TRUE,FALSE)),"")</f>
        <v/>
      </c>
      <c r="AZ56" s="17" t="str">
        <f>IFERROR(AND(OR(AO1:AZ55,$BK56)=TRUE,IF(SEARCH(AZ$1,$A56)&gt;0,TRUE,FALSE)),"")</f>
        <v/>
      </c>
      <c r="BA56" s="17" t="str">
        <f>IFERROR(AND(OR(AO1:BA55,$BK56)=TRUE,IF(SEARCH(BA$1,$A56)&gt;0,TRUE,FALSE)),"")</f>
        <v/>
      </c>
      <c r="BB56" s="17" t="str">
        <f>IFERROR(AND(OR(AO1:BB55,$BK56)=TRUE,IF(SEARCH(BB$1,$A56)&gt;0,TRUE,FALSE)),"")</f>
        <v/>
      </c>
      <c r="BC56" s="17" t="str">
        <f>IFERROR(AND(OR(AO1:BC55,$BK56)=TRUE,IF(SEARCH(BC$1,$A56)&gt;0,TRUE,FALSE)),"")</f>
        <v/>
      </c>
      <c r="BD56" s="17" t="str">
        <f>IFERROR(AND(OR(AO1:BD55,$BK56)=TRUE,IF(SEARCH(BD$1,$A56)&gt;0,TRUE,FALSE)),"")</f>
        <v/>
      </c>
      <c r="BE56" s="17" t="str">
        <f>IFERROR(AND(OR(AO1:BE55,$BK56)=TRUE,IF(SEARCH(BE$1,$A56)&gt;0,TRUE,FALSE)),"")</f>
        <v/>
      </c>
      <c r="BF56" s="17" t="str">
        <f>IFERROR(AND(OR(AO1:BF55,$BK56)=TRUE,IF(SEARCH(BF$1,$A56)&gt;0,TRUE,FALSE)),"")</f>
        <v/>
      </c>
      <c r="BG56" s="17" t="str">
        <f>IFERROR(AND(OR(AO1:BG55,$BK56)=TRUE,IF(SEARCH(BG$1,$A56)&gt;0,TRUE,FALSE)),"")</f>
        <v/>
      </c>
      <c r="BH56" s="17" t="str">
        <f>IFERROR(AND(OR(AO1:BH55,$BK56)=TRUE,IF(SEARCH(BH$1,$A56)&gt;0,TRUE,FALSE)),"")</f>
        <v/>
      </c>
      <c r="BI56" s="17">
        <f t="shared" si="0"/>
        <v>0</v>
      </c>
      <c r="BJ56" s="17" t="b">
        <f t="shared" si="1"/>
        <v>0</v>
      </c>
      <c r="BK56" s="17" t="b">
        <f t="shared" si="2"/>
        <v>0</v>
      </c>
      <c r="BL56" s="17" t="b">
        <f t="shared" si="3"/>
        <v>0</v>
      </c>
      <c r="BM56" s="17" t="b">
        <f>IF(D56&gt;INDEX('Overview (RESPONSES REQUIRED)'!$F$60:$F$63,MATCH(E56,'Overview (RESPONSES REQUIRED)'!$B$60:$B$63,0)),FALSE,TRUE)</f>
        <v>0</v>
      </c>
      <c r="BN56" s="17" t="b">
        <f>IF(INDEX('Overview (RESPONSES REQUIRED)'!$D$60:$D$63,MATCH(E56,'Overview (RESPONSES REQUIRED)'!$B$60:$B$63,0)) = "Y", TRUE, FALSE)</f>
        <v>0</v>
      </c>
      <c r="BO56" s="17" t="str">
        <f t="shared" si="4"/>
        <v>N</v>
      </c>
    </row>
    <row r="57" spans="1:67" ht="27" x14ac:dyDescent="0.15">
      <c r="A57" s="17" t="s">
        <v>2480</v>
      </c>
      <c r="B57" s="17">
        <v>3</v>
      </c>
      <c r="C57" s="17">
        <v>2</v>
      </c>
      <c r="D57" s="17">
        <v>14</v>
      </c>
      <c r="E57" s="17" t="s">
        <v>2424</v>
      </c>
      <c r="F57" s="17" t="str">
        <f>IF('ENDC-NRCA'!S60="Y", "Y", IF('ENDC-NRCA'!S60="N", "N", 0))</f>
        <v>N</v>
      </c>
      <c r="G57" s="17" t="str">
        <f>IFERROR(AND(OR(G1:H56,$BK57)=TRUE,IF(SEARCH(G$1,$A57)&gt;0,TRUE,FALSE)),"")</f>
        <v/>
      </c>
      <c r="H57" s="17" t="b">
        <f>IFERROR(AND(OR(H1:H56,$BK57)=TRUE,IF(SEARCH(H$1,$A57)&gt;0,TRUE,FALSE)),"")</f>
        <v>0</v>
      </c>
      <c r="I57" s="17" t="str">
        <f>IFERROR(AND(OR(I1:L56,$BK57)=TRUE,IF(SEARCH(I$1,$A57)&gt;0,TRUE,FALSE)),"")</f>
        <v/>
      </c>
      <c r="J57" s="17" t="str">
        <f>IFERROR(AND(OR(J1:L56,$BK57)=TRUE,IF(SEARCH(J$1,$A57)&gt;0,TRUE,FALSE)),"")</f>
        <v/>
      </c>
      <c r="K57" s="17" t="str">
        <f>IFERROR(AND(OR(K1:L56,$BK57)=TRUE,IF(SEARCH(K$1,$A57)&gt;0,TRUE,FALSE)),"")</f>
        <v/>
      </c>
      <c r="L57" s="17" t="str">
        <f>IFERROR(AND(OR(L1:L56,$BK57)=TRUE,IF(SEARCH(L$1,$A57)&gt;0,TRUE,FALSE)),"")</f>
        <v/>
      </c>
      <c r="M57" s="17" t="b">
        <f>IFERROR(AND(OR(M1:M56,$BK57)=TRUE,IF(SEARCH(M$1,$A57)&gt;0,TRUE,FALSE)),"")</f>
        <v>0</v>
      </c>
      <c r="N57" s="17" t="str">
        <f>IFERROR(AND(OR(N1:Q56,$BK57)=TRUE,IF(SEARCH(N$1,$A57)&gt;0,TRUE,FALSE)),"")</f>
        <v/>
      </c>
      <c r="O57" s="17" t="str">
        <f>IFERROR(AND(OR(O1:Q56,$BK57)=TRUE,IF(SEARCH(O$1,$A57)&gt;0,TRUE,FALSE)),"")</f>
        <v/>
      </c>
      <c r="P57" s="17" t="str">
        <f>IFERROR(AND(OR(P1:Q56,$BK57)=TRUE,IF(SEARCH(P$1,$A57)&gt;0,TRUE,FALSE)),"")</f>
        <v/>
      </c>
      <c r="Q57" s="17" t="b">
        <f>IFERROR(AND(OR(Q1:Q56,$BK57)=TRUE,IF(SEARCH(Q$1,$A57)&gt;0,TRUE,FALSE)),"")</f>
        <v>0</v>
      </c>
      <c r="R57" s="17" t="str">
        <f>IFERROR(AND(OR(R1:S56,$BK57)=TRUE,IF(SEARCH(R$1,$A57)&gt;0,TRUE,FALSE)),"")</f>
        <v/>
      </c>
      <c r="S57" s="17" t="str">
        <f>IFERROR(AND(OR(S1:S56,$BK57)=TRUE,IF(SEARCH(S$1,$A57)&gt;0,TRUE,FALSE)),"")</f>
        <v/>
      </c>
      <c r="T57" s="17" t="b">
        <f>IFERROR(AND(OR(T1:T56,$BK57)=TRUE,IF(SEARCH(T$1,$A57)&gt;0,TRUE,FALSE)),"")</f>
        <v>0</v>
      </c>
      <c r="U57" s="17" t="str">
        <f>IFERROR(AND(OR(U1:V56,$BK57)=TRUE,IF(SEARCH(U$1,$A57)&gt;0,TRUE,FALSE)),"")</f>
        <v/>
      </c>
      <c r="V57" s="17" t="str">
        <f>IFERROR(AND(OR(V1:V56,$BK57)=TRUE,IF(SEARCH(V$1,$A57)&gt;0,TRUE,FALSE)),"")</f>
        <v/>
      </c>
      <c r="W57" s="17" t="str">
        <f>IFERROR(AND(OR(W1:Z56,$BK57)=TRUE,IF(SEARCH(W$1,$A57)&gt;0,TRUE,FALSE)),"")</f>
        <v/>
      </c>
      <c r="X57" s="17" t="str">
        <f>IFERROR(AND(OR(X1:Z56,$BK57)=TRUE,IF(SEARCH(X$1,$A57)&gt;0,TRUE,FALSE)),"")</f>
        <v/>
      </c>
      <c r="Y57" s="17" t="str">
        <f>IFERROR(AND(OR(Y1:Z56,$BK57)=TRUE,IF(SEARCH(Y$1,$A57)&gt;0,TRUE,FALSE)),"")</f>
        <v/>
      </c>
      <c r="Z57" s="17" t="str">
        <f>IFERROR(AND(OR(Z1:Z56,$BK57)=TRUE,IF(SEARCH(Z$1,$A57)&gt;0,TRUE,FALSE)),"")</f>
        <v/>
      </c>
      <c r="AA57" s="17" t="b">
        <f>IFERROR(AND(OR(AA1:AA56,$BK57)=TRUE,IF(SEARCH(AA$1,$A57)&gt;0,TRUE,FALSE)),"")</f>
        <v>0</v>
      </c>
      <c r="AB57" s="17" t="str">
        <f>IFERROR(AND(OR(AB1:AE56,$BK57)=TRUE,IF(SEARCH(AB$1,$A57)&gt;0,TRUE,FALSE)),"")</f>
        <v/>
      </c>
      <c r="AC57" s="17" t="str">
        <f>IFERROR(AND(OR(AC1:AE56,$BK57)=TRUE,IF(SEARCH(AC$1,$A57)&gt;0,TRUE,FALSE)),"")</f>
        <v/>
      </c>
      <c r="AD57" s="17" t="str">
        <f>IFERROR(AND(OR(AD1:AE56,$BK57)=TRUE,IF(SEARCH(AD$1,$A57)&gt;0,TRUE,FALSE)),"")</f>
        <v/>
      </c>
      <c r="AE57" s="17" t="str">
        <f>IFERROR(AND(OR(AE1:AE56,$BK57)=TRUE,IF(SEARCH(AE$1,$A57)&gt;0,TRUE,FALSE)),"")</f>
        <v/>
      </c>
      <c r="AF57" s="17" t="str">
        <f>IFERROR(AND(OR(AF1:AG56,$BK57)=TRUE,IF(SEARCH(AF$1,$A57)&gt;0,TRUE,FALSE)),"")</f>
        <v/>
      </c>
      <c r="AG57" s="17" t="str">
        <f>IFERROR(AND(OR(AG1:AG56,$BK57)=TRUE,IF(SEARCH(AG$1,$A57)&gt;0,TRUE,FALSE)),"")</f>
        <v/>
      </c>
      <c r="AH57" s="17" t="str">
        <f>IFERROR(AND(OR(AH1:AH56,$BK57)=TRUE,IF(SEARCH(AH$1,$A57)&gt;0,TRUE,FALSE)),"")</f>
        <v/>
      </c>
      <c r="AI57" s="17" t="b">
        <f>IFERROR(AND(OR(AI1:AL56,$BK57)=TRUE,IF(SEARCH(AI$1,$A57)&gt;0,TRUE,FALSE)),"")</f>
        <v>0</v>
      </c>
      <c r="AJ57" s="17" t="str">
        <f>IFERROR(AND(OR(AJ1:AL56,$BK57)=TRUE,IF(SEARCH(AJ$1,$A57)&gt;0,TRUE,FALSE)),"")</f>
        <v/>
      </c>
      <c r="AK57" s="17" t="str">
        <f>IFERROR(AND(OR(AK1:AL56,$BK57)=TRUE,IF(SEARCH(AK$1,$A57)&gt;0,TRUE,FALSE)),"")</f>
        <v/>
      </c>
      <c r="AL57" s="17" t="str">
        <f>IFERROR(AND(OR(AL1:AL56,$BK57)=TRUE,IF(SEARCH(AL$1,$A57)&gt;0,TRUE,FALSE)),"")</f>
        <v/>
      </c>
      <c r="AM57" s="17" t="str">
        <f>IFERROR(AND(OR(AM1:AO56,$BK57)=TRUE,IF(SEARCH(AM$1,$A57)&gt;0,TRUE,FALSE)),"")</f>
        <v/>
      </c>
      <c r="AN57" s="17" t="str">
        <f>IFERROR(AND(OR(AN1:AO56,$BK57)=TRUE,IF(SEARCH(AN$1,$A57)&gt;0,TRUE,FALSE)),"")</f>
        <v/>
      </c>
      <c r="AO57" s="17" t="str">
        <f>IFERROR(AND(OR(AO1:AO56,$BK57)=TRUE,IF(SEARCH(AO$1,$A57)&gt;0,TRUE,FALSE)),"")</f>
        <v/>
      </c>
      <c r="AP57" s="17" t="str">
        <f>IFERROR(AND(OR(AO1:AP56,$BK57)=TRUE,IF(SEARCH(AP$1,$A57)&gt;0,TRUE,FALSE)),"")</f>
        <v/>
      </c>
      <c r="AQ57" s="17" t="str">
        <f>IFERROR(AND(OR(AO1:AQ56,$BK57)=TRUE,IF(SEARCH(AQ$1,$A57)&gt;0,TRUE,FALSE)),"")</f>
        <v/>
      </c>
      <c r="AR57" s="17" t="str">
        <f>IFERROR(AND(OR(AO1:AR56,$BK57)=TRUE,IF(SEARCH(AR$1,$A57)&gt;0,TRUE,FALSE)),"")</f>
        <v/>
      </c>
      <c r="AS57" s="17" t="str">
        <f>IFERROR(AND(OR(AO1:AS56,$BK57)=TRUE,IF(SEARCH(AS$1,$A57)&gt;0,TRUE,FALSE)),"")</f>
        <v/>
      </c>
      <c r="AT57" s="17" t="str">
        <f>IFERROR(AND(OR(AO1:AT56,$BK57)=TRUE,IF(SEARCH(AT$1,$A57)&gt;0,TRUE,FALSE)),"")</f>
        <v/>
      </c>
      <c r="AU57" s="17" t="str">
        <f>IFERROR(AND(OR(AO1:AU56,$BK57)=TRUE,IF(SEARCH(AU$1,$A57)&gt;0,TRUE,FALSE)),"")</f>
        <v/>
      </c>
      <c r="AV57" s="17" t="str">
        <f>IFERROR(AND(OR(AO1:AV56,$BK57)=TRUE,IF(SEARCH(AV$1,$A57)&gt;0,TRUE,FALSE)),"")</f>
        <v/>
      </c>
      <c r="AW57" s="17" t="str">
        <f>IFERROR(AND(OR(AO1:AW56,$BK57)=TRUE,IF(SEARCH(AW$1,$A57)&gt;0,TRUE,FALSE)),"")</f>
        <v/>
      </c>
      <c r="AX57" s="17" t="str">
        <f>IFERROR(AND(OR(AO1:AX56,$BK57)=TRUE,IF(SEARCH(AX$1,$A57)&gt;0,TRUE,FALSE)),"")</f>
        <v/>
      </c>
      <c r="AY57" s="17" t="str">
        <f>IFERROR(AND(OR(AO1:AY56,$BK57)=TRUE,IF(SEARCH(AY$1,$A57)&gt;0,TRUE,FALSE)),"")</f>
        <v/>
      </c>
      <c r="AZ57" s="17" t="str">
        <f>IFERROR(AND(OR(AO1:AZ56,$BK57)=TRUE,IF(SEARCH(AZ$1,$A57)&gt;0,TRUE,FALSE)),"")</f>
        <v/>
      </c>
      <c r="BA57" s="17" t="str">
        <f>IFERROR(AND(OR(AO1:BA56,$BK57)=TRUE,IF(SEARCH(BA$1,$A57)&gt;0,TRUE,FALSE)),"")</f>
        <v/>
      </c>
      <c r="BB57" s="17" t="str">
        <f>IFERROR(AND(OR(AO1:BB56,$BK57)=TRUE,IF(SEARCH(BB$1,$A57)&gt;0,TRUE,FALSE)),"")</f>
        <v/>
      </c>
      <c r="BC57" s="17" t="str">
        <f>IFERROR(AND(OR(AO1:BC56,$BK57)=TRUE,IF(SEARCH(BC$1,$A57)&gt;0,TRUE,FALSE)),"")</f>
        <v/>
      </c>
      <c r="BD57" s="17" t="str">
        <f>IFERROR(AND(OR(AO1:BD56,$BK57)=TRUE,IF(SEARCH(BD$1,$A57)&gt;0,TRUE,FALSE)),"")</f>
        <v/>
      </c>
      <c r="BE57" s="17" t="str">
        <f>IFERROR(AND(OR(AO1:BE56,$BK57)=TRUE,IF(SEARCH(BE$1,$A57)&gt;0,TRUE,FALSE)),"")</f>
        <v/>
      </c>
      <c r="BF57" s="17" t="str">
        <f>IFERROR(AND(OR(AO1:BF56,$BK57)=TRUE,IF(SEARCH(BF$1,$A57)&gt;0,TRUE,FALSE)),"")</f>
        <v/>
      </c>
      <c r="BG57" s="17" t="str">
        <f>IFERROR(AND(OR(AO1:BG56,$BK57)=TRUE,IF(SEARCH(BG$1,$A57)&gt;0,TRUE,FALSE)),"")</f>
        <v/>
      </c>
      <c r="BH57" s="17" t="str">
        <f>IFERROR(AND(OR(AO1:BH56,$BK57)=TRUE,IF(SEARCH(BH$1,$A57)&gt;0,TRUE,FALSE)),"")</f>
        <v/>
      </c>
      <c r="BI57" s="17">
        <f t="shared" si="0"/>
        <v>0</v>
      </c>
      <c r="BJ57" s="17" t="b">
        <f t="shared" si="1"/>
        <v>0</v>
      </c>
      <c r="BK57" s="17" t="b">
        <f t="shared" si="2"/>
        <v>0</v>
      </c>
      <c r="BL57" s="17" t="b">
        <f t="shared" si="3"/>
        <v>0</v>
      </c>
      <c r="BM57" s="17" t="b">
        <f>IF(D57&gt;INDEX('Overview (RESPONSES REQUIRED)'!$F$60:$F$63,MATCH(E57,'Overview (RESPONSES REQUIRED)'!$B$60:$B$63,0)),FALSE,TRUE)</f>
        <v>0</v>
      </c>
      <c r="BN57" s="17" t="b">
        <f>IF(INDEX('Overview (RESPONSES REQUIRED)'!$D$60:$D$63,MATCH(E57,'Overview (RESPONSES REQUIRED)'!$B$60:$B$63,0)) = "Y", TRUE, FALSE)</f>
        <v>0</v>
      </c>
      <c r="BO57" s="17" t="str">
        <f t="shared" si="4"/>
        <v>N</v>
      </c>
    </row>
    <row r="58" spans="1:67" ht="27" x14ac:dyDescent="0.15">
      <c r="A58" s="17" t="s">
        <v>2481</v>
      </c>
      <c r="B58" s="17">
        <v>3</v>
      </c>
      <c r="C58" s="17">
        <v>2</v>
      </c>
      <c r="D58" s="17">
        <v>14</v>
      </c>
      <c r="E58" s="17" t="s">
        <v>2424</v>
      </c>
      <c r="F58" s="17" t="str">
        <f>IF('ENDC-NRCA'!S61="Y", "Y", IF('ENDC-NRCA'!S61="N", "N", 0))</f>
        <v>N</v>
      </c>
      <c r="G58" s="17" t="str">
        <f>IFERROR(AND(OR(G1:H57,$BK58)=TRUE,IF(SEARCH(G$1,$A58)&gt;0,TRUE,FALSE)),"")</f>
        <v/>
      </c>
      <c r="H58" s="17" t="str">
        <f>IFERROR(AND(OR(H1:H57,$BK58)=TRUE,IF(SEARCH(H$1,$A58)&gt;0,TRUE,FALSE)),"")</f>
        <v/>
      </c>
      <c r="I58" s="17" t="str">
        <f>IFERROR(AND(OR(I1:L57,$BK58)=TRUE,IF(SEARCH(I$1,$A58)&gt;0,TRUE,FALSE)),"")</f>
        <v/>
      </c>
      <c r="J58" s="17" t="str">
        <f>IFERROR(AND(OR(J1:L57,$BK58)=TRUE,IF(SEARCH(J$1,$A58)&gt;0,TRUE,FALSE)),"")</f>
        <v/>
      </c>
      <c r="K58" s="17" t="str">
        <f>IFERROR(AND(OR(K1:L57,$BK58)=TRUE,IF(SEARCH(K$1,$A58)&gt;0,TRUE,FALSE)),"")</f>
        <v/>
      </c>
      <c r="L58" s="17" t="b">
        <f>IFERROR(AND(OR(L1:L57,$BK58)=TRUE,IF(SEARCH(L$1,$A58)&gt;0,TRUE,FALSE)),"")</f>
        <v>0</v>
      </c>
      <c r="M58" s="17" t="b">
        <f>IFERROR(AND(OR(M1:M57,$BK58)=TRUE,IF(SEARCH(M$1,$A58)&gt;0,TRUE,FALSE)),"")</f>
        <v>0</v>
      </c>
      <c r="N58" s="17" t="str">
        <f>IFERROR(AND(OR(N1:Q57,$BK58)=TRUE,IF(SEARCH(N$1,$A58)&gt;0,TRUE,FALSE)),"")</f>
        <v/>
      </c>
      <c r="O58" s="17" t="b">
        <f>IFERROR(AND(OR(O1:Q57,$BK58)=TRUE,IF(SEARCH(O$1,$A58)&gt;0,TRUE,FALSE)),"")</f>
        <v>0</v>
      </c>
      <c r="P58" s="17" t="str">
        <f>IFERROR(AND(OR(P1:Q57,$BK58)=TRUE,IF(SEARCH(P$1,$A58)&gt;0,TRUE,FALSE)),"")</f>
        <v/>
      </c>
      <c r="Q58" s="17" t="str">
        <f>IFERROR(AND(OR(Q1:Q57,$BK58)=TRUE,IF(SEARCH(Q$1,$A58)&gt;0,TRUE,FALSE)),"")</f>
        <v/>
      </c>
      <c r="R58" s="17" t="str">
        <f>IFERROR(AND(OR(R1:S57,$BK58)=TRUE,IF(SEARCH(R$1,$A58)&gt;0,TRUE,FALSE)),"")</f>
        <v/>
      </c>
      <c r="S58" s="17" t="str">
        <f>IFERROR(AND(OR(S1:S57,$BK58)=TRUE,IF(SEARCH(S$1,$A58)&gt;0,TRUE,FALSE)),"")</f>
        <v/>
      </c>
      <c r="T58" s="17" t="b">
        <f>IFERROR(AND(OR(T1:T57,$BK58)=TRUE,IF(SEARCH(T$1,$A58)&gt;0,TRUE,FALSE)),"")</f>
        <v>0</v>
      </c>
      <c r="U58" s="17" t="str">
        <f>IFERROR(AND(OR(U1:V57,$BK58)=TRUE,IF(SEARCH(U$1,$A58)&gt;0,TRUE,FALSE)),"")</f>
        <v/>
      </c>
      <c r="V58" s="17" t="str">
        <f>IFERROR(AND(OR(V1:V57,$BK58)=TRUE,IF(SEARCH(V$1,$A58)&gt;0,TRUE,FALSE)),"")</f>
        <v/>
      </c>
      <c r="W58" s="17" t="str">
        <f>IFERROR(AND(OR(W1:Z57,$BK58)=TRUE,IF(SEARCH(W$1,$A58)&gt;0,TRUE,FALSE)),"")</f>
        <v/>
      </c>
      <c r="X58" s="17" t="str">
        <f>IFERROR(AND(OR(X1:Z57,$BK58)=TRUE,IF(SEARCH(X$1,$A58)&gt;0,TRUE,FALSE)),"")</f>
        <v/>
      </c>
      <c r="Y58" s="17" t="str">
        <f>IFERROR(AND(OR(Y1:Z57,$BK58)=TRUE,IF(SEARCH(Y$1,$A58)&gt;0,TRUE,FALSE)),"")</f>
        <v/>
      </c>
      <c r="Z58" s="17" t="str">
        <f>IFERROR(AND(OR(Z1:Z57,$BK58)=TRUE,IF(SEARCH(Z$1,$A58)&gt;0,TRUE,FALSE)),"")</f>
        <v/>
      </c>
      <c r="AA58" s="17" t="b">
        <f>IFERROR(AND(OR(AA1:AA57,$BK58)=TRUE,IF(SEARCH(AA$1,$A58)&gt;0,TRUE,FALSE)),"")</f>
        <v>0</v>
      </c>
      <c r="AB58" s="17" t="str">
        <f>IFERROR(AND(OR(AB1:AE57,$BK58)=TRUE,IF(SEARCH(AB$1,$A58)&gt;0,TRUE,FALSE)),"")</f>
        <v/>
      </c>
      <c r="AC58" s="17" t="str">
        <f>IFERROR(AND(OR(AC1:AE57,$BK58)=TRUE,IF(SEARCH(AC$1,$A58)&gt;0,TRUE,FALSE)),"")</f>
        <v/>
      </c>
      <c r="AD58" s="17" t="str">
        <f>IFERROR(AND(OR(AD1:AE57,$BK58)=TRUE,IF(SEARCH(AD$1,$A58)&gt;0,TRUE,FALSE)),"")</f>
        <v/>
      </c>
      <c r="AE58" s="17" t="str">
        <f>IFERROR(AND(OR(AE1:AE57,$BK58)=TRUE,IF(SEARCH(AE$1,$A58)&gt;0,TRUE,FALSE)),"")</f>
        <v/>
      </c>
      <c r="AF58" s="17" t="str">
        <f>IFERROR(AND(OR(AF1:AG57,$BK58)=TRUE,IF(SEARCH(AF$1,$A58)&gt;0,TRUE,FALSE)),"")</f>
        <v/>
      </c>
      <c r="AG58" s="17" t="str">
        <f>IFERROR(AND(OR(AG1:AG57,$BK58)=TRUE,IF(SEARCH(AG$1,$A58)&gt;0,TRUE,FALSE)),"")</f>
        <v/>
      </c>
      <c r="AH58" s="17" t="str">
        <f>IFERROR(AND(OR(AH1:AH57,$BK58)=TRUE,IF(SEARCH(AH$1,$A58)&gt;0,TRUE,FALSE)),"")</f>
        <v/>
      </c>
      <c r="AI58" s="17" t="b">
        <f>IFERROR(AND(OR(AI1:AL57,$BK58)=TRUE,IF(SEARCH(AI$1,$A58)&gt;0,TRUE,FALSE)),"")</f>
        <v>0</v>
      </c>
      <c r="AJ58" s="17" t="str">
        <f>IFERROR(AND(OR(AJ1:AL57,$BK58)=TRUE,IF(SEARCH(AJ$1,$A58)&gt;0,TRUE,FALSE)),"")</f>
        <v/>
      </c>
      <c r="AK58" s="17" t="str">
        <f>IFERROR(AND(OR(AK1:AL57,$BK58)=TRUE,IF(SEARCH(AK$1,$A58)&gt;0,TRUE,FALSE)),"")</f>
        <v/>
      </c>
      <c r="AL58" s="17" t="str">
        <f>IFERROR(AND(OR(AL1:AL57,$BK58)=TRUE,IF(SEARCH(AL$1,$A58)&gt;0,TRUE,FALSE)),"")</f>
        <v/>
      </c>
      <c r="AM58" s="17" t="str">
        <f>IFERROR(AND(OR(AM1:AO57,$BK58)=TRUE,IF(SEARCH(AM$1,$A58)&gt;0,TRUE,FALSE)),"")</f>
        <v/>
      </c>
      <c r="AN58" s="17" t="str">
        <f>IFERROR(AND(OR(AN1:AO57,$BK58)=TRUE,IF(SEARCH(AN$1,$A58)&gt;0,TRUE,FALSE)),"")</f>
        <v/>
      </c>
      <c r="AO58" s="17" t="str">
        <f>IFERROR(AND(OR(AO1:AO57,$BK58)=TRUE,IF(SEARCH(AO$1,$A58)&gt;0,TRUE,FALSE)),"")</f>
        <v/>
      </c>
      <c r="AP58" s="17" t="str">
        <f>IFERROR(AND(OR(AO1:AP57,$BK58)=TRUE,IF(SEARCH(AP$1,$A58)&gt;0,TRUE,FALSE)),"")</f>
        <v/>
      </c>
      <c r="AQ58" s="17" t="str">
        <f>IFERROR(AND(OR(AO1:AQ57,$BK58)=TRUE,IF(SEARCH(AQ$1,$A58)&gt;0,TRUE,FALSE)),"")</f>
        <v/>
      </c>
      <c r="AR58" s="17" t="str">
        <f>IFERROR(AND(OR(AO1:AR57,$BK58)=TRUE,IF(SEARCH(AR$1,$A58)&gt;0,TRUE,FALSE)),"")</f>
        <v/>
      </c>
      <c r="AS58" s="17" t="str">
        <f>IFERROR(AND(OR(AO1:AS57,$BK58)=TRUE,IF(SEARCH(AS$1,$A58)&gt;0,TRUE,FALSE)),"")</f>
        <v/>
      </c>
      <c r="AT58" s="17" t="str">
        <f>IFERROR(AND(OR(AO1:AT57,$BK58)=TRUE,IF(SEARCH(AT$1,$A58)&gt;0,TRUE,FALSE)),"")</f>
        <v/>
      </c>
      <c r="AU58" s="17" t="str">
        <f>IFERROR(AND(OR(AO1:AU57,$BK58)=TRUE,IF(SEARCH(AU$1,$A58)&gt;0,TRUE,FALSE)),"")</f>
        <v/>
      </c>
      <c r="AV58" s="17" t="str">
        <f>IFERROR(AND(OR(AO1:AV57,$BK58)=TRUE,IF(SEARCH(AV$1,$A58)&gt;0,TRUE,FALSE)),"")</f>
        <v/>
      </c>
      <c r="AW58" s="17" t="str">
        <f>IFERROR(AND(OR(AO1:AW57,$BK58)=TRUE,IF(SEARCH(AW$1,$A58)&gt;0,TRUE,FALSE)),"")</f>
        <v/>
      </c>
      <c r="AX58" s="17" t="str">
        <f>IFERROR(AND(OR(AO1:AX57,$BK58)=TRUE,IF(SEARCH(AX$1,$A58)&gt;0,TRUE,FALSE)),"")</f>
        <v/>
      </c>
      <c r="AY58" s="17" t="str">
        <f>IFERROR(AND(OR(AO1:AY57,$BK58)=TRUE,IF(SEARCH(AY$1,$A58)&gt;0,TRUE,FALSE)),"")</f>
        <v/>
      </c>
      <c r="AZ58" s="17" t="str">
        <f>IFERROR(AND(OR(AO1:AZ57,$BK58)=TRUE,IF(SEARCH(AZ$1,$A58)&gt;0,TRUE,FALSE)),"")</f>
        <v/>
      </c>
      <c r="BA58" s="17" t="str">
        <f>IFERROR(AND(OR(AO1:BA57,$BK58)=TRUE,IF(SEARCH(BA$1,$A58)&gt;0,TRUE,FALSE)),"")</f>
        <v/>
      </c>
      <c r="BB58" s="17" t="str">
        <f>IFERROR(AND(OR(AO1:BB57,$BK58)=TRUE,IF(SEARCH(BB$1,$A58)&gt;0,TRUE,FALSE)),"")</f>
        <v/>
      </c>
      <c r="BC58" s="17" t="str">
        <f>IFERROR(AND(OR(AO1:BC57,$BK58)=TRUE,IF(SEARCH(BC$1,$A58)&gt;0,TRUE,FALSE)),"")</f>
        <v/>
      </c>
      <c r="BD58" s="17" t="str">
        <f>IFERROR(AND(OR(AO1:BD57,$BK58)=TRUE,IF(SEARCH(BD$1,$A58)&gt;0,TRUE,FALSE)),"")</f>
        <v/>
      </c>
      <c r="BE58" s="17" t="str">
        <f>IFERROR(AND(OR(AO1:BE57,$BK58)=TRUE,IF(SEARCH(BE$1,$A58)&gt;0,TRUE,FALSE)),"")</f>
        <v/>
      </c>
      <c r="BF58" s="17" t="str">
        <f>IFERROR(AND(OR(AO1:BF57,$BK58)=TRUE,IF(SEARCH(BF$1,$A58)&gt;0,TRUE,FALSE)),"")</f>
        <v/>
      </c>
      <c r="BG58" s="17" t="str">
        <f>IFERROR(AND(OR(AO1:BG57,$BK58)=TRUE,IF(SEARCH(BG$1,$A58)&gt;0,TRUE,FALSE)),"")</f>
        <v/>
      </c>
      <c r="BH58" s="17" t="str">
        <f>IFERROR(AND(OR(AO1:BH57,$BK58)=TRUE,IF(SEARCH(BH$1,$A58)&gt;0,TRUE,FALSE)),"")</f>
        <v/>
      </c>
      <c r="BI58" s="17">
        <f t="shared" si="0"/>
        <v>0</v>
      </c>
      <c r="BJ58" s="17" t="b">
        <f t="shared" si="1"/>
        <v>0</v>
      </c>
      <c r="BK58" s="17" t="b">
        <f t="shared" si="2"/>
        <v>0</v>
      </c>
      <c r="BL58" s="17" t="b">
        <f t="shared" si="3"/>
        <v>0</v>
      </c>
      <c r="BM58" s="17" t="b">
        <f>IF(D58&gt;INDEX('Overview (RESPONSES REQUIRED)'!$F$60:$F$63,MATCH(E58,'Overview (RESPONSES REQUIRED)'!$B$60:$B$63,0)),FALSE,TRUE)</f>
        <v>0</v>
      </c>
      <c r="BN58" s="17" t="b">
        <f>IF(INDEX('Overview (RESPONSES REQUIRED)'!$D$60:$D$63,MATCH(E58,'Overview (RESPONSES REQUIRED)'!$B$60:$B$63,0)) = "Y", TRUE, FALSE)</f>
        <v>0</v>
      </c>
      <c r="BO58" s="17" t="str">
        <f t="shared" si="4"/>
        <v>N</v>
      </c>
    </row>
    <row r="59" spans="1:67" ht="27" x14ac:dyDescent="0.15">
      <c r="A59" s="17" t="s">
        <v>2482</v>
      </c>
      <c r="B59" s="17">
        <v>3</v>
      </c>
      <c r="C59" s="17">
        <v>2</v>
      </c>
      <c r="D59" s="17">
        <v>14</v>
      </c>
      <c r="E59" s="17" t="s">
        <v>2424</v>
      </c>
      <c r="F59" s="17" t="str">
        <f>IF('ENDC-NRCA'!S62="Y", "Y", IF('ENDC-NRCA'!S62="N", "N", 0))</f>
        <v>N</v>
      </c>
      <c r="G59" s="17" t="str">
        <f>IFERROR(AND(OR(G1:H58,$BK59)=TRUE,IF(SEARCH(G$1,$A59)&gt;0,TRUE,FALSE)),"")</f>
        <v/>
      </c>
      <c r="H59" s="17" t="str">
        <f>IFERROR(AND(OR(H1:H58,$BK59)=TRUE,IF(SEARCH(H$1,$A59)&gt;0,TRUE,FALSE)),"")</f>
        <v/>
      </c>
      <c r="I59" s="17" t="str">
        <f>IFERROR(AND(OR(I1:L58,$BK59)=TRUE,IF(SEARCH(I$1,$A59)&gt;0,TRUE,FALSE)),"")</f>
        <v/>
      </c>
      <c r="J59" s="17" t="b">
        <f>IFERROR(AND(OR(J1:L58,$BK59)=TRUE,IF(SEARCH(J$1,$A59)&gt;0,TRUE,FALSE)),"")</f>
        <v>0</v>
      </c>
      <c r="K59" s="17" t="str">
        <f>IFERROR(AND(OR(K1:L58,$BK59)=TRUE,IF(SEARCH(K$1,$A59)&gt;0,TRUE,FALSE)),"")</f>
        <v/>
      </c>
      <c r="L59" s="17" t="str">
        <f>IFERROR(AND(OR(L1:L58,$BK59)=TRUE,IF(SEARCH(L$1,$A59)&gt;0,TRUE,FALSE)),"")</f>
        <v/>
      </c>
      <c r="M59" s="17" t="b">
        <f>IFERROR(AND(OR(M1:M58,$BK59)=TRUE,IF(SEARCH(M$1,$A59)&gt;0,TRUE,FALSE)),"")</f>
        <v>0</v>
      </c>
      <c r="N59" s="17" t="str">
        <f>IFERROR(AND(OR(N1:Q58,$BK59)=TRUE,IF(SEARCH(N$1,$A59)&gt;0,TRUE,FALSE)),"")</f>
        <v/>
      </c>
      <c r="O59" s="17" t="str">
        <f>IFERROR(AND(OR(O1:Q58,$BK59)=TRUE,IF(SEARCH(O$1,$A59)&gt;0,TRUE,FALSE)),"")</f>
        <v/>
      </c>
      <c r="P59" s="17" t="str">
        <f>IFERROR(AND(OR(P1:Q58,$BK59)=TRUE,IF(SEARCH(P$1,$A59)&gt;0,TRUE,FALSE)),"")</f>
        <v/>
      </c>
      <c r="Q59" s="17" t="b">
        <f>IFERROR(AND(OR(Q1:Q58,$BK59)=TRUE,IF(SEARCH(Q$1,$A59)&gt;0,TRUE,FALSE)),"")</f>
        <v>0</v>
      </c>
      <c r="R59" s="17" t="str">
        <f>IFERROR(AND(OR(R1:S58,$BK59)=TRUE,IF(SEARCH(R$1,$A59)&gt;0,TRUE,FALSE)),"")</f>
        <v/>
      </c>
      <c r="S59" s="17" t="str">
        <f>IFERROR(AND(OR(S1:S58,$BK59)=TRUE,IF(SEARCH(S$1,$A59)&gt;0,TRUE,FALSE)),"")</f>
        <v/>
      </c>
      <c r="T59" s="17" t="b">
        <f>IFERROR(AND(OR(T1:T58,$BK59)=TRUE,IF(SEARCH(T$1,$A59)&gt;0,TRUE,FALSE)),"")</f>
        <v>0</v>
      </c>
      <c r="U59" s="17" t="str">
        <f>IFERROR(AND(OR(U1:V58,$BK59)=TRUE,IF(SEARCH(U$1,$A59)&gt;0,TRUE,FALSE)),"")</f>
        <v/>
      </c>
      <c r="V59" s="17" t="str">
        <f>IFERROR(AND(OR(V1:V58,$BK59)=TRUE,IF(SEARCH(V$1,$A59)&gt;0,TRUE,FALSE)),"")</f>
        <v/>
      </c>
      <c r="W59" s="17" t="str">
        <f>IFERROR(AND(OR(W1:Z58,$BK59)=TRUE,IF(SEARCH(W$1,$A59)&gt;0,TRUE,FALSE)),"")</f>
        <v/>
      </c>
      <c r="X59" s="17" t="str">
        <f>IFERROR(AND(OR(X1:Z58,$BK59)=TRUE,IF(SEARCH(X$1,$A59)&gt;0,TRUE,FALSE)),"")</f>
        <v/>
      </c>
      <c r="Y59" s="17" t="str">
        <f>IFERROR(AND(OR(Y1:Z58,$BK59)=TRUE,IF(SEARCH(Y$1,$A59)&gt;0,TRUE,FALSE)),"")</f>
        <v/>
      </c>
      <c r="Z59" s="17" t="str">
        <f>IFERROR(AND(OR(Z1:Z58,$BK59)=TRUE,IF(SEARCH(Z$1,$A59)&gt;0,TRUE,FALSE)),"")</f>
        <v/>
      </c>
      <c r="AA59" s="17" t="b">
        <f>IFERROR(AND(OR(AA1:AA58,$BK59)=TRUE,IF(SEARCH(AA$1,$A59)&gt;0,TRUE,FALSE)),"")</f>
        <v>0</v>
      </c>
      <c r="AB59" s="17" t="str">
        <f>IFERROR(AND(OR(AB1:AE58,$BK59)=TRUE,IF(SEARCH(AB$1,$A59)&gt;0,TRUE,FALSE)),"")</f>
        <v/>
      </c>
      <c r="AC59" s="17" t="str">
        <f>IFERROR(AND(OR(AC1:AE58,$BK59)=TRUE,IF(SEARCH(AC$1,$A59)&gt;0,TRUE,FALSE)),"")</f>
        <v/>
      </c>
      <c r="AD59" s="17" t="str">
        <f>IFERROR(AND(OR(AD1:AE58,$BK59)=TRUE,IF(SEARCH(AD$1,$A59)&gt;0,TRUE,FALSE)),"")</f>
        <v/>
      </c>
      <c r="AE59" s="17" t="str">
        <f>IFERROR(AND(OR(AE1:AE58,$BK59)=TRUE,IF(SEARCH(AE$1,$A59)&gt;0,TRUE,FALSE)),"")</f>
        <v/>
      </c>
      <c r="AF59" s="17" t="str">
        <f>IFERROR(AND(OR(AF1:AG58,$BK59)=TRUE,IF(SEARCH(AF$1,$A59)&gt;0,TRUE,FALSE)),"")</f>
        <v/>
      </c>
      <c r="AG59" s="17" t="str">
        <f>IFERROR(AND(OR(AG1:AG58,$BK59)=TRUE,IF(SEARCH(AG$1,$A59)&gt;0,TRUE,FALSE)),"")</f>
        <v/>
      </c>
      <c r="AH59" s="17" t="str">
        <f>IFERROR(AND(OR(AH1:AH58,$BK59)=TRUE,IF(SEARCH(AH$1,$A59)&gt;0,TRUE,FALSE)),"")</f>
        <v/>
      </c>
      <c r="AI59" s="17" t="b">
        <f>IFERROR(AND(OR(AI1:AL58,$BK59)=TRUE,IF(SEARCH(AI$1,$A59)&gt;0,TRUE,FALSE)),"")</f>
        <v>0</v>
      </c>
      <c r="AJ59" s="17" t="str">
        <f>IFERROR(AND(OR(AJ1:AL58,$BK59)=TRUE,IF(SEARCH(AJ$1,$A59)&gt;0,TRUE,FALSE)),"")</f>
        <v/>
      </c>
      <c r="AK59" s="17" t="str">
        <f>IFERROR(AND(OR(AK1:AL58,$BK59)=TRUE,IF(SEARCH(AK$1,$A59)&gt;0,TRUE,FALSE)),"")</f>
        <v/>
      </c>
      <c r="AL59" s="17" t="str">
        <f>IFERROR(AND(OR(AL1:AL58,$BK59)=TRUE,IF(SEARCH(AL$1,$A59)&gt;0,TRUE,FALSE)),"")</f>
        <v/>
      </c>
      <c r="AM59" s="17" t="str">
        <f>IFERROR(AND(OR(AM1:AO58,$BK59)=TRUE,IF(SEARCH(AM$1,$A59)&gt;0,TRUE,FALSE)),"")</f>
        <v/>
      </c>
      <c r="AN59" s="17" t="str">
        <f>IFERROR(AND(OR(AN1:AO58,$BK59)=TRUE,IF(SEARCH(AN$1,$A59)&gt;0,TRUE,FALSE)),"")</f>
        <v/>
      </c>
      <c r="AO59" s="17" t="str">
        <f>IFERROR(AND(OR(AO1:AO58,$BK59)=TRUE,IF(SEARCH(AO$1,$A59)&gt;0,TRUE,FALSE)),"")</f>
        <v/>
      </c>
      <c r="AP59" s="17" t="str">
        <f>IFERROR(AND(OR(AO1:AP58,$BK59)=TRUE,IF(SEARCH(AP$1,$A59)&gt;0,TRUE,FALSE)),"")</f>
        <v/>
      </c>
      <c r="AQ59" s="17" t="str">
        <f>IFERROR(AND(OR(AO1:AQ58,$BK59)=TRUE,IF(SEARCH(AQ$1,$A59)&gt;0,TRUE,FALSE)),"")</f>
        <v/>
      </c>
      <c r="AR59" s="17" t="str">
        <f>IFERROR(AND(OR(AO1:AR58,$BK59)=TRUE,IF(SEARCH(AR$1,$A59)&gt;0,TRUE,FALSE)),"")</f>
        <v/>
      </c>
      <c r="AS59" s="17" t="str">
        <f>IFERROR(AND(OR(AO1:AS58,$BK59)=TRUE,IF(SEARCH(AS$1,$A59)&gt;0,TRUE,FALSE)),"")</f>
        <v/>
      </c>
      <c r="AT59" s="17" t="str">
        <f>IFERROR(AND(OR(AO1:AT58,$BK59)=TRUE,IF(SEARCH(AT$1,$A59)&gt;0,TRUE,FALSE)),"")</f>
        <v/>
      </c>
      <c r="AU59" s="17" t="str">
        <f>IFERROR(AND(OR(AO1:AU58,$BK59)=TRUE,IF(SEARCH(AU$1,$A59)&gt;0,TRUE,FALSE)),"")</f>
        <v/>
      </c>
      <c r="AV59" s="17" t="str">
        <f>IFERROR(AND(OR(AO1:AV58,$BK59)=TRUE,IF(SEARCH(AV$1,$A59)&gt;0,TRUE,FALSE)),"")</f>
        <v/>
      </c>
      <c r="AW59" s="17" t="str">
        <f>IFERROR(AND(OR(AO1:AW58,$BK59)=TRUE,IF(SEARCH(AW$1,$A59)&gt;0,TRUE,FALSE)),"")</f>
        <v/>
      </c>
      <c r="AX59" s="17" t="str">
        <f>IFERROR(AND(OR(AO1:AX58,$BK59)=TRUE,IF(SEARCH(AX$1,$A59)&gt;0,TRUE,FALSE)),"")</f>
        <v/>
      </c>
      <c r="AY59" s="17" t="str">
        <f>IFERROR(AND(OR(AO1:AY58,$BK59)=TRUE,IF(SEARCH(AY$1,$A59)&gt;0,TRUE,FALSE)),"")</f>
        <v/>
      </c>
      <c r="AZ59" s="17" t="str">
        <f>IFERROR(AND(OR(AO1:AZ58,$BK59)=TRUE,IF(SEARCH(AZ$1,$A59)&gt;0,TRUE,FALSE)),"")</f>
        <v/>
      </c>
      <c r="BA59" s="17" t="str">
        <f>IFERROR(AND(OR(AO1:BA58,$BK59)=TRUE,IF(SEARCH(BA$1,$A59)&gt;0,TRUE,FALSE)),"")</f>
        <v/>
      </c>
      <c r="BB59" s="17" t="str">
        <f>IFERROR(AND(OR(AO1:BB58,$BK59)=TRUE,IF(SEARCH(BB$1,$A59)&gt;0,TRUE,FALSE)),"")</f>
        <v/>
      </c>
      <c r="BC59" s="17" t="str">
        <f>IFERROR(AND(OR(AO1:BC58,$BK59)=TRUE,IF(SEARCH(BC$1,$A59)&gt;0,TRUE,FALSE)),"")</f>
        <v/>
      </c>
      <c r="BD59" s="17" t="str">
        <f>IFERROR(AND(OR(AO1:BD58,$BK59)=TRUE,IF(SEARCH(BD$1,$A59)&gt;0,TRUE,FALSE)),"")</f>
        <v/>
      </c>
      <c r="BE59" s="17" t="str">
        <f>IFERROR(AND(OR(AO1:BE58,$BK59)=TRUE,IF(SEARCH(BE$1,$A59)&gt;0,TRUE,FALSE)),"")</f>
        <v/>
      </c>
      <c r="BF59" s="17" t="str">
        <f>IFERROR(AND(OR(AO1:BF58,$BK59)=TRUE,IF(SEARCH(BF$1,$A59)&gt;0,TRUE,FALSE)),"")</f>
        <v/>
      </c>
      <c r="BG59" s="17" t="str">
        <f>IFERROR(AND(OR(AO1:BG58,$BK59)=TRUE,IF(SEARCH(BG$1,$A59)&gt;0,TRUE,FALSE)),"")</f>
        <v/>
      </c>
      <c r="BH59" s="17" t="str">
        <f>IFERROR(AND(OR(AO1:BH58,$BK59)=TRUE,IF(SEARCH(BH$1,$A59)&gt;0,TRUE,FALSE)),"")</f>
        <v/>
      </c>
      <c r="BI59" s="17">
        <f t="shared" si="0"/>
        <v>0</v>
      </c>
      <c r="BJ59" s="17" t="b">
        <f t="shared" si="1"/>
        <v>0</v>
      </c>
      <c r="BK59" s="17" t="b">
        <f t="shared" si="2"/>
        <v>0</v>
      </c>
      <c r="BL59" s="17" t="b">
        <f t="shared" si="3"/>
        <v>0</v>
      </c>
      <c r="BM59" s="17" t="b">
        <f>IF(D59&gt;INDEX('Overview (RESPONSES REQUIRED)'!$F$60:$F$63,MATCH(E59,'Overview (RESPONSES REQUIRED)'!$B$60:$B$63,0)),FALSE,TRUE)</f>
        <v>0</v>
      </c>
      <c r="BN59" s="17" t="b">
        <f>IF(INDEX('Overview (RESPONSES REQUIRED)'!$D$60:$D$63,MATCH(E59,'Overview (RESPONSES REQUIRED)'!$B$60:$B$63,0)) = "Y", TRUE, FALSE)</f>
        <v>0</v>
      </c>
      <c r="BO59" s="17" t="str">
        <f t="shared" si="4"/>
        <v>N</v>
      </c>
    </row>
    <row r="60" spans="1:67" ht="27" x14ac:dyDescent="0.15">
      <c r="A60" s="17" t="s">
        <v>2483</v>
      </c>
      <c r="B60" s="17">
        <v>3</v>
      </c>
      <c r="C60" s="17">
        <v>2</v>
      </c>
      <c r="D60" s="17">
        <v>14</v>
      </c>
      <c r="E60" s="17" t="s">
        <v>2424</v>
      </c>
      <c r="F60" s="17" t="str">
        <f>IF('ENDC-NRCA'!S63="Y", "Y", IF('ENDC-NRCA'!S63="N", "N", 0))</f>
        <v>N</v>
      </c>
      <c r="G60" s="17" t="str">
        <f>IFERROR(AND(OR(G1:H59,$BK60)=TRUE,IF(SEARCH(G$1,$A60)&gt;0,TRUE,FALSE)),"")</f>
        <v/>
      </c>
      <c r="H60" s="17" t="b">
        <f>IFERROR(AND(OR(H1:H59,$BK60)=TRUE,IF(SEARCH(H$1,$A60)&gt;0,TRUE,FALSE)),"")</f>
        <v>0</v>
      </c>
      <c r="I60" s="17" t="str">
        <f>IFERROR(AND(OR(I1:L59,$BK60)=TRUE,IF(SEARCH(I$1,$A60)&gt;0,TRUE,FALSE)),"")</f>
        <v/>
      </c>
      <c r="J60" s="17" t="str">
        <f>IFERROR(AND(OR(J1:L59,$BK60)=TRUE,IF(SEARCH(J$1,$A60)&gt;0,TRUE,FALSE)),"")</f>
        <v/>
      </c>
      <c r="K60" s="17" t="str">
        <f>IFERROR(AND(OR(K1:L59,$BK60)=TRUE,IF(SEARCH(K$1,$A60)&gt;0,TRUE,FALSE)),"")</f>
        <v/>
      </c>
      <c r="L60" s="17" t="b">
        <f>IFERROR(AND(OR(L1:L59,$BK60)=TRUE,IF(SEARCH(L$1,$A60)&gt;0,TRUE,FALSE)),"")</f>
        <v>0</v>
      </c>
      <c r="M60" s="17" t="b">
        <f>IFERROR(AND(OR(M1:M59,$BK60)=TRUE,IF(SEARCH(M$1,$A60)&gt;0,TRUE,FALSE)),"")</f>
        <v>0</v>
      </c>
      <c r="N60" s="17" t="b">
        <f>IFERROR(AND(OR(N1:Q59,$BK60)=TRUE,IF(SEARCH(N$1,$A60)&gt;0,TRUE,FALSE)),"")</f>
        <v>0</v>
      </c>
      <c r="O60" s="17" t="str">
        <f>IFERROR(AND(OR(O1:Q59,$BK60)=TRUE,IF(SEARCH(O$1,$A60)&gt;0,TRUE,FALSE)),"")</f>
        <v/>
      </c>
      <c r="P60" s="17" t="str">
        <f>IFERROR(AND(OR(P1:Q59,$BK60)=TRUE,IF(SEARCH(P$1,$A60)&gt;0,TRUE,FALSE)),"")</f>
        <v/>
      </c>
      <c r="Q60" s="17" t="str">
        <f>IFERROR(AND(OR(Q1:Q59,$BK60)=TRUE,IF(SEARCH(Q$1,$A60)&gt;0,TRUE,FALSE)),"")</f>
        <v/>
      </c>
      <c r="R60" s="17" t="str">
        <f>IFERROR(AND(OR(R1:S59,$BK60)=TRUE,IF(SEARCH(R$1,$A60)&gt;0,TRUE,FALSE)),"")</f>
        <v/>
      </c>
      <c r="S60" s="17" t="str">
        <f>IFERROR(AND(OR(S1:S59,$BK60)=TRUE,IF(SEARCH(S$1,$A60)&gt;0,TRUE,FALSE)),"")</f>
        <v/>
      </c>
      <c r="T60" s="17" t="str">
        <f>IFERROR(AND(OR(T1:T59,$BK60)=TRUE,IF(SEARCH(T$1,$A60)&gt;0,TRUE,FALSE)),"")</f>
        <v/>
      </c>
      <c r="U60" s="17" t="str">
        <f>IFERROR(AND(OR(U1:V59,$BK60)=TRUE,IF(SEARCH(U$1,$A60)&gt;0,TRUE,FALSE)),"")</f>
        <v/>
      </c>
      <c r="V60" s="17" t="str">
        <f>IFERROR(AND(OR(V1:V59,$BK60)=TRUE,IF(SEARCH(V$1,$A60)&gt;0,TRUE,FALSE)),"")</f>
        <v/>
      </c>
      <c r="W60" s="17" t="str">
        <f>IFERROR(AND(OR(W1:Z59,$BK60)=TRUE,IF(SEARCH(W$1,$A60)&gt;0,TRUE,FALSE)),"")</f>
        <v/>
      </c>
      <c r="X60" s="17" t="str">
        <f>IFERROR(AND(OR(X1:Z59,$BK60)=TRUE,IF(SEARCH(X$1,$A60)&gt;0,TRUE,FALSE)),"")</f>
        <v/>
      </c>
      <c r="Y60" s="17" t="str">
        <f>IFERROR(AND(OR(Y1:Z59,$BK60)=TRUE,IF(SEARCH(Y$1,$A60)&gt;0,TRUE,FALSE)),"")</f>
        <v/>
      </c>
      <c r="Z60" s="17" t="str">
        <f>IFERROR(AND(OR(Z1:Z59,$BK60)=TRUE,IF(SEARCH(Z$1,$A60)&gt;0,TRUE,FALSE)),"")</f>
        <v/>
      </c>
      <c r="AA60" s="17" t="b">
        <f>IFERROR(AND(OR(AA1:AA59,$BK60)=TRUE,IF(SEARCH(AA$1,$A60)&gt;0,TRUE,FALSE)),"")</f>
        <v>0</v>
      </c>
      <c r="AB60" s="17" t="str">
        <f>IFERROR(AND(OR(AB1:AE59,$BK60)=TRUE,IF(SEARCH(AB$1,$A60)&gt;0,TRUE,FALSE)),"")</f>
        <v/>
      </c>
      <c r="AC60" s="17" t="str">
        <f>IFERROR(AND(OR(AC1:AE59,$BK60)=TRUE,IF(SEARCH(AC$1,$A60)&gt;0,TRUE,FALSE)),"")</f>
        <v/>
      </c>
      <c r="AD60" s="17" t="str">
        <f>IFERROR(AND(OR(AD1:AE59,$BK60)=TRUE,IF(SEARCH(AD$1,$A60)&gt;0,TRUE,FALSE)),"")</f>
        <v/>
      </c>
      <c r="AE60" s="17" t="str">
        <f>IFERROR(AND(OR(AE1:AE59,$BK60)=TRUE,IF(SEARCH(AE$1,$A60)&gt;0,TRUE,FALSE)),"")</f>
        <v/>
      </c>
      <c r="AF60" s="17" t="str">
        <f>IFERROR(AND(OR(AF1:AG59,$BK60)=TRUE,IF(SEARCH(AF$1,$A60)&gt;0,TRUE,FALSE)),"")</f>
        <v/>
      </c>
      <c r="AG60" s="17" t="str">
        <f>IFERROR(AND(OR(AG1:AG59,$BK60)=TRUE,IF(SEARCH(AG$1,$A60)&gt;0,TRUE,FALSE)),"")</f>
        <v/>
      </c>
      <c r="AH60" s="17" t="str">
        <f>IFERROR(AND(OR(AH1:AH59,$BK60)=TRUE,IF(SEARCH(AH$1,$A60)&gt;0,TRUE,FALSE)),"")</f>
        <v/>
      </c>
      <c r="AI60" s="17" t="b">
        <f>IFERROR(AND(OR(AI1:AL59,$BK60)=TRUE,IF(SEARCH(AI$1,$A60)&gt;0,TRUE,FALSE)),"")</f>
        <v>0</v>
      </c>
      <c r="AJ60" s="17" t="str">
        <f>IFERROR(AND(OR(AJ1:AL59,$BK60)=TRUE,IF(SEARCH(AJ$1,$A60)&gt;0,TRUE,FALSE)),"")</f>
        <v/>
      </c>
      <c r="AK60" s="17" t="str">
        <f>IFERROR(AND(OR(AK1:AL59,$BK60)=TRUE,IF(SEARCH(AK$1,$A60)&gt;0,TRUE,FALSE)),"")</f>
        <v/>
      </c>
      <c r="AL60" s="17" t="str">
        <f>IFERROR(AND(OR(AL1:AL59,$BK60)=TRUE,IF(SEARCH(AL$1,$A60)&gt;0,TRUE,FALSE)),"")</f>
        <v/>
      </c>
      <c r="AM60" s="17" t="str">
        <f>IFERROR(AND(OR(AM1:AO59,$BK60)=TRUE,IF(SEARCH(AM$1,$A60)&gt;0,TRUE,FALSE)),"")</f>
        <v/>
      </c>
      <c r="AN60" s="17" t="str">
        <f>IFERROR(AND(OR(AN1:AO59,$BK60)=TRUE,IF(SEARCH(AN$1,$A60)&gt;0,TRUE,FALSE)),"")</f>
        <v/>
      </c>
      <c r="AO60" s="17" t="str">
        <f>IFERROR(AND(OR(AO1:AO59,$BK60)=TRUE,IF(SEARCH(AO$1,$A60)&gt;0,TRUE,FALSE)),"")</f>
        <v/>
      </c>
      <c r="AP60" s="17" t="str">
        <f>IFERROR(AND(OR(AO1:AP59,$BK60)=TRUE,IF(SEARCH(AP$1,$A60)&gt;0,TRUE,FALSE)),"")</f>
        <v/>
      </c>
      <c r="AQ60" s="17" t="str">
        <f>IFERROR(AND(OR(AO1:AQ59,$BK60)=TRUE,IF(SEARCH(AQ$1,$A60)&gt;0,TRUE,FALSE)),"")</f>
        <v/>
      </c>
      <c r="AR60" s="17" t="str">
        <f>IFERROR(AND(OR(AO1:AR59,$BK60)=TRUE,IF(SEARCH(AR$1,$A60)&gt;0,TRUE,FALSE)),"")</f>
        <v/>
      </c>
      <c r="AS60" s="17" t="str">
        <f>IFERROR(AND(OR(AO1:AS59,$BK60)=TRUE,IF(SEARCH(AS$1,$A60)&gt;0,TRUE,FALSE)),"")</f>
        <v/>
      </c>
      <c r="AT60" s="17" t="str">
        <f>IFERROR(AND(OR(AO1:AT59,$BK60)=TRUE,IF(SEARCH(AT$1,$A60)&gt;0,TRUE,FALSE)),"")</f>
        <v/>
      </c>
      <c r="AU60" s="17" t="str">
        <f>IFERROR(AND(OR(AO1:AU59,$BK60)=TRUE,IF(SEARCH(AU$1,$A60)&gt;0,TRUE,FALSE)),"")</f>
        <v/>
      </c>
      <c r="AV60" s="17" t="str">
        <f>IFERROR(AND(OR(AO1:AV59,$BK60)=TRUE,IF(SEARCH(AV$1,$A60)&gt;0,TRUE,FALSE)),"")</f>
        <v/>
      </c>
      <c r="AW60" s="17" t="str">
        <f>IFERROR(AND(OR(AO1:AW59,$BK60)=TRUE,IF(SEARCH(AW$1,$A60)&gt;0,TRUE,FALSE)),"")</f>
        <v/>
      </c>
      <c r="AX60" s="17" t="str">
        <f>IFERROR(AND(OR(AO1:AX59,$BK60)=TRUE,IF(SEARCH(AX$1,$A60)&gt;0,TRUE,FALSE)),"")</f>
        <v/>
      </c>
      <c r="AY60" s="17" t="str">
        <f>IFERROR(AND(OR(AO1:AY59,$BK60)=TRUE,IF(SEARCH(AY$1,$A60)&gt;0,TRUE,FALSE)),"")</f>
        <v/>
      </c>
      <c r="AZ60" s="17" t="str">
        <f>IFERROR(AND(OR(AO1:AZ59,$BK60)=TRUE,IF(SEARCH(AZ$1,$A60)&gt;0,TRUE,FALSE)),"")</f>
        <v/>
      </c>
      <c r="BA60" s="17" t="str">
        <f>IFERROR(AND(OR(AO1:BA59,$BK60)=TRUE,IF(SEARCH(BA$1,$A60)&gt;0,TRUE,FALSE)),"")</f>
        <v/>
      </c>
      <c r="BB60" s="17" t="str">
        <f>IFERROR(AND(OR(AO1:BB59,$BK60)=TRUE,IF(SEARCH(BB$1,$A60)&gt;0,TRUE,FALSE)),"")</f>
        <v/>
      </c>
      <c r="BC60" s="17" t="str">
        <f>IFERROR(AND(OR(AO1:BC59,$BK60)=TRUE,IF(SEARCH(BC$1,$A60)&gt;0,TRUE,FALSE)),"")</f>
        <v/>
      </c>
      <c r="BD60" s="17" t="str">
        <f>IFERROR(AND(OR(AO1:BD59,$BK60)=TRUE,IF(SEARCH(BD$1,$A60)&gt;0,TRUE,FALSE)),"")</f>
        <v/>
      </c>
      <c r="BE60" s="17" t="str">
        <f>IFERROR(AND(OR(AO1:BE59,$BK60)=TRUE,IF(SEARCH(BE$1,$A60)&gt;0,TRUE,FALSE)),"")</f>
        <v/>
      </c>
      <c r="BF60" s="17" t="str">
        <f>IFERROR(AND(OR(AO1:BF59,$BK60)=TRUE,IF(SEARCH(BF$1,$A60)&gt;0,TRUE,FALSE)),"")</f>
        <v/>
      </c>
      <c r="BG60" s="17" t="str">
        <f>IFERROR(AND(OR(AO1:BG59,$BK60)=TRUE,IF(SEARCH(BG$1,$A60)&gt;0,TRUE,FALSE)),"")</f>
        <v/>
      </c>
      <c r="BH60" s="17" t="str">
        <f>IFERROR(AND(OR(AO1:BH59,$BK60)=TRUE,IF(SEARCH(BH$1,$A60)&gt;0,TRUE,FALSE)),"")</f>
        <v/>
      </c>
      <c r="BI60" s="17">
        <f t="shared" si="0"/>
        <v>0</v>
      </c>
      <c r="BJ60" s="17" t="b">
        <f t="shared" si="1"/>
        <v>0</v>
      </c>
      <c r="BK60" s="17" t="b">
        <f t="shared" si="2"/>
        <v>0</v>
      </c>
      <c r="BL60" s="17" t="b">
        <f t="shared" si="3"/>
        <v>0</v>
      </c>
      <c r="BM60" s="17" t="b">
        <f>IF(D60&gt;INDEX('Overview (RESPONSES REQUIRED)'!$F$60:$F$63,MATCH(E60,'Overview (RESPONSES REQUIRED)'!$B$60:$B$63,0)),FALSE,TRUE)</f>
        <v>0</v>
      </c>
      <c r="BN60" s="17" t="b">
        <f>IF(INDEX('Overview (RESPONSES REQUIRED)'!$D$60:$D$63,MATCH(E60,'Overview (RESPONSES REQUIRED)'!$B$60:$B$63,0)) = "Y", TRUE, FALSE)</f>
        <v>0</v>
      </c>
      <c r="BO60" s="17" t="str">
        <f t="shared" si="4"/>
        <v>N</v>
      </c>
    </row>
    <row r="61" spans="1:67" ht="27" x14ac:dyDescent="0.15">
      <c r="A61" s="17" t="s">
        <v>2484</v>
      </c>
      <c r="B61" s="17">
        <v>3</v>
      </c>
      <c r="C61" s="17">
        <v>2</v>
      </c>
      <c r="D61" s="17">
        <v>14</v>
      </c>
      <c r="E61" s="17" t="s">
        <v>2458</v>
      </c>
      <c r="F61" s="17" t="str">
        <f>IF('ENDC-NRCA'!S64="Y", "Y", IF('ENDC-NRCA'!S64="N", "N", 0))</f>
        <v>N</v>
      </c>
      <c r="G61" s="17" t="str">
        <f>IFERROR(AND(OR(G1:H60,$BK61)=TRUE,IF(SEARCH(G$1,$A61)&gt;0,TRUE,FALSE)),"")</f>
        <v/>
      </c>
      <c r="H61" s="17" t="b">
        <f>IFERROR(AND(OR(H1:H60,$BK61)=TRUE,IF(SEARCH(H$1,$A61)&gt;0,TRUE,FALSE)),"")</f>
        <v>0</v>
      </c>
      <c r="I61" s="17" t="str">
        <f>IFERROR(AND(OR(I1:L60,$BK61)=TRUE,IF(SEARCH(I$1,$A61)&gt;0,TRUE,FALSE)),"")</f>
        <v/>
      </c>
      <c r="J61" s="17" t="str">
        <f>IFERROR(AND(OR(J1:L60,$BK61)=TRUE,IF(SEARCH(J$1,$A61)&gt;0,TRUE,FALSE)),"")</f>
        <v/>
      </c>
      <c r="K61" s="17" t="str">
        <f>IFERROR(AND(OR(K1:L60,$BK61)=TRUE,IF(SEARCH(K$1,$A61)&gt;0,TRUE,FALSE)),"")</f>
        <v/>
      </c>
      <c r="L61" s="17" t="b">
        <f>IFERROR(AND(OR(L1:L60,$BK61)=TRUE,IF(SEARCH(L$1,$A61)&gt;0,TRUE,FALSE)),"")</f>
        <v>0</v>
      </c>
      <c r="M61" s="17" t="str">
        <f>IFERROR(AND(OR(M1:M60,$BK61)=TRUE,IF(SEARCH(M$1,$A61)&gt;0,TRUE,FALSE)),"")</f>
        <v/>
      </c>
      <c r="N61" s="17" t="b">
        <f>IFERROR(AND(OR(N1:Q60,$BK61)=TRUE,IF(SEARCH(N$1,$A61)&gt;0,TRUE,FALSE)),"")</f>
        <v>0</v>
      </c>
      <c r="O61" s="17" t="str">
        <f>IFERROR(AND(OR(O1:Q60,$BK61)=TRUE,IF(SEARCH(O$1,$A61)&gt;0,TRUE,FALSE)),"")</f>
        <v/>
      </c>
      <c r="P61" s="17" t="str">
        <f>IFERROR(AND(OR(P1:Q60,$BK61)=TRUE,IF(SEARCH(P$1,$A61)&gt;0,TRUE,FALSE)),"")</f>
        <v/>
      </c>
      <c r="Q61" s="17" t="str">
        <f>IFERROR(AND(OR(Q1:Q60,$BK61)=TRUE,IF(SEARCH(Q$1,$A61)&gt;0,TRUE,FALSE)),"")</f>
        <v/>
      </c>
      <c r="R61" s="17" t="b">
        <f>IFERROR(AND(OR(R1:S60,$BK61)=TRUE,IF(SEARCH(R$1,$A61)&gt;0,TRUE,FALSE)),"")</f>
        <v>0</v>
      </c>
      <c r="S61" s="17" t="str">
        <f>IFERROR(AND(OR(S1:S60,$BK61)=TRUE,IF(SEARCH(S$1,$A61)&gt;0,TRUE,FALSE)),"")</f>
        <v/>
      </c>
      <c r="T61" s="17" t="str">
        <f>IFERROR(AND(OR(T1:T60,$BK61)=TRUE,IF(SEARCH(T$1,$A61)&gt;0,TRUE,FALSE)),"")</f>
        <v/>
      </c>
      <c r="U61" s="17" t="str">
        <f>IFERROR(AND(OR(U1:V60,$BK61)=TRUE,IF(SEARCH(U$1,$A61)&gt;0,TRUE,FALSE)),"")</f>
        <v/>
      </c>
      <c r="V61" s="17" t="str">
        <f>IFERROR(AND(OR(V1:V60,$BK61)=TRUE,IF(SEARCH(V$1,$A61)&gt;0,TRUE,FALSE)),"")</f>
        <v/>
      </c>
      <c r="W61" s="17" t="str">
        <f>IFERROR(AND(OR(W1:Z60,$BK61)=TRUE,IF(SEARCH(W$1,$A61)&gt;0,TRUE,FALSE)),"")</f>
        <v/>
      </c>
      <c r="X61" s="17" t="str">
        <f>IFERROR(AND(OR(X1:Z60,$BK61)=TRUE,IF(SEARCH(X$1,$A61)&gt;0,TRUE,FALSE)),"")</f>
        <v/>
      </c>
      <c r="Y61" s="17" t="str">
        <f>IFERROR(AND(OR(Y1:Z60,$BK61)=TRUE,IF(SEARCH(Y$1,$A61)&gt;0,TRUE,FALSE)),"")</f>
        <v/>
      </c>
      <c r="Z61" s="17" t="str">
        <f>IFERROR(AND(OR(Z1:Z60,$BK61)=TRUE,IF(SEARCH(Z$1,$A61)&gt;0,TRUE,FALSE)),"")</f>
        <v/>
      </c>
      <c r="AA61" s="17" t="str">
        <f>IFERROR(AND(OR(AA1:AA60,$BK61)=TRUE,IF(SEARCH(AA$1,$A61)&gt;0,TRUE,FALSE)),"")</f>
        <v/>
      </c>
      <c r="AB61" s="17" t="str">
        <f>IFERROR(AND(OR(AB1:AE60,$BK61)=TRUE,IF(SEARCH(AB$1,$A61)&gt;0,TRUE,FALSE)),"")</f>
        <v/>
      </c>
      <c r="AC61" s="17" t="str">
        <f>IFERROR(AND(OR(AC1:AE60,$BK61)=TRUE,IF(SEARCH(AC$1,$A61)&gt;0,TRUE,FALSE)),"")</f>
        <v/>
      </c>
      <c r="AD61" s="17" t="str">
        <f>IFERROR(AND(OR(AD1:AE60,$BK61)=TRUE,IF(SEARCH(AD$1,$A61)&gt;0,TRUE,FALSE)),"")</f>
        <v/>
      </c>
      <c r="AE61" s="17" t="str">
        <f>IFERROR(AND(OR(AE1:AE60,$BK61)=TRUE,IF(SEARCH(AE$1,$A61)&gt;0,TRUE,FALSE)),"")</f>
        <v/>
      </c>
      <c r="AF61" s="17" t="b">
        <f>IFERROR(AND(OR(AF1:AG60,$BK61)=TRUE,IF(SEARCH(AF$1,$A61)&gt;0,TRUE,FALSE)),"")</f>
        <v>0</v>
      </c>
      <c r="AG61" s="17" t="str">
        <f>IFERROR(AND(OR(AG1:AG60,$BK61)=TRUE,IF(SEARCH(AG$1,$A61)&gt;0,TRUE,FALSE)),"")</f>
        <v/>
      </c>
      <c r="AH61" s="17" t="str">
        <f>IFERROR(AND(OR(AH1:AH60,$BK61)=TRUE,IF(SEARCH(AH$1,$A61)&gt;0,TRUE,FALSE)),"")</f>
        <v/>
      </c>
      <c r="AI61" s="17" t="b">
        <f>IFERROR(AND(OR(AI1:AL60,$BK61)=TRUE,IF(SEARCH(AI$1,$A61)&gt;0,TRUE,FALSE)),"")</f>
        <v>0</v>
      </c>
      <c r="AJ61" s="17" t="str">
        <f>IFERROR(AND(OR(AJ1:AL60,$BK61)=TRUE,IF(SEARCH(AJ$1,$A61)&gt;0,TRUE,FALSE)),"")</f>
        <v/>
      </c>
      <c r="AK61" s="17" t="str">
        <f>IFERROR(AND(OR(AK1:AL60,$BK61)=TRUE,IF(SEARCH(AK$1,$A61)&gt;0,TRUE,FALSE)),"")</f>
        <v/>
      </c>
      <c r="AL61" s="17" t="str">
        <f>IFERROR(AND(OR(AL1:AL60,$BK61)=TRUE,IF(SEARCH(AL$1,$A61)&gt;0,TRUE,FALSE)),"")</f>
        <v/>
      </c>
      <c r="AM61" s="17" t="str">
        <f>IFERROR(AND(OR(AM1:AO60,$BK61)=TRUE,IF(SEARCH(AM$1,$A61)&gt;0,TRUE,FALSE)),"")</f>
        <v/>
      </c>
      <c r="AN61" s="17" t="str">
        <f>IFERROR(AND(OR(AN1:AO60,$BK61)=TRUE,IF(SEARCH(AN$1,$A61)&gt;0,TRUE,FALSE)),"")</f>
        <v/>
      </c>
      <c r="AO61" s="17" t="str">
        <f>IFERROR(AND(OR(AO1:AO60,$BK61)=TRUE,IF(SEARCH(AO$1,$A61)&gt;0,TRUE,FALSE)),"")</f>
        <v/>
      </c>
      <c r="AP61" s="17" t="str">
        <f>IFERROR(AND(OR(AO1:AP60,$BK61)=TRUE,IF(SEARCH(AP$1,$A61)&gt;0,TRUE,FALSE)),"")</f>
        <v/>
      </c>
      <c r="AQ61" s="17" t="str">
        <f>IFERROR(AND(OR(AO1:AQ60,$BK61)=TRUE,IF(SEARCH(AQ$1,$A61)&gt;0,TRUE,FALSE)),"")</f>
        <v/>
      </c>
      <c r="AR61" s="17" t="str">
        <f>IFERROR(AND(OR(AO1:AR60,$BK61)=TRUE,IF(SEARCH(AR$1,$A61)&gt;0,TRUE,FALSE)),"")</f>
        <v/>
      </c>
      <c r="AS61" s="17" t="str">
        <f>IFERROR(AND(OR(AO1:AS60,$BK61)=TRUE,IF(SEARCH(AS$1,$A61)&gt;0,TRUE,FALSE)),"")</f>
        <v/>
      </c>
      <c r="AT61" s="17" t="str">
        <f>IFERROR(AND(OR(AO1:AT60,$BK61)=TRUE,IF(SEARCH(AT$1,$A61)&gt;0,TRUE,FALSE)),"")</f>
        <v/>
      </c>
      <c r="AU61" s="17" t="str">
        <f>IFERROR(AND(OR(AO1:AU60,$BK61)=TRUE,IF(SEARCH(AU$1,$A61)&gt;0,TRUE,FALSE)),"")</f>
        <v/>
      </c>
      <c r="AV61" s="17" t="str">
        <f>IFERROR(AND(OR(AO1:AV60,$BK61)=TRUE,IF(SEARCH(AV$1,$A61)&gt;0,TRUE,FALSE)),"")</f>
        <v/>
      </c>
      <c r="AW61" s="17" t="str">
        <f>IFERROR(AND(OR(AO1:AW60,$BK61)=TRUE,IF(SEARCH(AW$1,$A61)&gt;0,TRUE,FALSE)),"")</f>
        <v/>
      </c>
      <c r="AX61" s="17" t="str">
        <f>IFERROR(AND(OR(AO1:AX60,$BK61)=TRUE,IF(SEARCH(AX$1,$A61)&gt;0,TRUE,FALSE)),"")</f>
        <v/>
      </c>
      <c r="AY61" s="17" t="str">
        <f>IFERROR(AND(OR(AO1:AY60,$BK61)=TRUE,IF(SEARCH(AY$1,$A61)&gt;0,TRUE,FALSE)),"")</f>
        <v/>
      </c>
      <c r="AZ61" s="17" t="str">
        <f>IFERROR(AND(OR(AO1:AZ60,$BK61)=TRUE,IF(SEARCH(AZ$1,$A61)&gt;0,TRUE,FALSE)),"")</f>
        <v/>
      </c>
      <c r="BA61" s="17" t="str">
        <f>IFERROR(AND(OR(AO1:BA60,$BK61)=TRUE,IF(SEARCH(BA$1,$A61)&gt;0,TRUE,FALSE)),"")</f>
        <v/>
      </c>
      <c r="BB61" s="17" t="str">
        <f>IFERROR(AND(OR(AO1:BB60,$BK61)=TRUE,IF(SEARCH(BB$1,$A61)&gt;0,TRUE,FALSE)),"")</f>
        <v/>
      </c>
      <c r="BC61" s="17" t="str">
        <f>IFERROR(AND(OR(AO1:BC60,$BK61)=TRUE,IF(SEARCH(BC$1,$A61)&gt;0,TRUE,FALSE)),"")</f>
        <v/>
      </c>
      <c r="BD61" s="17" t="str">
        <f>IFERROR(AND(OR(AO1:BD60,$BK61)=TRUE,IF(SEARCH(BD$1,$A61)&gt;0,TRUE,FALSE)),"")</f>
        <v/>
      </c>
      <c r="BE61" s="17" t="str">
        <f>IFERROR(AND(OR(AO1:BE60,$BK61)=TRUE,IF(SEARCH(BE$1,$A61)&gt;0,TRUE,FALSE)),"")</f>
        <v/>
      </c>
      <c r="BF61" s="17" t="str">
        <f>IFERROR(AND(OR(AO1:BF60,$BK61)=TRUE,IF(SEARCH(BF$1,$A61)&gt;0,TRUE,FALSE)),"")</f>
        <v/>
      </c>
      <c r="BG61" s="17" t="str">
        <f>IFERROR(AND(OR(AO1:BG60,$BK61)=TRUE,IF(SEARCH(BG$1,$A61)&gt;0,TRUE,FALSE)),"")</f>
        <v/>
      </c>
      <c r="BH61" s="17" t="str">
        <f>IFERROR(AND(OR(AO1:BH60,$BK61)=TRUE,IF(SEARCH(BH$1,$A61)&gt;0,TRUE,FALSE)),"")</f>
        <v/>
      </c>
      <c r="BI61" s="17">
        <f t="shared" si="0"/>
        <v>0</v>
      </c>
      <c r="BJ61" s="17" t="b">
        <f t="shared" si="1"/>
        <v>0</v>
      </c>
      <c r="BK61" s="17" t="b">
        <f t="shared" si="2"/>
        <v>0</v>
      </c>
      <c r="BL61" s="17" t="b">
        <f t="shared" si="3"/>
        <v>0</v>
      </c>
      <c r="BM61" s="17" t="b">
        <f>IF(D61&gt;INDEX('Overview (RESPONSES REQUIRED)'!$F$60:$F$63,MATCH(E61,'Overview (RESPONSES REQUIRED)'!$B$60:$B$63,0)),FALSE,TRUE)</f>
        <v>0</v>
      </c>
      <c r="BN61" s="17" t="b">
        <f>IF(INDEX('Overview (RESPONSES REQUIRED)'!$D$60:$D$63,MATCH(E61,'Overview (RESPONSES REQUIRED)'!$B$60:$B$63,0)) = "Y", TRUE, FALSE)</f>
        <v>0</v>
      </c>
      <c r="BO61" s="17" t="str">
        <f t="shared" si="4"/>
        <v>N</v>
      </c>
    </row>
    <row r="62" spans="1:67" ht="27" x14ac:dyDescent="0.15">
      <c r="A62" s="17" t="s">
        <v>2485</v>
      </c>
      <c r="B62" s="17">
        <v>3</v>
      </c>
      <c r="C62" s="17">
        <v>2</v>
      </c>
      <c r="D62" s="17">
        <v>14</v>
      </c>
      <c r="E62" s="17" t="s">
        <v>2424</v>
      </c>
      <c r="F62" s="17" t="str">
        <f>IF('ENDC-NRCA'!S65="Y", "Y", IF('ENDC-NRCA'!S65="N", "N", 0))</f>
        <v>N</v>
      </c>
      <c r="G62" s="17" t="b">
        <f>IFERROR(AND(OR(G1:H61,$BK62)=TRUE,IF(SEARCH(G$1,$A62)&gt;0,TRUE,FALSE)),"")</f>
        <v>0</v>
      </c>
      <c r="H62" s="17" t="str">
        <f>IFERROR(AND(OR(H1:H61,$BK62)=TRUE,IF(SEARCH(H$1,$A62)&gt;0,TRUE,FALSE)),"")</f>
        <v/>
      </c>
      <c r="I62" s="17" t="str">
        <f>IFERROR(AND(OR(I1:L61,$BK62)=TRUE,IF(SEARCH(I$1,$A62)&gt;0,TRUE,FALSE)),"")</f>
        <v/>
      </c>
      <c r="J62" s="17" t="str">
        <f>IFERROR(AND(OR(J1:L61,$BK62)=TRUE,IF(SEARCH(J$1,$A62)&gt;0,TRUE,FALSE)),"")</f>
        <v/>
      </c>
      <c r="K62" s="17" t="str">
        <f>IFERROR(AND(OR(K1:L61,$BK62)=TRUE,IF(SEARCH(K$1,$A62)&gt;0,TRUE,FALSE)),"")</f>
        <v/>
      </c>
      <c r="L62" s="17" t="b">
        <f>IFERROR(AND(OR(L1:L61,$BK62)=TRUE,IF(SEARCH(L$1,$A62)&gt;0,TRUE,FALSE)),"")</f>
        <v>0</v>
      </c>
      <c r="M62" s="17" t="b">
        <f>IFERROR(AND(OR(M1:M61,$BK62)=TRUE,IF(SEARCH(M$1,$A62)&gt;0,TRUE,FALSE)),"")</f>
        <v>0</v>
      </c>
      <c r="N62" s="17" t="str">
        <f>IFERROR(AND(OR(N1:Q61,$BK62)=TRUE,IF(SEARCH(N$1,$A62)&gt;0,TRUE,FALSE)),"")</f>
        <v/>
      </c>
      <c r="O62" s="17" t="b">
        <f>IFERROR(AND(OR(O1:Q61,$BK62)=TRUE,IF(SEARCH(O$1,$A62)&gt;0,TRUE,FALSE)),"")</f>
        <v>0</v>
      </c>
      <c r="P62" s="17" t="str">
        <f>IFERROR(AND(OR(P1:Q61,$BK62)=TRUE,IF(SEARCH(P$1,$A62)&gt;0,TRUE,FALSE)),"")</f>
        <v/>
      </c>
      <c r="Q62" s="17" t="str">
        <f>IFERROR(AND(OR(Q1:Q61,$BK62)=TRUE,IF(SEARCH(Q$1,$A62)&gt;0,TRUE,FALSE)),"")</f>
        <v/>
      </c>
      <c r="R62" s="17" t="str">
        <f>IFERROR(AND(OR(R1:S61,$BK62)=TRUE,IF(SEARCH(R$1,$A62)&gt;0,TRUE,FALSE)),"")</f>
        <v/>
      </c>
      <c r="S62" s="17" t="str">
        <f>IFERROR(AND(OR(S1:S61,$BK62)=TRUE,IF(SEARCH(S$1,$A62)&gt;0,TRUE,FALSE)),"")</f>
        <v/>
      </c>
      <c r="T62" s="17" t="str">
        <f>IFERROR(AND(OR(T1:T61,$BK62)=TRUE,IF(SEARCH(T$1,$A62)&gt;0,TRUE,FALSE)),"")</f>
        <v/>
      </c>
      <c r="U62" s="17" t="str">
        <f>IFERROR(AND(OR(U1:V61,$BK62)=TRUE,IF(SEARCH(U$1,$A62)&gt;0,TRUE,FALSE)),"")</f>
        <v/>
      </c>
      <c r="V62" s="17" t="str">
        <f>IFERROR(AND(OR(V1:V61,$BK62)=TRUE,IF(SEARCH(V$1,$A62)&gt;0,TRUE,FALSE)),"")</f>
        <v/>
      </c>
      <c r="W62" s="17" t="str">
        <f>IFERROR(AND(OR(W1:Z61,$BK62)=TRUE,IF(SEARCH(W$1,$A62)&gt;0,TRUE,FALSE)),"")</f>
        <v/>
      </c>
      <c r="X62" s="17" t="str">
        <f>IFERROR(AND(OR(X1:Z61,$BK62)=TRUE,IF(SEARCH(X$1,$A62)&gt;0,TRUE,FALSE)),"")</f>
        <v/>
      </c>
      <c r="Y62" s="17" t="str">
        <f>IFERROR(AND(OR(Y1:Z61,$BK62)=TRUE,IF(SEARCH(Y$1,$A62)&gt;0,TRUE,FALSE)),"")</f>
        <v/>
      </c>
      <c r="Z62" s="17" t="str">
        <f>IFERROR(AND(OR(Z1:Z61,$BK62)=TRUE,IF(SEARCH(Z$1,$A62)&gt;0,TRUE,FALSE)),"")</f>
        <v/>
      </c>
      <c r="AA62" s="17" t="b">
        <f>IFERROR(AND(OR(AA1:AA61,$BK62)=TRUE,IF(SEARCH(AA$1,$A62)&gt;0,TRUE,FALSE)),"")</f>
        <v>0</v>
      </c>
      <c r="AB62" s="17" t="str">
        <f>IFERROR(AND(OR(AB1:AE61,$BK62)=TRUE,IF(SEARCH(AB$1,$A62)&gt;0,TRUE,FALSE)),"")</f>
        <v/>
      </c>
      <c r="AC62" s="17" t="str">
        <f>IFERROR(AND(OR(AC1:AE61,$BK62)=TRUE,IF(SEARCH(AC$1,$A62)&gt;0,TRUE,FALSE)),"")</f>
        <v/>
      </c>
      <c r="AD62" s="17" t="str">
        <f>IFERROR(AND(OR(AD1:AE61,$BK62)=TRUE,IF(SEARCH(AD$1,$A62)&gt;0,TRUE,FALSE)),"")</f>
        <v/>
      </c>
      <c r="AE62" s="17" t="str">
        <f>IFERROR(AND(OR(AE1:AE61,$BK62)=TRUE,IF(SEARCH(AE$1,$A62)&gt;0,TRUE,FALSE)),"")</f>
        <v/>
      </c>
      <c r="AF62" s="17" t="str">
        <f>IFERROR(AND(OR(AF1:AG61,$BK62)=TRUE,IF(SEARCH(AF$1,$A62)&gt;0,TRUE,FALSE)),"")</f>
        <v/>
      </c>
      <c r="AG62" s="17" t="str">
        <f>IFERROR(AND(OR(AG1:AG61,$BK62)=TRUE,IF(SEARCH(AG$1,$A62)&gt;0,TRUE,FALSE)),"")</f>
        <v/>
      </c>
      <c r="AH62" s="17" t="str">
        <f>IFERROR(AND(OR(AH1:AH61,$BK62)=TRUE,IF(SEARCH(AH$1,$A62)&gt;0,TRUE,FALSE)),"")</f>
        <v/>
      </c>
      <c r="AI62" s="17" t="b">
        <f>IFERROR(AND(OR(AI1:AL61,$BK62)=TRUE,IF(SEARCH(AI$1,$A62)&gt;0,TRUE,FALSE)),"")</f>
        <v>0</v>
      </c>
      <c r="AJ62" s="17" t="str">
        <f>IFERROR(AND(OR(AJ1:AL61,$BK62)=TRUE,IF(SEARCH(AJ$1,$A62)&gt;0,TRUE,FALSE)),"")</f>
        <v/>
      </c>
      <c r="AK62" s="17" t="str">
        <f>IFERROR(AND(OR(AK1:AL61,$BK62)=TRUE,IF(SEARCH(AK$1,$A62)&gt;0,TRUE,FALSE)),"")</f>
        <v/>
      </c>
      <c r="AL62" s="17" t="str">
        <f>IFERROR(AND(OR(AL1:AL61,$BK62)=TRUE,IF(SEARCH(AL$1,$A62)&gt;0,TRUE,FALSE)),"")</f>
        <v/>
      </c>
      <c r="AM62" s="17" t="str">
        <f>IFERROR(AND(OR(AM1:AO61,$BK62)=TRUE,IF(SEARCH(AM$1,$A62)&gt;0,TRUE,FALSE)),"")</f>
        <v/>
      </c>
      <c r="AN62" s="17" t="str">
        <f>IFERROR(AND(OR(AN1:AO61,$BK62)=TRUE,IF(SEARCH(AN$1,$A62)&gt;0,TRUE,FALSE)),"")</f>
        <v/>
      </c>
      <c r="AO62" s="17" t="str">
        <f>IFERROR(AND(OR(AO1:AO61,$BK62)=TRUE,IF(SEARCH(AO$1,$A62)&gt;0,TRUE,FALSE)),"")</f>
        <v/>
      </c>
      <c r="AP62" s="17" t="str">
        <f>IFERROR(AND(OR(AO1:AP61,$BK62)=TRUE,IF(SEARCH(AP$1,$A62)&gt;0,TRUE,FALSE)),"")</f>
        <v/>
      </c>
      <c r="AQ62" s="17" t="str">
        <f>IFERROR(AND(OR(AO1:AQ61,$BK62)=TRUE,IF(SEARCH(AQ$1,$A62)&gt;0,TRUE,FALSE)),"")</f>
        <v/>
      </c>
      <c r="AR62" s="17" t="str">
        <f>IFERROR(AND(OR(AO1:AR61,$BK62)=TRUE,IF(SEARCH(AR$1,$A62)&gt;0,TRUE,FALSE)),"")</f>
        <v/>
      </c>
      <c r="AS62" s="17" t="str">
        <f>IFERROR(AND(OR(AO1:AS61,$BK62)=TRUE,IF(SEARCH(AS$1,$A62)&gt;0,TRUE,FALSE)),"")</f>
        <v/>
      </c>
      <c r="AT62" s="17" t="str">
        <f>IFERROR(AND(OR(AO1:AT61,$BK62)=TRUE,IF(SEARCH(AT$1,$A62)&gt;0,TRUE,FALSE)),"")</f>
        <v/>
      </c>
      <c r="AU62" s="17" t="str">
        <f>IFERROR(AND(OR(AO1:AU61,$BK62)=TRUE,IF(SEARCH(AU$1,$A62)&gt;0,TRUE,FALSE)),"")</f>
        <v/>
      </c>
      <c r="AV62" s="17" t="str">
        <f>IFERROR(AND(OR(AO1:AV61,$BK62)=TRUE,IF(SEARCH(AV$1,$A62)&gt;0,TRUE,FALSE)),"")</f>
        <v/>
      </c>
      <c r="AW62" s="17" t="str">
        <f>IFERROR(AND(OR(AO1:AW61,$BK62)=TRUE,IF(SEARCH(AW$1,$A62)&gt;0,TRUE,FALSE)),"")</f>
        <v/>
      </c>
      <c r="AX62" s="17" t="str">
        <f>IFERROR(AND(OR(AO1:AX61,$BK62)=TRUE,IF(SEARCH(AX$1,$A62)&gt;0,TRUE,FALSE)),"")</f>
        <v/>
      </c>
      <c r="AY62" s="17" t="str">
        <f>IFERROR(AND(OR(AO1:AY61,$BK62)=TRUE,IF(SEARCH(AY$1,$A62)&gt;0,TRUE,FALSE)),"")</f>
        <v/>
      </c>
      <c r="AZ62" s="17" t="str">
        <f>IFERROR(AND(OR(AO1:AZ61,$BK62)=TRUE,IF(SEARCH(AZ$1,$A62)&gt;0,TRUE,FALSE)),"")</f>
        <v/>
      </c>
      <c r="BA62" s="17" t="str">
        <f>IFERROR(AND(OR(AO1:BA61,$BK62)=TRUE,IF(SEARCH(BA$1,$A62)&gt;0,TRUE,FALSE)),"")</f>
        <v/>
      </c>
      <c r="BB62" s="17" t="str">
        <f>IFERROR(AND(OR(AO1:BB61,$BK62)=TRUE,IF(SEARCH(BB$1,$A62)&gt;0,TRUE,FALSE)),"")</f>
        <v/>
      </c>
      <c r="BC62" s="17" t="str">
        <f>IFERROR(AND(OR(AO1:BC61,$BK62)=TRUE,IF(SEARCH(BC$1,$A62)&gt;0,TRUE,FALSE)),"")</f>
        <v/>
      </c>
      <c r="BD62" s="17" t="str">
        <f>IFERROR(AND(OR(AO1:BD61,$BK62)=TRUE,IF(SEARCH(BD$1,$A62)&gt;0,TRUE,FALSE)),"")</f>
        <v/>
      </c>
      <c r="BE62" s="17" t="str">
        <f>IFERROR(AND(OR(AO1:BE61,$BK62)=TRUE,IF(SEARCH(BE$1,$A62)&gt;0,TRUE,FALSE)),"")</f>
        <v/>
      </c>
      <c r="BF62" s="17" t="str">
        <f>IFERROR(AND(OR(AO1:BF61,$BK62)=TRUE,IF(SEARCH(BF$1,$A62)&gt;0,TRUE,FALSE)),"")</f>
        <v/>
      </c>
      <c r="BG62" s="17" t="str">
        <f>IFERROR(AND(OR(AO1:BG61,$BK62)=TRUE,IF(SEARCH(BG$1,$A62)&gt;0,TRUE,FALSE)),"")</f>
        <v/>
      </c>
      <c r="BH62" s="17" t="str">
        <f>IFERROR(AND(OR(AO1:BH61,$BK62)=TRUE,IF(SEARCH(BH$1,$A62)&gt;0,TRUE,FALSE)),"")</f>
        <v/>
      </c>
      <c r="BI62" s="17">
        <f t="shared" si="0"/>
        <v>0</v>
      </c>
      <c r="BJ62" s="17" t="b">
        <f t="shared" si="1"/>
        <v>0</v>
      </c>
      <c r="BK62" s="17" t="b">
        <f t="shared" si="2"/>
        <v>0</v>
      </c>
      <c r="BL62" s="17" t="b">
        <f t="shared" si="3"/>
        <v>0</v>
      </c>
      <c r="BM62" s="17" t="b">
        <f>IF(D62&gt;INDEX('Overview (RESPONSES REQUIRED)'!$F$60:$F$63,MATCH(E62,'Overview (RESPONSES REQUIRED)'!$B$60:$B$63,0)),FALSE,TRUE)</f>
        <v>0</v>
      </c>
      <c r="BN62" s="17" t="b">
        <f>IF(INDEX('Overview (RESPONSES REQUIRED)'!$D$60:$D$63,MATCH(E62,'Overview (RESPONSES REQUIRED)'!$B$60:$B$63,0)) = "Y", TRUE, FALSE)</f>
        <v>0</v>
      </c>
      <c r="BO62" s="17" t="str">
        <f t="shared" si="4"/>
        <v>N</v>
      </c>
    </row>
    <row r="63" spans="1:67" ht="27" x14ac:dyDescent="0.15">
      <c r="A63" s="17" t="s">
        <v>2486</v>
      </c>
      <c r="B63" s="17">
        <v>3</v>
      </c>
      <c r="C63" s="17">
        <v>2</v>
      </c>
      <c r="D63" s="17">
        <v>14</v>
      </c>
      <c r="E63" s="17" t="s">
        <v>2458</v>
      </c>
      <c r="F63" s="17" t="str">
        <f>IF('ENDC-NRCA'!S66="Y", "Y", IF('ENDC-NRCA'!S66="N", "N", 0))</f>
        <v>N</v>
      </c>
      <c r="G63" s="17" t="b">
        <f>IFERROR(AND(OR(G1:H62,$BK63)=TRUE,IF(SEARCH(G$1,$A63)&gt;0,TRUE,FALSE)),"")</f>
        <v>0</v>
      </c>
      <c r="H63" s="17" t="str">
        <f>IFERROR(AND(OR(H1:H62,$BK63)=TRUE,IF(SEARCH(H$1,$A63)&gt;0,TRUE,FALSE)),"")</f>
        <v/>
      </c>
      <c r="I63" s="17" t="str">
        <f>IFERROR(AND(OR(I1:L62,$BK63)=TRUE,IF(SEARCH(I$1,$A63)&gt;0,TRUE,FALSE)),"")</f>
        <v/>
      </c>
      <c r="J63" s="17" t="str">
        <f>IFERROR(AND(OR(J1:L62,$BK63)=TRUE,IF(SEARCH(J$1,$A63)&gt;0,TRUE,FALSE)),"")</f>
        <v/>
      </c>
      <c r="K63" s="17" t="str">
        <f>IFERROR(AND(OR(K1:L62,$BK63)=TRUE,IF(SEARCH(K$1,$A63)&gt;0,TRUE,FALSE)),"")</f>
        <v/>
      </c>
      <c r="L63" s="17" t="b">
        <f>IFERROR(AND(OR(L1:L62,$BK63)=TRUE,IF(SEARCH(L$1,$A63)&gt;0,TRUE,FALSE)),"")</f>
        <v>0</v>
      </c>
      <c r="M63" s="17" t="str">
        <f>IFERROR(AND(OR(M1:M62,$BK63)=TRUE,IF(SEARCH(M$1,$A63)&gt;0,TRUE,FALSE)),"")</f>
        <v/>
      </c>
      <c r="N63" s="17" t="str">
        <f>IFERROR(AND(OR(N1:Q62,$BK63)=TRUE,IF(SEARCH(N$1,$A63)&gt;0,TRUE,FALSE)),"")</f>
        <v/>
      </c>
      <c r="O63" s="17" t="b">
        <f>IFERROR(AND(OR(O1:Q62,$BK63)=TRUE,IF(SEARCH(O$1,$A63)&gt;0,TRUE,FALSE)),"")</f>
        <v>0</v>
      </c>
      <c r="P63" s="17" t="str">
        <f>IFERROR(AND(OR(P1:Q62,$BK63)=TRUE,IF(SEARCH(P$1,$A63)&gt;0,TRUE,FALSE)),"")</f>
        <v/>
      </c>
      <c r="Q63" s="17" t="str">
        <f>IFERROR(AND(OR(Q1:Q62,$BK63)=TRUE,IF(SEARCH(Q$1,$A63)&gt;0,TRUE,FALSE)),"")</f>
        <v/>
      </c>
      <c r="R63" s="17" t="b">
        <f>IFERROR(AND(OR(R1:S62,$BK63)=TRUE,IF(SEARCH(R$1,$A63)&gt;0,TRUE,FALSE)),"")</f>
        <v>0</v>
      </c>
      <c r="S63" s="17" t="str">
        <f>IFERROR(AND(OR(S1:S62,$BK63)=TRUE,IF(SEARCH(S$1,$A63)&gt;0,TRUE,FALSE)),"")</f>
        <v/>
      </c>
      <c r="T63" s="17" t="str">
        <f>IFERROR(AND(OR(T1:T62,$BK63)=TRUE,IF(SEARCH(T$1,$A63)&gt;0,TRUE,FALSE)),"")</f>
        <v/>
      </c>
      <c r="U63" s="17" t="str">
        <f>IFERROR(AND(OR(U1:V62,$BK63)=TRUE,IF(SEARCH(U$1,$A63)&gt;0,TRUE,FALSE)),"")</f>
        <v/>
      </c>
      <c r="V63" s="17" t="str">
        <f>IFERROR(AND(OR(V1:V62,$BK63)=TRUE,IF(SEARCH(V$1,$A63)&gt;0,TRUE,FALSE)),"")</f>
        <v/>
      </c>
      <c r="W63" s="17" t="str">
        <f>IFERROR(AND(OR(W1:Z62,$BK63)=TRUE,IF(SEARCH(W$1,$A63)&gt;0,TRUE,FALSE)),"")</f>
        <v/>
      </c>
      <c r="X63" s="17" t="str">
        <f>IFERROR(AND(OR(X1:Z62,$BK63)=TRUE,IF(SEARCH(X$1,$A63)&gt;0,TRUE,FALSE)),"")</f>
        <v/>
      </c>
      <c r="Y63" s="17" t="str">
        <f>IFERROR(AND(OR(Y1:Z62,$BK63)=TRUE,IF(SEARCH(Y$1,$A63)&gt;0,TRUE,FALSE)),"")</f>
        <v/>
      </c>
      <c r="Z63" s="17" t="str">
        <f>IFERROR(AND(OR(Z1:Z62,$BK63)=TRUE,IF(SEARCH(Z$1,$A63)&gt;0,TRUE,FALSE)),"")</f>
        <v/>
      </c>
      <c r="AA63" s="17" t="str">
        <f>IFERROR(AND(OR(AA1:AA62,$BK63)=TRUE,IF(SEARCH(AA$1,$A63)&gt;0,TRUE,FALSE)),"")</f>
        <v/>
      </c>
      <c r="AB63" s="17" t="str">
        <f>IFERROR(AND(OR(AB1:AE62,$BK63)=TRUE,IF(SEARCH(AB$1,$A63)&gt;0,TRUE,FALSE)),"")</f>
        <v/>
      </c>
      <c r="AC63" s="17" t="str">
        <f>IFERROR(AND(OR(AC1:AE62,$BK63)=TRUE,IF(SEARCH(AC$1,$A63)&gt;0,TRUE,FALSE)),"")</f>
        <v/>
      </c>
      <c r="AD63" s="17" t="str">
        <f>IFERROR(AND(OR(AD1:AE62,$BK63)=TRUE,IF(SEARCH(AD$1,$A63)&gt;0,TRUE,FALSE)),"")</f>
        <v/>
      </c>
      <c r="AE63" s="17" t="str">
        <f>IFERROR(AND(OR(AE1:AE62,$BK63)=TRUE,IF(SEARCH(AE$1,$A63)&gt;0,TRUE,FALSE)),"")</f>
        <v/>
      </c>
      <c r="AF63" s="17" t="b">
        <f>IFERROR(AND(OR(AF1:AG62,$BK63)=TRUE,IF(SEARCH(AF$1,$A63)&gt;0,TRUE,FALSE)),"")</f>
        <v>0</v>
      </c>
      <c r="AG63" s="17" t="str">
        <f>IFERROR(AND(OR(AG1:AG62,$BK63)=TRUE,IF(SEARCH(AG$1,$A63)&gt;0,TRUE,FALSE)),"")</f>
        <v/>
      </c>
      <c r="AH63" s="17" t="str">
        <f>IFERROR(AND(OR(AH1:AH62,$BK63)=TRUE,IF(SEARCH(AH$1,$A63)&gt;0,TRUE,FALSE)),"")</f>
        <v/>
      </c>
      <c r="AI63" s="17" t="b">
        <f>IFERROR(AND(OR(AI1:AL62,$BK63)=TRUE,IF(SEARCH(AI$1,$A63)&gt;0,TRUE,FALSE)),"")</f>
        <v>0</v>
      </c>
      <c r="AJ63" s="17" t="str">
        <f>IFERROR(AND(OR(AJ1:AL62,$BK63)=TRUE,IF(SEARCH(AJ$1,$A63)&gt;0,TRUE,FALSE)),"")</f>
        <v/>
      </c>
      <c r="AK63" s="17" t="str">
        <f>IFERROR(AND(OR(AK1:AL62,$BK63)=TRUE,IF(SEARCH(AK$1,$A63)&gt;0,TRUE,FALSE)),"")</f>
        <v/>
      </c>
      <c r="AL63" s="17" t="str">
        <f>IFERROR(AND(OR(AL1:AL62,$BK63)=TRUE,IF(SEARCH(AL$1,$A63)&gt;0,TRUE,FALSE)),"")</f>
        <v/>
      </c>
      <c r="AM63" s="17" t="str">
        <f>IFERROR(AND(OR(AM1:AO62,$BK63)=TRUE,IF(SEARCH(AM$1,$A63)&gt;0,TRUE,FALSE)),"")</f>
        <v/>
      </c>
      <c r="AN63" s="17" t="str">
        <f>IFERROR(AND(OR(AN1:AO62,$BK63)=TRUE,IF(SEARCH(AN$1,$A63)&gt;0,TRUE,FALSE)),"")</f>
        <v/>
      </c>
      <c r="AO63" s="17" t="str">
        <f>IFERROR(AND(OR(AO1:AO62,$BK63)=TRUE,IF(SEARCH(AO$1,$A63)&gt;0,TRUE,FALSE)),"")</f>
        <v/>
      </c>
      <c r="AP63" s="17" t="str">
        <f>IFERROR(AND(OR(AO1:AP62,$BK63)=TRUE,IF(SEARCH(AP$1,$A63)&gt;0,TRUE,FALSE)),"")</f>
        <v/>
      </c>
      <c r="AQ63" s="17" t="str">
        <f>IFERROR(AND(OR(AO1:AQ62,$BK63)=TRUE,IF(SEARCH(AQ$1,$A63)&gt;0,TRUE,FALSE)),"")</f>
        <v/>
      </c>
      <c r="AR63" s="17" t="str">
        <f>IFERROR(AND(OR(AO1:AR62,$BK63)=TRUE,IF(SEARCH(AR$1,$A63)&gt;0,TRUE,FALSE)),"")</f>
        <v/>
      </c>
      <c r="AS63" s="17" t="str">
        <f>IFERROR(AND(OR(AO1:AS62,$BK63)=TRUE,IF(SEARCH(AS$1,$A63)&gt;0,TRUE,FALSE)),"")</f>
        <v/>
      </c>
      <c r="AT63" s="17" t="str">
        <f>IFERROR(AND(OR(AO1:AT62,$BK63)=TRUE,IF(SEARCH(AT$1,$A63)&gt;0,TRUE,FALSE)),"")</f>
        <v/>
      </c>
      <c r="AU63" s="17" t="str">
        <f>IFERROR(AND(OR(AO1:AU62,$BK63)=TRUE,IF(SEARCH(AU$1,$A63)&gt;0,TRUE,FALSE)),"")</f>
        <v/>
      </c>
      <c r="AV63" s="17" t="str">
        <f>IFERROR(AND(OR(AO1:AV62,$BK63)=TRUE,IF(SEARCH(AV$1,$A63)&gt;0,TRUE,FALSE)),"")</f>
        <v/>
      </c>
      <c r="AW63" s="17" t="str">
        <f>IFERROR(AND(OR(AO1:AW62,$BK63)=TRUE,IF(SEARCH(AW$1,$A63)&gt;0,TRUE,FALSE)),"")</f>
        <v/>
      </c>
      <c r="AX63" s="17" t="str">
        <f>IFERROR(AND(OR(AO1:AX62,$BK63)=TRUE,IF(SEARCH(AX$1,$A63)&gt;0,TRUE,FALSE)),"")</f>
        <v/>
      </c>
      <c r="AY63" s="17" t="str">
        <f>IFERROR(AND(OR(AO1:AY62,$BK63)=TRUE,IF(SEARCH(AY$1,$A63)&gt;0,TRUE,FALSE)),"")</f>
        <v/>
      </c>
      <c r="AZ63" s="17" t="str">
        <f>IFERROR(AND(OR(AO1:AZ62,$BK63)=TRUE,IF(SEARCH(AZ$1,$A63)&gt;0,TRUE,FALSE)),"")</f>
        <v/>
      </c>
      <c r="BA63" s="17" t="str">
        <f>IFERROR(AND(OR(AO1:BA62,$BK63)=TRUE,IF(SEARCH(BA$1,$A63)&gt;0,TRUE,FALSE)),"")</f>
        <v/>
      </c>
      <c r="BB63" s="17" t="str">
        <f>IFERROR(AND(OR(AO1:BB62,$BK63)=TRUE,IF(SEARCH(BB$1,$A63)&gt;0,TRUE,FALSE)),"")</f>
        <v/>
      </c>
      <c r="BC63" s="17" t="str">
        <f>IFERROR(AND(OR(AO1:BC62,$BK63)=TRUE,IF(SEARCH(BC$1,$A63)&gt;0,TRUE,FALSE)),"")</f>
        <v/>
      </c>
      <c r="BD63" s="17" t="str">
        <f>IFERROR(AND(OR(AO1:BD62,$BK63)=TRUE,IF(SEARCH(BD$1,$A63)&gt;0,TRUE,FALSE)),"")</f>
        <v/>
      </c>
      <c r="BE63" s="17" t="str">
        <f>IFERROR(AND(OR(AO1:BE62,$BK63)=TRUE,IF(SEARCH(BE$1,$A63)&gt;0,TRUE,FALSE)),"")</f>
        <v/>
      </c>
      <c r="BF63" s="17" t="str">
        <f>IFERROR(AND(OR(AO1:BF62,$BK63)=TRUE,IF(SEARCH(BF$1,$A63)&gt;0,TRUE,FALSE)),"")</f>
        <v/>
      </c>
      <c r="BG63" s="17" t="str">
        <f>IFERROR(AND(OR(AO1:BG62,$BK63)=TRUE,IF(SEARCH(BG$1,$A63)&gt;0,TRUE,FALSE)),"")</f>
        <v/>
      </c>
      <c r="BH63" s="17" t="str">
        <f>IFERROR(AND(OR(AO1:BH62,$BK63)=TRUE,IF(SEARCH(BH$1,$A63)&gt;0,TRUE,FALSE)),"")</f>
        <v/>
      </c>
      <c r="BI63" s="17">
        <f t="shared" si="0"/>
        <v>0</v>
      </c>
      <c r="BJ63" s="17" t="b">
        <f t="shared" si="1"/>
        <v>0</v>
      </c>
      <c r="BK63" s="17" t="b">
        <f t="shared" si="2"/>
        <v>0</v>
      </c>
      <c r="BL63" s="17" t="b">
        <f t="shared" si="3"/>
        <v>0</v>
      </c>
      <c r="BM63" s="17" t="b">
        <f>IF(D63&gt;INDEX('Overview (RESPONSES REQUIRED)'!$F$60:$F$63,MATCH(E63,'Overview (RESPONSES REQUIRED)'!$B$60:$B$63,0)),FALSE,TRUE)</f>
        <v>0</v>
      </c>
      <c r="BN63" s="17" t="b">
        <f>IF(INDEX('Overview (RESPONSES REQUIRED)'!$D$60:$D$63,MATCH(E63,'Overview (RESPONSES REQUIRED)'!$B$60:$B$63,0)) = "Y", TRUE, FALSE)</f>
        <v>0</v>
      </c>
      <c r="BO63" s="17" t="str">
        <f t="shared" si="4"/>
        <v>N</v>
      </c>
    </row>
    <row r="64" spans="1:67" ht="27" x14ac:dyDescent="0.15">
      <c r="A64" s="17" t="s">
        <v>2487</v>
      </c>
      <c r="B64" s="17">
        <v>3</v>
      </c>
      <c r="C64" s="17">
        <v>2</v>
      </c>
      <c r="D64" s="17">
        <v>14</v>
      </c>
      <c r="E64" s="17" t="s">
        <v>2424</v>
      </c>
      <c r="F64" s="17" t="str">
        <f>IF('ENDC-NRCA'!S67="Y", "Y", IF('ENDC-NRCA'!S67="N", "N", 0))</f>
        <v>N</v>
      </c>
      <c r="G64" s="17" t="str">
        <f>IFERROR(AND(OR(G1:H63,$BK64)=TRUE,IF(SEARCH(G$1,$A64)&gt;0,TRUE,FALSE)),"")</f>
        <v/>
      </c>
      <c r="H64" s="17" t="b">
        <f>IFERROR(AND(OR(H1:H63,$BK64)=TRUE,IF(SEARCH(H$1,$A64)&gt;0,TRUE,FALSE)),"")</f>
        <v>0</v>
      </c>
      <c r="I64" s="17" t="b">
        <f>IFERROR(AND(OR(I1:L63,$BK64)=TRUE,IF(SEARCH(I$1,$A64)&gt;0,TRUE,FALSE)),"")</f>
        <v>0</v>
      </c>
      <c r="J64" s="17" t="str">
        <f>IFERROR(AND(OR(J1:L63,$BK64)=TRUE,IF(SEARCH(J$1,$A64)&gt;0,TRUE,FALSE)),"")</f>
        <v/>
      </c>
      <c r="K64" s="17" t="str">
        <f>IFERROR(AND(OR(K1:L63,$BK64)=TRUE,IF(SEARCH(K$1,$A64)&gt;0,TRUE,FALSE)),"")</f>
        <v/>
      </c>
      <c r="L64" s="17" t="str">
        <f>IFERROR(AND(OR(L1:L63,$BK64)=TRUE,IF(SEARCH(L$1,$A64)&gt;0,TRUE,FALSE)),"")</f>
        <v/>
      </c>
      <c r="M64" s="17" t="b">
        <f>IFERROR(AND(OR(M1:M63,$BK64)=TRUE,IF(SEARCH(M$1,$A64)&gt;0,TRUE,FALSE)),"")</f>
        <v>0</v>
      </c>
      <c r="N64" s="17" t="str">
        <f>IFERROR(AND(OR(N1:Q63,$BK64)=TRUE,IF(SEARCH(N$1,$A64)&gt;0,TRUE,FALSE)),"")</f>
        <v/>
      </c>
      <c r="O64" s="17" t="str">
        <f>IFERROR(AND(OR(O1:Q63,$BK64)=TRUE,IF(SEARCH(O$1,$A64)&gt;0,TRUE,FALSE)),"")</f>
        <v/>
      </c>
      <c r="P64" s="17" t="str">
        <f>IFERROR(AND(OR(P1:Q63,$BK64)=TRUE,IF(SEARCH(P$1,$A64)&gt;0,TRUE,FALSE)),"")</f>
        <v/>
      </c>
      <c r="Q64" s="17" t="b">
        <f>IFERROR(AND(OR(Q1:Q63,$BK64)=TRUE,IF(SEARCH(Q$1,$A64)&gt;0,TRUE,FALSE)),"")</f>
        <v>0</v>
      </c>
      <c r="R64" s="17" t="str">
        <f>IFERROR(AND(OR(R1:S63,$BK64)=TRUE,IF(SEARCH(R$1,$A64)&gt;0,TRUE,FALSE)),"")</f>
        <v/>
      </c>
      <c r="S64" s="17" t="str">
        <f>IFERROR(AND(OR(S1:S63,$BK64)=TRUE,IF(SEARCH(S$1,$A64)&gt;0,TRUE,FALSE)),"")</f>
        <v/>
      </c>
      <c r="T64" s="17" t="str">
        <f>IFERROR(AND(OR(T1:T63,$BK64)=TRUE,IF(SEARCH(T$1,$A64)&gt;0,TRUE,FALSE)),"")</f>
        <v/>
      </c>
      <c r="U64" s="17" t="str">
        <f>IFERROR(AND(OR(U1:V63,$BK64)=TRUE,IF(SEARCH(U$1,$A64)&gt;0,TRUE,FALSE)),"")</f>
        <v/>
      </c>
      <c r="V64" s="17" t="str">
        <f>IFERROR(AND(OR(V1:V63,$BK64)=TRUE,IF(SEARCH(V$1,$A64)&gt;0,TRUE,FALSE)),"")</f>
        <v/>
      </c>
      <c r="W64" s="17" t="str">
        <f>IFERROR(AND(OR(W1:Z63,$BK64)=TRUE,IF(SEARCH(W$1,$A64)&gt;0,TRUE,FALSE)),"")</f>
        <v/>
      </c>
      <c r="X64" s="17" t="str">
        <f>IFERROR(AND(OR(X1:Z63,$BK64)=TRUE,IF(SEARCH(X$1,$A64)&gt;0,TRUE,FALSE)),"")</f>
        <v/>
      </c>
      <c r="Y64" s="17" t="str">
        <f>IFERROR(AND(OR(Y1:Z63,$BK64)=TRUE,IF(SEARCH(Y$1,$A64)&gt;0,TRUE,FALSE)),"")</f>
        <v/>
      </c>
      <c r="Z64" s="17" t="str">
        <f>IFERROR(AND(OR(Z1:Z63,$BK64)=TRUE,IF(SEARCH(Z$1,$A64)&gt;0,TRUE,FALSE)),"")</f>
        <v/>
      </c>
      <c r="AA64" s="17" t="b">
        <f>IFERROR(AND(OR(AA1:AA63,$BK64)=TRUE,IF(SEARCH(AA$1,$A64)&gt;0,TRUE,FALSE)),"")</f>
        <v>0</v>
      </c>
      <c r="AB64" s="17" t="str">
        <f>IFERROR(AND(OR(AB1:AE63,$BK64)=TRUE,IF(SEARCH(AB$1,$A64)&gt;0,TRUE,FALSE)),"")</f>
        <v/>
      </c>
      <c r="AC64" s="17" t="str">
        <f>IFERROR(AND(OR(AC1:AE63,$BK64)=TRUE,IF(SEARCH(AC$1,$A64)&gt;0,TRUE,FALSE)),"")</f>
        <v/>
      </c>
      <c r="AD64" s="17" t="str">
        <f>IFERROR(AND(OR(AD1:AE63,$BK64)=TRUE,IF(SEARCH(AD$1,$A64)&gt;0,TRUE,FALSE)),"")</f>
        <v/>
      </c>
      <c r="AE64" s="17" t="str">
        <f>IFERROR(AND(OR(AE1:AE63,$BK64)=TRUE,IF(SEARCH(AE$1,$A64)&gt;0,TRUE,FALSE)),"")</f>
        <v/>
      </c>
      <c r="AF64" s="17" t="str">
        <f>IFERROR(AND(OR(AF1:AG63,$BK64)=TRUE,IF(SEARCH(AF$1,$A64)&gt;0,TRUE,FALSE)),"")</f>
        <v/>
      </c>
      <c r="AG64" s="17" t="str">
        <f>IFERROR(AND(OR(AG1:AG63,$BK64)=TRUE,IF(SEARCH(AG$1,$A64)&gt;0,TRUE,FALSE)),"")</f>
        <v/>
      </c>
      <c r="AH64" s="17" t="str">
        <f>IFERROR(AND(OR(AH1:AH63,$BK64)=TRUE,IF(SEARCH(AH$1,$A64)&gt;0,TRUE,FALSE)),"")</f>
        <v/>
      </c>
      <c r="AI64" s="17" t="b">
        <f>IFERROR(AND(OR(AI1:AL63,$BK64)=TRUE,IF(SEARCH(AI$1,$A64)&gt;0,TRUE,FALSE)),"")</f>
        <v>0</v>
      </c>
      <c r="AJ64" s="17" t="str">
        <f>IFERROR(AND(OR(AJ1:AL63,$BK64)=TRUE,IF(SEARCH(AJ$1,$A64)&gt;0,TRUE,FALSE)),"")</f>
        <v/>
      </c>
      <c r="AK64" s="17" t="str">
        <f>IFERROR(AND(OR(AK1:AL63,$BK64)=TRUE,IF(SEARCH(AK$1,$A64)&gt;0,TRUE,FALSE)),"")</f>
        <v/>
      </c>
      <c r="AL64" s="17" t="str">
        <f>IFERROR(AND(OR(AL1:AL63,$BK64)=TRUE,IF(SEARCH(AL$1,$A64)&gt;0,TRUE,FALSE)),"")</f>
        <v/>
      </c>
      <c r="AM64" s="17" t="str">
        <f>IFERROR(AND(OR(AM1:AO63,$BK64)=TRUE,IF(SEARCH(AM$1,$A64)&gt;0,TRUE,FALSE)),"")</f>
        <v/>
      </c>
      <c r="AN64" s="17" t="str">
        <f>IFERROR(AND(OR(AN1:AO63,$BK64)=TRUE,IF(SEARCH(AN$1,$A64)&gt;0,TRUE,FALSE)),"")</f>
        <v/>
      </c>
      <c r="AO64" s="17" t="str">
        <f>IFERROR(AND(OR(AO1:AO63,$BK64)=TRUE,IF(SEARCH(AO$1,$A64)&gt;0,TRUE,FALSE)),"")</f>
        <v/>
      </c>
      <c r="AP64" s="17" t="str">
        <f>IFERROR(AND(OR(AO1:AP63,$BK64)=TRUE,IF(SEARCH(AP$1,$A64)&gt;0,TRUE,FALSE)),"")</f>
        <v/>
      </c>
      <c r="AQ64" s="17" t="str">
        <f>IFERROR(AND(OR(AO1:AQ63,$BK64)=TRUE,IF(SEARCH(AQ$1,$A64)&gt;0,TRUE,FALSE)),"")</f>
        <v/>
      </c>
      <c r="AR64" s="17" t="str">
        <f>IFERROR(AND(OR(AO1:AR63,$BK64)=TRUE,IF(SEARCH(AR$1,$A64)&gt;0,TRUE,FALSE)),"")</f>
        <v/>
      </c>
      <c r="AS64" s="17" t="str">
        <f>IFERROR(AND(OR(AO1:AS63,$BK64)=TRUE,IF(SEARCH(AS$1,$A64)&gt;0,TRUE,FALSE)),"")</f>
        <v/>
      </c>
      <c r="AT64" s="17" t="str">
        <f>IFERROR(AND(OR(AO1:AT63,$BK64)=TRUE,IF(SEARCH(AT$1,$A64)&gt;0,TRUE,FALSE)),"")</f>
        <v/>
      </c>
      <c r="AU64" s="17" t="str">
        <f>IFERROR(AND(OR(AO1:AU63,$BK64)=TRUE,IF(SEARCH(AU$1,$A64)&gt;0,TRUE,FALSE)),"")</f>
        <v/>
      </c>
      <c r="AV64" s="17" t="str">
        <f>IFERROR(AND(OR(AO1:AV63,$BK64)=TRUE,IF(SEARCH(AV$1,$A64)&gt;0,TRUE,FALSE)),"")</f>
        <v/>
      </c>
      <c r="AW64" s="17" t="str">
        <f>IFERROR(AND(OR(AO1:AW63,$BK64)=TRUE,IF(SEARCH(AW$1,$A64)&gt;0,TRUE,FALSE)),"")</f>
        <v/>
      </c>
      <c r="AX64" s="17" t="str">
        <f>IFERROR(AND(OR(AO1:AX63,$BK64)=TRUE,IF(SEARCH(AX$1,$A64)&gt;0,TRUE,FALSE)),"")</f>
        <v/>
      </c>
      <c r="AY64" s="17" t="str">
        <f>IFERROR(AND(OR(AO1:AY63,$BK64)=TRUE,IF(SEARCH(AY$1,$A64)&gt;0,TRUE,FALSE)),"")</f>
        <v/>
      </c>
      <c r="AZ64" s="17" t="str">
        <f>IFERROR(AND(OR(AO1:AZ63,$BK64)=TRUE,IF(SEARCH(AZ$1,$A64)&gt;0,TRUE,FALSE)),"")</f>
        <v/>
      </c>
      <c r="BA64" s="17" t="str">
        <f>IFERROR(AND(OR(AO1:BA63,$BK64)=TRUE,IF(SEARCH(BA$1,$A64)&gt;0,TRUE,FALSE)),"")</f>
        <v/>
      </c>
      <c r="BB64" s="17" t="str">
        <f>IFERROR(AND(OR(AO1:BB63,$BK64)=TRUE,IF(SEARCH(BB$1,$A64)&gt;0,TRUE,FALSE)),"")</f>
        <v/>
      </c>
      <c r="BC64" s="17" t="str">
        <f>IFERROR(AND(OR(AO1:BC63,$BK64)=TRUE,IF(SEARCH(BC$1,$A64)&gt;0,TRUE,FALSE)),"")</f>
        <v/>
      </c>
      <c r="BD64" s="17" t="str">
        <f>IFERROR(AND(OR(AO1:BD63,$BK64)=TRUE,IF(SEARCH(BD$1,$A64)&gt;0,TRUE,FALSE)),"")</f>
        <v/>
      </c>
      <c r="BE64" s="17" t="str">
        <f>IFERROR(AND(OR(AO1:BE63,$BK64)=TRUE,IF(SEARCH(BE$1,$A64)&gt;0,TRUE,FALSE)),"")</f>
        <v/>
      </c>
      <c r="BF64" s="17" t="str">
        <f>IFERROR(AND(OR(AO1:BF63,$BK64)=TRUE,IF(SEARCH(BF$1,$A64)&gt;0,TRUE,FALSE)),"")</f>
        <v/>
      </c>
      <c r="BG64" s="17" t="str">
        <f>IFERROR(AND(OR(AO1:BG63,$BK64)=TRUE,IF(SEARCH(BG$1,$A64)&gt;0,TRUE,FALSE)),"")</f>
        <v/>
      </c>
      <c r="BH64" s="17" t="str">
        <f>IFERROR(AND(OR(AO1:BH63,$BK64)=TRUE,IF(SEARCH(BH$1,$A64)&gt;0,TRUE,FALSE)),"")</f>
        <v/>
      </c>
      <c r="BI64" s="17">
        <f t="shared" si="0"/>
        <v>0</v>
      </c>
      <c r="BJ64" s="17" t="b">
        <f t="shared" si="1"/>
        <v>0</v>
      </c>
      <c r="BK64" s="17" t="b">
        <f t="shared" si="2"/>
        <v>0</v>
      </c>
      <c r="BL64" s="17" t="b">
        <f t="shared" si="3"/>
        <v>0</v>
      </c>
      <c r="BM64" s="17" t="b">
        <f>IF(D64&gt;INDEX('Overview (RESPONSES REQUIRED)'!$F$60:$F$63,MATCH(E64,'Overview (RESPONSES REQUIRED)'!$B$60:$B$63,0)),FALSE,TRUE)</f>
        <v>0</v>
      </c>
      <c r="BN64" s="17" t="b">
        <f>IF(INDEX('Overview (RESPONSES REQUIRED)'!$D$60:$D$63,MATCH(E64,'Overview (RESPONSES REQUIRED)'!$B$60:$B$63,0)) = "Y", TRUE, FALSE)</f>
        <v>0</v>
      </c>
      <c r="BO64" s="17" t="str">
        <f t="shared" si="4"/>
        <v>N</v>
      </c>
    </row>
    <row r="65" spans="1:67" ht="27" x14ac:dyDescent="0.15">
      <c r="A65" s="17" t="s">
        <v>2488</v>
      </c>
      <c r="B65" s="17">
        <v>3</v>
      </c>
      <c r="C65" s="17">
        <v>2</v>
      </c>
      <c r="D65" s="17">
        <v>14</v>
      </c>
      <c r="E65" s="17" t="s">
        <v>2458</v>
      </c>
      <c r="F65" s="17" t="str">
        <f>IF('ENDC-NRCA'!S68="Y", "Y", IF('ENDC-NRCA'!S68="N", "N", 0))</f>
        <v>N</v>
      </c>
      <c r="G65" s="17" t="str">
        <f>IFERROR(AND(OR(G1:H64,$BK65)=TRUE,IF(SEARCH(G$1,$A65)&gt;0,TRUE,FALSE)),"")</f>
        <v/>
      </c>
      <c r="H65" s="17" t="b">
        <f>IFERROR(AND(OR(H1:H64,$BK65)=TRUE,IF(SEARCH(H$1,$A65)&gt;0,TRUE,FALSE)),"")</f>
        <v>0</v>
      </c>
      <c r="I65" s="17" t="b">
        <f>IFERROR(AND(OR(I1:L64,$BK65)=TRUE,IF(SEARCH(I$1,$A65)&gt;0,TRUE,FALSE)),"")</f>
        <v>0</v>
      </c>
      <c r="J65" s="17" t="str">
        <f>IFERROR(AND(OR(J1:L64,$BK65)=TRUE,IF(SEARCH(J$1,$A65)&gt;0,TRUE,FALSE)),"")</f>
        <v/>
      </c>
      <c r="K65" s="17" t="str">
        <f>IFERROR(AND(OR(K1:L64,$BK65)=TRUE,IF(SEARCH(K$1,$A65)&gt;0,TRUE,FALSE)),"")</f>
        <v/>
      </c>
      <c r="L65" s="17" t="str">
        <f>IFERROR(AND(OR(L1:L64,$BK65)=TRUE,IF(SEARCH(L$1,$A65)&gt;0,TRUE,FALSE)),"")</f>
        <v/>
      </c>
      <c r="M65" s="17" t="str">
        <f>IFERROR(AND(OR(M1:M64,$BK65)=TRUE,IF(SEARCH(M$1,$A65)&gt;0,TRUE,FALSE)),"")</f>
        <v/>
      </c>
      <c r="N65" s="17" t="str">
        <f>IFERROR(AND(OR(N1:Q64,$BK65)=TRUE,IF(SEARCH(N$1,$A65)&gt;0,TRUE,FALSE)),"")</f>
        <v/>
      </c>
      <c r="O65" s="17" t="str">
        <f>IFERROR(AND(OR(O1:Q64,$BK65)=TRUE,IF(SEARCH(O$1,$A65)&gt;0,TRUE,FALSE)),"")</f>
        <v/>
      </c>
      <c r="P65" s="17" t="str">
        <f>IFERROR(AND(OR(P1:Q64,$BK65)=TRUE,IF(SEARCH(P$1,$A65)&gt;0,TRUE,FALSE)),"")</f>
        <v/>
      </c>
      <c r="Q65" s="17" t="b">
        <f>IFERROR(AND(OR(Q1:Q64,$BK65)=TRUE,IF(SEARCH(Q$1,$A65)&gt;0,TRUE,FALSE)),"")</f>
        <v>0</v>
      </c>
      <c r="R65" s="17" t="b">
        <f>IFERROR(AND(OR(R1:S64,$BK65)=TRUE,IF(SEARCH(R$1,$A65)&gt;0,TRUE,FALSE)),"")</f>
        <v>0</v>
      </c>
      <c r="S65" s="17" t="str">
        <f>IFERROR(AND(OR(S1:S64,$BK65)=TRUE,IF(SEARCH(S$1,$A65)&gt;0,TRUE,FALSE)),"")</f>
        <v/>
      </c>
      <c r="T65" s="17" t="str">
        <f>IFERROR(AND(OR(T1:T64,$BK65)=TRUE,IF(SEARCH(T$1,$A65)&gt;0,TRUE,FALSE)),"")</f>
        <v/>
      </c>
      <c r="U65" s="17" t="str">
        <f>IFERROR(AND(OR(U1:V64,$BK65)=TRUE,IF(SEARCH(U$1,$A65)&gt;0,TRUE,FALSE)),"")</f>
        <v/>
      </c>
      <c r="V65" s="17" t="str">
        <f>IFERROR(AND(OR(V1:V64,$BK65)=TRUE,IF(SEARCH(V$1,$A65)&gt;0,TRUE,FALSE)),"")</f>
        <v/>
      </c>
      <c r="W65" s="17" t="str">
        <f>IFERROR(AND(OR(W1:Z64,$BK65)=TRUE,IF(SEARCH(W$1,$A65)&gt;0,TRUE,FALSE)),"")</f>
        <v/>
      </c>
      <c r="X65" s="17" t="str">
        <f>IFERROR(AND(OR(X1:Z64,$BK65)=TRUE,IF(SEARCH(X$1,$A65)&gt;0,TRUE,FALSE)),"")</f>
        <v/>
      </c>
      <c r="Y65" s="17" t="str">
        <f>IFERROR(AND(OR(Y1:Z64,$BK65)=TRUE,IF(SEARCH(Y$1,$A65)&gt;0,TRUE,FALSE)),"")</f>
        <v/>
      </c>
      <c r="Z65" s="17" t="str">
        <f>IFERROR(AND(OR(Z1:Z64,$BK65)=TRUE,IF(SEARCH(Z$1,$A65)&gt;0,TRUE,FALSE)),"")</f>
        <v/>
      </c>
      <c r="AA65" s="17" t="str">
        <f>IFERROR(AND(OR(AA1:AA64,$BK65)=TRUE,IF(SEARCH(AA$1,$A65)&gt;0,TRUE,FALSE)),"")</f>
        <v/>
      </c>
      <c r="AB65" s="17" t="str">
        <f>IFERROR(AND(OR(AB1:AE64,$BK65)=TRUE,IF(SEARCH(AB$1,$A65)&gt;0,TRUE,FALSE)),"")</f>
        <v/>
      </c>
      <c r="AC65" s="17" t="str">
        <f>IFERROR(AND(OR(AC1:AE64,$BK65)=TRUE,IF(SEARCH(AC$1,$A65)&gt;0,TRUE,FALSE)),"")</f>
        <v/>
      </c>
      <c r="AD65" s="17" t="str">
        <f>IFERROR(AND(OR(AD1:AE64,$BK65)=TRUE,IF(SEARCH(AD$1,$A65)&gt;0,TRUE,FALSE)),"")</f>
        <v/>
      </c>
      <c r="AE65" s="17" t="str">
        <f>IFERROR(AND(OR(AE1:AE64,$BK65)=TRUE,IF(SEARCH(AE$1,$A65)&gt;0,TRUE,FALSE)),"")</f>
        <v/>
      </c>
      <c r="AF65" s="17" t="b">
        <f>IFERROR(AND(OR(AF1:AG64,$BK65)=TRUE,IF(SEARCH(AF$1,$A65)&gt;0,TRUE,FALSE)),"")</f>
        <v>0</v>
      </c>
      <c r="AG65" s="17" t="str">
        <f>IFERROR(AND(OR(AG1:AG64,$BK65)=TRUE,IF(SEARCH(AG$1,$A65)&gt;0,TRUE,FALSE)),"")</f>
        <v/>
      </c>
      <c r="AH65" s="17" t="str">
        <f>IFERROR(AND(OR(AH1:AH64,$BK65)=TRUE,IF(SEARCH(AH$1,$A65)&gt;0,TRUE,FALSE)),"")</f>
        <v/>
      </c>
      <c r="AI65" s="17" t="b">
        <f>IFERROR(AND(OR(AI1:AL64,$BK65)=TRUE,IF(SEARCH(AI$1,$A65)&gt;0,TRUE,FALSE)),"")</f>
        <v>0</v>
      </c>
      <c r="AJ65" s="17" t="str">
        <f>IFERROR(AND(OR(AJ1:AL64,$BK65)=TRUE,IF(SEARCH(AJ$1,$A65)&gt;0,TRUE,FALSE)),"")</f>
        <v/>
      </c>
      <c r="AK65" s="17" t="str">
        <f>IFERROR(AND(OR(AK1:AL64,$BK65)=TRUE,IF(SEARCH(AK$1,$A65)&gt;0,TRUE,FALSE)),"")</f>
        <v/>
      </c>
      <c r="AL65" s="17" t="str">
        <f>IFERROR(AND(OR(AL1:AL64,$BK65)=TRUE,IF(SEARCH(AL$1,$A65)&gt;0,TRUE,FALSE)),"")</f>
        <v/>
      </c>
      <c r="AM65" s="17" t="str">
        <f>IFERROR(AND(OR(AM1:AO64,$BK65)=TRUE,IF(SEARCH(AM$1,$A65)&gt;0,TRUE,FALSE)),"")</f>
        <v/>
      </c>
      <c r="AN65" s="17" t="str">
        <f>IFERROR(AND(OR(AN1:AO64,$BK65)=TRUE,IF(SEARCH(AN$1,$A65)&gt;0,TRUE,FALSE)),"")</f>
        <v/>
      </c>
      <c r="AO65" s="17" t="str">
        <f>IFERROR(AND(OR(AO1:AO64,$BK65)=TRUE,IF(SEARCH(AO$1,$A65)&gt;0,TRUE,FALSE)),"")</f>
        <v/>
      </c>
      <c r="AP65" s="17" t="str">
        <f>IFERROR(AND(OR(AO1:AP64,$BK65)=TRUE,IF(SEARCH(AP$1,$A65)&gt;0,TRUE,FALSE)),"")</f>
        <v/>
      </c>
      <c r="AQ65" s="17" t="str">
        <f>IFERROR(AND(OR(AO1:AQ64,$BK65)=TRUE,IF(SEARCH(AQ$1,$A65)&gt;0,TRUE,FALSE)),"")</f>
        <v/>
      </c>
      <c r="AR65" s="17" t="str">
        <f>IFERROR(AND(OR(AO1:AR64,$BK65)=TRUE,IF(SEARCH(AR$1,$A65)&gt;0,TRUE,FALSE)),"")</f>
        <v/>
      </c>
      <c r="AS65" s="17" t="str">
        <f>IFERROR(AND(OR(AO1:AS64,$BK65)=TRUE,IF(SEARCH(AS$1,$A65)&gt;0,TRUE,FALSE)),"")</f>
        <v/>
      </c>
      <c r="AT65" s="17" t="str">
        <f>IFERROR(AND(OR(AO1:AT64,$BK65)=TRUE,IF(SEARCH(AT$1,$A65)&gt;0,TRUE,FALSE)),"")</f>
        <v/>
      </c>
      <c r="AU65" s="17" t="str">
        <f>IFERROR(AND(OR(AO1:AU64,$BK65)=TRUE,IF(SEARCH(AU$1,$A65)&gt;0,TRUE,FALSE)),"")</f>
        <v/>
      </c>
      <c r="AV65" s="17" t="str">
        <f>IFERROR(AND(OR(AO1:AV64,$BK65)=TRUE,IF(SEARCH(AV$1,$A65)&gt;0,TRUE,FALSE)),"")</f>
        <v/>
      </c>
      <c r="AW65" s="17" t="str">
        <f>IFERROR(AND(OR(AO1:AW64,$BK65)=TRUE,IF(SEARCH(AW$1,$A65)&gt;0,TRUE,FALSE)),"")</f>
        <v/>
      </c>
      <c r="AX65" s="17" t="str">
        <f>IFERROR(AND(OR(AO1:AX64,$BK65)=TRUE,IF(SEARCH(AX$1,$A65)&gt;0,TRUE,FALSE)),"")</f>
        <v/>
      </c>
      <c r="AY65" s="17" t="str">
        <f>IFERROR(AND(OR(AO1:AY64,$BK65)=TRUE,IF(SEARCH(AY$1,$A65)&gt;0,TRUE,FALSE)),"")</f>
        <v/>
      </c>
      <c r="AZ65" s="17" t="str">
        <f>IFERROR(AND(OR(AO1:AZ64,$BK65)=TRUE,IF(SEARCH(AZ$1,$A65)&gt;0,TRUE,FALSE)),"")</f>
        <v/>
      </c>
      <c r="BA65" s="17" t="str">
        <f>IFERROR(AND(OR(AO1:BA64,$BK65)=TRUE,IF(SEARCH(BA$1,$A65)&gt;0,TRUE,FALSE)),"")</f>
        <v/>
      </c>
      <c r="BB65" s="17" t="str">
        <f>IFERROR(AND(OR(AO1:BB64,$BK65)=TRUE,IF(SEARCH(BB$1,$A65)&gt;0,TRUE,FALSE)),"")</f>
        <v/>
      </c>
      <c r="BC65" s="17" t="str">
        <f>IFERROR(AND(OR(AO1:BC64,$BK65)=TRUE,IF(SEARCH(BC$1,$A65)&gt;0,TRUE,FALSE)),"")</f>
        <v/>
      </c>
      <c r="BD65" s="17" t="str">
        <f>IFERROR(AND(OR(AO1:BD64,$BK65)=TRUE,IF(SEARCH(BD$1,$A65)&gt;0,TRUE,FALSE)),"")</f>
        <v/>
      </c>
      <c r="BE65" s="17" t="str">
        <f>IFERROR(AND(OR(AO1:BE64,$BK65)=TRUE,IF(SEARCH(BE$1,$A65)&gt;0,TRUE,FALSE)),"")</f>
        <v/>
      </c>
      <c r="BF65" s="17" t="str">
        <f>IFERROR(AND(OR(AO1:BF64,$BK65)=TRUE,IF(SEARCH(BF$1,$A65)&gt;0,TRUE,FALSE)),"")</f>
        <v/>
      </c>
      <c r="BG65" s="17" t="str">
        <f>IFERROR(AND(OR(AO1:BG64,$BK65)=TRUE,IF(SEARCH(BG$1,$A65)&gt;0,TRUE,FALSE)),"")</f>
        <v/>
      </c>
      <c r="BH65" s="17" t="str">
        <f>IFERROR(AND(OR(AO1:BH64,$BK65)=TRUE,IF(SEARCH(BH$1,$A65)&gt;0,TRUE,FALSE)),"")</f>
        <v/>
      </c>
      <c r="BI65" s="17">
        <f t="shared" si="0"/>
        <v>0</v>
      </c>
      <c r="BJ65" s="17" t="b">
        <f t="shared" si="1"/>
        <v>0</v>
      </c>
      <c r="BK65" s="17" t="b">
        <f t="shared" si="2"/>
        <v>0</v>
      </c>
      <c r="BL65" s="17" t="b">
        <f t="shared" si="3"/>
        <v>0</v>
      </c>
      <c r="BM65" s="17" t="b">
        <f>IF(D65&gt;INDEX('Overview (RESPONSES REQUIRED)'!$F$60:$F$63,MATCH(E65,'Overview (RESPONSES REQUIRED)'!$B$60:$B$63,0)),FALSE,TRUE)</f>
        <v>0</v>
      </c>
      <c r="BN65" s="17" t="b">
        <f>IF(INDEX('Overview (RESPONSES REQUIRED)'!$D$60:$D$63,MATCH(E65,'Overview (RESPONSES REQUIRED)'!$B$60:$B$63,0)) = "Y", TRUE, FALSE)</f>
        <v>0</v>
      </c>
      <c r="BO65" s="17" t="str">
        <f t="shared" si="4"/>
        <v>N</v>
      </c>
    </row>
    <row r="66" spans="1:67" ht="27" x14ac:dyDescent="0.15">
      <c r="A66" s="17" t="s">
        <v>2489</v>
      </c>
      <c r="B66" s="17">
        <v>3</v>
      </c>
      <c r="C66" s="17">
        <v>2</v>
      </c>
      <c r="D66" s="17">
        <v>14</v>
      </c>
      <c r="E66" s="17" t="s">
        <v>2424</v>
      </c>
      <c r="F66" s="17" t="str">
        <f>IF('ENDC-NRCA'!S69="Y", "Y", IF('ENDC-NRCA'!S69="N", "N", 0))</f>
        <v>N</v>
      </c>
      <c r="G66" s="17" t="b">
        <f>IFERROR(AND(OR(G1:H65,$BK66)=TRUE,IF(SEARCH(G$1,$A66)&gt;0,TRUE,FALSE)),"")</f>
        <v>0</v>
      </c>
      <c r="H66" s="17" t="str">
        <f>IFERROR(AND(OR(H1:H65,$BK66)=TRUE,IF(SEARCH(H$1,$A66)&gt;0,TRUE,FALSE)),"")</f>
        <v/>
      </c>
      <c r="I66" s="17" t="str">
        <f>IFERROR(AND(OR(I1:L65,$BK66)=TRUE,IF(SEARCH(I$1,$A66)&gt;0,TRUE,FALSE)),"")</f>
        <v/>
      </c>
      <c r="J66" s="17" t="b">
        <f>IFERROR(AND(OR(J1:L65,$BK66)=TRUE,IF(SEARCH(J$1,$A66)&gt;0,TRUE,FALSE)),"")</f>
        <v>0</v>
      </c>
      <c r="K66" s="17" t="str">
        <f>IFERROR(AND(OR(K1:L65,$BK66)=TRUE,IF(SEARCH(K$1,$A66)&gt;0,TRUE,FALSE)),"")</f>
        <v/>
      </c>
      <c r="L66" s="17" t="str">
        <f>IFERROR(AND(OR(L1:L65,$BK66)=TRUE,IF(SEARCH(L$1,$A66)&gt;0,TRUE,FALSE)),"")</f>
        <v/>
      </c>
      <c r="M66" s="17" t="b">
        <f>IFERROR(AND(OR(M1:M65,$BK66)=TRUE,IF(SEARCH(M$1,$A66)&gt;0,TRUE,FALSE)),"")</f>
        <v>0</v>
      </c>
      <c r="N66" s="17" t="str">
        <f>IFERROR(AND(OR(N1:Q65,$BK66)=TRUE,IF(SEARCH(N$1,$A66)&gt;0,TRUE,FALSE)),"")</f>
        <v/>
      </c>
      <c r="O66" s="17" t="str">
        <f>IFERROR(AND(OR(O1:Q65,$BK66)=TRUE,IF(SEARCH(O$1,$A66)&gt;0,TRUE,FALSE)),"")</f>
        <v/>
      </c>
      <c r="P66" s="17" t="str">
        <f>IFERROR(AND(OR(P1:Q65,$BK66)=TRUE,IF(SEARCH(P$1,$A66)&gt;0,TRUE,FALSE)),"")</f>
        <v/>
      </c>
      <c r="Q66" s="17" t="b">
        <f>IFERROR(AND(OR(Q1:Q65,$BK66)=TRUE,IF(SEARCH(Q$1,$A66)&gt;0,TRUE,FALSE)),"")</f>
        <v>0</v>
      </c>
      <c r="R66" s="17" t="str">
        <f>IFERROR(AND(OR(R1:S65,$BK66)=TRUE,IF(SEARCH(R$1,$A66)&gt;0,TRUE,FALSE)),"")</f>
        <v/>
      </c>
      <c r="S66" s="17" t="str">
        <f>IFERROR(AND(OR(S1:S65,$BK66)=TRUE,IF(SEARCH(S$1,$A66)&gt;0,TRUE,FALSE)),"")</f>
        <v/>
      </c>
      <c r="T66" s="17" t="str">
        <f>IFERROR(AND(OR(T1:T65,$BK66)=TRUE,IF(SEARCH(T$1,$A66)&gt;0,TRUE,FALSE)),"")</f>
        <v/>
      </c>
      <c r="U66" s="17" t="str">
        <f>IFERROR(AND(OR(U1:V65,$BK66)=TRUE,IF(SEARCH(U$1,$A66)&gt;0,TRUE,FALSE)),"")</f>
        <v/>
      </c>
      <c r="V66" s="17" t="str">
        <f>IFERROR(AND(OR(V1:V65,$BK66)=TRUE,IF(SEARCH(V$1,$A66)&gt;0,TRUE,FALSE)),"")</f>
        <v/>
      </c>
      <c r="W66" s="17" t="str">
        <f>IFERROR(AND(OR(W1:Z65,$BK66)=TRUE,IF(SEARCH(W$1,$A66)&gt;0,TRUE,FALSE)),"")</f>
        <v/>
      </c>
      <c r="X66" s="17" t="str">
        <f>IFERROR(AND(OR(X1:Z65,$BK66)=TRUE,IF(SEARCH(X$1,$A66)&gt;0,TRUE,FALSE)),"")</f>
        <v/>
      </c>
      <c r="Y66" s="17" t="str">
        <f>IFERROR(AND(OR(Y1:Z65,$BK66)=TRUE,IF(SEARCH(Y$1,$A66)&gt;0,TRUE,FALSE)),"")</f>
        <v/>
      </c>
      <c r="Z66" s="17" t="str">
        <f>IFERROR(AND(OR(Z1:Z65,$BK66)=TRUE,IF(SEARCH(Z$1,$A66)&gt;0,TRUE,FALSE)),"")</f>
        <v/>
      </c>
      <c r="AA66" s="17" t="b">
        <f>IFERROR(AND(OR(AA1:AA65,$BK66)=TRUE,IF(SEARCH(AA$1,$A66)&gt;0,TRUE,FALSE)),"")</f>
        <v>0</v>
      </c>
      <c r="AB66" s="17" t="str">
        <f>IFERROR(AND(OR(AB1:AE65,$BK66)=TRUE,IF(SEARCH(AB$1,$A66)&gt;0,TRUE,FALSE)),"")</f>
        <v/>
      </c>
      <c r="AC66" s="17" t="str">
        <f>IFERROR(AND(OR(AC1:AE65,$BK66)=TRUE,IF(SEARCH(AC$1,$A66)&gt;0,TRUE,FALSE)),"")</f>
        <v/>
      </c>
      <c r="AD66" s="17" t="str">
        <f>IFERROR(AND(OR(AD1:AE65,$BK66)=TRUE,IF(SEARCH(AD$1,$A66)&gt;0,TRUE,FALSE)),"")</f>
        <v/>
      </c>
      <c r="AE66" s="17" t="str">
        <f>IFERROR(AND(OR(AE1:AE65,$BK66)=TRUE,IF(SEARCH(AE$1,$A66)&gt;0,TRUE,FALSE)),"")</f>
        <v/>
      </c>
      <c r="AF66" s="17" t="str">
        <f>IFERROR(AND(OR(AF1:AG65,$BK66)=TRUE,IF(SEARCH(AF$1,$A66)&gt;0,TRUE,FALSE)),"")</f>
        <v/>
      </c>
      <c r="AG66" s="17" t="str">
        <f>IFERROR(AND(OR(AG1:AG65,$BK66)=TRUE,IF(SEARCH(AG$1,$A66)&gt;0,TRUE,FALSE)),"")</f>
        <v/>
      </c>
      <c r="AH66" s="17" t="str">
        <f>IFERROR(AND(OR(AH1:AH65,$BK66)=TRUE,IF(SEARCH(AH$1,$A66)&gt;0,TRUE,FALSE)),"")</f>
        <v/>
      </c>
      <c r="AI66" s="17" t="b">
        <f>IFERROR(AND(OR(AI1:AL65,$BK66)=TRUE,IF(SEARCH(AI$1,$A66)&gt;0,TRUE,FALSE)),"")</f>
        <v>0</v>
      </c>
      <c r="AJ66" s="17" t="str">
        <f>IFERROR(AND(OR(AJ1:AL65,$BK66)=TRUE,IF(SEARCH(AJ$1,$A66)&gt;0,TRUE,FALSE)),"")</f>
        <v/>
      </c>
      <c r="AK66" s="17" t="str">
        <f>IFERROR(AND(OR(AK1:AL65,$BK66)=TRUE,IF(SEARCH(AK$1,$A66)&gt;0,TRUE,FALSE)),"")</f>
        <v/>
      </c>
      <c r="AL66" s="17" t="str">
        <f>IFERROR(AND(OR(AL1:AL65,$BK66)=TRUE,IF(SEARCH(AL$1,$A66)&gt;0,TRUE,FALSE)),"")</f>
        <v/>
      </c>
      <c r="AM66" s="17" t="str">
        <f>IFERROR(AND(OR(AM1:AO65,$BK66)=TRUE,IF(SEARCH(AM$1,$A66)&gt;0,TRUE,FALSE)),"")</f>
        <v/>
      </c>
      <c r="AN66" s="17" t="str">
        <f>IFERROR(AND(OR(AN1:AO65,$BK66)=TRUE,IF(SEARCH(AN$1,$A66)&gt;0,TRUE,FALSE)),"")</f>
        <v/>
      </c>
      <c r="AO66" s="17" t="str">
        <f>IFERROR(AND(OR(AO1:AO65,$BK66)=TRUE,IF(SEARCH(AO$1,$A66)&gt;0,TRUE,FALSE)),"")</f>
        <v/>
      </c>
      <c r="AP66" s="17" t="str">
        <f>IFERROR(AND(OR(AO1:AP65,$BK66)=TRUE,IF(SEARCH(AP$1,$A66)&gt;0,TRUE,FALSE)),"")</f>
        <v/>
      </c>
      <c r="AQ66" s="17" t="str">
        <f>IFERROR(AND(OR(AO1:AQ65,$BK66)=TRUE,IF(SEARCH(AQ$1,$A66)&gt;0,TRUE,FALSE)),"")</f>
        <v/>
      </c>
      <c r="AR66" s="17" t="str">
        <f>IFERROR(AND(OR(AO1:AR65,$BK66)=TRUE,IF(SEARCH(AR$1,$A66)&gt;0,TRUE,FALSE)),"")</f>
        <v/>
      </c>
      <c r="AS66" s="17" t="str">
        <f>IFERROR(AND(OR(AO1:AS65,$BK66)=TRUE,IF(SEARCH(AS$1,$A66)&gt;0,TRUE,FALSE)),"")</f>
        <v/>
      </c>
      <c r="AT66" s="17" t="str">
        <f>IFERROR(AND(OR(AO1:AT65,$BK66)=TRUE,IF(SEARCH(AT$1,$A66)&gt;0,TRUE,FALSE)),"")</f>
        <v/>
      </c>
      <c r="AU66" s="17" t="str">
        <f>IFERROR(AND(OR(AO1:AU65,$BK66)=TRUE,IF(SEARCH(AU$1,$A66)&gt;0,TRUE,FALSE)),"")</f>
        <v/>
      </c>
      <c r="AV66" s="17" t="str">
        <f>IFERROR(AND(OR(AO1:AV65,$BK66)=TRUE,IF(SEARCH(AV$1,$A66)&gt;0,TRUE,FALSE)),"")</f>
        <v/>
      </c>
      <c r="AW66" s="17" t="str">
        <f>IFERROR(AND(OR(AO1:AW65,$BK66)=TRUE,IF(SEARCH(AW$1,$A66)&gt;0,TRUE,FALSE)),"")</f>
        <v/>
      </c>
      <c r="AX66" s="17" t="str">
        <f>IFERROR(AND(OR(AO1:AX65,$BK66)=TRUE,IF(SEARCH(AX$1,$A66)&gt;0,TRUE,FALSE)),"")</f>
        <v/>
      </c>
      <c r="AY66" s="17" t="str">
        <f>IFERROR(AND(OR(AO1:AY65,$BK66)=TRUE,IF(SEARCH(AY$1,$A66)&gt;0,TRUE,FALSE)),"")</f>
        <v/>
      </c>
      <c r="AZ66" s="17" t="str">
        <f>IFERROR(AND(OR(AO1:AZ65,$BK66)=TRUE,IF(SEARCH(AZ$1,$A66)&gt;0,TRUE,FALSE)),"")</f>
        <v/>
      </c>
      <c r="BA66" s="17" t="str">
        <f>IFERROR(AND(OR(AO1:BA65,$BK66)=TRUE,IF(SEARCH(BA$1,$A66)&gt;0,TRUE,FALSE)),"")</f>
        <v/>
      </c>
      <c r="BB66" s="17" t="str">
        <f>IFERROR(AND(OR(AO1:BB65,$BK66)=TRUE,IF(SEARCH(BB$1,$A66)&gt;0,TRUE,FALSE)),"")</f>
        <v/>
      </c>
      <c r="BC66" s="17" t="str">
        <f>IFERROR(AND(OR(AO1:BC65,$BK66)=TRUE,IF(SEARCH(BC$1,$A66)&gt;0,TRUE,FALSE)),"")</f>
        <v/>
      </c>
      <c r="BD66" s="17" t="str">
        <f>IFERROR(AND(OR(AO1:BD65,$BK66)=TRUE,IF(SEARCH(BD$1,$A66)&gt;0,TRUE,FALSE)),"")</f>
        <v/>
      </c>
      <c r="BE66" s="17" t="str">
        <f>IFERROR(AND(OR(AO1:BE65,$BK66)=TRUE,IF(SEARCH(BE$1,$A66)&gt;0,TRUE,FALSE)),"")</f>
        <v/>
      </c>
      <c r="BF66" s="17" t="str">
        <f>IFERROR(AND(OR(AO1:BF65,$BK66)=TRUE,IF(SEARCH(BF$1,$A66)&gt;0,TRUE,FALSE)),"")</f>
        <v/>
      </c>
      <c r="BG66" s="17" t="str">
        <f>IFERROR(AND(OR(AO1:BG65,$BK66)=TRUE,IF(SEARCH(BG$1,$A66)&gt;0,TRUE,FALSE)),"")</f>
        <v/>
      </c>
      <c r="BH66" s="17" t="str">
        <f>IFERROR(AND(OR(AO1:BH65,$BK66)=TRUE,IF(SEARCH(BH$1,$A66)&gt;0,TRUE,FALSE)),"")</f>
        <v/>
      </c>
      <c r="BI66" s="17">
        <f t="shared" si="0"/>
        <v>0</v>
      </c>
      <c r="BJ66" s="17" t="b">
        <f t="shared" si="1"/>
        <v>0</v>
      </c>
      <c r="BK66" s="17" t="b">
        <f t="shared" si="2"/>
        <v>0</v>
      </c>
      <c r="BL66" s="17" t="b">
        <f t="shared" si="3"/>
        <v>0</v>
      </c>
      <c r="BM66" s="17" t="b">
        <f>IF(D66&gt;INDEX('Overview (RESPONSES REQUIRED)'!$F$60:$F$63,MATCH(E66,'Overview (RESPONSES REQUIRED)'!$B$60:$B$63,0)),FALSE,TRUE)</f>
        <v>0</v>
      </c>
      <c r="BN66" s="17" t="b">
        <f>IF(INDEX('Overview (RESPONSES REQUIRED)'!$D$60:$D$63,MATCH(E66,'Overview (RESPONSES REQUIRED)'!$B$60:$B$63,0)) = "Y", TRUE, FALSE)</f>
        <v>0</v>
      </c>
      <c r="BO66" s="17" t="str">
        <f t="shared" si="4"/>
        <v>N</v>
      </c>
    </row>
    <row r="67" spans="1:67" ht="27" x14ac:dyDescent="0.15">
      <c r="A67" s="17" t="s">
        <v>2490</v>
      </c>
      <c r="B67" s="17">
        <v>3</v>
      </c>
      <c r="C67" s="17">
        <v>2</v>
      </c>
      <c r="D67" s="17">
        <v>14</v>
      </c>
      <c r="E67" s="17" t="s">
        <v>2458</v>
      </c>
      <c r="F67" s="17" t="str">
        <f>IF('ENDC-NRCA'!S70="Y", "Y", IF('ENDC-NRCA'!S70="N", "N", 0))</f>
        <v>N</v>
      </c>
      <c r="G67" s="17" t="b">
        <f>IFERROR(AND(OR(G1:H66,$BK67)=TRUE,IF(SEARCH(G$1,$A67)&gt;0,TRUE,FALSE)),"")</f>
        <v>0</v>
      </c>
      <c r="H67" s="17" t="str">
        <f>IFERROR(AND(OR(H1:H66,$BK67)=TRUE,IF(SEARCH(H$1,$A67)&gt;0,TRUE,FALSE)),"")</f>
        <v/>
      </c>
      <c r="I67" s="17" t="str">
        <f>IFERROR(AND(OR(I1:L66,$BK67)=TRUE,IF(SEARCH(I$1,$A67)&gt;0,TRUE,FALSE)),"")</f>
        <v/>
      </c>
      <c r="J67" s="17" t="b">
        <f>IFERROR(AND(OR(J1:L66,$BK67)=TRUE,IF(SEARCH(J$1,$A67)&gt;0,TRUE,FALSE)),"")</f>
        <v>0</v>
      </c>
      <c r="K67" s="17" t="str">
        <f>IFERROR(AND(OR(K1:L66,$BK67)=TRUE,IF(SEARCH(K$1,$A67)&gt;0,TRUE,FALSE)),"")</f>
        <v/>
      </c>
      <c r="L67" s="17" t="str">
        <f>IFERROR(AND(OR(L1:L66,$BK67)=TRUE,IF(SEARCH(L$1,$A67)&gt;0,TRUE,FALSE)),"")</f>
        <v/>
      </c>
      <c r="M67" s="17" t="str">
        <f>IFERROR(AND(OR(M1:M66,$BK67)=TRUE,IF(SEARCH(M$1,$A67)&gt;0,TRUE,FALSE)),"")</f>
        <v/>
      </c>
      <c r="N67" s="17" t="str">
        <f>IFERROR(AND(OR(N1:Q66,$BK67)=TRUE,IF(SEARCH(N$1,$A67)&gt;0,TRUE,FALSE)),"")</f>
        <v/>
      </c>
      <c r="O67" s="17" t="str">
        <f>IFERROR(AND(OR(O1:Q66,$BK67)=TRUE,IF(SEARCH(O$1,$A67)&gt;0,TRUE,FALSE)),"")</f>
        <v/>
      </c>
      <c r="P67" s="17" t="str">
        <f>IFERROR(AND(OR(P1:Q66,$BK67)=TRUE,IF(SEARCH(P$1,$A67)&gt;0,TRUE,FALSE)),"")</f>
        <v/>
      </c>
      <c r="Q67" s="17" t="b">
        <f>IFERROR(AND(OR(Q1:Q66,$BK67)=TRUE,IF(SEARCH(Q$1,$A67)&gt;0,TRUE,FALSE)),"")</f>
        <v>0</v>
      </c>
      <c r="R67" s="17" t="b">
        <f>IFERROR(AND(OR(R1:S66,$BK67)=TRUE,IF(SEARCH(R$1,$A67)&gt;0,TRUE,FALSE)),"")</f>
        <v>0</v>
      </c>
      <c r="S67" s="17" t="str">
        <f>IFERROR(AND(OR(S1:S66,$BK67)=TRUE,IF(SEARCH(S$1,$A67)&gt;0,TRUE,FALSE)),"")</f>
        <v/>
      </c>
      <c r="T67" s="17" t="str">
        <f>IFERROR(AND(OR(T1:T66,$BK67)=TRUE,IF(SEARCH(T$1,$A67)&gt;0,TRUE,FALSE)),"")</f>
        <v/>
      </c>
      <c r="U67" s="17" t="str">
        <f>IFERROR(AND(OR(U1:V66,$BK67)=TRUE,IF(SEARCH(U$1,$A67)&gt;0,TRUE,FALSE)),"")</f>
        <v/>
      </c>
      <c r="V67" s="17" t="str">
        <f>IFERROR(AND(OR(V1:V66,$BK67)=TRUE,IF(SEARCH(V$1,$A67)&gt;0,TRUE,FALSE)),"")</f>
        <v/>
      </c>
      <c r="W67" s="17" t="str">
        <f>IFERROR(AND(OR(W1:Z66,$BK67)=TRUE,IF(SEARCH(W$1,$A67)&gt;0,TRUE,FALSE)),"")</f>
        <v/>
      </c>
      <c r="X67" s="17" t="str">
        <f>IFERROR(AND(OR(X1:Z66,$BK67)=TRUE,IF(SEARCH(X$1,$A67)&gt;0,TRUE,FALSE)),"")</f>
        <v/>
      </c>
      <c r="Y67" s="17" t="str">
        <f>IFERROR(AND(OR(Y1:Z66,$BK67)=TRUE,IF(SEARCH(Y$1,$A67)&gt;0,TRUE,FALSE)),"")</f>
        <v/>
      </c>
      <c r="Z67" s="17" t="str">
        <f>IFERROR(AND(OR(Z1:Z66,$BK67)=TRUE,IF(SEARCH(Z$1,$A67)&gt;0,TRUE,FALSE)),"")</f>
        <v/>
      </c>
      <c r="AA67" s="17" t="str">
        <f>IFERROR(AND(OR(AA1:AA66,$BK67)=TRUE,IF(SEARCH(AA$1,$A67)&gt;0,TRUE,FALSE)),"")</f>
        <v/>
      </c>
      <c r="AB67" s="17" t="str">
        <f>IFERROR(AND(OR(AB1:AE66,$BK67)=TRUE,IF(SEARCH(AB$1,$A67)&gt;0,TRUE,FALSE)),"")</f>
        <v/>
      </c>
      <c r="AC67" s="17" t="str">
        <f>IFERROR(AND(OR(AC1:AE66,$BK67)=TRUE,IF(SEARCH(AC$1,$A67)&gt;0,TRUE,FALSE)),"")</f>
        <v/>
      </c>
      <c r="AD67" s="17" t="str">
        <f>IFERROR(AND(OR(AD1:AE66,$BK67)=TRUE,IF(SEARCH(AD$1,$A67)&gt;0,TRUE,FALSE)),"")</f>
        <v/>
      </c>
      <c r="AE67" s="17" t="str">
        <f>IFERROR(AND(OR(AE1:AE66,$BK67)=TRUE,IF(SEARCH(AE$1,$A67)&gt;0,TRUE,FALSE)),"")</f>
        <v/>
      </c>
      <c r="AF67" s="17" t="b">
        <f>IFERROR(AND(OR(AF1:AG66,$BK67)=TRUE,IF(SEARCH(AF$1,$A67)&gt;0,TRUE,FALSE)),"")</f>
        <v>0</v>
      </c>
      <c r="AG67" s="17" t="str">
        <f>IFERROR(AND(OR(AG1:AG66,$BK67)=TRUE,IF(SEARCH(AG$1,$A67)&gt;0,TRUE,FALSE)),"")</f>
        <v/>
      </c>
      <c r="AH67" s="17" t="str">
        <f>IFERROR(AND(OR(AH1:AH66,$BK67)=TRUE,IF(SEARCH(AH$1,$A67)&gt;0,TRUE,FALSE)),"")</f>
        <v/>
      </c>
      <c r="AI67" s="17" t="b">
        <f>IFERROR(AND(OR(AI1:AL66,$BK67)=TRUE,IF(SEARCH(AI$1,$A67)&gt;0,TRUE,FALSE)),"")</f>
        <v>0</v>
      </c>
      <c r="AJ67" s="17" t="str">
        <f>IFERROR(AND(OR(AJ1:AL66,$BK67)=TRUE,IF(SEARCH(AJ$1,$A67)&gt;0,TRUE,FALSE)),"")</f>
        <v/>
      </c>
      <c r="AK67" s="17" t="str">
        <f>IFERROR(AND(OR(AK1:AL66,$BK67)=TRUE,IF(SEARCH(AK$1,$A67)&gt;0,TRUE,FALSE)),"")</f>
        <v/>
      </c>
      <c r="AL67" s="17" t="str">
        <f>IFERROR(AND(OR(AL1:AL66,$BK67)=TRUE,IF(SEARCH(AL$1,$A67)&gt;0,TRUE,FALSE)),"")</f>
        <v/>
      </c>
      <c r="AM67" s="17" t="str">
        <f>IFERROR(AND(OR(AM1:AO66,$BK67)=TRUE,IF(SEARCH(AM$1,$A67)&gt;0,TRUE,FALSE)),"")</f>
        <v/>
      </c>
      <c r="AN67" s="17" t="str">
        <f>IFERROR(AND(OR(AN1:AO66,$BK67)=TRUE,IF(SEARCH(AN$1,$A67)&gt;0,TRUE,FALSE)),"")</f>
        <v/>
      </c>
      <c r="AO67" s="17" t="str">
        <f>IFERROR(AND(OR(AO1:AO66,$BK67)=TRUE,IF(SEARCH(AO$1,$A67)&gt;0,TRUE,FALSE)),"")</f>
        <v/>
      </c>
      <c r="AP67" s="17" t="str">
        <f>IFERROR(AND(OR(AO1:AP66,$BK67)=TRUE,IF(SEARCH(AP$1,$A67)&gt;0,TRUE,FALSE)),"")</f>
        <v/>
      </c>
      <c r="AQ67" s="17" t="str">
        <f>IFERROR(AND(OR(AO1:AQ66,$BK67)=TRUE,IF(SEARCH(AQ$1,$A67)&gt;0,TRUE,FALSE)),"")</f>
        <v/>
      </c>
      <c r="AR67" s="17" t="str">
        <f>IFERROR(AND(OR(AO1:AR66,$BK67)=TRUE,IF(SEARCH(AR$1,$A67)&gt;0,TRUE,FALSE)),"")</f>
        <v/>
      </c>
      <c r="AS67" s="17" t="str">
        <f>IFERROR(AND(OR(AO1:AS66,$BK67)=TRUE,IF(SEARCH(AS$1,$A67)&gt;0,TRUE,FALSE)),"")</f>
        <v/>
      </c>
      <c r="AT67" s="17" t="str">
        <f>IFERROR(AND(OR(AO1:AT66,$BK67)=TRUE,IF(SEARCH(AT$1,$A67)&gt;0,TRUE,FALSE)),"")</f>
        <v/>
      </c>
      <c r="AU67" s="17" t="str">
        <f>IFERROR(AND(OR(AO1:AU66,$BK67)=TRUE,IF(SEARCH(AU$1,$A67)&gt;0,TRUE,FALSE)),"")</f>
        <v/>
      </c>
      <c r="AV67" s="17" t="str">
        <f>IFERROR(AND(OR(AO1:AV66,$BK67)=TRUE,IF(SEARCH(AV$1,$A67)&gt;0,TRUE,FALSE)),"")</f>
        <v/>
      </c>
      <c r="AW67" s="17" t="str">
        <f>IFERROR(AND(OR(AO1:AW66,$BK67)=TRUE,IF(SEARCH(AW$1,$A67)&gt;0,TRUE,FALSE)),"")</f>
        <v/>
      </c>
      <c r="AX67" s="17" t="str">
        <f>IFERROR(AND(OR(AO1:AX66,$BK67)=TRUE,IF(SEARCH(AX$1,$A67)&gt;0,TRUE,FALSE)),"")</f>
        <v/>
      </c>
      <c r="AY67" s="17" t="str">
        <f>IFERROR(AND(OR(AO1:AY66,$BK67)=TRUE,IF(SEARCH(AY$1,$A67)&gt;0,TRUE,FALSE)),"")</f>
        <v/>
      </c>
      <c r="AZ67" s="17" t="str">
        <f>IFERROR(AND(OR(AO1:AZ66,$BK67)=TRUE,IF(SEARCH(AZ$1,$A67)&gt;0,TRUE,FALSE)),"")</f>
        <v/>
      </c>
      <c r="BA67" s="17" t="str">
        <f>IFERROR(AND(OR(AO1:BA66,$BK67)=TRUE,IF(SEARCH(BA$1,$A67)&gt;0,TRUE,FALSE)),"")</f>
        <v/>
      </c>
      <c r="BB67" s="17" t="str">
        <f>IFERROR(AND(OR(AO1:BB66,$BK67)=TRUE,IF(SEARCH(BB$1,$A67)&gt;0,TRUE,FALSE)),"")</f>
        <v/>
      </c>
      <c r="BC67" s="17" t="str">
        <f>IFERROR(AND(OR(AO1:BC66,$BK67)=TRUE,IF(SEARCH(BC$1,$A67)&gt;0,TRUE,FALSE)),"")</f>
        <v/>
      </c>
      <c r="BD67" s="17" t="str">
        <f>IFERROR(AND(OR(AO1:BD66,$BK67)=TRUE,IF(SEARCH(BD$1,$A67)&gt;0,TRUE,FALSE)),"")</f>
        <v/>
      </c>
      <c r="BE67" s="17" t="str">
        <f>IFERROR(AND(OR(AO1:BE66,$BK67)=TRUE,IF(SEARCH(BE$1,$A67)&gt;0,TRUE,FALSE)),"")</f>
        <v/>
      </c>
      <c r="BF67" s="17" t="str">
        <f>IFERROR(AND(OR(AO1:BF66,$BK67)=TRUE,IF(SEARCH(BF$1,$A67)&gt;0,TRUE,FALSE)),"")</f>
        <v/>
      </c>
      <c r="BG67" s="17" t="str">
        <f>IFERROR(AND(OR(AO1:BG66,$BK67)=TRUE,IF(SEARCH(BG$1,$A67)&gt;0,TRUE,FALSE)),"")</f>
        <v/>
      </c>
      <c r="BH67" s="17" t="str">
        <f>IFERROR(AND(OR(AO1:BH66,$BK67)=TRUE,IF(SEARCH(BH$1,$A67)&gt;0,TRUE,FALSE)),"")</f>
        <v/>
      </c>
      <c r="BI67" s="17">
        <f t="shared" ref="BI67:BI130" si="5">COUNTIF(G67:BH67,TRUE)</f>
        <v>0</v>
      </c>
      <c r="BJ67" s="17" t="b">
        <f t="shared" ref="BJ67:BJ130" si="6">IFERROR(AND(G67:BH67), TRUE)</f>
        <v>0</v>
      </c>
      <c r="BK67" s="17" t="b">
        <f t="shared" ref="BK67:BK130" si="7">IF(F67="Y",TRUE,IF(F67="N",FALSE,0))</f>
        <v>0</v>
      </c>
      <c r="BL67" s="17" t="b">
        <f t="shared" ref="BL67:BL130" si="8">IF(BK67=FALSE, FALSE, BJ67)</f>
        <v>0</v>
      </c>
      <c r="BM67" s="17" t="b">
        <f>IF(D67&gt;INDEX('Overview (RESPONSES REQUIRED)'!$F$60:$F$63,MATCH(E67,'Overview (RESPONSES REQUIRED)'!$B$60:$B$63,0)),FALSE,TRUE)</f>
        <v>0</v>
      </c>
      <c r="BN67" s="17" t="b">
        <f>IF(INDEX('Overview (RESPONSES REQUIRED)'!$D$60:$D$63,MATCH(E67,'Overview (RESPONSES REQUIRED)'!$B$60:$B$63,0)) = "Y", TRUE, FALSE)</f>
        <v>0</v>
      </c>
      <c r="BO67" s="17" t="str">
        <f t="shared" ref="BO67:BO130" si="9">IF(AND(BM67,BN67)=FALSE,"N",IF(BL67=TRUE,"Y",IF(F67=0,"E","N")))</f>
        <v>N</v>
      </c>
    </row>
    <row r="68" spans="1:67" ht="27" x14ac:dyDescent="0.15">
      <c r="A68" s="17" t="s">
        <v>2491</v>
      </c>
      <c r="B68" s="17">
        <v>3</v>
      </c>
      <c r="C68" s="17">
        <v>2</v>
      </c>
      <c r="D68" s="17">
        <v>12</v>
      </c>
      <c r="E68" s="17" t="s">
        <v>2424</v>
      </c>
      <c r="F68" s="17" t="str">
        <f>IF('ENDC-NRCA'!S71="Y", "Y", IF('ENDC-NRCA'!S71="N", "N", 0))</f>
        <v>N</v>
      </c>
      <c r="G68" s="17" t="str">
        <f>IFERROR(AND(OR(G1:H67,$BK68)=TRUE,IF(SEARCH(G$1,$A68)&gt;0,TRUE,FALSE)),"")</f>
        <v/>
      </c>
      <c r="H68" s="17" t="b">
        <f>IFERROR(AND(OR(H1:H67,$BK68)=TRUE,IF(SEARCH(H$1,$A68)&gt;0,TRUE,FALSE)),"")</f>
        <v>0</v>
      </c>
      <c r="I68" s="17" t="str">
        <f>IFERROR(AND(OR(I1:L67,$BK68)=TRUE,IF(SEARCH(I$1,$A68)&gt;0,TRUE,FALSE)),"")</f>
        <v/>
      </c>
      <c r="J68" s="17" t="str">
        <f>IFERROR(AND(OR(J1:L67,$BK68)=TRUE,IF(SEARCH(J$1,$A68)&gt;0,TRUE,FALSE)),"")</f>
        <v/>
      </c>
      <c r="K68" s="17" t="b">
        <f>IFERROR(AND(OR(K1:L67,$BK68)=TRUE,IF(SEARCH(K$1,$A68)&gt;0,TRUE,FALSE)),"")</f>
        <v>0</v>
      </c>
      <c r="L68" s="17" t="str">
        <f>IFERROR(AND(OR(L1:L67,$BK68)=TRUE,IF(SEARCH(L$1,$A68)&gt;0,TRUE,FALSE)),"")</f>
        <v/>
      </c>
      <c r="M68" s="17" t="b">
        <f>IFERROR(AND(OR(M1:M67,$BK68)=TRUE,IF(SEARCH(M$1,$A68)&gt;0,TRUE,FALSE)),"")</f>
        <v>0</v>
      </c>
      <c r="N68" s="17" t="str">
        <f>IFERROR(AND(OR(N1:Q67,$BK68)=TRUE,IF(SEARCH(N$1,$A68)&gt;0,TRUE,FALSE)),"")</f>
        <v/>
      </c>
      <c r="O68" s="17" t="str">
        <f>IFERROR(AND(OR(O1:Q67,$BK68)=TRUE,IF(SEARCH(O$1,$A68)&gt;0,TRUE,FALSE)),"")</f>
        <v/>
      </c>
      <c r="P68" s="17" t="b">
        <f>IFERROR(AND(OR(P1:Q67,$BK68)=TRUE,IF(SEARCH(P$1,$A68)&gt;0,TRUE,FALSE)),"")</f>
        <v>0</v>
      </c>
      <c r="Q68" s="17" t="str">
        <f>IFERROR(AND(OR(Q1:Q67,$BK68)=TRUE,IF(SEARCH(Q$1,$A68)&gt;0,TRUE,FALSE)),"")</f>
        <v/>
      </c>
      <c r="R68" s="17" t="str">
        <f>IFERROR(AND(OR(R1:S67,$BK68)=TRUE,IF(SEARCH(R$1,$A68)&gt;0,TRUE,FALSE)),"")</f>
        <v/>
      </c>
      <c r="S68" s="17" t="str">
        <f>IFERROR(AND(OR(S1:S67,$BK68)=TRUE,IF(SEARCH(S$1,$A68)&gt;0,TRUE,FALSE)),"")</f>
        <v/>
      </c>
      <c r="T68" s="17" t="str">
        <f>IFERROR(AND(OR(T1:T67,$BK68)=TRUE,IF(SEARCH(T$1,$A68)&gt;0,TRUE,FALSE)),"")</f>
        <v/>
      </c>
      <c r="U68" s="17" t="str">
        <f>IFERROR(AND(OR(U1:V67,$BK68)=TRUE,IF(SEARCH(U$1,$A68)&gt;0,TRUE,FALSE)),"")</f>
        <v/>
      </c>
      <c r="V68" s="17" t="str">
        <f>IFERROR(AND(OR(V1:V67,$BK68)=TRUE,IF(SEARCH(V$1,$A68)&gt;0,TRUE,FALSE)),"")</f>
        <v/>
      </c>
      <c r="W68" s="17" t="str">
        <f>IFERROR(AND(OR(W1:Z67,$BK68)=TRUE,IF(SEARCH(W$1,$A68)&gt;0,TRUE,FALSE)),"")</f>
        <v/>
      </c>
      <c r="X68" s="17" t="str">
        <f>IFERROR(AND(OR(X1:Z67,$BK68)=TRUE,IF(SEARCH(X$1,$A68)&gt;0,TRUE,FALSE)),"")</f>
        <v/>
      </c>
      <c r="Y68" s="17" t="str">
        <f>IFERROR(AND(OR(Y1:Z67,$BK68)=TRUE,IF(SEARCH(Y$1,$A68)&gt;0,TRUE,FALSE)),"")</f>
        <v/>
      </c>
      <c r="Z68" s="17" t="str">
        <f>IFERROR(AND(OR(Z1:Z67,$BK68)=TRUE,IF(SEARCH(Z$1,$A68)&gt;0,TRUE,FALSE)),"")</f>
        <v/>
      </c>
      <c r="AA68" s="17" t="b">
        <f>IFERROR(AND(OR(AA1:AA67,$BK68)=TRUE,IF(SEARCH(AA$1,$A68)&gt;0,TRUE,FALSE)),"")</f>
        <v>0</v>
      </c>
      <c r="AB68" s="17" t="str">
        <f>IFERROR(AND(OR(AB1:AE67,$BK68)=TRUE,IF(SEARCH(AB$1,$A68)&gt;0,TRUE,FALSE)),"")</f>
        <v/>
      </c>
      <c r="AC68" s="17" t="str">
        <f>IFERROR(AND(OR(AC1:AE67,$BK68)=TRUE,IF(SEARCH(AC$1,$A68)&gt;0,TRUE,FALSE)),"")</f>
        <v/>
      </c>
      <c r="AD68" s="17" t="str">
        <f>IFERROR(AND(OR(AD1:AE67,$BK68)=TRUE,IF(SEARCH(AD$1,$A68)&gt;0,TRUE,FALSE)),"")</f>
        <v/>
      </c>
      <c r="AE68" s="17" t="str">
        <f>IFERROR(AND(OR(AE1:AE67,$BK68)=TRUE,IF(SEARCH(AE$1,$A68)&gt;0,TRUE,FALSE)),"")</f>
        <v/>
      </c>
      <c r="AF68" s="17" t="str">
        <f>IFERROR(AND(OR(AF1:AG67,$BK68)=TRUE,IF(SEARCH(AF$1,$A68)&gt;0,TRUE,FALSE)),"")</f>
        <v/>
      </c>
      <c r="AG68" s="17" t="str">
        <f>IFERROR(AND(OR(AG1:AG67,$BK68)=TRUE,IF(SEARCH(AG$1,$A68)&gt;0,TRUE,FALSE)),"")</f>
        <v/>
      </c>
      <c r="AH68" s="17" t="str">
        <f>IFERROR(AND(OR(AH1:AH67,$BK68)=TRUE,IF(SEARCH(AH$1,$A68)&gt;0,TRUE,FALSE)),"")</f>
        <v/>
      </c>
      <c r="AI68" s="17" t="b">
        <f>IFERROR(AND(OR(AI1:AL67,$BK68)=TRUE,IF(SEARCH(AI$1,$A68)&gt;0,TRUE,FALSE)),"")</f>
        <v>0</v>
      </c>
      <c r="AJ68" s="17" t="str">
        <f>IFERROR(AND(OR(AJ1:AL67,$BK68)=TRUE,IF(SEARCH(AJ$1,$A68)&gt;0,TRUE,FALSE)),"")</f>
        <v/>
      </c>
      <c r="AK68" s="17" t="str">
        <f>IFERROR(AND(OR(AK1:AL67,$BK68)=TRUE,IF(SEARCH(AK$1,$A68)&gt;0,TRUE,FALSE)),"")</f>
        <v/>
      </c>
      <c r="AL68" s="17" t="str">
        <f>IFERROR(AND(OR(AL1:AL67,$BK68)=TRUE,IF(SEARCH(AL$1,$A68)&gt;0,TRUE,FALSE)),"")</f>
        <v/>
      </c>
      <c r="AM68" s="17" t="str">
        <f>IFERROR(AND(OR(AM1:AO67,$BK68)=TRUE,IF(SEARCH(AM$1,$A68)&gt;0,TRUE,FALSE)),"")</f>
        <v/>
      </c>
      <c r="AN68" s="17" t="str">
        <f>IFERROR(AND(OR(AN1:AO67,$BK68)=TRUE,IF(SEARCH(AN$1,$A68)&gt;0,TRUE,FALSE)),"")</f>
        <v/>
      </c>
      <c r="AO68" s="17" t="str">
        <f>IFERROR(AND(OR(AO1:AO67,$BK68)=TRUE,IF(SEARCH(AO$1,$A68)&gt;0,TRUE,FALSE)),"")</f>
        <v/>
      </c>
      <c r="AP68" s="17" t="str">
        <f>IFERROR(AND(OR(AO1:AP67,$BK68)=TRUE,IF(SEARCH(AP$1,$A68)&gt;0,TRUE,FALSE)),"")</f>
        <v/>
      </c>
      <c r="AQ68" s="17" t="str">
        <f>IFERROR(AND(OR(AO1:AQ67,$BK68)=TRUE,IF(SEARCH(AQ$1,$A68)&gt;0,TRUE,FALSE)),"")</f>
        <v/>
      </c>
      <c r="AR68" s="17" t="str">
        <f>IFERROR(AND(OR(AO1:AR67,$BK68)=TRUE,IF(SEARCH(AR$1,$A68)&gt;0,TRUE,FALSE)),"")</f>
        <v/>
      </c>
      <c r="AS68" s="17" t="str">
        <f>IFERROR(AND(OR(AO1:AS67,$BK68)=TRUE,IF(SEARCH(AS$1,$A68)&gt;0,TRUE,FALSE)),"")</f>
        <v/>
      </c>
      <c r="AT68" s="17" t="str">
        <f>IFERROR(AND(OR(AO1:AT67,$BK68)=TRUE,IF(SEARCH(AT$1,$A68)&gt;0,TRUE,FALSE)),"")</f>
        <v/>
      </c>
      <c r="AU68" s="17" t="str">
        <f>IFERROR(AND(OR(AO1:AU67,$BK68)=TRUE,IF(SEARCH(AU$1,$A68)&gt;0,TRUE,FALSE)),"")</f>
        <v/>
      </c>
      <c r="AV68" s="17" t="str">
        <f>IFERROR(AND(OR(AO1:AV67,$BK68)=TRUE,IF(SEARCH(AV$1,$A68)&gt;0,TRUE,FALSE)),"")</f>
        <v/>
      </c>
      <c r="AW68" s="17" t="str">
        <f>IFERROR(AND(OR(AO1:AW67,$BK68)=TRUE,IF(SEARCH(AW$1,$A68)&gt;0,TRUE,FALSE)),"")</f>
        <v/>
      </c>
      <c r="AX68" s="17" t="str">
        <f>IFERROR(AND(OR(AO1:AX67,$BK68)=TRUE,IF(SEARCH(AX$1,$A68)&gt;0,TRUE,FALSE)),"")</f>
        <v/>
      </c>
      <c r="AY68" s="17" t="str">
        <f>IFERROR(AND(OR(AO1:AY67,$BK68)=TRUE,IF(SEARCH(AY$1,$A68)&gt;0,TRUE,FALSE)),"")</f>
        <v/>
      </c>
      <c r="AZ68" s="17" t="str">
        <f>IFERROR(AND(OR(AO1:AZ67,$BK68)=TRUE,IF(SEARCH(AZ$1,$A68)&gt;0,TRUE,FALSE)),"")</f>
        <v/>
      </c>
      <c r="BA68" s="17" t="str">
        <f>IFERROR(AND(OR(AO1:BA67,$BK68)=TRUE,IF(SEARCH(BA$1,$A68)&gt;0,TRUE,FALSE)),"")</f>
        <v/>
      </c>
      <c r="BB68" s="17" t="str">
        <f>IFERROR(AND(OR(AO1:BB67,$BK68)=TRUE,IF(SEARCH(BB$1,$A68)&gt;0,TRUE,FALSE)),"")</f>
        <v/>
      </c>
      <c r="BC68" s="17" t="str">
        <f>IFERROR(AND(OR(AO1:BC67,$BK68)=TRUE,IF(SEARCH(BC$1,$A68)&gt;0,TRUE,FALSE)),"")</f>
        <v/>
      </c>
      <c r="BD68" s="17" t="str">
        <f>IFERROR(AND(OR(AO1:BD67,$BK68)=TRUE,IF(SEARCH(BD$1,$A68)&gt;0,TRUE,FALSE)),"")</f>
        <v/>
      </c>
      <c r="BE68" s="17" t="str">
        <f>IFERROR(AND(OR(AO1:BE67,$BK68)=TRUE,IF(SEARCH(BE$1,$A68)&gt;0,TRUE,FALSE)),"")</f>
        <v/>
      </c>
      <c r="BF68" s="17" t="str">
        <f>IFERROR(AND(OR(AO1:BF67,$BK68)=TRUE,IF(SEARCH(BF$1,$A68)&gt;0,TRUE,FALSE)),"")</f>
        <v/>
      </c>
      <c r="BG68" s="17" t="str">
        <f>IFERROR(AND(OR(AO1:BG67,$BK68)=TRUE,IF(SEARCH(BG$1,$A68)&gt;0,TRUE,FALSE)),"")</f>
        <v/>
      </c>
      <c r="BH68" s="17" t="str">
        <f>IFERROR(AND(OR(AO1:BH67,$BK68)=TRUE,IF(SEARCH(BH$1,$A68)&gt;0,TRUE,FALSE)),"")</f>
        <v/>
      </c>
      <c r="BI68" s="17">
        <f t="shared" si="5"/>
        <v>0</v>
      </c>
      <c r="BJ68" s="17" t="b">
        <f t="shared" si="6"/>
        <v>0</v>
      </c>
      <c r="BK68" s="17" t="b">
        <f t="shared" si="7"/>
        <v>0</v>
      </c>
      <c r="BL68" s="17" t="b">
        <f t="shared" si="8"/>
        <v>0</v>
      </c>
      <c r="BM68" s="17" t="b">
        <f>IF(D68&gt;INDEX('Overview (RESPONSES REQUIRED)'!$F$60:$F$63,MATCH(E68,'Overview (RESPONSES REQUIRED)'!$B$60:$B$63,0)),FALSE,TRUE)</f>
        <v>0</v>
      </c>
      <c r="BN68" s="17" t="b">
        <f>IF(INDEX('Overview (RESPONSES REQUIRED)'!$D$60:$D$63,MATCH(E68,'Overview (RESPONSES REQUIRED)'!$B$60:$B$63,0)) = "Y", TRUE, FALSE)</f>
        <v>0</v>
      </c>
      <c r="BO68" s="17" t="str">
        <f t="shared" si="9"/>
        <v>N</v>
      </c>
    </row>
    <row r="69" spans="1:67" ht="27" x14ac:dyDescent="0.15">
      <c r="A69" s="17" t="s">
        <v>2492</v>
      </c>
      <c r="B69" s="17">
        <v>3</v>
      </c>
      <c r="C69" s="17">
        <v>2</v>
      </c>
      <c r="D69" s="17">
        <v>12</v>
      </c>
      <c r="E69" s="17" t="s">
        <v>2458</v>
      </c>
      <c r="F69" s="17" t="str">
        <f>IF('ENDC-NRCA'!S72="Y", "Y", IF('ENDC-NRCA'!S72="N", "N", 0))</f>
        <v>N</v>
      </c>
      <c r="G69" s="17" t="str">
        <f>IFERROR(AND(OR(G1:H68,$BK69)=TRUE,IF(SEARCH(G$1,$A69)&gt;0,TRUE,FALSE)),"")</f>
        <v/>
      </c>
      <c r="H69" s="17" t="b">
        <f>IFERROR(AND(OR(H1:H68,$BK69)=TRUE,IF(SEARCH(H$1,$A69)&gt;0,TRUE,FALSE)),"")</f>
        <v>0</v>
      </c>
      <c r="I69" s="17" t="str">
        <f>IFERROR(AND(OR(I1:L68,$BK69)=TRUE,IF(SEARCH(I$1,$A69)&gt;0,TRUE,FALSE)),"")</f>
        <v/>
      </c>
      <c r="J69" s="17" t="str">
        <f>IFERROR(AND(OR(J1:L68,$BK69)=TRUE,IF(SEARCH(J$1,$A69)&gt;0,TRUE,FALSE)),"")</f>
        <v/>
      </c>
      <c r="K69" s="17" t="b">
        <f>IFERROR(AND(OR(K1:L68,$BK69)=TRUE,IF(SEARCH(K$1,$A69)&gt;0,TRUE,FALSE)),"")</f>
        <v>0</v>
      </c>
      <c r="L69" s="17" t="str">
        <f>IFERROR(AND(OR(L1:L68,$BK69)=TRUE,IF(SEARCH(L$1,$A69)&gt;0,TRUE,FALSE)),"")</f>
        <v/>
      </c>
      <c r="M69" s="17" t="str">
        <f>IFERROR(AND(OR(M1:M68,$BK69)=TRUE,IF(SEARCH(M$1,$A69)&gt;0,TRUE,FALSE)),"")</f>
        <v/>
      </c>
      <c r="N69" s="17" t="str">
        <f>IFERROR(AND(OR(N1:Q68,$BK69)=TRUE,IF(SEARCH(N$1,$A69)&gt;0,TRUE,FALSE)),"")</f>
        <v/>
      </c>
      <c r="O69" s="17" t="str">
        <f>IFERROR(AND(OR(O1:Q68,$BK69)=TRUE,IF(SEARCH(O$1,$A69)&gt;0,TRUE,FALSE)),"")</f>
        <v/>
      </c>
      <c r="P69" s="17" t="b">
        <f>IFERROR(AND(OR(P1:Q68,$BK69)=TRUE,IF(SEARCH(P$1,$A69)&gt;0,TRUE,FALSE)),"")</f>
        <v>0</v>
      </c>
      <c r="Q69" s="17" t="str">
        <f>IFERROR(AND(OR(Q1:Q68,$BK69)=TRUE,IF(SEARCH(Q$1,$A69)&gt;0,TRUE,FALSE)),"")</f>
        <v/>
      </c>
      <c r="R69" s="17" t="b">
        <f>IFERROR(AND(OR(R1:S68,$BK69)=TRUE,IF(SEARCH(R$1,$A69)&gt;0,TRUE,FALSE)),"")</f>
        <v>0</v>
      </c>
      <c r="S69" s="17" t="str">
        <f>IFERROR(AND(OR(S1:S68,$BK69)=TRUE,IF(SEARCH(S$1,$A69)&gt;0,TRUE,FALSE)),"")</f>
        <v/>
      </c>
      <c r="T69" s="17" t="str">
        <f>IFERROR(AND(OR(T1:T68,$BK69)=TRUE,IF(SEARCH(T$1,$A69)&gt;0,TRUE,FALSE)),"")</f>
        <v/>
      </c>
      <c r="U69" s="17" t="str">
        <f>IFERROR(AND(OR(U1:V68,$BK69)=TRUE,IF(SEARCH(U$1,$A69)&gt;0,TRUE,FALSE)),"")</f>
        <v/>
      </c>
      <c r="V69" s="17" t="str">
        <f>IFERROR(AND(OR(V1:V68,$BK69)=TRUE,IF(SEARCH(V$1,$A69)&gt;0,TRUE,FALSE)),"")</f>
        <v/>
      </c>
      <c r="W69" s="17" t="str">
        <f>IFERROR(AND(OR(W1:Z68,$BK69)=TRUE,IF(SEARCH(W$1,$A69)&gt;0,TRUE,FALSE)),"")</f>
        <v/>
      </c>
      <c r="X69" s="17" t="str">
        <f>IFERROR(AND(OR(X1:Z68,$BK69)=TRUE,IF(SEARCH(X$1,$A69)&gt;0,TRUE,FALSE)),"")</f>
        <v/>
      </c>
      <c r="Y69" s="17" t="str">
        <f>IFERROR(AND(OR(Y1:Z68,$BK69)=TRUE,IF(SEARCH(Y$1,$A69)&gt;0,TRUE,FALSE)),"")</f>
        <v/>
      </c>
      <c r="Z69" s="17" t="str">
        <f>IFERROR(AND(OR(Z1:Z68,$BK69)=TRUE,IF(SEARCH(Z$1,$A69)&gt;0,TRUE,FALSE)),"")</f>
        <v/>
      </c>
      <c r="AA69" s="17" t="str">
        <f>IFERROR(AND(OR(AA1:AA68,$BK69)=TRUE,IF(SEARCH(AA$1,$A69)&gt;0,TRUE,FALSE)),"")</f>
        <v/>
      </c>
      <c r="AB69" s="17" t="str">
        <f>IFERROR(AND(OR(AB1:AE68,$BK69)=TRUE,IF(SEARCH(AB$1,$A69)&gt;0,TRUE,FALSE)),"")</f>
        <v/>
      </c>
      <c r="AC69" s="17" t="str">
        <f>IFERROR(AND(OR(AC1:AE68,$BK69)=TRUE,IF(SEARCH(AC$1,$A69)&gt;0,TRUE,FALSE)),"")</f>
        <v/>
      </c>
      <c r="AD69" s="17" t="str">
        <f>IFERROR(AND(OR(AD1:AE68,$BK69)=TRUE,IF(SEARCH(AD$1,$A69)&gt;0,TRUE,FALSE)),"")</f>
        <v/>
      </c>
      <c r="AE69" s="17" t="str">
        <f>IFERROR(AND(OR(AE1:AE68,$BK69)=TRUE,IF(SEARCH(AE$1,$A69)&gt;0,TRUE,FALSE)),"")</f>
        <v/>
      </c>
      <c r="AF69" s="17" t="b">
        <f>IFERROR(AND(OR(AF1:AG68,$BK69)=TRUE,IF(SEARCH(AF$1,$A69)&gt;0,TRUE,FALSE)),"")</f>
        <v>0</v>
      </c>
      <c r="AG69" s="17" t="str">
        <f>IFERROR(AND(OR(AG1:AG68,$BK69)=TRUE,IF(SEARCH(AG$1,$A69)&gt;0,TRUE,FALSE)),"")</f>
        <v/>
      </c>
      <c r="AH69" s="17" t="str">
        <f>IFERROR(AND(OR(AH1:AH68,$BK69)=TRUE,IF(SEARCH(AH$1,$A69)&gt;0,TRUE,FALSE)),"")</f>
        <v/>
      </c>
      <c r="AI69" s="17" t="b">
        <f>IFERROR(AND(OR(AI1:AL68,$BK69)=TRUE,IF(SEARCH(AI$1,$A69)&gt;0,TRUE,FALSE)),"")</f>
        <v>0</v>
      </c>
      <c r="AJ69" s="17" t="str">
        <f>IFERROR(AND(OR(AJ1:AL68,$BK69)=TRUE,IF(SEARCH(AJ$1,$A69)&gt;0,TRUE,FALSE)),"")</f>
        <v/>
      </c>
      <c r="AK69" s="17" t="str">
        <f>IFERROR(AND(OR(AK1:AL68,$BK69)=TRUE,IF(SEARCH(AK$1,$A69)&gt;0,TRUE,FALSE)),"")</f>
        <v/>
      </c>
      <c r="AL69" s="17" t="str">
        <f>IFERROR(AND(OR(AL1:AL68,$BK69)=TRUE,IF(SEARCH(AL$1,$A69)&gt;0,TRUE,FALSE)),"")</f>
        <v/>
      </c>
      <c r="AM69" s="17" t="str">
        <f>IFERROR(AND(OR(AM1:AO68,$BK69)=TRUE,IF(SEARCH(AM$1,$A69)&gt;0,TRUE,FALSE)),"")</f>
        <v/>
      </c>
      <c r="AN69" s="17" t="str">
        <f>IFERROR(AND(OR(AN1:AO68,$BK69)=TRUE,IF(SEARCH(AN$1,$A69)&gt;0,TRUE,FALSE)),"")</f>
        <v/>
      </c>
      <c r="AO69" s="17" t="str">
        <f>IFERROR(AND(OR(AO1:AO68,$BK69)=TRUE,IF(SEARCH(AO$1,$A69)&gt;0,TRUE,FALSE)),"")</f>
        <v/>
      </c>
      <c r="AP69" s="17" t="str">
        <f>IFERROR(AND(OR(AO1:AP68,$BK69)=TRUE,IF(SEARCH(AP$1,$A69)&gt;0,TRUE,FALSE)),"")</f>
        <v/>
      </c>
      <c r="AQ69" s="17" t="str">
        <f>IFERROR(AND(OR(AO1:AQ68,$BK69)=TRUE,IF(SEARCH(AQ$1,$A69)&gt;0,TRUE,FALSE)),"")</f>
        <v/>
      </c>
      <c r="AR69" s="17" t="str">
        <f>IFERROR(AND(OR(AO1:AR68,$BK69)=TRUE,IF(SEARCH(AR$1,$A69)&gt;0,TRUE,FALSE)),"")</f>
        <v/>
      </c>
      <c r="AS69" s="17" t="str">
        <f>IFERROR(AND(OR(AO1:AS68,$BK69)=TRUE,IF(SEARCH(AS$1,$A69)&gt;0,TRUE,FALSE)),"")</f>
        <v/>
      </c>
      <c r="AT69" s="17" t="str">
        <f>IFERROR(AND(OR(AO1:AT68,$BK69)=TRUE,IF(SEARCH(AT$1,$A69)&gt;0,TRUE,FALSE)),"")</f>
        <v/>
      </c>
      <c r="AU69" s="17" t="str">
        <f>IFERROR(AND(OR(AO1:AU68,$BK69)=TRUE,IF(SEARCH(AU$1,$A69)&gt;0,TRUE,FALSE)),"")</f>
        <v/>
      </c>
      <c r="AV69" s="17" t="str">
        <f>IFERROR(AND(OR(AO1:AV68,$BK69)=TRUE,IF(SEARCH(AV$1,$A69)&gt;0,TRUE,FALSE)),"")</f>
        <v/>
      </c>
      <c r="AW69" s="17" t="str">
        <f>IFERROR(AND(OR(AO1:AW68,$BK69)=TRUE,IF(SEARCH(AW$1,$A69)&gt;0,TRUE,FALSE)),"")</f>
        <v/>
      </c>
      <c r="AX69" s="17" t="str">
        <f>IFERROR(AND(OR(AO1:AX68,$BK69)=TRUE,IF(SEARCH(AX$1,$A69)&gt;0,TRUE,FALSE)),"")</f>
        <v/>
      </c>
      <c r="AY69" s="17" t="str">
        <f>IFERROR(AND(OR(AO1:AY68,$BK69)=TRUE,IF(SEARCH(AY$1,$A69)&gt;0,TRUE,FALSE)),"")</f>
        <v/>
      </c>
      <c r="AZ69" s="17" t="str">
        <f>IFERROR(AND(OR(AO1:AZ68,$BK69)=TRUE,IF(SEARCH(AZ$1,$A69)&gt;0,TRUE,FALSE)),"")</f>
        <v/>
      </c>
      <c r="BA69" s="17" t="str">
        <f>IFERROR(AND(OR(AO1:BA68,$BK69)=TRUE,IF(SEARCH(BA$1,$A69)&gt;0,TRUE,FALSE)),"")</f>
        <v/>
      </c>
      <c r="BB69" s="17" t="str">
        <f>IFERROR(AND(OR(AO1:BB68,$BK69)=TRUE,IF(SEARCH(BB$1,$A69)&gt;0,TRUE,FALSE)),"")</f>
        <v/>
      </c>
      <c r="BC69" s="17" t="str">
        <f>IFERROR(AND(OR(AO1:BC68,$BK69)=TRUE,IF(SEARCH(BC$1,$A69)&gt;0,TRUE,FALSE)),"")</f>
        <v/>
      </c>
      <c r="BD69" s="17" t="str">
        <f>IFERROR(AND(OR(AO1:BD68,$BK69)=TRUE,IF(SEARCH(BD$1,$A69)&gt;0,TRUE,FALSE)),"")</f>
        <v/>
      </c>
      <c r="BE69" s="17" t="str">
        <f>IFERROR(AND(OR(AO1:BE68,$BK69)=TRUE,IF(SEARCH(BE$1,$A69)&gt;0,TRUE,FALSE)),"")</f>
        <v/>
      </c>
      <c r="BF69" s="17" t="str">
        <f>IFERROR(AND(OR(AO1:BF68,$BK69)=TRUE,IF(SEARCH(BF$1,$A69)&gt;0,TRUE,FALSE)),"")</f>
        <v/>
      </c>
      <c r="BG69" s="17" t="str">
        <f>IFERROR(AND(OR(AO1:BG68,$BK69)=TRUE,IF(SEARCH(BG$1,$A69)&gt;0,TRUE,FALSE)),"")</f>
        <v/>
      </c>
      <c r="BH69" s="17" t="str">
        <f>IFERROR(AND(OR(AO1:BH68,$BK69)=TRUE,IF(SEARCH(BH$1,$A69)&gt;0,TRUE,FALSE)),"")</f>
        <v/>
      </c>
      <c r="BI69" s="17">
        <f t="shared" si="5"/>
        <v>0</v>
      </c>
      <c r="BJ69" s="17" t="b">
        <f t="shared" si="6"/>
        <v>0</v>
      </c>
      <c r="BK69" s="17" t="b">
        <f t="shared" si="7"/>
        <v>0</v>
      </c>
      <c r="BL69" s="17" t="b">
        <f t="shared" si="8"/>
        <v>0</v>
      </c>
      <c r="BM69" s="17" t="b">
        <f>IF(D69&gt;INDEX('Overview (RESPONSES REQUIRED)'!$F$60:$F$63,MATCH(E69,'Overview (RESPONSES REQUIRED)'!$B$60:$B$63,0)),FALSE,TRUE)</f>
        <v>0</v>
      </c>
      <c r="BN69" s="17" t="b">
        <f>IF(INDEX('Overview (RESPONSES REQUIRED)'!$D$60:$D$63,MATCH(E69,'Overview (RESPONSES REQUIRED)'!$B$60:$B$63,0)) = "Y", TRUE, FALSE)</f>
        <v>0</v>
      </c>
      <c r="BO69" s="17" t="str">
        <f t="shared" si="9"/>
        <v>N</v>
      </c>
    </row>
    <row r="70" spans="1:67" ht="27" x14ac:dyDescent="0.15">
      <c r="A70" s="17" t="s">
        <v>2493</v>
      </c>
      <c r="B70" s="17">
        <v>3</v>
      </c>
      <c r="C70" s="17">
        <v>2</v>
      </c>
      <c r="D70" s="17">
        <v>10</v>
      </c>
      <c r="E70" s="17" t="s">
        <v>2467</v>
      </c>
      <c r="F70" s="17" t="str">
        <f>IF('ENDC-NRCA'!S73="Y", "Y", IF('ENDC-NRCA'!S73="N", "N", 0))</f>
        <v>N</v>
      </c>
      <c r="G70" s="17" t="str">
        <f>IFERROR(AND(OR(G1:H69,$BK70)=TRUE,IF(SEARCH(G$1,$A70)&gt;0,TRUE,FALSE)),"")</f>
        <v/>
      </c>
      <c r="H70" s="17" t="b">
        <f>IFERROR(AND(OR(H1:H69,$BK70)=TRUE,IF(SEARCH(H$1,$A70)&gt;0,TRUE,FALSE)),"")</f>
        <v>0</v>
      </c>
      <c r="I70" s="17" t="str">
        <f>IFERROR(AND(OR(I1:L69,$BK70)=TRUE,IF(SEARCH(I$1,$A70)&gt;0,TRUE,FALSE)),"")</f>
        <v/>
      </c>
      <c r="J70" s="17" t="str">
        <f>IFERROR(AND(OR(J1:L69,$BK70)=TRUE,IF(SEARCH(J$1,$A70)&gt;0,TRUE,FALSE)),"")</f>
        <v/>
      </c>
      <c r="K70" s="17" t="b">
        <f>IFERROR(AND(OR(K1:L69,$BK70)=TRUE,IF(SEARCH(K$1,$A70)&gt;0,TRUE,FALSE)),"")</f>
        <v>0</v>
      </c>
      <c r="L70" s="17" t="str">
        <f>IFERROR(AND(OR(L1:L69,$BK70)=TRUE,IF(SEARCH(L$1,$A70)&gt;0,TRUE,FALSE)),"")</f>
        <v/>
      </c>
      <c r="M70" s="17" t="str">
        <f>IFERROR(AND(OR(M1:M69,$BK70)=TRUE,IF(SEARCH(M$1,$A70)&gt;0,TRUE,FALSE)),"")</f>
        <v/>
      </c>
      <c r="N70" s="17" t="str">
        <f>IFERROR(AND(OR(N1:Q69,$BK70)=TRUE,IF(SEARCH(N$1,$A70)&gt;0,TRUE,FALSE)),"")</f>
        <v/>
      </c>
      <c r="O70" s="17" t="b">
        <f>IFERROR(AND(OR(O1:Q69,$BK70)=TRUE,IF(SEARCH(O$1,$A70)&gt;0,TRUE,FALSE)),"")</f>
        <v>0</v>
      </c>
      <c r="P70" s="17" t="str">
        <f>IFERROR(AND(OR(P1:Q69,$BK70)=TRUE,IF(SEARCH(P$1,$A70)&gt;0,TRUE,FALSE)),"")</f>
        <v/>
      </c>
      <c r="Q70" s="17" t="str">
        <f>IFERROR(AND(OR(Q1:Q69,$BK70)=TRUE,IF(SEARCH(Q$1,$A70)&gt;0,TRUE,FALSE)),"")</f>
        <v/>
      </c>
      <c r="R70" s="17" t="str">
        <f>IFERROR(AND(OR(R1:S69,$BK70)=TRUE,IF(SEARCH(R$1,$A70)&gt;0,TRUE,FALSE)),"")</f>
        <v/>
      </c>
      <c r="S70" s="17" t="str">
        <f>IFERROR(AND(OR(S1:S69,$BK70)=TRUE,IF(SEARCH(S$1,$A70)&gt;0,TRUE,FALSE)),"")</f>
        <v/>
      </c>
      <c r="T70" s="17" t="b">
        <f>IFERROR(AND(OR(T1:T69,$BK70)=TRUE,IF(SEARCH(T$1,$A70)&gt;0,TRUE,FALSE)),"")</f>
        <v>0</v>
      </c>
      <c r="U70" s="17" t="str">
        <f>IFERROR(AND(OR(U1:V69,$BK70)=TRUE,IF(SEARCH(U$1,$A70)&gt;0,TRUE,FALSE)),"")</f>
        <v/>
      </c>
      <c r="V70" s="17" t="str">
        <f>IFERROR(AND(OR(V1:V69,$BK70)=TRUE,IF(SEARCH(V$1,$A70)&gt;0,TRUE,FALSE)),"")</f>
        <v/>
      </c>
      <c r="W70" s="17" t="str">
        <f>IFERROR(AND(OR(W1:Z69,$BK70)=TRUE,IF(SEARCH(W$1,$A70)&gt;0,TRUE,FALSE)),"")</f>
        <v/>
      </c>
      <c r="X70" s="17" t="str">
        <f>IFERROR(AND(OR(X1:Z69,$BK70)=TRUE,IF(SEARCH(X$1,$A70)&gt;0,TRUE,FALSE)),"")</f>
        <v/>
      </c>
      <c r="Y70" s="17" t="str">
        <f>IFERROR(AND(OR(Y1:Z69,$BK70)=TRUE,IF(SEARCH(Y$1,$A70)&gt;0,TRUE,FALSE)),"")</f>
        <v/>
      </c>
      <c r="Z70" s="17" t="str">
        <f>IFERROR(AND(OR(Z1:Z69,$BK70)=TRUE,IF(SEARCH(Z$1,$A70)&gt;0,TRUE,FALSE)),"")</f>
        <v/>
      </c>
      <c r="AA70" s="17" t="str">
        <f>IFERROR(AND(OR(AA1:AA69,$BK70)=TRUE,IF(SEARCH(AA$1,$A70)&gt;0,TRUE,FALSE)),"")</f>
        <v/>
      </c>
      <c r="AB70" s="17" t="str">
        <f>IFERROR(AND(OR(AB1:AE69,$BK70)=TRUE,IF(SEARCH(AB$1,$A70)&gt;0,TRUE,FALSE)),"")</f>
        <v/>
      </c>
      <c r="AC70" s="17" t="b">
        <f>IFERROR(AND(OR(AC1:AE69,$BK70)=TRUE,IF(SEARCH(AC$1,$A70)&gt;0,TRUE,FALSE)),"")</f>
        <v>0</v>
      </c>
      <c r="AD70" s="17" t="str">
        <f>IFERROR(AND(OR(AD1:AE69,$BK70)=TRUE,IF(SEARCH(AD$1,$A70)&gt;0,TRUE,FALSE)),"")</f>
        <v/>
      </c>
      <c r="AE70" s="17" t="str">
        <f>IFERROR(AND(OR(AE1:AE69,$BK70)=TRUE,IF(SEARCH(AE$1,$A70)&gt;0,TRUE,FALSE)),"")</f>
        <v/>
      </c>
      <c r="AF70" s="17" t="str">
        <f>IFERROR(AND(OR(AF1:AG69,$BK70)=TRUE,IF(SEARCH(AF$1,$A70)&gt;0,TRUE,FALSE)),"")</f>
        <v/>
      </c>
      <c r="AG70" s="17" t="str">
        <f>IFERROR(AND(OR(AG1:AG69,$BK70)=TRUE,IF(SEARCH(AG$1,$A70)&gt;0,TRUE,FALSE)),"")</f>
        <v/>
      </c>
      <c r="AH70" s="17" t="str">
        <f>IFERROR(AND(OR(AH1:AH69,$BK70)=TRUE,IF(SEARCH(AH$1,$A70)&gt;0,TRUE,FALSE)),"")</f>
        <v/>
      </c>
      <c r="AI70" s="17" t="b">
        <f>IFERROR(AND(OR(AI1:AL69,$BK70)=TRUE,IF(SEARCH(AI$1,$A70)&gt;0,TRUE,FALSE)),"")</f>
        <v>0</v>
      </c>
      <c r="AJ70" s="17" t="str">
        <f>IFERROR(AND(OR(AJ1:AL69,$BK70)=TRUE,IF(SEARCH(AJ$1,$A70)&gt;0,TRUE,FALSE)),"")</f>
        <v/>
      </c>
      <c r="AK70" s="17" t="str">
        <f>IFERROR(AND(OR(AK1:AL69,$BK70)=TRUE,IF(SEARCH(AK$1,$A70)&gt;0,TRUE,FALSE)),"")</f>
        <v/>
      </c>
      <c r="AL70" s="17" t="str">
        <f>IFERROR(AND(OR(AL1:AL69,$BK70)=TRUE,IF(SEARCH(AL$1,$A70)&gt;0,TRUE,FALSE)),"")</f>
        <v/>
      </c>
      <c r="AM70" s="17" t="str">
        <f>IFERROR(AND(OR(AM1:AO69,$BK70)=TRUE,IF(SEARCH(AM$1,$A70)&gt;0,TRUE,FALSE)),"")</f>
        <v/>
      </c>
      <c r="AN70" s="17" t="str">
        <f>IFERROR(AND(OR(AN1:AO69,$BK70)=TRUE,IF(SEARCH(AN$1,$A70)&gt;0,TRUE,FALSE)),"")</f>
        <v/>
      </c>
      <c r="AO70" s="17" t="str">
        <f>IFERROR(AND(OR(AO1:AO69,$BK70)=TRUE,IF(SEARCH(AO$1,$A70)&gt;0,TRUE,FALSE)),"")</f>
        <v/>
      </c>
      <c r="AP70" s="17" t="str">
        <f>IFERROR(AND(OR(AO1:AP69,$BK70)=TRUE,IF(SEARCH(AP$1,$A70)&gt;0,TRUE,FALSE)),"")</f>
        <v/>
      </c>
      <c r="AQ70" s="17" t="str">
        <f>IFERROR(AND(OR(AO1:AQ69,$BK70)=TRUE,IF(SEARCH(AQ$1,$A70)&gt;0,TRUE,FALSE)),"")</f>
        <v/>
      </c>
      <c r="AR70" s="17" t="str">
        <f>IFERROR(AND(OR(AO1:AR69,$BK70)=TRUE,IF(SEARCH(AR$1,$A70)&gt;0,TRUE,FALSE)),"")</f>
        <v/>
      </c>
      <c r="AS70" s="17" t="str">
        <f>IFERROR(AND(OR(AO1:AS69,$BK70)=TRUE,IF(SEARCH(AS$1,$A70)&gt;0,TRUE,FALSE)),"")</f>
        <v/>
      </c>
      <c r="AT70" s="17" t="str">
        <f>IFERROR(AND(OR(AO1:AT69,$BK70)=TRUE,IF(SEARCH(AT$1,$A70)&gt;0,TRUE,FALSE)),"")</f>
        <v/>
      </c>
      <c r="AU70" s="17" t="str">
        <f>IFERROR(AND(OR(AO1:AU69,$BK70)=TRUE,IF(SEARCH(AU$1,$A70)&gt;0,TRUE,FALSE)),"")</f>
        <v/>
      </c>
      <c r="AV70" s="17" t="str">
        <f>IFERROR(AND(OR(AO1:AV69,$BK70)=TRUE,IF(SEARCH(AV$1,$A70)&gt;0,TRUE,FALSE)),"")</f>
        <v/>
      </c>
      <c r="AW70" s="17" t="str">
        <f>IFERROR(AND(OR(AO1:AW69,$BK70)=TRUE,IF(SEARCH(AW$1,$A70)&gt;0,TRUE,FALSE)),"")</f>
        <v/>
      </c>
      <c r="AX70" s="17" t="str">
        <f>IFERROR(AND(OR(AO1:AX69,$BK70)=TRUE,IF(SEARCH(AX$1,$A70)&gt;0,TRUE,FALSE)),"")</f>
        <v/>
      </c>
      <c r="AY70" s="17" t="str">
        <f>IFERROR(AND(OR(AO1:AY69,$BK70)=TRUE,IF(SEARCH(AY$1,$A70)&gt;0,TRUE,FALSE)),"")</f>
        <v/>
      </c>
      <c r="AZ70" s="17" t="str">
        <f>IFERROR(AND(OR(AO1:AZ69,$BK70)=TRUE,IF(SEARCH(AZ$1,$A70)&gt;0,TRUE,FALSE)),"")</f>
        <v/>
      </c>
      <c r="BA70" s="17" t="str">
        <f>IFERROR(AND(OR(AO1:BA69,$BK70)=TRUE,IF(SEARCH(BA$1,$A70)&gt;0,TRUE,FALSE)),"")</f>
        <v/>
      </c>
      <c r="BB70" s="17" t="str">
        <f>IFERROR(AND(OR(AO1:BB69,$BK70)=TRUE,IF(SEARCH(BB$1,$A70)&gt;0,TRUE,FALSE)),"")</f>
        <v/>
      </c>
      <c r="BC70" s="17" t="str">
        <f>IFERROR(AND(OR(AO1:BC69,$BK70)=TRUE,IF(SEARCH(BC$1,$A70)&gt;0,TRUE,FALSE)),"")</f>
        <v/>
      </c>
      <c r="BD70" s="17" t="str">
        <f>IFERROR(AND(OR(AO1:BD69,$BK70)=TRUE,IF(SEARCH(BD$1,$A70)&gt;0,TRUE,FALSE)),"")</f>
        <v/>
      </c>
      <c r="BE70" s="17" t="str">
        <f>IFERROR(AND(OR(AO1:BE69,$BK70)=TRUE,IF(SEARCH(BE$1,$A70)&gt;0,TRUE,FALSE)),"")</f>
        <v/>
      </c>
      <c r="BF70" s="17" t="str">
        <f>IFERROR(AND(OR(AO1:BF69,$BK70)=TRUE,IF(SEARCH(BF$1,$A70)&gt;0,TRUE,FALSE)),"")</f>
        <v/>
      </c>
      <c r="BG70" s="17" t="str">
        <f>IFERROR(AND(OR(AO1:BG69,$BK70)=TRUE,IF(SEARCH(BG$1,$A70)&gt;0,TRUE,FALSE)),"")</f>
        <v/>
      </c>
      <c r="BH70" s="17" t="str">
        <f>IFERROR(AND(OR(AO1:BH69,$BK70)=TRUE,IF(SEARCH(BH$1,$A70)&gt;0,TRUE,FALSE)),"")</f>
        <v/>
      </c>
      <c r="BI70" s="17">
        <f t="shared" si="5"/>
        <v>0</v>
      </c>
      <c r="BJ70" s="17" t="b">
        <f t="shared" si="6"/>
        <v>0</v>
      </c>
      <c r="BK70" s="17" t="b">
        <f t="shared" si="7"/>
        <v>0</v>
      </c>
      <c r="BL70" s="17" t="b">
        <f t="shared" si="8"/>
        <v>0</v>
      </c>
      <c r="BM70" s="17" t="b">
        <f>IF(D70&gt;INDEX('Overview (RESPONSES REQUIRED)'!$F$60:$F$63,MATCH(E70,'Overview (RESPONSES REQUIRED)'!$B$60:$B$63,0)),FALSE,TRUE)</f>
        <v>0</v>
      </c>
      <c r="BN70" s="17" t="b">
        <f>IF(INDEX('Overview (RESPONSES REQUIRED)'!$D$60:$D$63,MATCH(E70,'Overview (RESPONSES REQUIRED)'!$B$60:$B$63,0)) = "Y", TRUE, FALSE)</f>
        <v>0</v>
      </c>
      <c r="BO70" s="17" t="str">
        <f t="shared" si="9"/>
        <v>N</v>
      </c>
    </row>
    <row r="71" spans="1:67" ht="27" x14ac:dyDescent="0.15">
      <c r="A71" s="17" t="s">
        <v>2494</v>
      </c>
      <c r="B71" s="17">
        <v>3</v>
      </c>
      <c r="C71" s="17">
        <v>2</v>
      </c>
      <c r="D71" s="17">
        <v>12</v>
      </c>
      <c r="E71" s="17" t="s">
        <v>2424</v>
      </c>
      <c r="F71" s="17" t="str">
        <f>IF('ENDC-NRCA'!S74="Y", "Y", IF('ENDC-NRCA'!S74="N", "N", 0))</f>
        <v>N</v>
      </c>
      <c r="G71" s="17" t="str">
        <f>IFERROR(AND(OR(G1:H70,$BK71)=TRUE,IF(SEARCH(G$1,$A71)&gt;0,TRUE,FALSE)),"")</f>
        <v/>
      </c>
      <c r="H71" s="17" t="b">
        <f>IFERROR(AND(OR(H1:H70,$BK71)=TRUE,IF(SEARCH(H$1,$A71)&gt;0,TRUE,FALSE)),"")</f>
        <v>0</v>
      </c>
      <c r="I71" s="17" t="str">
        <f>IFERROR(AND(OR(I1:L70,$BK71)=TRUE,IF(SEARCH(I$1,$A71)&gt;0,TRUE,FALSE)),"")</f>
        <v/>
      </c>
      <c r="J71" s="17" t="str">
        <f>IFERROR(AND(OR(J1:L70,$BK71)=TRUE,IF(SEARCH(J$1,$A71)&gt;0,TRUE,FALSE)),"")</f>
        <v/>
      </c>
      <c r="K71" s="17" t="b">
        <f>IFERROR(AND(OR(K1:L70,$BK71)=TRUE,IF(SEARCH(K$1,$A71)&gt;0,TRUE,FALSE)),"")</f>
        <v>0</v>
      </c>
      <c r="L71" s="17" t="str">
        <f>IFERROR(AND(OR(L1:L70,$BK71)=TRUE,IF(SEARCH(L$1,$A71)&gt;0,TRUE,FALSE)),"")</f>
        <v/>
      </c>
      <c r="M71" s="17" t="b">
        <f>IFERROR(AND(OR(M1:M70,$BK71)=TRUE,IF(SEARCH(M$1,$A71)&gt;0,TRUE,FALSE)),"")</f>
        <v>0</v>
      </c>
      <c r="N71" s="17" t="str">
        <f>IFERROR(AND(OR(N1:Q70,$BK71)=TRUE,IF(SEARCH(N$1,$A71)&gt;0,TRUE,FALSE)),"")</f>
        <v/>
      </c>
      <c r="O71" s="17" t="b">
        <f>IFERROR(AND(OR(O1:Q70,$BK71)=TRUE,IF(SEARCH(O$1,$A71)&gt;0,TRUE,FALSE)),"")</f>
        <v>0</v>
      </c>
      <c r="P71" s="17" t="str">
        <f>IFERROR(AND(OR(P1:Q70,$BK71)=TRUE,IF(SEARCH(P$1,$A71)&gt;0,TRUE,FALSE)),"")</f>
        <v/>
      </c>
      <c r="Q71" s="17" t="str">
        <f>IFERROR(AND(OR(Q1:Q70,$BK71)=TRUE,IF(SEARCH(Q$1,$A71)&gt;0,TRUE,FALSE)),"")</f>
        <v/>
      </c>
      <c r="R71" s="17" t="str">
        <f>IFERROR(AND(OR(R1:S70,$BK71)=TRUE,IF(SEARCH(R$1,$A71)&gt;0,TRUE,FALSE)),"")</f>
        <v/>
      </c>
      <c r="S71" s="17" t="str">
        <f>IFERROR(AND(OR(S1:S70,$BK71)=TRUE,IF(SEARCH(S$1,$A71)&gt;0,TRUE,FALSE)),"")</f>
        <v/>
      </c>
      <c r="T71" s="17" t="str">
        <f>IFERROR(AND(OR(T1:T70,$BK71)=TRUE,IF(SEARCH(T$1,$A71)&gt;0,TRUE,FALSE)),"")</f>
        <v/>
      </c>
      <c r="U71" s="17" t="str">
        <f>IFERROR(AND(OR(U1:V70,$BK71)=TRUE,IF(SEARCH(U$1,$A71)&gt;0,TRUE,FALSE)),"")</f>
        <v/>
      </c>
      <c r="V71" s="17" t="str">
        <f>IFERROR(AND(OR(V1:V70,$BK71)=TRUE,IF(SEARCH(V$1,$A71)&gt;0,TRUE,FALSE)),"")</f>
        <v/>
      </c>
      <c r="W71" s="17" t="str">
        <f>IFERROR(AND(OR(W1:Z70,$BK71)=TRUE,IF(SEARCH(W$1,$A71)&gt;0,TRUE,FALSE)),"")</f>
        <v/>
      </c>
      <c r="X71" s="17" t="str">
        <f>IFERROR(AND(OR(X1:Z70,$BK71)=TRUE,IF(SEARCH(X$1,$A71)&gt;0,TRUE,FALSE)),"")</f>
        <v/>
      </c>
      <c r="Y71" s="17" t="str">
        <f>IFERROR(AND(OR(Y1:Z70,$BK71)=TRUE,IF(SEARCH(Y$1,$A71)&gt;0,TRUE,FALSE)),"")</f>
        <v/>
      </c>
      <c r="Z71" s="17" t="str">
        <f>IFERROR(AND(OR(Z1:Z70,$BK71)=TRUE,IF(SEARCH(Z$1,$A71)&gt;0,TRUE,FALSE)),"")</f>
        <v/>
      </c>
      <c r="AA71" s="17" t="b">
        <f>IFERROR(AND(OR(AA1:AA70,$BK71)=TRUE,IF(SEARCH(AA$1,$A71)&gt;0,TRUE,FALSE)),"")</f>
        <v>0</v>
      </c>
      <c r="AB71" s="17" t="str">
        <f>IFERROR(AND(OR(AB1:AE70,$BK71)=TRUE,IF(SEARCH(AB$1,$A71)&gt;0,TRUE,FALSE)),"")</f>
        <v/>
      </c>
      <c r="AC71" s="17" t="str">
        <f>IFERROR(AND(OR(AC1:AE70,$BK71)=TRUE,IF(SEARCH(AC$1,$A71)&gt;0,TRUE,FALSE)),"")</f>
        <v/>
      </c>
      <c r="AD71" s="17" t="str">
        <f>IFERROR(AND(OR(AD1:AE70,$BK71)=TRUE,IF(SEARCH(AD$1,$A71)&gt;0,TRUE,FALSE)),"")</f>
        <v/>
      </c>
      <c r="AE71" s="17" t="str">
        <f>IFERROR(AND(OR(AE1:AE70,$BK71)=TRUE,IF(SEARCH(AE$1,$A71)&gt;0,TRUE,FALSE)),"")</f>
        <v/>
      </c>
      <c r="AF71" s="17" t="str">
        <f>IFERROR(AND(OR(AF1:AG70,$BK71)=TRUE,IF(SEARCH(AF$1,$A71)&gt;0,TRUE,FALSE)),"")</f>
        <v/>
      </c>
      <c r="AG71" s="17" t="str">
        <f>IFERROR(AND(OR(AG1:AG70,$BK71)=TRUE,IF(SEARCH(AG$1,$A71)&gt;0,TRUE,FALSE)),"")</f>
        <v/>
      </c>
      <c r="AH71" s="17" t="str">
        <f>IFERROR(AND(OR(AH1:AH70,$BK71)=TRUE,IF(SEARCH(AH$1,$A71)&gt;0,TRUE,FALSE)),"")</f>
        <v/>
      </c>
      <c r="AI71" s="17" t="b">
        <f>IFERROR(AND(OR(AI1:AL70,$BK71)=TRUE,IF(SEARCH(AI$1,$A71)&gt;0,TRUE,FALSE)),"")</f>
        <v>0</v>
      </c>
      <c r="AJ71" s="17" t="str">
        <f>IFERROR(AND(OR(AJ1:AL70,$BK71)=TRUE,IF(SEARCH(AJ$1,$A71)&gt;0,TRUE,FALSE)),"")</f>
        <v/>
      </c>
      <c r="AK71" s="17" t="str">
        <f>IFERROR(AND(OR(AK1:AL70,$BK71)=TRUE,IF(SEARCH(AK$1,$A71)&gt;0,TRUE,FALSE)),"")</f>
        <v/>
      </c>
      <c r="AL71" s="17" t="str">
        <f>IFERROR(AND(OR(AL1:AL70,$BK71)=TRUE,IF(SEARCH(AL$1,$A71)&gt;0,TRUE,FALSE)),"")</f>
        <v/>
      </c>
      <c r="AM71" s="17" t="str">
        <f>IFERROR(AND(OR(AM1:AO70,$BK71)=TRUE,IF(SEARCH(AM$1,$A71)&gt;0,TRUE,FALSE)),"")</f>
        <v/>
      </c>
      <c r="AN71" s="17" t="str">
        <f>IFERROR(AND(OR(AN1:AO70,$BK71)=TRUE,IF(SEARCH(AN$1,$A71)&gt;0,TRUE,FALSE)),"")</f>
        <v/>
      </c>
      <c r="AO71" s="17" t="str">
        <f>IFERROR(AND(OR(AO1:AO70,$BK71)=TRUE,IF(SEARCH(AO$1,$A71)&gt;0,TRUE,FALSE)),"")</f>
        <v/>
      </c>
      <c r="AP71" s="17" t="str">
        <f>IFERROR(AND(OR(AO1:AP70,$BK71)=TRUE,IF(SEARCH(AP$1,$A71)&gt;0,TRUE,FALSE)),"")</f>
        <v/>
      </c>
      <c r="AQ71" s="17" t="str">
        <f>IFERROR(AND(OR(AO1:AQ70,$BK71)=TRUE,IF(SEARCH(AQ$1,$A71)&gt;0,TRUE,FALSE)),"")</f>
        <v/>
      </c>
      <c r="AR71" s="17" t="str">
        <f>IFERROR(AND(OR(AO1:AR70,$BK71)=TRUE,IF(SEARCH(AR$1,$A71)&gt;0,TRUE,FALSE)),"")</f>
        <v/>
      </c>
      <c r="AS71" s="17" t="str">
        <f>IFERROR(AND(OR(AO1:AS70,$BK71)=TRUE,IF(SEARCH(AS$1,$A71)&gt;0,TRUE,FALSE)),"")</f>
        <v/>
      </c>
      <c r="AT71" s="17" t="str">
        <f>IFERROR(AND(OR(AO1:AT70,$BK71)=TRUE,IF(SEARCH(AT$1,$A71)&gt;0,TRUE,FALSE)),"")</f>
        <v/>
      </c>
      <c r="AU71" s="17" t="str">
        <f>IFERROR(AND(OR(AO1:AU70,$BK71)=TRUE,IF(SEARCH(AU$1,$A71)&gt;0,TRUE,FALSE)),"")</f>
        <v/>
      </c>
      <c r="AV71" s="17" t="str">
        <f>IFERROR(AND(OR(AO1:AV70,$BK71)=TRUE,IF(SEARCH(AV$1,$A71)&gt;0,TRUE,FALSE)),"")</f>
        <v/>
      </c>
      <c r="AW71" s="17" t="str">
        <f>IFERROR(AND(OR(AO1:AW70,$BK71)=TRUE,IF(SEARCH(AW$1,$A71)&gt;0,TRUE,FALSE)),"")</f>
        <v/>
      </c>
      <c r="AX71" s="17" t="str">
        <f>IFERROR(AND(OR(AO1:AX70,$BK71)=TRUE,IF(SEARCH(AX$1,$A71)&gt;0,TRUE,FALSE)),"")</f>
        <v/>
      </c>
      <c r="AY71" s="17" t="str">
        <f>IFERROR(AND(OR(AO1:AY70,$BK71)=TRUE,IF(SEARCH(AY$1,$A71)&gt;0,TRUE,FALSE)),"")</f>
        <v/>
      </c>
      <c r="AZ71" s="17" t="str">
        <f>IFERROR(AND(OR(AO1:AZ70,$BK71)=TRUE,IF(SEARCH(AZ$1,$A71)&gt;0,TRUE,FALSE)),"")</f>
        <v/>
      </c>
      <c r="BA71" s="17" t="str">
        <f>IFERROR(AND(OR(AO1:BA70,$BK71)=TRUE,IF(SEARCH(BA$1,$A71)&gt;0,TRUE,FALSE)),"")</f>
        <v/>
      </c>
      <c r="BB71" s="17" t="str">
        <f>IFERROR(AND(OR(AO1:BB70,$BK71)=TRUE,IF(SEARCH(BB$1,$A71)&gt;0,TRUE,FALSE)),"")</f>
        <v/>
      </c>
      <c r="BC71" s="17" t="str">
        <f>IFERROR(AND(OR(AO1:BC70,$BK71)=TRUE,IF(SEARCH(BC$1,$A71)&gt;0,TRUE,FALSE)),"")</f>
        <v/>
      </c>
      <c r="BD71" s="17" t="str">
        <f>IFERROR(AND(OR(AO1:BD70,$BK71)=TRUE,IF(SEARCH(BD$1,$A71)&gt;0,TRUE,FALSE)),"")</f>
        <v/>
      </c>
      <c r="BE71" s="17" t="str">
        <f>IFERROR(AND(OR(AO1:BE70,$BK71)=TRUE,IF(SEARCH(BE$1,$A71)&gt;0,TRUE,FALSE)),"")</f>
        <v/>
      </c>
      <c r="BF71" s="17" t="str">
        <f>IFERROR(AND(OR(AO1:BF70,$BK71)=TRUE,IF(SEARCH(BF$1,$A71)&gt;0,TRUE,FALSE)),"")</f>
        <v/>
      </c>
      <c r="BG71" s="17" t="str">
        <f>IFERROR(AND(OR(AO1:BG70,$BK71)=TRUE,IF(SEARCH(BG$1,$A71)&gt;0,TRUE,FALSE)),"")</f>
        <v/>
      </c>
      <c r="BH71" s="17" t="str">
        <f>IFERROR(AND(OR(AO1:BH70,$BK71)=TRUE,IF(SEARCH(BH$1,$A71)&gt;0,TRUE,FALSE)),"")</f>
        <v/>
      </c>
      <c r="BI71" s="17">
        <f t="shared" si="5"/>
        <v>0</v>
      </c>
      <c r="BJ71" s="17" t="b">
        <f t="shared" si="6"/>
        <v>0</v>
      </c>
      <c r="BK71" s="17" t="b">
        <f t="shared" si="7"/>
        <v>0</v>
      </c>
      <c r="BL71" s="17" t="b">
        <f t="shared" si="8"/>
        <v>0</v>
      </c>
      <c r="BM71" s="17" t="b">
        <f>IF(D71&gt;INDEX('Overview (RESPONSES REQUIRED)'!$F$60:$F$63,MATCH(E71,'Overview (RESPONSES REQUIRED)'!$B$60:$B$63,0)),FALSE,TRUE)</f>
        <v>0</v>
      </c>
      <c r="BN71" s="17" t="b">
        <f>IF(INDEX('Overview (RESPONSES REQUIRED)'!$D$60:$D$63,MATCH(E71,'Overview (RESPONSES REQUIRED)'!$B$60:$B$63,0)) = "Y", TRUE, FALSE)</f>
        <v>0</v>
      </c>
      <c r="BO71" s="17" t="str">
        <f t="shared" si="9"/>
        <v>N</v>
      </c>
    </row>
    <row r="72" spans="1:67" ht="27" x14ac:dyDescent="0.15">
      <c r="A72" s="17" t="s">
        <v>2495</v>
      </c>
      <c r="B72" s="17">
        <v>3</v>
      </c>
      <c r="C72" s="17">
        <v>2</v>
      </c>
      <c r="D72" s="17">
        <v>12</v>
      </c>
      <c r="E72" s="17" t="s">
        <v>2458</v>
      </c>
      <c r="F72" s="17" t="str">
        <f>IF('ENDC-NRCA'!S75="Y", "Y", IF('ENDC-NRCA'!S75="N", "N", 0))</f>
        <v>N</v>
      </c>
      <c r="G72" s="17" t="str">
        <f>IFERROR(AND(OR(G1:H71,$BK72)=TRUE,IF(SEARCH(G$1,$A72)&gt;0,TRUE,FALSE)),"")</f>
        <v/>
      </c>
      <c r="H72" s="17" t="b">
        <f>IFERROR(AND(OR(H1:H71,$BK72)=TRUE,IF(SEARCH(H$1,$A72)&gt;0,TRUE,FALSE)),"")</f>
        <v>0</v>
      </c>
      <c r="I72" s="17" t="str">
        <f>IFERROR(AND(OR(I1:L71,$BK72)=TRUE,IF(SEARCH(I$1,$A72)&gt;0,TRUE,FALSE)),"")</f>
        <v/>
      </c>
      <c r="J72" s="17" t="str">
        <f>IFERROR(AND(OR(J1:L71,$BK72)=TRUE,IF(SEARCH(J$1,$A72)&gt;0,TRUE,FALSE)),"")</f>
        <v/>
      </c>
      <c r="K72" s="17" t="b">
        <f>IFERROR(AND(OR(K1:L71,$BK72)=TRUE,IF(SEARCH(K$1,$A72)&gt;0,TRUE,FALSE)),"")</f>
        <v>0</v>
      </c>
      <c r="L72" s="17" t="str">
        <f>IFERROR(AND(OR(L1:L71,$BK72)=TRUE,IF(SEARCH(L$1,$A72)&gt;0,TRUE,FALSE)),"")</f>
        <v/>
      </c>
      <c r="M72" s="17" t="str">
        <f>IFERROR(AND(OR(M1:M71,$BK72)=TRUE,IF(SEARCH(M$1,$A72)&gt;0,TRUE,FALSE)),"")</f>
        <v/>
      </c>
      <c r="N72" s="17" t="str">
        <f>IFERROR(AND(OR(N1:Q71,$BK72)=TRUE,IF(SEARCH(N$1,$A72)&gt;0,TRUE,FALSE)),"")</f>
        <v/>
      </c>
      <c r="O72" s="17" t="b">
        <f>IFERROR(AND(OR(O1:Q71,$BK72)=TRUE,IF(SEARCH(O$1,$A72)&gt;0,TRUE,FALSE)),"")</f>
        <v>0</v>
      </c>
      <c r="P72" s="17" t="str">
        <f>IFERROR(AND(OR(P1:Q71,$BK72)=TRUE,IF(SEARCH(P$1,$A72)&gt;0,TRUE,FALSE)),"")</f>
        <v/>
      </c>
      <c r="Q72" s="17" t="str">
        <f>IFERROR(AND(OR(Q1:Q71,$BK72)=TRUE,IF(SEARCH(Q$1,$A72)&gt;0,TRUE,FALSE)),"")</f>
        <v/>
      </c>
      <c r="R72" s="17" t="b">
        <f>IFERROR(AND(OR(R1:S71,$BK72)=TRUE,IF(SEARCH(R$1,$A72)&gt;0,TRUE,FALSE)),"")</f>
        <v>0</v>
      </c>
      <c r="S72" s="17" t="str">
        <f>IFERROR(AND(OR(S1:S71,$BK72)=TRUE,IF(SEARCH(S$1,$A72)&gt;0,TRUE,FALSE)),"")</f>
        <v/>
      </c>
      <c r="T72" s="17" t="str">
        <f>IFERROR(AND(OR(T1:T71,$BK72)=TRUE,IF(SEARCH(T$1,$A72)&gt;0,TRUE,FALSE)),"")</f>
        <v/>
      </c>
      <c r="U72" s="17" t="str">
        <f>IFERROR(AND(OR(U1:V71,$BK72)=TRUE,IF(SEARCH(U$1,$A72)&gt;0,TRUE,FALSE)),"")</f>
        <v/>
      </c>
      <c r="V72" s="17" t="str">
        <f>IFERROR(AND(OR(V1:V71,$BK72)=TRUE,IF(SEARCH(V$1,$A72)&gt;0,TRUE,FALSE)),"")</f>
        <v/>
      </c>
      <c r="W72" s="17" t="str">
        <f>IFERROR(AND(OR(W1:Z71,$BK72)=TRUE,IF(SEARCH(W$1,$A72)&gt;0,TRUE,FALSE)),"")</f>
        <v/>
      </c>
      <c r="X72" s="17" t="str">
        <f>IFERROR(AND(OR(X1:Z71,$BK72)=TRUE,IF(SEARCH(X$1,$A72)&gt;0,TRUE,FALSE)),"")</f>
        <v/>
      </c>
      <c r="Y72" s="17" t="str">
        <f>IFERROR(AND(OR(Y1:Z71,$BK72)=TRUE,IF(SEARCH(Y$1,$A72)&gt;0,TRUE,FALSE)),"")</f>
        <v/>
      </c>
      <c r="Z72" s="17" t="str">
        <f>IFERROR(AND(OR(Z1:Z71,$BK72)=TRUE,IF(SEARCH(Z$1,$A72)&gt;0,TRUE,FALSE)),"")</f>
        <v/>
      </c>
      <c r="AA72" s="17" t="str">
        <f>IFERROR(AND(OR(AA1:AA71,$BK72)=TRUE,IF(SEARCH(AA$1,$A72)&gt;0,TRUE,FALSE)),"")</f>
        <v/>
      </c>
      <c r="AB72" s="17" t="str">
        <f>IFERROR(AND(OR(AB1:AE71,$BK72)=TRUE,IF(SEARCH(AB$1,$A72)&gt;0,TRUE,FALSE)),"")</f>
        <v/>
      </c>
      <c r="AC72" s="17" t="str">
        <f>IFERROR(AND(OR(AC1:AE71,$BK72)=TRUE,IF(SEARCH(AC$1,$A72)&gt;0,TRUE,FALSE)),"")</f>
        <v/>
      </c>
      <c r="AD72" s="17" t="str">
        <f>IFERROR(AND(OR(AD1:AE71,$BK72)=TRUE,IF(SEARCH(AD$1,$A72)&gt;0,TRUE,FALSE)),"")</f>
        <v/>
      </c>
      <c r="AE72" s="17" t="str">
        <f>IFERROR(AND(OR(AE1:AE71,$BK72)=TRUE,IF(SEARCH(AE$1,$A72)&gt;0,TRUE,FALSE)),"")</f>
        <v/>
      </c>
      <c r="AF72" s="17" t="b">
        <f>IFERROR(AND(OR(AF1:AG71,$BK72)=TRUE,IF(SEARCH(AF$1,$A72)&gt;0,TRUE,FALSE)),"")</f>
        <v>0</v>
      </c>
      <c r="AG72" s="17" t="str">
        <f>IFERROR(AND(OR(AG1:AG71,$BK72)=TRUE,IF(SEARCH(AG$1,$A72)&gt;0,TRUE,FALSE)),"")</f>
        <v/>
      </c>
      <c r="AH72" s="17" t="str">
        <f>IFERROR(AND(OR(AH1:AH71,$BK72)=TRUE,IF(SEARCH(AH$1,$A72)&gt;0,TRUE,FALSE)),"")</f>
        <v/>
      </c>
      <c r="AI72" s="17" t="b">
        <f>IFERROR(AND(OR(AI1:AL71,$BK72)=TRUE,IF(SEARCH(AI$1,$A72)&gt;0,TRUE,FALSE)),"")</f>
        <v>0</v>
      </c>
      <c r="AJ72" s="17" t="str">
        <f>IFERROR(AND(OR(AJ1:AL71,$BK72)=TRUE,IF(SEARCH(AJ$1,$A72)&gt;0,TRUE,FALSE)),"")</f>
        <v/>
      </c>
      <c r="AK72" s="17" t="str">
        <f>IFERROR(AND(OR(AK1:AL71,$BK72)=TRUE,IF(SEARCH(AK$1,$A72)&gt;0,TRUE,FALSE)),"")</f>
        <v/>
      </c>
      <c r="AL72" s="17" t="str">
        <f>IFERROR(AND(OR(AL1:AL71,$BK72)=TRUE,IF(SEARCH(AL$1,$A72)&gt;0,TRUE,FALSE)),"")</f>
        <v/>
      </c>
      <c r="AM72" s="17" t="str">
        <f>IFERROR(AND(OR(AM1:AO71,$BK72)=TRUE,IF(SEARCH(AM$1,$A72)&gt;0,TRUE,FALSE)),"")</f>
        <v/>
      </c>
      <c r="AN72" s="17" t="str">
        <f>IFERROR(AND(OR(AN1:AO71,$BK72)=TRUE,IF(SEARCH(AN$1,$A72)&gt;0,TRUE,FALSE)),"")</f>
        <v/>
      </c>
      <c r="AO72" s="17" t="str">
        <f>IFERROR(AND(OR(AO1:AO71,$BK72)=TRUE,IF(SEARCH(AO$1,$A72)&gt;0,TRUE,FALSE)),"")</f>
        <v/>
      </c>
      <c r="AP72" s="17" t="str">
        <f>IFERROR(AND(OR(AO1:AP71,$BK72)=TRUE,IF(SEARCH(AP$1,$A72)&gt;0,TRUE,FALSE)),"")</f>
        <v/>
      </c>
      <c r="AQ72" s="17" t="str">
        <f>IFERROR(AND(OR(AO1:AQ71,$BK72)=TRUE,IF(SEARCH(AQ$1,$A72)&gt;0,TRUE,FALSE)),"")</f>
        <v/>
      </c>
      <c r="AR72" s="17" t="str">
        <f>IFERROR(AND(OR(AO1:AR71,$BK72)=TRUE,IF(SEARCH(AR$1,$A72)&gt;0,TRUE,FALSE)),"")</f>
        <v/>
      </c>
      <c r="AS72" s="17" t="str">
        <f>IFERROR(AND(OR(AO1:AS71,$BK72)=TRUE,IF(SEARCH(AS$1,$A72)&gt;0,TRUE,FALSE)),"")</f>
        <v/>
      </c>
      <c r="AT72" s="17" t="str">
        <f>IFERROR(AND(OR(AO1:AT71,$BK72)=TRUE,IF(SEARCH(AT$1,$A72)&gt;0,TRUE,FALSE)),"")</f>
        <v/>
      </c>
      <c r="AU72" s="17" t="str">
        <f>IFERROR(AND(OR(AO1:AU71,$BK72)=TRUE,IF(SEARCH(AU$1,$A72)&gt;0,TRUE,FALSE)),"")</f>
        <v/>
      </c>
      <c r="AV72" s="17" t="str">
        <f>IFERROR(AND(OR(AO1:AV71,$BK72)=TRUE,IF(SEARCH(AV$1,$A72)&gt;0,TRUE,FALSE)),"")</f>
        <v/>
      </c>
      <c r="AW72" s="17" t="str">
        <f>IFERROR(AND(OR(AO1:AW71,$BK72)=TRUE,IF(SEARCH(AW$1,$A72)&gt;0,TRUE,FALSE)),"")</f>
        <v/>
      </c>
      <c r="AX72" s="17" t="str">
        <f>IFERROR(AND(OR(AO1:AX71,$BK72)=TRUE,IF(SEARCH(AX$1,$A72)&gt;0,TRUE,FALSE)),"")</f>
        <v/>
      </c>
      <c r="AY72" s="17" t="str">
        <f>IFERROR(AND(OR(AO1:AY71,$BK72)=TRUE,IF(SEARCH(AY$1,$A72)&gt;0,TRUE,FALSE)),"")</f>
        <v/>
      </c>
      <c r="AZ72" s="17" t="str">
        <f>IFERROR(AND(OR(AO1:AZ71,$BK72)=TRUE,IF(SEARCH(AZ$1,$A72)&gt;0,TRUE,FALSE)),"")</f>
        <v/>
      </c>
      <c r="BA72" s="17" t="str">
        <f>IFERROR(AND(OR(AO1:BA71,$BK72)=TRUE,IF(SEARCH(BA$1,$A72)&gt;0,TRUE,FALSE)),"")</f>
        <v/>
      </c>
      <c r="BB72" s="17" t="str">
        <f>IFERROR(AND(OR(AO1:BB71,$BK72)=TRUE,IF(SEARCH(BB$1,$A72)&gt;0,TRUE,FALSE)),"")</f>
        <v/>
      </c>
      <c r="BC72" s="17" t="str">
        <f>IFERROR(AND(OR(AO1:BC71,$BK72)=TRUE,IF(SEARCH(BC$1,$A72)&gt;0,TRUE,FALSE)),"")</f>
        <v/>
      </c>
      <c r="BD72" s="17" t="str">
        <f>IFERROR(AND(OR(AO1:BD71,$BK72)=TRUE,IF(SEARCH(BD$1,$A72)&gt;0,TRUE,FALSE)),"")</f>
        <v/>
      </c>
      <c r="BE72" s="17" t="str">
        <f>IFERROR(AND(OR(AO1:BE71,$BK72)=TRUE,IF(SEARCH(BE$1,$A72)&gt;0,TRUE,FALSE)),"")</f>
        <v/>
      </c>
      <c r="BF72" s="17" t="str">
        <f>IFERROR(AND(OR(AO1:BF71,$BK72)=TRUE,IF(SEARCH(BF$1,$A72)&gt;0,TRUE,FALSE)),"")</f>
        <v/>
      </c>
      <c r="BG72" s="17" t="str">
        <f>IFERROR(AND(OR(AO1:BG71,$BK72)=TRUE,IF(SEARCH(BG$1,$A72)&gt;0,TRUE,FALSE)),"")</f>
        <v/>
      </c>
      <c r="BH72" s="17" t="str">
        <f>IFERROR(AND(OR(AO1:BH71,$BK72)=TRUE,IF(SEARCH(BH$1,$A72)&gt;0,TRUE,FALSE)),"")</f>
        <v/>
      </c>
      <c r="BI72" s="17">
        <f t="shared" si="5"/>
        <v>0</v>
      </c>
      <c r="BJ72" s="17" t="b">
        <f t="shared" si="6"/>
        <v>0</v>
      </c>
      <c r="BK72" s="17" t="b">
        <f t="shared" si="7"/>
        <v>0</v>
      </c>
      <c r="BL72" s="17" t="b">
        <f t="shared" si="8"/>
        <v>0</v>
      </c>
      <c r="BM72" s="17" t="b">
        <f>IF(D72&gt;INDEX('Overview (RESPONSES REQUIRED)'!$F$60:$F$63,MATCH(E72,'Overview (RESPONSES REQUIRED)'!$B$60:$B$63,0)),FALSE,TRUE)</f>
        <v>0</v>
      </c>
      <c r="BN72" s="17" t="b">
        <f>IF(INDEX('Overview (RESPONSES REQUIRED)'!$D$60:$D$63,MATCH(E72,'Overview (RESPONSES REQUIRED)'!$B$60:$B$63,0)) = "Y", TRUE, FALSE)</f>
        <v>0</v>
      </c>
      <c r="BO72" s="17" t="str">
        <f t="shared" si="9"/>
        <v>N</v>
      </c>
    </row>
    <row r="73" spans="1:67" ht="27" x14ac:dyDescent="0.15">
      <c r="A73" s="17" t="s">
        <v>2496</v>
      </c>
      <c r="B73" s="17">
        <v>3</v>
      </c>
      <c r="C73" s="17">
        <v>2</v>
      </c>
      <c r="D73" s="17">
        <v>12</v>
      </c>
      <c r="E73" s="17" t="s">
        <v>2424</v>
      </c>
      <c r="F73" s="17" t="str">
        <f>IF('ENDC-NRCA'!S76="Y", "Y", IF('ENDC-NRCA'!S76="N", "N", 0))</f>
        <v>N</v>
      </c>
      <c r="G73" s="17" t="b">
        <f>IFERROR(AND(OR(G1:H72,$BK73)=TRUE,IF(SEARCH(G$1,$A73)&gt;0,TRUE,FALSE)),"")</f>
        <v>0</v>
      </c>
      <c r="H73" s="17" t="str">
        <f>IFERROR(AND(OR(H1:H72,$BK73)=TRUE,IF(SEARCH(H$1,$A73)&gt;0,TRUE,FALSE)),"")</f>
        <v/>
      </c>
      <c r="I73" s="17" t="str">
        <f>IFERROR(AND(OR(I1:L72,$BK73)=TRUE,IF(SEARCH(I$1,$A73)&gt;0,TRUE,FALSE)),"")</f>
        <v/>
      </c>
      <c r="J73" s="17" t="str">
        <f>IFERROR(AND(OR(J1:L72,$BK73)=TRUE,IF(SEARCH(J$1,$A73)&gt;0,TRUE,FALSE)),"")</f>
        <v/>
      </c>
      <c r="K73" s="17" t="str">
        <f>IFERROR(AND(OR(K1:L72,$BK73)=TRUE,IF(SEARCH(K$1,$A73)&gt;0,TRUE,FALSE)),"")</f>
        <v/>
      </c>
      <c r="L73" s="17" t="b">
        <f>IFERROR(AND(OR(L1:L72,$BK73)=TRUE,IF(SEARCH(L$1,$A73)&gt;0,TRUE,FALSE)),"")</f>
        <v>0</v>
      </c>
      <c r="M73" s="17" t="b">
        <f>IFERROR(AND(OR(M1:M72,$BK73)=TRUE,IF(SEARCH(M$1,$A73)&gt;0,TRUE,FALSE)),"")</f>
        <v>0</v>
      </c>
      <c r="N73" s="17" t="b">
        <f>IFERROR(AND(OR(N1:Q72,$BK73)=TRUE,IF(SEARCH(N$1,$A73)&gt;0,TRUE,FALSE)),"")</f>
        <v>0</v>
      </c>
      <c r="O73" s="17" t="str">
        <f>IFERROR(AND(OR(O1:Q72,$BK73)=TRUE,IF(SEARCH(O$1,$A73)&gt;0,TRUE,FALSE)),"")</f>
        <v/>
      </c>
      <c r="P73" s="17" t="str">
        <f>IFERROR(AND(OR(P1:Q72,$BK73)=TRUE,IF(SEARCH(P$1,$A73)&gt;0,TRUE,FALSE)),"")</f>
        <v/>
      </c>
      <c r="Q73" s="17" t="str">
        <f>IFERROR(AND(OR(Q1:Q72,$BK73)=TRUE,IF(SEARCH(Q$1,$A73)&gt;0,TRUE,FALSE)),"")</f>
        <v/>
      </c>
      <c r="R73" s="17" t="str">
        <f>IFERROR(AND(OR(R1:S72,$BK73)=TRUE,IF(SEARCH(R$1,$A73)&gt;0,TRUE,FALSE)),"")</f>
        <v/>
      </c>
      <c r="S73" s="17" t="str">
        <f>IFERROR(AND(OR(S1:S72,$BK73)=TRUE,IF(SEARCH(S$1,$A73)&gt;0,TRUE,FALSE)),"")</f>
        <v/>
      </c>
      <c r="T73" s="17" t="str">
        <f>IFERROR(AND(OR(T1:T72,$BK73)=TRUE,IF(SEARCH(T$1,$A73)&gt;0,TRUE,FALSE)),"")</f>
        <v/>
      </c>
      <c r="U73" s="17" t="str">
        <f>IFERROR(AND(OR(U1:V72,$BK73)=TRUE,IF(SEARCH(U$1,$A73)&gt;0,TRUE,FALSE)),"")</f>
        <v/>
      </c>
      <c r="V73" s="17" t="str">
        <f>IFERROR(AND(OR(V1:V72,$BK73)=TRUE,IF(SEARCH(V$1,$A73)&gt;0,TRUE,FALSE)),"")</f>
        <v/>
      </c>
      <c r="W73" s="17" t="str">
        <f>IFERROR(AND(OR(W1:Z72,$BK73)=TRUE,IF(SEARCH(W$1,$A73)&gt;0,TRUE,FALSE)),"")</f>
        <v/>
      </c>
      <c r="X73" s="17" t="str">
        <f>IFERROR(AND(OR(X1:Z72,$BK73)=TRUE,IF(SEARCH(X$1,$A73)&gt;0,TRUE,FALSE)),"")</f>
        <v/>
      </c>
      <c r="Y73" s="17" t="str">
        <f>IFERROR(AND(OR(Y1:Z72,$BK73)=TRUE,IF(SEARCH(Y$1,$A73)&gt;0,TRUE,FALSE)),"")</f>
        <v/>
      </c>
      <c r="Z73" s="17" t="str">
        <f>IFERROR(AND(OR(Z1:Z72,$BK73)=TRUE,IF(SEARCH(Z$1,$A73)&gt;0,TRUE,FALSE)),"")</f>
        <v/>
      </c>
      <c r="AA73" s="17" t="b">
        <f>IFERROR(AND(OR(AA1:AA72,$BK73)=TRUE,IF(SEARCH(AA$1,$A73)&gt;0,TRUE,FALSE)),"")</f>
        <v>0</v>
      </c>
      <c r="AB73" s="17" t="str">
        <f>IFERROR(AND(OR(AB1:AE72,$BK73)=TRUE,IF(SEARCH(AB$1,$A73)&gt;0,TRUE,FALSE)),"")</f>
        <v/>
      </c>
      <c r="AC73" s="17" t="str">
        <f>IFERROR(AND(OR(AC1:AE72,$BK73)=TRUE,IF(SEARCH(AC$1,$A73)&gt;0,TRUE,FALSE)),"")</f>
        <v/>
      </c>
      <c r="AD73" s="17" t="str">
        <f>IFERROR(AND(OR(AD1:AE72,$BK73)=TRUE,IF(SEARCH(AD$1,$A73)&gt;0,TRUE,FALSE)),"")</f>
        <v/>
      </c>
      <c r="AE73" s="17" t="str">
        <f>IFERROR(AND(OR(AE1:AE72,$BK73)=TRUE,IF(SEARCH(AE$1,$A73)&gt;0,TRUE,FALSE)),"")</f>
        <v/>
      </c>
      <c r="AF73" s="17" t="str">
        <f>IFERROR(AND(OR(AF1:AG72,$BK73)=TRUE,IF(SEARCH(AF$1,$A73)&gt;0,TRUE,FALSE)),"")</f>
        <v/>
      </c>
      <c r="AG73" s="17" t="str">
        <f>IFERROR(AND(OR(AG1:AG72,$BK73)=TRUE,IF(SEARCH(AG$1,$A73)&gt;0,TRUE,FALSE)),"")</f>
        <v/>
      </c>
      <c r="AH73" s="17" t="str">
        <f>IFERROR(AND(OR(AH1:AH72,$BK73)=TRUE,IF(SEARCH(AH$1,$A73)&gt;0,TRUE,FALSE)),"")</f>
        <v/>
      </c>
      <c r="AI73" s="17" t="b">
        <f>IFERROR(AND(OR(AI1:AL72,$BK73)=TRUE,IF(SEARCH(AI$1,$A73)&gt;0,TRUE,FALSE)),"")</f>
        <v>0</v>
      </c>
      <c r="AJ73" s="17" t="str">
        <f>IFERROR(AND(OR(AJ1:AL72,$BK73)=TRUE,IF(SEARCH(AJ$1,$A73)&gt;0,TRUE,FALSE)),"")</f>
        <v/>
      </c>
      <c r="AK73" s="17" t="str">
        <f>IFERROR(AND(OR(AK1:AL72,$BK73)=TRUE,IF(SEARCH(AK$1,$A73)&gt;0,TRUE,FALSE)),"")</f>
        <v/>
      </c>
      <c r="AL73" s="17" t="str">
        <f>IFERROR(AND(OR(AL1:AL72,$BK73)=TRUE,IF(SEARCH(AL$1,$A73)&gt;0,TRUE,FALSE)),"")</f>
        <v/>
      </c>
      <c r="AM73" s="17" t="str">
        <f>IFERROR(AND(OR(AM1:AO72,$BK73)=TRUE,IF(SEARCH(AM$1,$A73)&gt;0,TRUE,FALSE)),"")</f>
        <v/>
      </c>
      <c r="AN73" s="17" t="str">
        <f>IFERROR(AND(OR(AN1:AO72,$BK73)=TRUE,IF(SEARCH(AN$1,$A73)&gt;0,TRUE,FALSE)),"")</f>
        <v/>
      </c>
      <c r="AO73" s="17" t="str">
        <f>IFERROR(AND(OR(AO1:AO72,$BK73)=TRUE,IF(SEARCH(AO$1,$A73)&gt;0,TRUE,FALSE)),"")</f>
        <v/>
      </c>
      <c r="AP73" s="17" t="str">
        <f>IFERROR(AND(OR(AO1:AP72,$BK73)=TRUE,IF(SEARCH(AP$1,$A73)&gt;0,TRUE,FALSE)),"")</f>
        <v/>
      </c>
      <c r="AQ73" s="17" t="str">
        <f>IFERROR(AND(OR(AO1:AQ72,$BK73)=TRUE,IF(SEARCH(AQ$1,$A73)&gt;0,TRUE,FALSE)),"")</f>
        <v/>
      </c>
      <c r="AR73" s="17" t="str">
        <f>IFERROR(AND(OR(AO1:AR72,$BK73)=TRUE,IF(SEARCH(AR$1,$A73)&gt;0,TRUE,FALSE)),"")</f>
        <v/>
      </c>
      <c r="AS73" s="17" t="str">
        <f>IFERROR(AND(OR(AO1:AS72,$BK73)=TRUE,IF(SEARCH(AS$1,$A73)&gt;0,TRUE,FALSE)),"")</f>
        <v/>
      </c>
      <c r="AT73" s="17" t="str">
        <f>IFERROR(AND(OR(AO1:AT72,$BK73)=TRUE,IF(SEARCH(AT$1,$A73)&gt;0,TRUE,FALSE)),"")</f>
        <v/>
      </c>
      <c r="AU73" s="17" t="str">
        <f>IFERROR(AND(OR(AO1:AU72,$BK73)=TRUE,IF(SEARCH(AU$1,$A73)&gt;0,TRUE,FALSE)),"")</f>
        <v/>
      </c>
      <c r="AV73" s="17" t="str">
        <f>IFERROR(AND(OR(AO1:AV72,$BK73)=TRUE,IF(SEARCH(AV$1,$A73)&gt;0,TRUE,FALSE)),"")</f>
        <v/>
      </c>
      <c r="AW73" s="17" t="str">
        <f>IFERROR(AND(OR(AO1:AW72,$BK73)=TRUE,IF(SEARCH(AW$1,$A73)&gt;0,TRUE,FALSE)),"")</f>
        <v/>
      </c>
      <c r="AX73" s="17" t="str">
        <f>IFERROR(AND(OR(AO1:AX72,$BK73)=TRUE,IF(SEARCH(AX$1,$A73)&gt;0,TRUE,FALSE)),"")</f>
        <v/>
      </c>
      <c r="AY73" s="17" t="str">
        <f>IFERROR(AND(OR(AO1:AY72,$BK73)=TRUE,IF(SEARCH(AY$1,$A73)&gt;0,TRUE,FALSE)),"")</f>
        <v/>
      </c>
      <c r="AZ73" s="17" t="str">
        <f>IFERROR(AND(OR(AO1:AZ72,$BK73)=TRUE,IF(SEARCH(AZ$1,$A73)&gt;0,TRUE,FALSE)),"")</f>
        <v/>
      </c>
      <c r="BA73" s="17" t="str">
        <f>IFERROR(AND(OR(AO1:BA72,$BK73)=TRUE,IF(SEARCH(BA$1,$A73)&gt;0,TRUE,FALSE)),"")</f>
        <v/>
      </c>
      <c r="BB73" s="17" t="str">
        <f>IFERROR(AND(OR(AO1:BB72,$BK73)=TRUE,IF(SEARCH(BB$1,$A73)&gt;0,TRUE,FALSE)),"")</f>
        <v/>
      </c>
      <c r="BC73" s="17" t="str">
        <f>IFERROR(AND(OR(AO1:BC72,$BK73)=TRUE,IF(SEARCH(BC$1,$A73)&gt;0,TRUE,FALSE)),"")</f>
        <v/>
      </c>
      <c r="BD73" s="17" t="str">
        <f>IFERROR(AND(OR(AO1:BD72,$BK73)=TRUE,IF(SEARCH(BD$1,$A73)&gt;0,TRUE,FALSE)),"")</f>
        <v/>
      </c>
      <c r="BE73" s="17" t="str">
        <f>IFERROR(AND(OR(AO1:BE72,$BK73)=TRUE,IF(SEARCH(BE$1,$A73)&gt;0,TRUE,FALSE)),"")</f>
        <v/>
      </c>
      <c r="BF73" s="17" t="str">
        <f>IFERROR(AND(OR(AO1:BF72,$BK73)=TRUE,IF(SEARCH(BF$1,$A73)&gt;0,TRUE,FALSE)),"")</f>
        <v/>
      </c>
      <c r="BG73" s="17" t="str">
        <f>IFERROR(AND(OR(AO1:BG72,$BK73)=TRUE,IF(SEARCH(BG$1,$A73)&gt;0,TRUE,FALSE)),"")</f>
        <v/>
      </c>
      <c r="BH73" s="17" t="str">
        <f>IFERROR(AND(OR(AO1:BH72,$BK73)=TRUE,IF(SEARCH(BH$1,$A73)&gt;0,TRUE,FALSE)),"")</f>
        <v/>
      </c>
      <c r="BI73" s="17">
        <f t="shared" si="5"/>
        <v>0</v>
      </c>
      <c r="BJ73" s="17" t="b">
        <f t="shared" si="6"/>
        <v>0</v>
      </c>
      <c r="BK73" s="17" t="b">
        <f t="shared" si="7"/>
        <v>0</v>
      </c>
      <c r="BL73" s="17" t="b">
        <f t="shared" si="8"/>
        <v>0</v>
      </c>
      <c r="BM73" s="17" t="b">
        <f>IF(D73&gt;INDEX('Overview (RESPONSES REQUIRED)'!$F$60:$F$63,MATCH(E73,'Overview (RESPONSES REQUIRED)'!$B$60:$B$63,0)),FALSE,TRUE)</f>
        <v>0</v>
      </c>
      <c r="BN73" s="17" t="b">
        <f>IF(INDEX('Overview (RESPONSES REQUIRED)'!$D$60:$D$63,MATCH(E73,'Overview (RESPONSES REQUIRED)'!$B$60:$B$63,0)) = "Y", TRUE, FALSE)</f>
        <v>0</v>
      </c>
      <c r="BO73" s="17" t="str">
        <f t="shared" si="9"/>
        <v>N</v>
      </c>
    </row>
    <row r="74" spans="1:67" ht="27" x14ac:dyDescent="0.15">
      <c r="A74" s="17" t="s">
        <v>2497</v>
      </c>
      <c r="B74" s="17">
        <v>3</v>
      </c>
      <c r="C74" s="17">
        <v>2</v>
      </c>
      <c r="D74" s="17">
        <v>12</v>
      </c>
      <c r="E74" s="17" t="s">
        <v>2458</v>
      </c>
      <c r="F74" s="17" t="str">
        <f>IF('ENDC-NRCA'!S77="Y", "Y", IF('ENDC-NRCA'!S77="N", "N", 0))</f>
        <v>N</v>
      </c>
      <c r="G74" s="17" t="b">
        <f>IFERROR(AND(OR(G1:H73,$BK74)=TRUE,IF(SEARCH(G$1,$A74)&gt;0,TRUE,FALSE)),"")</f>
        <v>0</v>
      </c>
      <c r="H74" s="17" t="str">
        <f>IFERROR(AND(OR(H1:H73,$BK74)=TRUE,IF(SEARCH(H$1,$A74)&gt;0,TRUE,FALSE)),"")</f>
        <v/>
      </c>
      <c r="I74" s="17" t="str">
        <f>IFERROR(AND(OR(I1:L73,$BK74)=TRUE,IF(SEARCH(I$1,$A74)&gt;0,TRUE,FALSE)),"")</f>
        <v/>
      </c>
      <c r="J74" s="17" t="str">
        <f>IFERROR(AND(OR(J1:L73,$BK74)=TRUE,IF(SEARCH(J$1,$A74)&gt;0,TRUE,FALSE)),"")</f>
        <v/>
      </c>
      <c r="K74" s="17" t="str">
        <f>IFERROR(AND(OR(K1:L73,$BK74)=TRUE,IF(SEARCH(K$1,$A74)&gt;0,TRUE,FALSE)),"")</f>
        <v/>
      </c>
      <c r="L74" s="17" t="b">
        <f>IFERROR(AND(OR(L1:L73,$BK74)=TRUE,IF(SEARCH(L$1,$A74)&gt;0,TRUE,FALSE)),"")</f>
        <v>0</v>
      </c>
      <c r="M74" s="17" t="str">
        <f>IFERROR(AND(OR(M1:M73,$BK74)=TRUE,IF(SEARCH(M$1,$A74)&gt;0,TRUE,FALSE)),"")</f>
        <v/>
      </c>
      <c r="N74" s="17" t="b">
        <f>IFERROR(AND(OR(N1:Q73,$BK74)=TRUE,IF(SEARCH(N$1,$A74)&gt;0,TRUE,FALSE)),"")</f>
        <v>0</v>
      </c>
      <c r="O74" s="17" t="str">
        <f>IFERROR(AND(OR(O1:Q73,$BK74)=TRUE,IF(SEARCH(O$1,$A74)&gt;0,TRUE,FALSE)),"")</f>
        <v/>
      </c>
      <c r="P74" s="17" t="str">
        <f>IFERROR(AND(OR(P1:Q73,$BK74)=TRUE,IF(SEARCH(P$1,$A74)&gt;0,TRUE,FALSE)),"")</f>
        <v/>
      </c>
      <c r="Q74" s="17" t="str">
        <f>IFERROR(AND(OR(Q1:Q73,$BK74)=TRUE,IF(SEARCH(Q$1,$A74)&gt;0,TRUE,FALSE)),"")</f>
        <v/>
      </c>
      <c r="R74" s="17" t="b">
        <f>IFERROR(AND(OR(R1:S73,$BK74)=TRUE,IF(SEARCH(R$1,$A74)&gt;0,TRUE,FALSE)),"")</f>
        <v>0</v>
      </c>
      <c r="S74" s="17" t="str">
        <f>IFERROR(AND(OR(S1:S73,$BK74)=TRUE,IF(SEARCH(S$1,$A74)&gt;0,TRUE,FALSE)),"")</f>
        <v/>
      </c>
      <c r="T74" s="17" t="str">
        <f>IFERROR(AND(OR(T1:T73,$BK74)=TRUE,IF(SEARCH(T$1,$A74)&gt;0,TRUE,FALSE)),"")</f>
        <v/>
      </c>
      <c r="U74" s="17" t="str">
        <f>IFERROR(AND(OR(U1:V73,$BK74)=TRUE,IF(SEARCH(U$1,$A74)&gt;0,TRUE,FALSE)),"")</f>
        <v/>
      </c>
      <c r="V74" s="17" t="str">
        <f>IFERROR(AND(OR(V1:V73,$BK74)=TRUE,IF(SEARCH(V$1,$A74)&gt;0,TRUE,FALSE)),"")</f>
        <v/>
      </c>
      <c r="W74" s="17" t="str">
        <f>IFERROR(AND(OR(W1:Z73,$BK74)=TRUE,IF(SEARCH(W$1,$A74)&gt;0,TRUE,FALSE)),"")</f>
        <v/>
      </c>
      <c r="X74" s="17" t="str">
        <f>IFERROR(AND(OR(X1:Z73,$BK74)=TRUE,IF(SEARCH(X$1,$A74)&gt;0,TRUE,FALSE)),"")</f>
        <v/>
      </c>
      <c r="Y74" s="17" t="str">
        <f>IFERROR(AND(OR(Y1:Z73,$BK74)=TRUE,IF(SEARCH(Y$1,$A74)&gt;0,TRUE,FALSE)),"")</f>
        <v/>
      </c>
      <c r="Z74" s="17" t="str">
        <f>IFERROR(AND(OR(Z1:Z73,$BK74)=TRUE,IF(SEARCH(Z$1,$A74)&gt;0,TRUE,FALSE)),"")</f>
        <v/>
      </c>
      <c r="AA74" s="17" t="str">
        <f>IFERROR(AND(OR(AA1:AA73,$BK74)=TRUE,IF(SEARCH(AA$1,$A74)&gt;0,TRUE,FALSE)),"")</f>
        <v/>
      </c>
      <c r="AB74" s="17" t="str">
        <f>IFERROR(AND(OR(AB1:AE73,$BK74)=TRUE,IF(SEARCH(AB$1,$A74)&gt;0,TRUE,FALSE)),"")</f>
        <v/>
      </c>
      <c r="AC74" s="17" t="str">
        <f>IFERROR(AND(OR(AC1:AE73,$BK74)=TRUE,IF(SEARCH(AC$1,$A74)&gt;0,TRUE,FALSE)),"")</f>
        <v/>
      </c>
      <c r="AD74" s="17" t="str">
        <f>IFERROR(AND(OR(AD1:AE73,$BK74)=TRUE,IF(SEARCH(AD$1,$A74)&gt;0,TRUE,FALSE)),"")</f>
        <v/>
      </c>
      <c r="AE74" s="17" t="str">
        <f>IFERROR(AND(OR(AE1:AE73,$BK74)=TRUE,IF(SEARCH(AE$1,$A74)&gt;0,TRUE,FALSE)),"")</f>
        <v/>
      </c>
      <c r="AF74" s="17" t="b">
        <f>IFERROR(AND(OR(AF1:AG73,$BK74)=TRUE,IF(SEARCH(AF$1,$A74)&gt;0,TRUE,FALSE)),"")</f>
        <v>0</v>
      </c>
      <c r="AG74" s="17" t="str">
        <f>IFERROR(AND(OR(AG1:AG73,$BK74)=TRUE,IF(SEARCH(AG$1,$A74)&gt;0,TRUE,FALSE)),"")</f>
        <v/>
      </c>
      <c r="AH74" s="17" t="str">
        <f>IFERROR(AND(OR(AH1:AH73,$BK74)=TRUE,IF(SEARCH(AH$1,$A74)&gt;0,TRUE,FALSE)),"")</f>
        <v/>
      </c>
      <c r="AI74" s="17" t="b">
        <f>IFERROR(AND(OR(AI1:AL73,$BK74)=TRUE,IF(SEARCH(AI$1,$A74)&gt;0,TRUE,FALSE)),"")</f>
        <v>0</v>
      </c>
      <c r="AJ74" s="17" t="str">
        <f>IFERROR(AND(OR(AJ1:AL73,$BK74)=TRUE,IF(SEARCH(AJ$1,$A74)&gt;0,TRUE,FALSE)),"")</f>
        <v/>
      </c>
      <c r="AK74" s="17" t="str">
        <f>IFERROR(AND(OR(AK1:AL73,$BK74)=TRUE,IF(SEARCH(AK$1,$A74)&gt;0,TRUE,FALSE)),"")</f>
        <v/>
      </c>
      <c r="AL74" s="17" t="str">
        <f>IFERROR(AND(OR(AL1:AL73,$BK74)=TRUE,IF(SEARCH(AL$1,$A74)&gt;0,TRUE,FALSE)),"")</f>
        <v/>
      </c>
      <c r="AM74" s="17" t="str">
        <f>IFERROR(AND(OR(AM1:AO73,$BK74)=TRUE,IF(SEARCH(AM$1,$A74)&gt;0,TRUE,FALSE)),"")</f>
        <v/>
      </c>
      <c r="AN74" s="17" t="str">
        <f>IFERROR(AND(OR(AN1:AO73,$BK74)=TRUE,IF(SEARCH(AN$1,$A74)&gt;0,TRUE,FALSE)),"")</f>
        <v/>
      </c>
      <c r="AO74" s="17" t="str">
        <f>IFERROR(AND(OR(AO1:AO73,$BK74)=TRUE,IF(SEARCH(AO$1,$A74)&gt;0,TRUE,FALSE)),"")</f>
        <v/>
      </c>
      <c r="AP74" s="17" t="str">
        <f>IFERROR(AND(OR(AO1:AP73,$BK74)=TRUE,IF(SEARCH(AP$1,$A74)&gt;0,TRUE,FALSE)),"")</f>
        <v/>
      </c>
      <c r="AQ74" s="17" t="str">
        <f>IFERROR(AND(OR(AO1:AQ73,$BK74)=TRUE,IF(SEARCH(AQ$1,$A74)&gt;0,TRUE,FALSE)),"")</f>
        <v/>
      </c>
      <c r="AR74" s="17" t="str">
        <f>IFERROR(AND(OR(AO1:AR73,$BK74)=TRUE,IF(SEARCH(AR$1,$A74)&gt;0,TRUE,FALSE)),"")</f>
        <v/>
      </c>
      <c r="AS74" s="17" t="str">
        <f>IFERROR(AND(OR(AO1:AS73,$BK74)=TRUE,IF(SEARCH(AS$1,$A74)&gt;0,TRUE,FALSE)),"")</f>
        <v/>
      </c>
      <c r="AT74" s="17" t="str">
        <f>IFERROR(AND(OR(AO1:AT73,$BK74)=TRUE,IF(SEARCH(AT$1,$A74)&gt;0,TRUE,FALSE)),"")</f>
        <v/>
      </c>
      <c r="AU74" s="17" t="str">
        <f>IFERROR(AND(OR(AO1:AU73,$BK74)=TRUE,IF(SEARCH(AU$1,$A74)&gt;0,TRUE,FALSE)),"")</f>
        <v/>
      </c>
      <c r="AV74" s="17" t="str">
        <f>IFERROR(AND(OR(AO1:AV73,$BK74)=TRUE,IF(SEARCH(AV$1,$A74)&gt;0,TRUE,FALSE)),"")</f>
        <v/>
      </c>
      <c r="AW74" s="17" t="str">
        <f>IFERROR(AND(OR(AO1:AW73,$BK74)=TRUE,IF(SEARCH(AW$1,$A74)&gt;0,TRUE,FALSE)),"")</f>
        <v/>
      </c>
      <c r="AX74" s="17" t="str">
        <f>IFERROR(AND(OR(AO1:AX73,$BK74)=TRUE,IF(SEARCH(AX$1,$A74)&gt;0,TRUE,FALSE)),"")</f>
        <v/>
      </c>
      <c r="AY74" s="17" t="str">
        <f>IFERROR(AND(OR(AO1:AY73,$BK74)=TRUE,IF(SEARCH(AY$1,$A74)&gt;0,TRUE,FALSE)),"")</f>
        <v/>
      </c>
      <c r="AZ74" s="17" t="str">
        <f>IFERROR(AND(OR(AO1:AZ73,$BK74)=TRUE,IF(SEARCH(AZ$1,$A74)&gt;0,TRUE,FALSE)),"")</f>
        <v/>
      </c>
      <c r="BA74" s="17" t="str">
        <f>IFERROR(AND(OR(AO1:BA73,$BK74)=TRUE,IF(SEARCH(BA$1,$A74)&gt;0,TRUE,FALSE)),"")</f>
        <v/>
      </c>
      <c r="BB74" s="17" t="str">
        <f>IFERROR(AND(OR(AO1:BB73,$BK74)=TRUE,IF(SEARCH(BB$1,$A74)&gt;0,TRUE,FALSE)),"")</f>
        <v/>
      </c>
      <c r="BC74" s="17" t="str">
        <f>IFERROR(AND(OR(AO1:BC73,$BK74)=TRUE,IF(SEARCH(BC$1,$A74)&gt;0,TRUE,FALSE)),"")</f>
        <v/>
      </c>
      <c r="BD74" s="17" t="str">
        <f>IFERROR(AND(OR(AO1:BD73,$BK74)=TRUE,IF(SEARCH(BD$1,$A74)&gt;0,TRUE,FALSE)),"")</f>
        <v/>
      </c>
      <c r="BE74" s="17" t="str">
        <f>IFERROR(AND(OR(AO1:BE73,$BK74)=TRUE,IF(SEARCH(BE$1,$A74)&gt;0,TRUE,FALSE)),"")</f>
        <v/>
      </c>
      <c r="BF74" s="17" t="str">
        <f>IFERROR(AND(OR(AO1:BF73,$BK74)=TRUE,IF(SEARCH(BF$1,$A74)&gt;0,TRUE,FALSE)),"")</f>
        <v/>
      </c>
      <c r="BG74" s="17" t="str">
        <f>IFERROR(AND(OR(AO1:BG73,$BK74)=TRUE,IF(SEARCH(BG$1,$A74)&gt;0,TRUE,FALSE)),"")</f>
        <v/>
      </c>
      <c r="BH74" s="17" t="str">
        <f>IFERROR(AND(OR(AO1:BH73,$BK74)=TRUE,IF(SEARCH(BH$1,$A74)&gt;0,TRUE,FALSE)),"")</f>
        <v/>
      </c>
      <c r="BI74" s="17">
        <f t="shared" si="5"/>
        <v>0</v>
      </c>
      <c r="BJ74" s="17" t="b">
        <f t="shared" si="6"/>
        <v>0</v>
      </c>
      <c r="BK74" s="17" t="b">
        <f t="shared" si="7"/>
        <v>0</v>
      </c>
      <c r="BL74" s="17" t="b">
        <f t="shared" si="8"/>
        <v>0</v>
      </c>
      <c r="BM74" s="17" t="b">
        <f>IF(D74&gt;INDEX('Overview (RESPONSES REQUIRED)'!$F$60:$F$63,MATCH(E74,'Overview (RESPONSES REQUIRED)'!$B$60:$B$63,0)),FALSE,TRUE)</f>
        <v>0</v>
      </c>
      <c r="BN74" s="17" t="b">
        <f>IF(INDEX('Overview (RESPONSES REQUIRED)'!$D$60:$D$63,MATCH(E74,'Overview (RESPONSES REQUIRED)'!$B$60:$B$63,0)) = "Y", TRUE, FALSE)</f>
        <v>0</v>
      </c>
      <c r="BO74" s="17" t="str">
        <f t="shared" si="9"/>
        <v>N</v>
      </c>
    </row>
    <row r="75" spans="1:67" ht="27" x14ac:dyDescent="0.15">
      <c r="A75" s="17" t="s">
        <v>2498</v>
      </c>
      <c r="B75" s="17">
        <v>3</v>
      </c>
      <c r="C75" s="17">
        <v>2</v>
      </c>
      <c r="D75" s="17">
        <v>12</v>
      </c>
      <c r="E75" s="17" t="s">
        <v>2424</v>
      </c>
      <c r="F75" s="17" t="str">
        <f>IF('ENDC-NRCA'!S78="Y", "Y", IF('ENDC-NRCA'!S78="N", "N", 0))</f>
        <v>N</v>
      </c>
      <c r="G75" s="17" t="b">
        <f>IFERROR(AND(OR(G1:H74,$BK75)=TRUE,IF(SEARCH(G$1,$A75)&gt;0,TRUE,FALSE)),"")</f>
        <v>0</v>
      </c>
      <c r="H75" s="17" t="str">
        <f>IFERROR(AND(OR(H1:H74,$BK75)=TRUE,IF(SEARCH(H$1,$A75)&gt;0,TRUE,FALSE)),"")</f>
        <v/>
      </c>
      <c r="I75" s="17" t="b">
        <f>IFERROR(AND(OR(I1:L74,$BK75)=TRUE,IF(SEARCH(I$1,$A75)&gt;0,TRUE,FALSE)),"")</f>
        <v>0</v>
      </c>
      <c r="J75" s="17" t="str">
        <f>IFERROR(AND(OR(J1:L74,$BK75)=TRUE,IF(SEARCH(J$1,$A75)&gt;0,TRUE,FALSE)),"")</f>
        <v/>
      </c>
      <c r="K75" s="17" t="str">
        <f>IFERROR(AND(OR(K1:L74,$BK75)=TRUE,IF(SEARCH(K$1,$A75)&gt;0,TRUE,FALSE)),"")</f>
        <v/>
      </c>
      <c r="L75" s="17" t="str">
        <f>IFERROR(AND(OR(L1:L74,$BK75)=TRUE,IF(SEARCH(L$1,$A75)&gt;0,TRUE,FALSE)),"")</f>
        <v/>
      </c>
      <c r="M75" s="17" t="b">
        <f>IFERROR(AND(OR(M1:M74,$BK75)=TRUE,IF(SEARCH(M$1,$A75)&gt;0,TRUE,FALSE)),"")</f>
        <v>0</v>
      </c>
      <c r="N75" s="17" t="str">
        <f>IFERROR(AND(OR(N1:Q74,$BK75)=TRUE,IF(SEARCH(N$1,$A75)&gt;0,TRUE,FALSE)),"")</f>
        <v/>
      </c>
      <c r="O75" s="17" t="str">
        <f>IFERROR(AND(OR(O1:Q74,$BK75)=TRUE,IF(SEARCH(O$1,$A75)&gt;0,TRUE,FALSE)),"")</f>
        <v/>
      </c>
      <c r="P75" s="17" t="str">
        <f>IFERROR(AND(OR(P1:Q74,$BK75)=TRUE,IF(SEARCH(P$1,$A75)&gt;0,TRUE,FALSE)),"")</f>
        <v/>
      </c>
      <c r="Q75" s="17" t="b">
        <f>IFERROR(AND(OR(Q1:Q74,$BK75)=TRUE,IF(SEARCH(Q$1,$A75)&gt;0,TRUE,FALSE)),"")</f>
        <v>0</v>
      </c>
      <c r="R75" s="17" t="str">
        <f>IFERROR(AND(OR(R1:S74,$BK75)=TRUE,IF(SEARCH(R$1,$A75)&gt;0,TRUE,FALSE)),"")</f>
        <v/>
      </c>
      <c r="S75" s="17" t="str">
        <f>IFERROR(AND(OR(S1:S74,$BK75)=TRUE,IF(SEARCH(S$1,$A75)&gt;0,TRUE,FALSE)),"")</f>
        <v/>
      </c>
      <c r="T75" s="17" t="str">
        <f>IFERROR(AND(OR(T1:T74,$BK75)=TRUE,IF(SEARCH(T$1,$A75)&gt;0,TRUE,FALSE)),"")</f>
        <v/>
      </c>
      <c r="U75" s="17" t="str">
        <f>IFERROR(AND(OR(U1:V74,$BK75)=TRUE,IF(SEARCH(U$1,$A75)&gt;0,TRUE,FALSE)),"")</f>
        <v/>
      </c>
      <c r="V75" s="17" t="str">
        <f>IFERROR(AND(OR(V1:V74,$BK75)=TRUE,IF(SEARCH(V$1,$A75)&gt;0,TRUE,FALSE)),"")</f>
        <v/>
      </c>
      <c r="W75" s="17" t="str">
        <f>IFERROR(AND(OR(W1:Z74,$BK75)=TRUE,IF(SEARCH(W$1,$A75)&gt;0,TRUE,FALSE)),"")</f>
        <v/>
      </c>
      <c r="X75" s="17" t="str">
        <f>IFERROR(AND(OR(X1:Z74,$BK75)=TRUE,IF(SEARCH(X$1,$A75)&gt;0,TRUE,FALSE)),"")</f>
        <v/>
      </c>
      <c r="Y75" s="17" t="str">
        <f>IFERROR(AND(OR(Y1:Z74,$BK75)=TRUE,IF(SEARCH(Y$1,$A75)&gt;0,TRUE,FALSE)),"")</f>
        <v/>
      </c>
      <c r="Z75" s="17" t="str">
        <f>IFERROR(AND(OR(Z1:Z74,$BK75)=TRUE,IF(SEARCH(Z$1,$A75)&gt;0,TRUE,FALSE)),"")</f>
        <v/>
      </c>
      <c r="AA75" s="17" t="b">
        <f>IFERROR(AND(OR(AA1:AA74,$BK75)=TRUE,IF(SEARCH(AA$1,$A75)&gt;0,TRUE,FALSE)),"")</f>
        <v>0</v>
      </c>
      <c r="AB75" s="17" t="str">
        <f>IFERROR(AND(OR(AB1:AE74,$BK75)=TRUE,IF(SEARCH(AB$1,$A75)&gt;0,TRUE,FALSE)),"")</f>
        <v/>
      </c>
      <c r="AC75" s="17" t="str">
        <f>IFERROR(AND(OR(AC1:AE74,$BK75)=TRUE,IF(SEARCH(AC$1,$A75)&gt;0,TRUE,FALSE)),"")</f>
        <v/>
      </c>
      <c r="AD75" s="17" t="str">
        <f>IFERROR(AND(OR(AD1:AE74,$BK75)=TRUE,IF(SEARCH(AD$1,$A75)&gt;0,TRUE,FALSE)),"")</f>
        <v/>
      </c>
      <c r="AE75" s="17" t="str">
        <f>IFERROR(AND(OR(AE1:AE74,$BK75)=TRUE,IF(SEARCH(AE$1,$A75)&gt;0,TRUE,FALSE)),"")</f>
        <v/>
      </c>
      <c r="AF75" s="17" t="str">
        <f>IFERROR(AND(OR(AF1:AG74,$BK75)=TRUE,IF(SEARCH(AF$1,$A75)&gt;0,TRUE,FALSE)),"")</f>
        <v/>
      </c>
      <c r="AG75" s="17" t="str">
        <f>IFERROR(AND(OR(AG1:AG74,$BK75)=TRUE,IF(SEARCH(AG$1,$A75)&gt;0,TRUE,FALSE)),"")</f>
        <v/>
      </c>
      <c r="AH75" s="17" t="str">
        <f>IFERROR(AND(OR(AH1:AH74,$BK75)=TRUE,IF(SEARCH(AH$1,$A75)&gt;0,TRUE,FALSE)),"")</f>
        <v/>
      </c>
      <c r="AI75" s="17" t="b">
        <f>IFERROR(AND(OR(AI1:AL74,$BK75)=TRUE,IF(SEARCH(AI$1,$A75)&gt;0,TRUE,FALSE)),"")</f>
        <v>0</v>
      </c>
      <c r="AJ75" s="17" t="str">
        <f>IFERROR(AND(OR(AJ1:AL74,$BK75)=TRUE,IF(SEARCH(AJ$1,$A75)&gt;0,TRUE,FALSE)),"")</f>
        <v/>
      </c>
      <c r="AK75" s="17" t="str">
        <f>IFERROR(AND(OR(AK1:AL74,$BK75)=TRUE,IF(SEARCH(AK$1,$A75)&gt;0,TRUE,FALSE)),"")</f>
        <v/>
      </c>
      <c r="AL75" s="17" t="str">
        <f>IFERROR(AND(OR(AL1:AL74,$BK75)=TRUE,IF(SEARCH(AL$1,$A75)&gt;0,TRUE,FALSE)),"")</f>
        <v/>
      </c>
      <c r="AM75" s="17" t="str">
        <f>IFERROR(AND(OR(AM1:AO74,$BK75)=TRUE,IF(SEARCH(AM$1,$A75)&gt;0,TRUE,FALSE)),"")</f>
        <v/>
      </c>
      <c r="AN75" s="17" t="str">
        <f>IFERROR(AND(OR(AN1:AO74,$BK75)=TRUE,IF(SEARCH(AN$1,$A75)&gt;0,TRUE,FALSE)),"")</f>
        <v/>
      </c>
      <c r="AO75" s="17" t="str">
        <f>IFERROR(AND(OR(AO1:AO74,$BK75)=TRUE,IF(SEARCH(AO$1,$A75)&gt;0,TRUE,FALSE)),"")</f>
        <v/>
      </c>
      <c r="AP75" s="17" t="str">
        <f>IFERROR(AND(OR(AO1:AP74,$BK75)=TRUE,IF(SEARCH(AP$1,$A75)&gt;0,TRUE,FALSE)),"")</f>
        <v/>
      </c>
      <c r="AQ75" s="17" t="str">
        <f>IFERROR(AND(OR(AO1:AQ74,$BK75)=TRUE,IF(SEARCH(AQ$1,$A75)&gt;0,TRUE,FALSE)),"")</f>
        <v/>
      </c>
      <c r="AR75" s="17" t="str">
        <f>IFERROR(AND(OR(AO1:AR74,$BK75)=TRUE,IF(SEARCH(AR$1,$A75)&gt;0,TRUE,FALSE)),"")</f>
        <v/>
      </c>
      <c r="AS75" s="17" t="str">
        <f>IFERROR(AND(OR(AO1:AS74,$BK75)=TRUE,IF(SEARCH(AS$1,$A75)&gt;0,TRUE,FALSE)),"")</f>
        <v/>
      </c>
      <c r="AT75" s="17" t="str">
        <f>IFERROR(AND(OR(AO1:AT74,$BK75)=TRUE,IF(SEARCH(AT$1,$A75)&gt;0,TRUE,FALSE)),"")</f>
        <v/>
      </c>
      <c r="AU75" s="17" t="str">
        <f>IFERROR(AND(OR(AO1:AU74,$BK75)=TRUE,IF(SEARCH(AU$1,$A75)&gt;0,TRUE,FALSE)),"")</f>
        <v/>
      </c>
      <c r="AV75" s="17" t="str">
        <f>IFERROR(AND(OR(AO1:AV74,$BK75)=TRUE,IF(SEARCH(AV$1,$A75)&gt;0,TRUE,FALSE)),"")</f>
        <v/>
      </c>
      <c r="AW75" s="17" t="str">
        <f>IFERROR(AND(OR(AO1:AW74,$BK75)=TRUE,IF(SEARCH(AW$1,$A75)&gt;0,TRUE,FALSE)),"")</f>
        <v/>
      </c>
      <c r="AX75" s="17" t="str">
        <f>IFERROR(AND(OR(AO1:AX74,$BK75)=TRUE,IF(SEARCH(AX$1,$A75)&gt;0,TRUE,FALSE)),"")</f>
        <v/>
      </c>
      <c r="AY75" s="17" t="str">
        <f>IFERROR(AND(OR(AO1:AY74,$BK75)=TRUE,IF(SEARCH(AY$1,$A75)&gt;0,TRUE,FALSE)),"")</f>
        <v/>
      </c>
      <c r="AZ75" s="17" t="str">
        <f>IFERROR(AND(OR(AO1:AZ74,$BK75)=TRUE,IF(SEARCH(AZ$1,$A75)&gt;0,TRUE,FALSE)),"")</f>
        <v/>
      </c>
      <c r="BA75" s="17" t="str">
        <f>IFERROR(AND(OR(AO1:BA74,$BK75)=TRUE,IF(SEARCH(BA$1,$A75)&gt;0,TRUE,FALSE)),"")</f>
        <v/>
      </c>
      <c r="BB75" s="17" t="str">
        <f>IFERROR(AND(OR(AO1:BB74,$BK75)=TRUE,IF(SEARCH(BB$1,$A75)&gt;0,TRUE,FALSE)),"")</f>
        <v/>
      </c>
      <c r="BC75" s="17" t="str">
        <f>IFERROR(AND(OR(AO1:BC74,$BK75)=TRUE,IF(SEARCH(BC$1,$A75)&gt;0,TRUE,FALSE)),"")</f>
        <v/>
      </c>
      <c r="BD75" s="17" t="str">
        <f>IFERROR(AND(OR(AO1:BD74,$BK75)=TRUE,IF(SEARCH(BD$1,$A75)&gt;0,TRUE,FALSE)),"")</f>
        <v/>
      </c>
      <c r="BE75" s="17" t="str">
        <f>IFERROR(AND(OR(AO1:BE74,$BK75)=TRUE,IF(SEARCH(BE$1,$A75)&gt;0,TRUE,FALSE)),"")</f>
        <v/>
      </c>
      <c r="BF75" s="17" t="str">
        <f>IFERROR(AND(OR(AO1:BF74,$BK75)=TRUE,IF(SEARCH(BF$1,$A75)&gt;0,TRUE,FALSE)),"")</f>
        <v/>
      </c>
      <c r="BG75" s="17" t="str">
        <f>IFERROR(AND(OR(AO1:BG74,$BK75)=TRUE,IF(SEARCH(BG$1,$A75)&gt;0,TRUE,FALSE)),"")</f>
        <v/>
      </c>
      <c r="BH75" s="17" t="str">
        <f>IFERROR(AND(OR(AO1:BH74,$BK75)=TRUE,IF(SEARCH(BH$1,$A75)&gt;0,TRUE,FALSE)),"")</f>
        <v/>
      </c>
      <c r="BI75" s="17">
        <f t="shared" si="5"/>
        <v>0</v>
      </c>
      <c r="BJ75" s="17" t="b">
        <f t="shared" si="6"/>
        <v>0</v>
      </c>
      <c r="BK75" s="17" t="b">
        <f t="shared" si="7"/>
        <v>0</v>
      </c>
      <c r="BL75" s="17" t="b">
        <f t="shared" si="8"/>
        <v>0</v>
      </c>
      <c r="BM75" s="17" t="b">
        <f>IF(D75&gt;INDEX('Overview (RESPONSES REQUIRED)'!$F$60:$F$63,MATCH(E75,'Overview (RESPONSES REQUIRED)'!$B$60:$B$63,0)),FALSE,TRUE)</f>
        <v>0</v>
      </c>
      <c r="BN75" s="17" t="b">
        <f>IF(INDEX('Overview (RESPONSES REQUIRED)'!$D$60:$D$63,MATCH(E75,'Overview (RESPONSES REQUIRED)'!$B$60:$B$63,0)) = "Y", TRUE, FALSE)</f>
        <v>0</v>
      </c>
      <c r="BO75" s="17" t="str">
        <f t="shared" si="9"/>
        <v>N</v>
      </c>
    </row>
    <row r="76" spans="1:67" ht="27" x14ac:dyDescent="0.15">
      <c r="A76" s="17" t="s">
        <v>2499</v>
      </c>
      <c r="B76" s="17">
        <v>3</v>
      </c>
      <c r="C76" s="17">
        <v>2</v>
      </c>
      <c r="D76" s="17">
        <v>12</v>
      </c>
      <c r="E76" s="17" t="s">
        <v>2458</v>
      </c>
      <c r="F76" s="17" t="str">
        <f>IF('ENDC-NRCA'!S79="Y", "Y", IF('ENDC-NRCA'!S79="N", "N", 0))</f>
        <v>N</v>
      </c>
      <c r="G76" s="17" t="b">
        <f>IFERROR(AND(OR(G1:H75,$BK76)=TRUE,IF(SEARCH(G$1,$A76)&gt;0,TRUE,FALSE)),"")</f>
        <v>0</v>
      </c>
      <c r="H76" s="17" t="str">
        <f>IFERROR(AND(OR(H1:H75,$BK76)=TRUE,IF(SEARCH(H$1,$A76)&gt;0,TRUE,FALSE)),"")</f>
        <v/>
      </c>
      <c r="I76" s="17" t="b">
        <f>IFERROR(AND(OR(I1:L75,$BK76)=TRUE,IF(SEARCH(I$1,$A76)&gt;0,TRUE,FALSE)),"")</f>
        <v>0</v>
      </c>
      <c r="J76" s="17" t="str">
        <f>IFERROR(AND(OR(J1:L75,$BK76)=TRUE,IF(SEARCH(J$1,$A76)&gt;0,TRUE,FALSE)),"")</f>
        <v/>
      </c>
      <c r="K76" s="17" t="str">
        <f>IFERROR(AND(OR(K1:L75,$BK76)=TRUE,IF(SEARCH(K$1,$A76)&gt;0,TRUE,FALSE)),"")</f>
        <v/>
      </c>
      <c r="L76" s="17" t="str">
        <f>IFERROR(AND(OR(L1:L75,$BK76)=TRUE,IF(SEARCH(L$1,$A76)&gt;0,TRUE,FALSE)),"")</f>
        <v/>
      </c>
      <c r="M76" s="17" t="str">
        <f>IFERROR(AND(OR(M1:M75,$BK76)=TRUE,IF(SEARCH(M$1,$A76)&gt;0,TRUE,FALSE)),"")</f>
        <v/>
      </c>
      <c r="N76" s="17" t="str">
        <f>IFERROR(AND(OR(N1:Q75,$BK76)=TRUE,IF(SEARCH(N$1,$A76)&gt;0,TRUE,FALSE)),"")</f>
        <v/>
      </c>
      <c r="O76" s="17" t="str">
        <f>IFERROR(AND(OR(O1:Q75,$BK76)=TRUE,IF(SEARCH(O$1,$A76)&gt;0,TRUE,FALSE)),"")</f>
        <v/>
      </c>
      <c r="P76" s="17" t="str">
        <f>IFERROR(AND(OR(P1:Q75,$BK76)=TRUE,IF(SEARCH(P$1,$A76)&gt;0,TRUE,FALSE)),"")</f>
        <v/>
      </c>
      <c r="Q76" s="17" t="b">
        <f>IFERROR(AND(OR(Q1:Q75,$BK76)=TRUE,IF(SEARCH(Q$1,$A76)&gt;0,TRUE,FALSE)),"")</f>
        <v>0</v>
      </c>
      <c r="R76" s="17" t="b">
        <f>IFERROR(AND(OR(R1:S75,$BK76)=TRUE,IF(SEARCH(R$1,$A76)&gt;0,TRUE,FALSE)),"")</f>
        <v>0</v>
      </c>
      <c r="S76" s="17" t="str">
        <f>IFERROR(AND(OR(S1:S75,$BK76)=TRUE,IF(SEARCH(S$1,$A76)&gt;0,TRUE,FALSE)),"")</f>
        <v/>
      </c>
      <c r="T76" s="17" t="str">
        <f>IFERROR(AND(OR(T1:T75,$BK76)=TRUE,IF(SEARCH(T$1,$A76)&gt;0,TRUE,FALSE)),"")</f>
        <v/>
      </c>
      <c r="U76" s="17" t="str">
        <f>IFERROR(AND(OR(U1:V75,$BK76)=TRUE,IF(SEARCH(U$1,$A76)&gt;0,TRUE,FALSE)),"")</f>
        <v/>
      </c>
      <c r="V76" s="17" t="str">
        <f>IFERROR(AND(OR(V1:V75,$BK76)=TRUE,IF(SEARCH(V$1,$A76)&gt;0,TRUE,FALSE)),"")</f>
        <v/>
      </c>
      <c r="W76" s="17" t="str">
        <f>IFERROR(AND(OR(W1:Z75,$BK76)=TRUE,IF(SEARCH(W$1,$A76)&gt;0,TRUE,FALSE)),"")</f>
        <v/>
      </c>
      <c r="X76" s="17" t="str">
        <f>IFERROR(AND(OR(X1:Z75,$BK76)=TRUE,IF(SEARCH(X$1,$A76)&gt;0,TRUE,FALSE)),"")</f>
        <v/>
      </c>
      <c r="Y76" s="17" t="str">
        <f>IFERROR(AND(OR(Y1:Z75,$BK76)=TRUE,IF(SEARCH(Y$1,$A76)&gt;0,TRUE,FALSE)),"")</f>
        <v/>
      </c>
      <c r="Z76" s="17" t="str">
        <f>IFERROR(AND(OR(Z1:Z75,$BK76)=TRUE,IF(SEARCH(Z$1,$A76)&gt;0,TRUE,FALSE)),"")</f>
        <v/>
      </c>
      <c r="AA76" s="17" t="str">
        <f>IFERROR(AND(OR(AA1:AA75,$BK76)=TRUE,IF(SEARCH(AA$1,$A76)&gt;0,TRUE,FALSE)),"")</f>
        <v/>
      </c>
      <c r="AB76" s="17" t="str">
        <f>IFERROR(AND(OR(AB1:AE75,$BK76)=TRUE,IF(SEARCH(AB$1,$A76)&gt;0,TRUE,FALSE)),"")</f>
        <v/>
      </c>
      <c r="AC76" s="17" t="str">
        <f>IFERROR(AND(OR(AC1:AE75,$BK76)=TRUE,IF(SEARCH(AC$1,$A76)&gt;0,TRUE,FALSE)),"")</f>
        <v/>
      </c>
      <c r="AD76" s="17" t="str">
        <f>IFERROR(AND(OR(AD1:AE75,$BK76)=TRUE,IF(SEARCH(AD$1,$A76)&gt;0,TRUE,FALSE)),"")</f>
        <v/>
      </c>
      <c r="AE76" s="17" t="str">
        <f>IFERROR(AND(OR(AE1:AE75,$BK76)=TRUE,IF(SEARCH(AE$1,$A76)&gt;0,TRUE,FALSE)),"")</f>
        <v/>
      </c>
      <c r="AF76" s="17" t="b">
        <f>IFERROR(AND(OR(AF1:AG75,$BK76)=TRUE,IF(SEARCH(AF$1,$A76)&gt;0,TRUE,FALSE)),"")</f>
        <v>0</v>
      </c>
      <c r="AG76" s="17" t="str">
        <f>IFERROR(AND(OR(AG1:AG75,$BK76)=TRUE,IF(SEARCH(AG$1,$A76)&gt;0,TRUE,FALSE)),"")</f>
        <v/>
      </c>
      <c r="AH76" s="17" t="str">
        <f>IFERROR(AND(OR(AH1:AH75,$BK76)=TRUE,IF(SEARCH(AH$1,$A76)&gt;0,TRUE,FALSE)),"")</f>
        <v/>
      </c>
      <c r="AI76" s="17" t="b">
        <f>IFERROR(AND(OR(AI1:AL75,$BK76)=TRUE,IF(SEARCH(AI$1,$A76)&gt;0,TRUE,FALSE)),"")</f>
        <v>0</v>
      </c>
      <c r="AJ76" s="17" t="str">
        <f>IFERROR(AND(OR(AJ1:AL75,$BK76)=TRUE,IF(SEARCH(AJ$1,$A76)&gt;0,TRUE,FALSE)),"")</f>
        <v/>
      </c>
      <c r="AK76" s="17" t="str">
        <f>IFERROR(AND(OR(AK1:AL75,$BK76)=TRUE,IF(SEARCH(AK$1,$A76)&gt;0,TRUE,FALSE)),"")</f>
        <v/>
      </c>
      <c r="AL76" s="17" t="str">
        <f>IFERROR(AND(OR(AL1:AL75,$BK76)=TRUE,IF(SEARCH(AL$1,$A76)&gt;0,TRUE,FALSE)),"")</f>
        <v/>
      </c>
      <c r="AM76" s="17" t="str">
        <f>IFERROR(AND(OR(AM1:AO75,$BK76)=TRUE,IF(SEARCH(AM$1,$A76)&gt;0,TRUE,FALSE)),"")</f>
        <v/>
      </c>
      <c r="AN76" s="17" t="str">
        <f>IFERROR(AND(OR(AN1:AO75,$BK76)=TRUE,IF(SEARCH(AN$1,$A76)&gt;0,TRUE,FALSE)),"")</f>
        <v/>
      </c>
      <c r="AO76" s="17" t="str">
        <f>IFERROR(AND(OR(AO1:AO75,$BK76)=TRUE,IF(SEARCH(AO$1,$A76)&gt;0,TRUE,FALSE)),"")</f>
        <v/>
      </c>
      <c r="AP76" s="17" t="str">
        <f>IFERROR(AND(OR(AO1:AP75,$BK76)=TRUE,IF(SEARCH(AP$1,$A76)&gt;0,TRUE,FALSE)),"")</f>
        <v/>
      </c>
      <c r="AQ76" s="17" t="str">
        <f>IFERROR(AND(OR(AO1:AQ75,$BK76)=TRUE,IF(SEARCH(AQ$1,$A76)&gt;0,TRUE,FALSE)),"")</f>
        <v/>
      </c>
      <c r="AR76" s="17" t="str">
        <f>IFERROR(AND(OR(AO1:AR75,$BK76)=TRUE,IF(SEARCH(AR$1,$A76)&gt;0,TRUE,FALSE)),"")</f>
        <v/>
      </c>
      <c r="AS76" s="17" t="str">
        <f>IFERROR(AND(OR(AO1:AS75,$BK76)=TRUE,IF(SEARCH(AS$1,$A76)&gt;0,TRUE,FALSE)),"")</f>
        <v/>
      </c>
      <c r="AT76" s="17" t="str">
        <f>IFERROR(AND(OR(AO1:AT75,$BK76)=TRUE,IF(SEARCH(AT$1,$A76)&gt;0,TRUE,FALSE)),"")</f>
        <v/>
      </c>
      <c r="AU76" s="17" t="str">
        <f>IFERROR(AND(OR(AO1:AU75,$BK76)=TRUE,IF(SEARCH(AU$1,$A76)&gt;0,TRUE,FALSE)),"")</f>
        <v/>
      </c>
      <c r="AV76" s="17" t="str">
        <f>IFERROR(AND(OR(AO1:AV75,$BK76)=TRUE,IF(SEARCH(AV$1,$A76)&gt;0,TRUE,FALSE)),"")</f>
        <v/>
      </c>
      <c r="AW76" s="17" t="str">
        <f>IFERROR(AND(OR(AO1:AW75,$BK76)=TRUE,IF(SEARCH(AW$1,$A76)&gt;0,TRUE,FALSE)),"")</f>
        <v/>
      </c>
      <c r="AX76" s="17" t="str">
        <f>IFERROR(AND(OR(AO1:AX75,$BK76)=TRUE,IF(SEARCH(AX$1,$A76)&gt;0,TRUE,FALSE)),"")</f>
        <v/>
      </c>
      <c r="AY76" s="17" t="str">
        <f>IFERROR(AND(OR(AO1:AY75,$BK76)=TRUE,IF(SEARCH(AY$1,$A76)&gt;0,TRUE,FALSE)),"")</f>
        <v/>
      </c>
      <c r="AZ76" s="17" t="str">
        <f>IFERROR(AND(OR(AO1:AZ75,$BK76)=TRUE,IF(SEARCH(AZ$1,$A76)&gt;0,TRUE,FALSE)),"")</f>
        <v/>
      </c>
      <c r="BA76" s="17" t="str">
        <f>IFERROR(AND(OR(AO1:BA75,$BK76)=TRUE,IF(SEARCH(BA$1,$A76)&gt;0,TRUE,FALSE)),"")</f>
        <v/>
      </c>
      <c r="BB76" s="17" t="str">
        <f>IFERROR(AND(OR(AO1:BB75,$BK76)=TRUE,IF(SEARCH(BB$1,$A76)&gt;0,TRUE,FALSE)),"")</f>
        <v/>
      </c>
      <c r="BC76" s="17" t="str">
        <f>IFERROR(AND(OR(AO1:BC75,$BK76)=TRUE,IF(SEARCH(BC$1,$A76)&gt;0,TRUE,FALSE)),"")</f>
        <v/>
      </c>
      <c r="BD76" s="17" t="str">
        <f>IFERROR(AND(OR(AO1:BD75,$BK76)=TRUE,IF(SEARCH(BD$1,$A76)&gt;0,TRUE,FALSE)),"")</f>
        <v/>
      </c>
      <c r="BE76" s="17" t="str">
        <f>IFERROR(AND(OR(AO1:BE75,$BK76)=TRUE,IF(SEARCH(BE$1,$A76)&gt;0,TRUE,FALSE)),"")</f>
        <v/>
      </c>
      <c r="BF76" s="17" t="str">
        <f>IFERROR(AND(OR(AO1:BF75,$BK76)=TRUE,IF(SEARCH(BF$1,$A76)&gt;0,TRUE,FALSE)),"")</f>
        <v/>
      </c>
      <c r="BG76" s="17" t="str">
        <f>IFERROR(AND(OR(AO1:BG75,$BK76)=TRUE,IF(SEARCH(BG$1,$A76)&gt;0,TRUE,FALSE)),"")</f>
        <v/>
      </c>
      <c r="BH76" s="17" t="str">
        <f>IFERROR(AND(OR(AO1:BH75,$BK76)=TRUE,IF(SEARCH(BH$1,$A76)&gt;0,TRUE,FALSE)),"")</f>
        <v/>
      </c>
      <c r="BI76" s="17">
        <f t="shared" si="5"/>
        <v>0</v>
      </c>
      <c r="BJ76" s="17" t="b">
        <f t="shared" si="6"/>
        <v>0</v>
      </c>
      <c r="BK76" s="17" t="b">
        <f t="shared" si="7"/>
        <v>0</v>
      </c>
      <c r="BL76" s="17" t="b">
        <f t="shared" si="8"/>
        <v>0</v>
      </c>
      <c r="BM76" s="17" t="b">
        <f>IF(D76&gt;INDEX('Overview (RESPONSES REQUIRED)'!$F$60:$F$63,MATCH(E76,'Overview (RESPONSES REQUIRED)'!$B$60:$B$63,0)),FALSE,TRUE)</f>
        <v>0</v>
      </c>
      <c r="BN76" s="17" t="b">
        <f>IF(INDEX('Overview (RESPONSES REQUIRED)'!$D$60:$D$63,MATCH(E76,'Overview (RESPONSES REQUIRED)'!$B$60:$B$63,0)) = "Y", TRUE, FALSE)</f>
        <v>0</v>
      </c>
      <c r="BO76" s="17" t="str">
        <f t="shared" si="9"/>
        <v>N</v>
      </c>
    </row>
    <row r="77" spans="1:67" ht="27" x14ac:dyDescent="0.15">
      <c r="A77" s="17" t="s">
        <v>2500</v>
      </c>
      <c r="B77" s="17">
        <v>3</v>
      </c>
      <c r="C77" s="17">
        <v>2</v>
      </c>
      <c r="D77" s="17">
        <v>12</v>
      </c>
      <c r="E77" s="17" t="s">
        <v>2424</v>
      </c>
      <c r="F77" s="17" t="str">
        <f>IF('ENDC-NRCA'!S80="Y", "Y", IF('ENDC-NRCA'!S80="N", "N", 0))</f>
        <v>N</v>
      </c>
      <c r="G77" s="17" t="b">
        <f>IFERROR(AND(OR(G1:H76,$BK77)=TRUE,IF(SEARCH(G$1,$A77)&gt;0,TRUE,FALSE)),"")</f>
        <v>0</v>
      </c>
      <c r="H77" s="17" t="str">
        <f>IFERROR(AND(OR(H1:H76,$BK77)=TRUE,IF(SEARCH(H$1,$A77)&gt;0,TRUE,FALSE)),"")</f>
        <v/>
      </c>
      <c r="I77" s="17" t="str">
        <f>IFERROR(AND(OR(I1:L76,$BK77)=TRUE,IF(SEARCH(I$1,$A77)&gt;0,TRUE,FALSE)),"")</f>
        <v/>
      </c>
      <c r="J77" s="17" t="str">
        <f>IFERROR(AND(OR(J1:L76,$BK77)=TRUE,IF(SEARCH(J$1,$A77)&gt;0,TRUE,FALSE)),"")</f>
        <v/>
      </c>
      <c r="K77" s="17" t="str">
        <f>IFERROR(AND(OR(K1:L76,$BK77)=TRUE,IF(SEARCH(K$1,$A77)&gt;0,TRUE,FALSE)),"")</f>
        <v/>
      </c>
      <c r="L77" s="17" t="b">
        <f>IFERROR(AND(OR(L1:L76,$BK77)=TRUE,IF(SEARCH(L$1,$A77)&gt;0,TRUE,FALSE)),"")</f>
        <v>0</v>
      </c>
      <c r="M77" s="17" t="b">
        <f>IFERROR(AND(OR(M1:M76,$BK77)=TRUE,IF(SEARCH(M$1,$A77)&gt;0,TRUE,FALSE)),"")</f>
        <v>0</v>
      </c>
      <c r="N77" s="17" t="str">
        <f>IFERROR(AND(OR(N1:Q76,$BK77)=TRUE,IF(SEARCH(N$1,$A77)&gt;0,TRUE,FALSE)),"")</f>
        <v/>
      </c>
      <c r="O77" s="17" t="str">
        <f>IFERROR(AND(OR(O1:Q76,$BK77)=TRUE,IF(SEARCH(O$1,$A77)&gt;0,TRUE,FALSE)),"")</f>
        <v/>
      </c>
      <c r="P77" s="17" t="str">
        <f>IFERROR(AND(OR(P1:Q76,$BK77)=TRUE,IF(SEARCH(P$1,$A77)&gt;0,TRUE,FALSE)),"")</f>
        <v/>
      </c>
      <c r="Q77" s="17" t="str">
        <f>IFERROR(AND(OR(Q1:Q76,$BK77)=TRUE,IF(SEARCH(Q$1,$A77)&gt;0,TRUE,FALSE)),"")</f>
        <v/>
      </c>
      <c r="R77" s="17" t="str">
        <f>IFERROR(AND(OR(R1:S76,$BK77)=TRUE,IF(SEARCH(R$1,$A77)&gt;0,TRUE,FALSE)),"")</f>
        <v/>
      </c>
      <c r="S77" s="17" t="str">
        <f>IFERROR(AND(OR(S1:S76,$BK77)=TRUE,IF(SEARCH(S$1,$A77)&gt;0,TRUE,FALSE)),"")</f>
        <v/>
      </c>
      <c r="T77" s="17" t="b">
        <f>IFERROR(AND(OR(T1:T76,$BK77)=TRUE,IF(SEARCH(T$1,$A77)&gt;0,TRUE,FALSE)),"")</f>
        <v>0</v>
      </c>
      <c r="U77" s="17" t="str">
        <f>IFERROR(AND(OR(U1:V76,$BK77)=TRUE,IF(SEARCH(U$1,$A77)&gt;0,TRUE,FALSE)),"")</f>
        <v/>
      </c>
      <c r="V77" s="17" t="str">
        <f>IFERROR(AND(OR(V1:V76,$BK77)=TRUE,IF(SEARCH(V$1,$A77)&gt;0,TRUE,FALSE)),"")</f>
        <v/>
      </c>
      <c r="W77" s="17" t="str">
        <f>IFERROR(AND(OR(W1:Z76,$BK77)=TRUE,IF(SEARCH(W$1,$A77)&gt;0,TRUE,FALSE)),"")</f>
        <v/>
      </c>
      <c r="X77" s="17" t="str">
        <f>IFERROR(AND(OR(X1:Z76,$BK77)=TRUE,IF(SEARCH(X$1,$A77)&gt;0,TRUE,FALSE)),"")</f>
        <v/>
      </c>
      <c r="Y77" s="17" t="str">
        <f>IFERROR(AND(OR(Y1:Z76,$BK77)=TRUE,IF(SEARCH(Y$1,$A77)&gt;0,TRUE,FALSE)),"")</f>
        <v/>
      </c>
      <c r="Z77" s="17" t="str">
        <f>IFERROR(AND(OR(Z1:Z76,$BK77)=TRUE,IF(SEARCH(Z$1,$A77)&gt;0,TRUE,FALSE)),"")</f>
        <v/>
      </c>
      <c r="AA77" s="17" t="b">
        <f>IFERROR(AND(OR(AA1:AA76,$BK77)=TRUE,IF(SEARCH(AA$1,$A77)&gt;0,TRUE,FALSE)),"")</f>
        <v>0</v>
      </c>
      <c r="AB77" s="17" t="str">
        <f>IFERROR(AND(OR(AB1:AE76,$BK77)=TRUE,IF(SEARCH(AB$1,$A77)&gt;0,TRUE,FALSE)),"")</f>
        <v/>
      </c>
      <c r="AC77" s="17" t="str">
        <f>IFERROR(AND(OR(AC1:AE76,$BK77)=TRUE,IF(SEARCH(AC$1,$A77)&gt;0,TRUE,FALSE)),"")</f>
        <v/>
      </c>
      <c r="AD77" s="17" t="str">
        <f>IFERROR(AND(OR(AD1:AE76,$BK77)=TRUE,IF(SEARCH(AD$1,$A77)&gt;0,TRUE,FALSE)),"")</f>
        <v/>
      </c>
      <c r="AE77" s="17" t="str">
        <f>IFERROR(AND(OR(AE1:AE76,$BK77)=TRUE,IF(SEARCH(AE$1,$A77)&gt;0,TRUE,FALSE)),"")</f>
        <v/>
      </c>
      <c r="AF77" s="17" t="str">
        <f>IFERROR(AND(OR(AF1:AG76,$BK77)=TRUE,IF(SEARCH(AF$1,$A77)&gt;0,TRUE,FALSE)),"")</f>
        <v/>
      </c>
      <c r="AG77" s="17" t="str">
        <f>IFERROR(AND(OR(AG1:AG76,$BK77)=TRUE,IF(SEARCH(AG$1,$A77)&gt;0,TRUE,FALSE)),"")</f>
        <v/>
      </c>
      <c r="AH77" s="17" t="str">
        <f>IFERROR(AND(OR(AH1:AH76,$BK77)=TRUE,IF(SEARCH(AH$1,$A77)&gt;0,TRUE,FALSE)),"")</f>
        <v/>
      </c>
      <c r="AI77" s="17" t="b">
        <f>IFERROR(AND(OR(AI1:AL76,$BK77)=TRUE,IF(SEARCH(AI$1,$A77)&gt;0,TRUE,FALSE)),"")</f>
        <v>0</v>
      </c>
      <c r="AJ77" s="17" t="str">
        <f>IFERROR(AND(OR(AJ1:AL76,$BK77)=TRUE,IF(SEARCH(AJ$1,$A77)&gt;0,TRUE,FALSE)),"")</f>
        <v/>
      </c>
      <c r="AK77" s="17" t="str">
        <f>IFERROR(AND(OR(AK1:AL76,$BK77)=TRUE,IF(SEARCH(AK$1,$A77)&gt;0,TRUE,FALSE)),"")</f>
        <v/>
      </c>
      <c r="AL77" s="17" t="str">
        <f>IFERROR(AND(OR(AL1:AL76,$BK77)=TRUE,IF(SEARCH(AL$1,$A77)&gt;0,TRUE,FALSE)),"")</f>
        <v/>
      </c>
      <c r="AM77" s="17" t="str">
        <f>IFERROR(AND(OR(AM1:AO76,$BK77)=TRUE,IF(SEARCH(AM$1,$A77)&gt;0,TRUE,FALSE)),"")</f>
        <v/>
      </c>
      <c r="AN77" s="17" t="str">
        <f>IFERROR(AND(OR(AN1:AO76,$BK77)=TRUE,IF(SEARCH(AN$1,$A77)&gt;0,TRUE,FALSE)),"")</f>
        <v/>
      </c>
      <c r="AO77" s="17" t="str">
        <f>IFERROR(AND(OR(AO1:AO76,$BK77)=TRUE,IF(SEARCH(AO$1,$A77)&gt;0,TRUE,FALSE)),"")</f>
        <v/>
      </c>
      <c r="AP77" s="17" t="str">
        <f>IFERROR(AND(OR(AO1:AP76,$BK77)=TRUE,IF(SEARCH(AP$1,$A77)&gt;0,TRUE,FALSE)),"")</f>
        <v/>
      </c>
      <c r="AQ77" s="17" t="str">
        <f>IFERROR(AND(OR(AO1:AQ76,$BK77)=TRUE,IF(SEARCH(AQ$1,$A77)&gt;0,TRUE,FALSE)),"")</f>
        <v/>
      </c>
      <c r="AR77" s="17" t="str">
        <f>IFERROR(AND(OR(AO1:AR76,$BK77)=TRUE,IF(SEARCH(AR$1,$A77)&gt;0,TRUE,FALSE)),"")</f>
        <v/>
      </c>
      <c r="AS77" s="17" t="str">
        <f>IFERROR(AND(OR(AO1:AS76,$BK77)=TRUE,IF(SEARCH(AS$1,$A77)&gt;0,TRUE,FALSE)),"")</f>
        <v/>
      </c>
      <c r="AT77" s="17" t="str">
        <f>IFERROR(AND(OR(AO1:AT76,$BK77)=TRUE,IF(SEARCH(AT$1,$A77)&gt;0,TRUE,FALSE)),"")</f>
        <v/>
      </c>
      <c r="AU77" s="17" t="str">
        <f>IFERROR(AND(OR(AO1:AU76,$BK77)=TRUE,IF(SEARCH(AU$1,$A77)&gt;0,TRUE,FALSE)),"")</f>
        <v/>
      </c>
      <c r="AV77" s="17" t="str">
        <f>IFERROR(AND(OR(AO1:AV76,$BK77)=TRUE,IF(SEARCH(AV$1,$A77)&gt;0,TRUE,FALSE)),"")</f>
        <v/>
      </c>
      <c r="AW77" s="17" t="str">
        <f>IFERROR(AND(OR(AO1:AW76,$BK77)=TRUE,IF(SEARCH(AW$1,$A77)&gt;0,TRUE,FALSE)),"")</f>
        <v/>
      </c>
      <c r="AX77" s="17" t="str">
        <f>IFERROR(AND(OR(AO1:AX76,$BK77)=TRUE,IF(SEARCH(AX$1,$A77)&gt;0,TRUE,FALSE)),"")</f>
        <v/>
      </c>
      <c r="AY77" s="17" t="str">
        <f>IFERROR(AND(OR(AO1:AY76,$BK77)=TRUE,IF(SEARCH(AY$1,$A77)&gt;0,TRUE,FALSE)),"")</f>
        <v/>
      </c>
      <c r="AZ77" s="17" t="str">
        <f>IFERROR(AND(OR(AO1:AZ76,$BK77)=TRUE,IF(SEARCH(AZ$1,$A77)&gt;0,TRUE,FALSE)),"")</f>
        <v/>
      </c>
      <c r="BA77" s="17" t="str">
        <f>IFERROR(AND(OR(AO1:BA76,$BK77)=TRUE,IF(SEARCH(BA$1,$A77)&gt;0,TRUE,FALSE)),"")</f>
        <v/>
      </c>
      <c r="BB77" s="17" t="str">
        <f>IFERROR(AND(OR(AO1:BB76,$BK77)=TRUE,IF(SEARCH(BB$1,$A77)&gt;0,TRUE,FALSE)),"")</f>
        <v/>
      </c>
      <c r="BC77" s="17" t="str">
        <f>IFERROR(AND(OR(AO1:BC76,$BK77)=TRUE,IF(SEARCH(BC$1,$A77)&gt;0,TRUE,FALSE)),"")</f>
        <v/>
      </c>
      <c r="BD77" s="17" t="str">
        <f>IFERROR(AND(OR(AO1:BD76,$BK77)=TRUE,IF(SEARCH(BD$1,$A77)&gt;0,TRUE,FALSE)),"")</f>
        <v/>
      </c>
      <c r="BE77" s="17" t="str">
        <f>IFERROR(AND(OR(AO1:BE76,$BK77)=TRUE,IF(SEARCH(BE$1,$A77)&gt;0,TRUE,FALSE)),"")</f>
        <v/>
      </c>
      <c r="BF77" s="17" t="str">
        <f>IFERROR(AND(OR(AO1:BF76,$BK77)=TRUE,IF(SEARCH(BF$1,$A77)&gt;0,TRUE,FALSE)),"")</f>
        <v/>
      </c>
      <c r="BG77" s="17" t="str">
        <f>IFERROR(AND(OR(AO1:BG76,$BK77)=TRUE,IF(SEARCH(BG$1,$A77)&gt;0,TRUE,FALSE)),"")</f>
        <v/>
      </c>
      <c r="BH77" s="17" t="str">
        <f>IFERROR(AND(OR(AO1:BH76,$BK77)=TRUE,IF(SEARCH(BH$1,$A77)&gt;0,TRUE,FALSE)),"")</f>
        <v/>
      </c>
      <c r="BI77" s="17">
        <f t="shared" si="5"/>
        <v>0</v>
      </c>
      <c r="BJ77" s="17" t="b">
        <f t="shared" si="6"/>
        <v>0</v>
      </c>
      <c r="BK77" s="17" t="b">
        <f t="shared" si="7"/>
        <v>0</v>
      </c>
      <c r="BL77" s="17" t="b">
        <f t="shared" si="8"/>
        <v>0</v>
      </c>
      <c r="BM77" s="17" t="b">
        <f>IF(D77&gt;INDEX('Overview (RESPONSES REQUIRED)'!$F$60:$F$63,MATCH(E77,'Overview (RESPONSES REQUIRED)'!$B$60:$B$63,0)),FALSE,TRUE)</f>
        <v>0</v>
      </c>
      <c r="BN77" s="17" t="b">
        <f>IF(INDEX('Overview (RESPONSES REQUIRED)'!$D$60:$D$63,MATCH(E77,'Overview (RESPONSES REQUIRED)'!$B$60:$B$63,0)) = "Y", TRUE, FALSE)</f>
        <v>0</v>
      </c>
      <c r="BO77" s="17" t="str">
        <f t="shared" si="9"/>
        <v>N</v>
      </c>
    </row>
    <row r="78" spans="1:67" ht="27" x14ac:dyDescent="0.15">
      <c r="A78" s="17" t="s">
        <v>2501</v>
      </c>
      <c r="B78" s="17">
        <v>3</v>
      </c>
      <c r="C78" s="17">
        <v>2</v>
      </c>
      <c r="D78" s="17">
        <v>12</v>
      </c>
      <c r="E78" s="17" t="s">
        <v>2424</v>
      </c>
      <c r="F78" s="17" t="str">
        <f>IF('ENDC-NRCA'!S81="Y", "Y", IF('ENDC-NRCA'!S81="N", "N", 0))</f>
        <v>N</v>
      </c>
      <c r="G78" s="17" t="b">
        <f>IFERROR(AND(OR(G1:H77,$BK78)=TRUE,IF(SEARCH(G$1,$A78)&gt;0,TRUE,FALSE)),"")</f>
        <v>0</v>
      </c>
      <c r="H78" s="17" t="str">
        <f>IFERROR(AND(OR(H1:H77,$BK78)=TRUE,IF(SEARCH(H$1,$A78)&gt;0,TRUE,FALSE)),"")</f>
        <v/>
      </c>
      <c r="I78" s="17" t="str">
        <f>IFERROR(AND(OR(I1:L77,$BK78)=TRUE,IF(SEARCH(I$1,$A78)&gt;0,TRUE,FALSE)),"")</f>
        <v/>
      </c>
      <c r="J78" s="17" t="str">
        <f>IFERROR(AND(OR(J1:L77,$BK78)=TRUE,IF(SEARCH(J$1,$A78)&gt;0,TRUE,FALSE)),"")</f>
        <v/>
      </c>
      <c r="K78" s="17" t="str">
        <f>IFERROR(AND(OR(K1:L77,$BK78)=TRUE,IF(SEARCH(K$1,$A78)&gt;0,TRUE,FALSE)),"")</f>
        <v/>
      </c>
      <c r="L78" s="17" t="str">
        <f>IFERROR(AND(OR(L1:L77,$BK78)=TRUE,IF(SEARCH(L$1,$A78)&gt;0,TRUE,FALSE)),"")</f>
        <v/>
      </c>
      <c r="M78" s="17" t="b">
        <f>IFERROR(AND(OR(M1:M77,$BK78)=TRUE,IF(SEARCH(M$1,$A78)&gt;0,TRUE,FALSE)),"")</f>
        <v>0</v>
      </c>
      <c r="N78" s="17" t="str">
        <f>IFERROR(AND(OR(N1:Q77,$BK78)=TRUE,IF(SEARCH(N$1,$A78)&gt;0,TRUE,FALSE)),"")</f>
        <v/>
      </c>
      <c r="O78" s="17" t="str">
        <f>IFERROR(AND(OR(O1:Q77,$BK78)=TRUE,IF(SEARCH(O$1,$A78)&gt;0,TRUE,FALSE)),"")</f>
        <v/>
      </c>
      <c r="P78" s="17" t="str">
        <f>IFERROR(AND(OR(P1:Q77,$BK78)=TRUE,IF(SEARCH(P$1,$A78)&gt;0,TRUE,FALSE)),"")</f>
        <v/>
      </c>
      <c r="Q78" s="17" t="b">
        <f>IFERROR(AND(OR(Q1:Q77,$BK78)=TRUE,IF(SEARCH(Q$1,$A78)&gt;0,TRUE,FALSE)),"")</f>
        <v>0</v>
      </c>
      <c r="R78" s="17" t="str">
        <f>IFERROR(AND(OR(R1:S77,$BK78)=TRUE,IF(SEARCH(R$1,$A78)&gt;0,TRUE,FALSE)),"")</f>
        <v/>
      </c>
      <c r="S78" s="17" t="str">
        <f>IFERROR(AND(OR(S1:S77,$BK78)=TRUE,IF(SEARCH(S$1,$A78)&gt;0,TRUE,FALSE)),"")</f>
        <v/>
      </c>
      <c r="T78" s="17" t="b">
        <f>IFERROR(AND(OR(T1:T77,$BK78)=TRUE,IF(SEARCH(T$1,$A78)&gt;0,TRUE,FALSE)),"")</f>
        <v>0</v>
      </c>
      <c r="U78" s="17" t="str">
        <f>IFERROR(AND(OR(U1:V77,$BK78)=TRUE,IF(SEARCH(U$1,$A78)&gt;0,TRUE,FALSE)),"")</f>
        <v/>
      </c>
      <c r="V78" s="17" t="str">
        <f>IFERROR(AND(OR(V1:V77,$BK78)=TRUE,IF(SEARCH(V$1,$A78)&gt;0,TRUE,FALSE)),"")</f>
        <v/>
      </c>
      <c r="W78" s="17" t="str">
        <f>IFERROR(AND(OR(W1:Z77,$BK78)=TRUE,IF(SEARCH(W$1,$A78)&gt;0,TRUE,FALSE)),"")</f>
        <v/>
      </c>
      <c r="X78" s="17" t="str">
        <f>IFERROR(AND(OR(X1:Z77,$BK78)=TRUE,IF(SEARCH(X$1,$A78)&gt;0,TRUE,FALSE)),"")</f>
        <v/>
      </c>
      <c r="Y78" s="17" t="str">
        <f>IFERROR(AND(OR(Y1:Z77,$BK78)=TRUE,IF(SEARCH(Y$1,$A78)&gt;0,TRUE,FALSE)),"")</f>
        <v/>
      </c>
      <c r="Z78" s="17" t="str">
        <f>IFERROR(AND(OR(Z1:Z77,$BK78)=TRUE,IF(SEARCH(Z$1,$A78)&gt;0,TRUE,FALSE)),"")</f>
        <v/>
      </c>
      <c r="AA78" s="17" t="b">
        <f>IFERROR(AND(OR(AA1:AA77,$BK78)=TRUE,IF(SEARCH(AA$1,$A78)&gt;0,TRUE,FALSE)),"")</f>
        <v>0</v>
      </c>
      <c r="AB78" s="17" t="str">
        <f>IFERROR(AND(OR(AB1:AE77,$BK78)=TRUE,IF(SEARCH(AB$1,$A78)&gt;0,TRUE,FALSE)),"")</f>
        <v/>
      </c>
      <c r="AC78" s="17" t="str">
        <f>IFERROR(AND(OR(AC1:AE77,$BK78)=TRUE,IF(SEARCH(AC$1,$A78)&gt;0,TRUE,FALSE)),"")</f>
        <v/>
      </c>
      <c r="AD78" s="17" t="str">
        <f>IFERROR(AND(OR(AD1:AE77,$BK78)=TRUE,IF(SEARCH(AD$1,$A78)&gt;0,TRUE,FALSE)),"")</f>
        <v/>
      </c>
      <c r="AE78" s="17" t="str">
        <f>IFERROR(AND(OR(AE1:AE77,$BK78)=TRUE,IF(SEARCH(AE$1,$A78)&gt;0,TRUE,FALSE)),"")</f>
        <v/>
      </c>
      <c r="AF78" s="17" t="str">
        <f>IFERROR(AND(OR(AF1:AG77,$BK78)=TRUE,IF(SEARCH(AF$1,$A78)&gt;0,TRUE,FALSE)),"")</f>
        <v/>
      </c>
      <c r="AG78" s="17" t="str">
        <f>IFERROR(AND(OR(AG1:AG77,$BK78)=TRUE,IF(SEARCH(AG$1,$A78)&gt;0,TRUE,FALSE)),"")</f>
        <v/>
      </c>
      <c r="AH78" s="17" t="str">
        <f>IFERROR(AND(OR(AH1:AH77,$BK78)=TRUE,IF(SEARCH(AH$1,$A78)&gt;0,TRUE,FALSE)),"")</f>
        <v/>
      </c>
      <c r="AI78" s="17" t="b">
        <f>IFERROR(AND(OR(AI1:AL77,$BK78)=TRUE,IF(SEARCH(AI$1,$A78)&gt;0,TRUE,FALSE)),"")</f>
        <v>0</v>
      </c>
      <c r="AJ78" s="17" t="str">
        <f>IFERROR(AND(OR(AJ1:AL77,$BK78)=TRUE,IF(SEARCH(AJ$1,$A78)&gt;0,TRUE,FALSE)),"")</f>
        <v/>
      </c>
      <c r="AK78" s="17" t="str">
        <f>IFERROR(AND(OR(AK1:AL77,$BK78)=TRUE,IF(SEARCH(AK$1,$A78)&gt;0,TRUE,FALSE)),"")</f>
        <v/>
      </c>
      <c r="AL78" s="17" t="str">
        <f>IFERROR(AND(OR(AL1:AL77,$BK78)=TRUE,IF(SEARCH(AL$1,$A78)&gt;0,TRUE,FALSE)),"")</f>
        <v/>
      </c>
      <c r="AM78" s="17" t="str">
        <f>IFERROR(AND(OR(AM1:AO77,$BK78)=TRUE,IF(SEARCH(AM$1,$A78)&gt;0,TRUE,FALSE)),"")</f>
        <v/>
      </c>
      <c r="AN78" s="17" t="str">
        <f>IFERROR(AND(OR(AN1:AO77,$BK78)=TRUE,IF(SEARCH(AN$1,$A78)&gt;0,TRUE,FALSE)),"")</f>
        <v/>
      </c>
      <c r="AO78" s="17" t="str">
        <f>IFERROR(AND(OR(AO1:AO77,$BK78)=TRUE,IF(SEARCH(AO$1,$A78)&gt;0,TRUE,FALSE)),"")</f>
        <v/>
      </c>
      <c r="AP78" s="17" t="str">
        <f>IFERROR(AND(OR(AO1:AP77,$BK78)=TRUE,IF(SEARCH(AP$1,$A78)&gt;0,TRUE,FALSE)),"")</f>
        <v/>
      </c>
      <c r="AQ78" s="17" t="str">
        <f>IFERROR(AND(OR(AO1:AQ77,$BK78)=TRUE,IF(SEARCH(AQ$1,$A78)&gt;0,TRUE,FALSE)),"")</f>
        <v/>
      </c>
      <c r="AR78" s="17" t="str">
        <f>IFERROR(AND(OR(AO1:AR77,$BK78)=TRUE,IF(SEARCH(AR$1,$A78)&gt;0,TRUE,FALSE)),"")</f>
        <v/>
      </c>
      <c r="AS78" s="17" t="str">
        <f>IFERROR(AND(OR(AO1:AS77,$BK78)=TRUE,IF(SEARCH(AS$1,$A78)&gt;0,TRUE,FALSE)),"")</f>
        <v/>
      </c>
      <c r="AT78" s="17" t="str">
        <f>IFERROR(AND(OR(AO1:AT77,$BK78)=TRUE,IF(SEARCH(AT$1,$A78)&gt;0,TRUE,FALSE)),"")</f>
        <v/>
      </c>
      <c r="AU78" s="17" t="str">
        <f>IFERROR(AND(OR(AO1:AU77,$BK78)=TRUE,IF(SEARCH(AU$1,$A78)&gt;0,TRUE,FALSE)),"")</f>
        <v/>
      </c>
      <c r="AV78" s="17" t="str">
        <f>IFERROR(AND(OR(AO1:AV77,$BK78)=TRUE,IF(SEARCH(AV$1,$A78)&gt;0,TRUE,FALSE)),"")</f>
        <v/>
      </c>
      <c r="AW78" s="17" t="str">
        <f>IFERROR(AND(OR(AO1:AW77,$BK78)=TRUE,IF(SEARCH(AW$1,$A78)&gt;0,TRUE,FALSE)),"")</f>
        <v/>
      </c>
      <c r="AX78" s="17" t="str">
        <f>IFERROR(AND(OR(AO1:AX77,$BK78)=TRUE,IF(SEARCH(AX$1,$A78)&gt;0,TRUE,FALSE)),"")</f>
        <v/>
      </c>
      <c r="AY78" s="17" t="str">
        <f>IFERROR(AND(OR(AO1:AY77,$BK78)=TRUE,IF(SEARCH(AY$1,$A78)&gt;0,TRUE,FALSE)),"")</f>
        <v/>
      </c>
      <c r="AZ78" s="17" t="str">
        <f>IFERROR(AND(OR(AO1:AZ77,$BK78)=TRUE,IF(SEARCH(AZ$1,$A78)&gt;0,TRUE,FALSE)),"")</f>
        <v/>
      </c>
      <c r="BA78" s="17" t="str">
        <f>IFERROR(AND(OR(AO1:BA77,$BK78)=TRUE,IF(SEARCH(BA$1,$A78)&gt;0,TRUE,FALSE)),"")</f>
        <v/>
      </c>
      <c r="BB78" s="17" t="str">
        <f>IFERROR(AND(OR(AO1:BB77,$BK78)=TRUE,IF(SEARCH(BB$1,$A78)&gt;0,TRUE,FALSE)),"")</f>
        <v/>
      </c>
      <c r="BC78" s="17" t="str">
        <f>IFERROR(AND(OR(AO1:BC77,$BK78)=TRUE,IF(SEARCH(BC$1,$A78)&gt;0,TRUE,FALSE)),"")</f>
        <v/>
      </c>
      <c r="BD78" s="17" t="str">
        <f>IFERROR(AND(OR(AO1:BD77,$BK78)=TRUE,IF(SEARCH(BD$1,$A78)&gt;0,TRUE,FALSE)),"")</f>
        <v/>
      </c>
      <c r="BE78" s="17" t="str">
        <f>IFERROR(AND(OR(AO1:BE77,$BK78)=TRUE,IF(SEARCH(BE$1,$A78)&gt;0,TRUE,FALSE)),"")</f>
        <v/>
      </c>
      <c r="BF78" s="17" t="str">
        <f>IFERROR(AND(OR(AO1:BF77,$BK78)=TRUE,IF(SEARCH(BF$1,$A78)&gt;0,TRUE,FALSE)),"")</f>
        <v/>
      </c>
      <c r="BG78" s="17" t="str">
        <f>IFERROR(AND(OR(AO1:BG77,$BK78)=TRUE,IF(SEARCH(BG$1,$A78)&gt;0,TRUE,FALSE)),"")</f>
        <v/>
      </c>
      <c r="BH78" s="17" t="str">
        <f>IFERROR(AND(OR(AO1:BH77,$BK78)=TRUE,IF(SEARCH(BH$1,$A78)&gt;0,TRUE,FALSE)),"")</f>
        <v/>
      </c>
      <c r="BI78" s="17">
        <f t="shared" si="5"/>
        <v>0</v>
      </c>
      <c r="BJ78" s="17" t="b">
        <f t="shared" si="6"/>
        <v>0</v>
      </c>
      <c r="BK78" s="17" t="b">
        <f t="shared" si="7"/>
        <v>0</v>
      </c>
      <c r="BL78" s="17" t="b">
        <f t="shared" si="8"/>
        <v>0</v>
      </c>
      <c r="BM78" s="17" t="b">
        <f>IF(D78&gt;INDEX('Overview (RESPONSES REQUIRED)'!$F$60:$F$63,MATCH(E78,'Overview (RESPONSES REQUIRED)'!$B$60:$B$63,0)),FALSE,TRUE)</f>
        <v>0</v>
      </c>
      <c r="BN78" s="17" t="b">
        <f>IF(INDEX('Overview (RESPONSES REQUIRED)'!$D$60:$D$63,MATCH(E78,'Overview (RESPONSES REQUIRED)'!$B$60:$B$63,0)) = "Y", TRUE, FALSE)</f>
        <v>0</v>
      </c>
      <c r="BO78" s="17" t="str">
        <f t="shared" si="9"/>
        <v>N</v>
      </c>
    </row>
    <row r="79" spans="1:67" ht="27" x14ac:dyDescent="0.15">
      <c r="A79" s="17" t="s">
        <v>2502</v>
      </c>
      <c r="B79" s="17">
        <v>3</v>
      </c>
      <c r="C79" s="17">
        <v>2</v>
      </c>
      <c r="D79" s="17">
        <v>12</v>
      </c>
      <c r="E79" s="17" t="s">
        <v>2424</v>
      </c>
      <c r="F79" s="17" t="str">
        <f>IF('ENDC-NRCA'!S82="Y", "Y", IF('ENDC-NRCA'!S82="N", "N", 0))</f>
        <v>N</v>
      </c>
      <c r="G79" s="17" t="str">
        <f>IFERROR(AND(OR(G1:H78,$BK79)=TRUE,IF(SEARCH(G$1,$A79)&gt;0,TRUE,FALSE)),"")</f>
        <v/>
      </c>
      <c r="H79" s="17" t="str">
        <f>IFERROR(AND(OR(H1:H78,$BK79)=TRUE,IF(SEARCH(H$1,$A79)&gt;0,TRUE,FALSE)),"")</f>
        <v/>
      </c>
      <c r="I79" s="17" t="str">
        <f>IFERROR(AND(OR(I1:L78,$BK79)=TRUE,IF(SEARCH(I$1,$A79)&gt;0,TRUE,FALSE)),"")</f>
        <v/>
      </c>
      <c r="J79" s="17" t="str">
        <f>IFERROR(AND(OR(J1:L78,$BK79)=TRUE,IF(SEARCH(J$1,$A79)&gt;0,TRUE,FALSE)),"")</f>
        <v/>
      </c>
      <c r="K79" s="17" t="str">
        <f>IFERROR(AND(OR(K1:L78,$BK79)=TRUE,IF(SEARCH(K$1,$A79)&gt;0,TRUE,FALSE)),"")</f>
        <v/>
      </c>
      <c r="L79" s="17" t="b">
        <f>IFERROR(AND(OR(L1:L78,$BK79)=TRUE,IF(SEARCH(L$1,$A79)&gt;0,TRUE,FALSE)),"")</f>
        <v>0</v>
      </c>
      <c r="M79" s="17" t="b">
        <f>IFERROR(AND(OR(M1:M78,$BK79)=TRUE,IF(SEARCH(M$1,$A79)&gt;0,TRUE,FALSE)),"")</f>
        <v>0</v>
      </c>
      <c r="N79" s="17" t="b">
        <f>IFERROR(AND(OR(N1:Q78,$BK79)=TRUE,IF(SEARCH(N$1,$A79)&gt;0,TRUE,FALSE)),"")</f>
        <v>0</v>
      </c>
      <c r="O79" s="17" t="str">
        <f>IFERROR(AND(OR(O1:Q78,$BK79)=TRUE,IF(SEARCH(O$1,$A79)&gt;0,TRUE,FALSE)),"")</f>
        <v/>
      </c>
      <c r="P79" s="17" t="str">
        <f>IFERROR(AND(OR(P1:Q78,$BK79)=TRUE,IF(SEARCH(P$1,$A79)&gt;0,TRUE,FALSE)),"")</f>
        <v/>
      </c>
      <c r="Q79" s="17" t="str">
        <f>IFERROR(AND(OR(Q1:Q78,$BK79)=TRUE,IF(SEARCH(Q$1,$A79)&gt;0,TRUE,FALSE)),"")</f>
        <v/>
      </c>
      <c r="R79" s="17" t="str">
        <f>IFERROR(AND(OR(R1:S78,$BK79)=TRUE,IF(SEARCH(R$1,$A79)&gt;0,TRUE,FALSE)),"")</f>
        <v/>
      </c>
      <c r="S79" s="17" t="str">
        <f>IFERROR(AND(OR(S1:S78,$BK79)=TRUE,IF(SEARCH(S$1,$A79)&gt;0,TRUE,FALSE)),"")</f>
        <v/>
      </c>
      <c r="T79" s="17" t="b">
        <f>IFERROR(AND(OR(T1:T78,$BK79)=TRUE,IF(SEARCH(T$1,$A79)&gt;0,TRUE,FALSE)),"")</f>
        <v>0</v>
      </c>
      <c r="U79" s="17" t="str">
        <f>IFERROR(AND(OR(U1:V78,$BK79)=TRUE,IF(SEARCH(U$1,$A79)&gt;0,TRUE,FALSE)),"")</f>
        <v/>
      </c>
      <c r="V79" s="17" t="str">
        <f>IFERROR(AND(OR(V1:V78,$BK79)=TRUE,IF(SEARCH(V$1,$A79)&gt;0,TRUE,FALSE)),"")</f>
        <v/>
      </c>
      <c r="W79" s="17" t="str">
        <f>IFERROR(AND(OR(W1:Z78,$BK79)=TRUE,IF(SEARCH(W$1,$A79)&gt;0,TRUE,FALSE)),"")</f>
        <v/>
      </c>
      <c r="X79" s="17" t="str">
        <f>IFERROR(AND(OR(X1:Z78,$BK79)=TRUE,IF(SEARCH(X$1,$A79)&gt;0,TRUE,FALSE)),"")</f>
        <v/>
      </c>
      <c r="Y79" s="17" t="str">
        <f>IFERROR(AND(OR(Y1:Z78,$BK79)=TRUE,IF(SEARCH(Y$1,$A79)&gt;0,TRUE,FALSE)),"")</f>
        <v/>
      </c>
      <c r="Z79" s="17" t="str">
        <f>IFERROR(AND(OR(Z1:Z78,$BK79)=TRUE,IF(SEARCH(Z$1,$A79)&gt;0,TRUE,FALSE)),"")</f>
        <v/>
      </c>
      <c r="AA79" s="17" t="b">
        <f>IFERROR(AND(OR(AA1:AA78,$BK79)=TRUE,IF(SEARCH(AA$1,$A79)&gt;0,TRUE,FALSE)),"")</f>
        <v>0</v>
      </c>
      <c r="AB79" s="17" t="str">
        <f>IFERROR(AND(OR(AB1:AE78,$BK79)=TRUE,IF(SEARCH(AB$1,$A79)&gt;0,TRUE,FALSE)),"")</f>
        <v/>
      </c>
      <c r="AC79" s="17" t="str">
        <f>IFERROR(AND(OR(AC1:AE78,$BK79)=TRUE,IF(SEARCH(AC$1,$A79)&gt;0,TRUE,FALSE)),"")</f>
        <v/>
      </c>
      <c r="AD79" s="17" t="str">
        <f>IFERROR(AND(OR(AD1:AE78,$BK79)=TRUE,IF(SEARCH(AD$1,$A79)&gt;0,TRUE,FALSE)),"")</f>
        <v/>
      </c>
      <c r="AE79" s="17" t="str">
        <f>IFERROR(AND(OR(AE1:AE78,$BK79)=TRUE,IF(SEARCH(AE$1,$A79)&gt;0,TRUE,FALSE)),"")</f>
        <v/>
      </c>
      <c r="AF79" s="17" t="str">
        <f>IFERROR(AND(OR(AF1:AG78,$BK79)=TRUE,IF(SEARCH(AF$1,$A79)&gt;0,TRUE,FALSE)),"")</f>
        <v/>
      </c>
      <c r="AG79" s="17" t="str">
        <f>IFERROR(AND(OR(AG1:AG78,$BK79)=TRUE,IF(SEARCH(AG$1,$A79)&gt;0,TRUE,FALSE)),"")</f>
        <v/>
      </c>
      <c r="AH79" s="17" t="str">
        <f>IFERROR(AND(OR(AH1:AH78,$BK79)=TRUE,IF(SEARCH(AH$1,$A79)&gt;0,TRUE,FALSE)),"")</f>
        <v/>
      </c>
      <c r="AI79" s="17" t="b">
        <f>IFERROR(AND(OR(AI1:AL78,$BK79)=TRUE,IF(SEARCH(AI$1,$A79)&gt;0,TRUE,FALSE)),"")</f>
        <v>0</v>
      </c>
      <c r="AJ79" s="17" t="str">
        <f>IFERROR(AND(OR(AJ1:AL78,$BK79)=TRUE,IF(SEARCH(AJ$1,$A79)&gt;0,TRUE,FALSE)),"")</f>
        <v/>
      </c>
      <c r="AK79" s="17" t="str">
        <f>IFERROR(AND(OR(AK1:AL78,$BK79)=TRUE,IF(SEARCH(AK$1,$A79)&gt;0,TRUE,FALSE)),"")</f>
        <v/>
      </c>
      <c r="AL79" s="17" t="str">
        <f>IFERROR(AND(OR(AL1:AL78,$BK79)=TRUE,IF(SEARCH(AL$1,$A79)&gt;0,TRUE,FALSE)),"")</f>
        <v/>
      </c>
      <c r="AM79" s="17" t="str">
        <f>IFERROR(AND(OR(AM1:AO78,$BK79)=TRUE,IF(SEARCH(AM$1,$A79)&gt;0,TRUE,FALSE)),"")</f>
        <v/>
      </c>
      <c r="AN79" s="17" t="str">
        <f>IFERROR(AND(OR(AN1:AO78,$BK79)=TRUE,IF(SEARCH(AN$1,$A79)&gt;0,TRUE,FALSE)),"")</f>
        <v/>
      </c>
      <c r="AO79" s="17" t="str">
        <f>IFERROR(AND(OR(AO1:AO78,$BK79)=TRUE,IF(SEARCH(AO$1,$A79)&gt;0,TRUE,FALSE)),"")</f>
        <v/>
      </c>
      <c r="AP79" s="17" t="str">
        <f>IFERROR(AND(OR(AO1:AP78,$BK79)=TRUE,IF(SEARCH(AP$1,$A79)&gt;0,TRUE,FALSE)),"")</f>
        <v/>
      </c>
      <c r="AQ79" s="17" t="str">
        <f>IFERROR(AND(OR(AO1:AQ78,$BK79)=TRUE,IF(SEARCH(AQ$1,$A79)&gt;0,TRUE,FALSE)),"")</f>
        <v/>
      </c>
      <c r="AR79" s="17" t="str">
        <f>IFERROR(AND(OR(AO1:AR78,$BK79)=TRUE,IF(SEARCH(AR$1,$A79)&gt;0,TRUE,FALSE)),"")</f>
        <v/>
      </c>
      <c r="AS79" s="17" t="str">
        <f>IFERROR(AND(OR(AO1:AS78,$BK79)=TRUE,IF(SEARCH(AS$1,$A79)&gt;0,TRUE,FALSE)),"")</f>
        <v/>
      </c>
      <c r="AT79" s="17" t="str">
        <f>IFERROR(AND(OR(AO1:AT78,$BK79)=TRUE,IF(SEARCH(AT$1,$A79)&gt;0,TRUE,FALSE)),"")</f>
        <v/>
      </c>
      <c r="AU79" s="17" t="str">
        <f>IFERROR(AND(OR(AO1:AU78,$BK79)=TRUE,IF(SEARCH(AU$1,$A79)&gt;0,TRUE,FALSE)),"")</f>
        <v/>
      </c>
      <c r="AV79" s="17" t="str">
        <f>IFERROR(AND(OR(AO1:AV78,$BK79)=TRUE,IF(SEARCH(AV$1,$A79)&gt;0,TRUE,FALSE)),"")</f>
        <v/>
      </c>
      <c r="AW79" s="17" t="str">
        <f>IFERROR(AND(OR(AO1:AW78,$BK79)=TRUE,IF(SEARCH(AW$1,$A79)&gt;0,TRUE,FALSE)),"")</f>
        <v/>
      </c>
      <c r="AX79" s="17" t="str">
        <f>IFERROR(AND(OR(AO1:AX78,$BK79)=TRUE,IF(SEARCH(AX$1,$A79)&gt;0,TRUE,FALSE)),"")</f>
        <v/>
      </c>
      <c r="AY79" s="17" t="str">
        <f>IFERROR(AND(OR(AO1:AY78,$BK79)=TRUE,IF(SEARCH(AY$1,$A79)&gt;0,TRUE,FALSE)),"")</f>
        <v/>
      </c>
      <c r="AZ79" s="17" t="str">
        <f>IFERROR(AND(OR(AO1:AZ78,$BK79)=TRUE,IF(SEARCH(AZ$1,$A79)&gt;0,TRUE,FALSE)),"")</f>
        <v/>
      </c>
      <c r="BA79" s="17" t="str">
        <f>IFERROR(AND(OR(AO1:BA78,$BK79)=TRUE,IF(SEARCH(BA$1,$A79)&gt;0,TRUE,FALSE)),"")</f>
        <v/>
      </c>
      <c r="BB79" s="17" t="str">
        <f>IFERROR(AND(OR(AO1:BB78,$BK79)=TRUE,IF(SEARCH(BB$1,$A79)&gt;0,TRUE,FALSE)),"")</f>
        <v/>
      </c>
      <c r="BC79" s="17" t="str">
        <f>IFERROR(AND(OR(AO1:BC78,$BK79)=TRUE,IF(SEARCH(BC$1,$A79)&gt;0,TRUE,FALSE)),"")</f>
        <v/>
      </c>
      <c r="BD79" s="17" t="str">
        <f>IFERROR(AND(OR(AO1:BD78,$BK79)=TRUE,IF(SEARCH(BD$1,$A79)&gt;0,TRUE,FALSE)),"")</f>
        <v/>
      </c>
      <c r="BE79" s="17" t="str">
        <f>IFERROR(AND(OR(AO1:BE78,$BK79)=TRUE,IF(SEARCH(BE$1,$A79)&gt;0,TRUE,FALSE)),"")</f>
        <v/>
      </c>
      <c r="BF79" s="17" t="str">
        <f>IFERROR(AND(OR(AO1:BF78,$BK79)=TRUE,IF(SEARCH(BF$1,$A79)&gt;0,TRUE,FALSE)),"")</f>
        <v/>
      </c>
      <c r="BG79" s="17" t="str">
        <f>IFERROR(AND(OR(AO1:BG78,$BK79)=TRUE,IF(SEARCH(BG$1,$A79)&gt;0,TRUE,FALSE)),"")</f>
        <v/>
      </c>
      <c r="BH79" s="17" t="str">
        <f>IFERROR(AND(OR(AO1:BH78,$BK79)=TRUE,IF(SEARCH(BH$1,$A79)&gt;0,TRUE,FALSE)),"")</f>
        <v/>
      </c>
      <c r="BI79" s="17">
        <f t="shared" si="5"/>
        <v>0</v>
      </c>
      <c r="BJ79" s="17" t="b">
        <f t="shared" si="6"/>
        <v>0</v>
      </c>
      <c r="BK79" s="17" t="b">
        <f t="shared" si="7"/>
        <v>0</v>
      </c>
      <c r="BL79" s="17" t="b">
        <f t="shared" si="8"/>
        <v>0</v>
      </c>
      <c r="BM79" s="17" t="b">
        <f>IF(D79&gt;INDEX('Overview (RESPONSES REQUIRED)'!$F$60:$F$63,MATCH(E79,'Overview (RESPONSES REQUIRED)'!$B$60:$B$63,0)),FALSE,TRUE)</f>
        <v>0</v>
      </c>
      <c r="BN79" s="17" t="b">
        <f>IF(INDEX('Overview (RESPONSES REQUIRED)'!$D$60:$D$63,MATCH(E79,'Overview (RESPONSES REQUIRED)'!$B$60:$B$63,0)) = "Y", TRUE, FALSE)</f>
        <v>0</v>
      </c>
      <c r="BO79" s="17" t="str">
        <f t="shared" si="9"/>
        <v>N</v>
      </c>
    </row>
    <row r="80" spans="1:67" ht="27" x14ac:dyDescent="0.15">
      <c r="A80" s="17" t="s">
        <v>2503</v>
      </c>
      <c r="B80" s="17">
        <v>3</v>
      </c>
      <c r="C80" s="17">
        <v>2</v>
      </c>
      <c r="D80" s="17">
        <v>12</v>
      </c>
      <c r="E80" s="17" t="s">
        <v>2424</v>
      </c>
      <c r="F80" s="17" t="str">
        <f>IF('ENDC-NRCA'!S83="Y", "Y", IF('ENDC-NRCA'!S83="N", "N", 0))</f>
        <v>N</v>
      </c>
      <c r="G80" s="17" t="str">
        <f>IFERROR(AND(OR(G1:H79,$BK80)=TRUE,IF(SEARCH(G$1,$A80)&gt;0,TRUE,FALSE)),"")</f>
        <v/>
      </c>
      <c r="H80" s="17" t="str">
        <f>IFERROR(AND(OR(H1:H79,$BK80)=TRUE,IF(SEARCH(H$1,$A80)&gt;0,TRUE,FALSE)),"")</f>
        <v/>
      </c>
      <c r="I80" s="17" t="b">
        <f>IFERROR(AND(OR(I1:L79,$BK80)=TRUE,IF(SEARCH(I$1,$A80)&gt;0,TRUE,FALSE)),"")</f>
        <v>0</v>
      </c>
      <c r="J80" s="17" t="str">
        <f>IFERROR(AND(OR(J1:L79,$BK80)=TRUE,IF(SEARCH(J$1,$A80)&gt;0,TRUE,FALSE)),"")</f>
        <v/>
      </c>
      <c r="K80" s="17" t="str">
        <f>IFERROR(AND(OR(K1:L79,$BK80)=TRUE,IF(SEARCH(K$1,$A80)&gt;0,TRUE,FALSE)),"")</f>
        <v/>
      </c>
      <c r="L80" s="17" t="str">
        <f>IFERROR(AND(OR(L1:L79,$BK80)=TRUE,IF(SEARCH(L$1,$A80)&gt;0,TRUE,FALSE)),"")</f>
        <v/>
      </c>
      <c r="M80" s="17" t="b">
        <f>IFERROR(AND(OR(M1:M79,$BK80)=TRUE,IF(SEARCH(M$1,$A80)&gt;0,TRUE,FALSE)),"")</f>
        <v>0</v>
      </c>
      <c r="N80" s="17" t="str">
        <f>IFERROR(AND(OR(N1:Q79,$BK80)=TRUE,IF(SEARCH(N$1,$A80)&gt;0,TRUE,FALSE)),"")</f>
        <v/>
      </c>
      <c r="O80" s="17" t="str">
        <f>IFERROR(AND(OR(O1:Q79,$BK80)=TRUE,IF(SEARCH(O$1,$A80)&gt;0,TRUE,FALSE)),"")</f>
        <v/>
      </c>
      <c r="P80" s="17" t="str">
        <f>IFERROR(AND(OR(P1:Q79,$BK80)=TRUE,IF(SEARCH(P$1,$A80)&gt;0,TRUE,FALSE)),"")</f>
        <v/>
      </c>
      <c r="Q80" s="17" t="b">
        <f>IFERROR(AND(OR(Q1:Q79,$BK80)=TRUE,IF(SEARCH(Q$1,$A80)&gt;0,TRUE,FALSE)),"")</f>
        <v>0</v>
      </c>
      <c r="R80" s="17" t="str">
        <f>IFERROR(AND(OR(R1:S79,$BK80)=TRUE,IF(SEARCH(R$1,$A80)&gt;0,TRUE,FALSE)),"")</f>
        <v/>
      </c>
      <c r="S80" s="17" t="str">
        <f>IFERROR(AND(OR(S1:S79,$BK80)=TRUE,IF(SEARCH(S$1,$A80)&gt;0,TRUE,FALSE)),"")</f>
        <v/>
      </c>
      <c r="T80" s="17" t="b">
        <f>IFERROR(AND(OR(T1:T79,$BK80)=TRUE,IF(SEARCH(T$1,$A80)&gt;0,TRUE,FALSE)),"")</f>
        <v>0</v>
      </c>
      <c r="U80" s="17" t="str">
        <f>IFERROR(AND(OR(U1:V79,$BK80)=TRUE,IF(SEARCH(U$1,$A80)&gt;0,TRUE,FALSE)),"")</f>
        <v/>
      </c>
      <c r="V80" s="17" t="str">
        <f>IFERROR(AND(OR(V1:V79,$BK80)=TRUE,IF(SEARCH(V$1,$A80)&gt;0,TRUE,FALSE)),"")</f>
        <v/>
      </c>
      <c r="W80" s="17" t="str">
        <f>IFERROR(AND(OR(W1:Z79,$BK80)=TRUE,IF(SEARCH(W$1,$A80)&gt;0,TRUE,FALSE)),"")</f>
        <v/>
      </c>
      <c r="X80" s="17" t="str">
        <f>IFERROR(AND(OR(X1:Z79,$BK80)=TRUE,IF(SEARCH(X$1,$A80)&gt;0,TRUE,FALSE)),"")</f>
        <v/>
      </c>
      <c r="Y80" s="17" t="str">
        <f>IFERROR(AND(OR(Y1:Z79,$BK80)=TRUE,IF(SEARCH(Y$1,$A80)&gt;0,TRUE,FALSE)),"")</f>
        <v/>
      </c>
      <c r="Z80" s="17" t="str">
        <f>IFERROR(AND(OR(Z1:Z79,$BK80)=TRUE,IF(SEARCH(Z$1,$A80)&gt;0,TRUE,FALSE)),"")</f>
        <v/>
      </c>
      <c r="AA80" s="17" t="b">
        <f>IFERROR(AND(OR(AA1:AA79,$BK80)=TRUE,IF(SEARCH(AA$1,$A80)&gt;0,TRUE,FALSE)),"")</f>
        <v>0</v>
      </c>
      <c r="AB80" s="17" t="str">
        <f>IFERROR(AND(OR(AB1:AE79,$BK80)=TRUE,IF(SEARCH(AB$1,$A80)&gt;0,TRUE,FALSE)),"")</f>
        <v/>
      </c>
      <c r="AC80" s="17" t="str">
        <f>IFERROR(AND(OR(AC1:AE79,$BK80)=TRUE,IF(SEARCH(AC$1,$A80)&gt;0,TRUE,FALSE)),"")</f>
        <v/>
      </c>
      <c r="AD80" s="17" t="str">
        <f>IFERROR(AND(OR(AD1:AE79,$BK80)=TRUE,IF(SEARCH(AD$1,$A80)&gt;0,TRUE,FALSE)),"")</f>
        <v/>
      </c>
      <c r="AE80" s="17" t="str">
        <f>IFERROR(AND(OR(AE1:AE79,$BK80)=TRUE,IF(SEARCH(AE$1,$A80)&gt;0,TRUE,FALSE)),"")</f>
        <v/>
      </c>
      <c r="AF80" s="17" t="str">
        <f>IFERROR(AND(OR(AF1:AG79,$BK80)=TRUE,IF(SEARCH(AF$1,$A80)&gt;0,TRUE,FALSE)),"")</f>
        <v/>
      </c>
      <c r="AG80" s="17" t="str">
        <f>IFERROR(AND(OR(AG1:AG79,$BK80)=TRUE,IF(SEARCH(AG$1,$A80)&gt;0,TRUE,FALSE)),"")</f>
        <v/>
      </c>
      <c r="AH80" s="17" t="str">
        <f>IFERROR(AND(OR(AH1:AH79,$BK80)=TRUE,IF(SEARCH(AH$1,$A80)&gt;0,TRUE,FALSE)),"")</f>
        <v/>
      </c>
      <c r="AI80" s="17" t="b">
        <f>IFERROR(AND(OR(AI1:AL79,$BK80)=TRUE,IF(SEARCH(AI$1,$A80)&gt;0,TRUE,FALSE)),"")</f>
        <v>0</v>
      </c>
      <c r="AJ80" s="17" t="str">
        <f>IFERROR(AND(OR(AJ1:AL79,$BK80)=TRUE,IF(SEARCH(AJ$1,$A80)&gt;0,TRUE,FALSE)),"")</f>
        <v/>
      </c>
      <c r="AK80" s="17" t="str">
        <f>IFERROR(AND(OR(AK1:AL79,$BK80)=TRUE,IF(SEARCH(AK$1,$A80)&gt;0,TRUE,FALSE)),"")</f>
        <v/>
      </c>
      <c r="AL80" s="17" t="str">
        <f>IFERROR(AND(OR(AL1:AL79,$BK80)=TRUE,IF(SEARCH(AL$1,$A80)&gt;0,TRUE,FALSE)),"")</f>
        <v/>
      </c>
      <c r="AM80" s="17" t="str">
        <f>IFERROR(AND(OR(AM1:AO79,$BK80)=TRUE,IF(SEARCH(AM$1,$A80)&gt;0,TRUE,FALSE)),"")</f>
        <v/>
      </c>
      <c r="AN80" s="17" t="str">
        <f>IFERROR(AND(OR(AN1:AO79,$BK80)=TRUE,IF(SEARCH(AN$1,$A80)&gt;0,TRUE,FALSE)),"")</f>
        <v/>
      </c>
      <c r="AO80" s="17" t="str">
        <f>IFERROR(AND(OR(AO1:AO79,$BK80)=TRUE,IF(SEARCH(AO$1,$A80)&gt;0,TRUE,FALSE)),"")</f>
        <v/>
      </c>
      <c r="AP80" s="17" t="str">
        <f>IFERROR(AND(OR(AO1:AP79,$BK80)=TRUE,IF(SEARCH(AP$1,$A80)&gt;0,TRUE,FALSE)),"")</f>
        <v/>
      </c>
      <c r="AQ80" s="17" t="str">
        <f>IFERROR(AND(OR(AO1:AQ79,$BK80)=TRUE,IF(SEARCH(AQ$1,$A80)&gt;0,TRUE,FALSE)),"")</f>
        <v/>
      </c>
      <c r="AR80" s="17" t="str">
        <f>IFERROR(AND(OR(AO1:AR79,$BK80)=TRUE,IF(SEARCH(AR$1,$A80)&gt;0,TRUE,FALSE)),"")</f>
        <v/>
      </c>
      <c r="AS80" s="17" t="str">
        <f>IFERROR(AND(OR(AO1:AS79,$BK80)=TRUE,IF(SEARCH(AS$1,$A80)&gt;0,TRUE,FALSE)),"")</f>
        <v/>
      </c>
      <c r="AT80" s="17" t="str">
        <f>IFERROR(AND(OR(AO1:AT79,$BK80)=TRUE,IF(SEARCH(AT$1,$A80)&gt;0,TRUE,FALSE)),"")</f>
        <v/>
      </c>
      <c r="AU80" s="17" t="str">
        <f>IFERROR(AND(OR(AO1:AU79,$BK80)=TRUE,IF(SEARCH(AU$1,$A80)&gt;0,TRUE,FALSE)),"")</f>
        <v/>
      </c>
      <c r="AV80" s="17" t="str">
        <f>IFERROR(AND(OR(AO1:AV79,$BK80)=TRUE,IF(SEARCH(AV$1,$A80)&gt;0,TRUE,FALSE)),"")</f>
        <v/>
      </c>
      <c r="AW80" s="17" t="str">
        <f>IFERROR(AND(OR(AO1:AW79,$BK80)=TRUE,IF(SEARCH(AW$1,$A80)&gt;0,TRUE,FALSE)),"")</f>
        <v/>
      </c>
      <c r="AX80" s="17" t="str">
        <f>IFERROR(AND(OR(AO1:AX79,$BK80)=TRUE,IF(SEARCH(AX$1,$A80)&gt;0,TRUE,FALSE)),"")</f>
        <v/>
      </c>
      <c r="AY80" s="17" t="str">
        <f>IFERROR(AND(OR(AO1:AY79,$BK80)=TRUE,IF(SEARCH(AY$1,$A80)&gt;0,TRUE,FALSE)),"")</f>
        <v/>
      </c>
      <c r="AZ80" s="17" t="str">
        <f>IFERROR(AND(OR(AO1:AZ79,$BK80)=TRUE,IF(SEARCH(AZ$1,$A80)&gt;0,TRUE,FALSE)),"")</f>
        <v/>
      </c>
      <c r="BA80" s="17" t="str">
        <f>IFERROR(AND(OR(AO1:BA79,$BK80)=TRUE,IF(SEARCH(BA$1,$A80)&gt;0,TRUE,FALSE)),"")</f>
        <v/>
      </c>
      <c r="BB80" s="17" t="str">
        <f>IFERROR(AND(OR(AO1:BB79,$BK80)=TRUE,IF(SEARCH(BB$1,$A80)&gt;0,TRUE,FALSE)),"")</f>
        <v/>
      </c>
      <c r="BC80" s="17" t="str">
        <f>IFERROR(AND(OR(AO1:BC79,$BK80)=TRUE,IF(SEARCH(BC$1,$A80)&gt;0,TRUE,FALSE)),"")</f>
        <v/>
      </c>
      <c r="BD80" s="17" t="str">
        <f>IFERROR(AND(OR(AO1:BD79,$BK80)=TRUE,IF(SEARCH(BD$1,$A80)&gt;0,TRUE,FALSE)),"")</f>
        <v/>
      </c>
      <c r="BE80" s="17" t="str">
        <f>IFERROR(AND(OR(AO1:BE79,$BK80)=TRUE,IF(SEARCH(BE$1,$A80)&gt;0,TRUE,FALSE)),"")</f>
        <v/>
      </c>
      <c r="BF80" s="17" t="str">
        <f>IFERROR(AND(OR(AO1:BF79,$BK80)=TRUE,IF(SEARCH(BF$1,$A80)&gt;0,TRUE,FALSE)),"")</f>
        <v/>
      </c>
      <c r="BG80" s="17" t="str">
        <f>IFERROR(AND(OR(AO1:BG79,$BK80)=TRUE,IF(SEARCH(BG$1,$A80)&gt;0,TRUE,FALSE)),"")</f>
        <v/>
      </c>
      <c r="BH80" s="17" t="str">
        <f>IFERROR(AND(OR(AO1:BH79,$BK80)=TRUE,IF(SEARCH(BH$1,$A80)&gt;0,TRUE,FALSE)),"")</f>
        <v/>
      </c>
      <c r="BI80" s="17">
        <f t="shared" si="5"/>
        <v>0</v>
      </c>
      <c r="BJ80" s="17" t="b">
        <f t="shared" si="6"/>
        <v>0</v>
      </c>
      <c r="BK80" s="17" t="b">
        <f t="shared" si="7"/>
        <v>0</v>
      </c>
      <c r="BL80" s="17" t="b">
        <f t="shared" si="8"/>
        <v>0</v>
      </c>
      <c r="BM80" s="17" t="b">
        <f>IF(D80&gt;INDEX('Overview (RESPONSES REQUIRED)'!$F$60:$F$63,MATCH(E80,'Overview (RESPONSES REQUIRED)'!$B$60:$B$63,0)),FALSE,TRUE)</f>
        <v>0</v>
      </c>
      <c r="BN80" s="17" t="b">
        <f>IF(INDEX('Overview (RESPONSES REQUIRED)'!$D$60:$D$63,MATCH(E80,'Overview (RESPONSES REQUIRED)'!$B$60:$B$63,0)) = "Y", TRUE, FALSE)</f>
        <v>0</v>
      </c>
      <c r="BO80" s="17" t="str">
        <f t="shared" si="9"/>
        <v>N</v>
      </c>
    </row>
    <row r="81" spans="1:67" ht="27" x14ac:dyDescent="0.15">
      <c r="A81" s="17" t="s">
        <v>2504</v>
      </c>
      <c r="B81" s="17">
        <v>3</v>
      </c>
      <c r="C81" s="17">
        <v>2</v>
      </c>
      <c r="D81" s="17">
        <v>12</v>
      </c>
      <c r="E81" s="17" t="s">
        <v>2424</v>
      </c>
      <c r="F81" s="17" t="str">
        <f>IF('ENDC-NRCA'!S84="Y", "Y", IF('ENDC-NRCA'!S84="N", "N", 0))</f>
        <v>N</v>
      </c>
      <c r="G81" s="17" t="str">
        <f>IFERROR(AND(OR(G1:H80,$BK81)=TRUE,IF(SEARCH(G$1,$A81)&gt;0,TRUE,FALSE)),"")</f>
        <v/>
      </c>
      <c r="H81" s="17" t="b">
        <f>IFERROR(AND(OR(H1:H80,$BK81)=TRUE,IF(SEARCH(H$1,$A81)&gt;0,TRUE,FALSE)),"")</f>
        <v>0</v>
      </c>
      <c r="I81" s="17" t="str">
        <f>IFERROR(AND(OR(I1:L80,$BK81)=TRUE,IF(SEARCH(I$1,$A81)&gt;0,TRUE,FALSE)),"")</f>
        <v/>
      </c>
      <c r="J81" s="17" t="b">
        <f>IFERROR(AND(OR(J1:L80,$BK81)=TRUE,IF(SEARCH(J$1,$A81)&gt;0,TRUE,FALSE)),"")</f>
        <v>0</v>
      </c>
      <c r="K81" s="17" t="str">
        <f>IFERROR(AND(OR(K1:L80,$BK81)=TRUE,IF(SEARCH(K$1,$A81)&gt;0,TRUE,FALSE)),"")</f>
        <v/>
      </c>
      <c r="L81" s="17" t="str">
        <f>IFERROR(AND(OR(L1:L80,$BK81)=TRUE,IF(SEARCH(L$1,$A81)&gt;0,TRUE,FALSE)),"")</f>
        <v/>
      </c>
      <c r="M81" s="17" t="b">
        <f>IFERROR(AND(OR(M1:M80,$BK81)=TRUE,IF(SEARCH(M$1,$A81)&gt;0,TRUE,FALSE)),"")</f>
        <v>0</v>
      </c>
      <c r="N81" s="17" t="str">
        <f>IFERROR(AND(OR(N1:Q80,$BK81)=TRUE,IF(SEARCH(N$1,$A81)&gt;0,TRUE,FALSE)),"")</f>
        <v/>
      </c>
      <c r="O81" s="17" t="str">
        <f>IFERROR(AND(OR(O1:Q80,$BK81)=TRUE,IF(SEARCH(O$1,$A81)&gt;0,TRUE,FALSE)),"")</f>
        <v/>
      </c>
      <c r="P81" s="17" t="b">
        <f>IFERROR(AND(OR(P1:Q80,$BK81)=TRUE,IF(SEARCH(P$1,$A81)&gt;0,TRUE,FALSE)),"")</f>
        <v>0</v>
      </c>
      <c r="Q81" s="17" t="str">
        <f>IFERROR(AND(OR(Q1:Q80,$BK81)=TRUE,IF(SEARCH(Q$1,$A81)&gt;0,TRUE,FALSE)),"")</f>
        <v/>
      </c>
      <c r="R81" s="17" t="str">
        <f>IFERROR(AND(OR(R1:S80,$BK81)=TRUE,IF(SEARCH(R$1,$A81)&gt;0,TRUE,FALSE)),"")</f>
        <v/>
      </c>
      <c r="S81" s="17" t="str">
        <f>IFERROR(AND(OR(S1:S80,$BK81)=TRUE,IF(SEARCH(S$1,$A81)&gt;0,TRUE,FALSE)),"")</f>
        <v/>
      </c>
      <c r="T81" s="17" t="str">
        <f>IFERROR(AND(OR(T1:T80,$BK81)=TRUE,IF(SEARCH(T$1,$A81)&gt;0,TRUE,FALSE)),"")</f>
        <v/>
      </c>
      <c r="U81" s="17" t="str">
        <f>IFERROR(AND(OR(U1:V80,$BK81)=TRUE,IF(SEARCH(U$1,$A81)&gt;0,TRUE,FALSE)),"")</f>
        <v/>
      </c>
      <c r="V81" s="17" t="str">
        <f>IFERROR(AND(OR(V1:V80,$BK81)=TRUE,IF(SEARCH(V$1,$A81)&gt;0,TRUE,FALSE)),"")</f>
        <v/>
      </c>
      <c r="W81" s="17" t="str">
        <f>IFERROR(AND(OR(W1:Z80,$BK81)=TRUE,IF(SEARCH(W$1,$A81)&gt;0,TRUE,FALSE)),"")</f>
        <v/>
      </c>
      <c r="X81" s="17" t="str">
        <f>IFERROR(AND(OR(X1:Z80,$BK81)=TRUE,IF(SEARCH(X$1,$A81)&gt;0,TRUE,FALSE)),"")</f>
        <v/>
      </c>
      <c r="Y81" s="17" t="str">
        <f>IFERROR(AND(OR(Y1:Z80,$BK81)=TRUE,IF(SEARCH(Y$1,$A81)&gt;0,TRUE,FALSE)),"")</f>
        <v/>
      </c>
      <c r="Z81" s="17" t="str">
        <f>IFERROR(AND(OR(Z1:Z80,$BK81)=TRUE,IF(SEARCH(Z$1,$A81)&gt;0,TRUE,FALSE)),"")</f>
        <v/>
      </c>
      <c r="AA81" s="17" t="b">
        <f>IFERROR(AND(OR(AA1:AA80,$BK81)=TRUE,IF(SEARCH(AA$1,$A81)&gt;0,TRUE,FALSE)),"")</f>
        <v>0</v>
      </c>
      <c r="AB81" s="17" t="str">
        <f>IFERROR(AND(OR(AB1:AE80,$BK81)=TRUE,IF(SEARCH(AB$1,$A81)&gt;0,TRUE,FALSE)),"")</f>
        <v/>
      </c>
      <c r="AC81" s="17" t="str">
        <f>IFERROR(AND(OR(AC1:AE80,$BK81)=TRUE,IF(SEARCH(AC$1,$A81)&gt;0,TRUE,FALSE)),"")</f>
        <v/>
      </c>
      <c r="AD81" s="17" t="str">
        <f>IFERROR(AND(OR(AD1:AE80,$BK81)=TRUE,IF(SEARCH(AD$1,$A81)&gt;0,TRUE,FALSE)),"")</f>
        <v/>
      </c>
      <c r="AE81" s="17" t="str">
        <f>IFERROR(AND(OR(AE1:AE80,$BK81)=TRUE,IF(SEARCH(AE$1,$A81)&gt;0,TRUE,FALSE)),"")</f>
        <v/>
      </c>
      <c r="AF81" s="17" t="str">
        <f>IFERROR(AND(OR(AF1:AG80,$BK81)=TRUE,IF(SEARCH(AF$1,$A81)&gt;0,TRUE,FALSE)),"")</f>
        <v/>
      </c>
      <c r="AG81" s="17" t="str">
        <f>IFERROR(AND(OR(AG1:AG80,$BK81)=TRUE,IF(SEARCH(AG$1,$A81)&gt;0,TRUE,FALSE)),"")</f>
        <v/>
      </c>
      <c r="AH81" s="17" t="str">
        <f>IFERROR(AND(OR(AH1:AH80,$BK81)=TRUE,IF(SEARCH(AH$1,$A81)&gt;0,TRUE,FALSE)),"")</f>
        <v/>
      </c>
      <c r="AI81" s="17" t="b">
        <f>IFERROR(AND(OR(AI1:AL80,$BK81)=TRUE,IF(SEARCH(AI$1,$A81)&gt;0,TRUE,FALSE)),"")</f>
        <v>0</v>
      </c>
      <c r="AJ81" s="17" t="str">
        <f>IFERROR(AND(OR(AJ1:AL80,$BK81)=TRUE,IF(SEARCH(AJ$1,$A81)&gt;0,TRUE,FALSE)),"")</f>
        <v/>
      </c>
      <c r="AK81" s="17" t="str">
        <f>IFERROR(AND(OR(AK1:AL80,$BK81)=TRUE,IF(SEARCH(AK$1,$A81)&gt;0,TRUE,FALSE)),"")</f>
        <v/>
      </c>
      <c r="AL81" s="17" t="str">
        <f>IFERROR(AND(OR(AL1:AL80,$BK81)=TRUE,IF(SEARCH(AL$1,$A81)&gt;0,TRUE,FALSE)),"")</f>
        <v/>
      </c>
      <c r="AM81" s="17" t="str">
        <f>IFERROR(AND(OR(AM1:AO80,$BK81)=TRUE,IF(SEARCH(AM$1,$A81)&gt;0,TRUE,FALSE)),"")</f>
        <v/>
      </c>
      <c r="AN81" s="17" t="str">
        <f>IFERROR(AND(OR(AN1:AO80,$BK81)=TRUE,IF(SEARCH(AN$1,$A81)&gt;0,TRUE,FALSE)),"")</f>
        <v/>
      </c>
      <c r="AO81" s="17" t="str">
        <f>IFERROR(AND(OR(AO1:AO80,$BK81)=TRUE,IF(SEARCH(AO$1,$A81)&gt;0,TRUE,FALSE)),"")</f>
        <v/>
      </c>
      <c r="AP81" s="17" t="str">
        <f>IFERROR(AND(OR(AO1:AP80,$BK81)=TRUE,IF(SEARCH(AP$1,$A81)&gt;0,TRUE,FALSE)),"")</f>
        <v/>
      </c>
      <c r="AQ81" s="17" t="str">
        <f>IFERROR(AND(OR(AO1:AQ80,$BK81)=TRUE,IF(SEARCH(AQ$1,$A81)&gt;0,TRUE,FALSE)),"")</f>
        <v/>
      </c>
      <c r="AR81" s="17" t="str">
        <f>IFERROR(AND(OR(AO1:AR80,$BK81)=TRUE,IF(SEARCH(AR$1,$A81)&gt;0,TRUE,FALSE)),"")</f>
        <v/>
      </c>
      <c r="AS81" s="17" t="str">
        <f>IFERROR(AND(OR(AO1:AS80,$BK81)=TRUE,IF(SEARCH(AS$1,$A81)&gt;0,TRUE,FALSE)),"")</f>
        <v/>
      </c>
      <c r="AT81" s="17" t="str">
        <f>IFERROR(AND(OR(AO1:AT80,$BK81)=TRUE,IF(SEARCH(AT$1,$A81)&gt;0,TRUE,FALSE)),"")</f>
        <v/>
      </c>
      <c r="AU81" s="17" t="str">
        <f>IFERROR(AND(OR(AO1:AU80,$BK81)=TRUE,IF(SEARCH(AU$1,$A81)&gt;0,TRUE,FALSE)),"")</f>
        <v/>
      </c>
      <c r="AV81" s="17" t="str">
        <f>IFERROR(AND(OR(AO1:AV80,$BK81)=TRUE,IF(SEARCH(AV$1,$A81)&gt;0,TRUE,FALSE)),"")</f>
        <v/>
      </c>
      <c r="AW81" s="17" t="str">
        <f>IFERROR(AND(OR(AO1:AW80,$BK81)=TRUE,IF(SEARCH(AW$1,$A81)&gt;0,TRUE,FALSE)),"")</f>
        <v/>
      </c>
      <c r="AX81" s="17" t="str">
        <f>IFERROR(AND(OR(AO1:AX80,$BK81)=TRUE,IF(SEARCH(AX$1,$A81)&gt;0,TRUE,FALSE)),"")</f>
        <v/>
      </c>
      <c r="AY81" s="17" t="str">
        <f>IFERROR(AND(OR(AO1:AY80,$BK81)=TRUE,IF(SEARCH(AY$1,$A81)&gt;0,TRUE,FALSE)),"")</f>
        <v/>
      </c>
      <c r="AZ81" s="17" t="str">
        <f>IFERROR(AND(OR(AO1:AZ80,$BK81)=TRUE,IF(SEARCH(AZ$1,$A81)&gt;0,TRUE,FALSE)),"")</f>
        <v/>
      </c>
      <c r="BA81" s="17" t="str">
        <f>IFERROR(AND(OR(AO1:BA80,$BK81)=TRUE,IF(SEARCH(BA$1,$A81)&gt;0,TRUE,FALSE)),"")</f>
        <v/>
      </c>
      <c r="BB81" s="17" t="str">
        <f>IFERROR(AND(OR(AO1:BB80,$BK81)=TRUE,IF(SEARCH(BB$1,$A81)&gt;0,TRUE,FALSE)),"")</f>
        <v/>
      </c>
      <c r="BC81" s="17" t="str">
        <f>IFERROR(AND(OR(AO1:BC80,$BK81)=TRUE,IF(SEARCH(BC$1,$A81)&gt;0,TRUE,FALSE)),"")</f>
        <v/>
      </c>
      <c r="BD81" s="17" t="str">
        <f>IFERROR(AND(OR(AO1:BD80,$BK81)=TRUE,IF(SEARCH(BD$1,$A81)&gt;0,TRUE,FALSE)),"")</f>
        <v/>
      </c>
      <c r="BE81" s="17" t="str">
        <f>IFERROR(AND(OR(AO1:BE80,$BK81)=TRUE,IF(SEARCH(BE$1,$A81)&gt;0,TRUE,FALSE)),"")</f>
        <v/>
      </c>
      <c r="BF81" s="17" t="str">
        <f>IFERROR(AND(OR(AO1:BF80,$BK81)=TRUE,IF(SEARCH(BF$1,$A81)&gt;0,TRUE,FALSE)),"")</f>
        <v/>
      </c>
      <c r="BG81" s="17" t="str">
        <f>IFERROR(AND(OR(AO1:BG80,$BK81)=TRUE,IF(SEARCH(BG$1,$A81)&gt;0,TRUE,FALSE)),"")</f>
        <v/>
      </c>
      <c r="BH81" s="17" t="str">
        <f>IFERROR(AND(OR(AO1:BH80,$BK81)=TRUE,IF(SEARCH(BH$1,$A81)&gt;0,TRUE,FALSE)),"")</f>
        <v/>
      </c>
      <c r="BI81" s="17">
        <f t="shared" si="5"/>
        <v>0</v>
      </c>
      <c r="BJ81" s="17" t="b">
        <f t="shared" si="6"/>
        <v>0</v>
      </c>
      <c r="BK81" s="17" t="b">
        <f t="shared" si="7"/>
        <v>0</v>
      </c>
      <c r="BL81" s="17" t="b">
        <f t="shared" si="8"/>
        <v>0</v>
      </c>
      <c r="BM81" s="17" t="b">
        <f>IF(D81&gt;INDEX('Overview (RESPONSES REQUIRED)'!$F$60:$F$63,MATCH(E81,'Overview (RESPONSES REQUIRED)'!$B$60:$B$63,0)),FALSE,TRUE)</f>
        <v>0</v>
      </c>
      <c r="BN81" s="17" t="b">
        <f>IF(INDEX('Overview (RESPONSES REQUIRED)'!$D$60:$D$63,MATCH(E81,'Overview (RESPONSES REQUIRED)'!$B$60:$B$63,0)) = "Y", TRUE, FALSE)</f>
        <v>0</v>
      </c>
      <c r="BO81" s="17" t="str">
        <f t="shared" si="9"/>
        <v>N</v>
      </c>
    </row>
    <row r="82" spans="1:67" ht="27" x14ac:dyDescent="0.15">
      <c r="A82" s="17" t="s">
        <v>2505</v>
      </c>
      <c r="B82" s="17">
        <v>3</v>
      </c>
      <c r="C82" s="17">
        <v>2</v>
      </c>
      <c r="D82" s="17">
        <v>12</v>
      </c>
      <c r="E82" s="17" t="s">
        <v>2458</v>
      </c>
      <c r="F82" s="17" t="str">
        <f>IF('ENDC-NRCA'!S85="Y", "Y", IF('ENDC-NRCA'!S85="N", "N", 0))</f>
        <v>N</v>
      </c>
      <c r="G82" s="17" t="str">
        <f>IFERROR(AND(OR(G1:H81,$BK82)=TRUE,IF(SEARCH(G$1,$A82)&gt;0,TRUE,FALSE)),"")</f>
        <v/>
      </c>
      <c r="H82" s="17" t="b">
        <f>IFERROR(AND(OR(H1:H81,$BK82)=TRUE,IF(SEARCH(H$1,$A82)&gt;0,TRUE,FALSE)),"")</f>
        <v>0</v>
      </c>
      <c r="I82" s="17" t="str">
        <f>IFERROR(AND(OR(I1:L81,$BK82)=TRUE,IF(SEARCH(I$1,$A82)&gt;0,TRUE,FALSE)),"")</f>
        <v/>
      </c>
      <c r="J82" s="17" t="b">
        <f>IFERROR(AND(OR(J1:L81,$BK82)=TRUE,IF(SEARCH(J$1,$A82)&gt;0,TRUE,FALSE)),"")</f>
        <v>0</v>
      </c>
      <c r="K82" s="17" t="str">
        <f>IFERROR(AND(OR(K1:L81,$BK82)=TRUE,IF(SEARCH(K$1,$A82)&gt;0,TRUE,FALSE)),"")</f>
        <v/>
      </c>
      <c r="L82" s="17" t="str">
        <f>IFERROR(AND(OR(L1:L81,$BK82)=TRUE,IF(SEARCH(L$1,$A82)&gt;0,TRUE,FALSE)),"")</f>
        <v/>
      </c>
      <c r="M82" s="17" t="str">
        <f>IFERROR(AND(OR(M1:M81,$BK82)=TRUE,IF(SEARCH(M$1,$A82)&gt;0,TRUE,FALSE)),"")</f>
        <v/>
      </c>
      <c r="N82" s="17" t="str">
        <f>IFERROR(AND(OR(N1:Q81,$BK82)=TRUE,IF(SEARCH(N$1,$A82)&gt;0,TRUE,FALSE)),"")</f>
        <v/>
      </c>
      <c r="O82" s="17" t="str">
        <f>IFERROR(AND(OR(O1:Q81,$BK82)=TRUE,IF(SEARCH(O$1,$A82)&gt;0,TRUE,FALSE)),"")</f>
        <v/>
      </c>
      <c r="P82" s="17" t="b">
        <f>IFERROR(AND(OR(P1:Q81,$BK82)=TRUE,IF(SEARCH(P$1,$A82)&gt;0,TRUE,FALSE)),"")</f>
        <v>0</v>
      </c>
      <c r="Q82" s="17" t="str">
        <f>IFERROR(AND(OR(Q1:Q81,$BK82)=TRUE,IF(SEARCH(Q$1,$A82)&gt;0,TRUE,FALSE)),"")</f>
        <v/>
      </c>
      <c r="R82" s="17" t="b">
        <f>IFERROR(AND(OR(R1:S81,$BK82)=TRUE,IF(SEARCH(R$1,$A82)&gt;0,TRUE,FALSE)),"")</f>
        <v>0</v>
      </c>
      <c r="S82" s="17" t="str">
        <f>IFERROR(AND(OR(S1:S81,$BK82)=TRUE,IF(SEARCH(S$1,$A82)&gt;0,TRUE,FALSE)),"")</f>
        <v/>
      </c>
      <c r="T82" s="17" t="str">
        <f>IFERROR(AND(OR(T1:T81,$BK82)=TRUE,IF(SEARCH(T$1,$A82)&gt;0,TRUE,FALSE)),"")</f>
        <v/>
      </c>
      <c r="U82" s="17" t="str">
        <f>IFERROR(AND(OR(U1:V81,$BK82)=TRUE,IF(SEARCH(U$1,$A82)&gt;0,TRUE,FALSE)),"")</f>
        <v/>
      </c>
      <c r="V82" s="17" t="str">
        <f>IFERROR(AND(OR(V1:V81,$BK82)=TRUE,IF(SEARCH(V$1,$A82)&gt;0,TRUE,FALSE)),"")</f>
        <v/>
      </c>
      <c r="W82" s="17" t="str">
        <f>IFERROR(AND(OR(W1:Z81,$BK82)=TRUE,IF(SEARCH(W$1,$A82)&gt;0,TRUE,FALSE)),"")</f>
        <v/>
      </c>
      <c r="X82" s="17" t="str">
        <f>IFERROR(AND(OR(X1:Z81,$BK82)=TRUE,IF(SEARCH(X$1,$A82)&gt;0,TRUE,FALSE)),"")</f>
        <v/>
      </c>
      <c r="Y82" s="17" t="str">
        <f>IFERROR(AND(OR(Y1:Z81,$BK82)=TRUE,IF(SEARCH(Y$1,$A82)&gt;0,TRUE,FALSE)),"")</f>
        <v/>
      </c>
      <c r="Z82" s="17" t="str">
        <f>IFERROR(AND(OR(Z1:Z81,$BK82)=TRUE,IF(SEARCH(Z$1,$A82)&gt;0,TRUE,FALSE)),"")</f>
        <v/>
      </c>
      <c r="AA82" s="17" t="str">
        <f>IFERROR(AND(OR(AA1:AA81,$BK82)=TRUE,IF(SEARCH(AA$1,$A82)&gt;0,TRUE,FALSE)),"")</f>
        <v/>
      </c>
      <c r="AB82" s="17" t="str">
        <f>IFERROR(AND(OR(AB1:AE81,$BK82)=TRUE,IF(SEARCH(AB$1,$A82)&gt;0,TRUE,FALSE)),"")</f>
        <v/>
      </c>
      <c r="AC82" s="17" t="str">
        <f>IFERROR(AND(OR(AC1:AE81,$BK82)=TRUE,IF(SEARCH(AC$1,$A82)&gt;0,TRUE,FALSE)),"")</f>
        <v/>
      </c>
      <c r="AD82" s="17" t="str">
        <f>IFERROR(AND(OR(AD1:AE81,$BK82)=TRUE,IF(SEARCH(AD$1,$A82)&gt;0,TRUE,FALSE)),"")</f>
        <v/>
      </c>
      <c r="AE82" s="17" t="str">
        <f>IFERROR(AND(OR(AE1:AE81,$BK82)=TRUE,IF(SEARCH(AE$1,$A82)&gt;0,TRUE,FALSE)),"")</f>
        <v/>
      </c>
      <c r="AF82" s="17" t="b">
        <f>IFERROR(AND(OR(AF1:AG81,$BK82)=TRUE,IF(SEARCH(AF$1,$A82)&gt;0,TRUE,FALSE)),"")</f>
        <v>0</v>
      </c>
      <c r="AG82" s="17" t="str">
        <f>IFERROR(AND(OR(AG1:AG81,$BK82)=TRUE,IF(SEARCH(AG$1,$A82)&gt;0,TRUE,FALSE)),"")</f>
        <v/>
      </c>
      <c r="AH82" s="17" t="str">
        <f>IFERROR(AND(OR(AH1:AH81,$BK82)=TRUE,IF(SEARCH(AH$1,$A82)&gt;0,TRUE,FALSE)),"")</f>
        <v/>
      </c>
      <c r="AI82" s="17" t="b">
        <f>IFERROR(AND(OR(AI1:AL81,$BK82)=TRUE,IF(SEARCH(AI$1,$A82)&gt;0,TRUE,FALSE)),"")</f>
        <v>0</v>
      </c>
      <c r="AJ82" s="17" t="str">
        <f>IFERROR(AND(OR(AJ1:AL81,$BK82)=TRUE,IF(SEARCH(AJ$1,$A82)&gt;0,TRUE,FALSE)),"")</f>
        <v/>
      </c>
      <c r="AK82" s="17" t="str">
        <f>IFERROR(AND(OR(AK1:AL81,$BK82)=TRUE,IF(SEARCH(AK$1,$A82)&gt;0,TRUE,FALSE)),"")</f>
        <v/>
      </c>
      <c r="AL82" s="17" t="str">
        <f>IFERROR(AND(OR(AL1:AL81,$BK82)=TRUE,IF(SEARCH(AL$1,$A82)&gt;0,TRUE,FALSE)),"")</f>
        <v/>
      </c>
      <c r="AM82" s="17" t="str">
        <f>IFERROR(AND(OR(AM1:AO81,$BK82)=TRUE,IF(SEARCH(AM$1,$A82)&gt;0,TRUE,FALSE)),"")</f>
        <v/>
      </c>
      <c r="AN82" s="17" t="str">
        <f>IFERROR(AND(OR(AN1:AO81,$BK82)=TRUE,IF(SEARCH(AN$1,$A82)&gt;0,TRUE,FALSE)),"")</f>
        <v/>
      </c>
      <c r="AO82" s="17" t="str">
        <f>IFERROR(AND(OR(AO1:AO81,$BK82)=TRUE,IF(SEARCH(AO$1,$A82)&gt;0,TRUE,FALSE)),"")</f>
        <v/>
      </c>
      <c r="AP82" s="17" t="str">
        <f>IFERROR(AND(OR(AO1:AP81,$BK82)=TRUE,IF(SEARCH(AP$1,$A82)&gt;0,TRUE,FALSE)),"")</f>
        <v/>
      </c>
      <c r="AQ82" s="17" t="str">
        <f>IFERROR(AND(OR(AO1:AQ81,$BK82)=TRUE,IF(SEARCH(AQ$1,$A82)&gt;0,TRUE,FALSE)),"")</f>
        <v/>
      </c>
      <c r="AR82" s="17" t="str">
        <f>IFERROR(AND(OR(AO1:AR81,$BK82)=TRUE,IF(SEARCH(AR$1,$A82)&gt;0,TRUE,FALSE)),"")</f>
        <v/>
      </c>
      <c r="AS82" s="17" t="str">
        <f>IFERROR(AND(OR(AO1:AS81,$BK82)=TRUE,IF(SEARCH(AS$1,$A82)&gt;0,TRUE,FALSE)),"")</f>
        <v/>
      </c>
      <c r="AT82" s="17" t="str">
        <f>IFERROR(AND(OR(AO1:AT81,$BK82)=TRUE,IF(SEARCH(AT$1,$A82)&gt;0,TRUE,FALSE)),"")</f>
        <v/>
      </c>
      <c r="AU82" s="17" t="str">
        <f>IFERROR(AND(OR(AO1:AU81,$BK82)=TRUE,IF(SEARCH(AU$1,$A82)&gt;0,TRUE,FALSE)),"")</f>
        <v/>
      </c>
      <c r="AV82" s="17" t="str">
        <f>IFERROR(AND(OR(AO1:AV81,$BK82)=TRUE,IF(SEARCH(AV$1,$A82)&gt;0,TRUE,FALSE)),"")</f>
        <v/>
      </c>
      <c r="AW82" s="17" t="str">
        <f>IFERROR(AND(OR(AO1:AW81,$BK82)=TRUE,IF(SEARCH(AW$1,$A82)&gt;0,TRUE,FALSE)),"")</f>
        <v/>
      </c>
      <c r="AX82" s="17" t="str">
        <f>IFERROR(AND(OR(AO1:AX81,$BK82)=TRUE,IF(SEARCH(AX$1,$A82)&gt;0,TRUE,FALSE)),"")</f>
        <v/>
      </c>
      <c r="AY82" s="17" t="str">
        <f>IFERROR(AND(OR(AO1:AY81,$BK82)=TRUE,IF(SEARCH(AY$1,$A82)&gt;0,TRUE,FALSE)),"")</f>
        <v/>
      </c>
      <c r="AZ82" s="17" t="str">
        <f>IFERROR(AND(OR(AO1:AZ81,$BK82)=TRUE,IF(SEARCH(AZ$1,$A82)&gt;0,TRUE,FALSE)),"")</f>
        <v/>
      </c>
      <c r="BA82" s="17" t="str">
        <f>IFERROR(AND(OR(AO1:BA81,$BK82)=TRUE,IF(SEARCH(BA$1,$A82)&gt;0,TRUE,FALSE)),"")</f>
        <v/>
      </c>
      <c r="BB82" s="17" t="str">
        <f>IFERROR(AND(OR(AO1:BB81,$BK82)=TRUE,IF(SEARCH(BB$1,$A82)&gt;0,TRUE,FALSE)),"")</f>
        <v/>
      </c>
      <c r="BC82" s="17" t="str">
        <f>IFERROR(AND(OR(AO1:BC81,$BK82)=TRUE,IF(SEARCH(BC$1,$A82)&gt;0,TRUE,FALSE)),"")</f>
        <v/>
      </c>
      <c r="BD82" s="17" t="str">
        <f>IFERROR(AND(OR(AO1:BD81,$BK82)=TRUE,IF(SEARCH(BD$1,$A82)&gt;0,TRUE,FALSE)),"")</f>
        <v/>
      </c>
      <c r="BE82" s="17" t="str">
        <f>IFERROR(AND(OR(AO1:BE81,$BK82)=TRUE,IF(SEARCH(BE$1,$A82)&gt;0,TRUE,FALSE)),"")</f>
        <v/>
      </c>
      <c r="BF82" s="17" t="str">
        <f>IFERROR(AND(OR(AO1:BF81,$BK82)=TRUE,IF(SEARCH(BF$1,$A82)&gt;0,TRUE,FALSE)),"")</f>
        <v/>
      </c>
      <c r="BG82" s="17" t="str">
        <f>IFERROR(AND(OR(AO1:BG81,$BK82)=TRUE,IF(SEARCH(BG$1,$A82)&gt;0,TRUE,FALSE)),"")</f>
        <v/>
      </c>
      <c r="BH82" s="17" t="str">
        <f>IFERROR(AND(OR(AO1:BH81,$BK82)=TRUE,IF(SEARCH(BH$1,$A82)&gt;0,TRUE,FALSE)),"")</f>
        <v/>
      </c>
      <c r="BI82" s="17">
        <f t="shared" si="5"/>
        <v>0</v>
      </c>
      <c r="BJ82" s="17" t="b">
        <f t="shared" si="6"/>
        <v>0</v>
      </c>
      <c r="BK82" s="17" t="b">
        <f t="shared" si="7"/>
        <v>0</v>
      </c>
      <c r="BL82" s="17" t="b">
        <f t="shared" si="8"/>
        <v>0</v>
      </c>
      <c r="BM82" s="17" t="b">
        <f>IF(D82&gt;INDEX('Overview (RESPONSES REQUIRED)'!$F$60:$F$63,MATCH(E82,'Overview (RESPONSES REQUIRED)'!$B$60:$B$63,0)),FALSE,TRUE)</f>
        <v>0</v>
      </c>
      <c r="BN82" s="17" t="b">
        <f>IF(INDEX('Overview (RESPONSES REQUIRED)'!$D$60:$D$63,MATCH(E82,'Overview (RESPONSES REQUIRED)'!$B$60:$B$63,0)) = "Y", TRUE, FALSE)</f>
        <v>0</v>
      </c>
      <c r="BO82" s="17" t="str">
        <f t="shared" si="9"/>
        <v>N</v>
      </c>
    </row>
    <row r="83" spans="1:67" ht="27" x14ac:dyDescent="0.15">
      <c r="A83" s="17" t="s">
        <v>2506</v>
      </c>
      <c r="B83" s="17">
        <v>3</v>
      </c>
      <c r="C83" s="17">
        <v>2</v>
      </c>
      <c r="D83" s="17">
        <v>10</v>
      </c>
      <c r="E83" s="17" t="s">
        <v>2467</v>
      </c>
      <c r="F83" s="17" t="str">
        <f>IF('ENDC-NRCA'!S86="Y", "Y", IF('ENDC-NRCA'!S86="N", "N", 0))</f>
        <v>N</v>
      </c>
      <c r="G83" s="17" t="str">
        <f>IFERROR(AND(OR(G1:H82,$BK83)=TRUE,IF(SEARCH(G$1,$A83)&gt;0,TRUE,FALSE)),"")</f>
        <v/>
      </c>
      <c r="H83" s="17" t="b">
        <f>IFERROR(AND(OR(H1:H82,$BK83)=TRUE,IF(SEARCH(H$1,$A83)&gt;0,TRUE,FALSE)),"")</f>
        <v>0</v>
      </c>
      <c r="I83" s="17" t="str">
        <f>IFERROR(AND(OR(I1:L82,$BK83)=TRUE,IF(SEARCH(I$1,$A83)&gt;0,TRUE,FALSE)),"")</f>
        <v/>
      </c>
      <c r="J83" s="17" t="b">
        <f>IFERROR(AND(OR(J1:L82,$BK83)=TRUE,IF(SEARCH(J$1,$A83)&gt;0,TRUE,FALSE)),"")</f>
        <v>0</v>
      </c>
      <c r="K83" s="17" t="str">
        <f>IFERROR(AND(OR(K1:L82,$BK83)=TRUE,IF(SEARCH(K$1,$A83)&gt;0,TRUE,FALSE)),"")</f>
        <v/>
      </c>
      <c r="L83" s="17" t="str">
        <f>IFERROR(AND(OR(L1:L82,$BK83)=TRUE,IF(SEARCH(L$1,$A83)&gt;0,TRUE,FALSE)),"")</f>
        <v/>
      </c>
      <c r="M83" s="17" t="str">
        <f>IFERROR(AND(OR(M1:M82,$BK83)=TRUE,IF(SEARCH(M$1,$A83)&gt;0,TRUE,FALSE)),"")</f>
        <v/>
      </c>
      <c r="N83" s="17" t="str">
        <f>IFERROR(AND(OR(N1:Q82,$BK83)=TRUE,IF(SEARCH(N$1,$A83)&gt;0,TRUE,FALSE)),"")</f>
        <v/>
      </c>
      <c r="O83" s="17" t="b">
        <f>IFERROR(AND(OR(O1:Q82,$BK83)=TRUE,IF(SEARCH(O$1,$A83)&gt;0,TRUE,FALSE)),"")</f>
        <v>0</v>
      </c>
      <c r="P83" s="17" t="str">
        <f>IFERROR(AND(OR(P1:Q82,$BK83)=TRUE,IF(SEARCH(P$1,$A83)&gt;0,TRUE,FALSE)),"")</f>
        <v/>
      </c>
      <c r="Q83" s="17" t="str">
        <f>IFERROR(AND(OR(Q1:Q82,$BK83)=TRUE,IF(SEARCH(Q$1,$A83)&gt;0,TRUE,FALSE)),"")</f>
        <v/>
      </c>
      <c r="R83" s="17" t="str">
        <f>IFERROR(AND(OR(R1:S82,$BK83)=TRUE,IF(SEARCH(R$1,$A83)&gt;0,TRUE,FALSE)),"")</f>
        <v/>
      </c>
      <c r="S83" s="17" t="str">
        <f>IFERROR(AND(OR(S1:S82,$BK83)=TRUE,IF(SEARCH(S$1,$A83)&gt;0,TRUE,FALSE)),"")</f>
        <v/>
      </c>
      <c r="T83" s="17" t="b">
        <f>IFERROR(AND(OR(T1:T82,$BK83)=TRUE,IF(SEARCH(T$1,$A83)&gt;0,TRUE,FALSE)),"")</f>
        <v>0</v>
      </c>
      <c r="U83" s="17" t="str">
        <f>IFERROR(AND(OR(U1:V82,$BK83)=TRUE,IF(SEARCH(U$1,$A83)&gt;0,TRUE,FALSE)),"")</f>
        <v/>
      </c>
      <c r="V83" s="17" t="str">
        <f>IFERROR(AND(OR(V1:V82,$BK83)=TRUE,IF(SEARCH(V$1,$A83)&gt;0,TRUE,FALSE)),"")</f>
        <v/>
      </c>
      <c r="W83" s="17" t="str">
        <f>IFERROR(AND(OR(W1:Z82,$BK83)=TRUE,IF(SEARCH(W$1,$A83)&gt;0,TRUE,FALSE)),"")</f>
        <v/>
      </c>
      <c r="X83" s="17" t="str">
        <f>IFERROR(AND(OR(X1:Z82,$BK83)=TRUE,IF(SEARCH(X$1,$A83)&gt;0,TRUE,FALSE)),"")</f>
        <v/>
      </c>
      <c r="Y83" s="17" t="str">
        <f>IFERROR(AND(OR(Y1:Z82,$BK83)=TRUE,IF(SEARCH(Y$1,$A83)&gt;0,TRUE,FALSE)),"")</f>
        <v/>
      </c>
      <c r="Z83" s="17" t="str">
        <f>IFERROR(AND(OR(Z1:Z82,$BK83)=TRUE,IF(SEARCH(Z$1,$A83)&gt;0,TRUE,FALSE)),"")</f>
        <v/>
      </c>
      <c r="AA83" s="17" t="str">
        <f>IFERROR(AND(OR(AA1:AA82,$BK83)=TRUE,IF(SEARCH(AA$1,$A83)&gt;0,TRUE,FALSE)),"")</f>
        <v/>
      </c>
      <c r="AB83" s="17" t="str">
        <f>IFERROR(AND(OR(AB1:AE82,$BK83)=TRUE,IF(SEARCH(AB$1,$A83)&gt;0,TRUE,FALSE)),"")</f>
        <v/>
      </c>
      <c r="AC83" s="17" t="b">
        <f>IFERROR(AND(OR(AC1:AE82,$BK83)=TRUE,IF(SEARCH(AC$1,$A83)&gt;0,TRUE,FALSE)),"")</f>
        <v>0</v>
      </c>
      <c r="AD83" s="17" t="str">
        <f>IFERROR(AND(OR(AD1:AE82,$BK83)=TRUE,IF(SEARCH(AD$1,$A83)&gt;0,TRUE,FALSE)),"")</f>
        <v/>
      </c>
      <c r="AE83" s="17" t="str">
        <f>IFERROR(AND(OR(AE1:AE82,$BK83)=TRUE,IF(SEARCH(AE$1,$A83)&gt;0,TRUE,FALSE)),"")</f>
        <v/>
      </c>
      <c r="AF83" s="17" t="str">
        <f>IFERROR(AND(OR(AF1:AG82,$BK83)=TRUE,IF(SEARCH(AF$1,$A83)&gt;0,TRUE,FALSE)),"")</f>
        <v/>
      </c>
      <c r="AG83" s="17" t="str">
        <f>IFERROR(AND(OR(AG1:AG82,$BK83)=TRUE,IF(SEARCH(AG$1,$A83)&gt;0,TRUE,FALSE)),"")</f>
        <v/>
      </c>
      <c r="AH83" s="17" t="str">
        <f>IFERROR(AND(OR(AH1:AH82,$BK83)=TRUE,IF(SEARCH(AH$1,$A83)&gt;0,TRUE,FALSE)),"")</f>
        <v/>
      </c>
      <c r="AI83" s="17" t="b">
        <f>IFERROR(AND(OR(AI1:AL82,$BK83)=TRUE,IF(SEARCH(AI$1,$A83)&gt;0,TRUE,FALSE)),"")</f>
        <v>0</v>
      </c>
      <c r="AJ83" s="17" t="str">
        <f>IFERROR(AND(OR(AJ1:AL82,$BK83)=TRUE,IF(SEARCH(AJ$1,$A83)&gt;0,TRUE,FALSE)),"")</f>
        <v/>
      </c>
      <c r="AK83" s="17" t="str">
        <f>IFERROR(AND(OR(AK1:AL82,$BK83)=TRUE,IF(SEARCH(AK$1,$A83)&gt;0,TRUE,FALSE)),"")</f>
        <v/>
      </c>
      <c r="AL83" s="17" t="str">
        <f>IFERROR(AND(OR(AL1:AL82,$BK83)=TRUE,IF(SEARCH(AL$1,$A83)&gt;0,TRUE,FALSE)),"")</f>
        <v/>
      </c>
      <c r="AM83" s="17" t="str">
        <f>IFERROR(AND(OR(AM1:AO82,$BK83)=TRUE,IF(SEARCH(AM$1,$A83)&gt;0,TRUE,FALSE)),"")</f>
        <v/>
      </c>
      <c r="AN83" s="17" t="str">
        <f>IFERROR(AND(OR(AN1:AO82,$BK83)=TRUE,IF(SEARCH(AN$1,$A83)&gt;0,TRUE,FALSE)),"")</f>
        <v/>
      </c>
      <c r="AO83" s="17" t="str">
        <f>IFERROR(AND(OR(AO1:AO82,$BK83)=TRUE,IF(SEARCH(AO$1,$A83)&gt;0,TRUE,FALSE)),"")</f>
        <v/>
      </c>
      <c r="AP83" s="17" t="str">
        <f>IFERROR(AND(OR(AO1:AP82,$BK83)=TRUE,IF(SEARCH(AP$1,$A83)&gt;0,TRUE,FALSE)),"")</f>
        <v/>
      </c>
      <c r="AQ83" s="17" t="str">
        <f>IFERROR(AND(OR(AO1:AQ82,$BK83)=TRUE,IF(SEARCH(AQ$1,$A83)&gt;0,TRUE,FALSE)),"")</f>
        <v/>
      </c>
      <c r="AR83" s="17" t="str">
        <f>IFERROR(AND(OR(AO1:AR82,$BK83)=TRUE,IF(SEARCH(AR$1,$A83)&gt;0,TRUE,FALSE)),"")</f>
        <v/>
      </c>
      <c r="AS83" s="17" t="str">
        <f>IFERROR(AND(OR(AO1:AS82,$BK83)=TRUE,IF(SEARCH(AS$1,$A83)&gt;0,TRUE,FALSE)),"")</f>
        <v/>
      </c>
      <c r="AT83" s="17" t="str">
        <f>IFERROR(AND(OR(AO1:AT82,$BK83)=TRUE,IF(SEARCH(AT$1,$A83)&gt;0,TRUE,FALSE)),"")</f>
        <v/>
      </c>
      <c r="AU83" s="17" t="str">
        <f>IFERROR(AND(OR(AO1:AU82,$BK83)=TRUE,IF(SEARCH(AU$1,$A83)&gt;0,TRUE,FALSE)),"")</f>
        <v/>
      </c>
      <c r="AV83" s="17" t="str">
        <f>IFERROR(AND(OR(AO1:AV82,$BK83)=TRUE,IF(SEARCH(AV$1,$A83)&gt;0,TRUE,FALSE)),"")</f>
        <v/>
      </c>
      <c r="AW83" s="17" t="str">
        <f>IFERROR(AND(OR(AO1:AW82,$BK83)=TRUE,IF(SEARCH(AW$1,$A83)&gt;0,TRUE,FALSE)),"")</f>
        <v/>
      </c>
      <c r="AX83" s="17" t="str">
        <f>IFERROR(AND(OR(AO1:AX82,$BK83)=TRUE,IF(SEARCH(AX$1,$A83)&gt;0,TRUE,FALSE)),"")</f>
        <v/>
      </c>
      <c r="AY83" s="17" t="str">
        <f>IFERROR(AND(OR(AO1:AY82,$BK83)=TRUE,IF(SEARCH(AY$1,$A83)&gt;0,TRUE,FALSE)),"")</f>
        <v/>
      </c>
      <c r="AZ83" s="17" t="str">
        <f>IFERROR(AND(OR(AO1:AZ82,$BK83)=TRUE,IF(SEARCH(AZ$1,$A83)&gt;0,TRUE,FALSE)),"")</f>
        <v/>
      </c>
      <c r="BA83" s="17" t="str">
        <f>IFERROR(AND(OR(AO1:BA82,$BK83)=TRUE,IF(SEARCH(BA$1,$A83)&gt;0,TRUE,FALSE)),"")</f>
        <v/>
      </c>
      <c r="BB83" s="17" t="str">
        <f>IFERROR(AND(OR(AO1:BB82,$BK83)=TRUE,IF(SEARCH(BB$1,$A83)&gt;0,TRUE,FALSE)),"")</f>
        <v/>
      </c>
      <c r="BC83" s="17" t="str">
        <f>IFERROR(AND(OR(AO1:BC82,$BK83)=TRUE,IF(SEARCH(BC$1,$A83)&gt;0,TRUE,FALSE)),"")</f>
        <v/>
      </c>
      <c r="BD83" s="17" t="str">
        <f>IFERROR(AND(OR(AO1:BD82,$BK83)=TRUE,IF(SEARCH(BD$1,$A83)&gt;0,TRUE,FALSE)),"")</f>
        <v/>
      </c>
      <c r="BE83" s="17" t="str">
        <f>IFERROR(AND(OR(AO1:BE82,$BK83)=TRUE,IF(SEARCH(BE$1,$A83)&gt;0,TRUE,FALSE)),"")</f>
        <v/>
      </c>
      <c r="BF83" s="17" t="str">
        <f>IFERROR(AND(OR(AO1:BF82,$BK83)=TRUE,IF(SEARCH(BF$1,$A83)&gt;0,TRUE,FALSE)),"")</f>
        <v/>
      </c>
      <c r="BG83" s="17" t="str">
        <f>IFERROR(AND(OR(AO1:BG82,$BK83)=TRUE,IF(SEARCH(BG$1,$A83)&gt;0,TRUE,FALSE)),"")</f>
        <v/>
      </c>
      <c r="BH83" s="17" t="str">
        <f>IFERROR(AND(OR(AO1:BH82,$BK83)=TRUE,IF(SEARCH(BH$1,$A83)&gt;0,TRUE,FALSE)),"")</f>
        <v/>
      </c>
      <c r="BI83" s="17">
        <f t="shared" si="5"/>
        <v>0</v>
      </c>
      <c r="BJ83" s="17" t="b">
        <f t="shared" si="6"/>
        <v>0</v>
      </c>
      <c r="BK83" s="17" t="b">
        <f t="shared" si="7"/>
        <v>0</v>
      </c>
      <c r="BL83" s="17" t="b">
        <f t="shared" si="8"/>
        <v>0</v>
      </c>
      <c r="BM83" s="17" t="b">
        <f>IF(D83&gt;INDEX('Overview (RESPONSES REQUIRED)'!$F$60:$F$63,MATCH(E83,'Overview (RESPONSES REQUIRED)'!$B$60:$B$63,0)),FALSE,TRUE)</f>
        <v>0</v>
      </c>
      <c r="BN83" s="17" t="b">
        <f>IF(INDEX('Overview (RESPONSES REQUIRED)'!$D$60:$D$63,MATCH(E83,'Overview (RESPONSES REQUIRED)'!$B$60:$B$63,0)) = "Y", TRUE, FALSE)</f>
        <v>0</v>
      </c>
      <c r="BO83" s="17" t="str">
        <f t="shared" si="9"/>
        <v>N</v>
      </c>
    </row>
    <row r="84" spans="1:67" ht="27" x14ac:dyDescent="0.15">
      <c r="A84" s="17" t="s">
        <v>2507</v>
      </c>
      <c r="B84" s="17">
        <v>3</v>
      </c>
      <c r="C84" s="17">
        <v>2</v>
      </c>
      <c r="D84" s="17">
        <v>12</v>
      </c>
      <c r="E84" s="17" t="s">
        <v>2424</v>
      </c>
      <c r="F84" s="17" t="str">
        <f>IF('ENDC-NRCA'!S87="Y", "Y", IF('ENDC-NRCA'!S87="N", "N", 0))</f>
        <v>N</v>
      </c>
      <c r="G84" s="17" t="str">
        <f>IFERROR(AND(OR(G1:H83,$BK84)=TRUE,IF(SEARCH(G$1,$A84)&gt;0,TRUE,FALSE)),"")</f>
        <v/>
      </c>
      <c r="H84" s="17" t="b">
        <f>IFERROR(AND(OR(H1:H83,$BK84)=TRUE,IF(SEARCH(H$1,$A84)&gt;0,TRUE,FALSE)),"")</f>
        <v>0</v>
      </c>
      <c r="I84" s="17" t="str">
        <f>IFERROR(AND(OR(I1:L83,$BK84)=TRUE,IF(SEARCH(I$1,$A84)&gt;0,TRUE,FALSE)),"")</f>
        <v/>
      </c>
      <c r="J84" s="17" t="b">
        <f>IFERROR(AND(OR(J1:L83,$BK84)=TRUE,IF(SEARCH(J$1,$A84)&gt;0,TRUE,FALSE)),"")</f>
        <v>0</v>
      </c>
      <c r="K84" s="17" t="str">
        <f>IFERROR(AND(OR(K1:L83,$BK84)=TRUE,IF(SEARCH(K$1,$A84)&gt;0,TRUE,FALSE)),"")</f>
        <v/>
      </c>
      <c r="L84" s="17" t="str">
        <f>IFERROR(AND(OR(L1:L83,$BK84)=TRUE,IF(SEARCH(L$1,$A84)&gt;0,TRUE,FALSE)),"")</f>
        <v/>
      </c>
      <c r="M84" s="17" t="b">
        <f>IFERROR(AND(OR(M1:M83,$BK84)=TRUE,IF(SEARCH(M$1,$A84)&gt;0,TRUE,FALSE)),"")</f>
        <v>0</v>
      </c>
      <c r="N84" s="17" t="str">
        <f>IFERROR(AND(OR(N1:Q83,$BK84)=TRUE,IF(SEARCH(N$1,$A84)&gt;0,TRUE,FALSE)),"")</f>
        <v/>
      </c>
      <c r="O84" s="17" t="b">
        <f>IFERROR(AND(OR(O1:Q83,$BK84)=TRUE,IF(SEARCH(O$1,$A84)&gt;0,TRUE,FALSE)),"")</f>
        <v>0</v>
      </c>
      <c r="P84" s="17" t="str">
        <f>IFERROR(AND(OR(P1:Q83,$BK84)=TRUE,IF(SEARCH(P$1,$A84)&gt;0,TRUE,FALSE)),"")</f>
        <v/>
      </c>
      <c r="Q84" s="17" t="str">
        <f>IFERROR(AND(OR(Q1:Q83,$BK84)=TRUE,IF(SEARCH(Q$1,$A84)&gt;0,TRUE,FALSE)),"")</f>
        <v/>
      </c>
      <c r="R84" s="17" t="str">
        <f>IFERROR(AND(OR(R1:S83,$BK84)=TRUE,IF(SEARCH(R$1,$A84)&gt;0,TRUE,FALSE)),"")</f>
        <v/>
      </c>
      <c r="S84" s="17" t="str">
        <f>IFERROR(AND(OR(S1:S83,$BK84)=TRUE,IF(SEARCH(S$1,$A84)&gt;0,TRUE,FALSE)),"")</f>
        <v/>
      </c>
      <c r="T84" s="17" t="str">
        <f>IFERROR(AND(OR(T1:T83,$BK84)=TRUE,IF(SEARCH(T$1,$A84)&gt;0,TRUE,FALSE)),"")</f>
        <v/>
      </c>
      <c r="U84" s="17" t="str">
        <f>IFERROR(AND(OR(U1:V83,$BK84)=TRUE,IF(SEARCH(U$1,$A84)&gt;0,TRUE,FALSE)),"")</f>
        <v/>
      </c>
      <c r="V84" s="17" t="str">
        <f>IFERROR(AND(OR(V1:V83,$BK84)=TRUE,IF(SEARCH(V$1,$A84)&gt;0,TRUE,FALSE)),"")</f>
        <v/>
      </c>
      <c r="W84" s="17" t="str">
        <f>IFERROR(AND(OR(W1:Z83,$BK84)=TRUE,IF(SEARCH(W$1,$A84)&gt;0,TRUE,FALSE)),"")</f>
        <v/>
      </c>
      <c r="X84" s="17" t="str">
        <f>IFERROR(AND(OR(X1:Z83,$BK84)=TRUE,IF(SEARCH(X$1,$A84)&gt;0,TRUE,FALSE)),"")</f>
        <v/>
      </c>
      <c r="Y84" s="17" t="str">
        <f>IFERROR(AND(OR(Y1:Z83,$BK84)=TRUE,IF(SEARCH(Y$1,$A84)&gt;0,TRUE,FALSE)),"")</f>
        <v/>
      </c>
      <c r="Z84" s="17" t="str">
        <f>IFERROR(AND(OR(Z1:Z83,$BK84)=TRUE,IF(SEARCH(Z$1,$A84)&gt;0,TRUE,FALSE)),"")</f>
        <v/>
      </c>
      <c r="AA84" s="17" t="b">
        <f>IFERROR(AND(OR(AA1:AA83,$BK84)=TRUE,IF(SEARCH(AA$1,$A84)&gt;0,TRUE,FALSE)),"")</f>
        <v>0</v>
      </c>
      <c r="AB84" s="17" t="str">
        <f>IFERROR(AND(OR(AB1:AE83,$BK84)=TRUE,IF(SEARCH(AB$1,$A84)&gt;0,TRUE,FALSE)),"")</f>
        <v/>
      </c>
      <c r="AC84" s="17" t="str">
        <f>IFERROR(AND(OR(AC1:AE83,$BK84)=TRUE,IF(SEARCH(AC$1,$A84)&gt;0,TRUE,FALSE)),"")</f>
        <v/>
      </c>
      <c r="AD84" s="17" t="str">
        <f>IFERROR(AND(OR(AD1:AE83,$BK84)=TRUE,IF(SEARCH(AD$1,$A84)&gt;0,TRUE,FALSE)),"")</f>
        <v/>
      </c>
      <c r="AE84" s="17" t="str">
        <f>IFERROR(AND(OR(AE1:AE83,$BK84)=TRUE,IF(SEARCH(AE$1,$A84)&gt;0,TRUE,FALSE)),"")</f>
        <v/>
      </c>
      <c r="AF84" s="17" t="str">
        <f>IFERROR(AND(OR(AF1:AG83,$BK84)=TRUE,IF(SEARCH(AF$1,$A84)&gt;0,TRUE,FALSE)),"")</f>
        <v/>
      </c>
      <c r="AG84" s="17" t="str">
        <f>IFERROR(AND(OR(AG1:AG83,$BK84)=TRUE,IF(SEARCH(AG$1,$A84)&gt;0,TRUE,FALSE)),"")</f>
        <v/>
      </c>
      <c r="AH84" s="17" t="str">
        <f>IFERROR(AND(OR(AH1:AH83,$BK84)=TRUE,IF(SEARCH(AH$1,$A84)&gt;0,TRUE,FALSE)),"")</f>
        <v/>
      </c>
      <c r="AI84" s="17" t="b">
        <f>IFERROR(AND(OR(AI1:AL83,$BK84)=TRUE,IF(SEARCH(AI$1,$A84)&gt;0,TRUE,FALSE)),"")</f>
        <v>0</v>
      </c>
      <c r="AJ84" s="17" t="str">
        <f>IFERROR(AND(OR(AJ1:AL83,$BK84)=TRUE,IF(SEARCH(AJ$1,$A84)&gt;0,TRUE,FALSE)),"")</f>
        <v/>
      </c>
      <c r="AK84" s="17" t="str">
        <f>IFERROR(AND(OR(AK1:AL83,$BK84)=TRUE,IF(SEARCH(AK$1,$A84)&gt;0,TRUE,FALSE)),"")</f>
        <v/>
      </c>
      <c r="AL84" s="17" t="str">
        <f>IFERROR(AND(OR(AL1:AL83,$BK84)=TRUE,IF(SEARCH(AL$1,$A84)&gt;0,TRUE,FALSE)),"")</f>
        <v/>
      </c>
      <c r="AM84" s="17" t="str">
        <f>IFERROR(AND(OR(AM1:AO83,$BK84)=TRUE,IF(SEARCH(AM$1,$A84)&gt;0,TRUE,FALSE)),"")</f>
        <v/>
      </c>
      <c r="AN84" s="17" t="str">
        <f>IFERROR(AND(OR(AN1:AO83,$BK84)=TRUE,IF(SEARCH(AN$1,$A84)&gt;0,TRUE,FALSE)),"")</f>
        <v/>
      </c>
      <c r="AO84" s="17" t="str">
        <f>IFERROR(AND(OR(AO1:AO83,$BK84)=TRUE,IF(SEARCH(AO$1,$A84)&gt;0,TRUE,FALSE)),"")</f>
        <v/>
      </c>
      <c r="AP84" s="17" t="str">
        <f>IFERROR(AND(OR(AO1:AP83,$BK84)=TRUE,IF(SEARCH(AP$1,$A84)&gt;0,TRUE,FALSE)),"")</f>
        <v/>
      </c>
      <c r="AQ84" s="17" t="str">
        <f>IFERROR(AND(OR(AO1:AQ83,$BK84)=TRUE,IF(SEARCH(AQ$1,$A84)&gt;0,TRUE,FALSE)),"")</f>
        <v/>
      </c>
      <c r="AR84" s="17" t="str">
        <f>IFERROR(AND(OR(AO1:AR83,$BK84)=TRUE,IF(SEARCH(AR$1,$A84)&gt;0,TRUE,FALSE)),"")</f>
        <v/>
      </c>
      <c r="AS84" s="17" t="str">
        <f>IFERROR(AND(OR(AO1:AS83,$BK84)=TRUE,IF(SEARCH(AS$1,$A84)&gt;0,TRUE,FALSE)),"")</f>
        <v/>
      </c>
      <c r="AT84" s="17" t="str">
        <f>IFERROR(AND(OR(AO1:AT83,$BK84)=TRUE,IF(SEARCH(AT$1,$A84)&gt;0,TRUE,FALSE)),"")</f>
        <v/>
      </c>
      <c r="AU84" s="17" t="str">
        <f>IFERROR(AND(OR(AO1:AU83,$BK84)=TRUE,IF(SEARCH(AU$1,$A84)&gt;0,TRUE,FALSE)),"")</f>
        <v/>
      </c>
      <c r="AV84" s="17" t="str">
        <f>IFERROR(AND(OR(AO1:AV83,$BK84)=TRUE,IF(SEARCH(AV$1,$A84)&gt;0,TRUE,FALSE)),"")</f>
        <v/>
      </c>
      <c r="AW84" s="17" t="str">
        <f>IFERROR(AND(OR(AO1:AW83,$BK84)=TRUE,IF(SEARCH(AW$1,$A84)&gt;0,TRUE,FALSE)),"")</f>
        <v/>
      </c>
      <c r="AX84" s="17" t="str">
        <f>IFERROR(AND(OR(AO1:AX83,$BK84)=TRUE,IF(SEARCH(AX$1,$A84)&gt;0,TRUE,FALSE)),"")</f>
        <v/>
      </c>
      <c r="AY84" s="17" t="str">
        <f>IFERROR(AND(OR(AO1:AY83,$BK84)=TRUE,IF(SEARCH(AY$1,$A84)&gt;0,TRUE,FALSE)),"")</f>
        <v/>
      </c>
      <c r="AZ84" s="17" t="str">
        <f>IFERROR(AND(OR(AO1:AZ83,$BK84)=TRUE,IF(SEARCH(AZ$1,$A84)&gt;0,TRUE,FALSE)),"")</f>
        <v/>
      </c>
      <c r="BA84" s="17" t="str">
        <f>IFERROR(AND(OR(AO1:BA83,$BK84)=TRUE,IF(SEARCH(BA$1,$A84)&gt;0,TRUE,FALSE)),"")</f>
        <v/>
      </c>
      <c r="BB84" s="17" t="str">
        <f>IFERROR(AND(OR(AO1:BB83,$BK84)=TRUE,IF(SEARCH(BB$1,$A84)&gt;0,TRUE,FALSE)),"")</f>
        <v/>
      </c>
      <c r="BC84" s="17" t="str">
        <f>IFERROR(AND(OR(AO1:BC83,$BK84)=TRUE,IF(SEARCH(BC$1,$A84)&gt;0,TRUE,FALSE)),"")</f>
        <v/>
      </c>
      <c r="BD84" s="17" t="str">
        <f>IFERROR(AND(OR(AO1:BD83,$BK84)=TRUE,IF(SEARCH(BD$1,$A84)&gt;0,TRUE,FALSE)),"")</f>
        <v/>
      </c>
      <c r="BE84" s="17" t="str">
        <f>IFERROR(AND(OR(AO1:BE83,$BK84)=TRUE,IF(SEARCH(BE$1,$A84)&gt;0,TRUE,FALSE)),"")</f>
        <v/>
      </c>
      <c r="BF84" s="17" t="str">
        <f>IFERROR(AND(OR(AO1:BF83,$BK84)=TRUE,IF(SEARCH(BF$1,$A84)&gt;0,TRUE,FALSE)),"")</f>
        <v/>
      </c>
      <c r="BG84" s="17" t="str">
        <f>IFERROR(AND(OR(AO1:BG83,$BK84)=TRUE,IF(SEARCH(BG$1,$A84)&gt;0,TRUE,FALSE)),"")</f>
        <v/>
      </c>
      <c r="BH84" s="17" t="str">
        <f>IFERROR(AND(OR(AO1:BH83,$BK84)=TRUE,IF(SEARCH(BH$1,$A84)&gt;0,TRUE,FALSE)),"")</f>
        <v/>
      </c>
      <c r="BI84" s="17">
        <f t="shared" si="5"/>
        <v>0</v>
      </c>
      <c r="BJ84" s="17" t="b">
        <f t="shared" si="6"/>
        <v>0</v>
      </c>
      <c r="BK84" s="17" t="b">
        <f t="shared" si="7"/>
        <v>0</v>
      </c>
      <c r="BL84" s="17" t="b">
        <f t="shared" si="8"/>
        <v>0</v>
      </c>
      <c r="BM84" s="17" t="b">
        <f>IF(D84&gt;INDEX('Overview (RESPONSES REQUIRED)'!$F$60:$F$63,MATCH(E84,'Overview (RESPONSES REQUIRED)'!$B$60:$B$63,0)),FALSE,TRUE)</f>
        <v>0</v>
      </c>
      <c r="BN84" s="17" t="b">
        <f>IF(INDEX('Overview (RESPONSES REQUIRED)'!$D$60:$D$63,MATCH(E84,'Overview (RESPONSES REQUIRED)'!$B$60:$B$63,0)) = "Y", TRUE, FALSE)</f>
        <v>0</v>
      </c>
      <c r="BO84" s="17" t="str">
        <f t="shared" si="9"/>
        <v>N</v>
      </c>
    </row>
    <row r="85" spans="1:67" ht="27" x14ac:dyDescent="0.15">
      <c r="A85" s="17" t="s">
        <v>2508</v>
      </c>
      <c r="B85" s="17">
        <v>3</v>
      </c>
      <c r="C85" s="17">
        <v>2</v>
      </c>
      <c r="D85" s="17">
        <v>12</v>
      </c>
      <c r="E85" s="17" t="s">
        <v>2458</v>
      </c>
      <c r="F85" s="17" t="str">
        <f>IF('ENDC-NRCA'!S88="Y", "Y", IF('ENDC-NRCA'!S88="N", "N", 0))</f>
        <v>N</v>
      </c>
      <c r="G85" s="17" t="str">
        <f>IFERROR(AND(OR(G1:H84,$BK85)=TRUE,IF(SEARCH(G$1,$A85)&gt;0,TRUE,FALSE)),"")</f>
        <v/>
      </c>
      <c r="H85" s="17" t="b">
        <f>IFERROR(AND(OR(H1:H84,$BK85)=TRUE,IF(SEARCH(H$1,$A85)&gt;0,TRUE,FALSE)),"")</f>
        <v>0</v>
      </c>
      <c r="I85" s="17" t="str">
        <f>IFERROR(AND(OR(I1:L84,$BK85)=TRUE,IF(SEARCH(I$1,$A85)&gt;0,TRUE,FALSE)),"")</f>
        <v/>
      </c>
      <c r="J85" s="17" t="b">
        <f>IFERROR(AND(OR(J1:L84,$BK85)=TRUE,IF(SEARCH(J$1,$A85)&gt;0,TRUE,FALSE)),"")</f>
        <v>0</v>
      </c>
      <c r="K85" s="17" t="str">
        <f>IFERROR(AND(OR(K1:L84,$BK85)=TRUE,IF(SEARCH(K$1,$A85)&gt;0,TRUE,FALSE)),"")</f>
        <v/>
      </c>
      <c r="L85" s="17" t="str">
        <f>IFERROR(AND(OR(L1:L84,$BK85)=TRUE,IF(SEARCH(L$1,$A85)&gt;0,TRUE,FALSE)),"")</f>
        <v/>
      </c>
      <c r="M85" s="17" t="str">
        <f>IFERROR(AND(OR(M1:M84,$BK85)=TRUE,IF(SEARCH(M$1,$A85)&gt;0,TRUE,FALSE)),"")</f>
        <v/>
      </c>
      <c r="N85" s="17" t="str">
        <f>IFERROR(AND(OR(N1:Q84,$BK85)=TRUE,IF(SEARCH(N$1,$A85)&gt;0,TRUE,FALSE)),"")</f>
        <v/>
      </c>
      <c r="O85" s="17" t="b">
        <f>IFERROR(AND(OR(O1:Q84,$BK85)=TRUE,IF(SEARCH(O$1,$A85)&gt;0,TRUE,FALSE)),"")</f>
        <v>0</v>
      </c>
      <c r="P85" s="17" t="str">
        <f>IFERROR(AND(OR(P1:Q84,$BK85)=TRUE,IF(SEARCH(P$1,$A85)&gt;0,TRUE,FALSE)),"")</f>
        <v/>
      </c>
      <c r="Q85" s="17" t="str">
        <f>IFERROR(AND(OR(Q1:Q84,$BK85)=TRUE,IF(SEARCH(Q$1,$A85)&gt;0,TRUE,FALSE)),"")</f>
        <v/>
      </c>
      <c r="R85" s="17" t="b">
        <f>IFERROR(AND(OR(R1:S84,$BK85)=TRUE,IF(SEARCH(R$1,$A85)&gt;0,TRUE,FALSE)),"")</f>
        <v>0</v>
      </c>
      <c r="S85" s="17" t="str">
        <f>IFERROR(AND(OR(S1:S84,$BK85)=TRUE,IF(SEARCH(S$1,$A85)&gt;0,TRUE,FALSE)),"")</f>
        <v/>
      </c>
      <c r="T85" s="17" t="str">
        <f>IFERROR(AND(OR(T1:T84,$BK85)=TRUE,IF(SEARCH(T$1,$A85)&gt;0,TRUE,FALSE)),"")</f>
        <v/>
      </c>
      <c r="U85" s="17" t="str">
        <f>IFERROR(AND(OR(U1:V84,$BK85)=TRUE,IF(SEARCH(U$1,$A85)&gt;0,TRUE,FALSE)),"")</f>
        <v/>
      </c>
      <c r="V85" s="17" t="str">
        <f>IFERROR(AND(OR(V1:V84,$BK85)=TRUE,IF(SEARCH(V$1,$A85)&gt;0,TRUE,FALSE)),"")</f>
        <v/>
      </c>
      <c r="W85" s="17" t="str">
        <f>IFERROR(AND(OR(W1:Z84,$BK85)=TRUE,IF(SEARCH(W$1,$A85)&gt;0,TRUE,FALSE)),"")</f>
        <v/>
      </c>
      <c r="X85" s="17" t="str">
        <f>IFERROR(AND(OR(X1:Z84,$BK85)=TRUE,IF(SEARCH(X$1,$A85)&gt;0,TRUE,FALSE)),"")</f>
        <v/>
      </c>
      <c r="Y85" s="17" t="str">
        <f>IFERROR(AND(OR(Y1:Z84,$BK85)=TRUE,IF(SEARCH(Y$1,$A85)&gt;0,TRUE,FALSE)),"")</f>
        <v/>
      </c>
      <c r="Z85" s="17" t="str">
        <f>IFERROR(AND(OR(Z1:Z84,$BK85)=TRUE,IF(SEARCH(Z$1,$A85)&gt;0,TRUE,FALSE)),"")</f>
        <v/>
      </c>
      <c r="AA85" s="17" t="str">
        <f>IFERROR(AND(OR(AA1:AA84,$BK85)=TRUE,IF(SEARCH(AA$1,$A85)&gt;0,TRUE,FALSE)),"")</f>
        <v/>
      </c>
      <c r="AB85" s="17" t="str">
        <f>IFERROR(AND(OR(AB1:AE84,$BK85)=TRUE,IF(SEARCH(AB$1,$A85)&gt;0,TRUE,FALSE)),"")</f>
        <v/>
      </c>
      <c r="AC85" s="17" t="str">
        <f>IFERROR(AND(OR(AC1:AE84,$BK85)=TRUE,IF(SEARCH(AC$1,$A85)&gt;0,TRUE,FALSE)),"")</f>
        <v/>
      </c>
      <c r="AD85" s="17" t="str">
        <f>IFERROR(AND(OR(AD1:AE84,$BK85)=TRUE,IF(SEARCH(AD$1,$A85)&gt;0,TRUE,FALSE)),"")</f>
        <v/>
      </c>
      <c r="AE85" s="17" t="str">
        <f>IFERROR(AND(OR(AE1:AE84,$BK85)=TRUE,IF(SEARCH(AE$1,$A85)&gt;0,TRUE,FALSE)),"")</f>
        <v/>
      </c>
      <c r="AF85" s="17" t="b">
        <f>IFERROR(AND(OR(AF1:AG84,$BK85)=TRUE,IF(SEARCH(AF$1,$A85)&gt;0,TRUE,FALSE)),"")</f>
        <v>0</v>
      </c>
      <c r="AG85" s="17" t="str">
        <f>IFERROR(AND(OR(AG1:AG84,$BK85)=TRUE,IF(SEARCH(AG$1,$A85)&gt;0,TRUE,FALSE)),"")</f>
        <v/>
      </c>
      <c r="AH85" s="17" t="str">
        <f>IFERROR(AND(OR(AH1:AH84,$BK85)=TRUE,IF(SEARCH(AH$1,$A85)&gt;0,TRUE,FALSE)),"")</f>
        <v/>
      </c>
      <c r="AI85" s="17" t="b">
        <f>IFERROR(AND(OR(AI1:AL84,$BK85)=TRUE,IF(SEARCH(AI$1,$A85)&gt;0,TRUE,FALSE)),"")</f>
        <v>0</v>
      </c>
      <c r="AJ85" s="17" t="str">
        <f>IFERROR(AND(OR(AJ1:AL84,$BK85)=TRUE,IF(SEARCH(AJ$1,$A85)&gt;0,TRUE,FALSE)),"")</f>
        <v/>
      </c>
      <c r="AK85" s="17" t="str">
        <f>IFERROR(AND(OR(AK1:AL84,$BK85)=TRUE,IF(SEARCH(AK$1,$A85)&gt;0,TRUE,FALSE)),"")</f>
        <v/>
      </c>
      <c r="AL85" s="17" t="str">
        <f>IFERROR(AND(OR(AL1:AL84,$BK85)=TRUE,IF(SEARCH(AL$1,$A85)&gt;0,TRUE,FALSE)),"")</f>
        <v/>
      </c>
      <c r="AM85" s="17" t="str">
        <f>IFERROR(AND(OR(AM1:AO84,$BK85)=TRUE,IF(SEARCH(AM$1,$A85)&gt;0,TRUE,FALSE)),"")</f>
        <v/>
      </c>
      <c r="AN85" s="17" t="str">
        <f>IFERROR(AND(OR(AN1:AO84,$BK85)=TRUE,IF(SEARCH(AN$1,$A85)&gt;0,TRUE,FALSE)),"")</f>
        <v/>
      </c>
      <c r="AO85" s="17" t="str">
        <f>IFERROR(AND(OR(AO1:AO84,$BK85)=TRUE,IF(SEARCH(AO$1,$A85)&gt;0,TRUE,FALSE)),"")</f>
        <v/>
      </c>
      <c r="AP85" s="17" t="str">
        <f>IFERROR(AND(OR(AO1:AP84,$BK85)=TRUE,IF(SEARCH(AP$1,$A85)&gt;0,TRUE,FALSE)),"")</f>
        <v/>
      </c>
      <c r="AQ85" s="17" t="str">
        <f>IFERROR(AND(OR(AO1:AQ84,$BK85)=TRUE,IF(SEARCH(AQ$1,$A85)&gt;0,TRUE,FALSE)),"")</f>
        <v/>
      </c>
      <c r="AR85" s="17" t="str">
        <f>IFERROR(AND(OR(AO1:AR84,$BK85)=TRUE,IF(SEARCH(AR$1,$A85)&gt;0,TRUE,FALSE)),"")</f>
        <v/>
      </c>
      <c r="AS85" s="17" t="str">
        <f>IFERROR(AND(OR(AO1:AS84,$BK85)=TRUE,IF(SEARCH(AS$1,$A85)&gt;0,TRUE,FALSE)),"")</f>
        <v/>
      </c>
      <c r="AT85" s="17" t="str">
        <f>IFERROR(AND(OR(AO1:AT84,$BK85)=TRUE,IF(SEARCH(AT$1,$A85)&gt;0,TRUE,FALSE)),"")</f>
        <v/>
      </c>
      <c r="AU85" s="17" t="str">
        <f>IFERROR(AND(OR(AO1:AU84,$BK85)=TRUE,IF(SEARCH(AU$1,$A85)&gt;0,TRUE,FALSE)),"")</f>
        <v/>
      </c>
      <c r="AV85" s="17" t="str">
        <f>IFERROR(AND(OR(AO1:AV84,$BK85)=TRUE,IF(SEARCH(AV$1,$A85)&gt;0,TRUE,FALSE)),"")</f>
        <v/>
      </c>
      <c r="AW85" s="17" t="str">
        <f>IFERROR(AND(OR(AO1:AW84,$BK85)=TRUE,IF(SEARCH(AW$1,$A85)&gt;0,TRUE,FALSE)),"")</f>
        <v/>
      </c>
      <c r="AX85" s="17" t="str">
        <f>IFERROR(AND(OR(AO1:AX84,$BK85)=TRUE,IF(SEARCH(AX$1,$A85)&gt;0,TRUE,FALSE)),"")</f>
        <v/>
      </c>
      <c r="AY85" s="17" t="str">
        <f>IFERROR(AND(OR(AO1:AY84,$BK85)=TRUE,IF(SEARCH(AY$1,$A85)&gt;0,TRUE,FALSE)),"")</f>
        <v/>
      </c>
      <c r="AZ85" s="17" t="str">
        <f>IFERROR(AND(OR(AO1:AZ84,$BK85)=TRUE,IF(SEARCH(AZ$1,$A85)&gt;0,TRUE,FALSE)),"")</f>
        <v/>
      </c>
      <c r="BA85" s="17" t="str">
        <f>IFERROR(AND(OR(AO1:BA84,$BK85)=TRUE,IF(SEARCH(BA$1,$A85)&gt;0,TRUE,FALSE)),"")</f>
        <v/>
      </c>
      <c r="BB85" s="17" t="str">
        <f>IFERROR(AND(OR(AO1:BB84,$BK85)=TRUE,IF(SEARCH(BB$1,$A85)&gt;0,TRUE,FALSE)),"")</f>
        <v/>
      </c>
      <c r="BC85" s="17" t="str">
        <f>IFERROR(AND(OR(AO1:BC84,$BK85)=TRUE,IF(SEARCH(BC$1,$A85)&gt;0,TRUE,FALSE)),"")</f>
        <v/>
      </c>
      <c r="BD85" s="17" t="str">
        <f>IFERROR(AND(OR(AO1:BD84,$BK85)=TRUE,IF(SEARCH(BD$1,$A85)&gt;0,TRUE,FALSE)),"")</f>
        <v/>
      </c>
      <c r="BE85" s="17" t="str">
        <f>IFERROR(AND(OR(AO1:BE84,$BK85)=TRUE,IF(SEARCH(BE$1,$A85)&gt;0,TRUE,FALSE)),"")</f>
        <v/>
      </c>
      <c r="BF85" s="17" t="str">
        <f>IFERROR(AND(OR(AO1:BF84,$BK85)=TRUE,IF(SEARCH(BF$1,$A85)&gt;0,TRUE,FALSE)),"")</f>
        <v/>
      </c>
      <c r="BG85" s="17" t="str">
        <f>IFERROR(AND(OR(AO1:BG84,$BK85)=TRUE,IF(SEARCH(BG$1,$A85)&gt;0,TRUE,FALSE)),"")</f>
        <v/>
      </c>
      <c r="BH85" s="17" t="str">
        <f>IFERROR(AND(OR(AO1:BH84,$BK85)=TRUE,IF(SEARCH(BH$1,$A85)&gt;0,TRUE,FALSE)),"")</f>
        <v/>
      </c>
      <c r="BI85" s="17">
        <f t="shared" si="5"/>
        <v>0</v>
      </c>
      <c r="BJ85" s="17" t="b">
        <f t="shared" si="6"/>
        <v>0</v>
      </c>
      <c r="BK85" s="17" t="b">
        <f t="shared" si="7"/>
        <v>0</v>
      </c>
      <c r="BL85" s="17" t="b">
        <f t="shared" si="8"/>
        <v>0</v>
      </c>
      <c r="BM85" s="17" t="b">
        <f>IF(D85&gt;INDEX('Overview (RESPONSES REQUIRED)'!$F$60:$F$63,MATCH(E85,'Overview (RESPONSES REQUIRED)'!$B$60:$B$63,0)),FALSE,TRUE)</f>
        <v>0</v>
      </c>
      <c r="BN85" s="17" t="b">
        <f>IF(INDEX('Overview (RESPONSES REQUIRED)'!$D$60:$D$63,MATCH(E85,'Overview (RESPONSES REQUIRED)'!$B$60:$B$63,0)) = "Y", TRUE, FALSE)</f>
        <v>0</v>
      </c>
      <c r="BO85" s="17" t="str">
        <f t="shared" si="9"/>
        <v>N</v>
      </c>
    </row>
    <row r="86" spans="1:67" ht="27" x14ac:dyDescent="0.15">
      <c r="A86" s="17" t="s">
        <v>2509</v>
      </c>
      <c r="B86" s="17">
        <v>3</v>
      </c>
      <c r="C86" s="17">
        <v>2</v>
      </c>
      <c r="D86" s="17">
        <v>10</v>
      </c>
      <c r="E86" s="17" t="s">
        <v>2424</v>
      </c>
      <c r="F86" s="17" t="str">
        <f>IF('ENDC-NRCA'!S89="Y", "Y", IF('ENDC-NRCA'!S89="N", "N", 0))</f>
        <v>N</v>
      </c>
      <c r="G86" s="17" t="b">
        <f>IFERROR(AND(OR(G1:H85,$BK86)=TRUE,IF(SEARCH(G$1,$A86)&gt;0,TRUE,FALSE)),"")</f>
        <v>0</v>
      </c>
      <c r="H86" s="17" t="str">
        <f>IFERROR(AND(OR(H1:H85,$BK86)=TRUE,IF(SEARCH(H$1,$A86)&gt;0,TRUE,FALSE)),"")</f>
        <v/>
      </c>
      <c r="I86" s="17" t="str">
        <f>IFERROR(AND(OR(I1:L85,$BK86)=TRUE,IF(SEARCH(I$1,$A86)&gt;0,TRUE,FALSE)),"")</f>
        <v/>
      </c>
      <c r="J86" s="17" t="str">
        <f>IFERROR(AND(OR(J1:L85,$BK86)=TRUE,IF(SEARCH(J$1,$A86)&gt;0,TRUE,FALSE)),"")</f>
        <v/>
      </c>
      <c r="K86" s="17" t="b">
        <f>IFERROR(AND(OR(K1:L85,$BK86)=TRUE,IF(SEARCH(K$1,$A86)&gt;0,TRUE,FALSE)),"")</f>
        <v>0</v>
      </c>
      <c r="L86" s="17" t="str">
        <f>IFERROR(AND(OR(L1:L85,$BK86)=TRUE,IF(SEARCH(L$1,$A86)&gt;0,TRUE,FALSE)),"")</f>
        <v/>
      </c>
      <c r="M86" s="17" t="b">
        <f>IFERROR(AND(OR(M1:M85,$BK86)=TRUE,IF(SEARCH(M$1,$A86)&gt;0,TRUE,FALSE)),"")</f>
        <v>0</v>
      </c>
      <c r="N86" s="17" t="str">
        <f>IFERROR(AND(OR(N1:Q85,$BK86)=TRUE,IF(SEARCH(N$1,$A86)&gt;0,TRUE,FALSE)),"")</f>
        <v/>
      </c>
      <c r="O86" s="17" t="str">
        <f>IFERROR(AND(OR(O1:Q85,$BK86)=TRUE,IF(SEARCH(O$1,$A86)&gt;0,TRUE,FALSE)),"")</f>
        <v/>
      </c>
      <c r="P86" s="17" t="b">
        <f>IFERROR(AND(OR(P1:Q85,$BK86)=TRUE,IF(SEARCH(P$1,$A86)&gt;0,TRUE,FALSE)),"")</f>
        <v>0</v>
      </c>
      <c r="Q86" s="17" t="str">
        <f>IFERROR(AND(OR(Q1:Q85,$BK86)=TRUE,IF(SEARCH(Q$1,$A86)&gt;0,TRUE,FALSE)),"")</f>
        <v/>
      </c>
      <c r="R86" s="17" t="str">
        <f>IFERROR(AND(OR(R1:S85,$BK86)=TRUE,IF(SEARCH(R$1,$A86)&gt;0,TRUE,FALSE)),"")</f>
        <v/>
      </c>
      <c r="S86" s="17" t="str">
        <f>IFERROR(AND(OR(S1:S85,$BK86)=TRUE,IF(SEARCH(S$1,$A86)&gt;0,TRUE,FALSE)),"")</f>
        <v/>
      </c>
      <c r="T86" s="17" t="str">
        <f>IFERROR(AND(OR(T1:T85,$BK86)=TRUE,IF(SEARCH(T$1,$A86)&gt;0,TRUE,FALSE)),"")</f>
        <v/>
      </c>
      <c r="U86" s="17" t="str">
        <f>IFERROR(AND(OR(U1:V85,$BK86)=TRUE,IF(SEARCH(U$1,$A86)&gt;0,TRUE,FALSE)),"")</f>
        <v/>
      </c>
      <c r="V86" s="17" t="str">
        <f>IFERROR(AND(OR(V1:V85,$BK86)=TRUE,IF(SEARCH(V$1,$A86)&gt;0,TRUE,FALSE)),"")</f>
        <v/>
      </c>
      <c r="W86" s="17" t="str">
        <f>IFERROR(AND(OR(W1:Z85,$BK86)=TRUE,IF(SEARCH(W$1,$A86)&gt;0,TRUE,FALSE)),"")</f>
        <v/>
      </c>
      <c r="X86" s="17" t="str">
        <f>IFERROR(AND(OR(X1:Z85,$BK86)=TRUE,IF(SEARCH(X$1,$A86)&gt;0,TRUE,FALSE)),"")</f>
        <v/>
      </c>
      <c r="Y86" s="17" t="str">
        <f>IFERROR(AND(OR(Y1:Z85,$BK86)=TRUE,IF(SEARCH(Y$1,$A86)&gt;0,TRUE,FALSE)),"")</f>
        <v/>
      </c>
      <c r="Z86" s="17" t="str">
        <f>IFERROR(AND(OR(Z1:Z85,$BK86)=TRUE,IF(SEARCH(Z$1,$A86)&gt;0,TRUE,FALSE)),"")</f>
        <v/>
      </c>
      <c r="AA86" s="17" t="b">
        <f>IFERROR(AND(OR(AA1:AA85,$BK86)=TRUE,IF(SEARCH(AA$1,$A86)&gt;0,TRUE,FALSE)),"")</f>
        <v>0</v>
      </c>
      <c r="AB86" s="17" t="str">
        <f>IFERROR(AND(OR(AB1:AE85,$BK86)=TRUE,IF(SEARCH(AB$1,$A86)&gt;0,TRUE,FALSE)),"")</f>
        <v/>
      </c>
      <c r="AC86" s="17" t="str">
        <f>IFERROR(AND(OR(AC1:AE85,$BK86)=TRUE,IF(SEARCH(AC$1,$A86)&gt;0,TRUE,FALSE)),"")</f>
        <v/>
      </c>
      <c r="AD86" s="17" t="str">
        <f>IFERROR(AND(OR(AD1:AE85,$BK86)=TRUE,IF(SEARCH(AD$1,$A86)&gt;0,TRUE,FALSE)),"")</f>
        <v/>
      </c>
      <c r="AE86" s="17" t="str">
        <f>IFERROR(AND(OR(AE1:AE85,$BK86)=TRUE,IF(SEARCH(AE$1,$A86)&gt;0,TRUE,FALSE)),"")</f>
        <v/>
      </c>
      <c r="AF86" s="17" t="str">
        <f>IFERROR(AND(OR(AF1:AG85,$BK86)=TRUE,IF(SEARCH(AF$1,$A86)&gt;0,TRUE,FALSE)),"")</f>
        <v/>
      </c>
      <c r="AG86" s="17" t="str">
        <f>IFERROR(AND(OR(AG1:AG85,$BK86)=TRUE,IF(SEARCH(AG$1,$A86)&gt;0,TRUE,FALSE)),"")</f>
        <v/>
      </c>
      <c r="AH86" s="17" t="str">
        <f>IFERROR(AND(OR(AH1:AH85,$BK86)=TRUE,IF(SEARCH(AH$1,$A86)&gt;0,TRUE,FALSE)),"")</f>
        <v/>
      </c>
      <c r="AI86" s="17" t="b">
        <f>IFERROR(AND(OR(AI1:AL85,$BK86)=TRUE,IF(SEARCH(AI$1,$A86)&gt;0,TRUE,FALSE)),"")</f>
        <v>0</v>
      </c>
      <c r="AJ86" s="17" t="str">
        <f>IFERROR(AND(OR(AJ1:AL85,$BK86)=TRUE,IF(SEARCH(AJ$1,$A86)&gt;0,TRUE,FALSE)),"")</f>
        <v/>
      </c>
      <c r="AK86" s="17" t="str">
        <f>IFERROR(AND(OR(AK1:AL85,$BK86)=TRUE,IF(SEARCH(AK$1,$A86)&gt;0,TRUE,FALSE)),"")</f>
        <v/>
      </c>
      <c r="AL86" s="17" t="str">
        <f>IFERROR(AND(OR(AL1:AL85,$BK86)=TRUE,IF(SEARCH(AL$1,$A86)&gt;0,TRUE,FALSE)),"")</f>
        <v/>
      </c>
      <c r="AM86" s="17" t="str">
        <f>IFERROR(AND(OR(AM1:AO85,$BK86)=TRUE,IF(SEARCH(AM$1,$A86)&gt;0,TRUE,FALSE)),"")</f>
        <v/>
      </c>
      <c r="AN86" s="17" t="str">
        <f>IFERROR(AND(OR(AN1:AO85,$BK86)=TRUE,IF(SEARCH(AN$1,$A86)&gt;0,TRUE,FALSE)),"")</f>
        <v/>
      </c>
      <c r="AO86" s="17" t="str">
        <f>IFERROR(AND(OR(AO1:AO85,$BK86)=TRUE,IF(SEARCH(AO$1,$A86)&gt;0,TRUE,FALSE)),"")</f>
        <v/>
      </c>
      <c r="AP86" s="17" t="str">
        <f>IFERROR(AND(OR(AO1:AP85,$BK86)=TRUE,IF(SEARCH(AP$1,$A86)&gt;0,TRUE,FALSE)),"")</f>
        <v/>
      </c>
      <c r="AQ86" s="17" t="str">
        <f>IFERROR(AND(OR(AO1:AQ85,$BK86)=TRUE,IF(SEARCH(AQ$1,$A86)&gt;0,TRUE,FALSE)),"")</f>
        <v/>
      </c>
      <c r="AR86" s="17" t="str">
        <f>IFERROR(AND(OR(AO1:AR85,$BK86)=TRUE,IF(SEARCH(AR$1,$A86)&gt;0,TRUE,FALSE)),"")</f>
        <v/>
      </c>
      <c r="AS86" s="17" t="str">
        <f>IFERROR(AND(OR(AO1:AS85,$BK86)=TRUE,IF(SEARCH(AS$1,$A86)&gt;0,TRUE,FALSE)),"")</f>
        <v/>
      </c>
      <c r="AT86" s="17" t="str">
        <f>IFERROR(AND(OR(AO1:AT85,$BK86)=TRUE,IF(SEARCH(AT$1,$A86)&gt;0,TRUE,FALSE)),"")</f>
        <v/>
      </c>
      <c r="AU86" s="17" t="str">
        <f>IFERROR(AND(OR(AO1:AU85,$BK86)=TRUE,IF(SEARCH(AU$1,$A86)&gt;0,TRUE,FALSE)),"")</f>
        <v/>
      </c>
      <c r="AV86" s="17" t="str">
        <f>IFERROR(AND(OR(AO1:AV85,$BK86)=TRUE,IF(SEARCH(AV$1,$A86)&gt;0,TRUE,FALSE)),"")</f>
        <v/>
      </c>
      <c r="AW86" s="17" t="str">
        <f>IFERROR(AND(OR(AO1:AW85,$BK86)=TRUE,IF(SEARCH(AW$1,$A86)&gt;0,TRUE,FALSE)),"")</f>
        <v/>
      </c>
      <c r="AX86" s="17" t="str">
        <f>IFERROR(AND(OR(AO1:AX85,$BK86)=TRUE,IF(SEARCH(AX$1,$A86)&gt;0,TRUE,FALSE)),"")</f>
        <v/>
      </c>
      <c r="AY86" s="17" t="str">
        <f>IFERROR(AND(OR(AO1:AY85,$BK86)=TRUE,IF(SEARCH(AY$1,$A86)&gt;0,TRUE,FALSE)),"")</f>
        <v/>
      </c>
      <c r="AZ86" s="17" t="str">
        <f>IFERROR(AND(OR(AO1:AZ85,$BK86)=TRUE,IF(SEARCH(AZ$1,$A86)&gt;0,TRUE,FALSE)),"")</f>
        <v/>
      </c>
      <c r="BA86" s="17" t="str">
        <f>IFERROR(AND(OR(AO1:BA85,$BK86)=TRUE,IF(SEARCH(BA$1,$A86)&gt;0,TRUE,FALSE)),"")</f>
        <v/>
      </c>
      <c r="BB86" s="17" t="str">
        <f>IFERROR(AND(OR(AO1:BB85,$BK86)=TRUE,IF(SEARCH(BB$1,$A86)&gt;0,TRUE,FALSE)),"")</f>
        <v/>
      </c>
      <c r="BC86" s="17" t="str">
        <f>IFERROR(AND(OR(AO1:BC85,$BK86)=TRUE,IF(SEARCH(BC$1,$A86)&gt;0,TRUE,FALSE)),"")</f>
        <v/>
      </c>
      <c r="BD86" s="17" t="str">
        <f>IFERROR(AND(OR(AO1:BD85,$BK86)=TRUE,IF(SEARCH(BD$1,$A86)&gt;0,TRUE,FALSE)),"")</f>
        <v/>
      </c>
      <c r="BE86" s="17" t="str">
        <f>IFERROR(AND(OR(AO1:BE85,$BK86)=TRUE,IF(SEARCH(BE$1,$A86)&gt;0,TRUE,FALSE)),"")</f>
        <v/>
      </c>
      <c r="BF86" s="17" t="str">
        <f>IFERROR(AND(OR(AO1:BF85,$BK86)=TRUE,IF(SEARCH(BF$1,$A86)&gt;0,TRUE,FALSE)),"")</f>
        <v/>
      </c>
      <c r="BG86" s="17" t="str">
        <f>IFERROR(AND(OR(AO1:BG85,$BK86)=TRUE,IF(SEARCH(BG$1,$A86)&gt;0,TRUE,FALSE)),"")</f>
        <v/>
      </c>
      <c r="BH86" s="17" t="str">
        <f>IFERROR(AND(OR(AO1:BH85,$BK86)=TRUE,IF(SEARCH(BH$1,$A86)&gt;0,TRUE,FALSE)),"")</f>
        <v/>
      </c>
      <c r="BI86" s="17">
        <f t="shared" si="5"/>
        <v>0</v>
      </c>
      <c r="BJ86" s="17" t="b">
        <f t="shared" si="6"/>
        <v>0</v>
      </c>
      <c r="BK86" s="17" t="b">
        <f t="shared" si="7"/>
        <v>0</v>
      </c>
      <c r="BL86" s="17" t="b">
        <f t="shared" si="8"/>
        <v>0</v>
      </c>
      <c r="BM86" s="17" t="b">
        <f>IF(D86&gt;INDEX('Overview (RESPONSES REQUIRED)'!$F$60:$F$63,MATCH(E86,'Overview (RESPONSES REQUIRED)'!$B$60:$B$63,0)),FALSE,TRUE)</f>
        <v>0</v>
      </c>
      <c r="BN86" s="17" t="b">
        <f>IF(INDEX('Overview (RESPONSES REQUIRED)'!$D$60:$D$63,MATCH(E86,'Overview (RESPONSES REQUIRED)'!$B$60:$B$63,0)) = "Y", TRUE, FALSE)</f>
        <v>0</v>
      </c>
      <c r="BO86" s="17" t="str">
        <f t="shared" si="9"/>
        <v>N</v>
      </c>
    </row>
    <row r="87" spans="1:67" ht="27" x14ac:dyDescent="0.15">
      <c r="A87" s="17" t="s">
        <v>2510</v>
      </c>
      <c r="B87" s="17">
        <v>3</v>
      </c>
      <c r="C87" s="17">
        <v>2</v>
      </c>
      <c r="D87" s="17">
        <v>10</v>
      </c>
      <c r="E87" s="17" t="s">
        <v>2458</v>
      </c>
      <c r="F87" s="17" t="str">
        <f>IF('ENDC-NRCA'!S90="Y", "Y", IF('ENDC-NRCA'!S90="N", "N", 0))</f>
        <v>N</v>
      </c>
      <c r="G87" s="17" t="b">
        <f>IFERROR(AND(OR(G1:H86,$BK87)=TRUE,IF(SEARCH(G$1,$A87)&gt;0,TRUE,FALSE)),"")</f>
        <v>0</v>
      </c>
      <c r="H87" s="17" t="str">
        <f>IFERROR(AND(OR(H1:H86,$BK87)=TRUE,IF(SEARCH(H$1,$A87)&gt;0,TRUE,FALSE)),"")</f>
        <v/>
      </c>
      <c r="I87" s="17" t="str">
        <f>IFERROR(AND(OR(I1:L86,$BK87)=TRUE,IF(SEARCH(I$1,$A87)&gt;0,TRUE,FALSE)),"")</f>
        <v/>
      </c>
      <c r="J87" s="17" t="str">
        <f>IFERROR(AND(OR(J1:L86,$BK87)=TRUE,IF(SEARCH(J$1,$A87)&gt;0,TRUE,FALSE)),"")</f>
        <v/>
      </c>
      <c r="K87" s="17" t="b">
        <f>IFERROR(AND(OR(K1:L86,$BK87)=TRUE,IF(SEARCH(K$1,$A87)&gt;0,TRUE,FALSE)),"")</f>
        <v>0</v>
      </c>
      <c r="L87" s="17" t="str">
        <f>IFERROR(AND(OR(L1:L86,$BK87)=TRUE,IF(SEARCH(L$1,$A87)&gt;0,TRUE,FALSE)),"")</f>
        <v/>
      </c>
      <c r="M87" s="17" t="str">
        <f>IFERROR(AND(OR(M1:M86,$BK87)=TRUE,IF(SEARCH(M$1,$A87)&gt;0,TRUE,FALSE)),"")</f>
        <v/>
      </c>
      <c r="N87" s="17" t="str">
        <f>IFERROR(AND(OR(N1:Q86,$BK87)=TRUE,IF(SEARCH(N$1,$A87)&gt;0,TRUE,FALSE)),"")</f>
        <v/>
      </c>
      <c r="O87" s="17" t="str">
        <f>IFERROR(AND(OR(O1:Q86,$BK87)=TRUE,IF(SEARCH(O$1,$A87)&gt;0,TRUE,FALSE)),"")</f>
        <v/>
      </c>
      <c r="P87" s="17" t="b">
        <f>IFERROR(AND(OR(P1:Q86,$BK87)=TRUE,IF(SEARCH(P$1,$A87)&gt;0,TRUE,FALSE)),"")</f>
        <v>0</v>
      </c>
      <c r="Q87" s="17" t="str">
        <f>IFERROR(AND(OR(Q1:Q86,$BK87)=TRUE,IF(SEARCH(Q$1,$A87)&gt;0,TRUE,FALSE)),"")</f>
        <v/>
      </c>
      <c r="R87" s="17" t="b">
        <f>IFERROR(AND(OR(R1:S86,$BK87)=TRUE,IF(SEARCH(R$1,$A87)&gt;0,TRUE,FALSE)),"")</f>
        <v>0</v>
      </c>
      <c r="S87" s="17" t="str">
        <f>IFERROR(AND(OR(S1:S86,$BK87)=TRUE,IF(SEARCH(S$1,$A87)&gt;0,TRUE,FALSE)),"")</f>
        <v/>
      </c>
      <c r="T87" s="17" t="str">
        <f>IFERROR(AND(OR(T1:T86,$BK87)=TRUE,IF(SEARCH(T$1,$A87)&gt;0,TRUE,FALSE)),"")</f>
        <v/>
      </c>
      <c r="U87" s="17" t="str">
        <f>IFERROR(AND(OR(U1:V86,$BK87)=TRUE,IF(SEARCH(U$1,$A87)&gt;0,TRUE,FALSE)),"")</f>
        <v/>
      </c>
      <c r="V87" s="17" t="str">
        <f>IFERROR(AND(OR(V1:V86,$BK87)=TRUE,IF(SEARCH(V$1,$A87)&gt;0,TRUE,FALSE)),"")</f>
        <v/>
      </c>
      <c r="W87" s="17" t="str">
        <f>IFERROR(AND(OR(W1:Z86,$BK87)=TRUE,IF(SEARCH(W$1,$A87)&gt;0,TRUE,FALSE)),"")</f>
        <v/>
      </c>
      <c r="X87" s="17" t="str">
        <f>IFERROR(AND(OR(X1:Z86,$BK87)=TRUE,IF(SEARCH(X$1,$A87)&gt;0,TRUE,FALSE)),"")</f>
        <v/>
      </c>
      <c r="Y87" s="17" t="str">
        <f>IFERROR(AND(OR(Y1:Z86,$BK87)=TRUE,IF(SEARCH(Y$1,$A87)&gt;0,TRUE,FALSE)),"")</f>
        <v/>
      </c>
      <c r="Z87" s="17" t="str">
        <f>IFERROR(AND(OR(Z1:Z86,$BK87)=TRUE,IF(SEARCH(Z$1,$A87)&gt;0,TRUE,FALSE)),"")</f>
        <v/>
      </c>
      <c r="AA87" s="17" t="str">
        <f>IFERROR(AND(OR(AA1:AA86,$BK87)=TRUE,IF(SEARCH(AA$1,$A87)&gt;0,TRUE,FALSE)),"")</f>
        <v/>
      </c>
      <c r="AB87" s="17" t="str">
        <f>IFERROR(AND(OR(AB1:AE86,$BK87)=TRUE,IF(SEARCH(AB$1,$A87)&gt;0,TRUE,FALSE)),"")</f>
        <v/>
      </c>
      <c r="AC87" s="17" t="str">
        <f>IFERROR(AND(OR(AC1:AE86,$BK87)=TRUE,IF(SEARCH(AC$1,$A87)&gt;0,TRUE,FALSE)),"")</f>
        <v/>
      </c>
      <c r="AD87" s="17" t="str">
        <f>IFERROR(AND(OR(AD1:AE86,$BK87)=TRUE,IF(SEARCH(AD$1,$A87)&gt;0,TRUE,FALSE)),"")</f>
        <v/>
      </c>
      <c r="AE87" s="17" t="str">
        <f>IFERROR(AND(OR(AE1:AE86,$BK87)=TRUE,IF(SEARCH(AE$1,$A87)&gt;0,TRUE,FALSE)),"")</f>
        <v/>
      </c>
      <c r="AF87" s="17" t="b">
        <f>IFERROR(AND(OR(AF1:AG86,$BK87)=TRUE,IF(SEARCH(AF$1,$A87)&gt;0,TRUE,FALSE)),"")</f>
        <v>0</v>
      </c>
      <c r="AG87" s="17" t="str">
        <f>IFERROR(AND(OR(AG1:AG86,$BK87)=TRUE,IF(SEARCH(AG$1,$A87)&gt;0,TRUE,FALSE)),"")</f>
        <v/>
      </c>
      <c r="AH87" s="17" t="str">
        <f>IFERROR(AND(OR(AH1:AH86,$BK87)=TRUE,IF(SEARCH(AH$1,$A87)&gt;0,TRUE,FALSE)),"")</f>
        <v/>
      </c>
      <c r="AI87" s="17" t="b">
        <f>IFERROR(AND(OR(AI1:AL86,$BK87)=TRUE,IF(SEARCH(AI$1,$A87)&gt;0,TRUE,FALSE)),"")</f>
        <v>0</v>
      </c>
      <c r="AJ87" s="17" t="str">
        <f>IFERROR(AND(OR(AJ1:AL86,$BK87)=TRUE,IF(SEARCH(AJ$1,$A87)&gt;0,TRUE,FALSE)),"")</f>
        <v/>
      </c>
      <c r="AK87" s="17" t="str">
        <f>IFERROR(AND(OR(AK1:AL86,$BK87)=TRUE,IF(SEARCH(AK$1,$A87)&gt;0,TRUE,FALSE)),"")</f>
        <v/>
      </c>
      <c r="AL87" s="17" t="str">
        <f>IFERROR(AND(OR(AL1:AL86,$BK87)=TRUE,IF(SEARCH(AL$1,$A87)&gt;0,TRUE,FALSE)),"")</f>
        <v/>
      </c>
      <c r="AM87" s="17" t="str">
        <f>IFERROR(AND(OR(AM1:AO86,$BK87)=TRUE,IF(SEARCH(AM$1,$A87)&gt;0,TRUE,FALSE)),"")</f>
        <v/>
      </c>
      <c r="AN87" s="17" t="str">
        <f>IFERROR(AND(OR(AN1:AO86,$BK87)=TRUE,IF(SEARCH(AN$1,$A87)&gt;0,TRUE,FALSE)),"")</f>
        <v/>
      </c>
      <c r="AO87" s="17" t="str">
        <f>IFERROR(AND(OR(AO1:AO86,$BK87)=TRUE,IF(SEARCH(AO$1,$A87)&gt;0,TRUE,FALSE)),"")</f>
        <v/>
      </c>
      <c r="AP87" s="17" t="str">
        <f>IFERROR(AND(OR(AO1:AP86,$BK87)=TRUE,IF(SEARCH(AP$1,$A87)&gt;0,TRUE,FALSE)),"")</f>
        <v/>
      </c>
      <c r="AQ87" s="17" t="str">
        <f>IFERROR(AND(OR(AO1:AQ86,$BK87)=TRUE,IF(SEARCH(AQ$1,$A87)&gt;0,TRUE,FALSE)),"")</f>
        <v/>
      </c>
      <c r="AR87" s="17" t="str">
        <f>IFERROR(AND(OR(AO1:AR86,$BK87)=TRUE,IF(SEARCH(AR$1,$A87)&gt;0,TRUE,FALSE)),"")</f>
        <v/>
      </c>
      <c r="AS87" s="17" t="str">
        <f>IFERROR(AND(OR(AO1:AS86,$BK87)=TRUE,IF(SEARCH(AS$1,$A87)&gt;0,TRUE,FALSE)),"")</f>
        <v/>
      </c>
      <c r="AT87" s="17" t="str">
        <f>IFERROR(AND(OR(AO1:AT86,$BK87)=TRUE,IF(SEARCH(AT$1,$A87)&gt;0,TRUE,FALSE)),"")</f>
        <v/>
      </c>
      <c r="AU87" s="17" t="str">
        <f>IFERROR(AND(OR(AO1:AU86,$BK87)=TRUE,IF(SEARCH(AU$1,$A87)&gt;0,TRUE,FALSE)),"")</f>
        <v/>
      </c>
      <c r="AV87" s="17" t="str">
        <f>IFERROR(AND(OR(AO1:AV86,$BK87)=TRUE,IF(SEARCH(AV$1,$A87)&gt;0,TRUE,FALSE)),"")</f>
        <v/>
      </c>
      <c r="AW87" s="17" t="str">
        <f>IFERROR(AND(OR(AO1:AW86,$BK87)=TRUE,IF(SEARCH(AW$1,$A87)&gt;0,TRUE,FALSE)),"")</f>
        <v/>
      </c>
      <c r="AX87" s="17" t="str">
        <f>IFERROR(AND(OR(AO1:AX86,$BK87)=TRUE,IF(SEARCH(AX$1,$A87)&gt;0,TRUE,FALSE)),"")</f>
        <v/>
      </c>
      <c r="AY87" s="17" t="str">
        <f>IFERROR(AND(OR(AO1:AY86,$BK87)=TRUE,IF(SEARCH(AY$1,$A87)&gt;0,TRUE,FALSE)),"")</f>
        <v/>
      </c>
      <c r="AZ87" s="17" t="str">
        <f>IFERROR(AND(OR(AO1:AZ86,$BK87)=TRUE,IF(SEARCH(AZ$1,$A87)&gt;0,TRUE,FALSE)),"")</f>
        <v/>
      </c>
      <c r="BA87" s="17" t="str">
        <f>IFERROR(AND(OR(AO1:BA86,$BK87)=TRUE,IF(SEARCH(BA$1,$A87)&gt;0,TRUE,FALSE)),"")</f>
        <v/>
      </c>
      <c r="BB87" s="17" t="str">
        <f>IFERROR(AND(OR(AO1:BB86,$BK87)=TRUE,IF(SEARCH(BB$1,$A87)&gt;0,TRUE,FALSE)),"")</f>
        <v/>
      </c>
      <c r="BC87" s="17" t="str">
        <f>IFERROR(AND(OR(AO1:BC86,$BK87)=TRUE,IF(SEARCH(BC$1,$A87)&gt;0,TRUE,FALSE)),"")</f>
        <v/>
      </c>
      <c r="BD87" s="17" t="str">
        <f>IFERROR(AND(OR(AO1:BD86,$BK87)=TRUE,IF(SEARCH(BD$1,$A87)&gt;0,TRUE,FALSE)),"")</f>
        <v/>
      </c>
      <c r="BE87" s="17" t="str">
        <f>IFERROR(AND(OR(AO1:BE86,$BK87)=TRUE,IF(SEARCH(BE$1,$A87)&gt;0,TRUE,FALSE)),"")</f>
        <v/>
      </c>
      <c r="BF87" s="17" t="str">
        <f>IFERROR(AND(OR(AO1:BF86,$BK87)=TRUE,IF(SEARCH(BF$1,$A87)&gt;0,TRUE,FALSE)),"")</f>
        <v/>
      </c>
      <c r="BG87" s="17" t="str">
        <f>IFERROR(AND(OR(AO1:BG86,$BK87)=TRUE,IF(SEARCH(BG$1,$A87)&gt;0,TRUE,FALSE)),"")</f>
        <v/>
      </c>
      <c r="BH87" s="17" t="str">
        <f>IFERROR(AND(OR(AO1:BH86,$BK87)=TRUE,IF(SEARCH(BH$1,$A87)&gt;0,TRUE,FALSE)),"")</f>
        <v/>
      </c>
      <c r="BI87" s="17">
        <f t="shared" si="5"/>
        <v>0</v>
      </c>
      <c r="BJ87" s="17" t="b">
        <f t="shared" si="6"/>
        <v>0</v>
      </c>
      <c r="BK87" s="17" t="b">
        <f t="shared" si="7"/>
        <v>0</v>
      </c>
      <c r="BL87" s="17" t="b">
        <f t="shared" si="8"/>
        <v>0</v>
      </c>
      <c r="BM87" s="17" t="b">
        <f>IF(D87&gt;INDEX('Overview (RESPONSES REQUIRED)'!$F$60:$F$63,MATCH(E87,'Overview (RESPONSES REQUIRED)'!$B$60:$B$63,0)),FALSE,TRUE)</f>
        <v>0</v>
      </c>
      <c r="BN87" s="17" t="b">
        <f>IF(INDEX('Overview (RESPONSES REQUIRED)'!$D$60:$D$63,MATCH(E87,'Overview (RESPONSES REQUIRED)'!$B$60:$B$63,0)) = "Y", TRUE, FALSE)</f>
        <v>0</v>
      </c>
      <c r="BO87" s="17" t="str">
        <f t="shared" si="9"/>
        <v>N</v>
      </c>
    </row>
    <row r="88" spans="1:67" ht="27" x14ac:dyDescent="0.15">
      <c r="A88" s="17" t="s">
        <v>2511</v>
      </c>
      <c r="B88" s="17">
        <v>3</v>
      </c>
      <c r="C88" s="17">
        <v>2</v>
      </c>
      <c r="D88" s="17">
        <v>10</v>
      </c>
      <c r="E88" s="17" t="s">
        <v>2424</v>
      </c>
      <c r="F88" s="17" t="str">
        <f>IF('ENDC-NRCA'!S91="Y", "Y", IF('ENDC-NRCA'!S91="N", "N", 0))</f>
        <v>N</v>
      </c>
      <c r="G88" s="17" t="str">
        <f>IFERROR(AND(OR(G1:H87,$BK88)=TRUE,IF(SEARCH(G$1,$A88)&gt;0,TRUE,FALSE)),"")</f>
        <v/>
      </c>
      <c r="H88" s="17" t="str">
        <f>IFERROR(AND(OR(H1:H87,$BK88)=TRUE,IF(SEARCH(H$1,$A88)&gt;0,TRUE,FALSE)),"")</f>
        <v/>
      </c>
      <c r="I88" s="17" t="str">
        <f>IFERROR(AND(OR(I1:L87,$BK88)=TRUE,IF(SEARCH(I$1,$A88)&gt;0,TRUE,FALSE)),"")</f>
        <v/>
      </c>
      <c r="J88" s="17" t="str">
        <f>IFERROR(AND(OR(J1:L87,$BK88)=TRUE,IF(SEARCH(J$1,$A88)&gt;0,TRUE,FALSE)),"")</f>
        <v/>
      </c>
      <c r="K88" s="17" t="b">
        <f>IFERROR(AND(OR(K1:L87,$BK88)=TRUE,IF(SEARCH(K$1,$A88)&gt;0,TRUE,FALSE)),"")</f>
        <v>0</v>
      </c>
      <c r="L88" s="17" t="str">
        <f>IFERROR(AND(OR(L1:L87,$BK88)=TRUE,IF(SEARCH(L$1,$A88)&gt;0,TRUE,FALSE)),"")</f>
        <v/>
      </c>
      <c r="M88" s="17" t="b">
        <f>IFERROR(AND(OR(M1:M87,$BK88)=TRUE,IF(SEARCH(M$1,$A88)&gt;0,TRUE,FALSE)),"")</f>
        <v>0</v>
      </c>
      <c r="N88" s="17" t="str">
        <f>IFERROR(AND(OR(N1:Q87,$BK88)=TRUE,IF(SEARCH(N$1,$A88)&gt;0,TRUE,FALSE)),"")</f>
        <v/>
      </c>
      <c r="O88" s="17" t="str">
        <f>IFERROR(AND(OR(O1:Q87,$BK88)=TRUE,IF(SEARCH(O$1,$A88)&gt;0,TRUE,FALSE)),"")</f>
        <v/>
      </c>
      <c r="P88" s="17" t="b">
        <f>IFERROR(AND(OR(P1:Q87,$BK88)=TRUE,IF(SEARCH(P$1,$A88)&gt;0,TRUE,FALSE)),"")</f>
        <v>0</v>
      </c>
      <c r="Q88" s="17" t="str">
        <f>IFERROR(AND(OR(Q1:Q87,$BK88)=TRUE,IF(SEARCH(Q$1,$A88)&gt;0,TRUE,FALSE)),"")</f>
        <v/>
      </c>
      <c r="R88" s="17" t="str">
        <f>IFERROR(AND(OR(R1:S87,$BK88)=TRUE,IF(SEARCH(R$1,$A88)&gt;0,TRUE,FALSE)),"")</f>
        <v/>
      </c>
      <c r="S88" s="17" t="str">
        <f>IFERROR(AND(OR(S1:S87,$BK88)=TRUE,IF(SEARCH(S$1,$A88)&gt;0,TRUE,FALSE)),"")</f>
        <v/>
      </c>
      <c r="T88" s="17" t="b">
        <f>IFERROR(AND(OR(T1:T87,$BK88)=TRUE,IF(SEARCH(T$1,$A88)&gt;0,TRUE,FALSE)),"")</f>
        <v>0</v>
      </c>
      <c r="U88" s="17" t="str">
        <f>IFERROR(AND(OR(U1:V87,$BK88)=TRUE,IF(SEARCH(U$1,$A88)&gt;0,TRUE,FALSE)),"")</f>
        <v/>
      </c>
      <c r="V88" s="17" t="str">
        <f>IFERROR(AND(OR(V1:V87,$BK88)=TRUE,IF(SEARCH(V$1,$A88)&gt;0,TRUE,FALSE)),"")</f>
        <v/>
      </c>
      <c r="W88" s="17" t="str">
        <f>IFERROR(AND(OR(W1:Z87,$BK88)=TRUE,IF(SEARCH(W$1,$A88)&gt;0,TRUE,FALSE)),"")</f>
        <v/>
      </c>
      <c r="X88" s="17" t="str">
        <f>IFERROR(AND(OR(X1:Z87,$BK88)=TRUE,IF(SEARCH(X$1,$A88)&gt;0,TRUE,FALSE)),"")</f>
        <v/>
      </c>
      <c r="Y88" s="17" t="str">
        <f>IFERROR(AND(OR(Y1:Z87,$BK88)=TRUE,IF(SEARCH(Y$1,$A88)&gt;0,TRUE,FALSE)),"")</f>
        <v/>
      </c>
      <c r="Z88" s="17" t="str">
        <f>IFERROR(AND(OR(Z1:Z87,$BK88)=TRUE,IF(SEARCH(Z$1,$A88)&gt;0,TRUE,FALSE)),"")</f>
        <v/>
      </c>
      <c r="AA88" s="17" t="b">
        <f>IFERROR(AND(OR(AA1:AA87,$BK88)=TRUE,IF(SEARCH(AA$1,$A88)&gt;0,TRUE,FALSE)),"")</f>
        <v>0</v>
      </c>
      <c r="AB88" s="17" t="str">
        <f>IFERROR(AND(OR(AB1:AE87,$BK88)=TRUE,IF(SEARCH(AB$1,$A88)&gt;0,TRUE,FALSE)),"")</f>
        <v/>
      </c>
      <c r="AC88" s="17" t="str">
        <f>IFERROR(AND(OR(AC1:AE87,$BK88)=TRUE,IF(SEARCH(AC$1,$A88)&gt;0,TRUE,FALSE)),"")</f>
        <v/>
      </c>
      <c r="AD88" s="17" t="str">
        <f>IFERROR(AND(OR(AD1:AE87,$BK88)=TRUE,IF(SEARCH(AD$1,$A88)&gt;0,TRUE,FALSE)),"")</f>
        <v/>
      </c>
      <c r="AE88" s="17" t="str">
        <f>IFERROR(AND(OR(AE1:AE87,$BK88)=TRUE,IF(SEARCH(AE$1,$A88)&gt;0,TRUE,FALSE)),"")</f>
        <v/>
      </c>
      <c r="AF88" s="17" t="str">
        <f>IFERROR(AND(OR(AF1:AG87,$BK88)=TRUE,IF(SEARCH(AF$1,$A88)&gt;0,TRUE,FALSE)),"")</f>
        <v/>
      </c>
      <c r="AG88" s="17" t="str">
        <f>IFERROR(AND(OR(AG1:AG87,$BK88)=TRUE,IF(SEARCH(AG$1,$A88)&gt;0,TRUE,FALSE)),"")</f>
        <v/>
      </c>
      <c r="AH88" s="17" t="str">
        <f>IFERROR(AND(OR(AH1:AH87,$BK88)=TRUE,IF(SEARCH(AH$1,$A88)&gt;0,TRUE,FALSE)),"")</f>
        <v/>
      </c>
      <c r="AI88" s="17" t="b">
        <f>IFERROR(AND(OR(AI1:AL87,$BK88)=TRUE,IF(SEARCH(AI$1,$A88)&gt;0,TRUE,FALSE)),"")</f>
        <v>0</v>
      </c>
      <c r="AJ88" s="17" t="str">
        <f>IFERROR(AND(OR(AJ1:AL87,$BK88)=TRUE,IF(SEARCH(AJ$1,$A88)&gt;0,TRUE,FALSE)),"")</f>
        <v/>
      </c>
      <c r="AK88" s="17" t="str">
        <f>IFERROR(AND(OR(AK1:AL87,$BK88)=TRUE,IF(SEARCH(AK$1,$A88)&gt;0,TRUE,FALSE)),"")</f>
        <v/>
      </c>
      <c r="AL88" s="17" t="str">
        <f>IFERROR(AND(OR(AL1:AL87,$BK88)=TRUE,IF(SEARCH(AL$1,$A88)&gt;0,TRUE,FALSE)),"")</f>
        <v/>
      </c>
      <c r="AM88" s="17" t="str">
        <f>IFERROR(AND(OR(AM1:AO87,$BK88)=TRUE,IF(SEARCH(AM$1,$A88)&gt;0,TRUE,FALSE)),"")</f>
        <v/>
      </c>
      <c r="AN88" s="17" t="str">
        <f>IFERROR(AND(OR(AN1:AO87,$BK88)=TRUE,IF(SEARCH(AN$1,$A88)&gt;0,TRUE,FALSE)),"")</f>
        <v/>
      </c>
      <c r="AO88" s="17" t="str">
        <f>IFERROR(AND(OR(AO1:AO87,$BK88)=TRUE,IF(SEARCH(AO$1,$A88)&gt;0,TRUE,FALSE)),"")</f>
        <v/>
      </c>
      <c r="AP88" s="17" t="str">
        <f>IFERROR(AND(OR(AO1:AP87,$BK88)=TRUE,IF(SEARCH(AP$1,$A88)&gt;0,TRUE,FALSE)),"")</f>
        <v/>
      </c>
      <c r="AQ88" s="17" t="str">
        <f>IFERROR(AND(OR(AO1:AQ87,$BK88)=TRUE,IF(SEARCH(AQ$1,$A88)&gt;0,TRUE,FALSE)),"")</f>
        <v/>
      </c>
      <c r="AR88" s="17" t="str">
        <f>IFERROR(AND(OR(AO1:AR87,$BK88)=TRUE,IF(SEARCH(AR$1,$A88)&gt;0,TRUE,FALSE)),"")</f>
        <v/>
      </c>
      <c r="AS88" s="17" t="str">
        <f>IFERROR(AND(OR(AO1:AS87,$BK88)=TRUE,IF(SEARCH(AS$1,$A88)&gt;0,TRUE,FALSE)),"")</f>
        <v/>
      </c>
      <c r="AT88" s="17" t="str">
        <f>IFERROR(AND(OR(AO1:AT87,$BK88)=TRUE,IF(SEARCH(AT$1,$A88)&gt;0,TRUE,FALSE)),"")</f>
        <v/>
      </c>
      <c r="AU88" s="17" t="str">
        <f>IFERROR(AND(OR(AO1:AU87,$BK88)=TRUE,IF(SEARCH(AU$1,$A88)&gt;0,TRUE,FALSE)),"")</f>
        <v/>
      </c>
      <c r="AV88" s="17" t="str">
        <f>IFERROR(AND(OR(AO1:AV87,$BK88)=TRUE,IF(SEARCH(AV$1,$A88)&gt;0,TRUE,FALSE)),"")</f>
        <v/>
      </c>
      <c r="AW88" s="17" t="str">
        <f>IFERROR(AND(OR(AO1:AW87,$BK88)=TRUE,IF(SEARCH(AW$1,$A88)&gt;0,TRUE,FALSE)),"")</f>
        <v/>
      </c>
      <c r="AX88" s="17" t="str">
        <f>IFERROR(AND(OR(AO1:AX87,$BK88)=TRUE,IF(SEARCH(AX$1,$A88)&gt;0,TRUE,FALSE)),"")</f>
        <v/>
      </c>
      <c r="AY88" s="17" t="str">
        <f>IFERROR(AND(OR(AO1:AY87,$BK88)=TRUE,IF(SEARCH(AY$1,$A88)&gt;0,TRUE,FALSE)),"")</f>
        <v/>
      </c>
      <c r="AZ88" s="17" t="str">
        <f>IFERROR(AND(OR(AO1:AZ87,$BK88)=TRUE,IF(SEARCH(AZ$1,$A88)&gt;0,TRUE,FALSE)),"")</f>
        <v/>
      </c>
      <c r="BA88" s="17" t="str">
        <f>IFERROR(AND(OR(AO1:BA87,$BK88)=TRUE,IF(SEARCH(BA$1,$A88)&gt;0,TRUE,FALSE)),"")</f>
        <v/>
      </c>
      <c r="BB88" s="17" t="str">
        <f>IFERROR(AND(OR(AO1:BB87,$BK88)=TRUE,IF(SEARCH(BB$1,$A88)&gt;0,TRUE,FALSE)),"")</f>
        <v/>
      </c>
      <c r="BC88" s="17" t="str">
        <f>IFERROR(AND(OR(AO1:BC87,$BK88)=TRUE,IF(SEARCH(BC$1,$A88)&gt;0,TRUE,FALSE)),"")</f>
        <v/>
      </c>
      <c r="BD88" s="17" t="str">
        <f>IFERROR(AND(OR(AO1:BD87,$BK88)=TRUE,IF(SEARCH(BD$1,$A88)&gt;0,TRUE,FALSE)),"")</f>
        <v/>
      </c>
      <c r="BE88" s="17" t="str">
        <f>IFERROR(AND(OR(AO1:BE87,$BK88)=TRUE,IF(SEARCH(BE$1,$A88)&gt;0,TRUE,FALSE)),"")</f>
        <v/>
      </c>
      <c r="BF88" s="17" t="str">
        <f>IFERROR(AND(OR(AO1:BF87,$BK88)=TRUE,IF(SEARCH(BF$1,$A88)&gt;0,TRUE,FALSE)),"")</f>
        <v/>
      </c>
      <c r="BG88" s="17" t="str">
        <f>IFERROR(AND(OR(AO1:BG87,$BK88)=TRUE,IF(SEARCH(BG$1,$A88)&gt;0,TRUE,FALSE)),"")</f>
        <v/>
      </c>
      <c r="BH88" s="17" t="str">
        <f>IFERROR(AND(OR(AO1:BH87,$BK88)=TRUE,IF(SEARCH(BH$1,$A88)&gt;0,TRUE,FALSE)),"")</f>
        <v/>
      </c>
      <c r="BI88" s="17">
        <f t="shared" si="5"/>
        <v>0</v>
      </c>
      <c r="BJ88" s="17" t="b">
        <f t="shared" si="6"/>
        <v>0</v>
      </c>
      <c r="BK88" s="17" t="b">
        <f t="shared" si="7"/>
        <v>0</v>
      </c>
      <c r="BL88" s="17" t="b">
        <f t="shared" si="8"/>
        <v>0</v>
      </c>
      <c r="BM88" s="17" t="b">
        <f>IF(D88&gt;INDEX('Overview (RESPONSES REQUIRED)'!$F$60:$F$63,MATCH(E88,'Overview (RESPONSES REQUIRED)'!$B$60:$B$63,0)),FALSE,TRUE)</f>
        <v>0</v>
      </c>
      <c r="BN88" s="17" t="b">
        <f>IF(INDEX('Overview (RESPONSES REQUIRED)'!$D$60:$D$63,MATCH(E88,'Overview (RESPONSES REQUIRED)'!$B$60:$B$63,0)) = "Y", TRUE, FALSE)</f>
        <v>0</v>
      </c>
      <c r="BO88" s="17" t="str">
        <f t="shared" si="9"/>
        <v>N</v>
      </c>
    </row>
    <row r="89" spans="1:67" ht="27" x14ac:dyDescent="0.15">
      <c r="A89" s="17" t="s">
        <v>2512</v>
      </c>
      <c r="B89" s="17">
        <v>3</v>
      </c>
      <c r="C89" s="17">
        <v>2</v>
      </c>
      <c r="D89" s="17">
        <v>8</v>
      </c>
      <c r="E89" s="17" t="s">
        <v>2467</v>
      </c>
      <c r="F89" s="17" t="str">
        <f>IF('ENDC-NRCA'!S92="Y", "Y", IF('ENDC-NRCA'!S92="N", "N", 0))</f>
        <v>N</v>
      </c>
      <c r="G89" s="17" t="b">
        <f>IFERROR(AND(OR(G1:H88,$BK89)=TRUE,IF(SEARCH(G$1,$A89)&gt;0,TRUE,FALSE)),"")</f>
        <v>0</v>
      </c>
      <c r="H89" s="17" t="str">
        <f>IFERROR(AND(OR(H1:H88,$BK89)=TRUE,IF(SEARCH(H$1,$A89)&gt;0,TRUE,FALSE)),"")</f>
        <v/>
      </c>
      <c r="I89" s="17" t="str">
        <f>IFERROR(AND(OR(I1:L88,$BK89)=TRUE,IF(SEARCH(I$1,$A89)&gt;0,TRUE,FALSE)),"")</f>
        <v/>
      </c>
      <c r="J89" s="17" t="str">
        <f>IFERROR(AND(OR(J1:L88,$BK89)=TRUE,IF(SEARCH(J$1,$A89)&gt;0,TRUE,FALSE)),"")</f>
        <v/>
      </c>
      <c r="K89" s="17" t="b">
        <f>IFERROR(AND(OR(K1:L88,$BK89)=TRUE,IF(SEARCH(K$1,$A89)&gt;0,TRUE,FALSE)),"")</f>
        <v>0</v>
      </c>
      <c r="L89" s="17" t="str">
        <f>IFERROR(AND(OR(L1:L88,$BK89)=TRUE,IF(SEARCH(L$1,$A89)&gt;0,TRUE,FALSE)),"")</f>
        <v/>
      </c>
      <c r="M89" s="17" t="str">
        <f>IFERROR(AND(OR(M1:M88,$BK89)=TRUE,IF(SEARCH(M$1,$A89)&gt;0,TRUE,FALSE)),"")</f>
        <v/>
      </c>
      <c r="N89" s="17" t="str">
        <f>IFERROR(AND(OR(N1:Q88,$BK89)=TRUE,IF(SEARCH(N$1,$A89)&gt;0,TRUE,FALSE)),"")</f>
        <v/>
      </c>
      <c r="O89" s="17" t="b">
        <f>IFERROR(AND(OR(O1:Q88,$BK89)=TRUE,IF(SEARCH(O$1,$A89)&gt;0,TRUE,FALSE)),"")</f>
        <v>0</v>
      </c>
      <c r="P89" s="17" t="str">
        <f>IFERROR(AND(OR(P1:Q88,$BK89)=TRUE,IF(SEARCH(P$1,$A89)&gt;0,TRUE,FALSE)),"")</f>
        <v/>
      </c>
      <c r="Q89" s="17" t="str">
        <f>IFERROR(AND(OR(Q1:Q88,$BK89)=TRUE,IF(SEARCH(Q$1,$A89)&gt;0,TRUE,FALSE)),"")</f>
        <v/>
      </c>
      <c r="R89" s="17" t="str">
        <f>IFERROR(AND(OR(R1:S88,$BK89)=TRUE,IF(SEARCH(R$1,$A89)&gt;0,TRUE,FALSE)),"")</f>
        <v/>
      </c>
      <c r="S89" s="17" t="str">
        <f>IFERROR(AND(OR(S1:S88,$BK89)=TRUE,IF(SEARCH(S$1,$A89)&gt;0,TRUE,FALSE)),"")</f>
        <v/>
      </c>
      <c r="T89" s="17" t="b">
        <f>IFERROR(AND(OR(T1:T88,$BK89)=TRUE,IF(SEARCH(T$1,$A89)&gt;0,TRUE,FALSE)),"")</f>
        <v>0</v>
      </c>
      <c r="U89" s="17" t="str">
        <f>IFERROR(AND(OR(U1:V88,$BK89)=TRUE,IF(SEARCH(U$1,$A89)&gt;0,TRUE,FALSE)),"")</f>
        <v/>
      </c>
      <c r="V89" s="17" t="str">
        <f>IFERROR(AND(OR(V1:V88,$BK89)=TRUE,IF(SEARCH(V$1,$A89)&gt;0,TRUE,FALSE)),"")</f>
        <v/>
      </c>
      <c r="W89" s="17" t="str">
        <f>IFERROR(AND(OR(W1:Z88,$BK89)=TRUE,IF(SEARCH(W$1,$A89)&gt;0,TRUE,FALSE)),"")</f>
        <v/>
      </c>
      <c r="X89" s="17" t="str">
        <f>IFERROR(AND(OR(X1:Z88,$BK89)=TRUE,IF(SEARCH(X$1,$A89)&gt;0,TRUE,FALSE)),"")</f>
        <v/>
      </c>
      <c r="Y89" s="17" t="str">
        <f>IFERROR(AND(OR(Y1:Z88,$BK89)=TRUE,IF(SEARCH(Y$1,$A89)&gt;0,TRUE,FALSE)),"")</f>
        <v/>
      </c>
      <c r="Z89" s="17" t="str">
        <f>IFERROR(AND(OR(Z1:Z88,$BK89)=TRUE,IF(SEARCH(Z$1,$A89)&gt;0,TRUE,FALSE)),"")</f>
        <v/>
      </c>
      <c r="AA89" s="17" t="str">
        <f>IFERROR(AND(OR(AA1:AA88,$BK89)=TRUE,IF(SEARCH(AA$1,$A89)&gt;0,TRUE,FALSE)),"")</f>
        <v/>
      </c>
      <c r="AB89" s="17" t="str">
        <f>IFERROR(AND(OR(AB1:AE88,$BK89)=TRUE,IF(SEARCH(AB$1,$A89)&gt;0,TRUE,FALSE)),"")</f>
        <v/>
      </c>
      <c r="AC89" s="17" t="b">
        <f>IFERROR(AND(OR(AC1:AE88,$BK89)=TRUE,IF(SEARCH(AC$1,$A89)&gt;0,TRUE,FALSE)),"")</f>
        <v>0</v>
      </c>
      <c r="AD89" s="17" t="str">
        <f>IFERROR(AND(OR(AD1:AE88,$BK89)=TRUE,IF(SEARCH(AD$1,$A89)&gt;0,TRUE,FALSE)),"")</f>
        <v/>
      </c>
      <c r="AE89" s="17" t="str">
        <f>IFERROR(AND(OR(AE1:AE88,$BK89)=TRUE,IF(SEARCH(AE$1,$A89)&gt;0,TRUE,FALSE)),"")</f>
        <v/>
      </c>
      <c r="AF89" s="17" t="str">
        <f>IFERROR(AND(OR(AF1:AG88,$BK89)=TRUE,IF(SEARCH(AF$1,$A89)&gt;0,TRUE,FALSE)),"")</f>
        <v/>
      </c>
      <c r="AG89" s="17" t="str">
        <f>IFERROR(AND(OR(AG1:AG88,$BK89)=TRUE,IF(SEARCH(AG$1,$A89)&gt;0,TRUE,FALSE)),"")</f>
        <v/>
      </c>
      <c r="AH89" s="17" t="str">
        <f>IFERROR(AND(OR(AH1:AH88,$BK89)=TRUE,IF(SEARCH(AH$1,$A89)&gt;0,TRUE,FALSE)),"")</f>
        <v/>
      </c>
      <c r="AI89" s="17" t="b">
        <f>IFERROR(AND(OR(AI1:AL88,$BK89)=TRUE,IF(SEARCH(AI$1,$A89)&gt;0,TRUE,FALSE)),"")</f>
        <v>0</v>
      </c>
      <c r="AJ89" s="17" t="str">
        <f>IFERROR(AND(OR(AJ1:AL88,$BK89)=TRUE,IF(SEARCH(AJ$1,$A89)&gt;0,TRUE,FALSE)),"")</f>
        <v/>
      </c>
      <c r="AK89" s="17" t="str">
        <f>IFERROR(AND(OR(AK1:AL88,$BK89)=TRUE,IF(SEARCH(AK$1,$A89)&gt;0,TRUE,FALSE)),"")</f>
        <v/>
      </c>
      <c r="AL89" s="17" t="str">
        <f>IFERROR(AND(OR(AL1:AL88,$BK89)=TRUE,IF(SEARCH(AL$1,$A89)&gt;0,TRUE,FALSE)),"")</f>
        <v/>
      </c>
      <c r="AM89" s="17" t="str">
        <f>IFERROR(AND(OR(AM1:AO88,$BK89)=TRUE,IF(SEARCH(AM$1,$A89)&gt;0,TRUE,FALSE)),"")</f>
        <v/>
      </c>
      <c r="AN89" s="17" t="str">
        <f>IFERROR(AND(OR(AN1:AO88,$BK89)=TRUE,IF(SEARCH(AN$1,$A89)&gt;0,TRUE,FALSE)),"")</f>
        <v/>
      </c>
      <c r="AO89" s="17" t="str">
        <f>IFERROR(AND(OR(AO1:AO88,$BK89)=TRUE,IF(SEARCH(AO$1,$A89)&gt;0,TRUE,FALSE)),"")</f>
        <v/>
      </c>
      <c r="AP89" s="17" t="str">
        <f>IFERROR(AND(OR(AO1:AP88,$BK89)=TRUE,IF(SEARCH(AP$1,$A89)&gt;0,TRUE,FALSE)),"")</f>
        <v/>
      </c>
      <c r="AQ89" s="17" t="str">
        <f>IFERROR(AND(OR(AO1:AQ88,$BK89)=TRUE,IF(SEARCH(AQ$1,$A89)&gt;0,TRUE,FALSE)),"")</f>
        <v/>
      </c>
      <c r="AR89" s="17" t="str">
        <f>IFERROR(AND(OR(AO1:AR88,$BK89)=TRUE,IF(SEARCH(AR$1,$A89)&gt;0,TRUE,FALSE)),"")</f>
        <v/>
      </c>
      <c r="AS89" s="17" t="str">
        <f>IFERROR(AND(OR(AO1:AS88,$BK89)=TRUE,IF(SEARCH(AS$1,$A89)&gt;0,TRUE,FALSE)),"")</f>
        <v/>
      </c>
      <c r="AT89" s="17" t="str">
        <f>IFERROR(AND(OR(AO1:AT88,$BK89)=TRUE,IF(SEARCH(AT$1,$A89)&gt;0,TRUE,FALSE)),"")</f>
        <v/>
      </c>
      <c r="AU89" s="17" t="str">
        <f>IFERROR(AND(OR(AO1:AU88,$BK89)=TRUE,IF(SEARCH(AU$1,$A89)&gt;0,TRUE,FALSE)),"")</f>
        <v/>
      </c>
      <c r="AV89" s="17" t="str">
        <f>IFERROR(AND(OR(AO1:AV88,$BK89)=TRUE,IF(SEARCH(AV$1,$A89)&gt;0,TRUE,FALSE)),"")</f>
        <v/>
      </c>
      <c r="AW89" s="17" t="str">
        <f>IFERROR(AND(OR(AO1:AW88,$BK89)=TRUE,IF(SEARCH(AW$1,$A89)&gt;0,TRUE,FALSE)),"")</f>
        <v/>
      </c>
      <c r="AX89" s="17" t="str">
        <f>IFERROR(AND(OR(AO1:AX88,$BK89)=TRUE,IF(SEARCH(AX$1,$A89)&gt;0,TRUE,FALSE)),"")</f>
        <v/>
      </c>
      <c r="AY89" s="17" t="str">
        <f>IFERROR(AND(OR(AO1:AY88,$BK89)=TRUE,IF(SEARCH(AY$1,$A89)&gt;0,TRUE,FALSE)),"")</f>
        <v/>
      </c>
      <c r="AZ89" s="17" t="str">
        <f>IFERROR(AND(OR(AO1:AZ88,$BK89)=TRUE,IF(SEARCH(AZ$1,$A89)&gt;0,TRUE,FALSE)),"")</f>
        <v/>
      </c>
      <c r="BA89" s="17" t="str">
        <f>IFERROR(AND(OR(AO1:BA88,$BK89)=TRUE,IF(SEARCH(BA$1,$A89)&gt;0,TRUE,FALSE)),"")</f>
        <v/>
      </c>
      <c r="BB89" s="17" t="str">
        <f>IFERROR(AND(OR(AO1:BB88,$BK89)=TRUE,IF(SEARCH(BB$1,$A89)&gt;0,TRUE,FALSE)),"")</f>
        <v/>
      </c>
      <c r="BC89" s="17" t="str">
        <f>IFERROR(AND(OR(AO1:BC88,$BK89)=TRUE,IF(SEARCH(BC$1,$A89)&gt;0,TRUE,FALSE)),"")</f>
        <v/>
      </c>
      <c r="BD89" s="17" t="str">
        <f>IFERROR(AND(OR(AO1:BD88,$BK89)=TRUE,IF(SEARCH(BD$1,$A89)&gt;0,TRUE,FALSE)),"")</f>
        <v/>
      </c>
      <c r="BE89" s="17" t="str">
        <f>IFERROR(AND(OR(AO1:BE88,$BK89)=TRUE,IF(SEARCH(BE$1,$A89)&gt;0,TRUE,FALSE)),"")</f>
        <v/>
      </c>
      <c r="BF89" s="17" t="str">
        <f>IFERROR(AND(OR(AO1:BF88,$BK89)=TRUE,IF(SEARCH(BF$1,$A89)&gt;0,TRUE,FALSE)),"")</f>
        <v/>
      </c>
      <c r="BG89" s="17" t="str">
        <f>IFERROR(AND(OR(AO1:BG88,$BK89)=TRUE,IF(SEARCH(BG$1,$A89)&gt;0,TRUE,FALSE)),"")</f>
        <v/>
      </c>
      <c r="BH89" s="17" t="str">
        <f>IFERROR(AND(OR(AO1:BH88,$BK89)=TRUE,IF(SEARCH(BH$1,$A89)&gt;0,TRUE,FALSE)),"")</f>
        <v/>
      </c>
      <c r="BI89" s="17">
        <f t="shared" si="5"/>
        <v>0</v>
      </c>
      <c r="BJ89" s="17" t="b">
        <f t="shared" si="6"/>
        <v>0</v>
      </c>
      <c r="BK89" s="17" t="b">
        <f t="shared" si="7"/>
        <v>0</v>
      </c>
      <c r="BL89" s="17" t="b">
        <f t="shared" si="8"/>
        <v>0</v>
      </c>
      <c r="BM89" s="17" t="b">
        <f>IF(D89&gt;INDEX('Overview (RESPONSES REQUIRED)'!$F$60:$F$63,MATCH(E89,'Overview (RESPONSES REQUIRED)'!$B$60:$B$63,0)),FALSE,TRUE)</f>
        <v>0</v>
      </c>
      <c r="BN89" s="17" t="b">
        <f>IF(INDEX('Overview (RESPONSES REQUIRED)'!$D$60:$D$63,MATCH(E89,'Overview (RESPONSES REQUIRED)'!$B$60:$B$63,0)) = "Y", TRUE, FALSE)</f>
        <v>0</v>
      </c>
      <c r="BO89" s="17" t="str">
        <f t="shared" si="9"/>
        <v>N</v>
      </c>
    </row>
    <row r="90" spans="1:67" ht="27" x14ac:dyDescent="0.15">
      <c r="A90" s="17" t="s">
        <v>2513</v>
      </c>
      <c r="B90" s="17">
        <v>3</v>
      </c>
      <c r="C90" s="17">
        <v>2</v>
      </c>
      <c r="D90" s="17">
        <v>10</v>
      </c>
      <c r="E90" s="17" t="s">
        <v>2424</v>
      </c>
      <c r="F90" s="17" t="str">
        <f>IF('ENDC-NRCA'!S93="Y", "Y", IF('ENDC-NRCA'!S93="N", "N", 0))</f>
        <v>N</v>
      </c>
      <c r="G90" s="17" t="str">
        <f>IFERROR(AND(OR(G1:H89,$BK90)=TRUE,IF(SEARCH(G$1,$A90)&gt;0,TRUE,FALSE)),"")</f>
        <v/>
      </c>
      <c r="H90" s="17" t="b">
        <f>IFERROR(AND(OR(H1:H89,$BK90)=TRUE,IF(SEARCH(H$1,$A90)&gt;0,TRUE,FALSE)),"")</f>
        <v>0</v>
      </c>
      <c r="I90" s="17" t="str">
        <f>IFERROR(AND(OR(I1:L89,$BK90)=TRUE,IF(SEARCH(I$1,$A90)&gt;0,TRUE,FALSE)),"")</f>
        <v/>
      </c>
      <c r="J90" s="17" t="str">
        <f>IFERROR(AND(OR(J1:L89,$BK90)=TRUE,IF(SEARCH(J$1,$A90)&gt;0,TRUE,FALSE)),"")</f>
        <v/>
      </c>
      <c r="K90" s="17" t="b">
        <f>IFERROR(AND(OR(K1:L89,$BK90)=TRUE,IF(SEARCH(K$1,$A90)&gt;0,TRUE,FALSE)),"")</f>
        <v>0</v>
      </c>
      <c r="L90" s="17" t="str">
        <f>IFERROR(AND(OR(L1:L89,$BK90)=TRUE,IF(SEARCH(L$1,$A90)&gt;0,TRUE,FALSE)),"")</f>
        <v/>
      </c>
      <c r="M90" s="17" t="b">
        <f>IFERROR(AND(OR(M1:M89,$BK90)=TRUE,IF(SEARCH(M$1,$A90)&gt;0,TRUE,FALSE)),"")</f>
        <v>0</v>
      </c>
      <c r="N90" s="17" t="b">
        <f>IFERROR(AND(OR(N1:Q89,$BK90)=TRUE,IF(SEARCH(N$1,$A90)&gt;0,TRUE,FALSE)),"")</f>
        <v>0</v>
      </c>
      <c r="O90" s="17" t="str">
        <f>IFERROR(AND(OR(O1:Q89,$BK90)=TRUE,IF(SEARCH(O$1,$A90)&gt;0,TRUE,FALSE)),"")</f>
        <v/>
      </c>
      <c r="P90" s="17" t="str">
        <f>IFERROR(AND(OR(P1:Q89,$BK90)=TRUE,IF(SEARCH(P$1,$A90)&gt;0,TRUE,FALSE)),"")</f>
        <v/>
      </c>
      <c r="Q90" s="17" t="str">
        <f>IFERROR(AND(OR(Q1:Q89,$BK90)=TRUE,IF(SEARCH(Q$1,$A90)&gt;0,TRUE,FALSE)),"")</f>
        <v/>
      </c>
      <c r="R90" s="17" t="str">
        <f>IFERROR(AND(OR(R1:S89,$BK90)=TRUE,IF(SEARCH(R$1,$A90)&gt;0,TRUE,FALSE)),"")</f>
        <v/>
      </c>
      <c r="S90" s="17" t="str">
        <f>IFERROR(AND(OR(S1:S89,$BK90)=TRUE,IF(SEARCH(S$1,$A90)&gt;0,TRUE,FALSE)),"")</f>
        <v/>
      </c>
      <c r="T90" s="17" t="str">
        <f>IFERROR(AND(OR(T1:T89,$BK90)=TRUE,IF(SEARCH(T$1,$A90)&gt;0,TRUE,FALSE)),"")</f>
        <v/>
      </c>
      <c r="U90" s="17" t="str">
        <f>IFERROR(AND(OR(U1:V89,$BK90)=TRUE,IF(SEARCH(U$1,$A90)&gt;0,TRUE,FALSE)),"")</f>
        <v/>
      </c>
      <c r="V90" s="17" t="str">
        <f>IFERROR(AND(OR(V1:V89,$BK90)=TRUE,IF(SEARCH(V$1,$A90)&gt;0,TRUE,FALSE)),"")</f>
        <v/>
      </c>
      <c r="W90" s="17" t="str">
        <f>IFERROR(AND(OR(W1:Z89,$BK90)=TRUE,IF(SEARCH(W$1,$A90)&gt;0,TRUE,FALSE)),"")</f>
        <v/>
      </c>
      <c r="X90" s="17" t="str">
        <f>IFERROR(AND(OR(X1:Z89,$BK90)=TRUE,IF(SEARCH(X$1,$A90)&gt;0,TRUE,FALSE)),"")</f>
        <v/>
      </c>
      <c r="Y90" s="17" t="str">
        <f>IFERROR(AND(OR(Y1:Z89,$BK90)=TRUE,IF(SEARCH(Y$1,$A90)&gt;0,TRUE,FALSE)),"")</f>
        <v/>
      </c>
      <c r="Z90" s="17" t="str">
        <f>IFERROR(AND(OR(Z1:Z89,$BK90)=TRUE,IF(SEARCH(Z$1,$A90)&gt;0,TRUE,FALSE)),"")</f>
        <v/>
      </c>
      <c r="AA90" s="17" t="b">
        <f>IFERROR(AND(OR(AA1:AA89,$BK90)=TRUE,IF(SEARCH(AA$1,$A90)&gt;0,TRUE,FALSE)),"")</f>
        <v>0</v>
      </c>
      <c r="AB90" s="17" t="str">
        <f>IFERROR(AND(OR(AB1:AE89,$BK90)=TRUE,IF(SEARCH(AB$1,$A90)&gt;0,TRUE,FALSE)),"")</f>
        <v/>
      </c>
      <c r="AC90" s="17" t="str">
        <f>IFERROR(AND(OR(AC1:AE89,$BK90)=TRUE,IF(SEARCH(AC$1,$A90)&gt;0,TRUE,FALSE)),"")</f>
        <v/>
      </c>
      <c r="AD90" s="17" t="str">
        <f>IFERROR(AND(OR(AD1:AE89,$BK90)=TRUE,IF(SEARCH(AD$1,$A90)&gt;0,TRUE,FALSE)),"")</f>
        <v/>
      </c>
      <c r="AE90" s="17" t="str">
        <f>IFERROR(AND(OR(AE1:AE89,$BK90)=TRUE,IF(SEARCH(AE$1,$A90)&gt;0,TRUE,FALSE)),"")</f>
        <v/>
      </c>
      <c r="AF90" s="17" t="str">
        <f>IFERROR(AND(OR(AF1:AG89,$BK90)=TRUE,IF(SEARCH(AF$1,$A90)&gt;0,TRUE,FALSE)),"")</f>
        <v/>
      </c>
      <c r="AG90" s="17" t="str">
        <f>IFERROR(AND(OR(AG1:AG89,$BK90)=TRUE,IF(SEARCH(AG$1,$A90)&gt;0,TRUE,FALSE)),"")</f>
        <v/>
      </c>
      <c r="AH90" s="17" t="str">
        <f>IFERROR(AND(OR(AH1:AH89,$BK90)=TRUE,IF(SEARCH(AH$1,$A90)&gt;0,TRUE,FALSE)),"")</f>
        <v/>
      </c>
      <c r="AI90" s="17" t="b">
        <f>IFERROR(AND(OR(AI1:AL89,$BK90)=TRUE,IF(SEARCH(AI$1,$A90)&gt;0,TRUE,FALSE)),"")</f>
        <v>0</v>
      </c>
      <c r="AJ90" s="17" t="str">
        <f>IFERROR(AND(OR(AJ1:AL89,$BK90)=TRUE,IF(SEARCH(AJ$1,$A90)&gt;0,TRUE,FALSE)),"")</f>
        <v/>
      </c>
      <c r="AK90" s="17" t="str">
        <f>IFERROR(AND(OR(AK1:AL89,$BK90)=TRUE,IF(SEARCH(AK$1,$A90)&gt;0,TRUE,FALSE)),"")</f>
        <v/>
      </c>
      <c r="AL90" s="17" t="str">
        <f>IFERROR(AND(OR(AL1:AL89,$BK90)=TRUE,IF(SEARCH(AL$1,$A90)&gt;0,TRUE,FALSE)),"")</f>
        <v/>
      </c>
      <c r="AM90" s="17" t="str">
        <f>IFERROR(AND(OR(AM1:AO89,$BK90)=TRUE,IF(SEARCH(AM$1,$A90)&gt;0,TRUE,FALSE)),"")</f>
        <v/>
      </c>
      <c r="AN90" s="17" t="str">
        <f>IFERROR(AND(OR(AN1:AO89,$BK90)=TRUE,IF(SEARCH(AN$1,$A90)&gt;0,TRUE,FALSE)),"")</f>
        <v/>
      </c>
      <c r="AO90" s="17" t="str">
        <f>IFERROR(AND(OR(AO1:AO89,$BK90)=TRUE,IF(SEARCH(AO$1,$A90)&gt;0,TRUE,FALSE)),"")</f>
        <v/>
      </c>
      <c r="AP90" s="17" t="str">
        <f>IFERROR(AND(OR(AO1:AP89,$BK90)=TRUE,IF(SEARCH(AP$1,$A90)&gt;0,TRUE,FALSE)),"")</f>
        <v/>
      </c>
      <c r="AQ90" s="17" t="str">
        <f>IFERROR(AND(OR(AO1:AQ89,$BK90)=TRUE,IF(SEARCH(AQ$1,$A90)&gt;0,TRUE,FALSE)),"")</f>
        <v/>
      </c>
      <c r="AR90" s="17" t="str">
        <f>IFERROR(AND(OR(AO1:AR89,$BK90)=TRUE,IF(SEARCH(AR$1,$A90)&gt;0,TRUE,FALSE)),"")</f>
        <v/>
      </c>
      <c r="AS90" s="17" t="str">
        <f>IFERROR(AND(OR(AO1:AS89,$BK90)=TRUE,IF(SEARCH(AS$1,$A90)&gt;0,TRUE,FALSE)),"")</f>
        <v/>
      </c>
      <c r="AT90" s="17" t="str">
        <f>IFERROR(AND(OR(AO1:AT89,$BK90)=TRUE,IF(SEARCH(AT$1,$A90)&gt;0,TRUE,FALSE)),"")</f>
        <v/>
      </c>
      <c r="AU90" s="17" t="str">
        <f>IFERROR(AND(OR(AO1:AU89,$BK90)=TRUE,IF(SEARCH(AU$1,$A90)&gt;0,TRUE,FALSE)),"")</f>
        <v/>
      </c>
      <c r="AV90" s="17" t="str">
        <f>IFERROR(AND(OR(AO1:AV89,$BK90)=TRUE,IF(SEARCH(AV$1,$A90)&gt;0,TRUE,FALSE)),"")</f>
        <v/>
      </c>
      <c r="AW90" s="17" t="str">
        <f>IFERROR(AND(OR(AO1:AW89,$BK90)=TRUE,IF(SEARCH(AW$1,$A90)&gt;0,TRUE,FALSE)),"")</f>
        <v/>
      </c>
      <c r="AX90" s="17" t="str">
        <f>IFERROR(AND(OR(AO1:AX89,$BK90)=TRUE,IF(SEARCH(AX$1,$A90)&gt;0,TRUE,FALSE)),"")</f>
        <v/>
      </c>
      <c r="AY90" s="17" t="str">
        <f>IFERROR(AND(OR(AO1:AY89,$BK90)=TRUE,IF(SEARCH(AY$1,$A90)&gt;0,TRUE,FALSE)),"")</f>
        <v/>
      </c>
      <c r="AZ90" s="17" t="str">
        <f>IFERROR(AND(OR(AO1:AZ89,$BK90)=TRUE,IF(SEARCH(AZ$1,$A90)&gt;0,TRUE,FALSE)),"")</f>
        <v/>
      </c>
      <c r="BA90" s="17" t="str">
        <f>IFERROR(AND(OR(AO1:BA89,$BK90)=TRUE,IF(SEARCH(BA$1,$A90)&gt;0,TRUE,FALSE)),"")</f>
        <v/>
      </c>
      <c r="BB90" s="17" t="str">
        <f>IFERROR(AND(OR(AO1:BB89,$BK90)=TRUE,IF(SEARCH(BB$1,$A90)&gt;0,TRUE,FALSE)),"")</f>
        <v/>
      </c>
      <c r="BC90" s="17" t="str">
        <f>IFERROR(AND(OR(AO1:BC89,$BK90)=TRUE,IF(SEARCH(BC$1,$A90)&gt;0,TRUE,FALSE)),"")</f>
        <v/>
      </c>
      <c r="BD90" s="17" t="str">
        <f>IFERROR(AND(OR(AO1:BD89,$BK90)=TRUE,IF(SEARCH(BD$1,$A90)&gt;0,TRUE,FALSE)),"")</f>
        <v/>
      </c>
      <c r="BE90" s="17" t="str">
        <f>IFERROR(AND(OR(AO1:BE89,$BK90)=TRUE,IF(SEARCH(BE$1,$A90)&gt;0,TRUE,FALSE)),"")</f>
        <v/>
      </c>
      <c r="BF90" s="17" t="str">
        <f>IFERROR(AND(OR(AO1:BF89,$BK90)=TRUE,IF(SEARCH(BF$1,$A90)&gt;0,TRUE,FALSE)),"")</f>
        <v/>
      </c>
      <c r="BG90" s="17" t="str">
        <f>IFERROR(AND(OR(AO1:BG89,$BK90)=TRUE,IF(SEARCH(BG$1,$A90)&gt;0,TRUE,FALSE)),"")</f>
        <v/>
      </c>
      <c r="BH90" s="17" t="str">
        <f>IFERROR(AND(OR(AO1:BH89,$BK90)=TRUE,IF(SEARCH(BH$1,$A90)&gt;0,TRUE,FALSE)),"")</f>
        <v/>
      </c>
      <c r="BI90" s="17">
        <f t="shared" si="5"/>
        <v>0</v>
      </c>
      <c r="BJ90" s="17" t="b">
        <f t="shared" si="6"/>
        <v>0</v>
      </c>
      <c r="BK90" s="17" t="b">
        <f t="shared" si="7"/>
        <v>0</v>
      </c>
      <c r="BL90" s="17" t="b">
        <f t="shared" si="8"/>
        <v>0</v>
      </c>
      <c r="BM90" s="17" t="b">
        <f>IF(D90&gt;INDEX('Overview (RESPONSES REQUIRED)'!$F$60:$F$63,MATCH(E90,'Overview (RESPONSES REQUIRED)'!$B$60:$B$63,0)),FALSE,TRUE)</f>
        <v>0</v>
      </c>
      <c r="BN90" s="17" t="b">
        <f>IF(INDEX('Overview (RESPONSES REQUIRED)'!$D$60:$D$63,MATCH(E90,'Overview (RESPONSES REQUIRED)'!$B$60:$B$63,0)) = "Y", TRUE, FALSE)</f>
        <v>0</v>
      </c>
      <c r="BO90" s="17" t="str">
        <f t="shared" si="9"/>
        <v>N</v>
      </c>
    </row>
    <row r="91" spans="1:67" ht="27" x14ac:dyDescent="0.15">
      <c r="A91" s="17" t="s">
        <v>2514</v>
      </c>
      <c r="B91" s="17">
        <v>3</v>
      </c>
      <c r="C91" s="17">
        <v>2</v>
      </c>
      <c r="D91" s="17">
        <v>10</v>
      </c>
      <c r="E91" s="17" t="s">
        <v>2458</v>
      </c>
      <c r="F91" s="17" t="str">
        <f>IF('ENDC-NRCA'!S94="Y", "Y", IF('ENDC-NRCA'!S94="N", "N", 0))</f>
        <v>N</v>
      </c>
      <c r="G91" s="17" t="str">
        <f>IFERROR(AND(OR(G1:H90,$BK91)=TRUE,IF(SEARCH(G$1,$A91)&gt;0,TRUE,FALSE)),"")</f>
        <v/>
      </c>
      <c r="H91" s="17" t="b">
        <f>IFERROR(AND(OR(H1:H90,$BK91)=TRUE,IF(SEARCH(H$1,$A91)&gt;0,TRUE,FALSE)),"")</f>
        <v>0</v>
      </c>
      <c r="I91" s="17" t="str">
        <f>IFERROR(AND(OR(I1:L90,$BK91)=TRUE,IF(SEARCH(I$1,$A91)&gt;0,TRUE,FALSE)),"")</f>
        <v/>
      </c>
      <c r="J91" s="17" t="str">
        <f>IFERROR(AND(OR(J1:L90,$BK91)=TRUE,IF(SEARCH(J$1,$A91)&gt;0,TRUE,FALSE)),"")</f>
        <v/>
      </c>
      <c r="K91" s="17" t="b">
        <f>IFERROR(AND(OR(K1:L90,$BK91)=TRUE,IF(SEARCH(K$1,$A91)&gt;0,TRUE,FALSE)),"")</f>
        <v>0</v>
      </c>
      <c r="L91" s="17" t="str">
        <f>IFERROR(AND(OR(L1:L90,$BK91)=TRUE,IF(SEARCH(L$1,$A91)&gt;0,TRUE,FALSE)),"")</f>
        <v/>
      </c>
      <c r="M91" s="17" t="str">
        <f>IFERROR(AND(OR(M1:M90,$BK91)=TRUE,IF(SEARCH(M$1,$A91)&gt;0,TRUE,FALSE)),"")</f>
        <v/>
      </c>
      <c r="N91" s="17" t="b">
        <f>IFERROR(AND(OR(N1:Q90,$BK91)=TRUE,IF(SEARCH(N$1,$A91)&gt;0,TRUE,FALSE)),"")</f>
        <v>0</v>
      </c>
      <c r="O91" s="17" t="str">
        <f>IFERROR(AND(OR(O1:Q90,$BK91)=TRUE,IF(SEARCH(O$1,$A91)&gt;0,TRUE,FALSE)),"")</f>
        <v/>
      </c>
      <c r="P91" s="17" t="str">
        <f>IFERROR(AND(OR(P1:Q90,$BK91)=TRUE,IF(SEARCH(P$1,$A91)&gt;0,TRUE,FALSE)),"")</f>
        <v/>
      </c>
      <c r="Q91" s="17" t="str">
        <f>IFERROR(AND(OR(Q1:Q90,$BK91)=TRUE,IF(SEARCH(Q$1,$A91)&gt;0,TRUE,FALSE)),"")</f>
        <v/>
      </c>
      <c r="R91" s="17" t="b">
        <f>IFERROR(AND(OR(R1:S90,$BK91)=TRUE,IF(SEARCH(R$1,$A91)&gt;0,TRUE,FALSE)),"")</f>
        <v>0</v>
      </c>
      <c r="S91" s="17" t="str">
        <f>IFERROR(AND(OR(S1:S90,$BK91)=TRUE,IF(SEARCH(S$1,$A91)&gt;0,TRUE,FALSE)),"")</f>
        <v/>
      </c>
      <c r="T91" s="17" t="str">
        <f>IFERROR(AND(OR(T1:T90,$BK91)=TRUE,IF(SEARCH(T$1,$A91)&gt;0,TRUE,FALSE)),"")</f>
        <v/>
      </c>
      <c r="U91" s="17" t="str">
        <f>IFERROR(AND(OR(U1:V90,$BK91)=TRUE,IF(SEARCH(U$1,$A91)&gt;0,TRUE,FALSE)),"")</f>
        <v/>
      </c>
      <c r="V91" s="17" t="str">
        <f>IFERROR(AND(OR(V1:V90,$BK91)=TRUE,IF(SEARCH(V$1,$A91)&gt;0,TRUE,FALSE)),"")</f>
        <v/>
      </c>
      <c r="W91" s="17" t="str">
        <f>IFERROR(AND(OR(W1:Z90,$BK91)=TRUE,IF(SEARCH(W$1,$A91)&gt;0,TRUE,FALSE)),"")</f>
        <v/>
      </c>
      <c r="X91" s="17" t="str">
        <f>IFERROR(AND(OR(X1:Z90,$BK91)=TRUE,IF(SEARCH(X$1,$A91)&gt;0,TRUE,FALSE)),"")</f>
        <v/>
      </c>
      <c r="Y91" s="17" t="str">
        <f>IFERROR(AND(OR(Y1:Z90,$BK91)=TRUE,IF(SEARCH(Y$1,$A91)&gt;0,TRUE,FALSE)),"")</f>
        <v/>
      </c>
      <c r="Z91" s="17" t="str">
        <f>IFERROR(AND(OR(Z1:Z90,$BK91)=TRUE,IF(SEARCH(Z$1,$A91)&gt;0,TRUE,FALSE)),"")</f>
        <v/>
      </c>
      <c r="AA91" s="17" t="str">
        <f>IFERROR(AND(OR(AA1:AA90,$BK91)=TRUE,IF(SEARCH(AA$1,$A91)&gt;0,TRUE,FALSE)),"")</f>
        <v/>
      </c>
      <c r="AB91" s="17" t="str">
        <f>IFERROR(AND(OR(AB1:AE90,$BK91)=TRUE,IF(SEARCH(AB$1,$A91)&gt;0,TRUE,FALSE)),"")</f>
        <v/>
      </c>
      <c r="AC91" s="17" t="str">
        <f>IFERROR(AND(OR(AC1:AE90,$BK91)=TRUE,IF(SEARCH(AC$1,$A91)&gt;0,TRUE,FALSE)),"")</f>
        <v/>
      </c>
      <c r="AD91" s="17" t="str">
        <f>IFERROR(AND(OR(AD1:AE90,$BK91)=TRUE,IF(SEARCH(AD$1,$A91)&gt;0,TRUE,FALSE)),"")</f>
        <v/>
      </c>
      <c r="AE91" s="17" t="str">
        <f>IFERROR(AND(OR(AE1:AE90,$BK91)=TRUE,IF(SEARCH(AE$1,$A91)&gt;0,TRUE,FALSE)),"")</f>
        <v/>
      </c>
      <c r="AF91" s="17" t="b">
        <f>IFERROR(AND(OR(AF1:AG90,$BK91)=TRUE,IF(SEARCH(AF$1,$A91)&gt;0,TRUE,FALSE)),"")</f>
        <v>0</v>
      </c>
      <c r="AG91" s="17" t="str">
        <f>IFERROR(AND(OR(AG1:AG90,$BK91)=TRUE,IF(SEARCH(AG$1,$A91)&gt;0,TRUE,FALSE)),"")</f>
        <v/>
      </c>
      <c r="AH91" s="17" t="str">
        <f>IFERROR(AND(OR(AH1:AH90,$BK91)=TRUE,IF(SEARCH(AH$1,$A91)&gt;0,TRUE,FALSE)),"")</f>
        <v/>
      </c>
      <c r="AI91" s="17" t="b">
        <f>IFERROR(AND(OR(AI1:AL90,$BK91)=TRUE,IF(SEARCH(AI$1,$A91)&gt;0,TRUE,FALSE)),"")</f>
        <v>0</v>
      </c>
      <c r="AJ91" s="17" t="str">
        <f>IFERROR(AND(OR(AJ1:AL90,$BK91)=TRUE,IF(SEARCH(AJ$1,$A91)&gt;0,TRUE,FALSE)),"")</f>
        <v/>
      </c>
      <c r="AK91" s="17" t="str">
        <f>IFERROR(AND(OR(AK1:AL90,$BK91)=TRUE,IF(SEARCH(AK$1,$A91)&gt;0,TRUE,FALSE)),"")</f>
        <v/>
      </c>
      <c r="AL91" s="17" t="str">
        <f>IFERROR(AND(OR(AL1:AL90,$BK91)=TRUE,IF(SEARCH(AL$1,$A91)&gt;0,TRUE,FALSE)),"")</f>
        <v/>
      </c>
      <c r="AM91" s="17" t="str">
        <f>IFERROR(AND(OR(AM1:AO90,$BK91)=TRUE,IF(SEARCH(AM$1,$A91)&gt;0,TRUE,FALSE)),"")</f>
        <v/>
      </c>
      <c r="AN91" s="17" t="str">
        <f>IFERROR(AND(OR(AN1:AO90,$BK91)=TRUE,IF(SEARCH(AN$1,$A91)&gt;0,TRUE,FALSE)),"")</f>
        <v/>
      </c>
      <c r="AO91" s="17" t="str">
        <f>IFERROR(AND(OR(AO1:AO90,$BK91)=TRUE,IF(SEARCH(AO$1,$A91)&gt;0,TRUE,FALSE)),"")</f>
        <v/>
      </c>
      <c r="AP91" s="17" t="str">
        <f>IFERROR(AND(OR(AO1:AP90,$BK91)=TRUE,IF(SEARCH(AP$1,$A91)&gt;0,TRUE,FALSE)),"")</f>
        <v/>
      </c>
      <c r="AQ91" s="17" t="str">
        <f>IFERROR(AND(OR(AO1:AQ90,$BK91)=TRUE,IF(SEARCH(AQ$1,$A91)&gt;0,TRUE,FALSE)),"")</f>
        <v/>
      </c>
      <c r="AR91" s="17" t="str">
        <f>IFERROR(AND(OR(AO1:AR90,$BK91)=TRUE,IF(SEARCH(AR$1,$A91)&gt;0,TRUE,FALSE)),"")</f>
        <v/>
      </c>
      <c r="AS91" s="17" t="str">
        <f>IFERROR(AND(OR(AO1:AS90,$BK91)=TRUE,IF(SEARCH(AS$1,$A91)&gt;0,TRUE,FALSE)),"")</f>
        <v/>
      </c>
      <c r="AT91" s="17" t="str">
        <f>IFERROR(AND(OR(AO1:AT90,$BK91)=TRUE,IF(SEARCH(AT$1,$A91)&gt;0,TRUE,FALSE)),"")</f>
        <v/>
      </c>
      <c r="AU91" s="17" t="str">
        <f>IFERROR(AND(OR(AO1:AU90,$BK91)=TRUE,IF(SEARCH(AU$1,$A91)&gt;0,TRUE,FALSE)),"")</f>
        <v/>
      </c>
      <c r="AV91" s="17" t="str">
        <f>IFERROR(AND(OR(AO1:AV90,$BK91)=TRUE,IF(SEARCH(AV$1,$A91)&gt;0,TRUE,FALSE)),"")</f>
        <v/>
      </c>
      <c r="AW91" s="17" t="str">
        <f>IFERROR(AND(OR(AO1:AW90,$BK91)=TRUE,IF(SEARCH(AW$1,$A91)&gt;0,TRUE,FALSE)),"")</f>
        <v/>
      </c>
      <c r="AX91" s="17" t="str">
        <f>IFERROR(AND(OR(AO1:AX90,$BK91)=TRUE,IF(SEARCH(AX$1,$A91)&gt;0,TRUE,FALSE)),"")</f>
        <v/>
      </c>
      <c r="AY91" s="17" t="str">
        <f>IFERROR(AND(OR(AO1:AY90,$BK91)=TRUE,IF(SEARCH(AY$1,$A91)&gt;0,TRUE,FALSE)),"")</f>
        <v/>
      </c>
      <c r="AZ91" s="17" t="str">
        <f>IFERROR(AND(OR(AO1:AZ90,$BK91)=TRUE,IF(SEARCH(AZ$1,$A91)&gt;0,TRUE,FALSE)),"")</f>
        <v/>
      </c>
      <c r="BA91" s="17" t="str">
        <f>IFERROR(AND(OR(AO1:BA90,$BK91)=TRUE,IF(SEARCH(BA$1,$A91)&gt;0,TRUE,FALSE)),"")</f>
        <v/>
      </c>
      <c r="BB91" s="17" t="str">
        <f>IFERROR(AND(OR(AO1:BB90,$BK91)=TRUE,IF(SEARCH(BB$1,$A91)&gt;0,TRUE,FALSE)),"")</f>
        <v/>
      </c>
      <c r="BC91" s="17" t="str">
        <f>IFERROR(AND(OR(AO1:BC90,$BK91)=TRUE,IF(SEARCH(BC$1,$A91)&gt;0,TRUE,FALSE)),"")</f>
        <v/>
      </c>
      <c r="BD91" s="17" t="str">
        <f>IFERROR(AND(OR(AO1:BD90,$BK91)=TRUE,IF(SEARCH(BD$1,$A91)&gt;0,TRUE,FALSE)),"")</f>
        <v/>
      </c>
      <c r="BE91" s="17" t="str">
        <f>IFERROR(AND(OR(AO1:BE90,$BK91)=TRUE,IF(SEARCH(BE$1,$A91)&gt;0,TRUE,FALSE)),"")</f>
        <v/>
      </c>
      <c r="BF91" s="17" t="str">
        <f>IFERROR(AND(OR(AO1:BF90,$BK91)=TRUE,IF(SEARCH(BF$1,$A91)&gt;0,TRUE,FALSE)),"")</f>
        <v/>
      </c>
      <c r="BG91" s="17" t="str">
        <f>IFERROR(AND(OR(AO1:BG90,$BK91)=TRUE,IF(SEARCH(BG$1,$A91)&gt;0,TRUE,FALSE)),"")</f>
        <v/>
      </c>
      <c r="BH91" s="17" t="str">
        <f>IFERROR(AND(OR(AO1:BH90,$BK91)=TRUE,IF(SEARCH(BH$1,$A91)&gt;0,TRUE,FALSE)),"")</f>
        <v/>
      </c>
      <c r="BI91" s="17">
        <f t="shared" si="5"/>
        <v>0</v>
      </c>
      <c r="BJ91" s="17" t="b">
        <f t="shared" si="6"/>
        <v>0</v>
      </c>
      <c r="BK91" s="17" t="b">
        <f t="shared" si="7"/>
        <v>0</v>
      </c>
      <c r="BL91" s="17" t="b">
        <f t="shared" si="8"/>
        <v>0</v>
      </c>
      <c r="BM91" s="17" t="b">
        <f>IF(D91&gt;INDEX('Overview (RESPONSES REQUIRED)'!$F$60:$F$63,MATCH(E91,'Overview (RESPONSES REQUIRED)'!$B$60:$B$63,0)),FALSE,TRUE)</f>
        <v>0</v>
      </c>
      <c r="BN91" s="17" t="b">
        <f>IF(INDEX('Overview (RESPONSES REQUIRED)'!$D$60:$D$63,MATCH(E91,'Overview (RESPONSES REQUIRED)'!$B$60:$B$63,0)) = "Y", TRUE, FALSE)</f>
        <v>0</v>
      </c>
      <c r="BO91" s="17" t="str">
        <f t="shared" si="9"/>
        <v>N</v>
      </c>
    </row>
    <row r="92" spans="1:67" ht="27" x14ac:dyDescent="0.15">
      <c r="A92" s="17" t="s">
        <v>2515</v>
      </c>
      <c r="B92" s="17">
        <v>3</v>
      </c>
      <c r="C92" s="17">
        <v>2</v>
      </c>
      <c r="D92" s="17">
        <v>10</v>
      </c>
      <c r="E92" s="17" t="s">
        <v>2424</v>
      </c>
      <c r="F92" s="17" t="str">
        <f>IF('ENDC-NRCA'!S95="Y", "Y", IF('ENDC-NRCA'!S95="N", "N", 0))</f>
        <v>N</v>
      </c>
      <c r="G92" s="17" t="b">
        <f>IFERROR(AND(OR(G1:H91,$BK92)=TRUE,IF(SEARCH(G$1,$A92)&gt;0,TRUE,FALSE)),"")</f>
        <v>0</v>
      </c>
      <c r="H92" s="17" t="str">
        <f>IFERROR(AND(OR(H1:H91,$BK92)=TRUE,IF(SEARCH(H$1,$A92)&gt;0,TRUE,FALSE)),"")</f>
        <v/>
      </c>
      <c r="I92" s="17" t="str">
        <f>IFERROR(AND(OR(I1:L91,$BK92)=TRUE,IF(SEARCH(I$1,$A92)&gt;0,TRUE,FALSE)),"")</f>
        <v/>
      </c>
      <c r="J92" s="17" t="str">
        <f>IFERROR(AND(OR(J1:L91,$BK92)=TRUE,IF(SEARCH(J$1,$A92)&gt;0,TRUE,FALSE)),"")</f>
        <v/>
      </c>
      <c r="K92" s="17" t="b">
        <f>IFERROR(AND(OR(K1:L91,$BK92)=TRUE,IF(SEARCH(K$1,$A92)&gt;0,TRUE,FALSE)),"")</f>
        <v>0</v>
      </c>
      <c r="L92" s="17" t="str">
        <f>IFERROR(AND(OR(L1:L91,$BK92)=TRUE,IF(SEARCH(L$1,$A92)&gt;0,TRUE,FALSE)),"")</f>
        <v/>
      </c>
      <c r="M92" s="17" t="b">
        <f>IFERROR(AND(OR(M1:M91,$BK92)=TRUE,IF(SEARCH(M$1,$A92)&gt;0,TRUE,FALSE)),"")</f>
        <v>0</v>
      </c>
      <c r="N92" s="17" t="str">
        <f>IFERROR(AND(OR(N1:Q91,$BK92)=TRUE,IF(SEARCH(N$1,$A92)&gt;0,TRUE,FALSE)),"")</f>
        <v/>
      </c>
      <c r="O92" s="17" t="b">
        <f>IFERROR(AND(OR(O1:Q91,$BK92)=TRUE,IF(SEARCH(O$1,$A92)&gt;0,TRUE,FALSE)),"")</f>
        <v>0</v>
      </c>
      <c r="P92" s="17" t="str">
        <f>IFERROR(AND(OR(P1:Q91,$BK92)=TRUE,IF(SEARCH(P$1,$A92)&gt;0,TRUE,FALSE)),"")</f>
        <v/>
      </c>
      <c r="Q92" s="17" t="str">
        <f>IFERROR(AND(OR(Q1:Q91,$BK92)=TRUE,IF(SEARCH(Q$1,$A92)&gt;0,TRUE,FALSE)),"")</f>
        <v/>
      </c>
      <c r="R92" s="17" t="str">
        <f>IFERROR(AND(OR(R1:S91,$BK92)=TRUE,IF(SEARCH(R$1,$A92)&gt;0,TRUE,FALSE)),"")</f>
        <v/>
      </c>
      <c r="S92" s="17" t="str">
        <f>IFERROR(AND(OR(S1:S91,$BK92)=TRUE,IF(SEARCH(S$1,$A92)&gt;0,TRUE,FALSE)),"")</f>
        <v/>
      </c>
      <c r="T92" s="17" t="str">
        <f>IFERROR(AND(OR(T1:T91,$BK92)=TRUE,IF(SEARCH(T$1,$A92)&gt;0,TRUE,FALSE)),"")</f>
        <v/>
      </c>
      <c r="U92" s="17" t="str">
        <f>IFERROR(AND(OR(U1:V91,$BK92)=TRUE,IF(SEARCH(U$1,$A92)&gt;0,TRUE,FALSE)),"")</f>
        <v/>
      </c>
      <c r="V92" s="17" t="str">
        <f>IFERROR(AND(OR(V1:V91,$BK92)=TRUE,IF(SEARCH(V$1,$A92)&gt;0,TRUE,FALSE)),"")</f>
        <v/>
      </c>
      <c r="W92" s="17" t="str">
        <f>IFERROR(AND(OR(W1:Z91,$BK92)=TRUE,IF(SEARCH(W$1,$A92)&gt;0,TRUE,FALSE)),"")</f>
        <v/>
      </c>
      <c r="X92" s="17" t="str">
        <f>IFERROR(AND(OR(X1:Z91,$BK92)=TRUE,IF(SEARCH(X$1,$A92)&gt;0,TRUE,FALSE)),"")</f>
        <v/>
      </c>
      <c r="Y92" s="17" t="str">
        <f>IFERROR(AND(OR(Y1:Z91,$BK92)=TRUE,IF(SEARCH(Y$1,$A92)&gt;0,TRUE,FALSE)),"")</f>
        <v/>
      </c>
      <c r="Z92" s="17" t="str">
        <f>IFERROR(AND(OR(Z1:Z91,$BK92)=TRUE,IF(SEARCH(Z$1,$A92)&gt;0,TRUE,FALSE)),"")</f>
        <v/>
      </c>
      <c r="AA92" s="17" t="b">
        <f>IFERROR(AND(OR(AA1:AA91,$BK92)=TRUE,IF(SEARCH(AA$1,$A92)&gt;0,TRUE,FALSE)),"")</f>
        <v>0</v>
      </c>
      <c r="AB92" s="17" t="str">
        <f>IFERROR(AND(OR(AB1:AE91,$BK92)=TRUE,IF(SEARCH(AB$1,$A92)&gt;0,TRUE,FALSE)),"")</f>
        <v/>
      </c>
      <c r="AC92" s="17" t="str">
        <f>IFERROR(AND(OR(AC1:AE91,$BK92)=TRUE,IF(SEARCH(AC$1,$A92)&gt;0,TRUE,FALSE)),"")</f>
        <v/>
      </c>
      <c r="AD92" s="17" t="str">
        <f>IFERROR(AND(OR(AD1:AE91,$BK92)=TRUE,IF(SEARCH(AD$1,$A92)&gt;0,TRUE,FALSE)),"")</f>
        <v/>
      </c>
      <c r="AE92" s="17" t="str">
        <f>IFERROR(AND(OR(AE1:AE91,$BK92)=TRUE,IF(SEARCH(AE$1,$A92)&gt;0,TRUE,FALSE)),"")</f>
        <v/>
      </c>
      <c r="AF92" s="17" t="str">
        <f>IFERROR(AND(OR(AF1:AG91,$BK92)=TRUE,IF(SEARCH(AF$1,$A92)&gt;0,TRUE,FALSE)),"")</f>
        <v/>
      </c>
      <c r="AG92" s="17" t="str">
        <f>IFERROR(AND(OR(AG1:AG91,$BK92)=TRUE,IF(SEARCH(AG$1,$A92)&gt;0,TRUE,FALSE)),"")</f>
        <v/>
      </c>
      <c r="AH92" s="17" t="str">
        <f>IFERROR(AND(OR(AH1:AH91,$BK92)=TRUE,IF(SEARCH(AH$1,$A92)&gt;0,TRUE,FALSE)),"")</f>
        <v/>
      </c>
      <c r="AI92" s="17" t="b">
        <f>IFERROR(AND(OR(AI1:AL91,$BK92)=TRUE,IF(SEARCH(AI$1,$A92)&gt;0,TRUE,FALSE)),"")</f>
        <v>0</v>
      </c>
      <c r="AJ92" s="17" t="str">
        <f>IFERROR(AND(OR(AJ1:AL91,$BK92)=TRUE,IF(SEARCH(AJ$1,$A92)&gt;0,TRUE,FALSE)),"")</f>
        <v/>
      </c>
      <c r="AK92" s="17" t="str">
        <f>IFERROR(AND(OR(AK1:AL91,$BK92)=TRUE,IF(SEARCH(AK$1,$A92)&gt;0,TRUE,FALSE)),"")</f>
        <v/>
      </c>
      <c r="AL92" s="17" t="str">
        <f>IFERROR(AND(OR(AL1:AL91,$BK92)=TRUE,IF(SEARCH(AL$1,$A92)&gt;0,TRUE,FALSE)),"")</f>
        <v/>
      </c>
      <c r="AM92" s="17" t="str">
        <f>IFERROR(AND(OR(AM1:AO91,$BK92)=TRUE,IF(SEARCH(AM$1,$A92)&gt;0,TRUE,FALSE)),"")</f>
        <v/>
      </c>
      <c r="AN92" s="17" t="str">
        <f>IFERROR(AND(OR(AN1:AO91,$BK92)=TRUE,IF(SEARCH(AN$1,$A92)&gt;0,TRUE,FALSE)),"")</f>
        <v/>
      </c>
      <c r="AO92" s="17" t="str">
        <f>IFERROR(AND(OR(AO1:AO91,$BK92)=TRUE,IF(SEARCH(AO$1,$A92)&gt;0,TRUE,FALSE)),"")</f>
        <v/>
      </c>
      <c r="AP92" s="17" t="str">
        <f>IFERROR(AND(OR(AO1:AP91,$BK92)=TRUE,IF(SEARCH(AP$1,$A92)&gt;0,TRUE,FALSE)),"")</f>
        <v/>
      </c>
      <c r="AQ92" s="17" t="str">
        <f>IFERROR(AND(OR(AO1:AQ91,$BK92)=TRUE,IF(SEARCH(AQ$1,$A92)&gt;0,TRUE,FALSE)),"")</f>
        <v/>
      </c>
      <c r="AR92" s="17" t="str">
        <f>IFERROR(AND(OR(AO1:AR91,$BK92)=TRUE,IF(SEARCH(AR$1,$A92)&gt;0,TRUE,FALSE)),"")</f>
        <v/>
      </c>
      <c r="AS92" s="17" t="str">
        <f>IFERROR(AND(OR(AO1:AS91,$BK92)=TRUE,IF(SEARCH(AS$1,$A92)&gt;0,TRUE,FALSE)),"")</f>
        <v/>
      </c>
      <c r="AT92" s="17" t="str">
        <f>IFERROR(AND(OR(AO1:AT91,$BK92)=TRUE,IF(SEARCH(AT$1,$A92)&gt;0,TRUE,FALSE)),"")</f>
        <v/>
      </c>
      <c r="AU92" s="17" t="str">
        <f>IFERROR(AND(OR(AO1:AU91,$BK92)=TRUE,IF(SEARCH(AU$1,$A92)&gt;0,TRUE,FALSE)),"")</f>
        <v/>
      </c>
      <c r="AV92" s="17" t="str">
        <f>IFERROR(AND(OR(AO1:AV91,$BK92)=TRUE,IF(SEARCH(AV$1,$A92)&gt;0,TRUE,FALSE)),"")</f>
        <v/>
      </c>
      <c r="AW92" s="17" t="str">
        <f>IFERROR(AND(OR(AO1:AW91,$BK92)=TRUE,IF(SEARCH(AW$1,$A92)&gt;0,TRUE,FALSE)),"")</f>
        <v/>
      </c>
      <c r="AX92" s="17" t="str">
        <f>IFERROR(AND(OR(AO1:AX91,$BK92)=TRUE,IF(SEARCH(AX$1,$A92)&gt;0,TRUE,FALSE)),"")</f>
        <v/>
      </c>
      <c r="AY92" s="17" t="str">
        <f>IFERROR(AND(OR(AO1:AY91,$BK92)=TRUE,IF(SEARCH(AY$1,$A92)&gt;0,TRUE,FALSE)),"")</f>
        <v/>
      </c>
      <c r="AZ92" s="17" t="str">
        <f>IFERROR(AND(OR(AO1:AZ91,$BK92)=TRUE,IF(SEARCH(AZ$1,$A92)&gt;0,TRUE,FALSE)),"")</f>
        <v/>
      </c>
      <c r="BA92" s="17" t="str">
        <f>IFERROR(AND(OR(AO1:BA91,$BK92)=TRUE,IF(SEARCH(BA$1,$A92)&gt;0,TRUE,FALSE)),"")</f>
        <v/>
      </c>
      <c r="BB92" s="17" t="str">
        <f>IFERROR(AND(OR(AO1:BB91,$BK92)=TRUE,IF(SEARCH(BB$1,$A92)&gt;0,TRUE,FALSE)),"")</f>
        <v/>
      </c>
      <c r="BC92" s="17" t="str">
        <f>IFERROR(AND(OR(AO1:BC91,$BK92)=TRUE,IF(SEARCH(BC$1,$A92)&gt;0,TRUE,FALSE)),"")</f>
        <v/>
      </c>
      <c r="BD92" s="17" t="str">
        <f>IFERROR(AND(OR(AO1:BD91,$BK92)=TRUE,IF(SEARCH(BD$1,$A92)&gt;0,TRUE,FALSE)),"")</f>
        <v/>
      </c>
      <c r="BE92" s="17" t="str">
        <f>IFERROR(AND(OR(AO1:BE91,$BK92)=TRUE,IF(SEARCH(BE$1,$A92)&gt;0,TRUE,FALSE)),"")</f>
        <v/>
      </c>
      <c r="BF92" s="17" t="str">
        <f>IFERROR(AND(OR(AO1:BF91,$BK92)=TRUE,IF(SEARCH(BF$1,$A92)&gt;0,TRUE,FALSE)),"")</f>
        <v/>
      </c>
      <c r="BG92" s="17" t="str">
        <f>IFERROR(AND(OR(AO1:BG91,$BK92)=TRUE,IF(SEARCH(BG$1,$A92)&gt;0,TRUE,FALSE)),"")</f>
        <v/>
      </c>
      <c r="BH92" s="17" t="str">
        <f>IFERROR(AND(OR(AO1:BH91,$BK92)=TRUE,IF(SEARCH(BH$1,$A92)&gt;0,TRUE,FALSE)),"")</f>
        <v/>
      </c>
      <c r="BI92" s="17">
        <f t="shared" si="5"/>
        <v>0</v>
      </c>
      <c r="BJ92" s="17" t="b">
        <f t="shared" si="6"/>
        <v>0</v>
      </c>
      <c r="BK92" s="17" t="b">
        <f t="shared" si="7"/>
        <v>0</v>
      </c>
      <c r="BL92" s="17" t="b">
        <f t="shared" si="8"/>
        <v>0</v>
      </c>
      <c r="BM92" s="17" t="b">
        <f>IF(D92&gt;INDEX('Overview (RESPONSES REQUIRED)'!$F$60:$F$63,MATCH(E92,'Overview (RESPONSES REQUIRED)'!$B$60:$B$63,0)),FALSE,TRUE)</f>
        <v>0</v>
      </c>
      <c r="BN92" s="17" t="b">
        <f>IF(INDEX('Overview (RESPONSES REQUIRED)'!$D$60:$D$63,MATCH(E92,'Overview (RESPONSES REQUIRED)'!$B$60:$B$63,0)) = "Y", TRUE, FALSE)</f>
        <v>0</v>
      </c>
      <c r="BO92" s="17" t="str">
        <f t="shared" si="9"/>
        <v>N</v>
      </c>
    </row>
    <row r="93" spans="1:67" ht="27" x14ac:dyDescent="0.15">
      <c r="A93" s="17" t="s">
        <v>2516</v>
      </c>
      <c r="B93" s="17">
        <v>3</v>
      </c>
      <c r="C93" s="17">
        <v>2</v>
      </c>
      <c r="D93" s="17">
        <v>10</v>
      </c>
      <c r="E93" s="17" t="s">
        <v>2458</v>
      </c>
      <c r="F93" s="17" t="str">
        <f>IF('ENDC-NRCA'!S96="Y", "Y", IF('ENDC-NRCA'!S96="N", "N", 0))</f>
        <v>N</v>
      </c>
      <c r="G93" s="17" t="b">
        <f>IFERROR(AND(OR(G1:H92,$BK93)=TRUE,IF(SEARCH(G$1,$A93)&gt;0,TRUE,FALSE)),"")</f>
        <v>0</v>
      </c>
      <c r="H93" s="17" t="str">
        <f>IFERROR(AND(OR(H1:H92,$BK93)=TRUE,IF(SEARCH(H$1,$A93)&gt;0,TRUE,FALSE)),"")</f>
        <v/>
      </c>
      <c r="I93" s="17" t="str">
        <f>IFERROR(AND(OR(I1:L92,$BK93)=TRUE,IF(SEARCH(I$1,$A93)&gt;0,TRUE,FALSE)),"")</f>
        <v/>
      </c>
      <c r="J93" s="17" t="str">
        <f>IFERROR(AND(OR(J1:L92,$BK93)=TRUE,IF(SEARCH(J$1,$A93)&gt;0,TRUE,FALSE)),"")</f>
        <v/>
      </c>
      <c r="K93" s="17" t="b">
        <f>IFERROR(AND(OR(K1:L92,$BK93)=TRUE,IF(SEARCH(K$1,$A93)&gt;0,TRUE,FALSE)),"")</f>
        <v>0</v>
      </c>
      <c r="L93" s="17" t="str">
        <f>IFERROR(AND(OR(L1:L92,$BK93)=TRUE,IF(SEARCH(L$1,$A93)&gt;0,TRUE,FALSE)),"")</f>
        <v/>
      </c>
      <c r="M93" s="17" t="str">
        <f>IFERROR(AND(OR(M1:M92,$BK93)=TRUE,IF(SEARCH(M$1,$A93)&gt;0,TRUE,FALSE)),"")</f>
        <v/>
      </c>
      <c r="N93" s="17" t="str">
        <f>IFERROR(AND(OR(N1:Q92,$BK93)=TRUE,IF(SEARCH(N$1,$A93)&gt;0,TRUE,FALSE)),"")</f>
        <v/>
      </c>
      <c r="O93" s="17" t="b">
        <f>IFERROR(AND(OR(O1:Q92,$BK93)=TRUE,IF(SEARCH(O$1,$A93)&gt;0,TRUE,FALSE)),"")</f>
        <v>0</v>
      </c>
      <c r="P93" s="17" t="str">
        <f>IFERROR(AND(OR(P1:Q92,$BK93)=TRUE,IF(SEARCH(P$1,$A93)&gt;0,TRUE,FALSE)),"")</f>
        <v/>
      </c>
      <c r="Q93" s="17" t="str">
        <f>IFERROR(AND(OR(Q1:Q92,$BK93)=TRUE,IF(SEARCH(Q$1,$A93)&gt;0,TRUE,FALSE)),"")</f>
        <v/>
      </c>
      <c r="R93" s="17" t="b">
        <f>IFERROR(AND(OR(R1:S92,$BK93)=TRUE,IF(SEARCH(R$1,$A93)&gt;0,TRUE,FALSE)),"")</f>
        <v>0</v>
      </c>
      <c r="S93" s="17" t="str">
        <f>IFERROR(AND(OR(S1:S92,$BK93)=TRUE,IF(SEARCH(S$1,$A93)&gt;0,TRUE,FALSE)),"")</f>
        <v/>
      </c>
      <c r="T93" s="17" t="str">
        <f>IFERROR(AND(OR(T1:T92,$BK93)=TRUE,IF(SEARCH(T$1,$A93)&gt;0,TRUE,FALSE)),"")</f>
        <v/>
      </c>
      <c r="U93" s="17" t="str">
        <f>IFERROR(AND(OR(U1:V92,$BK93)=TRUE,IF(SEARCH(U$1,$A93)&gt;0,TRUE,FALSE)),"")</f>
        <v/>
      </c>
      <c r="V93" s="17" t="str">
        <f>IFERROR(AND(OR(V1:V92,$BK93)=TRUE,IF(SEARCH(V$1,$A93)&gt;0,TRUE,FALSE)),"")</f>
        <v/>
      </c>
      <c r="W93" s="17" t="str">
        <f>IFERROR(AND(OR(W1:Z92,$BK93)=TRUE,IF(SEARCH(W$1,$A93)&gt;0,TRUE,FALSE)),"")</f>
        <v/>
      </c>
      <c r="X93" s="17" t="str">
        <f>IFERROR(AND(OR(X1:Z92,$BK93)=TRUE,IF(SEARCH(X$1,$A93)&gt;0,TRUE,FALSE)),"")</f>
        <v/>
      </c>
      <c r="Y93" s="17" t="str">
        <f>IFERROR(AND(OR(Y1:Z92,$BK93)=TRUE,IF(SEARCH(Y$1,$A93)&gt;0,TRUE,FALSE)),"")</f>
        <v/>
      </c>
      <c r="Z93" s="17" t="str">
        <f>IFERROR(AND(OR(Z1:Z92,$BK93)=TRUE,IF(SEARCH(Z$1,$A93)&gt;0,TRUE,FALSE)),"")</f>
        <v/>
      </c>
      <c r="AA93" s="17" t="str">
        <f>IFERROR(AND(OR(AA1:AA92,$BK93)=TRUE,IF(SEARCH(AA$1,$A93)&gt;0,TRUE,FALSE)),"")</f>
        <v/>
      </c>
      <c r="AB93" s="17" t="str">
        <f>IFERROR(AND(OR(AB1:AE92,$BK93)=TRUE,IF(SEARCH(AB$1,$A93)&gt;0,TRUE,FALSE)),"")</f>
        <v/>
      </c>
      <c r="AC93" s="17" t="str">
        <f>IFERROR(AND(OR(AC1:AE92,$BK93)=TRUE,IF(SEARCH(AC$1,$A93)&gt;0,TRUE,FALSE)),"")</f>
        <v/>
      </c>
      <c r="AD93" s="17" t="str">
        <f>IFERROR(AND(OR(AD1:AE92,$BK93)=TRUE,IF(SEARCH(AD$1,$A93)&gt;0,TRUE,FALSE)),"")</f>
        <v/>
      </c>
      <c r="AE93" s="17" t="str">
        <f>IFERROR(AND(OR(AE1:AE92,$BK93)=TRUE,IF(SEARCH(AE$1,$A93)&gt;0,TRUE,FALSE)),"")</f>
        <v/>
      </c>
      <c r="AF93" s="17" t="b">
        <f>IFERROR(AND(OR(AF1:AG92,$BK93)=TRUE,IF(SEARCH(AF$1,$A93)&gt;0,TRUE,FALSE)),"")</f>
        <v>0</v>
      </c>
      <c r="AG93" s="17" t="str">
        <f>IFERROR(AND(OR(AG1:AG92,$BK93)=TRUE,IF(SEARCH(AG$1,$A93)&gt;0,TRUE,FALSE)),"")</f>
        <v/>
      </c>
      <c r="AH93" s="17" t="str">
        <f>IFERROR(AND(OR(AH1:AH92,$BK93)=TRUE,IF(SEARCH(AH$1,$A93)&gt;0,TRUE,FALSE)),"")</f>
        <v/>
      </c>
      <c r="AI93" s="17" t="b">
        <f>IFERROR(AND(OR(AI1:AL92,$BK93)=TRUE,IF(SEARCH(AI$1,$A93)&gt;0,TRUE,FALSE)),"")</f>
        <v>0</v>
      </c>
      <c r="AJ93" s="17" t="str">
        <f>IFERROR(AND(OR(AJ1:AL92,$BK93)=TRUE,IF(SEARCH(AJ$1,$A93)&gt;0,TRUE,FALSE)),"")</f>
        <v/>
      </c>
      <c r="AK93" s="17" t="str">
        <f>IFERROR(AND(OR(AK1:AL92,$BK93)=TRUE,IF(SEARCH(AK$1,$A93)&gt;0,TRUE,FALSE)),"")</f>
        <v/>
      </c>
      <c r="AL93" s="17" t="str">
        <f>IFERROR(AND(OR(AL1:AL92,$BK93)=TRUE,IF(SEARCH(AL$1,$A93)&gt;0,TRUE,FALSE)),"")</f>
        <v/>
      </c>
      <c r="AM93" s="17" t="str">
        <f>IFERROR(AND(OR(AM1:AO92,$BK93)=TRUE,IF(SEARCH(AM$1,$A93)&gt;0,TRUE,FALSE)),"")</f>
        <v/>
      </c>
      <c r="AN93" s="17" t="str">
        <f>IFERROR(AND(OR(AN1:AO92,$BK93)=TRUE,IF(SEARCH(AN$1,$A93)&gt;0,TRUE,FALSE)),"")</f>
        <v/>
      </c>
      <c r="AO93" s="17" t="str">
        <f>IFERROR(AND(OR(AO1:AO92,$BK93)=TRUE,IF(SEARCH(AO$1,$A93)&gt;0,TRUE,FALSE)),"")</f>
        <v/>
      </c>
      <c r="AP93" s="17" t="str">
        <f>IFERROR(AND(OR(AO1:AP92,$BK93)=TRUE,IF(SEARCH(AP$1,$A93)&gt;0,TRUE,FALSE)),"")</f>
        <v/>
      </c>
      <c r="AQ93" s="17" t="str">
        <f>IFERROR(AND(OR(AO1:AQ92,$BK93)=TRUE,IF(SEARCH(AQ$1,$A93)&gt;0,TRUE,FALSE)),"")</f>
        <v/>
      </c>
      <c r="AR93" s="17" t="str">
        <f>IFERROR(AND(OR(AO1:AR92,$BK93)=TRUE,IF(SEARCH(AR$1,$A93)&gt;0,TRUE,FALSE)),"")</f>
        <v/>
      </c>
      <c r="AS93" s="17" t="str">
        <f>IFERROR(AND(OR(AO1:AS92,$BK93)=TRUE,IF(SEARCH(AS$1,$A93)&gt;0,TRUE,FALSE)),"")</f>
        <v/>
      </c>
      <c r="AT93" s="17" t="str">
        <f>IFERROR(AND(OR(AO1:AT92,$BK93)=TRUE,IF(SEARCH(AT$1,$A93)&gt;0,TRUE,FALSE)),"")</f>
        <v/>
      </c>
      <c r="AU93" s="17" t="str">
        <f>IFERROR(AND(OR(AO1:AU92,$BK93)=TRUE,IF(SEARCH(AU$1,$A93)&gt;0,TRUE,FALSE)),"")</f>
        <v/>
      </c>
      <c r="AV93" s="17" t="str">
        <f>IFERROR(AND(OR(AO1:AV92,$BK93)=TRUE,IF(SEARCH(AV$1,$A93)&gt;0,TRUE,FALSE)),"")</f>
        <v/>
      </c>
      <c r="AW93" s="17" t="str">
        <f>IFERROR(AND(OR(AO1:AW92,$BK93)=TRUE,IF(SEARCH(AW$1,$A93)&gt;0,TRUE,FALSE)),"")</f>
        <v/>
      </c>
      <c r="AX93" s="17" t="str">
        <f>IFERROR(AND(OR(AO1:AX92,$BK93)=TRUE,IF(SEARCH(AX$1,$A93)&gt;0,TRUE,FALSE)),"")</f>
        <v/>
      </c>
      <c r="AY93" s="17" t="str">
        <f>IFERROR(AND(OR(AO1:AY92,$BK93)=TRUE,IF(SEARCH(AY$1,$A93)&gt;0,TRUE,FALSE)),"")</f>
        <v/>
      </c>
      <c r="AZ93" s="17" t="str">
        <f>IFERROR(AND(OR(AO1:AZ92,$BK93)=TRUE,IF(SEARCH(AZ$1,$A93)&gt;0,TRUE,FALSE)),"")</f>
        <v/>
      </c>
      <c r="BA93" s="17" t="str">
        <f>IFERROR(AND(OR(AO1:BA92,$BK93)=TRUE,IF(SEARCH(BA$1,$A93)&gt;0,TRUE,FALSE)),"")</f>
        <v/>
      </c>
      <c r="BB93" s="17" t="str">
        <f>IFERROR(AND(OR(AO1:BB92,$BK93)=TRUE,IF(SEARCH(BB$1,$A93)&gt;0,TRUE,FALSE)),"")</f>
        <v/>
      </c>
      <c r="BC93" s="17" t="str">
        <f>IFERROR(AND(OR(AO1:BC92,$BK93)=TRUE,IF(SEARCH(BC$1,$A93)&gt;0,TRUE,FALSE)),"")</f>
        <v/>
      </c>
      <c r="BD93" s="17" t="str">
        <f>IFERROR(AND(OR(AO1:BD92,$BK93)=TRUE,IF(SEARCH(BD$1,$A93)&gt;0,TRUE,FALSE)),"")</f>
        <v/>
      </c>
      <c r="BE93" s="17" t="str">
        <f>IFERROR(AND(OR(AO1:BE92,$BK93)=TRUE,IF(SEARCH(BE$1,$A93)&gt;0,TRUE,FALSE)),"")</f>
        <v/>
      </c>
      <c r="BF93" s="17" t="str">
        <f>IFERROR(AND(OR(AO1:BF92,$BK93)=TRUE,IF(SEARCH(BF$1,$A93)&gt;0,TRUE,FALSE)),"")</f>
        <v/>
      </c>
      <c r="BG93" s="17" t="str">
        <f>IFERROR(AND(OR(AO1:BG92,$BK93)=TRUE,IF(SEARCH(BG$1,$A93)&gt;0,TRUE,FALSE)),"")</f>
        <v/>
      </c>
      <c r="BH93" s="17" t="str">
        <f>IFERROR(AND(OR(AO1:BH92,$BK93)=TRUE,IF(SEARCH(BH$1,$A93)&gt;0,TRUE,FALSE)),"")</f>
        <v/>
      </c>
      <c r="BI93" s="17">
        <f t="shared" si="5"/>
        <v>0</v>
      </c>
      <c r="BJ93" s="17" t="b">
        <f t="shared" si="6"/>
        <v>0</v>
      </c>
      <c r="BK93" s="17" t="b">
        <f t="shared" si="7"/>
        <v>0</v>
      </c>
      <c r="BL93" s="17" t="b">
        <f t="shared" si="8"/>
        <v>0</v>
      </c>
      <c r="BM93" s="17" t="b">
        <f>IF(D93&gt;INDEX('Overview (RESPONSES REQUIRED)'!$F$60:$F$63,MATCH(E93,'Overview (RESPONSES REQUIRED)'!$B$60:$B$63,0)),FALSE,TRUE)</f>
        <v>0</v>
      </c>
      <c r="BN93" s="17" t="b">
        <f>IF(INDEX('Overview (RESPONSES REQUIRED)'!$D$60:$D$63,MATCH(E93,'Overview (RESPONSES REQUIRED)'!$B$60:$B$63,0)) = "Y", TRUE, FALSE)</f>
        <v>0</v>
      </c>
      <c r="BO93" s="17" t="str">
        <f t="shared" si="9"/>
        <v>N</v>
      </c>
    </row>
    <row r="94" spans="1:67" ht="27" x14ac:dyDescent="0.15">
      <c r="A94" s="17" t="s">
        <v>2517</v>
      </c>
      <c r="B94" s="17">
        <v>3</v>
      </c>
      <c r="C94" s="17">
        <v>2</v>
      </c>
      <c r="D94" s="17">
        <v>10</v>
      </c>
      <c r="E94" s="17" t="s">
        <v>2424</v>
      </c>
      <c r="F94" s="17" t="str">
        <f>IF('ENDC-NRCA'!S97="Y", "Y", IF('ENDC-NRCA'!S97="N", "N", 0))</f>
        <v>N</v>
      </c>
      <c r="G94" s="17" t="str">
        <f>IFERROR(AND(OR(G1:H93,$BK94)=TRUE,IF(SEARCH(G$1,$A94)&gt;0,TRUE,FALSE)),"")</f>
        <v/>
      </c>
      <c r="H94" s="17" t="b">
        <f>IFERROR(AND(OR(H1:H93,$BK94)=TRUE,IF(SEARCH(H$1,$A94)&gt;0,TRUE,FALSE)),"")</f>
        <v>0</v>
      </c>
      <c r="I94" s="17" t="b">
        <f>IFERROR(AND(OR(I1:L93,$BK94)=TRUE,IF(SEARCH(I$1,$A94)&gt;0,TRUE,FALSE)),"")</f>
        <v>0</v>
      </c>
      <c r="J94" s="17" t="str">
        <f>IFERROR(AND(OR(J1:L93,$BK94)=TRUE,IF(SEARCH(J$1,$A94)&gt;0,TRUE,FALSE)),"")</f>
        <v/>
      </c>
      <c r="K94" s="17" t="str">
        <f>IFERROR(AND(OR(K1:L93,$BK94)=TRUE,IF(SEARCH(K$1,$A94)&gt;0,TRUE,FALSE)),"")</f>
        <v/>
      </c>
      <c r="L94" s="17" t="str">
        <f>IFERROR(AND(OR(L1:L93,$BK94)=TRUE,IF(SEARCH(L$1,$A94)&gt;0,TRUE,FALSE)),"")</f>
        <v/>
      </c>
      <c r="M94" s="17" t="b">
        <f>IFERROR(AND(OR(M1:M93,$BK94)=TRUE,IF(SEARCH(M$1,$A94)&gt;0,TRUE,FALSE)),"")</f>
        <v>0</v>
      </c>
      <c r="N94" s="17" t="str">
        <f>IFERROR(AND(OR(N1:Q93,$BK94)=TRUE,IF(SEARCH(N$1,$A94)&gt;0,TRUE,FALSE)),"")</f>
        <v/>
      </c>
      <c r="O94" s="17" t="str">
        <f>IFERROR(AND(OR(O1:Q93,$BK94)=TRUE,IF(SEARCH(O$1,$A94)&gt;0,TRUE,FALSE)),"")</f>
        <v/>
      </c>
      <c r="P94" s="17" t="b">
        <f>IFERROR(AND(OR(P1:Q93,$BK94)=TRUE,IF(SEARCH(P$1,$A94)&gt;0,TRUE,FALSE)),"")</f>
        <v>0</v>
      </c>
      <c r="Q94" s="17" t="str">
        <f>IFERROR(AND(OR(Q1:Q93,$BK94)=TRUE,IF(SEARCH(Q$1,$A94)&gt;0,TRUE,FALSE)),"")</f>
        <v/>
      </c>
      <c r="R94" s="17" t="str">
        <f>IFERROR(AND(OR(R1:S93,$BK94)=TRUE,IF(SEARCH(R$1,$A94)&gt;0,TRUE,FALSE)),"")</f>
        <v/>
      </c>
      <c r="S94" s="17" t="str">
        <f>IFERROR(AND(OR(S1:S93,$BK94)=TRUE,IF(SEARCH(S$1,$A94)&gt;0,TRUE,FALSE)),"")</f>
        <v/>
      </c>
      <c r="T94" s="17" t="str">
        <f>IFERROR(AND(OR(T1:T93,$BK94)=TRUE,IF(SEARCH(T$1,$A94)&gt;0,TRUE,FALSE)),"")</f>
        <v/>
      </c>
      <c r="U94" s="17" t="str">
        <f>IFERROR(AND(OR(U1:V93,$BK94)=TRUE,IF(SEARCH(U$1,$A94)&gt;0,TRUE,FALSE)),"")</f>
        <v/>
      </c>
      <c r="V94" s="17" t="str">
        <f>IFERROR(AND(OR(V1:V93,$BK94)=TRUE,IF(SEARCH(V$1,$A94)&gt;0,TRUE,FALSE)),"")</f>
        <v/>
      </c>
      <c r="W94" s="17" t="str">
        <f>IFERROR(AND(OR(W1:Z93,$BK94)=TRUE,IF(SEARCH(W$1,$A94)&gt;0,TRUE,FALSE)),"")</f>
        <v/>
      </c>
      <c r="X94" s="17" t="str">
        <f>IFERROR(AND(OR(X1:Z93,$BK94)=TRUE,IF(SEARCH(X$1,$A94)&gt;0,TRUE,FALSE)),"")</f>
        <v/>
      </c>
      <c r="Y94" s="17" t="str">
        <f>IFERROR(AND(OR(Y1:Z93,$BK94)=TRUE,IF(SEARCH(Y$1,$A94)&gt;0,TRUE,FALSE)),"")</f>
        <v/>
      </c>
      <c r="Z94" s="17" t="str">
        <f>IFERROR(AND(OR(Z1:Z93,$BK94)=TRUE,IF(SEARCH(Z$1,$A94)&gt;0,TRUE,FALSE)),"")</f>
        <v/>
      </c>
      <c r="AA94" s="17" t="b">
        <f>IFERROR(AND(OR(AA1:AA93,$BK94)=TRUE,IF(SEARCH(AA$1,$A94)&gt;0,TRUE,FALSE)),"")</f>
        <v>0</v>
      </c>
      <c r="AB94" s="17" t="str">
        <f>IFERROR(AND(OR(AB1:AE93,$BK94)=TRUE,IF(SEARCH(AB$1,$A94)&gt;0,TRUE,FALSE)),"")</f>
        <v/>
      </c>
      <c r="AC94" s="17" t="str">
        <f>IFERROR(AND(OR(AC1:AE93,$BK94)=TRUE,IF(SEARCH(AC$1,$A94)&gt;0,TRUE,FALSE)),"")</f>
        <v/>
      </c>
      <c r="AD94" s="17" t="str">
        <f>IFERROR(AND(OR(AD1:AE93,$BK94)=TRUE,IF(SEARCH(AD$1,$A94)&gt;0,TRUE,FALSE)),"")</f>
        <v/>
      </c>
      <c r="AE94" s="17" t="str">
        <f>IFERROR(AND(OR(AE1:AE93,$BK94)=TRUE,IF(SEARCH(AE$1,$A94)&gt;0,TRUE,FALSE)),"")</f>
        <v/>
      </c>
      <c r="AF94" s="17" t="str">
        <f>IFERROR(AND(OR(AF1:AG93,$BK94)=TRUE,IF(SEARCH(AF$1,$A94)&gt;0,TRUE,FALSE)),"")</f>
        <v/>
      </c>
      <c r="AG94" s="17" t="str">
        <f>IFERROR(AND(OR(AG1:AG93,$BK94)=TRUE,IF(SEARCH(AG$1,$A94)&gt;0,TRUE,FALSE)),"")</f>
        <v/>
      </c>
      <c r="AH94" s="17" t="str">
        <f>IFERROR(AND(OR(AH1:AH93,$BK94)=TRUE,IF(SEARCH(AH$1,$A94)&gt;0,TRUE,FALSE)),"")</f>
        <v/>
      </c>
      <c r="AI94" s="17" t="b">
        <f>IFERROR(AND(OR(AI1:AL93,$BK94)=TRUE,IF(SEARCH(AI$1,$A94)&gt;0,TRUE,FALSE)),"")</f>
        <v>0</v>
      </c>
      <c r="AJ94" s="17" t="str">
        <f>IFERROR(AND(OR(AJ1:AL93,$BK94)=TRUE,IF(SEARCH(AJ$1,$A94)&gt;0,TRUE,FALSE)),"")</f>
        <v/>
      </c>
      <c r="AK94" s="17" t="str">
        <f>IFERROR(AND(OR(AK1:AL93,$BK94)=TRUE,IF(SEARCH(AK$1,$A94)&gt;0,TRUE,FALSE)),"")</f>
        <v/>
      </c>
      <c r="AL94" s="17" t="str">
        <f>IFERROR(AND(OR(AL1:AL93,$BK94)=TRUE,IF(SEARCH(AL$1,$A94)&gt;0,TRUE,FALSE)),"")</f>
        <v/>
      </c>
      <c r="AM94" s="17" t="str">
        <f>IFERROR(AND(OR(AM1:AO93,$BK94)=TRUE,IF(SEARCH(AM$1,$A94)&gt;0,TRUE,FALSE)),"")</f>
        <v/>
      </c>
      <c r="AN94" s="17" t="str">
        <f>IFERROR(AND(OR(AN1:AO93,$BK94)=TRUE,IF(SEARCH(AN$1,$A94)&gt;0,TRUE,FALSE)),"")</f>
        <v/>
      </c>
      <c r="AO94" s="17" t="str">
        <f>IFERROR(AND(OR(AO1:AO93,$BK94)=TRUE,IF(SEARCH(AO$1,$A94)&gt;0,TRUE,FALSE)),"")</f>
        <v/>
      </c>
      <c r="AP94" s="17" t="str">
        <f>IFERROR(AND(OR(AO1:AP93,$BK94)=TRUE,IF(SEARCH(AP$1,$A94)&gt;0,TRUE,FALSE)),"")</f>
        <v/>
      </c>
      <c r="AQ94" s="17" t="str">
        <f>IFERROR(AND(OR(AO1:AQ93,$BK94)=TRUE,IF(SEARCH(AQ$1,$A94)&gt;0,TRUE,FALSE)),"")</f>
        <v/>
      </c>
      <c r="AR94" s="17" t="str">
        <f>IFERROR(AND(OR(AO1:AR93,$BK94)=TRUE,IF(SEARCH(AR$1,$A94)&gt;0,TRUE,FALSE)),"")</f>
        <v/>
      </c>
      <c r="AS94" s="17" t="str">
        <f>IFERROR(AND(OR(AO1:AS93,$BK94)=TRUE,IF(SEARCH(AS$1,$A94)&gt;0,TRUE,FALSE)),"")</f>
        <v/>
      </c>
      <c r="AT94" s="17" t="str">
        <f>IFERROR(AND(OR(AO1:AT93,$BK94)=TRUE,IF(SEARCH(AT$1,$A94)&gt;0,TRUE,FALSE)),"")</f>
        <v/>
      </c>
      <c r="AU94" s="17" t="str">
        <f>IFERROR(AND(OR(AO1:AU93,$BK94)=TRUE,IF(SEARCH(AU$1,$A94)&gt;0,TRUE,FALSE)),"")</f>
        <v/>
      </c>
      <c r="AV94" s="17" t="str">
        <f>IFERROR(AND(OR(AO1:AV93,$BK94)=TRUE,IF(SEARCH(AV$1,$A94)&gt;0,TRUE,FALSE)),"")</f>
        <v/>
      </c>
      <c r="AW94" s="17" t="str">
        <f>IFERROR(AND(OR(AO1:AW93,$BK94)=TRUE,IF(SEARCH(AW$1,$A94)&gt;0,TRUE,FALSE)),"")</f>
        <v/>
      </c>
      <c r="AX94" s="17" t="str">
        <f>IFERROR(AND(OR(AO1:AX93,$BK94)=TRUE,IF(SEARCH(AX$1,$A94)&gt;0,TRUE,FALSE)),"")</f>
        <v/>
      </c>
      <c r="AY94" s="17" t="str">
        <f>IFERROR(AND(OR(AO1:AY93,$BK94)=TRUE,IF(SEARCH(AY$1,$A94)&gt;0,TRUE,FALSE)),"")</f>
        <v/>
      </c>
      <c r="AZ94" s="17" t="str">
        <f>IFERROR(AND(OR(AO1:AZ93,$BK94)=TRUE,IF(SEARCH(AZ$1,$A94)&gt;0,TRUE,FALSE)),"")</f>
        <v/>
      </c>
      <c r="BA94" s="17" t="str">
        <f>IFERROR(AND(OR(AO1:BA93,$BK94)=TRUE,IF(SEARCH(BA$1,$A94)&gt;0,TRUE,FALSE)),"")</f>
        <v/>
      </c>
      <c r="BB94" s="17" t="str">
        <f>IFERROR(AND(OR(AO1:BB93,$BK94)=TRUE,IF(SEARCH(BB$1,$A94)&gt;0,TRUE,FALSE)),"")</f>
        <v/>
      </c>
      <c r="BC94" s="17" t="str">
        <f>IFERROR(AND(OR(AO1:BC93,$BK94)=TRUE,IF(SEARCH(BC$1,$A94)&gt;0,TRUE,FALSE)),"")</f>
        <v/>
      </c>
      <c r="BD94" s="17" t="str">
        <f>IFERROR(AND(OR(AO1:BD93,$BK94)=TRUE,IF(SEARCH(BD$1,$A94)&gt;0,TRUE,FALSE)),"")</f>
        <v/>
      </c>
      <c r="BE94" s="17" t="str">
        <f>IFERROR(AND(OR(AO1:BE93,$BK94)=TRUE,IF(SEARCH(BE$1,$A94)&gt;0,TRUE,FALSE)),"")</f>
        <v/>
      </c>
      <c r="BF94" s="17" t="str">
        <f>IFERROR(AND(OR(AO1:BF93,$BK94)=TRUE,IF(SEARCH(BF$1,$A94)&gt;0,TRUE,FALSE)),"")</f>
        <v/>
      </c>
      <c r="BG94" s="17" t="str">
        <f>IFERROR(AND(OR(AO1:BG93,$BK94)=TRUE,IF(SEARCH(BG$1,$A94)&gt;0,TRUE,FALSE)),"")</f>
        <v/>
      </c>
      <c r="BH94" s="17" t="str">
        <f>IFERROR(AND(OR(AO1:BH93,$BK94)=TRUE,IF(SEARCH(BH$1,$A94)&gt;0,TRUE,FALSE)),"")</f>
        <v/>
      </c>
      <c r="BI94" s="17">
        <f t="shared" si="5"/>
        <v>0</v>
      </c>
      <c r="BJ94" s="17" t="b">
        <f t="shared" si="6"/>
        <v>0</v>
      </c>
      <c r="BK94" s="17" t="b">
        <f t="shared" si="7"/>
        <v>0</v>
      </c>
      <c r="BL94" s="17" t="b">
        <f t="shared" si="8"/>
        <v>0</v>
      </c>
      <c r="BM94" s="17" t="b">
        <f>IF(D94&gt;INDEX('Overview (RESPONSES REQUIRED)'!$F$60:$F$63,MATCH(E94,'Overview (RESPONSES REQUIRED)'!$B$60:$B$63,0)),FALSE,TRUE)</f>
        <v>0</v>
      </c>
      <c r="BN94" s="17" t="b">
        <f>IF(INDEX('Overview (RESPONSES REQUIRED)'!$D$60:$D$63,MATCH(E94,'Overview (RESPONSES REQUIRED)'!$B$60:$B$63,0)) = "Y", TRUE, FALSE)</f>
        <v>0</v>
      </c>
      <c r="BO94" s="17" t="str">
        <f t="shared" si="9"/>
        <v>N</v>
      </c>
    </row>
    <row r="95" spans="1:67" ht="27" x14ac:dyDescent="0.15">
      <c r="A95" s="17" t="s">
        <v>2518</v>
      </c>
      <c r="B95" s="17">
        <v>3</v>
      </c>
      <c r="C95" s="17">
        <v>2</v>
      </c>
      <c r="D95" s="17">
        <v>10</v>
      </c>
      <c r="E95" s="17" t="s">
        <v>2458</v>
      </c>
      <c r="F95" s="17" t="str">
        <f>IF('ENDC-NRCA'!S98="Y", "Y", IF('ENDC-NRCA'!S98="N", "N", 0))</f>
        <v>N</v>
      </c>
      <c r="G95" s="17" t="str">
        <f>IFERROR(AND(OR(G1:H94,$BK95)=TRUE,IF(SEARCH(G$1,$A95)&gt;0,TRUE,FALSE)),"")</f>
        <v/>
      </c>
      <c r="H95" s="17" t="b">
        <f>IFERROR(AND(OR(H1:H94,$BK95)=TRUE,IF(SEARCH(H$1,$A95)&gt;0,TRUE,FALSE)),"")</f>
        <v>0</v>
      </c>
      <c r="I95" s="17" t="b">
        <f>IFERROR(AND(OR(I1:L94,$BK95)=TRUE,IF(SEARCH(I$1,$A95)&gt;0,TRUE,FALSE)),"")</f>
        <v>0</v>
      </c>
      <c r="J95" s="17" t="str">
        <f>IFERROR(AND(OR(J1:L94,$BK95)=TRUE,IF(SEARCH(J$1,$A95)&gt;0,TRUE,FALSE)),"")</f>
        <v/>
      </c>
      <c r="K95" s="17" t="str">
        <f>IFERROR(AND(OR(K1:L94,$BK95)=TRUE,IF(SEARCH(K$1,$A95)&gt;0,TRUE,FALSE)),"")</f>
        <v/>
      </c>
      <c r="L95" s="17" t="str">
        <f>IFERROR(AND(OR(L1:L94,$BK95)=TRUE,IF(SEARCH(L$1,$A95)&gt;0,TRUE,FALSE)),"")</f>
        <v/>
      </c>
      <c r="M95" s="17" t="str">
        <f>IFERROR(AND(OR(M1:M94,$BK95)=TRUE,IF(SEARCH(M$1,$A95)&gt;0,TRUE,FALSE)),"")</f>
        <v/>
      </c>
      <c r="N95" s="17" t="str">
        <f>IFERROR(AND(OR(N1:Q94,$BK95)=TRUE,IF(SEARCH(N$1,$A95)&gt;0,TRUE,FALSE)),"")</f>
        <v/>
      </c>
      <c r="O95" s="17" t="str">
        <f>IFERROR(AND(OR(O1:Q94,$BK95)=TRUE,IF(SEARCH(O$1,$A95)&gt;0,TRUE,FALSE)),"")</f>
        <v/>
      </c>
      <c r="P95" s="17" t="b">
        <f>IFERROR(AND(OR(P1:Q94,$BK95)=TRUE,IF(SEARCH(P$1,$A95)&gt;0,TRUE,FALSE)),"")</f>
        <v>0</v>
      </c>
      <c r="Q95" s="17" t="str">
        <f>IFERROR(AND(OR(Q1:Q94,$BK95)=TRUE,IF(SEARCH(Q$1,$A95)&gt;0,TRUE,FALSE)),"")</f>
        <v/>
      </c>
      <c r="R95" s="17" t="b">
        <f>IFERROR(AND(OR(R1:S94,$BK95)=TRUE,IF(SEARCH(R$1,$A95)&gt;0,TRUE,FALSE)),"")</f>
        <v>0</v>
      </c>
      <c r="S95" s="17" t="str">
        <f>IFERROR(AND(OR(S1:S94,$BK95)=TRUE,IF(SEARCH(S$1,$A95)&gt;0,TRUE,FALSE)),"")</f>
        <v/>
      </c>
      <c r="T95" s="17" t="str">
        <f>IFERROR(AND(OR(T1:T94,$BK95)=TRUE,IF(SEARCH(T$1,$A95)&gt;0,TRUE,FALSE)),"")</f>
        <v/>
      </c>
      <c r="U95" s="17" t="str">
        <f>IFERROR(AND(OR(U1:V94,$BK95)=TRUE,IF(SEARCH(U$1,$A95)&gt;0,TRUE,FALSE)),"")</f>
        <v/>
      </c>
      <c r="V95" s="17" t="str">
        <f>IFERROR(AND(OR(V1:V94,$BK95)=TRUE,IF(SEARCH(V$1,$A95)&gt;0,TRUE,FALSE)),"")</f>
        <v/>
      </c>
      <c r="W95" s="17" t="str">
        <f>IFERROR(AND(OR(W1:Z94,$BK95)=TRUE,IF(SEARCH(W$1,$A95)&gt;0,TRUE,FALSE)),"")</f>
        <v/>
      </c>
      <c r="X95" s="17" t="str">
        <f>IFERROR(AND(OR(X1:Z94,$BK95)=TRUE,IF(SEARCH(X$1,$A95)&gt;0,TRUE,FALSE)),"")</f>
        <v/>
      </c>
      <c r="Y95" s="17" t="str">
        <f>IFERROR(AND(OR(Y1:Z94,$BK95)=TRUE,IF(SEARCH(Y$1,$A95)&gt;0,TRUE,FALSE)),"")</f>
        <v/>
      </c>
      <c r="Z95" s="17" t="str">
        <f>IFERROR(AND(OR(Z1:Z94,$BK95)=TRUE,IF(SEARCH(Z$1,$A95)&gt;0,TRUE,FALSE)),"")</f>
        <v/>
      </c>
      <c r="AA95" s="17" t="str">
        <f>IFERROR(AND(OR(AA1:AA94,$BK95)=TRUE,IF(SEARCH(AA$1,$A95)&gt;0,TRUE,FALSE)),"")</f>
        <v/>
      </c>
      <c r="AB95" s="17" t="str">
        <f>IFERROR(AND(OR(AB1:AE94,$BK95)=TRUE,IF(SEARCH(AB$1,$A95)&gt;0,TRUE,FALSE)),"")</f>
        <v/>
      </c>
      <c r="AC95" s="17" t="str">
        <f>IFERROR(AND(OR(AC1:AE94,$BK95)=TRUE,IF(SEARCH(AC$1,$A95)&gt;0,TRUE,FALSE)),"")</f>
        <v/>
      </c>
      <c r="AD95" s="17" t="str">
        <f>IFERROR(AND(OR(AD1:AE94,$BK95)=TRUE,IF(SEARCH(AD$1,$A95)&gt;0,TRUE,FALSE)),"")</f>
        <v/>
      </c>
      <c r="AE95" s="17" t="str">
        <f>IFERROR(AND(OR(AE1:AE94,$BK95)=TRUE,IF(SEARCH(AE$1,$A95)&gt;0,TRUE,FALSE)),"")</f>
        <v/>
      </c>
      <c r="AF95" s="17" t="b">
        <f>IFERROR(AND(OR(AF1:AG94,$BK95)=TRUE,IF(SEARCH(AF$1,$A95)&gt;0,TRUE,FALSE)),"")</f>
        <v>0</v>
      </c>
      <c r="AG95" s="17" t="str">
        <f>IFERROR(AND(OR(AG1:AG94,$BK95)=TRUE,IF(SEARCH(AG$1,$A95)&gt;0,TRUE,FALSE)),"")</f>
        <v/>
      </c>
      <c r="AH95" s="17" t="str">
        <f>IFERROR(AND(OR(AH1:AH94,$BK95)=TRUE,IF(SEARCH(AH$1,$A95)&gt;0,TRUE,FALSE)),"")</f>
        <v/>
      </c>
      <c r="AI95" s="17" t="b">
        <f>IFERROR(AND(OR(AI1:AL94,$BK95)=TRUE,IF(SEARCH(AI$1,$A95)&gt;0,TRUE,FALSE)),"")</f>
        <v>0</v>
      </c>
      <c r="AJ95" s="17" t="str">
        <f>IFERROR(AND(OR(AJ1:AL94,$BK95)=TRUE,IF(SEARCH(AJ$1,$A95)&gt;0,TRUE,FALSE)),"")</f>
        <v/>
      </c>
      <c r="AK95" s="17" t="str">
        <f>IFERROR(AND(OR(AK1:AL94,$BK95)=TRUE,IF(SEARCH(AK$1,$A95)&gt;0,TRUE,FALSE)),"")</f>
        <v/>
      </c>
      <c r="AL95" s="17" t="str">
        <f>IFERROR(AND(OR(AL1:AL94,$BK95)=TRUE,IF(SEARCH(AL$1,$A95)&gt;0,TRUE,FALSE)),"")</f>
        <v/>
      </c>
      <c r="AM95" s="17" t="str">
        <f>IFERROR(AND(OR(AM1:AO94,$BK95)=TRUE,IF(SEARCH(AM$1,$A95)&gt;0,TRUE,FALSE)),"")</f>
        <v/>
      </c>
      <c r="AN95" s="17" t="str">
        <f>IFERROR(AND(OR(AN1:AO94,$BK95)=TRUE,IF(SEARCH(AN$1,$A95)&gt;0,TRUE,FALSE)),"")</f>
        <v/>
      </c>
      <c r="AO95" s="17" t="str">
        <f>IFERROR(AND(OR(AO1:AO94,$BK95)=TRUE,IF(SEARCH(AO$1,$A95)&gt;0,TRUE,FALSE)),"")</f>
        <v/>
      </c>
      <c r="AP95" s="17" t="str">
        <f>IFERROR(AND(OR(AO1:AP94,$BK95)=TRUE,IF(SEARCH(AP$1,$A95)&gt;0,TRUE,FALSE)),"")</f>
        <v/>
      </c>
      <c r="AQ95" s="17" t="str">
        <f>IFERROR(AND(OR(AO1:AQ94,$BK95)=TRUE,IF(SEARCH(AQ$1,$A95)&gt;0,TRUE,FALSE)),"")</f>
        <v/>
      </c>
      <c r="AR95" s="17" t="str">
        <f>IFERROR(AND(OR(AO1:AR94,$BK95)=TRUE,IF(SEARCH(AR$1,$A95)&gt;0,TRUE,FALSE)),"")</f>
        <v/>
      </c>
      <c r="AS95" s="17" t="str">
        <f>IFERROR(AND(OR(AO1:AS94,$BK95)=TRUE,IF(SEARCH(AS$1,$A95)&gt;0,TRUE,FALSE)),"")</f>
        <v/>
      </c>
      <c r="AT95" s="17" t="str">
        <f>IFERROR(AND(OR(AO1:AT94,$BK95)=TRUE,IF(SEARCH(AT$1,$A95)&gt;0,TRUE,FALSE)),"")</f>
        <v/>
      </c>
      <c r="AU95" s="17" t="str">
        <f>IFERROR(AND(OR(AO1:AU94,$BK95)=TRUE,IF(SEARCH(AU$1,$A95)&gt;0,TRUE,FALSE)),"")</f>
        <v/>
      </c>
      <c r="AV95" s="17" t="str">
        <f>IFERROR(AND(OR(AO1:AV94,$BK95)=TRUE,IF(SEARCH(AV$1,$A95)&gt;0,TRUE,FALSE)),"")</f>
        <v/>
      </c>
      <c r="AW95" s="17" t="str">
        <f>IFERROR(AND(OR(AO1:AW94,$BK95)=TRUE,IF(SEARCH(AW$1,$A95)&gt;0,TRUE,FALSE)),"")</f>
        <v/>
      </c>
      <c r="AX95" s="17" t="str">
        <f>IFERROR(AND(OR(AO1:AX94,$BK95)=TRUE,IF(SEARCH(AX$1,$A95)&gt;0,TRUE,FALSE)),"")</f>
        <v/>
      </c>
      <c r="AY95" s="17" t="str">
        <f>IFERROR(AND(OR(AO1:AY94,$BK95)=TRUE,IF(SEARCH(AY$1,$A95)&gt;0,TRUE,FALSE)),"")</f>
        <v/>
      </c>
      <c r="AZ95" s="17" t="str">
        <f>IFERROR(AND(OR(AO1:AZ94,$BK95)=TRUE,IF(SEARCH(AZ$1,$A95)&gt;0,TRUE,FALSE)),"")</f>
        <v/>
      </c>
      <c r="BA95" s="17" t="str">
        <f>IFERROR(AND(OR(AO1:BA94,$BK95)=TRUE,IF(SEARCH(BA$1,$A95)&gt;0,TRUE,FALSE)),"")</f>
        <v/>
      </c>
      <c r="BB95" s="17" t="str">
        <f>IFERROR(AND(OR(AO1:BB94,$BK95)=TRUE,IF(SEARCH(BB$1,$A95)&gt;0,TRUE,FALSE)),"")</f>
        <v/>
      </c>
      <c r="BC95" s="17" t="str">
        <f>IFERROR(AND(OR(AO1:BC94,$BK95)=TRUE,IF(SEARCH(BC$1,$A95)&gt;0,TRUE,FALSE)),"")</f>
        <v/>
      </c>
      <c r="BD95" s="17" t="str">
        <f>IFERROR(AND(OR(AO1:BD94,$BK95)=TRUE,IF(SEARCH(BD$1,$A95)&gt;0,TRUE,FALSE)),"")</f>
        <v/>
      </c>
      <c r="BE95" s="17" t="str">
        <f>IFERROR(AND(OR(AO1:BE94,$BK95)=TRUE,IF(SEARCH(BE$1,$A95)&gt;0,TRUE,FALSE)),"")</f>
        <v/>
      </c>
      <c r="BF95" s="17" t="str">
        <f>IFERROR(AND(OR(AO1:BF94,$BK95)=TRUE,IF(SEARCH(BF$1,$A95)&gt;0,TRUE,FALSE)),"")</f>
        <v/>
      </c>
      <c r="BG95" s="17" t="str">
        <f>IFERROR(AND(OR(AO1:BG94,$BK95)=TRUE,IF(SEARCH(BG$1,$A95)&gt;0,TRUE,FALSE)),"")</f>
        <v/>
      </c>
      <c r="BH95" s="17" t="str">
        <f>IFERROR(AND(OR(AO1:BH94,$BK95)=TRUE,IF(SEARCH(BH$1,$A95)&gt;0,TRUE,FALSE)),"")</f>
        <v/>
      </c>
      <c r="BI95" s="17">
        <f t="shared" si="5"/>
        <v>0</v>
      </c>
      <c r="BJ95" s="17" t="b">
        <f t="shared" si="6"/>
        <v>0</v>
      </c>
      <c r="BK95" s="17" t="b">
        <f t="shared" si="7"/>
        <v>0</v>
      </c>
      <c r="BL95" s="17" t="b">
        <f t="shared" si="8"/>
        <v>0</v>
      </c>
      <c r="BM95" s="17" t="b">
        <f>IF(D95&gt;INDEX('Overview (RESPONSES REQUIRED)'!$F$60:$F$63,MATCH(E95,'Overview (RESPONSES REQUIRED)'!$B$60:$B$63,0)),FALSE,TRUE)</f>
        <v>0</v>
      </c>
      <c r="BN95" s="17" t="b">
        <f>IF(INDEX('Overview (RESPONSES REQUIRED)'!$D$60:$D$63,MATCH(E95,'Overview (RESPONSES REQUIRED)'!$B$60:$B$63,0)) = "Y", TRUE, FALSE)</f>
        <v>0</v>
      </c>
      <c r="BO95" s="17" t="str">
        <f t="shared" si="9"/>
        <v>N</v>
      </c>
    </row>
    <row r="96" spans="1:67" ht="27" x14ac:dyDescent="0.15">
      <c r="A96" s="17" t="s">
        <v>2519</v>
      </c>
      <c r="B96" s="17">
        <v>3</v>
      </c>
      <c r="C96" s="17">
        <v>2</v>
      </c>
      <c r="D96" s="17">
        <v>10</v>
      </c>
      <c r="E96" s="17" t="s">
        <v>2424</v>
      </c>
      <c r="F96" s="17" t="str">
        <f>IF('ENDC-NRCA'!S99="Y", "Y", IF('ENDC-NRCA'!S99="N", "N", 0))</f>
        <v>N</v>
      </c>
      <c r="G96" s="17" t="b">
        <f>IFERROR(AND(OR(G1:H95,$BK96)=TRUE,IF(SEARCH(G$1,$A96)&gt;0,TRUE,FALSE)),"")</f>
        <v>0</v>
      </c>
      <c r="H96" s="17" t="str">
        <f>IFERROR(AND(OR(H1:H95,$BK96)=TRUE,IF(SEARCH(H$1,$A96)&gt;0,TRUE,FALSE)),"")</f>
        <v/>
      </c>
      <c r="I96" s="17" t="str">
        <f>IFERROR(AND(OR(I1:L95,$BK96)=TRUE,IF(SEARCH(I$1,$A96)&gt;0,TRUE,FALSE)),"")</f>
        <v/>
      </c>
      <c r="J96" s="17" t="b">
        <f>IFERROR(AND(OR(J1:L95,$BK96)=TRUE,IF(SEARCH(J$1,$A96)&gt;0,TRUE,FALSE)),"")</f>
        <v>0</v>
      </c>
      <c r="K96" s="17" t="str">
        <f>IFERROR(AND(OR(K1:L95,$BK96)=TRUE,IF(SEARCH(K$1,$A96)&gt;0,TRUE,FALSE)),"")</f>
        <v/>
      </c>
      <c r="L96" s="17" t="str">
        <f>IFERROR(AND(OR(L1:L95,$BK96)=TRUE,IF(SEARCH(L$1,$A96)&gt;0,TRUE,FALSE)),"")</f>
        <v/>
      </c>
      <c r="M96" s="17" t="b">
        <f>IFERROR(AND(OR(M1:M95,$BK96)=TRUE,IF(SEARCH(M$1,$A96)&gt;0,TRUE,FALSE)),"")</f>
        <v>0</v>
      </c>
      <c r="N96" s="17" t="str">
        <f>IFERROR(AND(OR(N1:Q95,$BK96)=TRUE,IF(SEARCH(N$1,$A96)&gt;0,TRUE,FALSE)),"")</f>
        <v/>
      </c>
      <c r="O96" s="17" t="str">
        <f>IFERROR(AND(OR(O1:Q95,$BK96)=TRUE,IF(SEARCH(O$1,$A96)&gt;0,TRUE,FALSE)),"")</f>
        <v/>
      </c>
      <c r="P96" s="17" t="b">
        <f>IFERROR(AND(OR(P1:Q95,$BK96)=TRUE,IF(SEARCH(P$1,$A96)&gt;0,TRUE,FALSE)),"")</f>
        <v>0</v>
      </c>
      <c r="Q96" s="17" t="str">
        <f>IFERROR(AND(OR(Q1:Q95,$BK96)=TRUE,IF(SEARCH(Q$1,$A96)&gt;0,TRUE,FALSE)),"")</f>
        <v/>
      </c>
      <c r="R96" s="17" t="str">
        <f>IFERROR(AND(OR(R1:S95,$BK96)=TRUE,IF(SEARCH(R$1,$A96)&gt;0,TRUE,FALSE)),"")</f>
        <v/>
      </c>
      <c r="S96" s="17" t="str">
        <f>IFERROR(AND(OR(S1:S95,$BK96)=TRUE,IF(SEARCH(S$1,$A96)&gt;0,TRUE,FALSE)),"")</f>
        <v/>
      </c>
      <c r="T96" s="17" t="str">
        <f>IFERROR(AND(OR(T1:T95,$BK96)=TRUE,IF(SEARCH(T$1,$A96)&gt;0,TRUE,FALSE)),"")</f>
        <v/>
      </c>
      <c r="U96" s="17" t="str">
        <f>IFERROR(AND(OR(U1:V95,$BK96)=TRUE,IF(SEARCH(U$1,$A96)&gt;0,TRUE,FALSE)),"")</f>
        <v/>
      </c>
      <c r="V96" s="17" t="str">
        <f>IFERROR(AND(OR(V1:V95,$BK96)=TRUE,IF(SEARCH(V$1,$A96)&gt;0,TRUE,FALSE)),"")</f>
        <v/>
      </c>
      <c r="W96" s="17" t="str">
        <f>IFERROR(AND(OR(W1:Z95,$BK96)=TRUE,IF(SEARCH(W$1,$A96)&gt;0,TRUE,FALSE)),"")</f>
        <v/>
      </c>
      <c r="X96" s="17" t="str">
        <f>IFERROR(AND(OR(X1:Z95,$BK96)=TRUE,IF(SEARCH(X$1,$A96)&gt;0,TRUE,FALSE)),"")</f>
        <v/>
      </c>
      <c r="Y96" s="17" t="str">
        <f>IFERROR(AND(OR(Y1:Z95,$BK96)=TRUE,IF(SEARCH(Y$1,$A96)&gt;0,TRUE,FALSE)),"")</f>
        <v/>
      </c>
      <c r="Z96" s="17" t="str">
        <f>IFERROR(AND(OR(Z1:Z95,$BK96)=TRUE,IF(SEARCH(Z$1,$A96)&gt;0,TRUE,FALSE)),"")</f>
        <v/>
      </c>
      <c r="AA96" s="17" t="b">
        <f>IFERROR(AND(OR(AA1:AA95,$BK96)=TRUE,IF(SEARCH(AA$1,$A96)&gt;0,TRUE,FALSE)),"")</f>
        <v>0</v>
      </c>
      <c r="AB96" s="17" t="str">
        <f>IFERROR(AND(OR(AB1:AE95,$BK96)=TRUE,IF(SEARCH(AB$1,$A96)&gt;0,TRUE,FALSE)),"")</f>
        <v/>
      </c>
      <c r="AC96" s="17" t="str">
        <f>IFERROR(AND(OR(AC1:AE95,$BK96)=TRUE,IF(SEARCH(AC$1,$A96)&gt;0,TRUE,FALSE)),"")</f>
        <v/>
      </c>
      <c r="AD96" s="17" t="str">
        <f>IFERROR(AND(OR(AD1:AE95,$BK96)=TRUE,IF(SEARCH(AD$1,$A96)&gt;0,TRUE,FALSE)),"")</f>
        <v/>
      </c>
      <c r="AE96" s="17" t="str">
        <f>IFERROR(AND(OR(AE1:AE95,$BK96)=TRUE,IF(SEARCH(AE$1,$A96)&gt;0,TRUE,FALSE)),"")</f>
        <v/>
      </c>
      <c r="AF96" s="17" t="str">
        <f>IFERROR(AND(OR(AF1:AG95,$BK96)=TRUE,IF(SEARCH(AF$1,$A96)&gt;0,TRUE,FALSE)),"")</f>
        <v/>
      </c>
      <c r="AG96" s="17" t="str">
        <f>IFERROR(AND(OR(AG1:AG95,$BK96)=TRUE,IF(SEARCH(AG$1,$A96)&gt;0,TRUE,FALSE)),"")</f>
        <v/>
      </c>
      <c r="AH96" s="17" t="str">
        <f>IFERROR(AND(OR(AH1:AH95,$BK96)=TRUE,IF(SEARCH(AH$1,$A96)&gt;0,TRUE,FALSE)),"")</f>
        <v/>
      </c>
      <c r="AI96" s="17" t="b">
        <f>IFERROR(AND(OR(AI1:AL95,$BK96)=TRUE,IF(SEARCH(AI$1,$A96)&gt;0,TRUE,FALSE)),"")</f>
        <v>0</v>
      </c>
      <c r="AJ96" s="17" t="str">
        <f>IFERROR(AND(OR(AJ1:AL95,$BK96)=TRUE,IF(SEARCH(AJ$1,$A96)&gt;0,TRUE,FALSE)),"")</f>
        <v/>
      </c>
      <c r="AK96" s="17" t="str">
        <f>IFERROR(AND(OR(AK1:AL95,$BK96)=TRUE,IF(SEARCH(AK$1,$A96)&gt;0,TRUE,FALSE)),"")</f>
        <v/>
      </c>
      <c r="AL96" s="17" t="str">
        <f>IFERROR(AND(OR(AL1:AL95,$BK96)=TRUE,IF(SEARCH(AL$1,$A96)&gt;0,TRUE,FALSE)),"")</f>
        <v/>
      </c>
      <c r="AM96" s="17" t="str">
        <f>IFERROR(AND(OR(AM1:AO95,$BK96)=TRUE,IF(SEARCH(AM$1,$A96)&gt;0,TRUE,FALSE)),"")</f>
        <v/>
      </c>
      <c r="AN96" s="17" t="str">
        <f>IFERROR(AND(OR(AN1:AO95,$BK96)=TRUE,IF(SEARCH(AN$1,$A96)&gt;0,TRUE,FALSE)),"")</f>
        <v/>
      </c>
      <c r="AO96" s="17" t="str">
        <f>IFERROR(AND(OR(AO1:AO95,$BK96)=TRUE,IF(SEARCH(AO$1,$A96)&gt;0,TRUE,FALSE)),"")</f>
        <v/>
      </c>
      <c r="AP96" s="17" t="str">
        <f>IFERROR(AND(OR(AO1:AP95,$BK96)=TRUE,IF(SEARCH(AP$1,$A96)&gt;0,TRUE,FALSE)),"")</f>
        <v/>
      </c>
      <c r="AQ96" s="17" t="str">
        <f>IFERROR(AND(OR(AO1:AQ95,$BK96)=TRUE,IF(SEARCH(AQ$1,$A96)&gt;0,TRUE,FALSE)),"")</f>
        <v/>
      </c>
      <c r="AR96" s="17" t="str">
        <f>IFERROR(AND(OR(AO1:AR95,$BK96)=TRUE,IF(SEARCH(AR$1,$A96)&gt;0,TRUE,FALSE)),"")</f>
        <v/>
      </c>
      <c r="AS96" s="17" t="str">
        <f>IFERROR(AND(OR(AO1:AS95,$BK96)=TRUE,IF(SEARCH(AS$1,$A96)&gt;0,TRUE,FALSE)),"")</f>
        <v/>
      </c>
      <c r="AT96" s="17" t="str">
        <f>IFERROR(AND(OR(AO1:AT95,$BK96)=TRUE,IF(SEARCH(AT$1,$A96)&gt;0,TRUE,FALSE)),"")</f>
        <v/>
      </c>
      <c r="AU96" s="17" t="str">
        <f>IFERROR(AND(OR(AO1:AU95,$BK96)=TRUE,IF(SEARCH(AU$1,$A96)&gt;0,TRUE,FALSE)),"")</f>
        <v/>
      </c>
      <c r="AV96" s="17" t="str">
        <f>IFERROR(AND(OR(AO1:AV95,$BK96)=TRUE,IF(SEARCH(AV$1,$A96)&gt;0,TRUE,FALSE)),"")</f>
        <v/>
      </c>
      <c r="AW96" s="17" t="str">
        <f>IFERROR(AND(OR(AO1:AW95,$BK96)=TRUE,IF(SEARCH(AW$1,$A96)&gt;0,TRUE,FALSE)),"")</f>
        <v/>
      </c>
      <c r="AX96" s="17" t="str">
        <f>IFERROR(AND(OR(AO1:AX95,$BK96)=TRUE,IF(SEARCH(AX$1,$A96)&gt;0,TRUE,FALSE)),"")</f>
        <v/>
      </c>
      <c r="AY96" s="17" t="str">
        <f>IFERROR(AND(OR(AO1:AY95,$BK96)=TRUE,IF(SEARCH(AY$1,$A96)&gt;0,TRUE,FALSE)),"")</f>
        <v/>
      </c>
      <c r="AZ96" s="17" t="str">
        <f>IFERROR(AND(OR(AO1:AZ95,$BK96)=TRUE,IF(SEARCH(AZ$1,$A96)&gt;0,TRUE,FALSE)),"")</f>
        <v/>
      </c>
      <c r="BA96" s="17" t="str">
        <f>IFERROR(AND(OR(AO1:BA95,$BK96)=TRUE,IF(SEARCH(BA$1,$A96)&gt;0,TRUE,FALSE)),"")</f>
        <v/>
      </c>
      <c r="BB96" s="17" t="str">
        <f>IFERROR(AND(OR(AO1:BB95,$BK96)=TRUE,IF(SEARCH(BB$1,$A96)&gt;0,TRUE,FALSE)),"")</f>
        <v/>
      </c>
      <c r="BC96" s="17" t="str">
        <f>IFERROR(AND(OR(AO1:BC95,$BK96)=TRUE,IF(SEARCH(BC$1,$A96)&gt;0,TRUE,FALSE)),"")</f>
        <v/>
      </c>
      <c r="BD96" s="17" t="str">
        <f>IFERROR(AND(OR(AO1:BD95,$BK96)=TRUE,IF(SEARCH(BD$1,$A96)&gt;0,TRUE,FALSE)),"")</f>
        <v/>
      </c>
      <c r="BE96" s="17" t="str">
        <f>IFERROR(AND(OR(AO1:BE95,$BK96)=TRUE,IF(SEARCH(BE$1,$A96)&gt;0,TRUE,FALSE)),"")</f>
        <v/>
      </c>
      <c r="BF96" s="17" t="str">
        <f>IFERROR(AND(OR(AO1:BF95,$BK96)=TRUE,IF(SEARCH(BF$1,$A96)&gt;0,TRUE,FALSE)),"")</f>
        <v/>
      </c>
      <c r="BG96" s="17" t="str">
        <f>IFERROR(AND(OR(AO1:BG95,$BK96)=TRUE,IF(SEARCH(BG$1,$A96)&gt;0,TRUE,FALSE)),"")</f>
        <v/>
      </c>
      <c r="BH96" s="17" t="str">
        <f>IFERROR(AND(OR(AO1:BH95,$BK96)=TRUE,IF(SEARCH(BH$1,$A96)&gt;0,TRUE,FALSE)),"")</f>
        <v/>
      </c>
      <c r="BI96" s="17">
        <f t="shared" si="5"/>
        <v>0</v>
      </c>
      <c r="BJ96" s="17" t="b">
        <f t="shared" si="6"/>
        <v>0</v>
      </c>
      <c r="BK96" s="17" t="b">
        <f t="shared" si="7"/>
        <v>0</v>
      </c>
      <c r="BL96" s="17" t="b">
        <f t="shared" si="8"/>
        <v>0</v>
      </c>
      <c r="BM96" s="17" t="b">
        <f>IF(D96&gt;INDEX('Overview (RESPONSES REQUIRED)'!$F$60:$F$63,MATCH(E96,'Overview (RESPONSES REQUIRED)'!$B$60:$B$63,0)),FALSE,TRUE)</f>
        <v>0</v>
      </c>
      <c r="BN96" s="17" t="b">
        <f>IF(INDEX('Overview (RESPONSES REQUIRED)'!$D$60:$D$63,MATCH(E96,'Overview (RESPONSES REQUIRED)'!$B$60:$B$63,0)) = "Y", TRUE, FALSE)</f>
        <v>0</v>
      </c>
      <c r="BO96" s="17" t="str">
        <f t="shared" si="9"/>
        <v>N</v>
      </c>
    </row>
    <row r="97" spans="1:67" ht="27" x14ac:dyDescent="0.15">
      <c r="A97" s="17" t="s">
        <v>2520</v>
      </c>
      <c r="B97" s="17">
        <v>3</v>
      </c>
      <c r="C97" s="17">
        <v>2</v>
      </c>
      <c r="D97" s="17">
        <v>10</v>
      </c>
      <c r="E97" s="17" t="s">
        <v>2458</v>
      </c>
      <c r="F97" s="17" t="str">
        <f>IF('ENDC-NRCA'!S100="Y", "Y", IF('ENDC-NRCA'!S100="N", "N", 0))</f>
        <v>N</v>
      </c>
      <c r="G97" s="17" t="b">
        <f>IFERROR(AND(OR(G1:H96,$BK97)=TRUE,IF(SEARCH(G$1,$A97)&gt;0,TRUE,FALSE)),"")</f>
        <v>0</v>
      </c>
      <c r="H97" s="17" t="str">
        <f>IFERROR(AND(OR(H1:H96,$BK97)=TRUE,IF(SEARCH(H$1,$A97)&gt;0,TRUE,FALSE)),"")</f>
        <v/>
      </c>
      <c r="I97" s="17" t="str">
        <f>IFERROR(AND(OR(I1:L96,$BK97)=TRUE,IF(SEARCH(I$1,$A97)&gt;0,TRUE,FALSE)),"")</f>
        <v/>
      </c>
      <c r="J97" s="17" t="b">
        <f>IFERROR(AND(OR(J1:L96,$BK97)=TRUE,IF(SEARCH(J$1,$A97)&gt;0,TRUE,FALSE)),"")</f>
        <v>0</v>
      </c>
      <c r="K97" s="17" t="str">
        <f>IFERROR(AND(OR(K1:L96,$BK97)=TRUE,IF(SEARCH(K$1,$A97)&gt;0,TRUE,FALSE)),"")</f>
        <v/>
      </c>
      <c r="L97" s="17" t="str">
        <f>IFERROR(AND(OR(L1:L96,$BK97)=TRUE,IF(SEARCH(L$1,$A97)&gt;0,TRUE,FALSE)),"")</f>
        <v/>
      </c>
      <c r="M97" s="17" t="str">
        <f>IFERROR(AND(OR(M1:M96,$BK97)=TRUE,IF(SEARCH(M$1,$A97)&gt;0,TRUE,FALSE)),"")</f>
        <v/>
      </c>
      <c r="N97" s="17" t="str">
        <f>IFERROR(AND(OR(N1:Q96,$BK97)=TRUE,IF(SEARCH(N$1,$A97)&gt;0,TRUE,FALSE)),"")</f>
        <v/>
      </c>
      <c r="O97" s="17" t="str">
        <f>IFERROR(AND(OR(O1:Q96,$BK97)=TRUE,IF(SEARCH(O$1,$A97)&gt;0,TRUE,FALSE)),"")</f>
        <v/>
      </c>
      <c r="P97" s="17" t="b">
        <f>IFERROR(AND(OR(P1:Q96,$BK97)=TRUE,IF(SEARCH(P$1,$A97)&gt;0,TRUE,FALSE)),"")</f>
        <v>0</v>
      </c>
      <c r="Q97" s="17" t="str">
        <f>IFERROR(AND(OR(Q1:Q96,$BK97)=TRUE,IF(SEARCH(Q$1,$A97)&gt;0,TRUE,FALSE)),"")</f>
        <v/>
      </c>
      <c r="R97" s="17" t="b">
        <f>IFERROR(AND(OR(R1:S96,$BK97)=TRUE,IF(SEARCH(R$1,$A97)&gt;0,TRUE,FALSE)),"")</f>
        <v>0</v>
      </c>
      <c r="S97" s="17" t="str">
        <f>IFERROR(AND(OR(S1:S96,$BK97)=TRUE,IF(SEARCH(S$1,$A97)&gt;0,TRUE,FALSE)),"")</f>
        <v/>
      </c>
      <c r="T97" s="17" t="str">
        <f>IFERROR(AND(OR(T1:T96,$BK97)=TRUE,IF(SEARCH(T$1,$A97)&gt;0,TRUE,FALSE)),"")</f>
        <v/>
      </c>
      <c r="U97" s="17" t="str">
        <f>IFERROR(AND(OR(U1:V96,$BK97)=TRUE,IF(SEARCH(U$1,$A97)&gt;0,TRUE,FALSE)),"")</f>
        <v/>
      </c>
      <c r="V97" s="17" t="str">
        <f>IFERROR(AND(OR(V1:V96,$BK97)=TRUE,IF(SEARCH(V$1,$A97)&gt;0,TRUE,FALSE)),"")</f>
        <v/>
      </c>
      <c r="W97" s="17" t="str">
        <f>IFERROR(AND(OR(W1:Z96,$BK97)=TRUE,IF(SEARCH(W$1,$A97)&gt;0,TRUE,FALSE)),"")</f>
        <v/>
      </c>
      <c r="X97" s="17" t="str">
        <f>IFERROR(AND(OR(X1:Z96,$BK97)=TRUE,IF(SEARCH(X$1,$A97)&gt;0,TRUE,FALSE)),"")</f>
        <v/>
      </c>
      <c r="Y97" s="17" t="str">
        <f>IFERROR(AND(OR(Y1:Z96,$BK97)=TRUE,IF(SEARCH(Y$1,$A97)&gt;0,TRUE,FALSE)),"")</f>
        <v/>
      </c>
      <c r="Z97" s="17" t="str">
        <f>IFERROR(AND(OR(Z1:Z96,$BK97)=TRUE,IF(SEARCH(Z$1,$A97)&gt;0,TRUE,FALSE)),"")</f>
        <v/>
      </c>
      <c r="AA97" s="17" t="str">
        <f>IFERROR(AND(OR(AA1:AA96,$BK97)=TRUE,IF(SEARCH(AA$1,$A97)&gt;0,TRUE,FALSE)),"")</f>
        <v/>
      </c>
      <c r="AB97" s="17" t="str">
        <f>IFERROR(AND(OR(AB1:AE96,$BK97)=TRUE,IF(SEARCH(AB$1,$A97)&gt;0,TRUE,FALSE)),"")</f>
        <v/>
      </c>
      <c r="AC97" s="17" t="str">
        <f>IFERROR(AND(OR(AC1:AE96,$BK97)=TRUE,IF(SEARCH(AC$1,$A97)&gt;0,TRUE,FALSE)),"")</f>
        <v/>
      </c>
      <c r="AD97" s="17" t="str">
        <f>IFERROR(AND(OR(AD1:AE96,$BK97)=TRUE,IF(SEARCH(AD$1,$A97)&gt;0,TRUE,FALSE)),"")</f>
        <v/>
      </c>
      <c r="AE97" s="17" t="str">
        <f>IFERROR(AND(OR(AE1:AE96,$BK97)=TRUE,IF(SEARCH(AE$1,$A97)&gt;0,TRUE,FALSE)),"")</f>
        <v/>
      </c>
      <c r="AF97" s="17" t="b">
        <f>IFERROR(AND(OR(AF1:AG96,$BK97)=TRUE,IF(SEARCH(AF$1,$A97)&gt;0,TRUE,FALSE)),"")</f>
        <v>0</v>
      </c>
      <c r="AG97" s="17" t="str">
        <f>IFERROR(AND(OR(AG1:AG96,$BK97)=TRUE,IF(SEARCH(AG$1,$A97)&gt;0,TRUE,FALSE)),"")</f>
        <v/>
      </c>
      <c r="AH97" s="17" t="str">
        <f>IFERROR(AND(OR(AH1:AH96,$BK97)=TRUE,IF(SEARCH(AH$1,$A97)&gt;0,TRUE,FALSE)),"")</f>
        <v/>
      </c>
      <c r="AI97" s="17" t="b">
        <f>IFERROR(AND(OR(AI1:AL96,$BK97)=TRUE,IF(SEARCH(AI$1,$A97)&gt;0,TRUE,FALSE)),"")</f>
        <v>0</v>
      </c>
      <c r="AJ97" s="17" t="str">
        <f>IFERROR(AND(OR(AJ1:AL96,$BK97)=TRUE,IF(SEARCH(AJ$1,$A97)&gt;0,TRUE,FALSE)),"")</f>
        <v/>
      </c>
      <c r="AK97" s="17" t="str">
        <f>IFERROR(AND(OR(AK1:AL96,$BK97)=TRUE,IF(SEARCH(AK$1,$A97)&gt;0,TRUE,FALSE)),"")</f>
        <v/>
      </c>
      <c r="AL97" s="17" t="str">
        <f>IFERROR(AND(OR(AL1:AL96,$BK97)=TRUE,IF(SEARCH(AL$1,$A97)&gt;0,TRUE,FALSE)),"")</f>
        <v/>
      </c>
      <c r="AM97" s="17" t="str">
        <f>IFERROR(AND(OR(AM1:AO96,$BK97)=TRUE,IF(SEARCH(AM$1,$A97)&gt;0,TRUE,FALSE)),"")</f>
        <v/>
      </c>
      <c r="AN97" s="17" t="str">
        <f>IFERROR(AND(OR(AN1:AO96,$BK97)=TRUE,IF(SEARCH(AN$1,$A97)&gt;0,TRUE,FALSE)),"")</f>
        <v/>
      </c>
      <c r="AO97" s="17" t="str">
        <f>IFERROR(AND(OR(AO1:AO96,$BK97)=TRUE,IF(SEARCH(AO$1,$A97)&gt;0,TRUE,FALSE)),"")</f>
        <v/>
      </c>
      <c r="AP97" s="17" t="str">
        <f>IFERROR(AND(OR(AO1:AP96,$BK97)=TRUE,IF(SEARCH(AP$1,$A97)&gt;0,TRUE,FALSE)),"")</f>
        <v/>
      </c>
      <c r="AQ97" s="17" t="str">
        <f>IFERROR(AND(OR(AO1:AQ96,$BK97)=TRUE,IF(SEARCH(AQ$1,$A97)&gt;0,TRUE,FALSE)),"")</f>
        <v/>
      </c>
      <c r="AR97" s="17" t="str">
        <f>IFERROR(AND(OR(AO1:AR96,$BK97)=TRUE,IF(SEARCH(AR$1,$A97)&gt;0,TRUE,FALSE)),"")</f>
        <v/>
      </c>
      <c r="AS97" s="17" t="str">
        <f>IFERROR(AND(OR(AO1:AS96,$BK97)=TRUE,IF(SEARCH(AS$1,$A97)&gt;0,TRUE,FALSE)),"")</f>
        <v/>
      </c>
      <c r="AT97" s="17" t="str">
        <f>IFERROR(AND(OR(AO1:AT96,$BK97)=TRUE,IF(SEARCH(AT$1,$A97)&gt;0,TRUE,FALSE)),"")</f>
        <v/>
      </c>
      <c r="AU97" s="17" t="str">
        <f>IFERROR(AND(OR(AO1:AU96,$BK97)=TRUE,IF(SEARCH(AU$1,$A97)&gt;0,TRUE,FALSE)),"")</f>
        <v/>
      </c>
      <c r="AV97" s="17" t="str">
        <f>IFERROR(AND(OR(AO1:AV96,$BK97)=TRUE,IF(SEARCH(AV$1,$A97)&gt;0,TRUE,FALSE)),"")</f>
        <v/>
      </c>
      <c r="AW97" s="17" t="str">
        <f>IFERROR(AND(OR(AO1:AW96,$BK97)=TRUE,IF(SEARCH(AW$1,$A97)&gt;0,TRUE,FALSE)),"")</f>
        <v/>
      </c>
      <c r="AX97" s="17" t="str">
        <f>IFERROR(AND(OR(AO1:AX96,$BK97)=TRUE,IF(SEARCH(AX$1,$A97)&gt;0,TRUE,FALSE)),"")</f>
        <v/>
      </c>
      <c r="AY97" s="17" t="str">
        <f>IFERROR(AND(OR(AO1:AY96,$BK97)=TRUE,IF(SEARCH(AY$1,$A97)&gt;0,TRUE,FALSE)),"")</f>
        <v/>
      </c>
      <c r="AZ97" s="17" t="str">
        <f>IFERROR(AND(OR(AO1:AZ96,$BK97)=TRUE,IF(SEARCH(AZ$1,$A97)&gt;0,TRUE,FALSE)),"")</f>
        <v/>
      </c>
      <c r="BA97" s="17" t="str">
        <f>IFERROR(AND(OR(AO1:BA96,$BK97)=TRUE,IF(SEARCH(BA$1,$A97)&gt;0,TRUE,FALSE)),"")</f>
        <v/>
      </c>
      <c r="BB97" s="17" t="str">
        <f>IFERROR(AND(OR(AO1:BB96,$BK97)=TRUE,IF(SEARCH(BB$1,$A97)&gt;0,TRUE,FALSE)),"")</f>
        <v/>
      </c>
      <c r="BC97" s="17" t="str">
        <f>IFERROR(AND(OR(AO1:BC96,$BK97)=TRUE,IF(SEARCH(BC$1,$A97)&gt;0,TRUE,FALSE)),"")</f>
        <v/>
      </c>
      <c r="BD97" s="17" t="str">
        <f>IFERROR(AND(OR(AO1:BD96,$BK97)=TRUE,IF(SEARCH(BD$1,$A97)&gt;0,TRUE,FALSE)),"")</f>
        <v/>
      </c>
      <c r="BE97" s="17" t="str">
        <f>IFERROR(AND(OR(AO1:BE96,$BK97)=TRUE,IF(SEARCH(BE$1,$A97)&gt;0,TRUE,FALSE)),"")</f>
        <v/>
      </c>
      <c r="BF97" s="17" t="str">
        <f>IFERROR(AND(OR(AO1:BF96,$BK97)=TRUE,IF(SEARCH(BF$1,$A97)&gt;0,TRUE,FALSE)),"")</f>
        <v/>
      </c>
      <c r="BG97" s="17" t="str">
        <f>IFERROR(AND(OR(AO1:BG96,$BK97)=TRUE,IF(SEARCH(BG$1,$A97)&gt;0,TRUE,FALSE)),"")</f>
        <v/>
      </c>
      <c r="BH97" s="17" t="str">
        <f>IFERROR(AND(OR(AO1:BH96,$BK97)=TRUE,IF(SEARCH(BH$1,$A97)&gt;0,TRUE,FALSE)),"")</f>
        <v/>
      </c>
      <c r="BI97" s="17">
        <f t="shared" si="5"/>
        <v>0</v>
      </c>
      <c r="BJ97" s="17" t="b">
        <f t="shared" si="6"/>
        <v>0</v>
      </c>
      <c r="BK97" s="17" t="b">
        <f t="shared" si="7"/>
        <v>0</v>
      </c>
      <c r="BL97" s="17" t="b">
        <f t="shared" si="8"/>
        <v>0</v>
      </c>
      <c r="BM97" s="17" t="b">
        <f>IF(D97&gt;INDEX('Overview (RESPONSES REQUIRED)'!$F$60:$F$63,MATCH(E97,'Overview (RESPONSES REQUIRED)'!$B$60:$B$63,0)),FALSE,TRUE)</f>
        <v>0</v>
      </c>
      <c r="BN97" s="17" t="b">
        <f>IF(INDEX('Overview (RESPONSES REQUIRED)'!$D$60:$D$63,MATCH(E97,'Overview (RESPONSES REQUIRED)'!$B$60:$B$63,0)) = "Y", TRUE, FALSE)</f>
        <v>0</v>
      </c>
      <c r="BO97" s="17" t="str">
        <f t="shared" si="9"/>
        <v>N</v>
      </c>
    </row>
    <row r="98" spans="1:67" ht="27" x14ac:dyDescent="0.15">
      <c r="A98" s="17" t="s">
        <v>2521</v>
      </c>
      <c r="B98" s="17">
        <v>3</v>
      </c>
      <c r="C98" s="17">
        <v>2</v>
      </c>
      <c r="D98" s="17">
        <v>10</v>
      </c>
      <c r="E98" s="17" t="s">
        <v>2424</v>
      </c>
      <c r="F98" s="17" t="str">
        <f>IF('ENDC-NRCA'!S101="Y", "Y", IF('ENDC-NRCA'!S101="N", "N", 0))</f>
        <v>N</v>
      </c>
      <c r="G98" s="17" t="str">
        <f>IFERROR(AND(OR(G1:H97,$BK98)=TRUE,IF(SEARCH(G$1,$A98)&gt;0,TRUE,FALSE)),"")</f>
        <v/>
      </c>
      <c r="H98" s="17" t="b">
        <f>IFERROR(AND(OR(H1:H97,$BK98)=TRUE,IF(SEARCH(H$1,$A98)&gt;0,TRUE,FALSE)),"")</f>
        <v>0</v>
      </c>
      <c r="I98" s="17" t="str">
        <f>IFERROR(AND(OR(I1:L97,$BK98)=TRUE,IF(SEARCH(I$1,$A98)&gt;0,TRUE,FALSE)),"")</f>
        <v/>
      </c>
      <c r="J98" s="17" t="str">
        <f>IFERROR(AND(OR(J1:L97,$BK98)=TRUE,IF(SEARCH(J$1,$A98)&gt;0,TRUE,FALSE)),"")</f>
        <v/>
      </c>
      <c r="K98" s="17" t="b">
        <f>IFERROR(AND(OR(K1:L97,$BK98)=TRUE,IF(SEARCH(K$1,$A98)&gt;0,TRUE,FALSE)),"")</f>
        <v>0</v>
      </c>
      <c r="L98" s="17" t="str">
        <f>IFERROR(AND(OR(L1:L97,$BK98)=TRUE,IF(SEARCH(L$1,$A98)&gt;0,TRUE,FALSE)),"")</f>
        <v/>
      </c>
      <c r="M98" s="17" t="b">
        <f>IFERROR(AND(OR(M1:M97,$BK98)=TRUE,IF(SEARCH(M$1,$A98)&gt;0,TRUE,FALSE)),"")</f>
        <v>0</v>
      </c>
      <c r="N98" s="17" t="str">
        <f>IFERROR(AND(OR(N1:Q97,$BK98)=TRUE,IF(SEARCH(N$1,$A98)&gt;0,TRUE,FALSE)),"")</f>
        <v/>
      </c>
      <c r="O98" s="17" t="str">
        <f>IFERROR(AND(OR(O1:Q97,$BK98)=TRUE,IF(SEARCH(O$1,$A98)&gt;0,TRUE,FALSE)),"")</f>
        <v/>
      </c>
      <c r="P98" s="17" t="str">
        <f>IFERROR(AND(OR(P1:Q97,$BK98)=TRUE,IF(SEARCH(P$1,$A98)&gt;0,TRUE,FALSE)),"")</f>
        <v/>
      </c>
      <c r="Q98" s="17" t="str">
        <f>IFERROR(AND(OR(Q1:Q97,$BK98)=TRUE,IF(SEARCH(Q$1,$A98)&gt;0,TRUE,FALSE)),"")</f>
        <v/>
      </c>
      <c r="R98" s="17" t="str">
        <f>IFERROR(AND(OR(R1:S97,$BK98)=TRUE,IF(SEARCH(R$1,$A98)&gt;0,TRUE,FALSE)),"")</f>
        <v/>
      </c>
      <c r="S98" s="17" t="str">
        <f>IFERROR(AND(OR(S1:S97,$BK98)=TRUE,IF(SEARCH(S$1,$A98)&gt;0,TRUE,FALSE)),"")</f>
        <v/>
      </c>
      <c r="T98" s="17" t="b">
        <f>IFERROR(AND(OR(T1:T97,$BK98)=TRUE,IF(SEARCH(T$1,$A98)&gt;0,TRUE,FALSE)),"")</f>
        <v>0</v>
      </c>
      <c r="U98" s="17" t="str">
        <f>IFERROR(AND(OR(U1:V97,$BK98)=TRUE,IF(SEARCH(U$1,$A98)&gt;0,TRUE,FALSE)),"")</f>
        <v/>
      </c>
      <c r="V98" s="17" t="str">
        <f>IFERROR(AND(OR(V1:V97,$BK98)=TRUE,IF(SEARCH(V$1,$A98)&gt;0,TRUE,FALSE)),"")</f>
        <v/>
      </c>
      <c r="W98" s="17" t="str">
        <f>IFERROR(AND(OR(W1:Z97,$BK98)=TRUE,IF(SEARCH(W$1,$A98)&gt;0,TRUE,FALSE)),"")</f>
        <v/>
      </c>
      <c r="X98" s="17" t="str">
        <f>IFERROR(AND(OR(X1:Z97,$BK98)=TRUE,IF(SEARCH(X$1,$A98)&gt;0,TRUE,FALSE)),"")</f>
        <v/>
      </c>
      <c r="Y98" s="17" t="str">
        <f>IFERROR(AND(OR(Y1:Z97,$BK98)=TRUE,IF(SEARCH(Y$1,$A98)&gt;0,TRUE,FALSE)),"")</f>
        <v/>
      </c>
      <c r="Z98" s="17" t="str">
        <f>IFERROR(AND(OR(Z1:Z97,$BK98)=TRUE,IF(SEARCH(Z$1,$A98)&gt;0,TRUE,FALSE)),"")</f>
        <v/>
      </c>
      <c r="AA98" s="17" t="b">
        <f>IFERROR(AND(OR(AA1:AA97,$BK98)=TRUE,IF(SEARCH(AA$1,$A98)&gt;0,TRUE,FALSE)),"")</f>
        <v>0</v>
      </c>
      <c r="AB98" s="17" t="str">
        <f>IFERROR(AND(OR(AB1:AE97,$BK98)=TRUE,IF(SEARCH(AB$1,$A98)&gt;0,TRUE,FALSE)),"")</f>
        <v/>
      </c>
      <c r="AC98" s="17" t="str">
        <f>IFERROR(AND(OR(AC1:AE97,$BK98)=TRUE,IF(SEARCH(AC$1,$A98)&gt;0,TRUE,FALSE)),"")</f>
        <v/>
      </c>
      <c r="AD98" s="17" t="str">
        <f>IFERROR(AND(OR(AD1:AE97,$BK98)=TRUE,IF(SEARCH(AD$1,$A98)&gt;0,TRUE,FALSE)),"")</f>
        <v/>
      </c>
      <c r="AE98" s="17" t="str">
        <f>IFERROR(AND(OR(AE1:AE97,$BK98)=TRUE,IF(SEARCH(AE$1,$A98)&gt;0,TRUE,FALSE)),"")</f>
        <v/>
      </c>
      <c r="AF98" s="17" t="str">
        <f>IFERROR(AND(OR(AF1:AG97,$BK98)=TRUE,IF(SEARCH(AF$1,$A98)&gt;0,TRUE,FALSE)),"")</f>
        <v/>
      </c>
      <c r="AG98" s="17" t="str">
        <f>IFERROR(AND(OR(AG1:AG97,$BK98)=TRUE,IF(SEARCH(AG$1,$A98)&gt;0,TRUE,FALSE)),"")</f>
        <v/>
      </c>
      <c r="AH98" s="17" t="str">
        <f>IFERROR(AND(OR(AH1:AH97,$BK98)=TRUE,IF(SEARCH(AH$1,$A98)&gt;0,TRUE,FALSE)),"")</f>
        <v/>
      </c>
      <c r="AI98" s="17" t="b">
        <f>IFERROR(AND(OR(AI1:AL97,$BK98)=TRUE,IF(SEARCH(AI$1,$A98)&gt;0,TRUE,FALSE)),"")</f>
        <v>0</v>
      </c>
      <c r="AJ98" s="17" t="str">
        <f>IFERROR(AND(OR(AJ1:AL97,$BK98)=TRUE,IF(SEARCH(AJ$1,$A98)&gt;0,TRUE,FALSE)),"")</f>
        <v/>
      </c>
      <c r="AK98" s="17" t="str">
        <f>IFERROR(AND(OR(AK1:AL97,$BK98)=TRUE,IF(SEARCH(AK$1,$A98)&gt;0,TRUE,FALSE)),"")</f>
        <v/>
      </c>
      <c r="AL98" s="17" t="str">
        <f>IFERROR(AND(OR(AL1:AL97,$BK98)=TRUE,IF(SEARCH(AL$1,$A98)&gt;0,TRUE,FALSE)),"")</f>
        <v/>
      </c>
      <c r="AM98" s="17" t="str">
        <f>IFERROR(AND(OR(AM1:AO97,$BK98)=TRUE,IF(SEARCH(AM$1,$A98)&gt;0,TRUE,FALSE)),"")</f>
        <v/>
      </c>
      <c r="AN98" s="17" t="str">
        <f>IFERROR(AND(OR(AN1:AO97,$BK98)=TRUE,IF(SEARCH(AN$1,$A98)&gt;0,TRUE,FALSE)),"")</f>
        <v/>
      </c>
      <c r="AO98" s="17" t="str">
        <f>IFERROR(AND(OR(AO1:AO97,$BK98)=TRUE,IF(SEARCH(AO$1,$A98)&gt;0,TRUE,FALSE)),"")</f>
        <v/>
      </c>
      <c r="AP98" s="17" t="str">
        <f>IFERROR(AND(OR(AO1:AP97,$BK98)=TRUE,IF(SEARCH(AP$1,$A98)&gt;0,TRUE,FALSE)),"")</f>
        <v/>
      </c>
      <c r="AQ98" s="17" t="str">
        <f>IFERROR(AND(OR(AO1:AQ97,$BK98)=TRUE,IF(SEARCH(AQ$1,$A98)&gt;0,TRUE,FALSE)),"")</f>
        <v/>
      </c>
      <c r="AR98" s="17" t="str">
        <f>IFERROR(AND(OR(AO1:AR97,$BK98)=TRUE,IF(SEARCH(AR$1,$A98)&gt;0,TRUE,FALSE)),"")</f>
        <v/>
      </c>
      <c r="AS98" s="17" t="str">
        <f>IFERROR(AND(OR(AO1:AS97,$BK98)=TRUE,IF(SEARCH(AS$1,$A98)&gt;0,TRUE,FALSE)),"")</f>
        <v/>
      </c>
      <c r="AT98" s="17" t="str">
        <f>IFERROR(AND(OR(AO1:AT97,$BK98)=TRUE,IF(SEARCH(AT$1,$A98)&gt;0,TRUE,FALSE)),"")</f>
        <v/>
      </c>
      <c r="AU98" s="17" t="str">
        <f>IFERROR(AND(OR(AO1:AU97,$BK98)=TRUE,IF(SEARCH(AU$1,$A98)&gt;0,TRUE,FALSE)),"")</f>
        <v/>
      </c>
      <c r="AV98" s="17" t="str">
        <f>IFERROR(AND(OR(AO1:AV97,$BK98)=TRUE,IF(SEARCH(AV$1,$A98)&gt;0,TRUE,FALSE)),"")</f>
        <v/>
      </c>
      <c r="AW98" s="17" t="str">
        <f>IFERROR(AND(OR(AO1:AW97,$BK98)=TRUE,IF(SEARCH(AW$1,$A98)&gt;0,TRUE,FALSE)),"")</f>
        <v/>
      </c>
      <c r="AX98" s="17" t="str">
        <f>IFERROR(AND(OR(AO1:AX97,$BK98)=TRUE,IF(SEARCH(AX$1,$A98)&gt;0,TRUE,FALSE)),"")</f>
        <v/>
      </c>
      <c r="AY98" s="17" t="str">
        <f>IFERROR(AND(OR(AO1:AY97,$BK98)=TRUE,IF(SEARCH(AY$1,$A98)&gt;0,TRUE,FALSE)),"")</f>
        <v/>
      </c>
      <c r="AZ98" s="17" t="str">
        <f>IFERROR(AND(OR(AO1:AZ97,$BK98)=TRUE,IF(SEARCH(AZ$1,$A98)&gt;0,TRUE,FALSE)),"")</f>
        <v/>
      </c>
      <c r="BA98" s="17" t="str">
        <f>IFERROR(AND(OR(AO1:BA97,$BK98)=TRUE,IF(SEARCH(BA$1,$A98)&gt;0,TRUE,FALSE)),"")</f>
        <v/>
      </c>
      <c r="BB98" s="17" t="str">
        <f>IFERROR(AND(OR(AO1:BB97,$BK98)=TRUE,IF(SEARCH(BB$1,$A98)&gt;0,TRUE,FALSE)),"")</f>
        <v/>
      </c>
      <c r="BC98" s="17" t="str">
        <f>IFERROR(AND(OR(AO1:BC97,$BK98)=TRUE,IF(SEARCH(BC$1,$A98)&gt;0,TRUE,FALSE)),"")</f>
        <v/>
      </c>
      <c r="BD98" s="17" t="str">
        <f>IFERROR(AND(OR(AO1:BD97,$BK98)=TRUE,IF(SEARCH(BD$1,$A98)&gt;0,TRUE,FALSE)),"")</f>
        <v/>
      </c>
      <c r="BE98" s="17" t="str">
        <f>IFERROR(AND(OR(AO1:BE97,$BK98)=TRUE,IF(SEARCH(BE$1,$A98)&gt;0,TRUE,FALSE)),"")</f>
        <v/>
      </c>
      <c r="BF98" s="17" t="str">
        <f>IFERROR(AND(OR(AO1:BF97,$BK98)=TRUE,IF(SEARCH(BF$1,$A98)&gt;0,TRUE,FALSE)),"")</f>
        <v/>
      </c>
      <c r="BG98" s="17" t="str">
        <f>IFERROR(AND(OR(AO1:BG97,$BK98)=TRUE,IF(SEARCH(BG$1,$A98)&gt;0,TRUE,FALSE)),"")</f>
        <v/>
      </c>
      <c r="BH98" s="17" t="str">
        <f>IFERROR(AND(OR(AO1:BH97,$BK98)=TRUE,IF(SEARCH(BH$1,$A98)&gt;0,TRUE,FALSE)),"")</f>
        <v/>
      </c>
      <c r="BI98" s="17">
        <f t="shared" si="5"/>
        <v>0</v>
      </c>
      <c r="BJ98" s="17" t="b">
        <f t="shared" si="6"/>
        <v>0</v>
      </c>
      <c r="BK98" s="17" t="b">
        <f t="shared" si="7"/>
        <v>0</v>
      </c>
      <c r="BL98" s="17" t="b">
        <f t="shared" si="8"/>
        <v>0</v>
      </c>
      <c r="BM98" s="17" t="b">
        <f>IF(D98&gt;INDEX('Overview (RESPONSES REQUIRED)'!$F$60:$F$63,MATCH(E98,'Overview (RESPONSES REQUIRED)'!$B$60:$B$63,0)),FALSE,TRUE)</f>
        <v>0</v>
      </c>
      <c r="BN98" s="17" t="b">
        <f>IF(INDEX('Overview (RESPONSES REQUIRED)'!$D$60:$D$63,MATCH(E98,'Overview (RESPONSES REQUIRED)'!$B$60:$B$63,0)) = "Y", TRUE, FALSE)</f>
        <v>0</v>
      </c>
      <c r="BO98" s="17" t="str">
        <f t="shared" si="9"/>
        <v>N</v>
      </c>
    </row>
    <row r="99" spans="1:67" ht="27" x14ac:dyDescent="0.15">
      <c r="A99" s="17" t="s">
        <v>2522</v>
      </c>
      <c r="B99" s="17">
        <v>3</v>
      </c>
      <c r="C99" s="17">
        <v>2</v>
      </c>
      <c r="D99" s="17">
        <v>10</v>
      </c>
      <c r="E99" s="17" t="s">
        <v>2424</v>
      </c>
      <c r="F99" s="17" t="str">
        <f>IF('ENDC-NRCA'!S102="Y", "Y", IF('ENDC-NRCA'!S102="N", "N", 0))</f>
        <v>N</v>
      </c>
      <c r="G99" s="17" t="str">
        <f>IFERROR(AND(OR(G1:H98,$BK99)=TRUE,IF(SEARCH(G$1,$A99)&gt;0,TRUE,FALSE)),"")</f>
        <v/>
      </c>
      <c r="H99" s="17" t="b">
        <f>IFERROR(AND(OR(H1:H98,$BK99)=TRUE,IF(SEARCH(H$1,$A99)&gt;0,TRUE,FALSE)),"")</f>
        <v>0</v>
      </c>
      <c r="I99" s="17" t="str">
        <f>IFERROR(AND(OR(I1:L98,$BK99)=TRUE,IF(SEARCH(I$1,$A99)&gt;0,TRUE,FALSE)),"")</f>
        <v/>
      </c>
      <c r="J99" s="17" t="str">
        <f>IFERROR(AND(OR(J1:L98,$BK99)=TRUE,IF(SEARCH(J$1,$A99)&gt;0,TRUE,FALSE)),"")</f>
        <v/>
      </c>
      <c r="K99" s="17" t="str">
        <f>IFERROR(AND(OR(K1:L98,$BK99)=TRUE,IF(SEARCH(K$1,$A99)&gt;0,TRUE,FALSE)),"")</f>
        <v/>
      </c>
      <c r="L99" s="17" t="str">
        <f>IFERROR(AND(OR(L1:L98,$BK99)=TRUE,IF(SEARCH(L$1,$A99)&gt;0,TRUE,FALSE)),"")</f>
        <v/>
      </c>
      <c r="M99" s="17" t="b">
        <f>IFERROR(AND(OR(M1:M98,$BK99)=TRUE,IF(SEARCH(M$1,$A99)&gt;0,TRUE,FALSE)),"")</f>
        <v>0</v>
      </c>
      <c r="N99" s="17" t="str">
        <f>IFERROR(AND(OR(N1:Q98,$BK99)=TRUE,IF(SEARCH(N$1,$A99)&gt;0,TRUE,FALSE)),"")</f>
        <v/>
      </c>
      <c r="O99" s="17" t="str">
        <f>IFERROR(AND(OR(O1:Q98,$BK99)=TRUE,IF(SEARCH(O$1,$A99)&gt;0,TRUE,FALSE)),"")</f>
        <v/>
      </c>
      <c r="P99" s="17" t="b">
        <f>IFERROR(AND(OR(P1:Q98,$BK99)=TRUE,IF(SEARCH(P$1,$A99)&gt;0,TRUE,FALSE)),"")</f>
        <v>0</v>
      </c>
      <c r="Q99" s="17" t="str">
        <f>IFERROR(AND(OR(Q1:Q98,$BK99)=TRUE,IF(SEARCH(Q$1,$A99)&gt;0,TRUE,FALSE)),"")</f>
        <v/>
      </c>
      <c r="R99" s="17" t="str">
        <f>IFERROR(AND(OR(R1:S98,$BK99)=TRUE,IF(SEARCH(R$1,$A99)&gt;0,TRUE,FALSE)),"")</f>
        <v/>
      </c>
      <c r="S99" s="17" t="str">
        <f>IFERROR(AND(OR(S1:S98,$BK99)=TRUE,IF(SEARCH(S$1,$A99)&gt;0,TRUE,FALSE)),"")</f>
        <v/>
      </c>
      <c r="T99" s="17" t="b">
        <f>IFERROR(AND(OR(T1:T98,$BK99)=TRUE,IF(SEARCH(T$1,$A99)&gt;0,TRUE,FALSE)),"")</f>
        <v>0</v>
      </c>
      <c r="U99" s="17" t="str">
        <f>IFERROR(AND(OR(U1:V98,$BK99)=TRUE,IF(SEARCH(U$1,$A99)&gt;0,TRUE,FALSE)),"")</f>
        <v/>
      </c>
      <c r="V99" s="17" t="str">
        <f>IFERROR(AND(OR(V1:V98,$BK99)=TRUE,IF(SEARCH(V$1,$A99)&gt;0,TRUE,FALSE)),"")</f>
        <v/>
      </c>
      <c r="W99" s="17" t="str">
        <f>IFERROR(AND(OR(W1:Z98,$BK99)=TRUE,IF(SEARCH(W$1,$A99)&gt;0,TRUE,FALSE)),"")</f>
        <v/>
      </c>
      <c r="X99" s="17" t="str">
        <f>IFERROR(AND(OR(X1:Z98,$BK99)=TRUE,IF(SEARCH(X$1,$A99)&gt;0,TRUE,FALSE)),"")</f>
        <v/>
      </c>
      <c r="Y99" s="17" t="str">
        <f>IFERROR(AND(OR(Y1:Z98,$BK99)=TRUE,IF(SEARCH(Y$1,$A99)&gt;0,TRUE,FALSE)),"")</f>
        <v/>
      </c>
      <c r="Z99" s="17" t="str">
        <f>IFERROR(AND(OR(Z1:Z98,$BK99)=TRUE,IF(SEARCH(Z$1,$A99)&gt;0,TRUE,FALSE)),"")</f>
        <v/>
      </c>
      <c r="AA99" s="17" t="b">
        <f>IFERROR(AND(OR(AA1:AA98,$BK99)=TRUE,IF(SEARCH(AA$1,$A99)&gt;0,TRUE,FALSE)),"")</f>
        <v>0</v>
      </c>
      <c r="AB99" s="17" t="str">
        <f>IFERROR(AND(OR(AB1:AE98,$BK99)=TRUE,IF(SEARCH(AB$1,$A99)&gt;0,TRUE,FALSE)),"")</f>
        <v/>
      </c>
      <c r="AC99" s="17" t="str">
        <f>IFERROR(AND(OR(AC1:AE98,$BK99)=TRUE,IF(SEARCH(AC$1,$A99)&gt;0,TRUE,FALSE)),"")</f>
        <v/>
      </c>
      <c r="AD99" s="17" t="str">
        <f>IFERROR(AND(OR(AD1:AE98,$BK99)=TRUE,IF(SEARCH(AD$1,$A99)&gt;0,TRUE,FALSE)),"")</f>
        <v/>
      </c>
      <c r="AE99" s="17" t="str">
        <f>IFERROR(AND(OR(AE1:AE98,$BK99)=TRUE,IF(SEARCH(AE$1,$A99)&gt;0,TRUE,FALSE)),"")</f>
        <v/>
      </c>
      <c r="AF99" s="17" t="str">
        <f>IFERROR(AND(OR(AF1:AG98,$BK99)=TRUE,IF(SEARCH(AF$1,$A99)&gt;0,TRUE,FALSE)),"")</f>
        <v/>
      </c>
      <c r="AG99" s="17" t="str">
        <f>IFERROR(AND(OR(AG1:AG98,$BK99)=TRUE,IF(SEARCH(AG$1,$A99)&gt;0,TRUE,FALSE)),"")</f>
        <v/>
      </c>
      <c r="AH99" s="17" t="str">
        <f>IFERROR(AND(OR(AH1:AH98,$BK99)=TRUE,IF(SEARCH(AH$1,$A99)&gt;0,TRUE,FALSE)),"")</f>
        <v/>
      </c>
      <c r="AI99" s="17" t="b">
        <f>IFERROR(AND(OR(AI1:AL98,$BK99)=TRUE,IF(SEARCH(AI$1,$A99)&gt;0,TRUE,FALSE)),"")</f>
        <v>0</v>
      </c>
      <c r="AJ99" s="17" t="str">
        <f>IFERROR(AND(OR(AJ1:AL98,$BK99)=TRUE,IF(SEARCH(AJ$1,$A99)&gt;0,TRUE,FALSE)),"")</f>
        <v/>
      </c>
      <c r="AK99" s="17" t="str">
        <f>IFERROR(AND(OR(AK1:AL98,$BK99)=TRUE,IF(SEARCH(AK$1,$A99)&gt;0,TRUE,FALSE)),"")</f>
        <v/>
      </c>
      <c r="AL99" s="17" t="str">
        <f>IFERROR(AND(OR(AL1:AL98,$BK99)=TRUE,IF(SEARCH(AL$1,$A99)&gt;0,TRUE,FALSE)),"")</f>
        <v/>
      </c>
      <c r="AM99" s="17" t="str">
        <f>IFERROR(AND(OR(AM1:AO98,$BK99)=TRUE,IF(SEARCH(AM$1,$A99)&gt;0,TRUE,FALSE)),"")</f>
        <v/>
      </c>
      <c r="AN99" s="17" t="str">
        <f>IFERROR(AND(OR(AN1:AO98,$BK99)=TRUE,IF(SEARCH(AN$1,$A99)&gt;0,TRUE,FALSE)),"")</f>
        <v/>
      </c>
      <c r="AO99" s="17" t="str">
        <f>IFERROR(AND(OR(AO1:AO98,$BK99)=TRUE,IF(SEARCH(AO$1,$A99)&gt;0,TRUE,FALSE)),"")</f>
        <v/>
      </c>
      <c r="AP99" s="17" t="str">
        <f>IFERROR(AND(OR(AO1:AP98,$BK99)=TRUE,IF(SEARCH(AP$1,$A99)&gt;0,TRUE,FALSE)),"")</f>
        <v/>
      </c>
      <c r="AQ99" s="17" t="str">
        <f>IFERROR(AND(OR(AO1:AQ98,$BK99)=TRUE,IF(SEARCH(AQ$1,$A99)&gt;0,TRUE,FALSE)),"")</f>
        <v/>
      </c>
      <c r="AR99" s="17" t="str">
        <f>IFERROR(AND(OR(AO1:AR98,$BK99)=TRUE,IF(SEARCH(AR$1,$A99)&gt;0,TRUE,FALSE)),"")</f>
        <v/>
      </c>
      <c r="AS99" s="17" t="str">
        <f>IFERROR(AND(OR(AO1:AS98,$BK99)=TRUE,IF(SEARCH(AS$1,$A99)&gt;0,TRUE,FALSE)),"")</f>
        <v/>
      </c>
      <c r="AT99" s="17" t="str">
        <f>IFERROR(AND(OR(AO1:AT98,$BK99)=TRUE,IF(SEARCH(AT$1,$A99)&gt;0,TRUE,FALSE)),"")</f>
        <v/>
      </c>
      <c r="AU99" s="17" t="str">
        <f>IFERROR(AND(OR(AO1:AU98,$BK99)=TRUE,IF(SEARCH(AU$1,$A99)&gt;0,TRUE,FALSE)),"")</f>
        <v/>
      </c>
      <c r="AV99" s="17" t="str">
        <f>IFERROR(AND(OR(AO1:AV98,$BK99)=TRUE,IF(SEARCH(AV$1,$A99)&gt;0,TRUE,FALSE)),"")</f>
        <v/>
      </c>
      <c r="AW99" s="17" t="str">
        <f>IFERROR(AND(OR(AO1:AW98,$BK99)=TRUE,IF(SEARCH(AW$1,$A99)&gt;0,TRUE,FALSE)),"")</f>
        <v/>
      </c>
      <c r="AX99" s="17" t="str">
        <f>IFERROR(AND(OR(AO1:AX98,$BK99)=TRUE,IF(SEARCH(AX$1,$A99)&gt;0,TRUE,FALSE)),"")</f>
        <v/>
      </c>
      <c r="AY99" s="17" t="str">
        <f>IFERROR(AND(OR(AO1:AY98,$BK99)=TRUE,IF(SEARCH(AY$1,$A99)&gt;0,TRUE,FALSE)),"")</f>
        <v/>
      </c>
      <c r="AZ99" s="17" t="str">
        <f>IFERROR(AND(OR(AO1:AZ98,$BK99)=TRUE,IF(SEARCH(AZ$1,$A99)&gt;0,TRUE,FALSE)),"")</f>
        <v/>
      </c>
      <c r="BA99" s="17" t="str">
        <f>IFERROR(AND(OR(AO1:BA98,$BK99)=TRUE,IF(SEARCH(BA$1,$A99)&gt;0,TRUE,FALSE)),"")</f>
        <v/>
      </c>
      <c r="BB99" s="17" t="str">
        <f>IFERROR(AND(OR(AO1:BB98,$BK99)=TRUE,IF(SEARCH(BB$1,$A99)&gt;0,TRUE,FALSE)),"")</f>
        <v/>
      </c>
      <c r="BC99" s="17" t="str">
        <f>IFERROR(AND(OR(AO1:BC98,$BK99)=TRUE,IF(SEARCH(BC$1,$A99)&gt;0,TRUE,FALSE)),"")</f>
        <v/>
      </c>
      <c r="BD99" s="17" t="str">
        <f>IFERROR(AND(OR(AO1:BD98,$BK99)=TRUE,IF(SEARCH(BD$1,$A99)&gt;0,TRUE,FALSE)),"")</f>
        <v/>
      </c>
      <c r="BE99" s="17" t="str">
        <f>IFERROR(AND(OR(AO1:BE98,$BK99)=TRUE,IF(SEARCH(BE$1,$A99)&gt;0,TRUE,FALSE)),"")</f>
        <v/>
      </c>
      <c r="BF99" s="17" t="str">
        <f>IFERROR(AND(OR(AO1:BF98,$BK99)=TRUE,IF(SEARCH(BF$1,$A99)&gt;0,TRUE,FALSE)),"")</f>
        <v/>
      </c>
      <c r="BG99" s="17" t="str">
        <f>IFERROR(AND(OR(AO1:BG98,$BK99)=TRUE,IF(SEARCH(BG$1,$A99)&gt;0,TRUE,FALSE)),"")</f>
        <v/>
      </c>
      <c r="BH99" s="17" t="str">
        <f>IFERROR(AND(OR(AO1:BH98,$BK99)=TRUE,IF(SEARCH(BH$1,$A99)&gt;0,TRUE,FALSE)),"")</f>
        <v/>
      </c>
      <c r="BI99" s="17">
        <f t="shared" si="5"/>
        <v>0</v>
      </c>
      <c r="BJ99" s="17" t="b">
        <f t="shared" si="6"/>
        <v>0</v>
      </c>
      <c r="BK99" s="17" t="b">
        <f t="shared" si="7"/>
        <v>0</v>
      </c>
      <c r="BL99" s="17" t="b">
        <f t="shared" si="8"/>
        <v>0</v>
      </c>
      <c r="BM99" s="17" t="b">
        <f>IF(D99&gt;INDEX('Overview (RESPONSES REQUIRED)'!$F$60:$F$63,MATCH(E99,'Overview (RESPONSES REQUIRED)'!$B$60:$B$63,0)),FALSE,TRUE)</f>
        <v>0</v>
      </c>
      <c r="BN99" s="17" t="b">
        <f>IF(INDEX('Overview (RESPONSES REQUIRED)'!$D$60:$D$63,MATCH(E99,'Overview (RESPONSES REQUIRED)'!$B$60:$B$63,0)) = "Y", TRUE, FALSE)</f>
        <v>0</v>
      </c>
      <c r="BO99" s="17" t="str">
        <f t="shared" si="9"/>
        <v>N</v>
      </c>
    </row>
    <row r="100" spans="1:67" ht="27" x14ac:dyDescent="0.15">
      <c r="A100" s="17" t="s">
        <v>2523</v>
      </c>
      <c r="B100" s="17">
        <v>3</v>
      </c>
      <c r="C100" s="17">
        <v>2</v>
      </c>
      <c r="D100" s="17">
        <v>10</v>
      </c>
      <c r="E100" s="17" t="s">
        <v>2424</v>
      </c>
      <c r="F100" s="17" t="str">
        <f>IF('ENDC-NRCA'!S103="Y", "Y", IF('ENDC-NRCA'!S103="N", "N", 0))</f>
        <v>N</v>
      </c>
      <c r="G100" s="17" t="str">
        <f>IFERROR(AND(OR(G1:H99,$BK100)=TRUE,IF(SEARCH(G$1,$A100)&gt;0,TRUE,FALSE)),"")</f>
        <v/>
      </c>
      <c r="H100" s="17" t="str">
        <f>IFERROR(AND(OR(H1:H99,$BK100)=TRUE,IF(SEARCH(H$1,$A100)&gt;0,TRUE,FALSE)),"")</f>
        <v/>
      </c>
      <c r="I100" s="17" t="str">
        <f>IFERROR(AND(OR(I1:L99,$BK100)=TRUE,IF(SEARCH(I$1,$A100)&gt;0,TRUE,FALSE)),"")</f>
        <v/>
      </c>
      <c r="J100" s="17" t="str">
        <f>IFERROR(AND(OR(J1:L99,$BK100)=TRUE,IF(SEARCH(J$1,$A100)&gt;0,TRUE,FALSE)),"")</f>
        <v/>
      </c>
      <c r="K100" s="17" t="b">
        <f>IFERROR(AND(OR(K1:L99,$BK100)=TRUE,IF(SEARCH(K$1,$A100)&gt;0,TRUE,FALSE)),"")</f>
        <v>0</v>
      </c>
      <c r="L100" s="17" t="str">
        <f>IFERROR(AND(OR(L1:L99,$BK100)=TRUE,IF(SEARCH(L$1,$A100)&gt;0,TRUE,FALSE)),"")</f>
        <v/>
      </c>
      <c r="M100" s="17" t="b">
        <f>IFERROR(AND(OR(M1:M99,$BK100)=TRUE,IF(SEARCH(M$1,$A100)&gt;0,TRUE,FALSE)),"")</f>
        <v>0</v>
      </c>
      <c r="N100" s="17" t="str">
        <f>IFERROR(AND(OR(N1:Q99,$BK100)=TRUE,IF(SEARCH(N$1,$A100)&gt;0,TRUE,FALSE)),"")</f>
        <v/>
      </c>
      <c r="O100" s="17" t="b">
        <f>IFERROR(AND(OR(O1:Q99,$BK100)=TRUE,IF(SEARCH(O$1,$A100)&gt;0,TRUE,FALSE)),"")</f>
        <v>0</v>
      </c>
      <c r="P100" s="17" t="str">
        <f>IFERROR(AND(OR(P1:Q99,$BK100)=TRUE,IF(SEARCH(P$1,$A100)&gt;0,TRUE,FALSE)),"")</f>
        <v/>
      </c>
      <c r="Q100" s="17" t="str">
        <f>IFERROR(AND(OR(Q1:Q99,$BK100)=TRUE,IF(SEARCH(Q$1,$A100)&gt;0,TRUE,FALSE)),"")</f>
        <v/>
      </c>
      <c r="R100" s="17" t="str">
        <f>IFERROR(AND(OR(R1:S99,$BK100)=TRUE,IF(SEARCH(R$1,$A100)&gt;0,TRUE,FALSE)),"")</f>
        <v/>
      </c>
      <c r="S100" s="17" t="str">
        <f>IFERROR(AND(OR(S1:S99,$BK100)=TRUE,IF(SEARCH(S$1,$A100)&gt;0,TRUE,FALSE)),"")</f>
        <v/>
      </c>
      <c r="T100" s="17" t="b">
        <f>IFERROR(AND(OR(T1:T99,$BK100)=TRUE,IF(SEARCH(T$1,$A100)&gt;0,TRUE,FALSE)),"")</f>
        <v>0</v>
      </c>
      <c r="U100" s="17" t="str">
        <f>IFERROR(AND(OR(U1:V99,$BK100)=TRUE,IF(SEARCH(U$1,$A100)&gt;0,TRUE,FALSE)),"")</f>
        <v/>
      </c>
      <c r="V100" s="17" t="str">
        <f>IFERROR(AND(OR(V1:V99,$BK100)=TRUE,IF(SEARCH(V$1,$A100)&gt;0,TRUE,FALSE)),"")</f>
        <v/>
      </c>
      <c r="W100" s="17" t="str">
        <f>IFERROR(AND(OR(W1:Z99,$BK100)=TRUE,IF(SEARCH(W$1,$A100)&gt;0,TRUE,FALSE)),"")</f>
        <v/>
      </c>
      <c r="X100" s="17" t="str">
        <f>IFERROR(AND(OR(X1:Z99,$BK100)=TRUE,IF(SEARCH(X$1,$A100)&gt;0,TRUE,FALSE)),"")</f>
        <v/>
      </c>
      <c r="Y100" s="17" t="str">
        <f>IFERROR(AND(OR(Y1:Z99,$BK100)=TRUE,IF(SEARCH(Y$1,$A100)&gt;0,TRUE,FALSE)),"")</f>
        <v/>
      </c>
      <c r="Z100" s="17" t="str">
        <f>IFERROR(AND(OR(Z1:Z99,$BK100)=TRUE,IF(SEARCH(Z$1,$A100)&gt;0,TRUE,FALSE)),"")</f>
        <v/>
      </c>
      <c r="AA100" s="17" t="b">
        <f>IFERROR(AND(OR(AA1:AA99,$BK100)=TRUE,IF(SEARCH(AA$1,$A100)&gt;0,TRUE,FALSE)),"")</f>
        <v>0</v>
      </c>
      <c r="AB100" s="17" t="str">
        <f>IFERROR(AND(OR(AB1:AE99,$BK100)=TRUE,IF(SEARCH(AB$1,$A100)&gt;0,TRUE,FALSE)),"")</f>
        <v/>
      </c>
      <c r="AC100" s="17" t="str">
        <f>IFERROR(AND(OR(AC1:AE99,$BK100)=TRUE,IF(SEARCH(AC$1,$A100)&gt;0,TRUE,FALSE)),"")</f>
        <v/>
      </c>
      <c r="AD100" s="17" t="str">
        <f>IFERROR(AND(OR(AD1:AE99,$BK100)=TRUE,IF(SEARCH(AD$1,$A100)&gt;0,TRUE,FALSE)),"")</f>
        <v/>
      </c>
      <c r="AE100" s="17" t="str">
        <f>IFERROR(AND(OR(AE1:AE99,$BK100)=TRUE,IF(SEARCH(AE$1,$A100)&gt;0,TRUE,FALSE)),"")</f>
        <v/>
      </c>
      <c r="AF100" s="17" t="str">
        <f>IFERROR(AND(OR(AF1:AG99,$BK100)=TRUE,IF(SEARCH(AF$1,$A100)&gt;0,TRUE,FALSE)),"")</f>
        <v/>
      </c>
      <c r="AG100" s="17" t="str">
        <f>IFERROR(AND(OR(AG1:AG99,$BK100)=TRUE,IF(SEARCH(AG$1,$A100)&gt;0,TRUE,FALSE)),"")</f>
        <v/>
      </c>
      <c r="AH100" s="17" t="str">
        <f>IFERROR(AND(OR(AH1:AH99,$BK100)=TRUE,IF(SEARCH(AH$1,$A100)&gt;0,TRUE,FALSE)),"")</f>
        <v/>
      </c>
      <c r="AI100" s="17" t="b">
        <f>IFERROR(AND(OR(AI1:AL99,$BK100)=TRUE,IF(SEARCH(AI$1,$A100)&gt;0,TRUE,FALSE)),"")</f>
        <v>0</v>
      </c>
      <c r="AJ100" s="17" t="str">
        <f>IFERROR(AND(OR(AJ1:AL99,$BK100)=TRUE,IF(SEARCH(AJ$1,$A100)&gt;0,TRUE,FALSE)),"")</f>
        <v/>
      </c>
      <c r="AK100" s="17" t="str">
        <f>IFERROR(AND(OR(AK1:AL99,$BK100)=TRUE,IF(SEARCH(AK$1,$A100)&gt;0,TRUE,FALSE)),"")</f>
        <v/>
      </c>
      <c r="AL100" s="17" t="str">
        <f>IFERROR(AND(OR(AL1:AL99,$BK100)=TRUE,IF(SEARCH(AL$1,$A100)&gt;0,TRUE,FALSE)),"")</f>
        <v/>
      </c>
      <c r="AM100" s="17" t="str">
        <f>IFERROR(AND(OR(AM1:AO99,$BK100)=TRUE,IF(SEARCH(AM$1,$A100)&gt;0,TRUE,FALSE)),"")</f>
        <v/>
      </c>
      <c r="AN100" s="17" t="str">
        <f>IFERROR(AND(OR(AN1:AO99,$BK100)=TRUE,IF(SEARCH(AN$1,$A100)&gt;0,TRUE,FALSE)),"")</f>
        <v/>
      </c>
      <c r="AO100" s="17" t="str">
        <f>IFERROR(AND(OR(AO1:AO99,$BK100)=TRUE,IF(SEARCH(AO$1,$A100)&gt;0,TRUE,FALSE)),"")</f>
        <v/>
      </c>
      <c r="AP100" s="17" t="str">
        <f>IFERROR(AND(OR(AO1:AP99,$BK100)=TRUE,IF(SEARCH(AP$1,$A100)&gt;0,TRUE,FALSE)),"")</f>
        <v/>
      </c>
      <c r="AQ100" s="17" t="str">
        <f>IFERROR(AND(OR(AO1:AQ99,$BK100)=TRUE,IF(SEARCH(AQ$1,$A100)&gt;0,TRUE,FALSE)),"")</f>
        <v/>
      </c>
      <c r="AR100" s="17" t="str">
        <f>IFERROR(AND(OR(AO1:AR99,$BK100)=TRUE,IF(SEARCH(AR$1,$A100)&gt;0,TRUE,FALSE)),"")</f>
        <v/>
      </c>
      <c r="AS100" s="17" t="str">
        <f>IFERROR(AND(OR(AO1:AS99,$BK100)=TRUE,IF(SEARCH(AS$1,$A100)&gt;0,TRUE,FALSE)),"")</f>
        <v/>
      </c>
      <c r="AT100" s="17" t="str">
        <f>IFERROR(AND(OR(AO1:AT99,$BK100)=TRUE,IF(SEARCH(AT$1,$A100)&gt;0,TRUE,FALSE)),"")</f>
        <v/>
      </c>
      <c r="AU100" s="17" t="str">
        <f>IFERROR(AND(OR(AO1:AU99,$BK100)=TRUE,IF(SEARCH(AU$1,$A100)&gt;0,TRUE,FALSE)),"")</f>
        <v/>
      </c>
      <c r="AV100" s="17" t="str">
        <f>IFERROR(AND(OR(AO1:AV99,$BK100)=TRUE,IF(SEARCH(AV$1,$A100)&gt;0,TRUE,FALSE)),"")</f>
        <v/>
      </c>
      <c r="AW100" s="17" t="str">
        <f>IFERROR(AND(OR(AO1:AW99,$BK100)=TRUE,IF(SEARCH(AW$1,$A100)&gt;0,TRUE,FALSE)),"")</f>
        <v/>
      </c>
      <c r="AX100" s="17" t="str">
        <f>IFERROR(AND(OR(AO1:AX99,$BK100)=TRUE,IF(SEARCH(AX$1,$A100)&gt;0,TRUE,FALSE)),"")</f>
        <v/>
      </c>
      <c r="AY100" s="17" t="str">
        <f>IFERROR(AND(OR(AO1:AY99,$BK100)=TRUE,IF(SEARCH(AY$1,$A100)&gt;0,TRUE,FALSE)),"")</f>
        <v/>
      </c>
      <c r="AZ100" s="17" t="str">
        <f>IFERROR(AND(OR(AO1:AZ99,$BK100)=TRUE,IF(SEARCH(AZ$1,$A100)&gt;0,TRUE,FALSE)),"")</f>
        <v/>
      </c>
      <c r="BA100" s="17" t="str">
        <f>IFERROR(AND(OR(AO1:BA99,$BK100)=TRUE,IF(SEARCH(BA$1,$A100)&gt;0,TRUE,FALSE)),"")</f>
        <v/>
      </c>
      <c r="BB100" s="17" t="str">
        <f>IFERROR(AND(OR(AO1:BB99,$BK100)=TRUE,IF(SEARCH(BB$1,$A100)&gt;0,TRUE,FALSE)),"")</f>
        <v/>
      </c>
      <c r="BC100" s="17" t="str">
        <f>IFERROR(AND(OR(AO1:BC99,$BK100)=TRUE,IF(SEARCH(BC$1,$A100)&gt;0,TRUE,FALSE)),"")</f>
        <v/>
      </c>
      <c r="BD100" s="17" t="str">
        <f>IFERROR(AND(OR(AO1:BD99,$BK100)=TRUE,IF(SEARCH(BD$1,$A100)&gt;0,TRUE,FALSE)),"")</f>
        <v/>
      </c>
      <c r="BE100" s="17" t="str">
        <f>IFERROR(AND(OR(AO1:BE99,$BK100)=TRUE,IF(SEARCH(BE$1,$A100)&gt;0,TRUE,FALSE)),"")</f>
        <v/>
      </c>
      <c r="BF100" s="17" t="str">
        <f>IFERROR(AND(OR(AO1:BF99,$BK100)=TRUE,IF(SEARCH(BF$1,$A100)&gt;0,TRUE,FALSE)),"")</f>
        <v/>
      </c>
      <c r="BG100" s="17" t="str">
        <f>IFERROR(AND(OR(AO1:BG99,$BK100)=TRUE,IF(SEARCH(BG$1,$A100)&gt;0,TRUE,FALSE)),"")</f>
        <v/>
      </c>
      <c r="BH100" s="17" t="str">
        <f>IFERROR(AND(OR(AO1:BH99,$BK100)=TRUE,IF(SEARCH(BH$1,$A100)&gt;0,TRUE,FALSE)),"")</f>
        <v/>
      </c>
      <c r="BI100" s="17">
        <f t="shared" si="5"/>
        <v>0</v>
      </c>
      <c r="BJ100" s="17" t="b">
        <f t="shared" si="6"/>
        <v>0</v>
      </c>
      <c r="BK100" s="17" t="b">
        <f t="shared" si="7"/>
        <v>0</v>
      </c>
      <c r="BL100" s="17" t="b">
        <f t="shared" si="8"/>
        <v>0</v>
      </c>
      <c r="BM100" s="17" t="b">
        <f>IF(D100&gt;INDEX('Overview (RESPONSES REQUIRED)'!$F$60:$F$63,MATCH(E100,'Overview (RESPONSES REQUIRED)'!$B$60:$B$63,0)),FALSE,TRUE)</f>
        <v>0</v>
      </c>
      <c r="BN100" s="17" t="b">
        <f>IF(INDEX('Overview (RESPONSES REQUIRED)'!$D$60:$D$63,MATCH(E100,'Overview (RESPONSES REQUIRED)'!$B$60:$B$63,0)) = "Y", TRUE, FALSE)</f>
        <v>0</v>
      </c>
      <c r="BO100" s="17" t="str">
        <f t="shared" si="9"/>
        <v>N</v>
      </c>
    </row>
    <row r="101" spans="1:67" ht="27" x14ac:dyDescent="0.15">
      <c r="A101" s="17" t="s">
        <v>2524</v>
      </c>
      <c r="B101" s="17">
        <v>3</v>
      </c>
      <c r="C101" s="17">
        <v>2</v>
      </c>
      <c r="D101" s="17">
        <v>10</v>
      </c>
      <c r="E101" s="17" t="s">
        <v>2424</v>
      </c>
      <c r="F101" s="17" t="str">
        <f>IF('ENDC-NRCA'!S104="Y", "Y", IF('ENDC-NRCA'!S104="N", "N", 0))</f>
        <v>N</v>
      </c>
      <c r="G101" s="17" t="str">
        <f>IFERROR(AND(OR(G1:H100,$BK101)=TRUE,IF(SEARCH(G$1,$A101)&gt;0,TRUE,FALSE)),"")</f>
        <v/>
      </c>
      <c r="H101" s="17" t="str">
        <f>IFERROR(AND(OR(H1:H100,$BK101)=TRUE,IF(SEARCH(H$1,$A101)&gt;0,TRUE,FALSE)),"")</f>
        <v/>
      </c>
      <c r="I101" s="17" t="str">
        <f>IFERROR(AND(OR(I1:L100,$BK101)=TRUE,IF(SEARCH(I$1,$A101)&gt;0,TRUE,FALSE)),"")</f>
        <v/>
      </c>
      <c r="J101" s="17" t="b">
        <f>IFERROR(AND(OR(J1:L100,$BK101)=TRUE,IF(SEARCH(J$1,$A101)&gt;0,TRUE,FALSE)),"")</f>
        <v>0</v>
      </c>
      <c r="K101" s="17" t="str">
        <f>IFERROR(AND(OR(K1:L100,$BK101)=TRUE,IF(SEARCH(K$1,$A101)&gt;0,TRUE,FALSE)),"")</f>
        <v/>
      </c>
      <c r="L101" s="17" t="str">
        <f>IFERROR(AND(OR(L1:L100,$BK101)=TRUE,IF(SEARCH(L$1,$A101)&gt;0,TRUE,FALSE)),"")</f>
        <v/>
      </c>
      <c r="M101" s="17" t="b">
        <f>IFERROR(AND(OR(M1:M100,$BK101)=TRUE,IF(SEARCH(M$1,$A101)&gt;0,TRUE,FALSE)),"")</f>
        <v>0</v>
      </c>
      <c r="N101" s="17" t="str">
        <f>IFERROR(AND(OR(N1:Q100,$BK101)=TRUE,IF(SEARCH(N$1,$A101)&gt;0,TRUE,FALSE)),"")</f>
        <v/>
      </c>
      <c r="O101" s="17" t="str">
        <f>IFERROR(AND(OR(O1:Q100,$BK101)=TRUE,IF(SEARCH(O$1,$A101)&gt;0,TRUE,FALSE)),"")</f>
        <v/>
      </c>
      <c r="P101" s="17" t="b">
        <f>IFERROR(AND(OR(P1:Q100,$BK101)=TRUE,IF(SEARCH(P$1,$A101)&gt;0,TRUE,FALSE)),"")</f>
        <v>0</v>
      </c>
      <c r="Q101" s="17" t="str">
        <f>IFERROR(AND(OR(Q1:Q100,$BK101)=TRUE,IF(SEARCH(Q$1,$A101)&gt;0,TRUE,FALSE)),"")</f>
        <v/>
      </c>
      <c r="R101" s="17" t="str">
        <f>IFERROR(AND(OR(R1:S100,$BK101)=TRUE,IF(SEARCH(R$1,$A101)&gt;0,TRUE,FALSE)),"")</f>
        <v/>
      </c>
      <c r="S101" s="17" t="str">
        <f>IFERROR(AND(OR(S1:S100,$BK101)=TRUE,IF(SEARCH(S$1,$A101)&gt;0,TRUE,FALSE)),"")</f>
        <v/>
      </c>
      <c r="T101" s="17" t="b">
        <f>IFERROR(AND(OR(T1:T100,$BK101)=TRUE,IF(SEARCH(T$1,$A101)&gt;0,TRUE,FALSE)),"")</f>
        <v>0</v>
      </c>
      <c r="U101" s="17" t="str">
        <f>IFERROR(AND(OR(U1:V100,$BK101)=TRUE,IF(SEARCH(U$1,$A101)&gt;0,TRUE,FALSE)),"")</f>
        <v/>
      </c>
      <c r="V101" s="17" t="str">
        <f>IFERROR(AND(OR(V1:V100,$BK101)=TRUE,IF(SEARCH(V$1,$A101)&gt;0,TRUE,FALSE)),"")</f>
        <v/>
      </c>
      <c r="W101" s="17" t="str">
        <f>IFERROR(AND(OR(W1:Z100,$BK101)=TRUE,IF(SEARCH(W$1,$A101)&gt;0,TRUE,FALSE)),"")</f>
        <v/>
      </c>
      <c r="X101" s="17" t="str">
        <f>IFERROR(AND(OR(X1:Z100,$BK101)=TRUE,IF(SEARCH(X$1,$A101)&gt;0,TRUE,FALSE)),"")</f>
        <v/>
      </c>
      <c r="Y101" s="17" t="str">
        <f>IFERROR(AND(OR(Y1:Z100,$BK101)=TRUE,IF(SEARCH(Y$1,$A101)&gt;0,TRUE,FALSE)),"")</f>
        <v/>
      </c>
      <c r="Z101" s="17" t="str">
        <f>IFERROR(AND(OR(Z1:Z100,$BK101)=TRUE,IF(SEARCH(Z$1,$A101)&gt;0,TRUE,FALSE)),"")</f>
        <v/>
      </c>
      <c r="AA101" s="17" t="b">
        <f>IFERROR(AND(OR(AA1:AA100,$BK101)=TRUE,IF(SEARCH(AA$1,$A101)&gt;0,TRUE,FALSE)),"")</f>
        <v>0</v>
      </c>
      <c r="AB101" s="17" t="str">
        <f>IFERROR(AND(OR(AB1:AE100,$BK101)=TRUE,IF(SEARCH(AB$1,$A101)&gt;0,TRUE,FALSE)),"")</f>
        <v/>
      </c>
      <c r="AC101" s="17" t="str">
        <f>IFERROR(AND(OR(AC1:AE100,$BK101)=TRUE,IF(SEARCH(AC$1,$A101)&gt;0,TRUE,FALSE)),"")</f>
        <v/>
      </c>
      <c r="AD101" s="17" t="str">
        <f>IFERROR(AND(OR(AD1:AE100,$BK101)=TRUE,IF(SEARCH(AD$1,$A101)&gt;0,TRUE,FALSE)),"")</f>
        <v/>
      </c>
      <c r="AE101" s="17" t="str">
        <f>IFERROR(AND(OR(AE1:AE100,$BK101)=TRUE,IF(SEARCH(AE$1,$A101)&gt;0,TRUE,FALSE)),"")</f>
        <v/>
      </c>
      <c r="AF101" s="17" t="str">
        <f>IFERROR(AND(OR(AF1:AG100,$BK101)=TRUE,IF(SEARCH(AF$1,$A101)&gt;0,TRUE,FALSE)),"")</f>
        <v/>
      </c>
      <c r="AG101" s="17" t="str">
        <f>IFERROR(AND(OR(AG1:AG100,$BK101)=TRUE,IF(SEARCH(AG$1,$A101)&gt;0,TRUE,FALSE)),"")</f>
        <v/>
      </c>
      <c r="AH101" s="17" t="str">
        <f>IFERROR(AND(OR(AH1:AH100,$BK101)=TRUE,IF(SEARCH(AH$1,$A101)&gt;0,TRUE,FALSE)),"")</f>
        <v/>
      </c>
      <c r="AI101" s="17" t="b">
        <f>IFERROR(AND(OR(AI1:AL100,$BK101)=TRUE,IF(SEARCH(AI$1,$A101)&gt;0,TRUE,FALSE)),"")</f>
        <v>0</v>
      </c>
      <c r="AJ101" s="17" t="str">
        <f>IFERROR(AND(OR(AJ1:AL100,$BK101)=TRUE,IF(SEARCH(AJ$1,$A101)&gt;0,TRUE,FALSE)),"")</f>
        <v/>
      </c>
      <c r="AK101" s="17" t="str">
        <f>IFERROR(AND(OR(AK1:AL100,$BK101)=TRUE,IF(SEARCH(AK$1,$A101)&gt;0,TRUE,FALSE)),"")</f>
        <v/>
      </c>
      <c r="AL101" s="17" t="str">
        <f>IFERROR(AND(OR(AL1:AL100,$BK101)=TRUE,IF(SEARCH(AL$1,$A101)&gt;0,TRUE,FALSE)),"")</f>
        <v/>
      </c>
      <c r="AM101" s="17" t="str">
        <f>IFERROR(AND(OR(AM1:AO100,$BK101)=TRUE,IF(SEARCH(AM$1,$A101)&gt;0,TRUE,FALSE)),"")</f>
        <v/>
      </c>
      <c r="AN101" s="17" t="str">
        <f>IFERROR(AND(OR(AN1:AO100,$BK101)=TRUE,IF(SEARCH(AN$1,$A101)&gt;0,TRUE,FALSE)),"")</f>
        <v/>
      </c>
      <c r="AO101" s="17" t="str">
        <f>IFERROR(AND(OR(AO1:AO100,$BK101)=TRUE,IF(SEARCH(AO$1,$A101)&gt;0,TRUE,FALSE)),"")</f>
        <v/>
      </c>
      <c r="AP101" s="17" t="str">
        <f>IFERROR(AND(OR(AO1:AP100,$BK101)=TRUE,IF(SEARCH(AP$1,$A101)&gt;0,TRUE,FALSE)),"")</f>
        <v/>
      </c>
      <c r="AQ101" s="17" t="str">
        <f>IFERROR(AND(OR(AO1:AQ100,$BK101)=TRUE,IF(SEARCH(AQ$1,$A101)&gt;0,TRUE,FALSE)),"")</f>
        <v/>
      </c>
      <c r="AR101" s="17" t="str">
        <f>IFERROR(AND(OR(AO1:AR100,$BK101)=TRUE,IF(SEARCH(AR$1,$A101)&gt;0,TRUE,FALSE)),"")</f>
        <v/>
      </c>
      <c r="AS101" s="17" t="str">
        <f>IFERROR(AND(OR(AO1:AS100,$BK101)=TRUE,IF(SEARCH(AS$1,$A101)&gt;0,TRUE,FALSE)),"")</f>
        <v/>
      </c>
      <c r="AT101" s="17" t="str">
        <f>IFERROR(AND(OR(AO1:AT100,$BK101)=TRUE,IF(SEARCH(AT$1,$A101)&gt;0,TRUE,FALSE)),"")</f>
        <v/>
      </c>
      <c r="AU101" s="17" t="str">
        <f>IFERROR(AND(OR(AO1:AU100,$BK101)=TRUE,IF(SEARCH(AU$1,$A101)&gt;0,TRUE,FALSE)),"")</f>
        <v/>
      </c>
      <c r="AV101" s="17" t="str">
        <f>IFERROR(AND(OR(AO1:AV100,$BK101)=TRUE,IF(SEARCH(AV$1,$A101)&gt;0,TRUE,FALSE)),"")</f>
        <v/>
      </c>
      <c r="AW101" s="17" t="str">
        <f>IFERROR(AND(OR(AO1:AW100,$BK101)=TRUE,IF(SEARCH(AW$1,$A101)&gt;0,TRUE,FALSE)),"")</f>
        <v/>
      </c>
      <c r="AX101" s="17" t="str">
        <f>IFERROR(AND(OR(AO1:AX100,$BK101)=TRUE,IF(SEARCH(AX$1,$A101)&gt;0,TRUE,FALSE)),"")</f>
        <v/>
      </c>
      <c r="AY101" s="17" t="str">
        <f>IFERROR(AND(OR(AO1:AY100,$BK101)=TRUE,IF(SEARCH(AY$1,$A101)&gt;0,TRUE,FALSE)),"")</f>
        <v/>
      </c>
      <c r="AZ101" s="17" t="str">
        <f>IFERROR(AND(OR(AO1:AZ100,$BK101)=TRUE,IF(SEARCH(AZ$1,$A101)&gt;0,TRUE,FALSE)),"")</f>
        <v/>
      </c>
      <c r="BA101" s="17" t="str">
        <f>IFERROR(AND(OR(AO1:BA100,$BK101)=TRUE,IF(SEARCH(BA$1,$A101)&gt;0,TRUE,FALSE)),"")</f>
        <v/>
      </c>
      <c r="BB101" s="17" t="str">
        <f>IFERROR(AND(OR(AO1:BB100,$BK101)=TRUE,IF(SEARCH(BB$1,$A101)&gt;0,TRUE,FALSE)),"")</f>
        <v/>
      </c>
      <c r="BC101" s="17" t="str">
        <f>IFERROR(AND(OR(AO1:BC100,$BK101)=TRUE,IF(SEARCH(BC$1,$A101)&gt;0,TRUE,FALSE)),"")</f>
        <v/>
      </c>
      <c r="BD101" s="17" t="str">
        <f>IFERROR(AND(OR(AO1:BD100,$BK101)=TRUE,IF(SEARCH(BD$1,$A101)&gt;0,TRUE,FALSE)),"")</f>
        <v/>
      </c>
      <c r="BE101" s="17" t="str">
        <f>IFERROR(AND(OR(AO1:BE100,$BK101)=TRUE,IF(SEARCH(BE$1,$A101)&gt;0,TRUE,FALSE)),"")</f>
        <v/>
      </c>
      <c r="BF101" s="17" t="str">
        <f>IFERROR(AND(OR(AO1:BF100,$BK101)=TRUE,IF(SEARCH(BF$1,$A101)&gt;0,TRUE,FALSE)),"")</f>
        <v/>
      </c>
      <c r="BG101" s="17" t="str">
        <f>IFERROR(AND(OR(AO1:BG100,$BK101)=TRUE,IF(SEARCH(BG$1,$A101)&gt;0,TRUE,FALSE)),"")</f>
        <v/>
      </c>
      <c r="BH101" s="17" t="str">
        <f>IFERROR(AND(OR(AO1:BH100,$BK101)=TRUE,IF(SEARCH(BH$1,$A101)&gt;0,TRUE,FALSE)),"")</f>
        <v/>
      </c>
      <c r="BI101" s="17">
        <f t="shared" si="5"/>
        <v>0</v>
      </c>
      <c r="BJ101" s="17" t="b">
        <f t="shared" si="6"/>
        <v>0</v>
      </c>
      <c r="BK101" s="17" t="b">
        <f t="shared" si="7"/>
        <v>0</v>
      </c>
      <c r="BL101" s="17" t="b">
        <f t="shared" si="8"/>
        <v>0</v>
      </c>
      <c r="BM101" s="17" t="b">
        <f>IF(D101&gt;INDEX('Overview (RESPONSES REQUIRED)'!$F$60:$F$63,MATCH(E101,'Overview (RESPONSES REQUIRED)'!$B$60:$B$63,0)),FALSE,TRUE)</f>
        <v>0</v>
      </c>
      <c r="BN101" s="17" t="b">
        <f>IF(INDEX('Overview (RESPONSES REQUIRED)'!$D$60:$D$63,MATCH(E101,'Overview (RESPONSES REQUIRED)'!$B$60:$B$63,0)) = "Y", TRUE, FALSE)</f>
        <v>0</v>
      </c>
      <c r="BO101" s="17" t="str">
        <f t="shared" si="9"/>
        <v>N</v>
      </c>
    </row>
    <row r="102" spans="1:67" ht="27" x14ac:dyDescent="0.15">
      <c r="A102" s="17" t="s">
        <v>2525</v>
      </c>
      <c r="B102" s="17">
        <v>3</v>
      </c>
      <c r="C102" s="17">
        <v>2</v>
      </c>
      <c r="D102" s="17">
        <v>8</v>
      </c>
      <c r="E102" s="17" t="s">
        <v>2467</v>
      </c>
      <c r="F102" s="17" t="str">
        <f>IF('ENDC-NRCA'!S105="Y", "Y", IF('ENDC-NRCA'!S105="N", "N", 0))</f>
        <v>N</v>
      </c>
      <c r="G102" s="17" t="str">
        <f>IFERROR(AND(OR(G1:H101,$BK102)=TRUE,IF(SEARCH(G$1,$A102)&gt;0,TRUE,FALSE)),"")</f>
        <v/>
      </c>
      <c r="H102" s="17" t="b">
        <f>IFERROR(AND(OR(H1:H101,$BK102)=TRUE,IF(SEARCH(H$1,$A102)&gt;0,TRUE,FALSE)),"")</f>
        <v>0</v>
      </c>
      <c r="I102" s="17" t="b">
        <f>IFERROR(AND(OR(I1:L101,$BK102)=TRUE,IF(SEARCH(I$1,$A102)&gt;0,TRUE,FALSE)),"")</f>
        <v>0</v>
      </c>
      <c r="J102" s="17" t="str">
        <f>IFERROR(AND(OR(J1:L101,$BK102)=TRUE,IF(SEARCH(J$1,$A102)&gt;0,TRUE,FALSE)),"")</f>
        <v/>
      </c>
      <c r="K102" s="17" t="str">
        <f>IFERROR(AND(OR(K1:L101,$BK102)=TRUE,IF(SEARCH(K$1,$A102)&gt;0,TRUE,FALSE)),"")</f>
        <v/>
      </c>
      <c r="L102" s="17" t="str">
        <f>IFERROR(AND(OR(L1:L101,$BK102)=TRUE,IF(SEARCH(L$1,$A102)&gt;0,TRUE,FALSE)),"")</f>
        <v/>
      </c>
      <c r="M102" s="17" t="str">
        <f>IFERROR(AND(OR(M1:M101,$BK102)=TRUE,IF(SEARCH(M$1,$A102)&gt;0,TRUE,FALSE)),"")</f>
        <v/>
      </c>
      <c r="N102" s="17" t="str">
        <f>IFERROR(AND(OR(N1:Q101,$BK102)=TRUE,IF(SEARCH(N$1,$A102)&gt;0,TRUE,FALSE)),"")</f>
        <v/>
      </c>
      <c r="O102" s="17" t="b">
        <f>IFERROR(AND(OR(O1:Q101,$BK102)=TRUE,IF(SEARCH(O$1,$A102)&gt;0,TRUE,FALSE)),"")</f>
        <v>0</v>
      </c>
      <c r="P102" s="17" t="str">
        <f>IFERROR(AND(OR(P1:Q101,$BK102)=TRUE,IF(SEARCH(P$1,$A102)&gt;0,TRUE,FALSE)),"")</f>
        <v/>
      </c>
      <c r="Q102" s="17" t="str">
        <f>IFERROR(AND(OR(Q1:Q101,$BK102)=TRUE,IF(SEARCH(Q$1,$A102)&gt;0,TRUE,FALSE)),"")</f>
        <v/>
      </c>
      <c r="R102" s="17" t="str">
        <f>IFERROR(AND(OR(R1:S101,$BK102)=TRUE,IF(SEARCH(R$1,$A102)&gt;0,TRUE,FALSE)),"")</f>
        <v/>
      </c>
      <c r="S102" s="17" t="str">
        <f>IFERROR(AND(OR(S1:S101,$BK102)=TRUE,IF(SEARCH(S$1,$A102)&gt;0,TRUE,FALSE)),"")</f>
        <v/>
      </c>
      <c r="T102" s="17" t="b">
        <f>IFERROR(AND(OR(T1:T101,$BK102)=TRUE,IF(SEARCH(T$1,$A102)&gt;0,TRUE,FALSE)),"")</f>
        <v>0</v>
      </c>
      <c r="U102" s="17" t="str">
        <f>IFERROR(AND(OR(U1:V101,$BK102)=TRUE,IF(SEARCH(U$1,$A102)&gt;0,TRUE,FALSE)),"")</f>
        <v/>
      </c>
      <c r="V102" s="17" t="str">
        <f>IFERROR(AND(OR(V1:V101,$BK102)=TRUE,IF(SEARCH(V$1,$A102)&gt;0,TRUE,FALSE)),"")</f>
        <v/>
      </c>
      <c r="W102" s="17" t="str">
        <f>IFERROR(AND(OR(W1:Z101,$BK102)=TRUE,IF(SEARCH(W$1,$A102)&gt;0,TRUE,FALSE)),"")</f>
        <v/>
      </c>
      <c r="X102" s="17" t="str">
        <f>IFERROR(AND(OR(X1:Z101,$BK102)=TRUE,IF(SEARCH(X$1,$A102)&gt;0,TRUE,FALSE)),"")</f>
        <v/>
      </c>
      <c r="Y102" s="17" t="str">
        <f>IFERROR(AND(OR(Y1:Z101,$BK102)=TRUE,IF(SEARCH(Y$1,$A102)&gt;0,TRUE,FALSE)),"")</f>
        <v/>
      </c>
      <c r="Z102" s="17" t="str">
        <f>IFERROR(AND(OR(Z1:Z101,$BK102)=TRUE,IF(SEARCH(Z$1,$A102)&gt;0,TRUE,FALSE)),"")</f>
        <v/>
      </c>
      <c r="AA102" s="17" t="str">
        <f>IFERROR(AND(OR(AA1:AA101,$BK102)=TRUE,IF(SEARCH(AA$1,$A102)&gt;0,TRUE,FALSE)),"")</f>
        <v/>
      </c>
      <c r="AB102" s="17" t="str">
        <f>IFERROR(AND(OR(AB1:AE101,$BK102)=TRUE,IF(SEARCH(AB$1,$A102)&gt;0,TRUE,FALSE)),"")</f>
        <v/>
      </c>
      <c r="AC102" s="17" t="b">
        <f>IFERROR(AND(OR(AC1:AE101,$BK102)=TRUE,IF(SEARCH(AC$1,$A102)&gt;0,TRUE,FALSE)),"")</f>
        <v>0</v>
      </c>
      <c r="AD102" s="17" t="str">
        <f>IFERROR(AND(OR(AD1:AE101,$BK102)=TRUE,IF(SEARCH(AD$1,$A102)&gt;0,TRUE,FALSE)),"")</f>
        <v/>
      </c>
      <c r="AE102" s="17" t="str">
        <f>IFERROR(AND(OR(AE1:AE101,$BK102)=TRUE,IF(SEARCH(AE$1,$A102)&gt;0,TRUE,FALSE)),"")</f>
        <v/>
      </c>
      <c r="AF102" s="17" t="str">
        <f>IFERROR(AND(OR(AF1:AG101,$BK102)=TRUE,IF(SEARCH(AF$1,$A102)&gt;0,TRUE,FALSE)),"")</f>
        <v/>
      </c>
      <c r="AG102" s="17" t="str">
        <f>IFERROR(AND(OR(AG1:AG101,$BK102)=TRUE,IF(SEARCH(AG$1,$A102)&gt;0,TRUE,FALSE)),"")</f>
        <v/>
      </c>
      <c r="AH102" s="17" t="str">
        <f>IFERROR(AND(OR(AH1:AH101,$BK102)=TRUE,IF(SEARCH(AH$1,$A102)&gt;0,TRUE,FALSE)),"")</f>
        <v/>
      </c>
      <c r="AI102" s="17" t="b">
        <f>IFERROR(AND(OR(AI1:AL101,$BK102)=TRUE,IF(SEARCH(AI$1,$A102)&gt;0,TRUE,FALSE)),"")</f>
        <v>0</v>
      </c>
      <c r="AJ102" s="17" t="str">
        <f>IFERROR(AND(OR(AJ1:AL101,$BK102)=TRUE,IF(SEARCH(AJ$1,$A102)&gt;0,TRUE,FALSE)),"")</f>
        <v/>
      </c>
      <c r="AK102" s="17" t="str">
        <f>IFERROR(AND(OR(AK1:AL101,$BK102)=TRUE,IF(SEARCH(AK$1,$A102)&gt;0,TRUE,FALSE)),"")</f>
        <v/>
      </c>
      <c r="AL102" s="17" t="str">
        <f>IFERROR(AND(OR(AL1:AL101,$BK102)=TRUE,IF(SEARCH(AL$1,$A102)&gt;0,TRUE,FALSE)),"")</f>
        <v/>
      </c>
      <c r="AM102" s="17" t="str">
        <f>IFERROR(AND(OR(AM1:AO101,$BK102)=TRUE,IF(SEARCH(AM$1,$A102)&gt;0,TRUE,FALSE)),"")</f>
        <v/>
      </c>
      <c r="AN102" s="17" t="str">
        <f>IFERROR(AND(OR(AN1:AO101,$BK102)=TRUE,IF(SEARCH(AN$1,$A102)&gt;0,TRUE,FALSE)),"")</f>
        <v/>
      </c>
      <c r="AO102" s="17" t="str">
        <f>IFERROR(AND(OR(AO1:AO101,$BK102)=TRUE,IF(SEARCH(AO$1,$A102)&gt;0,TRUE,FALSE)),"")</f>
        <v/>
      </c>
      <c r="AP102" s="17" t="str">
        <f>IFERROR(AND(OR(AO1:AP101,$BK102)=TRUE,IF(SEARCH(AP$1,$A102)&gt;0,TRUE,FALSE)),"")</f>
        <v/>
      </c>
      <c r="AQ102" s="17" t="str">
        <f>IFERROR(AND(OR(AO1:AQ101,$BK102)=TRUE,IF(SEARCH(AQ$1,$A102)&gt;0,TRUE,FALSE)),"")</f>
        <v/>
      </c>
      <c r="AR102" s="17" t="str">
        <f>IFERROR(AND(OR(AO1:AR101,$BK102)=TRUE,IF(SEARCH(AR$1,$A102)&gt;0,TRUE,FALSE)),"")</f>
        <v/>
      </c>
      <c r="AS102" s="17" t="str">
        <f>IFERROR(AND(OR(AO1:AS101,$BK102)=TRUE,IF(SEARCH(AS$1,$A102)&gt;0,TRUE,FALSE)),"")</f>
        <v/>
      </c>
      <c r="AT102" s="17" t="str">
        <f>IFERROR(AND(OR(AO1:AT101,$BK102)=TRUE,IF(SEARCH(AT$1,$A102)&gt;0,TRUE,FALSE)),"")</f>
        <v/>
      </c>
      <c r="AU102" s="17" t="str">
        <f>IFERROR(AND(OR(AO1:AU101,$BK102)=TRUE,IF(SEARCH(AU$1,$A102)&gt;0,TRUE,FALSE)),"")</f>
        <v/>
      </c>
      <c r="AV102" s="17" t="str">
        <f>IFERROR(AND(OR(AO1:AV101,$BK102)=TRUE,IF(SEARCH(AV$1,$A102)&gt;0,TRUE,FALSE)),"")</f>
        <v/>
      </c>
      <c r="AW102" s="17" t="str">
        <f>IFERROR(AND(OR(AO1:AW101,$BK102)=TRUE,IF(SEARCH(AW$1,$A102)&gt;0,TRUE,FALSE)),"")</f>
        <v/>
      </c>
      <c r="AX102" s="17" t="str">
        <f>IFERROR(AND(OR(AO1:AX101,$BK102)=TRUE,IF(SEARCH(AX$1,$A102)&gt;0,TRUE,FALSE)),"")</f>
        <v/>
      </c>
      <c r="AY102" s="17" t="str">
        <f>IFERROR(AND(OR(AO1:AY101,$BK102)=TRUE,IF(SEARCH(AY$1,$A102)&gt;0,TRUE,FALSE)),"")</f>
        <v/>
      </c>
      <c r="AZ102" s="17" t="str">
        <f>IFERROR(AND(OR(AO1:AZ101,$BK102)=TRUE,IF(SEARCH(AZ$1,$A102)&gt;0,TRUE,FALSE)),"")</f>
        <v/>
      </c>
      <c r="BA102" s="17" t="str">
        <f>IFERROR(AND(OR(AO1:BA101,$BK102)=TRUE,IF(SEARCH(BA$1,$A102)&gt;0,TRUE,FALSE)),"")</f>
        <v/>
      </c>
      <c r="BB102" s="17" t="str">
        <f>IFERROR(AND(OR(AO1:BB101,$BK102)=TRUE,IF(SEARCH(BB$1,$A102)&gt;0,TRUE,FALSE)),"")</f>
        <v/>
      </c>
      <c r="BC102" s="17" t="str">
        <f>IFERROR(AND(OR(AO1:BC101,$BK102)=TRUE,IF(SEARCH(BC$1,$A102)&gt;0,TRUE,FALSE)),"")</f>
        <v/>
      </c>
      <c r="BD102" s="17" t="str">
        <f>IFERROR(AND(OR(AO1:BD101,$BK102)=TRUE,IF(SEARCH(BD$1,$A102)&gt;0,TRUE,FALSE)),"")</f>
        <v/>
      </c>
      <c r="BE102" s="17" t="str">
        <f>IFERROR(AND(OR(AO1:BE101,$BK102)=TRUE,IF(SEARCH(BE$1,$A102)&gt;0,TRUE,FALSE)),"")</f>
        <v/>
      </c>
      <c r="BF102" s="17" t="str">
        <f>IFERROR(AND(OR(AO1:BF101,$BK102)=TRUE,IF(SEARCH(BF$1,$A102)&gt;0,TRUE,FALSE)),"")</f>
        <v/>
      </c>
      <c r="BG102" s="17" t="str">
        <f>IFERROR(AND(OR(AO1:BG101,$BK102)=TRUE,IF(SEARCH(BG$1,$A102)&gt;0,TRUE,FALSE)),"")</f>
        <v/>
      </c>
      <c r="BH102" s="17" t="str">
        <f>IFERROR(AND(OR(AO1:BH101,$BK102)=TRUE,IF(SEARCH(BH$1,$A102)&gt;0,TRUE,FALSE)),"")</f>
        <v/>
      </c>
      <c r="BI102" s="17">
        <f t="shared" si="5"/>
        <v>0</v>
      </c>
      <c r="BJ102" s="17" t="b">
        <f t="shared" si="6"/>
        <v>0</v>
      </c>
      <c r="BK102" s="17" t="b">
        <f t="shared" si="7"/>
        <v>0</v>
      </c>
      <c r="BL102" s="17" t="b">
        <f t="shared" si="8"/>
        <v>0</v>
      </c>
      <c r="BM102" s="17" t="b">
        <f>IF(D102&gt;INDEX('Overview (RESPONSES REQUIRED)'!$F$60:$F$63,MATCH(E102,'Overview (RESPONSES REQUIRED)'!$B$60:$B$63,0)),FALSE,TRUE)</f>
        <v>0</v>
      </c>
      <c r="BN102" s="17" t="b">
        <f>IF(INDEX('Overview (RESPONSES REQUIRED)'!$D$60:$D$63,MATCH(E102,'Overview (RESPONSES REQUIRED)'!$B$60:$B$63,0)) = "Y", TRUE, FALSE)</f>
        <v>0</v>
      </c>
      <c r="BO102" s="17" t="str">
        <f t="shared" si="9"/>
        <v>N</v>
      </c>
    </row>
    <row r="103" spans="1:67" ht="27" x14ac:dyDescent="0.15">
      <c r="A103" s="17" t="s">
        <v>2526</v>
      </c>
      <c r="B103" s="17">
        <v>3</v>
      </c>
      <c r="C103" s="17">
        <v>2</v>
      </c>
      <c r="D103" s="17">
        <v>8</v>
      </c>
      <c r="E103" s="17" t="s">
        <v>2467</v>
      </c>
      <c r="F103" s="17" t="str">
        <f>IF('ENDC-NRCA'!S106="Y", "Y", IF('ENDC-NRCA'!S106="N", "N", 0))</f>
        <v>N</v>
      </c>
      <c r="G103" s="17" t="b">
        <f>IFERROR(AND(OR(G1:H102,$BK103)=TRUE,IF(SEARCH(G$1,$A103)&gt;0,TRUE,FALSE)),"")</f>
        <v>0</v>
      </c>
      <c r="H103" s="17" t="str">
        <f>IFERROR(AND(OR(H1:H102,$BK103)=TRUE,IF(SEARCH(H$1,$A103)&gt;0,TRUE,FALSE)),"")</f>
        <v/>
      </c>
      <c r="I103" s="17" t="str">
        <f>IFERROR(AND(OR(I1:L102,$BK103)=TRUE,IF(SEARCH(I$1,$A103)&gt;0,TRUE,FALSE)),"")</f>
        <v/>
      </c>
      <c r="J103" s="17" t="b">
        <f>IFERROR(AND(OR(J1:L102,$BK103)=TRUE,IF(SEARCH(J$1,$A103)&gt;0,TRUE,FALSE)),"")</f>
        <v>0</v>
      </c>
      <c r="K103" s="17" t="str">
        <f>IFERROR(AND(OR(K1:L102,$BK103)=TRUE,IF(SEARCH(K$1,$A103)&gt;0,TRUE,FALSE)),"")</f>
        <v/>
      </c>
      <c r="L103" s="17" t="str">
        <f>IFERROR(AND(OR(L1:L102,$BK103)=TRUE,IF(SEARCH(L$1,$A103)&gt;0,TRUE,FALSE)),"")</f>
        <v/>
      </c>
      <c r="M103" s="17" t="str">
        <f>IFERROR(AND(OR(M1:M102,$BK103)=TRUE,IF(SEARCH(M$1,$A103)&gt;0,TRUE,FALSE)),"")</f>
        <v/>
      </c>
      <c r="N103" s="17" t="str">
        <f>IFERROR(AND(OR(N1:Q102,$BK103)=TRUE,IF(SEARCH(N$1,$A103)&gt;0,TRUE,FALSE)),"")</f>
        <v/>
      </c>
      <c r="O103" s="17" t="b">
        <f>IFERROR(AND(OR(O1:Q102,$BK103)=TRUE,IF(SEARCH(O$1,$A103)&gt;0,TRUE,FALSE)),"")</f>
        <v>0</v>
      </c>
      <c r="P103" s="17" t="str">
        <f>IFERROR(AND(OR(P1:Q102,$BK103)=TRUE,IF(SEARCH(P$1,$A103)&gt;0,TRUE,FALSE)),"")</f>
        <v/>
      </c>
      <c r="Q103" s="17" t="str">
        <f>IFERROR(AND(OR(Q1:Q102,$BK103)=TRUE,IF(SEARCH(Q$1,$A103)&gt;0,TRUE,FALSE)),"")</f>
        <v/>
      </c>
      <c r="R103" s="17" t="str">
        <f>IFERROR(AND(OR(R1:S102,$BK103)=TRUE,IF(SEARCH(R$1,$A103)&gt;0,TRUE,FALSE)),"")</f>
        <v/>
      </c>
      <c r="S103" s="17" t="str">
        <f>IFERROR(AND(OR(S1:S102,$BK103)=TRUE,IF(SEARCH(S$1,$A103)&gt;0,TRUE,FALSE)),"")</f>
        <v/>
      </c>
      <c r="T103" s="17" t="b">
        <f>IFERROR(AND(OR(T1:T102,$BK103)=TRUE,IF(SEARCH(T$1,$A103)&gt;0,TRUE,FALSE)),"")</f>
        <v>0</v>
      </c>
      <c r="U103" s="17" t="str">
        <f>IFERROR(AND(OR(U1:V102,$BK103)=TRUE,IF(SEARCH(U$1,$A103)&gt;0,TRUE,FALSE)),"")</f>
        <v/>
      </c>
      <c r="V103" s="17" t="str">
        <f>IFERROR(AND(OR(V1:V102,$BK103)=TRUE,IF(SEARCH(V$1,$A103)&gt;0,TRUE,FALSE)),"")</f>
        <v/>
      </c>
      <c r="W103" s="17" t="str">
        <f>IFERROR(AND(OR(W1:Z102,$BK103)=TRUE,IF(SEARCH(W$1,$A103)&gt;0,TRUE,FALSE)),"")</f>
        <v/>
      </c>
      <c r="X103" s="17" t="str">
        <f>IFERROR(AND(OR(X1:Z102,$BK103)=TRUE,IF(SEARCH(X$1,$A103)&gt;0,TRUE,FALSE)),"")</f>
        <v/>
      </c>
      <c r="Y103" s="17" t="str">
        <f>IFERROR(AND(OR(Y1:Z102,$BK103)=TRUE,IF(SEARCH(Y$1,$A103)&gt;0,TRUE,FALSE)),"")</f>
        <v/>
      </c>
      <c r="Z103" s="17" t="str">
        <f>IFERROR(AND(OR(Z1:Z102,$BK103)=TRUE,IF(SEARCH(Z$1,$A103)&gt;0,TRUE,FALSE)),"")</f>
        <v/>
      </c>
      <c r="AA103" s="17" t="str">
        <f>IFERROR(AND(OR(AA1:AA102,$BK103)=TRUE,IF(SEARCH(AA$1,$A103)&gt;0,TRUE,FALSE)),"")</f>
        <v/>
      </c>
      <c r="AB103" s="17" t="str">
        <f>IFERROR(AND(OR(AB1:AE102,$BK103)=TRUE,IF(SEARCH(AB$1,$A103)&gt;0,TRUE,FALSE)),"")</f>
        <v/>
      </c>
      <c r="AC103" s="17" t="b">
        <f>IFERROR(AND(OR(AC1:AE102,$BK103)=TRUE,IF(SEARCH(AC$1,$A103)&gt;0,TRUE,FALSE)),"")</f>
        <v>0</v>
      </c>
      <c r="AD103" s="17" t="str">
        <f>IFERROR(AND(OR(AD1:AE102,$BK103)=TRUE,IF(SEARCH(AD$1,$A103)&gt;0,TRUE,FALSE)),"")</f>
        <v/>
      </c>
      <c r="AE103" s="17" t="str">
        <f>IFERROR(AND(OR(AE1:AE102,$BK103)=TRUE,IF(SEARCH(AE$1,$A103)&gt;0,TRUE,FALSE)),"")</f>
        <v/>
      </c>
      <c r="AF103" s="17" t="str">
        <f>IFERROR(AND(OR(AF1:AG102,$BK103)=TRUE,IF(SEARCH(AF$1,$A103)&gt;0,TRUE,FALSE)),"")</f>
        <v/>
      </c>
      <c r="AG103" s="17" t="str">
        <f>IFERROR(AND(OR(AG1:AG102,$BK103)=TRUE,IF(SEARCH(AG$1,$A103)&gt;0,TRUE,FALSE)),"")</f>
        <v/>
      </c>
      <c r="AH103" s="17" t="str">
        <f>IFERROR(AND(OR(AH1:AH102,$BK103)=TRUE,IF(SEARCH(AH$1,$A103)&gt;0,TRUE,FALSE)),"")</f>
        <v/>
      </c>
      <c r="AI103" s="17" t="b">
        <f>IFERROR(AND(OR(AI1:AL102,$BK103)=TRUE,IF(SEARCH(AI$1,$A103)&gt;0,TRUE,FALSE)),"")</f>
        <v>0</v>
      </c>
      <c r="AJ103" s="17" t="str">
        <f>IFERROR(AND(OR(AJ1:AL102,$BK103)=TRUE,IF(SEARCH(AJ$1,$A103)&gt;0,TRUE,FALSE)),"")</f>
        <v/>
      </c>
      <c r="AK103" s="17" t="str">
        <f>IFERROR(AND(OR(AK1:AL102,$BK103)=TRUE,IF(SEARCH(AK$1,$A103)&gt;0,TRUE,FALSE)),"")</f>
        <v/>
      </c>
      <c r="AL103" s="17" t="str">
        <f>IFERROR(AND(OR(AL1:AL102,$BK103)=TRUE,IF(SEARCH(AL$1,$A103)&gt;0,TRUE,FALSE)),"")</f>
        <v/>
      </c>
      <c r="AM103" s="17" t="str">
        <f>IFERROR(AND(OR(AM1:AO102,$BK103)=TRUE,IF(SEARCH(AM$1,$A103)&gt;0,TRUE,FALSE)),"")</f>
        <v/>
      </c>
      <c r="AN103" s="17" t="str">
        <f>IFERROR(AND(OR(AN1:AO102,$BK103)=TRUE,IF(SEARCH(AN$1,$A103)&gt;0,TRUE,FALSE)),"")</f>
        <v/>
      </c>
      <c r="AO103" s="17" t="str">
        <f>IFERROR(AND(OR(AO1:AO102,$BK103)=TRUE,IF(SEARCH(AO$1,$A103)&gt;0,TRUE,FALSE)),"")</f>
        <v/>
      </c>
      <c r="AP103" s="17" t="str">
        <f>IFERROR(AND(OR(AO1:AP102,$BK103)=TRUE,IF(SEARCH(AP$1,$A103)&gt;0,TRUE,FALSE)),"")</f>
        <v/>
      </c>
      <c r="AQ103" s="17" t="str">
        <f>IFERROR(AND(OR(AO1:AQ102,$BK103)=TRUE,IF(SEARCH(AQ$1,$A103)&gt;0,TRUE,FALSE)),"")</f>
        <v/>
      </c>
      <c r="AR103" s="17" t="str">
        <f>IFERROR(AND(OR(AO1:AR102,$BK103)=TRUE,IF(SEARCH(AR$1,$A103)&gt;0,TRUE,FALSE)),"")</f>
        <v/>
      </c>
      <c r="AS103" s="17" t="str">
        <f>IFERROR(AND(OR(AO1:AS102,$BK103)=TRUE,IF(SEARCH(AS$1,$A103)&gt;0,TRUE,FALSE)),"")</f>
        <v/>
      </c>
      <c r="AT103" s="17" t="str">
        <f>IFERROR(AND(OR(AO1:AT102,$BK103)=TRUE,IF(SEARCH(AT$1,$A103)&gt;0,TRUE,FALSE)),"")</f>
        <v/>
      </c>
      <c r="AU103" s="17" t="str">
        <f>IFERROR(AND(OR(AO1:AU102,$BK103)=TRUE,IF(SEARCH(AU$1,$A103)&gt;0,TRUE,FALSE)),"")</f>
        <v/>
      </c>
      <c r="AV103" s="17" t="str">
        <f>IFERROR(AND(OR(AO1:AV102,$BK103)=TRUE,IF(SEARCH(AV$1,$A103)&gt;0,TRUE,FALSE)),"")</f>
        <v/>
      </c>
      <c r="AW103" s="17" t="str">
        <f>IFERROR(AND(OR(AO1:AW102,$BK103)=TRUE,IF(SEARCH(AW$1,$A103)&gt;0,TRUE,FALSE)),"")</f>
        <v/>
      </c>
      <c r="AX103" s="17" t="str">
        <f>IFERROR(AND(OR(AO1:AX102,$BK103)=TRUE,IF(SEARCH(AX$1,$A103)&gt;0,TRUE,FALSE)),"")</f>
        <v/>
      </c>
      <c r="AY103" s="17" t="str">
        <f>IFERROR(AND(OR(AO1:AY102,$BK103)=TRUE,IF(SEARCH(AY$1,$A103)&gt;0,TRUE,FALSE)),"")</f>
        <v/>
      </c>
      <c r="AZ103" s="17" t="str">
        <f>IFERROR(AND(OR(AO1:AZ102,$BK103)=TRUE,IF(SEARCH(AZ$1,$A103)&gt;0,TRUE,FALSE)),"")</f>
        <v/>
      </c>
      <c r="BA103" s="17" t="str">
        <f>IFERROR(AND(OR(AO1:BA102,$BK103)=TRUE,IF(SEARCH(BA$1,$A103)&gt;0,TRUE,FALSE)),"")</f>
        <v/>
      </c>
      <c r="BB103" s="17" t="str">
        <f>IFERROR(AND(OR(AO1:BB102,$BK103)=TRUE,IF(SEARCH(BB$1,$A103)&gt;0,TRUE,FALSE)),"")</f>
        <v/>
      </c>
      <c r="BC103" s="17" t="str">
        <f>IFERROR(AND(OR(AO1:BC102,$BK103)=TRUE,IF(SEARCH(BC$1,$A103)&gt;0,TRUE,FALSE)),"")</f>
        <v/>
      </c>
      <c r="BD103" s="17" t="str">
        <f>IFERROR(AND(OR(AO1:BD102,$BK103)=TRUE,IF(SEARCH(BD$1,$A103)&gt;0,TRUE,FALSE)),"")</f>
        <v/>
      </c>
      <c r="BE103" s="17" t="str">
        <f>IFERROR(AND(OR(AO1:BE102,$BK103)=TRUE,IF(SEARCH(BE$1,$A103)&gt;0,TRUE,FALSE)),"")</f>
        <v/>
      </c>
      <c r="BF103" s="17" t="str">
        <f>IFERROR(AND(OR(AO1:BF102,$BK103)=TRUE,IF(SEARCH(BF$1,$A103)&gt;0,TRUE,FALSE)),"")</f>
        <v/>
      </c>
      <c r="BG103" s="17" t="str">
        <f>IFERROR(AND(OR(AO1:BG102,$BK103)=TRUE,IF(SEARCH(BG$1,$A103)&gt;0,TRUE,FALSE)),"")</f>
        <v/>
      </c>
      <c r="BH103" s="17" t="str">
        <f>IFERROR(AND(OR(AO1:BH102,$BK103)=TRUE,IF(SEARCH(BH$1,$A103)&gt;0,TRUE,FALSE)),"")</f>
        <v/>
      </c>
      <c r="BI103" s="17">
        <f t="shared" si="5"/>
        <v>0</v>
      </c>
      <c r="BJ103" s="17" t="b">
        <f t="shared" si="6"/>
        <v>0</v>
      </c>
      <c r="BK103" s="17" t="b">
        <f t="shared" si="7"/>
        <v>0</v>
      </c>
      <c r="BL103" s="17" t="b">
        <f t="shared" si="8"/>
        <v>0</v>
      </c>
      <c r="BM103" s="17" t="b">
        <f>IF(D103&gt;INDEX('Overview (RESPONSES REQUIRED)'!$F$60:$F$63,MATCH(E103,'Overview (RESPONSES REQUIRED)'!$B$60:$B$63,0)),FALSE,TRUE)</f>
        <v>0</v>
      </c>
      <c r="BN103" s="17" t="b">
        <f>IF(INDEX('Overview (RESPONSES REQUIRED)'!$D$60:$D$63,MATCH(E103,'Overview (RESPONSES REQUIRED)'!$B$60:$B$63,0)) = "Y", TRUE, FALSE)</f>
        <v>0</v>
      </c>
      <c r="BO103" s="17" t="str">
        <f t="shared" si="9"/>
        <v>N</v>
      </c>
    </row>
    <row r="104" spans="1:67" ht="27" x14ac:dyDescent="0.15">
      <c r="A104" s="17" t="s">
        <v>2527</v>
      </c>
      <c r="B104" s="17">
        <v>3</v>
      </c>
      <c r="C104" s="17">
        <v>2</v>
      </c>
      <c r="D104" s="17">
        <v>10</v>
      </c>
      <c r="E104" s="17" t="s">
        <v>2424</v>
      </c>
      <c r="F104" s="17" t="str">
        <f>IF('ENDC-NRCA'!S107="Y", "Y", IF('ENDC-NRCA'!S107="N", "N", 0))</f>
        <v>N</v>
      </c>
      <c r="G104" s="17" t="str">
        <f>IFERROR(AND(OR(G1:H103,$BK104)=TRUE,IF(SEARCH(G$1,$A104)&gt;0,TRUE,FALSE)),"")</f>
        <v/>
      </c>
      <c r="H104" s="17" t="b">
        <f>IFERROR(AND(OR(H1:H103,$BK104)=TRUE,IF(SEARCH(H$1,$A104)&gt;0,TRUE,FALSE)),"")</f>
        <v>0</v>
      </c>
      <c r="I104" s="17" t="str">
        <f>IFERROR(AND(OR(I1:L103,$BK104)=TRUE,IF(SEARCH(I$1,$A104)&gt;0,TRUE,FALSE)),"")</f>
        <v/>
      </c>
      <c r="J104" s="17" t="b">
        <f>IFERROR(AND(OR(J1:L103,$BK104)=TRUE,IF(SEARCH(J$1,$A104)&gt;0,TRUE,FALSE)),"")</f>
        <v>0</v>
      </c>
      <c r="K104" s="17" t="str">
        <f>IFERROR(AND(OR(K1:L103,$BK104)=TRUE,IF(SEARCH(K$1,$A104)&gt;0,TRUE,FALSE)),"")</f>
        <v/>
      </c>
      <c r="L104" s="17" t="str">
        <f>IFERROR(AND(OR(L1:L103,$BK104)=TRUE,IF(SEARCH(L$1,$A104)&gt;0,TRUE,FALSE)),"")</f>
        <v/>
      </c>
      <c r="M104" s="17" t="b">
        <f>IFERROR(AND(OR(M1:M103,$BK104)=TRUE,IF(SEARCH(M$1,$A104)&gt;0,TRUE,FALSE)),"")</f>
        <v>0</v>
      </c>
      <c r="N104" s="17" t="str">
        <f>IFERROR(AND(OR(N1:Q103,$BK104)=TRUE,IF(SEARCH(N$1,$A104)&gt;0,TRUE,FALSE)),"")</f>
        <v/>
      </c>
      <c r="O104" s="17" t="str">
        <f>IFERROR(AND(OR(O1:Q103,$BK104)=TRUE,IF(SEARCH(O$1,$A104)&gt;0,TRUE,FALSE)),"")</f>
        <v/>
      </c>
      <c r="P104" s="17" t="str">
        <f>IFERROR(AND(OR(P1:Q103,$BK104)=TRUE,IF(SEARCH(P$1,$A104)&gt;0,TRUE,FALSE)),"")</f>
        <v/>
      </c>
      <c r="Q104" s="17" t="str">
        <f>IFERROR(AND(OR(Q1:Q103,$BK104)=TRUE,IF(SEARCH(Q$1,$A104)&gt;0,TRUE,FALSE)),"")</f>
        <v/>
      </c>
      <c r="R104" s="17" t="str">
        <f>IFERROR(AND(OR(R1:S103,$BK104)=TRUE,IF(SEARCH(R$1,$A104)&gt;0,TRUE,FALSE)),"")</f>
        <v/>
      </c>
      <c r="S104" s="17" t="str">
        <f>IFERROR(AND(OR(S1:S103,$BK104)=TRUE,IF(SEARCH(S$1,$A104)&gt;0,TRUE,FALSE)),"")</f>
        <v/>
      </c>
      <c r="T104" s="17" t="b">
        <f>IFERROR(AND(OR(T1:T103,$BK104)=TRUE,IF(SEARCH(T$1,$A104)&gt;0,TRUE,FALSE)),"")</f>
        <v>0</v>
      </c>
      <c r="U104" s="17" t="str">
        <f>IFERROR(AND(OR(U1:V103,$BK104)=TRUE,IF(SEARCH(U$1,$A104)&gt;0,TRUE,FALSE)),"")</f>
        <v/>
      </c>
      <c r="V104" s="17" t="str">
        <f>IFERROR(AND(OR(V1:V103,$BK104)=TRUE,IF(SEARCH(V$1,$A104)&gt;0,TRUE,FALSE)),"")</f>
        <v/>
      </c>
      <c r="W104" s="17" t="str">
        <f>IFERROR(AND(OR(W1:Z103,$BK104)=TRUE,IF(SEARCH(W$1,$A104)&gt;0,TRUE,FALSE)),"")</f>
        <v/>
      </c>
      <c r="X104" s="17" t="str">
        <f>IFERROR(AND(OR(X1:Z103,$BK104)=TRUE,IF(SEARCH(X$1,$A104)&gt;0,TRUE,FALSE)),"")</f>
        <v/>
      </c>
      <c r="Y104" s="17" t="str">
        <f>IFERROR(AND(OR(Y1:Z103,$BK104)=TRUE,IF(SEARCH(Y$1,$A104)&gt;0,TRUE,FALSE)),"")</f>
        <v/>
      </c>
      <c r="Z104" s="17" t="str">
        <f>IFERROR(AND(OR(Z1:Z103,$BK104)=TRUE,IF(SEARCH(Z$1,$A104)&gt;0,TRUE,FALSE)),"")</f>
        <v/>
      </c>
      <c r="AA104" s="17" t="b">
        <f>IFERROR(AND(OR(AA1:AA103,$BK104)=TRUE,IF(SEARCH(AA$1,$A104)&gt;0,TRUE,FALSE)),"")</f>
        <v>0</v>
      </c>
      <c r="AB104" s="17" t="str">
        <f>IFERROR(AND(OR(AB1:AE103,$BK104)=TRUE,IF(SEARCH(AB$1,$A104)&gt;0,TRUE,FALSE)),"")</f>
        <v/>
      </c>
      <c r="AC104" s="17" t="str">
        <f>IFERROR(AND(OR(AC1:AE103,$BK104)=TRUE,IF(SEARCH(AC$1,$A104)&gt;0,TRUE,FALSE)),"")</f>
        <v/>
      </c>
      <c r="AD104" s="17" t="str">
        <f>IFERROR(AND(OR(AD1:AE103,$BK104)=TRUE,IF(SEARCH(AD$1,$A104)&gt;0,TRUE,FALSE)),"")</f>
        <v/>
      </c>
      <c r="AE104" s="17" t="str">
        <f>IFERROR(AND(OR(AE1:AE103,$BK104)=TRUE,IF(SEARCH(AE$1,$A104)&gt;0,TRUE,FALSE)),"")</f>
        <v/>
      </c>
      <c r="AF104" s="17" t="str">
        <f>IFERROR(AND(OR(AF1:AG103,$BK104)=TRUE,IF(SEARCH(AF$1,$A104)&gt;0,TRUE,FALSE)),"")</f>
        <v/>
      </c>
      <c r="AG104" s="17" t="str">
        <f>IFERROR(AND(OR(AG1:AG103,$BK104)=TRUE,IF(SEARCH(AG$1,$A104)&gt;0,TRUE,FALSE)),"")</f>
        <v/>
      </c>
      <c r="AH104" s="17" t="str">
        <f>IFERROR(AND(OR(AH1:AH103,$BK104)=TRUE,IF(SEARCH(AH$1,$A104)&gt;0,TRUE,FALSE)),"")</f>
        <v/>
      </c>
      <c r="AI104" s="17" t="b">
        <f>IFERROR(AND(OR(AI1:AL103,$BK104)=TRUE,IF(SEARCH(AI$1,$A104)&gt;0,TRUE,FALSE)),"")</f>
        <v>0</v>
      </c>
      <c r="AJ104" s="17" t="str">
        <f>IFERROR(AND(OR(AJ1:AL103,$BK104)=TRUE,IF(SEARCH(AJ$1,$A104)&gt;0,TRUE,FALSE)),"")</f>
        <v/>
      </c>
      <c r="AK104" s="17" t="str">
        <f>IFERROR(AND(OR(AK1:AL103,$BK104)=TRUE,IF(SEARCH(AK$1,$A104)&gt;0,TRUE,FALSE)),"")</f>
        <v/>
      </c>
      <c r="AL104" s="17" t="str">
        <f>IFERROR(AND(OR(AL1:AL103,$BK104)=TRUE,IF(SEARCH(AL$1,$A104)&gt;0,TRUE,FALSE)),"")</f>
        <v/>
      </c>
      <c r="AM104" s="17" t="str">
        <f>IFERROR(AND(OR(AM1:AO103,$BK104)=TRUE,IF(SEARCH(AM$1,$A104)&gt;0,TRUE,FALSE)),"")</f>
        <v/>
      </c>
      <c r="AN104" s="17" t="str">
        <f>IFERROR(AND(OR(AN1:AO103,$BK104)=TRUE,IF(SEARCH(AN$1,$A104)&gt;0,TRUE,FALSE)),"")</f>
        <v/>
      </c>
      <c r="AO104" s="17" t="str">
        <f>IFERROR(AND(OR(AO1:AO103,$BK104)=TRUE,IF(SEARCH(AO$1,$A104)&gt;0,TRUE,FALSE)),"")</f>
        <v/>
      </c>
      <c r="AP104" s="17" t="str">
        <f>IFERROR(AND(OR(AO1:AP103,$BK104)=TRUE,IF(SEARCH(AP$1,$A104)&gt;0,TRUE,FALSE)),"")</f>
        <v/>
      </c>
      <c r="AQ104" s="17" t="str">
        <f>IFERROR(AND(OR(AO1:AQ103,$BK104)=TRUE,IF(SEARCH(AQ$1,$A104)&gt;0,TRUE,FALSE)),"")</f>
        <v/>
      </c>
      <c r="AR104" s="17" t="str">
        <f>IFERROR(AND(OR(AO1:AR103,$BK104)=TRUE,IF(SEARCH(AR$1,$A104)&gt;0,TRUE,FALSE)),"")</f>
        <v/>
      </c>
      <c r="AS104" s="17" t="str">
        <f>IFERROR(AND(OR(AO1:AS103,$BK104)=TRUE,IF(SEARCH(AS$1,$A104)&gt;0,TRUE,FALSE)),"")</f>
        <v/>
      </c>
      <c r="AT104" s="17" t="str">
        <f>IFERROR(AND(OR(AO1:AT103,$BK104)=TRUE,IF(SEARCH(AT$1,$A104)&gt;0,TRUE,FALSE)),"")</f>
        <v/>
      </c>
      <c r="AU104" s="17" t="str">
        <f>IFERROR(AND(OR(AO1:AU103,$BK104)=TRUE,IF(SEARCH(AU$1,$A104)&gt;0,TRUE,FALSE)),"")</f>
        <v/>
      </c>
      <c r="AV104" s="17" t="str">
        <f>IFERROR(AND(OR(AO1:AV103,$BK104)=TRUE,IF(SEARCH(AV$1,$A104)&gt;0,TRUE,FALSE)),"")</f>
        <v/>
      </c>
      <c r="AW104" s="17" t="str">
        <f>IFERROR(AND(OR(AO1:AW103,$BK104)=TRUE,IF(SEARCH(AW$1,$A104)&gt;0,TRUE,FALSE)),"")</f>
        <v/>
      </c>
      <c r="AX104" s="17" t="str">
        <f>IFERROR(AND(OR(AO1:AX103,$BK104)=TRUE,IF(SEARCH(AX$1,$A104)&gt;0,TRUE,FALSE)),"")</f>
        <v/>
      </c>
      <c r="AY104" s="17" t="str">
        <f>IFERROR(AND(OR(AO1:AY103,$BK104)=TRUE,IF(SEARCH(AY$1,$A104)&gt;0,TRUE,FALSE)),"")</f>
        <v/>
      </c>
      <c r="AZ104" s="17" t="str">
        <f>IFERROR(AND(OR(AO1:AZ103,$BK104)=TRUE,IF(SEARCH(AZ$1,$A104)&gt;0,TRUE,FALSE)),"")</f>
        <v/>
      </c>
      <c r="BA104" s="17" t="str">
        <f>IFERROR(AND(OR(AO1:BA103,$BK104)=TRUE,IF(SEARCH(BA$1,$A104)&gt;0,TRUE,FALSE)),"")</f>
        <v/>
      </c>
      <c r="BB104" s="17" t="str">
        <f>IFERROR(AND(OR(AO1:BB103,$BK104)=TRUE,IF(SEARCH(BB$1,$A104)&gt;0,TRUE,FALSE)),"")</f>
        <v/>
      </c>
      <c r="BC104" s="17" t="str">
        <f>IFERROR(AND(OR(AO1:BC103,$BK104)=TRUE,IF(SEARCH(BC$1,$A104)&gt;0,TRUE,FALSE)),"")</f>
        <v/>
      </c>
      <c r="BD104" s="17" t="str">
        <f>IFERROR(AND(OR(AO1:BD103,$BK104)=TRUE,IF(SEARCH(BD$1,$A104)&gt;0,TRUE,FALSE)),"")</f>
        <v/>
      </c>
      <c r="BE104" s="17" t="str">
        <f>IFERROR(AND(OR(AO1:BE103,$BK104)=TRUE,IF(SEARCH(BE$1,$A104)&gt;0,TRUE,FALSE)),"")</f>
        <v/>
      </c>
      <c r="BF104" s="17" t="str">
        <f>IFERROR(AND(OR(AO1:BF103,$BK104)=TRUE,IF(SEARCH(BF$1,$A104)&gt;0,TRUE,FALSE)),"")</f>
        <v/>
      </c>
      <c r="BG104" s="17" t="str">
        <f>IFERROR(AND(OR(AO1:BG103,$BK104)=TRUE,IF(SEARCH(BG$1,$A104)&gt;0,TRUE,FALSE)),"")</f>
        <v/>
      </c>
      <c r="BH104" s="17" t="str">
        <f>IFERROR(AND(OR(AO1:BH103,$BK104)=TRUE,IF(SEARCH(BH$1,$A104)&gt;0,TRUE,FALSE)),"")</f>
        <v/>
      </c>
      <c r="BI104" s="17">
        <f t="shared" si="5"/>
        <v>0</v>
      </c>
      <c r="BJ104" s="17" t="b">
        <f t="shared" si="6"/>
        <v>0</v>
      </c>
      <c r="BK104" s="17" t="b">
        <f t="shared" si="7"/>
        <v>0</v>
      </c>
      <c r="BL104" s="17" t="b">
        <f t="shared" si="8"/>
        <v>0</v>
      </c>
      <c r="BM104" s="17" t="b">
        <f>IF(D104&gt;INDEX('Overview (RESPONSES REQUIRED)'!$F$60:$F$63,MATCH(E104,'Overview (RESPONSES REQUIRED)'!$B$60:$B$63,0)),FALSE,TRUE)</f>
        <v>0</v>
      </c>
      <c r="BN104" s="17" t="b">
        <f>IF(INDEX('Overview (RESPONSES REQUIRED)'!$D$60:$D$63,MATCH(E104,'Overview (RESPONSES REQUIRED)'!$B$60:$B$63,0)) = "Y", TRUE, FALSE)</f>
        <v>0</v>
      </c>
      <c r="BO104" s="17" t="str">
        <f t="shared" si="9"/>
        <v>N</v>
      </c>
    </row>
    <row r="105" spans="1:67" ht="27" x14ac:dyDescent="0.15">
      <c r="A105" s="17" t="s">
        <v>2528</v>
      </c>
      <c r="B105" s="17">
        <v>3</v>
      </c>
      <c r="C105" s="17">
        <v>2</v>
      </c>
      <c r="D105" s="17">
        <v>10</v>
      </c>
      <c r="E105" s="17" t="s">
        <v>2424</v>
      </c>
      <c r="F105" s="17" t="str">
        <f>IF('ENDC-NRCA'!S108="Y", "Y", IF('ENDC-NRCA'!S108="N", "N", 0))</f>
        <v>N</v>
      </c>
      <c r="G105" s="17" t="str">
        <f>IFERROR(AND(OR(G1:H104,$BK105)=TRUE,IF(SEARCH(G$1,$A105)&gt;0,TRUE,FALSE)),"")</f>
        <v/>
      </c>
      <c r="H105" s="17" t="b">
        <f>IFERROR(AND(OR(H1:H104,$BK105)=TRUE,IF(SEARCH(H$1,$A105)&gt;0,TRUE,FALSE)),"")</f>
        <v>0</v>
      </c>
      <c r="I105" s="17" t="str">
        <f>IFERROR(AND(OR(I1:L104,$BK105)=TRUE,IF(SEARCH(I$1,$A105)&gt;0,TRUE,FALSE)),"")</f>
        <v/>
      </c>
      <c r="J105" s="17" t="str">
        <f>IFERROR(AND(OR(J1:L104,$BK105)=TRUE,IF(SEARCH(J$1,$A105)&gt;0,TRUE,FALSE)),"")</f>
        <v/>
      </c>
      <c r="K105" s="17" t="str">
        <f>IFERROR(AND(OR(K1:L104,$BK105)=TRUE,IF(SEARCH(K$1,$A105)&gt;0,TRUE,FALSE)),"")</f>
        <v/>
      </c>
      <c r="L105" s="17" t="str">
        <f>IFERROR(AND(OR(L1:L104,$BK105)=TRUE,IF(SEARCH(L$1,$A105)&gt;0,TRUE,FALSE)),"")</f>
        <v/>
      </c>
      <c r="M105" s="17" t="b">
        <f>IFERROR(AND(OR(M1:M104,$BK105)=TRUE,IF(SEARCH(M$1,$A105)&gt;0,TRUE,FALSE)),"")</f>
        <v>0</v>
      </c>
      <c r="N105" s="17" t="str">
        <f>IFERROR(AND(OR(N1:Q104,$BK105)=TRUE,IF(SEARCH(N$1,$A105)&gt;0,TRUE,FALSE)),"")</f>
        <v/>
      </c>
      <c r="O105" s="17" t="b">
        <f>IFERROR(AND(OR(O1:Q104,$BK105)=TRUE,IF(SEARCH(O$1,$A105)&gt;0,TRUE,FALSE)),"")</f>
        <v>0</v>
      </c>
      <c r="P105" s="17" t="str">
        <f>IFERROR(AND(OR(P1:Q104,$BK105)=TRUE,IF(SEARCH(P$1,$A105)&gt;0,TRUE,FALSE)),"")</f>
        <v/>
      </c>
      <c r="Q105" s="17" t="str">
        <f>IFERROR(AND(OR(Q1:Q104,$BK105)=TRUE,IF(SEARCH(Q$1,$A105)&gt;0,TRUE,FALSE)),"")</f>
        <v/>
      </c>
      <c r="R105" s="17" t="str">
        <f>IFERROR(AND(OR(R1:S104,$BK105)=TRUE,IF(SEARCH(R$1,$A105)&gt;0,TRUE,FALSE)),"")</f>
        <v/>
      </c>
      <c r="S105" s="17" t="str">
        <f>IFERROR(AND(OR(S1:S104,$BK105)=TRUE,IF(SEARCH(S$1,$A105)&gt;0,TRUE,FALSE)),"")</f>
        <v/>
      </c>
      <c r="T105" s="17" t="b">
        <f>IFERROR(AND(OR(T1:T104,$BK105)=TRUE,IF(SEARCH(T$1,$A105)&gt;0,TRUE,FALSE)),"")</f>
        <v>0</v>
      </c>
      <c r="U105" s="17" t="str">
        <f>IFERROR(AND(OR(U1:V104,$BK105)=TRUE,IF(SEARCH(U$1,$A105)&gt;0,TRUE,FALSE)),"")</f>
        <v/>
      </c>
      <c r="V105" s="17" t="str">
        <f>IFERROR(AND(OR(V1:V104,$BK105)=TRUE,IF(SEARCH(V$1,$A105)&gt;0,TRUE,FALSE)),"")</f>
        <v/>
      </c>
      <c r="W105" s="17" t="str">
        <f>IFERROR(AND(OR(W1:Z104,$BK105)=TRUE,IF(SEARCH(W$1,$A105)&gt;0,TRUE,FALSE)),"")</f>
        <v/>
      </c>
      <c r="X105" s="17" t="str">
        <f>IFERROR(AND(OR(X1:Z104,$BK105)=TRUE,IF(SEARCH(X$1,$A105)&gt;0,TRUE,FALSE)),"")</f>
        <v/>
      </c>
      <c r="Y105" s="17" t="str">
        <f>IFERROR(AND(OR(Y1:Z104,$BK105)=TRUE,IF(SEARCH(Y$1,$A105)&gt;0,TRUE,FALSE)),"")</f>
        <v/>
      </c>
      <c r="Z105" s="17" t="str">
        <f>IFERROR(AND(OR(Z1:Z104,$BK105)=TRUE,IF(SEARCH(Z$1,$A105)&gt;0,TRUE,FALSE)),"")</f>
        <v/>
      </c>
      <c r="AA105" s="17" t="b">
        <f>IFERROR(AND(OR(AA1:AA104,$BK105)=TRUE,IF(SEARCH(AA$1,$A105)&gt;0,TRUE,FALSE)),"")</f>
        <v>0</v>
      </c>
      <c r="AB105" s="17" t="str">
        <f>IFERROR(AND(OR(AB1:AE104,$BK105)=TRUE,IF(SEARCH(AB$1,$A105)&gt;0,TRUE,FALSE)),"")</f>
        <v/>
      </c>
      <c r="AC105" s="17" t="str">
        <f>IFERROR(AND(OR(AC1:AE104,$BK105)=TRUE,IF(SEARCH(AC$1,$A105)&gt;0,TRUE,FALSE)),"")</f>
        <v/>
      </c>
      <c r="AD105" s="17" t="str">
        <f>IFERROR(AND(OR(AD1:AE104,$BK105)=TRUE,IF(SEARCH(AD$1,$A105)&gt;0,TRUE,FALSE)),"")</f>
        <v/>
      </c>
      <c r="AE105" s="17" t="str">
        <f>IFERROR(AND(OR(AE1:AE104,$BK105)=TRUE,IF(SEARCH(AE$1,$A105)&gt;0,TRUE,FALSE)),"")</f>
        <v/>
      </c>
      <c r="AF105" s="17" t="str">
        <f>IFERROR(AND(OR(AF1:AG104,$BK105)=TRUE,IF(SEARCH(AF$1,$A105)&gt;0,TRUE,FALSE)),"")</f>
        <v/>
      </c>
      <c r="AG105" s="17" t="str">
        <f>IFERROR(AND(OR(AG1:AG104,$BK105)=TRUE,IF(SEARCH(AG$1,$A105)&gt;0,TRUE,FALSE)),"")</f>
        <v/>
      </c>
      <c r="AH105" s="17" t="str">
        <f>IFERROR(AND(OR(AH1:AH104,$BK105)=TRUE,IF(SEARCH(AH$1,$A105)&gt;0,TRUE,FALSE)),"")</f>
        <v/>
      </c>
      <c r="AI105" s="17" t="b">
        <f>IFERROR(AND(OR(AI1:AL104,$BK105)=TRUE,IF(SEARCH(AI$1,$A105)&gt;0,TRUE,FALSE)),"")</f>
        <v>0</v>
      </c>
      <c r="AJ105" s="17" t="str">
        <f>IFERROR(AND(OR(AJ1:AL104,$BK105)=TRUE,IF(SEARCH(AJ$1,$A105)&gt;0,TRUE,FALSE)),"")</f>
        <v/>
      </c>
      <c r="AK105" s="17" t="str">
        <f>IFERROR(AND(OR(AK1:AL104,$BK105)=TRUE,IF(SEARCH(AK$1,$A105)&gt;0,TRUE,FALSE)),"")</f>
        <v/>
      </c>
      <c r="AL105" s="17" t="str">
        <f>IFERROR(AND(OR(AL1:AL104,$BK105)=TRUE,IF(SEARCH(AL$1,$A105)&gt;0,TRUE,FALSE)),"")</f>
        <v/>
      </c>
      <c r="AM105" s="17" t="str">
        <f>IFERROR(AND(OR(AM1:AO104,$BK105)=TRUE,IF(SEARCH(AM$1,$A105)&gt;0,TRUE,FALSE)),"")</f>
        <v/>
      </c>
      <c r="AN105" s="17" t="str">
        <f>IFERROR(AND(OR(AN1:AO104,$BK105)=TRUE,IF(SEARCH(AN$1,$A105)&gt;0,TRUE,FALSE)),"")</f>
        <v/>
      </c>
      <c r="AO105" s="17" t="str">
        <f>IFERROR(AND(OR(AO1:AO104,$BK105)=TRUE,IF(SEARCH(AO$1,$A105)&gt;0,TRUE,FALSE)),"")</f>
        <v/>
      </c>
      <c r="AP105" s="17" t="str">
        <f>IFERROR(AND(OR(AO1:AP104,$BK105)=TRUE,IF(SEARCH(AP$1,$A105)&gt;0,TRUE,FALSE)),"")</f>
        <v/>
      </c>
      <c r="AQ105" s="17" t="str">
        <f>IFERROR(AND(OR(AO1:AQ104,$BK105)=TRUE,IF(SEARCH(AQ$1,$A105)&gt;0,TRUE,FALSE)),"")</f>
        <v/>
      </c>
      <c r="AR105" s="17" t="str">
        <f>IFERROR(AND(OR(AO1:AR104,$BK105)=TRUE,IF(SEARCH(AR$1,$A105)&gt;0,TRUE,FALSE)),"")</f>
        <v/>
      </c>
      <c r="AS105" s="17" t="str">
        <f>IFERROR(AND(OR(AO1:AS104,$BK105)=TRUE,IF(SEARCH(AS$1,$A105)&gt;0,TRUE,FALSE)),"")</f>
        <v/>
      </c>
      <c r="AT105" s="17" t="str">
        <f>IFERROR(AND(OR(AO1:AT104,$BK105)=TRUE,IF(SEARCH(AT$1,$A105)&gt;0,TRUE,FALSE)),"")</f>
        <v/>
      </c>
      <c r="AU105" s="17" t="str">
        <f>IFERROR(AND(OR(AO1:AU104,$BK105)=TRUE,IF(SEARCH(AU$1,$A105)&gt;0,TRUE,FALSE)),"")</f>
        <v/>
      </c>
      <c r="AV105" s="17" t="str">
        <f>IFERROR(AND(OR(AO1:AV104,$BK105)=TRUE,IF(SEARCH(AV$1,$A105)&gt;0,TRUE,FALSE)),"")</f>
        <v/>
      </c>
      <c r="AW105" s="17" t="str">
        <f>IFERROR(AND(OR(AO1:AW104,$BK105)=TRUE,IF(SEARCH(AW$1,$A105)&gt;0,TRUE,FALSE)),"")</f>
        <v/>
      </c>
      <c r="AX105" s="17" t="str">
        <f>IFERROR(AND(OR(AO1:AX104,$BK105)=TRUE,IF(SEARCH(AX$1,$A105)&gt;0,TRUE,FALSE)),"")</f>
        <v/>
      </c>
      <c r="AY105" s="17" t="str">
        <f>IFERROR(AND(OR(AO1:AY104,$BK105)=TRUE,IF(SEARCH(AY$1,$A105)&gt;0,TRUE,FALSE)),"")</f>
        <v/>
      </c>
      <c r="AZ105" s="17" t="str">
        <f>IFERROR(AND(OR(AO1:AZ104,$BK105)=TRUE,IF(SEARCH(AZ$1,$A105)&gt;0,TRUE,FALSE)),"")</f>
        <v/>
      </c>
      <c r="BA105" s="17" t="str">
        <f>IFERROR(AND(OR(AO1:BA104,$BK105)=TRUE,IF(SEARCH(BA$1,$A105)&gt;0,TRUE,FALSE)),"")</f>
        <v/>
      </c>
      <c r="BB105" s="17" t="str">
        <f>IFERROR(AND(OR(AO1:BB104,$BK105)=TRUE,IF(SEARCH(BB$1,$A105)&gt;0,TRUE,FALSE)),"")</f>
        <v/>
      </c>
      <c r="BC105" s="17" t="str">
        <f>IFERROR(AND(OR(AO1:BC104,$BK105)=TRUE,IF(SEARCH(BC$1,$A105)&gt;0,TRUE,FALSE)),"")</f>
        <v/>
      </c>
      <c r="BD105" s="17" t="str">
        <f>IFERROR(AND(OR(AO1:BD104,$BK105)=TRUE,IF(SEARCH(BD$1,$A105)&gt;0,TRUE,FALSE)),"")</f>
        <v/>
      </c>
      <c r="BE105" s="17" t="str">
        <f>IFERROR(AND(OR(AO1:BE104,$BK105)=TRUE,IF(SEARCH(BE$1,$A105)&gt;0,TRUE,FALSE)),"")</f>
        <v/>
      </c>
      <c r="BF105" s="17" t="str">
        <f>IFERROR(AND(OR(AO1:BF104,$BK105)=TRUE,IF(SEARCH(BF$1,$A105)&gt;0,TRUE,FALSE)),"")</f>
        <v/>
      </c>
      <c r="BG105" s="17" t="str">
        <f>IFERROR(AND(OR(AO1:BG104,$BK105)=TRUE,IF(SEARCH(BG$1,$A105)&gt;0,TRUE,FALSE)),"")</f>
        <v/>
      </c>
      <c r="BH105" s="17" t="str">
        <f>IFERROR(AND(OR(AO1:BH104,$BK105)=TRUE,IF(SEARCH(BH$1,$A105)&gt;0,TRUE,FALSE)),"")</f>
        <v/>
      </c>
      <c r="BI105" s="17">
        <f t="shared" si="5"/>
        <v>0</v>
      </c>
      <c r="BJ105" s="17" t="b">
        <f t="shared" si="6"/>
        <v>0</v>
      </c>
      <c r="BK105" s="17" t="b">
        <f t="shared" si="7"/>
        <v>0</v>
      </c>
      <c r="BL105" s="17" t="b">
        <f t="shared" si="8"/>
        <v>0</v>
      </c>
      <c r="BM105" s="17" t="b">
        <f>IF(D105&gt;INDEX('Overview (RESPONSES REQUIRED)'!$F$60:$F$63,MATCH(E105,'Overview (RESPONSES REQUIRED)'!$B$60:$B$63,0)),FALSE,TRUE)</f>
        <v>0</v>
      </c>
      <c r="BN105" s="17" t="b">
        <f>IF(INDEX('Overview (RESPONSES REQUIRED)'!$D$60:$D$63,MATCH(E105,'Overview (RESPONSES REQUIRED)'!$B$60:$B$63,0)) = "Y", TRUE, FALSE)</f>
        <v>0</v>
      </c>
      <c r="BO105" s="17" t="str">
        <f t="shared" si="9"/>
        <v>N</v>
      </c>
    </row>
    <row r="106" spans="1:67" ht="27" x14ac:dyDescent="0.15">
      <c r="A106" s="17" t="s">
        <v>2529</v>
      </c>
      <c r="B106" s="17">
        <v>3</v>
      </c>
      <c r="C106" s="17">
        <v>2</v>
      </c>
      <c r="D106" s="17">
        <v>10</v>
      </c>
      <c r="E106" s="17" t="s">
        <v>2424</v>
      </c>
      <c r="F106" s="17" t="str">
        <f>IF('ENDC-NRCA'!S109="Y", "Y", IF('ENDC-NRCA'!S109="N", "N", 0))</f>
        <v>N</v>
      </c>
      <c r="G106" s="17" t="str">
        <f>IFERROR(AND(OR(G1:H105,$BK106)=TRUE,IF(SEARCH(G$1,$A106)&gt;0,TRUE,FALSE)),"")</f>
        <v/>
      </c>
      <c r="H106" s="17" t="str">
        <f>IFERROR(AND(OR(H1:H105,$BK106)=TRUE,IF(SEARCH(H$1,$A106)&gt;0,TRUE,FALSE)),"")</f>
        <v/>
      </c>
      <c r="I106" s="17" t="str">
        <f>IFERROR(AND(OR(I1:L105,$BK106)=TRUE,IF(SEARCH(I$1,$A106)&gt;0,TRUE,FALSE)),"")</f>
        <v/>
      </c>
      <c r="J106" s="17" t="b">
        <f>IFERROR(AND(OR(J1:L105,$BK106)=TRUE,IF(SEARCH(J$1,$A106)&gt;0,TRUE,FALSE)),"")</f>
        <v>0</v>
      </c>
      <c r="K106" s="17" t="str">
        <f>IFERROR(AND(OR(K1:L105,$BK106)=TRUE,IF(SEARCH(K$1,$A106)&gt;0,TRUE,FALSE)),"")</f>
        <v/>
      </c>
      <c r="L106" s="17" t="str">
        <f>IFERROR(AND(OR(L1:L105,$BK106)=TRUE,IF(SEARCH(L$1,$A106)&gt;0,TRUE,FALSE)),"")</f>
        <v/>
      </c>
      <c r="M106" s="17" t="b">
        <f>IFERROR(AND(OR(M1:M105,$BK106)=TRUE,IF(SEARCH(M$1,$A106)&gt;0,TRUE,FALSE)),"")</f>
        <v>0</v>
      </c>
      <c r="N106" s="17" t="str">
        <f>IFERROR(AND(OR(N1:Q105,$BK106)=TRUE,IF(SEARCH(N$1,$A106)&gt;0,TRUE,FALSE)),"")</f>
        <v/>
      </c>
      <c r="O106" s="17" t="b">
        <f>IFERROR(AND(OR(O1:Q105,$BK106)=TRUE,IF(SEARCH(O$1,$A106)&gt;0,TRUE,FALSE)),"")</f>
        <v>0</v>
      </c>
      <c r="P106" s="17" t="str">
        <f>IFERROR(AND(OR(P1:Q105,$BK106)=TRUE,IF(SEARCH(P$1,$A106)&gt;0,TRUE,FALSE)),"")</f>
        <v/>
      </c>
      <c r="Q106" s="17" t="str">
        <f>IFERROR(AND(OR(Q1:Q105,$BK106)=TRUE,IF(SEARCH(Q$1,$A106)&gt;0,TRUE,FALSE)),"")</f>
        <v/>
      </c>
      <c r="R106" s="17" t="str">
        <f>IFERROR(AND(OR(R1:S105,$BK106)=TRUE,IF(SEARCH(R$1,$A106)&gt;0,TRUE,FALSE)),"")</f>
        <v/>
      </c>
      <c r="S106" s="17" t="str">
        <f>IFERROR(AND(OR(S1:S105,$BK106)=TRUE,IF(SEARCH(S$1,$A106)&gt;0,TRUE,FALSE)),"")</f>
        <v/>
      </c>
      <c r="T106" s="17" t="b">
        <f>IFERROR(AND(OR(T1:T105,$BK106)=TRUE,IF(SEARCH(T$1,$A106)&gt;0,TRUE,FALSE)),"")</f>
        <v>0</v>
      </c>
      <c r="U106" s="17" t="str">
        <f>IFERROR(AND(OR(U1:V105,$BK106)=TRUE,IF(SEARCH(U$1,$A106)&gt;0,TRUE,FALSE)),"")</f>
        <v/>
      </c>
      <c r="V106" s="17" t="str">
        <f>IFERROR(AND(OR(V1:V105,$BK106)=TRUE,IF(SEARCH(V$1,$A106)&gt;0,TRUE,FALSE)),"")</f>
        <v/>
      </c>
      <c r="W106" s="17" t="str">
        <f>IFERROR(AND(OR(W1:Z105,$BK106)=TRUE,IF(SEARCH(W$1,$A106)&gt;0,TRUE,FALSE)),"")</f>
        <v/>
      </c>
      <c r="X106" s="17" t="str">
        <f>IFERROR(AND(OR(X1:Z105,$BK106)=TRUE,IF(SEARCH(X$1,$A106)&gt;0,TRUE,FALSE)),"")</f>
        <v/>
      </c>
      <c r="Y106" s="17" t="str">
        <f>IFERROR(AND(OR(Y1:Z105,$BK106)=TRUE,IF(SEARCH(Y$1,$A106)&gt;0,TRUE,FALSE)),"")</f>
        <v/>
      </c>
      <c r="Z106" s="17" t="str">
        <f>IFERROR(AND(OR(Z1:Z105,$BK106)=TRUE,IF(SEARCH(Z$1,$A106)&gt;0,TRUE,FALSE)),"")</f>
        <v/>
      </c>
      <c r="AA106" s="17" t="b">
        <f>IFERROR(AND(OR(AA1:AA105,$BK106)=TRUE,IF(SEARCH(AA$1,$A106)&gt;0,TRUE,FALSE)),"")</f>
        <v>0</v>
      </c>
      <c r="AB106" s="17" t="str">
        <f>IFERROR(AND(OR(AB1:AE105,$BK106)=TRUE,IF(SEARCH(AB$1,$A106)&gt;0,TRUE,FALSE)),"")</f>
        <v/>
      </c>
      <c r="AC106" s="17" t="str">
        <f>IFERROR(AND(OR(AC1:AE105,$BK106)=TRUE,IF(SEARCH(AC$1,$A106)&gt;0,TRUE,FALSE)),"")</f>
        <v/>
      </c>
      <c r="AD106" s="17" t="str">
        <f>IFERROR(AND(OR(AD1:AE105,$BK106)=TRUE,IF(SEARCH(AD$1,$A106)&gt;0,TRUE,FALSE)),"")</f>
        <v/>
      </c>
      <c r="AE106" s="17" t="str">
        <f>IFERROR(AND(OR(AE1:AE105,$BK106)=TRUE,IF(SEARCH(AE$1,$A106)&gt;0,TRUE,FALSE)),"")</f>
        <v/>
      </c>
      <c r="AF106" s="17" t="str">
        <f>IFERROR(AND(OR(AF1:AG105,$BK106)=TRUE,IF(SEARCH(AF$1,$A106)&gt;0,TRUE,FALSE)),"")</f>
        <v/>
      </c>
      <c r="AG106" s="17" t="str">
        <f>IFERROR(AND(OR(AG1:AG105,$BK106)=TRUE,IF(SEARCH(AG$1,$A106)&gt;0,TRUE,FALSE)),"")</f>
        <v/>
      </c>
      <c r="AH106" s="17" t="str">
        <f>IFERROR(AND(OR(AH1:AH105,$BK106)=TRUE,IF(SEARCH(AH$1,$A106)&gt;0,TRUE,FALSE)),"")</f>
        <v/>
      </c>
      <c r="AI106" s="17" t="b">
        <f>IFERROR(AND(OR(AI1:AL105,$BK106)=TRUE,IF(SEARCH(AI$1,$A106)&gt;0,TRUE,FALSE)),"")</f>
        <v>0</v>
      </c>
      <c r="AJ106" s="17" t="str">
        <f>IFERROR(AND(OR(AJ1:AL105,$BK106)=TRUE,IF(SEARCH(AJ$1,$A106)&gt;0,TRUE,FALSE)),"")</f>
        <v/>
      </c>
      <c r="AK106" s="17" t="str">
        <f>IFERROR(AND(OR(AK1:AL105,$BK106)=TRUE,IF(SEARCH(AK$1,$A106)&gt;0,TRUE,FALSE)),"")</f>
        <v/>
      </c>
      <c r="AL106" s="17" t="str">
        <f>IFERROR(AND(OR(AL1:AL105,$BK106)=TRUE,IF(SEARCH(AL$1,$A106)&gt;0,TRUE,FALSE)),"")</f>
        <v/>
      </c>
      <c r="AM106" s="17" t="str">
        <f>IFERROR(AND(OR(AM1:AO105,$BK106)=TRUE,IF(SEARCH(AM$1,$A106)&gt;0,TRUE,FALSE)),"")</f>
        <v/>
      </c>
      <c r="AN106" s="17" t="str">
        <f>IFERROR(AND(OR(AN1:AO105,$BK106)=TRUE,IF(SEARCH(AN$1,$A106)&gt;0,TRUE,FALSE)),"")</f>
        <v/>
      </c>
      <c r="AO106" s="17" t="str">
        <f>IFERROR(AND(OR(AO1:AO105,$BK106)=TRUE,IF(SEARCH(AO$1,$A106)&gt;0,TRUE,FALSE)),"")</f>
        <v/>
      </c>
      <c r="AP106" s="17" t="str">
        <f>IFERROR(AND(OR(AO1:AP105,$BK106)=TRUE,IF(SEARCH(AP$1,$A106)&gt;0,TRUE,FALSE)),"")</f>
        <v/>
      </c>
      <c r="AQ106" s="17" t="str">
        <f>IFERROR(AND(OR(AO1:AQ105,$BK106)=TRUE,IF(SEARCH(AQ$1,$A106)&gt;0,TRUE,FALSE)),"")</f>
        <v/>
      </c>
      <c r="AR106" s="17" t="str">
        <f>IFERROR(AND(OR(AO1:AR105,$BK106)=TRUE,IF(SEARCH(AR$1,$A106)&gt;0,TRUE,FALSE)),"")</f>
        <v/>
      </c>
      <c r="AS106" s="17" t="str">
        <f>IFERROR(AND(OR(AO1:AS105,$BK106)=TRUE,IF(SEARCH(AS$1,$A106)&gt;0,TRUE,FALSE)),"")</f>
        <v/>
      </c>
      <c r="AT106" s="17" t="str">
        <f>IFERROR(AND(OR(AO1:AT105,$BK106)=TRUE,IF(SEARCH(AT$1,$A106)&gt;0,TRUE,FALSE)),"")</f>
        <v/>
      </c>
      <c r="AU106" s="17" t="str">
        <f>IFERROR(AND(OR(AO1:AU105,$BK106)=TRUE,IF(SEARCH(AU$1,$A106)&gt;0,TRUE,FALSE)),"")</f>
        <v/>
      </c>
      <c r="AV106" s="17" t="str">
        <f>IFERROR(AND(OR(AO1:AV105,$BK106)=TRUE,IF(SEARCH(AV$1,$A106)&gt;0,TRUE,FALSE)),"")</f>
        <v/>
      </c>
      <c r="AW106" s="17" t="str">
        <f>IFERROR(AND(OR(AO1:AW105,$BK106)=TRUE,IF(SEARCH(AW$1,$A106)&gt;0,TRUE,FALSE)),"")</f>
        <v/>
      </c>
      <c r="AX106" s="17" t="str">
        <f>IFERROR(AND(OR(AO1:AX105,$BK106)=TRUE,IF(SEARCH(AX$1,$A106)&gt;0,TRUE,FALSE)),"")</f>
        <v/>
      </c>
      <c r="AY106" s="17" t="str">
        <f>IFERROR(AND(OR(AO1:AY105,$BK106)=TRUE,IF(SEARCH(AY$1,$A106)&gt;0,TRUE,FALSE)),"")</f>
        <v/>
      </c>
      <c r="AZ106" s="17" t="str">
        <f>IFERROR(AND(OR(AO1:AZ105,$BK106)=TRUE,IF(SEARCH(AZ$1,$A106)&gt;0,TRUE,FALSE)),"")</f>
        <v/>
      </c>
      <c r="BA106" s="17" t="str">
        <f>IFERROR(AND(OR(AO1:BA105,$BK106)=TRUE,IF(SEARCH(BA$1,$A106)&gt;0,TRUE,FALSE)),"")</f>
        <v/>
      </c>
      <c r="BB106" s="17" t="str">
        <f>IFERROR(AND(OR(AO1:BB105,$BK106)=TRUE,IF(SEARCH(BB$1,$A106)&gt;0,TRUE,FALSE)),"")</f>
        <v/>
      </c>
      <c r="BC106" s="17" t="str">
        <f>IFERROR(AND(OR(AO1:BC105,$BK106)=TRUE,IF(SEARCH(BC$1,$A106)&gt;0,TRUE,FALSE)),"")</f>
        <v/>
      </c>
      <c r="BD106" s="17" t="str">
        <f>IFERROR(AND(OR(AO1:BD105,$BK106)=TRUE,IF(SEARCH(BD$1,$A106)&gt;0,TRUE,FALSE)),"")</f>
        <v/>
      </c>
      <c r="BE106" s="17" t="str">
        <f>IFERROR(AND(OR(AO1:BE105,$BK106)=TRUE,IF(SEARCH(BE$1,$A106)&gt;0,TRUE,FALSE)),"")</f>
        <v/>
      </c>
      <c r="BF106" s="17" t="str">
        <f>IFERROR(AND(OR(AO1:BF105,$BK106)=TRUE,IF(SEARCH(BF$1,$A106)&gt;0,TRUE,FALSE)),"")</f>
        <v/>
      </c>
      <c r="BG106" s="17" t="str">
        <f>IFERROR(AND(OR(AO1:BG105,$BK106)=TRUE,IF(SEARCH(BG$1,$A106)&gt;0,TRUE,FALSE)),"")</f>
        <v/>
      </c>
      <c r="BH106" s="17" t="str">
        <f>IFERROR(AND(OR(AO1:BH105,$BK106)=TRUE,IF(SEARCH(BH$1,$A106)&gt;0,TRUE,FALSE)),"")</f>
        <v/>
      </c>
      <c r="BI106" s="17">
        <f t="shared" si="5"/>
        <v>0</v>
      </c>
      <c r="BJ106" s="17" t="b">
        <f t="shared" si="6"/>
        <v>0</v>
      </c>
      <c r="BK106" s="17" t="b">
        <f t="shared" si="7"/>
        <v>0</v>
      </c>
      <c r="BL106" s="17" t="b">
        <f t="shared" si="8"/>
        <v>0</v>
      </c>
      <c r="BM106" s="17" t="b">
        <f>IF(D106&gt;INDEX('Overview (RESPONSES REQUIRED)'!$F$60:$F$63,MATCH(E106,'Overview (RESPONSES REQUIRED)'!$B$60:$B$63,0)),FALSE,TRUE)</f>
        <v>0</v>
      </c>
      <c r="BN106" s="17" t="b">
        <f>IF(INDEX('Overview (RESPONSES REQUIRED)'!$D$60:$D$63,MATCH(E106,'Overview (RESPONSES REQUIRED)'!$B$60:$B$63,0)) = "Y", TRUE, FALSE)</f>
        <v>0</v>
      </c>
      <c r="BO106" s="17" t="str">
        <f t="shared" si="9"/>
        <v>N</v>
      </c>
    </row>
    <row r="107" spans="1:67" ht="27" x14ac:dyDescent="0.15">
      <c r="A107" s="17" t="s">
        <v>2530</v>
      </c>
      <c r="B107" s="17">
        <v>3</v>
      </c>
      <c r="C107" s="17">
        <v>2</v>
      </c>
      <c r="D107" s="17">
        <v>10</v>
      </c>
      <c r="E107" s="17" t="s">
        <v>2424</v>
      </c>
      <c r="F107" s="17" t="str">
        <f>IF('ENDC-NRCA'!S110="Y", "Y", IF('ENDC-NRCA'!S110="N", "N", 0))</f>
        <v>N</v>
      </c>
      <c r="G107" s="17" t="str">
        <f>IFERROR(AND(OR(G1:H106,$BK107)=TRUE,IF(SEARCH(G$1,$A107)&gt;0,TRUE,FALSE)),"")</f>
        <v/>
      </c>
      <c r="H107" s="17" t="b">
        <f>IFERROR(AND(OR(H1:H106,$BK107)=TRUE,IF(SEARCH(H$1,$A107)&gt;0,TRUE,FALSE)),"")</f>
        <v>0</v>
      </c>
      <c r="I107" s="17" t="str">
        <f>IFERROR(AND(OR(I1:L106,$BK107)=TRUE,IF(SEARCH(I$1,$A107)&gt;0,TRUE,FALSE)),"")</f>
        <v/>
      </c>
      <c r="J107" s="17" t="b">
        <f>IFERROR(AND(OR(J1:L106,$BK107)=TRUE,IF(SEARCH(J$1,$A107)&gt;0,TRUE,FALSE)),"")</f>
        <v>0</v>
      </c>
      <c r="K107" s="17" t="str">
        <f>IFERROR(AND(OR(K1:L106,$BK107)=TRUE,IF(SEARCH(K$1,$A107)&gt;0,TRUE,FALSE)),"")</f>
        <v/>
      </c>
      <c r="L107" s="17" t="str">
        <f>IFERROR(AND(OR(L1:L106,$BK107)=TRUE,IF(SEARCH(L$1,$A107)&gt;0,TRUE,FALSE)),"")</f>
        <v/>
      </c>
      <c r="M107" s="17" t="b">
        <f>IFERROR(AND(OR(M1:M106,$BK107)=TRUE,IF(SEARCH(M$1,$A107)&gt;0,TRUE,FALSE)),"")</f>
        <v>0</v>
      </c>
      <c r="N107" s="17" t="b">
        <f>IFERROR(AND(OR(N1:Q106,$BK107)=TRUE,IF(SEARCH(N$1,$A107)&gt;0,TRUE,FALSE)),"")</f>
        <v>0</v>
      </c>
      <c r="O107" s="17" t="str">
        <f>IFERROR(AND(OR(O1:Q106,$BK107)=TRUE,IF(SEARCH(O$1,$A107)&gt;0,TRUE,FALSE)),"")</f>
        <v/>
      </c>
      <c r="P107" s="17" t="str">
        <f>IFERROR(AND(OR(P1:Q106,$BK107)=TRUE,IF(SEARCH(P$1,$A107)&gt;0,TRUE,FALSE)),"")</f>
        <v/>
      </c>
      <c r="Q107" s="17" t="str">
        <f>IFERROR(AND(OR(Q1:Q106,$BK107)=TRUE,IF(SEARCH(Q$1,$A107)&gt;0,TRUE,FALSE)),"")</f>
        <v/>
      </c>
      <c r="R107" s="17" t="str">
        <f>IFERROR(AND(OR(R1:S106,$BK107)=TRUE,IF(SEARCH(R$1,$A107)&gt;0,TRUE,FALSE)),"")</f>
        <v/>
      </c>
      <c r="S107" s="17" t="str">
        <f>IFERROR(AND(OR(S1:S106,$BK107)=TRUE,IF(SEARCH(S$1,$A107)&gt;0,TRUE,FALSE)),"")</f>
        <v/>
      </c>
      <c r="T107" s="17" t="str">
        <f>IFERROR(AND(OR(T1:T106,$BK107)=TRUE,IF(SEARCH(T$1,$A107)&gt;0,TRUE,FALSE)),"")</f>
        <v/>
      </c>
      <c r="U107" s="17" t="str">
        <f>IFERROR(AND(OR(U1:V106,$BK107)=TRUE,IF(SEARCH(U$1,$A107)&gt;0,TRUE,FALSE)),"")</f>
        <v/>
      </c>
      <c r="V107" s="17" t="str">
        <f>IFERROR(AND(OR(V1:V106,$BK107)=TRUE,IF(SEARCH(V$1,$A107)&gt;0,TRUE,FALSE)),"")</f>
        <v/>
      </c>
      <c r="W107" s="17" t="str">
        <f>IFERROR(AND(OR(W1:Z106,$BK107)=TRUE,IF(SEARCH(W$1,$A107)&gt;0,TRUE,FALSE)),"")</f>
        <v/>
      </c>
      <c r="X107" s="17" t="str">
        <f>IFERROR(AND(OR(X1:Z106,$BK107)=TRUE,IF(SEARCH(X$1,$A107)&gt;0,TRUE,FALSE)),"")</f>
        <v/>
      </c>
      <c r="Y107" s="17" t="str">
        <f>IFERROR(AND(OR(Y1:Z106,$BK107)=TRUE,IF(SEARCH(Y$1,$A107)&gt;0,TRUE,FALSE)),"")</f>
        <v/>
      </c>
      <c r="Z107" s="17" t="str">
        <f>IFERROR(AND(OR(Z1:Z106,$BK107)=TRUE,IF(SEARCH(Z$1,$A107)&gt;0,TRUE,FALSE)),"")</f>
        <v/>
      </c>
      <c r="AA107" s="17" t="b">
        <f>IFERROR(AND(OR(AA1:AA106,$BK107)=TRUE,IF(SEARCH(AA$1,$A107)&gt;0,TRUE,FALSE)),"")</f>
        <v>0</v>
      </c>
      <c r="AB107" s="17" t="str">
        <f>IFERROR(AND(OR(AB1:AE106,$BK107)=TRUE,IF(SEARCH(AB$1,$A107)&gt;0,TRUE,FALSE)),"")</f>
        <v/>
      </c>
      <c r="AC107" s="17" t="str">
        <f>IFERROR(AND(OR(AC1:AE106,$BK107)=TRUE,IF(SEARCH(AC$1,$A107)&gt;0,TRUE,FALSE)),"")</f>
        <v/>
      </c>
      <c r="AD107" s="17" t="str">
        <f>IFERROR(AND(OR(AD1:AE106,$BK107)=TRUE,IF(SEARCH(AD$1,$A107)&gt;0,TRUE,FALSE)),"")</f>
        <v/>
      </c>
      <c r="AE107" s="17" t="str">
        <f>IFERROR(AND(OR(AE1:AE106,$BK107)=TRUE,IF(SEARCH(AE$1,$A107)&gt;0,TRUE,FALSE)),"")</f>
        <v/>
      </c>
      <c r="AF107" s="17" t="str">
        <f>IFERROR(AND(OR(AF1:AG106,$BK107)=TRUE,IF(SEARCH(AF$1,$A107)&gt;0,TRUE,FALSE)),"")</f>
        <v/>
      </c>
      <c r="AG107" s="17" t="str">
        <f>IFERROR(AND(OR(AG1:AG106,$BK107)=TRUE,IF(SEARCH(AG$1,$A107)&gt;0,TRUE,FALSE)),"")</f>
        <v/>
      </c>
      <c r="AH107" s="17" t="str">
        <f>IFERROR(AND(OR(AH1:AH106,$BK107)=TRUE,IF(SEARCH(AH$1,$A107)&gt;0,TRUE,FALSE)),"")</f>
        <v/>
      </c>
      <c r="AI107" s="17" t="b">
        <f>IFERROR(AND(OR(AI1:AL106,$BK107)=TRUE,IF(SEARCH(AI$1,$A107)&gt;0,TRUE,FALSE)),"")</f>
        <v>0</v>
      </c>
      <c r="AJ107" s="17" t="str">
        <f>IFERROR(AND(OR(AJ1:AL106,$BK107)=TRUE,IF(SEARCH(AJ$1,$A107)&gt;0,TRUE,FALSE)),"")</f>
        <v/>
      </c>
      <c r="AK107" s="17" t="str">
        <f>IFERROR(AND(OR(AK1:AL106,$BK107)=TRUE,IF(SEARCH(AK$1,$A107)&gt;0,TRUE,FALSE)),"")</f>
        <v/>
      </c>
      <c r="AL107" s="17" t="str">
        <f>IFERROR(AND(OR(AL1:AL106,$BK107)=TRUE,IF(SEARCH(AL$1,$A107)&gt;0,TRUE,FALSE)),"")</f>
        <v/>
      </c>
      <c r="AM107" s="17" t="str">
        <f>IFERROR(AND(OR(AM1:AO106,$BK107)=TRUE,IF(SEARCH(AM$1,$A107)&gt;0,TRUE,FALSE)),"")</f>
        <v/>
      </c>
      <c r="AN107" s="17" t="str">
        <f>IFERROR(AND(OR(AN1:AO106,$BK107)=TRUE,IF(SEARCH(AN$1,$A107)&gt;0,TRUE,FALSE)),"")</f>
        <v/>
      </c>
      <c r="AO107" s="17" t="str">
        <f>IFERROR(AND(OR(AO1:AO106,$BK107)=TRUE,IF(SEARCH(AO$1,$A107)&gt;0,TRUE,FALSE)),"")</f>
        <v/>
      </c>
      <c r="AP107" s="17" t="str">
        <f>IFERROR(AND(OR(AO1:AP106,$BK107)=TRUE,IF(SEARCH(AP$1,$A107)&gt;0,TRUE,FALSE)),"")</f>
        <v/>
      </c>
      <c r="AQ107" s="17" t="str">
        <f>IFERROR(AND(OR(AO1:AQ106,$BK107)=TRUE,IF(SEARCH(AQ$1,$A107)&gt;0,TRUE,FALSE)),"")</f>
        <v/>
      </c>
      <c r="AR107" s="17" t="str">
        <f>IFERROR(AND(OR(AO1:AR106,$BK107)=TRUE,IF(SEARCH(AR$1,$A107)&gt;0,TRUE,FALSE)),"")</f>
        <v/>
      </c>
      <c r="AS107" s="17" t="str">
        <f>IFERROR(AND(OR(AO1:AS106,$BK107)=TRUE,IF(SEARCH(AS$1,$A107)&gt;0,TRUE,FALSE)),"")</f>
        <v/>
      </c>
      <c r="AT107" s="17" t="str">
        <f>IFERROR(AND(OR(AO1:AT106,$BK107)=TRUE,IF(SEARCH(AT$1,$A107)&gt;0,TRUE,FALSE)),"")</f>
        <v/>
      </c>
      <c r="AU107" s="17" t="str">
        <f>IFERROR(AND(OR(AO1:AU106,$BK107)=TRUE,IF(SEARCH(AU$1,$A107)&gt;0,TRUE,FALSE)),"")</f>
        <v/>
      </c>
      <c r="AV107" s="17" t="str">
        <f>IFERROR(AND(OR(AO1:AV106,$BK107)=TRUE,IF(SEARCH(AV$1,$A107)&gt;0,TRUE,FALSE)),"")</f>
        <v/>
      </c>
      <c r="AW107" s="17" t="str">
        <f>IFERROR(AND(OR(AO1:AW106,$BK107)=TRUE,IF(SEARCH(AW$1,$A107)&gt;0,TRUE,FALSE)),"")</f>
        <v/>
      </c>
      <c r="AX107" s="17" t="str">
        <f>IFERROR(AND(OR(AO1:AX106,$BK107)=TRUE,IF(SEARCH(AX$1,$A107)&gt;0,TRUE,FALSE)),"")</f>
        <v/>
      </c>
      <c r="AY107" s="17" t="str">
        <f>IFERROR(AND(OR(AO1:AY106,$BK107)=TRUE,IF(SEARCH(AY$1,$A107)&gt;0,TRUE,FALSE)),"")</f>
        <v/>
      </c>
      <c r="AZ107" s="17" t="str">
        <f>IFERROR(AND(OR(AO1:AZ106,$BK107)=TRUE,IF(SEARCH(AZ$1,$A107)&gt;0,TRUE,FALSE)),"")</f>
        <v/>
      </c>
      <c r="BA107" s="17" t="str">
        <f>IFERROR(AND(OR(AO1:BA106,$BK107)=TRUE,IF(SEARCH(BA$1,$A107)&gt;0,TRUE,FALSE)),"")</f>
        <v/>
      </c>
      <c r="BB107" s="17" t="str">
        <f>IFERROR(AND(OR(AO1:BB106,$BK107)=TRUE,IF(SEARCH(BB$1,$A107)&gt;0,TRUE,FALSE)),"")</f>
        <v/>
      </c>
      <c r="BC107" s="17" t="str">
        <f>IFERROR(AND(OR(AO1:BC106,$BK107)=TRUE,IF(SEARCH(BC$1,$A107)&gt;0,TRUE,FALSE)),"")</f>
        <v/>
      </c>
      <c r="BD107" s="17" t="str">
        <f>IFERROR(AND(OR(AO1:BD106,$BK107)=TRUE,IF(SEARCH(BD$1,$A107)&gt;0,TRUE,FALSE)),"")</f>
        <v/>
      </c>
      <c r="BE107" s="17" t="str">
        <f>IFERROR(AND(OR(AO1:BE106,$BK107)=TRUE,IF(SEARCH(BE$1,$A107)&gt;0,TRUE,FALSE)),"")</f>
        <v/>
      </c>
      <c r="BF107" s="17" t="str">
        <f>IFERROR(AND(OR(AO1:BF106,$BK107)=TRUE,IF(SEARCH(BF$1,$A107)&gt;0,TRUE,FALSE)),"")</f>
        <v/>
      </c>
      <c r="BG107" s="17" t="str">
        <f>IFERROR(AND(OR(AO1:BG106,$BK107)=TRUE,IF(SEARCH(BG$1,$A107)&gt;0,TRUE,FALSE)),"")</f>
        <v/>
      </c>
      <c r="BH107" s="17" t="str">
        <f>IFERROR(AND(OR(AO1:BH106,$BK107)=TRUE,IF(SEARCH(BH$1,$A107)&gt;0,TRUE,FALSE)),"")</f>
        <v/>
      </c>
      <c r="BI107" s="17">
        <f t="shared" si="5"/>
        <v>0</v>
      </c>
      <c r="BJ107" s="17" t="b">
        <f t="shared" si="6"/>
        <v>0</v>
      </c>
      <c r="BK107" s="17" t="b">
        <f t="shared" si="7"/>
        <v>0</v>
      </c>
      <c r="BL107" s="17" t="b">
        <f t="shared" si="8"/>
        <v>0</v>
      </c>
      <c r="BM107" s="17" t="b">
        <f>IF(D107&gt;INDEX('Overview (RESPONSES REQUIRED)'!$F$60:$F$63,MATCH(E107,'Overview (RESPONSES REQUIRED)'!$B$60:$B$63,0)),FALSE,TRUE)</f>
        <v>0</v>
      </c>
      <c r="BN107" s="17" t="b">
        <f>IF(INDEX('Overview (RESPONSES REQUIRED)'!$D$60:$D$63,MATCH(E107,'Overview (RESPONSES REQUIRED)'!$B$60:$B$63,0)) = "Y", TRUE, FALSE)</f>
        <v>0</v>
      </c>
      <c r="BO107" s="17" t="str">
        <f t="shared" si="9"/>
        <v>N</v>
      </c>
    </row>
    <row r="108" spans="1:67" ht="27" x14ac:dyDescent="0.15">
      <c r="A108" s="17" t="s">
        <v>2531</v>
      </c>
      <c r="B108" s="17">
        <v>3</v>
      </c>
      <c r="C108" s="17">
        <v>2</v>
      </c>
      <c r="D108" s="17">
        <v>10</v>
      </c>
      <c r="E108" s="17" t="s">
        <v>2424</v>
      </c>
      <c r="F108" s="17" t="str">
        <f>IF('ENDC-NRCA'!S111="Y", "Y", IF('ENDC-NRCA'!S111="N", "N", 0))</f>
        <v>N</v>
      </c>
      <c r="G108" s="17" t="str">
        <f>IFERROR(AND(OR(G1:H107,$BK108)=TRUE,IF(SEARCH(G$1,$A108)&gt;0,TRUE,FALSE)),"")</f>
        <v/>
      </c>
      <c r="H108" s="17" t="b">
        <f>IFERROR(AND(OR(H1:H107,$BK108)=TRUE,IF(SEARCH(H$1,$A108)&gt;0,TRUE,FALSE)),"")</f>
        <v>0</v>
      </c>
      <c r="I108" s="17" t="b">
        <f>IFERROR(AND(OR(I1:L107,$BK108)=TRUE,IF(SEARCH(I$1,$A108)&gt;0,TRUE,FALSE)),"")</f>
        <v>0</v>
      </c>
      <c r="J108" s="17" t="str">
        <f>IFERROR(AND(OR(J1:L107,$BK108)=TRUE,IF(SEARCH(J$1,$A108)&gt;0,TRUE,FALSE)),"")</f>
        <v/>
      </c>
      <c r="K108" s="17" t="str">
        <f>IFERROR(AND(OR(K1:L107,$BK108)=TRUE,IF(SEARCH(K$1,$A108)&gt;0,TRUE,FALSE)),"")</f>
        <v/>
      </c>
      <c r="L108" s="17" t="str">
        <f>IFERROR(AND(OR(L1:L107,$BK108)=TRUE,IF(SEARCH(L$1,$A108)&gt;0,TRUE,FALSE)),"")</f>
        <v/>
      </c>
      <c r="M108" s="17" t="b">
        <f>IFERROR(AND(OR(M1:M107,$BK108)=TRUE,IF(SEARCH(M$1,$A108)&gt;0,TRUE,FALSE)),"")</f>
        <v>0</v>
      </c>
      <c r="N108" s="17" t="str">
        <f>IFERROR(AND(OR(N1:Q107,$BK108)=TRUE,IF(SEARCH(N$1,$A108)&gt;0,TRUE,FALSE)),"")</f>
        <v/>
      </c>
      <c r="O108" s="17" t="b">
        <f>IFERROR(AND(OR(O1:Q107,$BK108)=TRUE,IF(SEARCH(O$1,$A108)&gt;0,TRUE,FALSE)),"")</f>
        <v>0</v>
      </c>
      <c r="P108" s="17" t="str">
        <f>IFERROR(AND(OR(P1:Q107,$BK108)=TRUE,IF(SEARCH(P$1,$A108)&gt;0,TRUE,FALSE)),"")</f>
        <v/>
      </c>
      <c r="Q108" s="17" t="str">
        <f>IFERROR(AND(OR(Q1:Q107,$BK108)=TRUE,IF(SEARCH(Q$1,$A108)&gt;0,TRUE,FALSE)),"")</f>
        <v/>
      </c>
      <c r="R108" s="17" t="str">
        <f>IFERROR(AND(OR(R1:S107,$BK108)=TRUE,IF(SEARCH(R$1,$A108)&gt;0,TRUE,FALSE)),"")</f>
        <v/>
      </c>
      <c r="S108" s="17" t="str">
        <f>IFERROR(AND(OR(S1:S107,$BK108)=TRUE,IF(SEARCH(S$1,$A108)&gt;0,TRUE,FALSE)),"")</f>
        <v/>
      </c>
      <c r="T108" s="17" t="str">
        <f>IFERROR(AND(OR(T1:T107,$BK108)=TRUE,IF(SEARCH(T$1,$A108)&gt;0,TRUE,FALSE)),"")</f>
        <v/>
      </c>
      <c r="U108" s="17" t="str">
        <f>IFERROR(AND(OR(U1:V107,$BK108)=TRUE,IF(SEARCH(U$1,$A108)&gt;0,TRUE,FALSE)),"")</f>
        <v/>
      </c>
      <c r="V108" s="17" t="str">
        <f>IFERROR(AND(OR(V1:V107,$BK108)=TRUE,IF(SEARCH(V$1,$A108)&gt;0,TRUE,FALSE)),"")</f>
        <v/>
      </c>
      <c r="W108" s="17" t="str">
        <f>IFERROR(AND(OR(W1:Z107,$BK108)=TRUE,IF(SEARCH(W$1,$A108)&gt;0,TRUE,FALSE)),"")</f>
        <v/>
      </c>
      <c r="X108" s="17" t="str">
        <f>IFERROR(AND(OR(X1:Z107,$BK108)=TRUE,IF(SEARCH(X$1,$A108)&gt;0,TRUE,FALSE)),"")</f>
        <v/>
      </c>
      <c r="Y108" s="17" t="str">
        <f>IFERROR(AND(OR(Y1:Z107,$BK108)=TRUE,IF(SEARCH(Y$1,$A108)&gt;0,TRUE,FALSE)),"")</f>
        <v/>
      </c>
      <c r="Z108" s="17" t="str">
        <f>IFERROR(AND(OR(Z1:Z107,$BK108)=TRUE,IF(SEARCH(Z$1,$A108)&gt;0,TRUE,FALSE)),"")</f>
        <v/>
      </c>
      <c r="AA108" s="17" t="b">
        <f>IFERROR(AND(OR(AA1:AA107,$BK108)=TRUE,IF(SEARCH(AA$1,$A108)&gt;0,TRUE,FALSE)),"")</f>
        <v>0</v>
      </c>
      <c r="AB108" s="17" t="str">
        <f>IFERROR(AND(OR(AB1:AE107,$BK108)=TRUE,IF(SEARCH(AB$1,$A108)&gt;0,TRUE,FALSE)),"")</f>
        <v/>
      </c>
      <c r="AC108" s="17" t="str">
        <f>IFERROR(AND(OR(AC1:AE107,$BK108)=TRUE,IF(SEARCH(AC$1,$A108)&gt;0,TRUE,FALSE)),"")</f>
        <v/>
      </c>
      <c r="AD108" s="17" t="str">
        <f>IFERROR(AND(OR(AD1:AE107,$BK108)=TRUE,IF(SEARCH(AD$1,$A108)&gt;0,TRUE,FALSE)),"")</f>
        <v/>
      </c>
      <c r="AE108" s="17" t="str">
        <f>IFERROR(AND(OR(AE1:AE107,$BK108)=TRUE,IF(SEARCH(AE$1,$A108)&gt;0,TRUE,FALSE)),"")</f>
        <v/>
      </c>
      <c r="AF108" s="17" t="str">
        <f>IFERROR(AND(OR(AF1:AG107,$BK108)=TRUE,IF(SEARCH(AF$1,$A108)&gt;0,TRUE,FALSE)),"")</f>
        <v/>
      </c>
      <c r="AG108" s="17" t="str">
        <f>IFERROR(AND(OR(AG1:AG107,$BK108)=TRUE,IF(SEARCH(AG$1,$A108)&gt;0,TRUE,FALSE)),"")</f>
        <v/>
      </c>
      <c r="AH108" s="17" t="str">
        <f>IFERROR(AND(OR(AH1:AH107,$BK108)=TRUE,IF(SEARCH(AH$1,$A108)&gt;0,TRUE,FALSE)),"")</f>
        <v/>
      </c>
      <c r="AI108" s="17" t="b">
        <f>IFERROR(AND(OR(AI1:AL107,$BK108)=TRUE,IF(SEARCH(AI$1,$A108)&gt;0,TRUE,FALSE)),"")</f>
        <v>0</v>
      </c>
      <c r="AJ108" s="17" t="str">
        <f>IFERROR(AND(OR(AJ1:AL107,$BK108)=TRUE,IF(SEARCH(AJ$1,$A108)&gt;0,TRUE,FALSE)),"")</f>
        <v/>
      </c>
      <c r="AK108" s="17" t="str">
        <f>IFERROR(AND(OR(AK1:AL107,$BK108)=TRUE,IF(SEARCH(AK$1,$A108)&gt;0,TRUE,FALSE)),"")</f>
        <v/>
      </c>
      <c r="AL108" s="17" t="str">
        <f>IFERROR(AND(OR(AL1:AL107,$BK108)=TRUE,IF(SEARCH(AL$1,$A108)&gt;0,TRUE,FALSE)),"")</f>
        <v/>
      </c>
      <c r="AM108" s="17" t="str">
        <f>IFERROR(AND(OR(AM1:AO107,$BK108)=TRUE,IF(SEARCH(AM$1,$A108)&gt;0,TRUE,FALSE)),"")</f>
        <v/>
      </c>
      <c r="AN108" s="17" t="str">
        <f>IFERROR(AND(OR(AN1:AO107,$BK108)=TRUE,IF(SEARCH(AN$1,$A108)&gt;0,TRUE,FALSE)),"")</f>
        <v/>
      </c>
      <c r="AO108" s="17" t="str">
        <f>IFERROR(AND(OR(AO1:AO107,$BK108)=TRUE,IF(SEARCH(AO$1,$A108)&gt;0,TRUE,FALSE)),"")</f>
        <v/>
      </c>
      <c r="AP108" s="17" t="str">
        <f>IFERROR(AND(OR(AO1:AP107,$BK108)=TRUE,IF(SEARCH(AP$1,$A108)&gt;0,TRUE,FALSE)),"")</f>
        <v/>
      </c>
      <c r="AQ108" s="17" t="str">
        <f>IFERROR(AND(OR(AO1:AQ107,$BK108)=TRUE,IF(SEARCH(AQ$1,$A108)&gt;0,TRUE,FALSE)),"")</f>
        <v/>
      </c>
      <c r="AR108" s="17" t="str">
        <f>IFERROR(AND(OR(AO1:AR107,$BK108)=TRUE,IF(SEARCH(AR$1,$A108)&gt;0,TRUE,FALSE)),"")</f>
        <v/>
      </c>
      <c r="AS108" s="17" t="str">
        <f>IFERROR(AND(OR(AO1:AS107,$BK108)=TRUE,IF(SEARCH(AS$1,$A108)&gt;0,TRUE,FALSE)),"")</f>
        <v/>
      </c>
      <c r="AT108" s="17" t="str">
        <f>IFERROR(AND(OR(AO1:AT107,$BK108)=TRUE,IF(SEARCH(AT$1,$A108)&gt;0,TRUE,FALSE)),"")</f>
        <v/>
      </c>
      <c r="AU108" s="17" t="str">
        <f>IFERROR(AND(OR(AO1:AU107,$BK108)=TRUE,IF(SEARCH(AU$1,$A108)&gt;0,TRUE,FALSE)),"")</f>
        <v/>
      </c>
      <c r="AV108" s="17" t="str">
        <f>IFERROR(AND(OR(AO1:AV107,$BK108)=TRUE,IF(SEARCH(AV$1,$A108)&gt;0,TRUE,FALSE)),"")</f>
        <v/>
      </c>
      <c r="AW108" s="17" t="str">
        <f>IFERROR(AND(OR(AO1:AW107,$BK108)=TRUE,IF(SEARCH(AW$1,$A108)&gt;0,TRUE,FALSE)),"")</f>
        <v/>
      </c>
      <c r="AX108" s="17" t="str">
        <f>IFERROR(AND(OR(AO1:AX107,$BK108)=TRUE,IF(SEARCH(AX$1,$A108)&gt;0,TRUE,FALSE)),"")</f>
        <v/>
      </c>
      <c r="AY108" s="17" t="str">
        <f>IFERROR(AND(OR(AO1:AY107,$BK108)=TRUE,IF(SEARCH(AY$1,$A108)&gt;0,TRUE,FALSE)),"")</f>
        <v/>
      </c>
      <c r="AZ108" s="17" t="str">
        <f>IFERROR(AND(OR(AO1:AZ107,$BK108)=TRUE,IF(SEARCH(AZ$1,$A108)&gt;0,TRUE,FALSE)),"")</f>
        <v/>
      </c>
      <c r="BA108" s="17" t="str">
        <f>IFERROR(AND(OR(AO1:BA107,$BK108)=TRUE,IF(SEARCH(BA$1,$A108)&gt;0,TRUE,FALSE)),"")</f>
        <v/>
      </c>
      <c r="BB108" s="17" t="str">
        <f>IFERROR(AND(OR(AO1:BB107,$BK108)=TRUE,IF(SEARCH(BB$1,$A108)&gt;0,TRUE,FALSE)),"")</f>
        <v/>
      </c>
      <c r="BC108" s="17" t="str">
        <f>IFERROR(AND(OR(AO1:BC107,$BK108)=TRUE,IF(SEARCH(BC$1,$A108)&gt;0,TRUE,FALSE)),"")</f>
        <v/>
      </c>
      <c r="BD108" s="17" t="str">
        <f>IFERROR(AND(OR(AO1:BD107,$BK108)=TRUE,IF(SEARCH(BD$1,$A108)&gt;0,TRUE,FALSE)),"")</f>
        <v/>
      </c>
      <c r="BE108" s="17" t="str">
        <f>IFERROR(AND(OR(AO1:BE107,$BK108)=TRUE,IF(SEARCH(BE$1,$A108)&gt;0,TRUE,FALSE)),"")</f>
        <v/>
      </c>
      <c r="BF108" s="17" t="str">
        <f>IFERROR(AND(OR(AO1:BF107,$BK108)=TRUE,IF(SEARCH(BF$1,$A108)&gt;0,TRUE,FALSE)),"")</f>
        <v/>
      </c>
      <c r="BG108" s="17" t="str">
        <f>IFERROR(AND(OR(AO1:BG107,$BK108)=TRUE,IF(SEARCH(BG$1,$A108)&gt;0,TRUE,FALSE)),"")</f>
        <v/>
      </c>
      <c r="BH108" s="17" t="str">
        <f>IFERROR(AND(OR(AO1:BH107,$BK108)=TRUE,IF(SEARCH(BH$1,$A108)&gt;0,TRUE,FALSE)),"")</f>
        <v/>
      </c>
      <c r="BI108" s="17">
        <f t="shared" si="5"/>
        <v>0</v>
      </c>
      <c r="BJ108" s="17" t="b">
        <f t="shared" si="6"/>
        <v>0</v>
      </c>
      <c r="BK108" s="17" t="b">
        <f t="shared" si="7"/>
        <v>0</v>
      </c>
      <c r="BL108" s="17" t="b">
        <f t="shared" si="8"/>
        <v>0</v>
      </c>
      <c r="BM108" s="17" t="b">
        <f>IF(D108&gt;INDEX('Overview (RESPONSES REQUIRED)'!$F$60:$F$63,MATCH(E108,'Overview (RESPONSES REQUIRED)'!$B$60:$B$63,0)),FALSE,TRUE)</f>
        <v>0</v>
      </c>
      <c r="BN108" s="17" t="b">
        <f>IF(INDEX('Overview (RESPONSES REQUIRED)'!$D$60:$D$63,MATCH(E108,'Overview (RESPONSES REQUIRED)'!$B$60:$B$63,0)) = "Y", TRUE, FALSE)</f>
        <v>0</v>
      </c>
      <c r="BO108" s="17" t="str">
        <f t="shared" si="9"/>
        <v>N</v>
      </c>
    </row>
    <row r="109" spans="1:67" ht="27" x14ac:dyDescent="0.15">
      <c r="A109" s="17" t="s">
        <v>2532</v>
      </c>
      <c r="B109" s="17">
        <v>3</v>
      </c>
      <c r="C109" s="17">
        <v>2</v>
      </c>
      <c r="D109" s="17">
        <v>10</v>
      </c>
      <c r="E109" s="17" t="s">
        <v>2424</v>
      </c>
      <c r="F109" s="17" t="str">
        <f>IF('ENDC-NRCA'!S112="Y", "Y", IF('ENDC-NRCA'!S112="N", "N", 0))</f>
        <v>N</v>
      </c>
      <c r="G109" s="17" t="b">
        <f>IFERROR(AND(OR(G1:H108,$BK109)=TRUE,IF(SEARCH(G$1,$A109)&gt;0,TRUE,FALSE)),"")</f>
        <v>0</v>
      </c>
      <c r="H109" s="17" t="str">
        <f>IFERROR(AND(OR(H1:H108,$BK109)=TRUE,IF(SEARCH(H$1,$A109)&gt;0,TRUE,FALSE)),"")</f>
        <v/>
      </c>
      <c r="I109" s="17" t="str">
        <f>IFERROR(AND(OR(I1:L108,$BK109)=TRUE,IF(SEARCH(I$1,$A109)&gt;0,TRUE,FALSE)),"")</f>
        <v/>
      </c>
      <c r="J109" s="17" t="b">
        <f>IFERROR(AND(OR(J1:L108,$BK109)=TRUE,IF(SEARCH(J$1,$A109)&gt;0,TRUE,FALSE)),"")</f>
        <v>0</v>
      </c>
      <c r="K109" s="17" t="str">
        <f>IFERROR(AND(OR(K1:L108,$BK109)=TRUE,IF(SEARCH(K$1,$A109)&gt;0,TRUE,FALSE)),"")</f>
        <v/>
      </c>
      <c r="L109" s="17" t="str">
        <f>IFERROR(AND(OR(L1:L108,$BK109)=TRUE,IF(SEARCH(L$1,$A109)&gt;0,TRUE,FALSE)),"")</f>
        <v/>
      </c>
      <c r="M109" s="17" t="b">
        <f>IFERROR(AND(OR(M1:M108,$BK109)=TRUE,IF(SEARCH(M$1,$A109)&gt;0,TRUE,FALSE)),"")</f>
        <v>0</v>
      </c>
      <c r="N109" s="17" t="str">
        <f>IFERROR(AND(OR(N1:Q108,$BK109)=TRUE,IF(SEARCH(N$1,$A109)&gt;0,TRUE,FALSE)),"")</f>
        <v/>
      </c>
      <c r="O109" s="17" t="b">
        <f>IFERROR(AND(OR(O1:Q108,$BK109)=TRUE,IF(SEARCH(O$1,$A109)&gt;0,TRUE,FALSE)),"")</f>
        <v>0</v>
      </c>
      <c r="P109" s="17" t="str">
        <f>IFERROR(AND(OR(P1:Q108,$BK109)=TRUE,IF(SEARCH(P$1,$A109)&gt;0,TRUE,FALSE)),"")</f>
        <v/>
      </c>
      <c r="Q109" s="17" t="str">
        <f>IFERROR(AND(OR(Q1:Q108,$BK109)=TRUE,IF(SEARCH(Q$1,$A109)&gt;0,TRUE,FALSE)),"")</f>
        <v/>
      </c>
      <c r="R109" s="17" t="str">
        <f>IFERROR(AND(OR(R1:S108,$BK109)=TRUE,IF(SEARCH(R$1,$A109)&gt;0,TRUE,FALSE)),"")</f>
        <v/>
      </c>
      <c r="S109" s="17" t="str">
        <f>IFERROR(AND(OR(S1:S108,$BK109)=TRUE,IF(SEARCH(S$1,$A109)&gt;0,TRUE,FALSE)),"")</f>
        <v/>
      </c>
      <c r="T109" s="17" t="str">
        <f>IFERROR(AND(OR(T1:T108,$BK109)=TRUE,IF(SEARCH(T$1,$A109)&gt;0,TRUE,FALSE)),"")</f>
        <v/>
      </c>
      <c r="U109" s="17" t="str">
        <f>IFERROR(AND(OR(U1:V108,$BK109)=TRUE,IF(SEARCH(U$1,$A109)&gt;0,TRUE,FALSE)),"")</f>
        <v/>
      </c>
      <c r="V109" s="17" t="str">
        <f>IFERROR(AND(OR(V1:V108,$BK109)=TRUE,IF(SEARCH(V$1,$A109)&gt;0,TRUE,FALSE)),"")</f>
        <v/>
      </c>
      <c r="W109" s="17" t="str">
        <f>IFERROR(AND(OR(W1:Z108,$BK109)=TRUE,IF(SEARCH(W$1,$A109)&gt;0,TRUE,FALSE)),"")</f>
        <v/>
      </c>
      <c r="X109" s="17" t="str">
        <f>IFERROR(AND(OR(X1:Z108,$BK109)=TRUE,IF(SEARCH(X$1,$A109)&gt;0,TRUE,FALSE)),"")</f>
        <v/>
      </c>
      <c r="Y109" s="17" t="str">
        <f>IFERROR(AND(OR(Y1:Z108,$BK109)=TRUE,IF(SEARCH(Y$1,$A109)&gt;0,TRUE,FALSE)),"")</f>
        <v/>
      </c>
      <c r="Z109" s="17" t="str">
        <f>IFERROR(AND(OR(Z1:Z108,$BK109)=TRUE,IF(SEARCH(Z$1,$A109)&gt;0,TRUE,FALSE)),"")</f>
        <v/>
      </c>
      <c r="AA109" s="17" t="b">
        <f>IFERROR(AND(OR(AA1:AA108,$BK109)=TRUE,IF(SEARCH(AA$1,$A109)&gt;0,TRUE,FALSE)),"")</f>
        <v>0</v>
      </c>
      <c r="AB109" s="17" t="str">
        <f>IFERROR(AND(OR(AB1:AE108,$BK109)=TRUE,IF(SEARCH(AB$1,$A109)&gt;0,TRUE,FALSE)),"")</f>
        <v/>
      </c>
      <c r="AC109" s="17" t="str">
        <f>IFERROR(AND(OR(AC1:AE108,$BK109)=TRUE,IF(SEARCH(AC$1,$A109)&gt;0,TRUE,FALSE)),"")</f>
        <v/>
      </c>
      <c r="AD109" s="17" t="str">
        <f>IFERROR(AND(OR(AD1:AE108,$BK109)=TRUE,IF(SEARCH(AD$1,$A109)&gt;0,TRUE,FALSE)),"")</f>
        <v/>
      </c>
      <c r="AE109" s="17" t="str">
        <f>IFERROR(AND(OR(AE1:AE108,$BK109)=TRUE,IF(SEARCH(AE$1,$A109)&gt;0,TRUE,FALSE)),"")</f>
        <v/>
      </c>
      <c r="AF109" s="17" t="str">
        <f>IFERROR(AND(OR(AF1:AG108,$BK109)=TRUE,IF(SEARCH(AF$1,$A109)&gt;0,TRUE,FALSE)),"")</f>
        <v/>
      </c>
      <c r="AG109" s="17" t="str">
        <f>IFERROR(AND(OR(AG1:AG108,$BK109)=TRUE,IF(SEARCH(AG$1,$A109)&gt;0,TRUE,FALSE)),"")</f>
        <v/>
      </c>
      <c r="AH109" s="17" t="str">
        <f>IFERROR(AND(OR(AH1:AH108,$BK109)=TRUE,IF(SEARCH(AH$1,$A109)&gt;0,TRUE,FALSE)),"")</f>
        <v/>
      </c>
      <c r="AI109" s="17" t="b">
        <f>IFERROR(AND(OR(AI1:AL108,$BK109)=TRUE,IF(SEARCH(AI$1,$A109)&gt;0,TRUE,FALSE)),"")</f>
        <v>0</v>
      </c>
      <c r="AJ109" s="17" t="str">
        <f>IFERROR(AND(OR(AJ1:AL108,$BK109)=TRUE,IF(SEARCH(AJ$1,$A109)&gt;0,TRUE,FALSE)),"")</f>
        <v/>
      </c>
      <c r="AK109" s="17" t="str">
        <f>IFERROR(AND(OR(AK1:AL108,$BK109)=TRUE,IF(SEARCH(AK$1,$A109)&gt;0,TRUE,FALSE)),"")</f>
        <v/>
      </c>
      <c r="AL109" s="17" t="str">
        <f>IFERROR(AND(OR(AL1:AL108,$BK109)=TRUE,IF(SEARCH(AL$1,$A109)&gt;0,TRUE,FALSE)),"")</f>
        <v/>
      </c>
      <c r="AM109" s="17" t="str">
        <f>IFERROR(AND(OR(AM1:AO108,$BK109)=TRUE,IF(SEARCH(AM$1,$A109)&gt;0,TRUE,FALSE)),"")</f>
        <v/>
      </c>
      <c r="AN109" s="17" t="str">
        <f>IFERROR(AND(OR(AN1:AO108,$BK109)=TRUE,IF(SEARCH(AN$1,$A109)&gt;0,TRUE,FALSE)),"")</f>
        <v/>
      </c>
      <c r="AO109" s="17" t="str">
        <f>IFERROR(AND(OR(AO1:AO108,$BK109)=TRUE,IF(SEARCH(AO$1,$A109)&gt;0,TRUE,FALSE)),"")</f>
        <v/>
      </c>
      <c r="AP109" s="17" t="str">
        <f>IFERROR(AND(OR(AO1:AP108,$BK109)=TRUE,IF(SEARCH(AP$1,$A109)&gt;0,TRUE,FALSE)),"")</f>
        <v/>
      </c>
      <c r="AQ109" s="17" t="str">
        <f>IFERROR(AND(OR(AO1:AQ108,$BK109)=TRUE,IF(SEARCH(AQ$1,$A109)&gt;0,TRUE,FALSE)),"")</f>
        <v/>
      </c>
      <c r="AR109" s="17" t="str">
        <f>IFERROR(AND(OR(AO1:AR108,$BK109)=TRUE,IF(SEARCH(AR$1,$A109)&gt;0,TRUE,FALSE)),"")</f>
        <v/>
      </c>
      <c r="AS109" s="17" t="str">
        <f>IFERROR(AND(OR(AO1:AS108,$BK109)=TRUE,IF(SEARCH(AS$1,$A109)&gt;0,TRUE,FALSE)),"")</f>
        <v/>
      </c>
      <c r="AT109" s="17" t="str">
        <f>IFERROR(AND(OR(AO1:AT108,$BK109)=TRUE,IF(SEARCH(AT$1,$A109)&gt;0,TRUE,FALSE)),"")</f>
        <v/>
      </c>
      <c r="AU109" s="17" t="str">
        <f>IFERROR(AND(OR(AO1:AU108,$BK109)=TRUE,IF(SEARCH(AU$1,$A109)&gt;0,TRUE,FALSE)),"")</f>
        <v/>
      </c>
      <c r="AV109" s="17" t="str">
        <f>IFERROR(AND(OR(AO1:AV108,$BK109)=TRUE,IF(SEARCH(AV$1,$A109)&gt;0,TRUE,FALSE)),"")</f>
        <v/>
      </c>
      <c r="AW109" s="17" t="str">
        <f>IFERROR(AND(OR(AO1:AW108,$BK109)=TRUE,IF(SEARCH(AW$1,$A109)&gt;0,TRUE,FALSE)),"")</f>
        <v/>
      </c>
      <c r="AX109" s="17" t="str">
        <f>IFERROR(AND(OR(AO1:AX108,$BK109)=TRUE,IF(SEARCH(AX$1,$A109)&gt;0,TRUE,FALSE)),"")</f>
        <v/>
      </c>
      <c r="AY109" s="17" t="str">
        <f>IFERROR(AND(OR(AO1:AY108,$BK109)=TRUE,IF(SEARCH(AY$1,$A109)&gt;0,TRUE,FALSE)),"")</f>
        <v/>
      </c>
      <c r="AZ109" s="17" t="str">
        <f>IFERROR(AND(OR(AO1:AZ108,$BK109)=TRUE,IF(SEARCH(AZ$1,$A109)&gt;0,TRUE,FALSE)),"")</f>
        <v/>
      </c>
      <c r="BA109" s="17" t="str">
        <f>IFERROR(AND(OR(AO1:BA108,$BK109)=TRUE,IF(SEARCH(BA$1,$A109)&gt;0,TRUE,FALSE)),"")</f>
        <v/>
      </c>
      <c r="BB109" s="17" t="str">
        <f>IFERROR(AND(OR(AO1:BB108,$BK109)=TRUE,IF(SEARCH(BB$1,$A109)&gt;0,TRUE,FALSE)),"")</f>
        <v/>
      </c>
      <c r="BC109" s="17" t="str">
        <f>IFERROR(AND(OR(AO1:BC108,$BK109)=TRUE,IF(SEARCH(BC$1,$A109)&gt;0,TRUE,FALSE)),"")</f>
        <v/>
      </c>
      <c r="BD109" s="17" t="str">
        <f>IFERROR(AND(OR(AO1:BD108,$BK109)=TRUE,IF(SEARCH(BD$1,$A109)&gt;0,TRUE,FALSE)),"")</f>
        <v/>
      </c>
      <c r="BE109" s="17" t="str">
        <f>IFERROR(AND(OR(AO1:BE108,$BK109)=TRUE,IF(SEARCH(BE$1,$A109)&gt;0,TRUE,FALSE)),"")</f>
        <v/>
      </c>
      <c r="BF109" s="17" t="str">
        <f>IFERROR(AND(OR(AO1:BF108,$BK109)=TRUE,IF(SEARCH(BF$1,$A109)&gt;0,TRUE,FALSE)),"")</f>
        <v/>
      </c>
      <c r="BG109" s="17" t="str">
        <f>IFERROR(AND(OR(AO1:BG108,$BK109)=TRUE,IF(SEARCH(BG$1,$A109)&gt;0,TRUE,FALSE)),"")</f>
        <v/>
      </c>
      <c r="BH109" s="17" t="str">
        <f>IFERROR(AND(OR(AO1:BH108,$BK109)=TRUE,IF(SEARCH(BH$1,$A109)&gt;0,TRUE,FALSE)),"")</f>
        <v/>
      </c>
      <c r="BI109" s="17">
        <f t="shared" si="5"/>
        <v>0</v>
      </c>
      <c r="BJ109" s="17" t="b">
        <f t="shared" si="6"/>
        <v>0</v>
      </c>
      <c r="BK109" s="17" t="b">
        <f t="shared" si="7"/>
        <v>0</v>
      </c>
      <c r="BL109" s="17" t="b">
        <f t="shared" si="8"/>
        <v>0</v>
      </c>
      <c r="BM109" s="17" t="b">
        <f>IF(D109&gt;INDEX('Overview (RESPONSES REQUIRED)'!$F$60:$F$63,MATCH(E109,'Overview (RESPONSES REQUIRED)'!$B$60:$B$63,0)),FALSE,TRUE)</f>
        <v>0</v>
      </c>
      <c r="BN109" s="17" t="b">
        <f>IF(INDEX('Overview (RESPONSES REQUIRED)'!$D$60:$D$63,MATCH(E109,'Overview (RESPONSES REQUIRED)'!$B$60:$B$63,0)) = "Y", TRUE, FALSE)</f>
        <v>0</v>
      </c>
      <c r="BO109" s="17" t="str">
        <f t="shared" si="9"/>
        <v>N</v>
      </c>
    </row>
    <row r="110" spans="1:67" ht="27" x14ac:dyDescent="0.15">
      <c r="A110" s="17" t="s">
        <v>2533</v>
      </c>
      <c r="B110" s="17">
        <v>3</v>
      </c>
      <c r="C110" s="17">
        <v>2</v>
      </c>
      <c r="D110" s="17">
        <v>10</v>
      </c>
      <c r="E110" s="17" t="s">
        <v>2458</v>
      </c>
      <c r="F110" s="17" t="str">
        <f>IF('ENDC-NRCA'!S113="Y", "Y", IF('ENDC-NRCA'!S113="N", "N", 0))</f>
        <v>N</v>
      </c>
      <c r="G110" s="17" t="str">
        <f>IFERROR(AND(OR(G1:H109,$BK110)=TRUE,IF(SEARCH(G$1,$A110)&gt;0,TRUE,FALSE)),"")</f>
        <v/>
      </c>
      <c r="H110" s="17" t="b">
        <f>IFERROR(AND(OR(H1:H109,$BK110)=TRUE,IF(SEARCH(H$1,$A110)&gt;0,TRUE,FALSE)),"")</f>
        <v>0</v>
      </c>
      <c r="I110" s="17" t="str">
        <f>IFERROR(AND(OR(I1:L109,$BK110)=TRUE,IF(SEARCH(I$1,$A110)&gt;0,TRUE,FALSE)),"")</f>
        <v/>
      </c>
      <c r="J110" s="17" t="b">
        <f>IFERROR(AND(OR(J1:L109,$BK110)=TRUE,IF(SEARCH(J$1,$A110)&gt;0,TRUE,FALSE)),"")</f>
        <v>0</v>
      </c>
      <c r="K110" s="17" t="str">
        <f>IFERROR(AND(OR(K1:L109,$BK110)=TRUE,IF(SEARCH(K$1,$A110)&gt;0,TRUE,FALSE)),"")</f>
        <v/>
      </c>
      <c r="L110" s="17" t="str">
        <f>IFERROR(AND(OR(L1:L109,$BK110)=TRUE,IF(SEARCH(L$1,$A110)&gt;0,TRUE,FALSE)),"")</f>
        <v/>
      </c>
      <c r="M110" s="17" t="str">
        <f>IFERROR(AND(OR(M1:M109,$BK110)=TRUE,IF(SEARCH(M$1,$A110)&gt;0,TRUE,FALSE)),"")</f>
        <v/>
      </c>
      <c r="N110" s="17" t="b">
        <f>IFERROR(AND(OR(N1:Q109,$BK110)=TRUE,IF(SEARCH(N$1,$A110)&gt;0,TRUE,FALSE)),"")</f>
        <v>0</v>
      </c>
      <c r="O110" s="17" t="str">
        <f>IFERROR(AND(OR(O1:Q109,$BK110)=TRUE,IF(SEARCH(O$1,$A110)&gt;0,TRUE,FALSE)),"")</f>
        <v/>
      </c>
      <c r="P110" s="17" t="str">
        <f>IFERROR(AND(OR(P1:Q109,$BK110)=TRUE,IF(SEARCH(P$1,$A110)&gt;0,TRUE,FALSE)),"")</f>
        <v/>
      </c>
      <c r="Q110" s="17" t="str">
        <f>IFERROR(AND(OR(Q1:Q109,$BK110)=TRUE,IF(SEARCH(Q$1,$A110)&gt;0,TRUE,FALSE)),"")</f>
        <v/>
      </c>
      <c r="R110" s="17" t="b">
        <f>IFERROR(AND(OR(R1:S109,$BK110)=TRUE,IF(SEARCH(R$1,$A110)&gt;0,TRUE,FALSE)),"")</f>
        <v>0</v>
      </c>
      <c r="S110" s="17" t="str">
        <f>IFERROR(AND(OR(S1:S109,$BK110)=TRUE,IF(SEARCH(S$1,$A110)&gt;0,TRUE,FALSE)),"")</f>
        <v/>
      </c>
      <c r="T110" s="17" t="str">
        <f>IFERROR(AND(OR(T1:T109,$BK110)=TRUE,IF(SEARCH(T$1,$A110)&gt;0,TRUE,FALSE)),"")</f>
        <v/>
      </c>
      <c r="U110" s="17" t="str">
        <f>IFERROR(AND(OR(U1:V109,$BK110)=TRUE,IF(SEARCH(U$1,$A110)&gt;0,TRUE,FALSE)),"")</f>
        <v/>
      </c>
      <c r="V110" s="17" t="str">
        <f>IFERROR(AND(OR(V1:V109,$BK110)=TRUE,IF(SEARCH(V$1,$A110)&gt;0,TRUE,FALSE)),"")</f>
        <v/>
      </c>
      <c r="W110" s="17" t="str">
        <f>IFERROR(AND(OR(W1:Z109,$BK110)=TRUE,IF(SEARCH(W$1,$A110)&gt;0,TRUE,FALSE)),"")</f>
        <v/>
      </c>
      <c r="X110" s="17" t="str">
        <f>IFERROR(AND(OR(X1:Z109,$BK110)=TRUE,IF(SEARCH(X$1,$A110)&gt;0,TRUE,FALSE)),"")</f>
        <v/>
      </c>
      <c r="Y110" s="17" t="str">
        <f>IFERROR(AND(OR(Y1:Z109,$BK110)=TRUE,IF(SEARCH(Y$1,$A110)&gt;0,TRUE,FALSE)),"")</f>
        <v/>
      </c>
      <c r="Z110" s="17" t="str">
        <f>IFERROR(AND(OR(Z1:Z109,$BK110)=TRUE,IF(SEARCH(Z$1,$A110)&gt;0,TRUE,FALSE)),"")</f>
        <v/>
      </c>
      <c r="AA110" s="17" t="str">
        <f>IFERROR(AND(OR(AA1:AA109,$BK110)=TRUE,IF(SEARCH(AA$1,$A110)&gt;0,TRUE,FALSE)),"")</f>
        <v/>
      </c>
      <c r="AB110" s="17" t="str">
        <f>IFERROR(AND(OR(AB1:AE109,$BK110)=TRUE,IF(SEARCH(AB$1,$A110)&gt;0,TRUE,FALSE)),"")</f>
        <v/>
      </c>
      <c r="AC110" s="17" t="str">
        <f>IFERROR(AND(OR(AC1:AE109,$BK110)=TRUE,IF(SEARCH(AC$1,$A110)&gt;0,TRUE,FALSE)),"")</f>
        <v/>
      </c>
      <c r="AD110" s="17" t="str">
        <f>IFERROR(AND(OR(AD1:AE109,$BK110)=TRUE,IF(SEARCH(AD$1,$A110)&gt;0,TRUE,FALSE)),"")</f>
        <v/>
      </c>
      <c r="AE110" s="17" t="str">
        <f>IFERROR(AND(OR(AE1:AE109,$BK110)=TRUE,IF(SEARCH(AE$1,$A110)&gt;0,TRUE,FALSE)),"")</f>
        <v/>
      </c>
      <c r="AF110" s="17" t="b">
        <f>IFERROR(AND(OR(AF1:AG109,$BK110)=TRUE,IF(SEARCH(AF$1,$A110)&gt;0,TRUE,FALSE)),"")</f>
        <v>0</v>
      </c>
      <c r="AG110" s="17" t="str">
        <f>IFERROR(AND(OR(AG1:AG109,$BK110)=TRUE,IF(SEARCH(AG$1,$A110)&gt;0,TRUE,FALSE)),"")</f>
        <v/>
      </c>
      <c r="AH110" s="17" t="str">
        <f>IFERROR(AND(OR(AH1:AH109,$BK110)=TRUE,IF(SEARCH(AH$1,$A110)&gt;0,TRUE,FALSE)),"")</f>
        <v/>
      </c>
      <c r="AI110" s="17" t="b">
        <f>IFERROR(AND(OR(AI1:AL109,$BK110)=TRUE,IF(SEARCH(AI$1,$A110)&gt;0,TRUE,FALSE)),"")</f>
        <v>0</v>
      </c>
      <c r="AJ110" s="17" t="str">
        <f>IFERROR(AND(OR(AJ1:AL109,$BK110)=TRUE,IF(SEARCH(AJ$1,$A110)&gt;0,TRUE,FALSE)),"")</f>
        <v/>
      </c>
      <c r="AK110" s="17" t="str">
        <f>IFERROR(AND(OR(AK1:AL109,$BK110)=TRUE,IF(SEARCH(AK$1,$A110)&gt;0,TRUE,FALSE)),"")</f>
        <v/>
      </c>
      <c r="AL110" s="17" t="str">
        <f>IFERROR(AND(OR(AL1:AL109,$BK110)=TRUE,IF(SEARCH(AL$1,$A110)&gt;0,TRUE,FALSE)),"")</f>
        <v/>
      </c>
      <c r="AM110" s="17" t="str">
        <f>IFERROR(AND(OR(AM1:AO109,$BK110)=TRUE,IF(SEARCH(AM$1,$A110)&gt;0,TRUE,FALSE)),"")</f>
        <v/>
      </c>
      <c r="AN110" s="17" t="str">
        <f>IFERROR(AND(OR(AN1:AO109,$BK110)=TRUE,IF(SEARCH(AN$1,$A110)&gt;0,TRUE,FALSE)),"")</f>
        <v/>
      </c>
      <c r="AO110" s="17" t="str">
        <f>IFERROR(AND(OR(AO1:AO109,$BK110)=TRUE,IF(SEARCH(AO$1,$A110)&gt;0,TRUE,FALSE)),"")</f>
        <v/>
      </c>
      <c r="AP110" s="17" t="str">
        <f>IFERROR(AND(OR(AO1:AP109,$BK110)=TRUE,IF(SEARCH(AP$1,$A110)&gt;0,TRUE,FALSE)),"")</f>
        <v/>
      </c>
      <c r="AQ110" s="17" t="str">
        <f>IFERROR(AND(OR(AO1:AQ109,$BK110)=TRUE,IF(SEARCH(AQ$1,$A110)&gt;0,TRUE,FALSE)),"")</f>
        <v/>
      </c>
      <c r="AR110" s="17" t="str">
        <f>IFERROR(AND(OR(AO1:AR109,$BK110)=TRUE,IF(SEARCH(AR$1,$A110)&gt;0,TRUE,FALSE)),"")</f>
        <v/>
      </c>
      <c r="AS110" s="17" t="str">
        <f>IFERROR(AND(OR(AO1:AS109,$BK110)=TRUE,IF(SEARCH(AS$1,$A110)&gt;0,TRUE,FALSE)),"")</f>
        <v/>
      </c>
      <c r="AT110" s="17" t="str">
        <f>IFERROR(AND(OR(AO1:AT109,$BK110)=TRUE,IF(SEARCH(AT$1,$A110)&gt;0,TRUE,FALSE)),"")</f>
        <v/>
      </c>
      <c r="AU110" s="17" t="str">
        <f>IFERROR(AND(OR(AO1:AU109,$BK110)=TRUE,IF(SEARCH(AU$1,$A110)&gt;0,TRUE,FALSE)),"")</f>
        <v/>
      </c>
      <c r="AV110" s="17" t="str">
        <f>IFERROR(AND(OR(AO1:AV109,$BK110)=TRUE,IF(SEARCH(AV$1,$A110)&gt;0,TRUE,FALSE)),"")</f>
        <v/>
      </c>
      <c r="AW110" s="17" t="str">
        <f>IFERROR(AND(OR(AO1:AW109,$BK110)=TRUE,IF(SEARCH(AW$1,$A110)&gt;0,TRUE,FALSE)),"")</f>
        <v/>
      </c>
      <c r="AX110" s="17" t="str">
        <f>IFERROR(AND(OR(AO1:AX109,$BK110)=TRUE,IF(SEARCH(AX$1,$A110)&gt;0,TRUE,FALSE)),"")</f>
        <v/>
      </c>
      <c r="AY110" s="17" t="str">
        <f>IFERROR(AND(OR(AO1:AY109,$BK110)=TRUE,IF(SEARCH(AY$1,$A110)&gt;0,TRUE,FALSE)),"")</f>
        <v/>
      </c>
      <c r="AZ110" s="17" t="str">
        <f>IFERROR(AND(OR(AO1:AZ109,$BK110)=TRUE,IF(SEARCH(AZ$1,$A110)&gt;0,TRUE,FALSE)),"")</f>
        <v/>
      </c>
      <c r="BA110" s="17" t="str">
        <f>IFERROR(AND(OR(AO1:BA109,$BK110)=TRUE,IF(SEARCH(BA$1,$A110)&gt;0,TRUE,FALSE)),"")</f>
        <v/>
      </c>
      <c r="BB110" s="17" t="str">
        <f>IFERROR(AND(OR(AO1:BB109,$BK110)=TRUE,IF(SEARCH(BB$1,$A110)&gt;0,TRUE,FALSE)),"")</f>
        <v/>
      </c>
      <c r="BC110" s="17" t="str">
        <f>IFERROR(AND(OR(AO1:BC109,$BK110)=TRUE,IF(SEARCH(BC$1,$A110)&gt;0,TRUE,FALSE)),"")</f>
        <v/>
      </c>
      <c r="BD110" s="17" t="str">
        <f>IFERROR(AND(OR(AO1:BD109,$BK110)=TRUE,IF(SEARCH(BD$1,$A110)&gt;0,TRUE,FALSE)),"")</f>
        <v/>
      </c>
      <c r="BE110" s="17" t="str">
        <f>IFERROR(AND(OR(AO1:BE109,$BK110)=TRUE,IF(SEARCH(BE$1,$A110)&gt;0,TRUE,FALSE)),"")</f>
        <v/>
      </c>
      <c r="BF110" s="17" t="str">
        <f>IFERROR(AND(OR(AO1:BF109,$BK110)=TRUE,IF(SEARCH(BF$1,$A110)&gt;0,TRUE,FALSE)),"")</f>
        <v/>
      </c>
      <c r="BG110" s="17" t="str">
        <f>IFERROR(AND(OR(AO1:BG109,$BK110)=TRUE,IF(SEARCH(BG$1,$A110)&gt;0,TRUE,FALSE)),"")</f>
        <v/>
      </c>
      <c r="BH110" s="17" t="str">
        <f>IFERROR(AND(OR(AO1:BH109,$BK110)=TRUE,IF(SEARCH(BH$1,$A110)&gt;0,TRUE,FALSE)),"")</f>
        <v/>
      </c>
      <c r="BI110" s="17">
        <f t="shared" si="5"/>
        <v>0</v>
      </c>
      <c r="BJ110" s="17" t="b">
        <f t="shared" si="6"/>
        <v>0</v>
      </c>
      <c r="BK110" s="17" t="b">
        <f t="shared" si="7"/>
        <v>0</v>
      </c>
      <c r="BL110" s="17" t="b">
        <f t="shared" si="8"/>
        <v>0</v>
      </c>
      <c r="BM110" s="17" t="b">
        <f>IF(D110&gt;INDEX('Overview (RESPONSES REQUIRED)'!$F$60:$F$63,MATCH(E110,'Overview (RESPONSES REQUIRED)'!$B$60:$B$63,0)),FALSE,TRUE)</f>
        <v>0</v>
      </c>
      <c r="BN110" s="17" t="b">
        <f>IF(INDEX('Overview (RESPONSES REQUIRED)'!$D$60:$D$63,MATCH(E110,'Overview (RESPONSES REQUIRED)'!$B$60:$B$63,0)) = "Y", TRUE, FALSE)</f>
        <v>0</v>
      </c>
      <c r="BO110" s="17" t="str">
        <f t="shared" si="9"/>
        <v>N</v>
      </c>
    </row>
    <row r="111" spans="1:67" ht="27" x14ac:dyDescent="0.15">
      <c r="A111" s="17" t="s">
        <v>2534</v>
      </c>
      <c r="B111" s="17">
        <v>3</v>
      </c>
      <c r="C111" s="17">
        <v>2</v>
      </c>
      <c r="D111" s="17">
        <v>10</v>
      </c>
      <c r="E111" s="17" t="s">
        <v>2458</v>
      </c>
      <c r="F111" s="17" t="str">
        <f>IF('ENDC-NRCA'!S114="Y", "Y", IF('ENDC-NRCA'!S114="N", "N", 0))</f>
        <v>N</v>
      </c>
      <c r="G111" s="17" t="str">
        <f>IFERROR(AND(OR(G1:H110,$BK111)=TRUE,IF(SEARCH(G$1,$A111)&gt;0,TRUE,FALSE)),"")</f>
        <v/>
      </c>
      <c r="H111" s="17" t="b">
        <f>IFERROR(AND(OR(H1:H110,$BK111)=TRUE,IF(SEARCH(H$1,$A111)&gt;0,TRUE,FALSE)),"")</f>
        <v>0</v>
      </c>
      <c r="I111" s="17" t="b">
        <f>IFERROR(AND(OR(I1:L110,$BK111)=TRUE,IF(SEARCH(I$1,$A111)&gt;0,TRUE,FALSE)),"")</f>
        <v>0</v>
      </c>
      <c r="J111" s="17" t="str">
        <f>IFERROR(AND(OR(J1:L110,$BK111)=TRUE,IF(SEARCH(J$1,$A111)&gt;0,TRUE,FALSE)),"")</f>
        <v/>
      </c>
      <c r="K111" s="17" t="str">
        <f>IFERROR(AND(OR(K1:L110,$BK111)=TRUE,IF(SEARCH(K$1,$A111)&gt;0,TRUE,FALSE)),"")</f>
        <v/>
      </c>
      <c r="L111" s="17" t="str">
        <f>IFERROR(AND(OR(L1:L110,$BK111)=TRUE,IF(SEARCH(L$1,$A111)&gt;0,TRUE,FALSE)),"")</f>
        <v/>
      </c>
      <c r="M111" s="17" t="str">
        <f>IFERROR(AND(OR(M1:M110,$BK111)=TRUE,IF(SEARCH(M$1,$A111)&gt;0,TRUE,FALSE)),"")</f>
        <v/>
      </c>
      <c r="N111" s="17" t="str">
        <f>IFERROR(AND(OR(N1:Q110,$BK111)=TRUE,IF(SEARCH(N$1,$A111)&gt;0,TRUE,FALSE)),"")</f>
        <v/>
      </c>
      <c r="O111" s="17" t="b">
        <f>IFERROR(AND(OR(O1:Q110,$BK111)=TRUE,IF(SEARCH(O$1,$A111)&gt;0,TRUE,FALSE)),"")</f>
        <v>0</v>
      </c>
      <c r="P111" s="17" t="str">
        <f>IFERROR(AND(OR(P1:Q110,$BK111)=TRUE,IF(SEARCH(P$1,$A111)&gt;0,TRUE,FALSE)),"")</f>
        <v/>
      </c>
      <c r="Q111" s="17" t="str">
        <f>IFERROR(AND(OR(Q1:Q110,$BK111)=TRUE,IF(SEARCH(Q$1,$A111)&gt;0,TRUE,FALSE)),"")</f>
        <v/>
      </c>
      <c r="R111" s="17" t="b">
        <f>IFERROR(AND(OR(R1:S110,$BK111)=TRUE,IF(SEARCH(R$1,$A111)&gt;0,TRUE,FALSE)),"")</f>
        <v>0</v>
      </c>
      <c r="S111" s="17" t="str">
        <f>IFERROR(AND(OR(S1:S110,$BK111)=TRUE,IF(SEARCH(S$1,$A111)&gt;0,TRUE,FALSE)),"")</f>
        <v/>
      </c>
      <c r="T111" s="17" t="str">
        <f>IFERROR(AND(OR(T1:T110,$BK111)=TRUE,IF(SEARCH(T$1,$A111)&gt;0,TRUE,FALSE)),"")</f>
        <v/>
      </c>
      <c r="U111" s="17" t="str">
        <f>IFERROR(AND(OR(U1:V110,$BK111)=TRUE,IF(SEARCH(U$1,$A111)&gt;0,TRUE,FALSE)),"")</f>
        <v/>
      </c>
      <c r="V111" s="17" t="str">
        <f>IFERROR(AND(OR(V1:V110,$BK111)=TRUE,IF(SEARCH(V$1,$A111)&gt;0,TRUE,FALSE)),"")</f>
        <v/>
      </c>
      <c r="W111" s="17" t="str">
        <f>IFERROR(AND(OR(W1:Z110,$BK111)=TRUE,IF(SEARCH(W$1,$A111)&gt;0,TRUE,FALSE)),"")</f>
        <v/>
      </c>
      <c r="X111" s="17" t="str">
        <f>IFERROR(AND(OR(X1:Z110,$BK111)=TRUE,IF(SEARCH(X$1,$A111)&gt;0,TRUE,FALSE)),"")</f>
        <v/>
      </c>
      <c r="Y111" s="17" t="str">
        <f>IFERROR(AND(OR(Y1:Z110,$BK111)=TRUE,IF(SEARCH(Y$1,$A111)&gt;0,TRUE,FALSE)),"")</f>
        <v/>
      </c>
      <c r="Z111" s="17" t="str">
        <f>IFERROR(AND(OR(Z1:Z110,$BK111)=TRUE,IF(SEARCH(Z$1,$A111)&gt;0,TRUE,FALSE)),"")</f>
        <v/>
      </c>
      <c r="AA111" s="17" t="str">
        <f>IFERROR(AND(OR(AA1:AA110,$BK111)=TRUE,IF(SEARCH(AA$1,$A111)&gt;0,TRUE,FALSE)),"")</f>
        <v/>
      </c>
      <c r="AB111" s="17" t="str">
        <f>IFERROR(AND(OR(AB1:AE110,$BK111)=TRUE,IF(SEARCH(AB$1,$A111)&gt;0,TRUE,FALSE)),"")</f>
        <v/>
      </c>
      <c r="AC111" s="17" t="str">
        <f>IFERROR(AND(OR(AC1:AE110,$BK111)=TRUE,IF(SEARCH(AC$1,$A111)&gt;0,TRUE,FALSE)),"")</f>
        <v/>
      </c>
      <c r="AD111" s="17" t="str">
        <f>IFERROR(AND(OR(AD1:AE110,$BK111)=TRUE,IF(SEARCH(AD$1,$A111)&gt;0,TRUE,FALSE)),"")</f>
        <v/>
      </c>
      <c r="AE111" s="17" t="str">
        <f>IFERROR(AND(OR(AE1:AE110,$BK111)=TRUE,IF(SEARCH(AE$1,$A111)&gt;0,TRUE,FALSE)),"")</f>
        <v/>
      </c>
      <c r="AF111" s="17" t="b">
        <f>IFERROR(AND(OR(AF1:AG110,$BK111)=TRUE,IF(SEARCH(AF$1,$A111)&gt;0,TRUE,FALSE)),"")</f>
        <v>0</v>
      </c>
      <c r="AG111" s="17" t="str">
        <f>IFERROR(AND(OR(AG1:AG110,$BK111)=TRUE,IF(SEARCH(AG$1,$A111)&gt;0,TRUE,FALSE)),"")</f>
        <v/>
      </c>
      <c r="AH111" s="17" t="str">
        <f>IFERROR(AND(OR(AH1:AH110,$BK111)=TRUE,IF(SEARCH(AH$1,$A111)&gt;0,TRUE,FALSE)),"")</f>
        <v/>
      </c>
      <c r="AI111" s="17" t="b">
        <f>IFERROR(AND(OR(AI1:AL110,$BK111)=TRUE,IF(SEARCH(AI$1,$A111)&gt;0,TRUE,FALSE)),"")</f>
        <v>0</v>
      </c>
      <c r="AJ111" s="17" t="str">
        <f>IFERROR(AND(OR(AJ1:AL110,$BK111)=TRUE,IF(SEARCH(AJ$1,$A111)&gt;0,TRUE,FALSE)),"")</f>
        <v/>
      </c>
      <c r="AK111" s="17" t="str">
        <f>IFERROR(AND(OR(AK1:AL110,$BK111)=TRUE,IF(SEARCH(AK$1,$A111)&gt;0,TRUE,FALSE)),"")</f>
        <v/>
      </c>
      <c r="AL111" s="17" t="str">
        <f>IFERROR(AND(OR(AL1:AL110,$BK111)=TRUE,IF(SEARCH(AL$1,$A111)&gt;0,TRUE,FALSE)),"")</f>
        <v/>
      </c>
      <c r="AM111" s="17" t="str">
        <f>IFERROR(AND(OR(AM1:AO110,$BK111)=TRUE,IF(SEARCH(AM$1,$A111)&gt;0,TRUE,FALSE)),"")</f>
        <v/>
      </c>
      <c r="AN111" s="17" t="str">
        <f>IFERROR(AND(OR(AN1:AO110,$BK111)=TRUE,IF(SEARCH(AN$1,$A111)&gt;0,TRUE,FALSE)),"")</f>
        <v/>
      </c>
      <c r="AO111" s="17" t="str">
        <f>IFERROR(AND(OR(AO1:AO110,$BK111)=TRUE,IF(SEARCH(AO$1,$A111)&gt;0,TRUE,FALSE)),"")</f>
        <v/>
      </c>
      <c r="AP111" s="17" t="str">
        <f>IFERROR(AND(OR(AO1:AP110,$BK111)=TRUE,IF(SEARCH(AP$1,$A111)&gt;0,TRUE,FALSE)),"")</f>
        <v/>
      </c>
      <c r="AQ111" s="17" t="str">
        <f>IFERROR(AND(OR(AO1:AQ110,$BK111)=TRUE,IF(SEARCH(AQ$1,$A111)&gt;0,TRUE,FALSE)),"")</f>
        <v/>
      </c>
      <c r="AR111" s="17" t="str">
        <f>IFERROR(AND(OR(AO1:AR110,$BK111)=TRUE,IF(SEARCH(AR$1,$A111)&gt;0,TRUE,FALSE)),"")</f>
        <v/>
      </c>
      <c r="AS111" s="17" t="str">
        <f>IFERROR(AND(OR(AO1:AS110,$BK111)=TRUE,IF(SEARCH(AS$1,$A111)&gt;0,TRUE,FALSE)),"")</f>
        <v/>
      </c>
      <c r="AT111" s="17" t="str">
        <f>IFERROR(AND(OR(AO1:AT110,$BK111)=TRUE,IF(SEARCH(AT$1,$A111)&gt;0,TRUE,FALSE)),"")</f>
        <v/>
      </c>
      <c r="AU111" s="17" t="str">
        <f>IFERROR(AND(OR(AO1:AU110,$BK111)=TRUE,IF(SEARCH(AU$1,$A111)&gt;0,TRUE,FALSE)),"")</f>
        <v/>
      </c>
      <c r="AV111" s="17" t="str">
        <f>IFERROR(AND(OR(AO1:AV110,$BK111)=TRUE,IF(SEARCH(AV$1,$A111)&gt;0,TRUE,FALSE)),"")</f>
        <v/>
      </c>
      <c r="AW111" s="17" t="str">
        <f>IFERROR(AND(OR(AO1:AW110,$BK111)=TRUE,IF(SEARCH(AW$1,$A111)&gt;0,TRUE,FALSE)),"")</f>
        <v/>
      </c>
      <c r="AX111" s="17" t="str">
        <f>IFERROR(AND(OR(AO1:AX110,$BK111)=TRUE,IF(SEARCH(AX$1,$A111)&gt;0,TRUE,FALSE)),"")</f>
        <v/>
      </c>
      <c r="AY111" s="17" t="str">
        <f>IFERROR(AND(OR(AO1:AY110,$BK111)=TRUE,IF(SEARCH(AY$1,$A111)&gt;0,TRUE,FALSE)),"")</f>
        <v/>
      </c>
      <c r="AZ111" s="17" t="str">
        <f>IFERROR(AND(OR(AO1:AZ110,$BK111)=TRUE,IF(SEARCH(AZ$1,$A111)&gt;0,TRUE,FALSE)),"")</f>
        <v/>
      </c>
      <c r="BA111" s="17" t="str">
        <f>IFERROR(AND(OR(AO1:BA110,$BK111)=TRUE,IF(SEARCH(BA$1,$A111)&gt;0,TRUE,FALSE)),"")</f>
        <v/>
      </c>
      <c r="BB111" s="17" t="str">
        <f>IFERROR(AND(OR(AO1:BB110,$BK111)=TRUE,IF(SEARCH(BB$1,$A111)&gt;0,TRUE,FALSE)),"")</f>
        <v/>
      </c>
      <c r="BC111" s="17" t="str">
        <f>IFERROR(AND(OR(AO1:BC110,$BK111)=TRUE,IF(SEARCH(BC$1,$A111)&gt;0,TRUE,FALSE)),"")</f>
        <v/>
      </c>
      <c r="BD111" s="17" t="str">
        <f>IFERROR(AND(OR(AO1:BD110,$BK111)=TRUE,IF(SEARCH(BD$1,$A111)&gt;0,TRUE,FALSE)),"")</f>
        <v/>
      </c>
      <c r="BE111" s="17" t="str">
        <f>IFERROR(AND(OR(AO1:BE110,$BK111)=TRUE,IF(SEARCH(BE$1,$A111)&gt;0,TRUE,FALSE)),"")</f>
        <v/>
      </c>
      <c r="BF111" s="17" t="str">
        <f>IFERROR(AND(OR(AO1:BF110,$BK111)=TRUE,IF(SEARCH(BF$1,$A111)&gt;0,TRUE,FALSE)),"")</f>
        <v/>
      </c>
      <c r="BG111" s="17" t="str">
        <f>IFERROR(AND(OR(AO1:BG110,$BK111)=TRUE,IF(SEARCH(BG$1,$A111)&gt;0,TRUE,FALSE)),"")</f>
        <v/>
      </c>
      <c r="BH111" s="17" t="str">
        <f>IFERROR(AND(OR(AO1:BH110,$BK111)=TRUE,IF(SEARCH(BH$1,$A111)&gt;0,TRUE,FALSE)),"")</f>
        <v/>
      </c>
      <c r="BI111" s="17">
        <f t="shared" si="5"/>
        <v>0</v>
      </c>
      <c r="BJ111" s="17" t="b">
        <f t="shared" si="6"/>
        <v>0</v>
      </c>
      <c r="BK111" s="17" t="b">
        <f t="shared" si="7"/>
        <v>0</v>
      </c>
      <c r="BL111" s="17" t="b">
        <f t="shared" si="8"/>
        <v>0</v>
      </c>
      <c r="BM111" s="17" t="b">
        <f>IF(D111&gt;INDEX('Overview (RESPONSES REQUIRED)'!$F$60:$F$63,MATCH(E111,'Overview (RESPONSES REQUIRED)'!$B$60:$B$63,0)),FALSE,TRUE)</f>
        <v>0</v>
      </c>
      <c r="BN111" s="17" t="b">
        <f>IF(INDEX('Overview (RESPONSES REQUIRED)'!$D$60:$D$63,MATCH(E111,'Overview (RESPONSES REQUIRED)'!$B$60:$B$63,0)) = "Y", TRUE, FALSE)</f>
        <v>0</v>
      </c>
      <c r="BO111" s="17" t="str">
        <f t="shared" si="9"/>
        <v>N</v>
      </c>
    </row>
    <row r="112" spans="1:67" ht="27" x14ac:dyDescent="0.15">
      <c r="A112" s="17" t="s">
        <v>2535</v>
      </c>
      <c r="B112" s="17">
        <v>3</v>
      </c>
      <c r="C112" s="17">
        <v>2</v>
      </c>
      <c r="D112" s="17">
        <v>10</v>
      </c>
      <c r="E112" s="17" t="s">
        <v>2458</v>
      </c>
      <c r="F112" s="17" t="str">
        <f>IF('ENDC-NRCA'!S115="Y", "Y", IF('ENDC-NRCA'!S115="N", "N", 0))</f>
        <v>N</v>
      </c>
      <c r="G112" s="17" t="b">
        <f>IFERROR(AND(OR(G1:H111,$BK112)=TRUE,IF(SEARCH(G$1,$A112)&gt;0,TRUE,FALSE)),"")</f>
        <v>0</v>
      </c>
      <c r="H112" s="17" t="str">
        <f>IFERROR(AND(OR(H1:H111,$BK112)=TRUE,IF(SEARCH(H$1,$A112)&gt;0,TRUE,FALSE)),"")</f>
        <v/>
      </c>
      <c r="I112" s="17" t="str">
        <f>IFERROR(AND(OR(I1:L111,$BK112)=TRUE,IF(SEARCH(I$1,$A112)&gt;0,TRUE,FALSE)),"")</f>
        <v/>
      </c>
      <c r="J112" s="17" t="b">
        <f>IFERROR(AND(OR(J1:L111,$BK112)=TRUE,IF(SEARCH(J$1,$A112)&gt;0,TRUE,FALSE)),"")</f>
        <v>0</v>
      </c>
      <c r="K112" s="17" t="str">
        <f>IFERROR(AND(OR(K1:L111,$BK112)=TRUE,IF(SEARCH(K$1,$A112)&gt;0,TRUE,FALSE)),"")</f>
        <v/>
      </c>
      <c r="L112" s="17" t="str">
        <f>IFERROR(AND(OR(L1:L111,$BK112)=TRUE,IF(SEARCH(L$1,$A112)&gt;0,TRUE,FALSE)),"")</f>
        <v/>
      </c>
      <c r="M112" s="17" t="str">
        <f>IFERROR(AND(OR(M1:M111,$BK112)=TRUE,IF(SEARCH(M$1,$A112)&gt;0,TRUE,FALSE)),"")</f>
        <v/>
      </c>
      <c r="N112" s="17" t="str">
        <f>IFERROR(AND(OR(N1:Q111,$BK112)=TRUE,IF(SEARCH(N$1,$A112)&gt;0,TRUE,FALSE)),"")</f>
        <v/>
      </c>
      <c r="O112" s="17" t="b">
        <f>IFERROR(AND(OR(O1:Q111,$BK112)=TRUE,IF(SEARCH(O$1,$A112)&gt;0,TRUE,FALSE)),"")</f>
        <v>0</v>
      </c>
      <c r="P112" s="17" t="str">
        <f>IFERROR(AND(OR(P1:Q111,$BK112)=TRUE,IF(SEARCH(P$1,$A112)&gt;0,TRUE,FALSE)),"")</f>
        <v/>
      </c>
      <c r="Q112" s="17" t="str">
        <f>IFERROR(AND(OR(Q1:Q111,$BK112)=TRUE,IF(SEARCH(Q$1,$A112)&gt;0,TRUE,FALSE)),"")</f>
        <v/>
      </c>
      <c r="R112" s="17" t="b">
        <f>IFERROR(AND(OR(R1:S111,$BK112)=TRUE,IF(SEARCH(R$1,$A112)&gt;0,TRUE,FALSE)),"")</f>
        <v>0</v>
      </c>
      <c r="S112" s="17" t="str">
        <f>IFERROR(AND(OR(S1:S111,$BK112)=TRUE,IF(SEARCH(S$1,$A112)&gt;0,TRUE,FALSE)),"")</f>
        <v/>
      </c>
      <c r="T112" s="17" t="str">
        <f>IFERROR(AND(OR(T1:T111,$BK112)=TRUE,IF(SEARCH(T$1,$A112)&gt;0,TRUE,FALSE)),"")</f>
        <v/>
      </c>
      <c r="U112" s="17" t="str">
        <f>IFERROR(AND(OR(U1:V111,$BK112)=TRUE,IF(SEARCH(U$1,$A112)&gt;0,TRUE,FALSE)),"")</f>
        <v/>
      </c>
      <c r="V112" s="17" t="str">
        <f>IFERROR(AND(OR(V1:V111,$BK112)=TRUE,IF(SEARCH(V$1,$A112)&gt;0,TRUE,FALSE)),"")</f>
        <v/>
      </c>
      <c r="W112" s="17" t="str">
        <f>IFERROR(AND(OR(W1:Z111,$BK112)=TRUE,IF(SEARCH(W$1,$A112)&gt;0,TRUE,FALSE)),"")</f>
        <v/>
      </c>
      <c r="X112" s="17" t="str">
        <f>IFERROR(AND(OR(X1:Z111,$BK112)=TRUE,IF(SEARCH(X$1,$A112)&gt;0,TRUE,FALSE)),"")</f>
        <v/>
      </c>
      <c r="Y112" s="17" t="str">
        <f>IFERROR(AND(OR(Y1:Z111,$BK112)=TRUE,IF(SEARCH(Y$1,$A112)&gt;0,TRUE,FALSE)),"")</f>
        <v/>
      </c>
      <c r="Z112" s="17" t="str">
        <f>IFERROR(AND(OR(Z1:Z111,$BK112)=TRUE,IF(SEARCH(Z$1,$A112)&gt;0,TRUE,FALSE)),"")</f>
        <v/>
      </c>
      <c r="AA112" s="17" t="str">
        <f>IFERROR(AND(OR(AA1:AA111,$BK112)=TRUE,IF(SEARCH(AA$1,$A112)&gt;0,TRUE,FALSE)),"")</f>
        <v/>
      </c>
      <c r="AB112" s="17" t="str">
        <f>IFERROR(AND(OR(AB1:AE111,$BK112)=TRUE,IF(SEARCH(AB$1,$A112)&gt;0,TRUE,FALSE)),"")</f>
        <v/>
      </c>
      <c r="AC112" s="17" t="str">
        <f>IFERROR(AND(OR(AC1:AE111,$BK112)=TRUE,IF(SEARCH(AC$1,$A112)&gt;0,TRUE,FALSE)),"")</f>
        <v/>
      </c>
      <c r="AD112" s="17" t="str">
        <f>IFERROR(AND(OR(AD1:AE111,$BK112)=TRUE,IF(SEARCH(AD$1,$A112)&gt;0,TRUE,FALSE)),"")</f>
        <v/>
      </c>
      <c r="AE112" s="17" t="str">
        <f>IFERROR(AND(OR(AE1:AE111,$BK112)=TRUE,IF(SEARCH(AE$1,$A112)&gt;0,TRUE,FALSE)),"")</f>
        <v/>
      </c>
      <c r="AF112" s="17" t="b">
        <f>IFERROR(AND(OR(AF1:AG111,$BK112)=TRUE,IF(SEARCH(AF$1,$A112)&gt;0,TRUE,FALSE)),"")</f>
        <v>0</v>
      </c>
      <c r="AG112" s="17" t="str">
        <f>IFERROR(AND(OR(AG1:AG111,$BK112)=TRUE,IF(SEARCH(AG$1,$A112)&gt;0,TRUE,FALSE)),"")</f>
        <v/>
      </c>
      <c r="AH112" s="17" t="str">
        <f>IFERROR(AND(OR(AH1:AH111,$BK112)=TRUE,IF(SEARCH(AH$1,$A112)&gt;0,TRUE,FALSE)),"")</f>
        <v/>
      </c>
      <c r="AI112" s="17" t="b">
        <f>IFERROR(AND(OR(AI1:AL111,$BK112)=TRUE,IF(SEARCH(AI$1,$A112)&gt;0,TRUE,FALSE)),"")</f>
        <v>0</v>
      </c>
      <c r="AJ112" s="17" t="str">
        <f>IFERROR(AND(OR(AJ1:AL111,$BK112)=TRUE,IF(SEARCH(AJ$1,$A112)&gt;0,TRUE,FALSE)),"")</f>
        <v/>
      </c>
      <c r="AK112" s="17" t="str">
        <f>IFERROR(AND(OR(AK1:AL111,$BK112)=TRUE,IF(SEARCH(AK$1,$A112)&gt;0,TRUE,FALSE)),"")</f>
        <v/>
      </c>
      <c r="AL112" s="17" t="str">
        <f>IFERROR(AND(OR(AL1:AL111,$BK112)=TRUE,IF(SEARCH(AL$1,$A112)&gt;0,TRUE,FALSE)),"")</f>
        <v/>
      </c>
      <c r="AM112" s="17" t="str">
        <f>IFERROR(AND(OR(AM1:AO111,$BK112)=TRUE,IF(SEARCH(AM$1,$A112)&gt;0,TRUE,FALSE)),"")</f>
        <v/>
      </c>
      <c r="AN112" s="17" t="str">
        <f>IFERROR(AND(OR(AN1:AO111,$BK112)=TRUE,IF(SEARCH(AN$1,$A112)&gt;0,TRUE,FALSE)),"")</f>
        <v/>
      </c>
      <c r="AO112" s="17" t="str">
        <f>IFERROR(AND(OR(AO1:AO111,$BK112)=TRUE,IF(SEARCH(AO$1,$A112)&gt;0,TRUE,FALSE)),"")</f>
        <v/>
      </c>
      <c r="AP112" s="17" t="str">
        <f>IFERROR(AND(OR(AO1:AP111,$BK112)=TRUE,IF(SEARCH(AP$1,$A112)&gt;0,TRUE,FALSE)),"")</f>
        <v/>
      </c>
      <c r="AQ112" s="17" t="str">
        <f>IFERROR(AND(OR(AO1:AQ111,$BK112)=TRUE,IF(SEARCH(AQ$1,$A112)&gt;0,TRUE,FALSE)),"")</f>
        <v/>
      </c>
      <c r="AR112" s="17" t="str">
        <f>IFERROR(AND(OR(AO1:AR111,$BK112)=TRUE,IF(SEARCH(AR$1,$A112)&gt;0,TRUE,FALSE)),"")</f>
        <v/>
      </c>
      <c r="AS112" s="17" t="str">
        <f>IFERROR(AND(OR(AO1:AS111,$BK112)=TRUE,IF(SEARCH(AS$1,$A112)&gt;0,TRUE,FALSE)),"")</f>
        <v/>
      </c>
      <c r="AT112" s="17" t="str">
        <f>IFERROR(AND(OR(AO1:AT111,$BK112)=TRUE,IF(SEARCH(AT$1,$A112)&gt;0,TRUE,FALSE)),"")</f>
        <v/>
      </c>
      <c r="AU112" s="17" t="str">
        <f>IFERROR(AND(OR(AO1:AU111,$BK112)=TRUE,IF(SEARCH(AU$1,$A112)&gt;0,TRUE,FALSE)),"")</f>
        <v/>
      </c>
      <c r="AV112" s="17" t="str">
        <f>IFERROR(AND(OR(AO1:AV111,$BK112)=TRUE,IF(SEARCH(AV$1,$A112)&gt;0,TRUE,FALSE)),"")</f>
        <v/>
      </c>
      <c r="AW112" s="17" t="str">
        <f>IFERROR(AND(OR(AO1:AW111,$BK112)=TRUE,IF(SEARCH(AW$1,$A112)&gt;0,TRUE,FALSE)),"")</f>
        <v/>
      </c>
      <c r="AX112" s="17" t="str">
        <f>IFERROR(AND(OR(AO1:AX111,$BK112)=TRUE,IF(SEARCH(AX$1,$A112)&gt;0,TRUE,FALSE)),"")</f>
        <v/>
      </c>
      <c r="AY112" s="17" t="str">
        <f>IFERROR(AND(OR(AO1:AY111,$BK112)=TRUE,IF(SEARCH(AY$1,$A112)&gt;0,TRUE,FALSE)),"")</f>
        <v/>
      </c>
      <c r="AZ112" s="17" t="str">
        <f>IFERROR(AND(OR(AO1:AZ111,$BK112)=TRUE,IF(SEARCH(AZ$1,$A112)&gt;0,TRUE,FALSE)),"")</f>
        <v/>
      </c>
      <c r="BA112" s="17" t="str">
        <f>IFERROR(AND(OR(AO1:BA111,$BK112)=TRUE,IF(SEARCH(BA$1,$A112)&gt;0,TRUE,FALSE)),"")</f>
        <v/>
      </c>
      <c r="BB112" s="17" t="str">
        <f>IFERROR(AND(OR(AO1:BB111,$BK112)=TRUE,IF(SEARCH(BB$1,$A112)&gt;0,TRUE,FALSE)),"")</f>
        <v/>
      </c>
      <c r="BC112" s="17" t="str">
        <f>IFERROR(AND(OR(AO1:BC111,$BK112)=TRUE,IF(SEARCH(BC$1,$A112)&gt;0,TRUE,FALSE)),"")</f>
        <v/>
      </c>
      <c r="BD112" s="17" t="str">
        <f>IFERROR(AND(OR(AO1:BD111,$BK112)=TRUE,IF(SEARCH(BD$1,$A112)&gt;0,TRUE,FALSE)),"")</f>
        <v/>
      </c>
      <c r="BE112" s="17" t="str">
        <f>IFERROR(AND(OR(AO1:BE111,$BK112)=TRUE,IF(SEARCH(BE$1,$A112)&gt;0,TRUE,FALSE)),"")</f>
        <v/>
      </c>
      <c r="BF112" s="17" t="str">
        <f>IFERROR(AND(OR(AO1:BF111,$BK112)=TRUE,IF(SEARCH(BF$1,$A112)&gt;0,TRUE,FALSE)),"")</f>
        <v/>
      </c>
      <c r="BG112" s="17" t="str">
        <f>IFERROR(AND(OR(AO1:BG111,$BK112)=TRUE,IF(SEARCH(BG$1,$A112)&gt;0,TRUE,FALSE)),"")</f>
        <v/>
      </c>
      <c r="BH112" s="17" t="str">
        <f>IFERROR(AND(OR(AO1:BH111,$BK112)=TRUE,IF(SEARCH(BH$1,$A112)&gt;0,TRUE,FALSE)),"")</f>
        <v/>
      </c>
      <c r="BI112" s="17">
        <f t="shared" si="5"/>
        <v>0</v>
      </c>
      <c r="BJ112" s="17" t="b">
        <f t="shared" si="6"/>
        <v>0</v>
      </c>
      <c r="BK112" s="17" t="b">
        <f t="shared" si="7"/>
        <v>0</v>
      </c>
      <c r="BL112" s="17" t="b">
        <f t="shared" si="8"/>
        <v>0</v>
      </c>
      <c r="BM112" s="17" t="b">
        <f>IF(D112&gt;INDEX('Overview (RESPONSES REQUIRED)'!$F$60:$F$63,MATCH(E112,'Overview (RESPONSES REQUIRED)'!$B$60:$B$63,0)),FALSE,TRUE)</f>
        <v>0</v>
      </c>
      <c r="BN112" s="17" t="b">
        <f>IF(INDEX('Overview (RESPONSES REQUIRED)'!$D$60:$D$63,MATCH(E112,'Overview (RESPONSES REQUIRED)'!$B$60:$B$63,0)) = "Y", TRUE, FALSE)</f>
        <v>0</v>
      </c>
      <c r="BO112" s="17" t="str">
        <f t="shared" si="9"/>
        <v>N</v>
      </c>
    </row>
    <row r="113" spans="1:67" ht="27" x14ac:dyDescent="0.15">
      <c r="A113" s="17" t="s">
        <v>2536</v>
      </c>
      <c r="B113" s="17">
        <v>3</v>
      </c>
      <c r="C113" s="17">
        <v>2</v>
      </c>
      <c r="D113" s="17">
        <v>8</v>
      </c>
      <c r="E113" s="17" t="s">
        <v>2424</v>
      </c>
      <c r="F113" s="17" t="str">
        <f>IF('ENDC-NRCA'!S116="Y", "Y", IF('ENDC-NRCA'!S116="N", "N", 0))</f>
        <v>N</v>
      </c>
      <c r="G113" s="17" t="b">
        <f>IFERROR(AND(OR(G1:H112,$BK113)=TRUE,IF(SEARCH(G$1,$A113)&gt;0,TRUE,FALSE)),"")</f>
        <v>0</v>
      </c>
      <c r="H113" s="17" t="str">
        <f>IFERROR(AND(OR(H1:H112,$BK113)=TRUE,IF(SEARCH(H$1,$A113)&gt;0,TRUE,FALSE)),"")</f>
        <v/>
      </c>
      <c r="I113" s="17" t="str">
        <f>IFERROR(AND(OR(I1:L112,$BK113)=TRUE,IF(SEARCH(I$1,$A113)&gt;0,TRUE,FALSE)),"")</f>
        <v/>
      </c>
      <c r="J113" s="17" t="str">
        <f>IFERROR(AND(OR(J1:L112,$BK113)=TRUE,IF(SEARCH(J$1,$A113)&gt;0,TRUE,FALSE)),"")</f>
        <v/>
      </c>
      <c r="K113" s="17" t="b">
        <f>IFERROR(AND(OR(K1:L112,$BK113)=TRUE,IF(SEARCH(K$1,$A113)&gt;0,TRUE,FALSE)),"")</f>
        <v>0</v>
      </c>
      <c r="L113" s="17" t="str">
        <f>IFERROR(AND(OR(L1:L112,$BK113)=TRUE,IF(SEARCH(L$1,$A113)&gt;0,TRUE,FALSE)),"")</f>
        <v/>
      </c>
      <c r="M113" s="17" t="b">
        <f>IFERROR(AND(OR(M1:M112,$BK113)=TRUE,IF(SEARCH(M$1,$A113)&gt;0,TRUE,FALSE)),"")</f>
        <v>0</v>
      </c>
      <c r="N113" s="17" t="b">
        <f>IFERROR(AND(OR(N1:Q112,$BK113)=TRUE,IF(SEARCH(N$1,$A113)&gt;0,TRUE,FALSE)),"")</f>
        <v>0</v>
      </c>
      <c r="O113" s="17" t="str">
        <f>IFERROR(AND(OR(O1:Q112,$BK113)=TRUE,IF(SEARCH(O$1,$A113)&gt;0,TRUE,FALSE)),"")</f>
        <v/>
      </c>
      <c r="P113" s="17" t="str">
        <f>IFERROR(AND(OR(P1:Q112,$BK113)=TRUE,IF(SEARCH(P$1,$A113)&gt;0,TRUE,FALSE)),"")</f>
        <v/>
      </c>
      <c r="Q113" s="17" t="str">
        <f>IFERROR(AND(OR(Q1:Q112,$BK113)=TRUE,IF(SEARCH(Q$1,$A113)&gt;0,TRUE,FALSE)),"")</f>
        <v/>
      </c>
      <c r="R113" s="17" t="str">
        <f>IFERROR(AND(OR(R1:S112,$BK113)=TRUE,IF(SEARCH(R$1,$A113)&gt;0,TRUE,FALSE)),"")</f>
        <v/>
      </c>
      <c r="S113" s="17" t="str">
        <f>IFERROR(AND(OR(S1:S112,$BK113)=TRUE,IF(SEARCH(S$1,$A113)&gt;0,TRUE,FALSE)),"")</f>
        <v/>
      </c>
      <c r="T113" s="17" t="str">
        <f>IFERROR(AND(OR(T1:T112,$BK113)=TRUE,IF(SEARCH(T$1,$A113)&gt;0,TRUE,FALSE)),"")</f>
        <v/>
      </c>
      <c r="U113" s="17" t="str">
        <f>IFERROR(AND(OR(U1:V112,$BK113)=TRUE,IF(SEARCH(U$1,$A113)&gt;0,TRUE,FALSE)),"")</f>
        <v/>
      </c>
      <c r="V113" s="17" t="str">
        <f>IFERROR(AND(OR(V1:V112,$BK113)=TRUE,IF(SEARCH(V$1,$A113)&gt;0,TRUE,FALSE)),"")</f>
        <v/>
      </c>
      <c r="W113" s="17" t="str">
        <f>IFERROR(AND(OR(W1:Z112,$BK113)=TRUE,IF(SEARCH(W$1,$A113)&gt;0,TRUE,FALSE)),"")</f>
        <v/>
      </c>
      <c r="X113" s="17" t="str">
        <f>IFERROR(AND(OR(X1:Z112,$BK113)=TRUE,IF(SEARCH(X$1,$A113)&gt;0,TRUE,FALSE)),"")</f>
        <v/>
      </c>
      <c r="Y113" s="17" t="str">
        <f>IFERROR(AND(OR(Y1:Z112,$BK113)=TRUE,IF(SEARCH(Y$1,$A113)&gt;0,TRUE,FALSE)),"")</f>
        <v/>
      </c>
      <c r="Z113" s="17" t="str">
        <f>IFERROR(AND(OR(Z1:Z112,$BK113)=TRUE,IF(SEARCH(Z$1,$A113)&gt;0,TRUE,FALSE)),"")</f>
        <v/>
      </c>
      <c r="AA113" s="17" t="b">
        <f>IFERROR(AND(OR(AA1:AA112,$BK113)=TRUE,IF(SEARCH(AA$1,$A113)&gt;0,TRUE,FALSE)),"")</f>
        <v>0</v>
      </c>
      <c r="AB113" s="17" t="str">
        <f>IFERROR(AND(OR(AB1:AE112,$BK113)=TRUE,IF(SEARCH(AB$1,$A113)&gt;0,TRUE,FALSE)),"")</f>
        <v/>
      </c>
      <c r="AC113" s="17" t="str">
        <f>IFERROR(AND(OR(AC1:AE112,$BK113)=TRUE,IF(SEARCH(AC$1,$A113)&gt;0,TRUE,FALSE)),"")</f>
        <v/>
      </c>
      <c r="AD113" s="17" t="str">
        <f>IFERROR(AND(OR(AD1:AE112,$BK113)=TRUE,IF(SEARCH(AD$1,$A113)&gt;0,TRUE,FALSE)),"")</f>
        <v/>
      </c>
      <c r="AE113" s="17" t="str">
        <f>IFERROR(AND(OR(AE1:AE112,$BK113)=TRUE,IF(SEARCH(AE$1,$A113)&gt;0,TRUE,FALSE)),"")</f>
        <v/>
      </c>
      <c r="AF113" s="17" t="str">
        <f>IFERROR(AND(OR(AF1:AG112,$BK113)=TRUE,IF(SEARCH(AF$1,$A113)&gt;0,TRUE,FALSE)),"")</f>
        <v/>
      </c>
      <c r="AG113" s="17" t="str">
        <f>IFERROR(AND(OR(AG1:AG112,$BK113)=TRUE,IF(SEARCH(AG$1,$A113)&gt;0,TRUE,FALSE)),"")</f>
        <v/>
      </c>
      <c r="AH113" s="17" t="str">
        <f>IFERROR(AND(OR(AH1:AH112,$BK113)=TRUE,IF(SEARCH(AH$1,$A113)&gt;0,TRUE,FALSE)),"")</f>
        <v/>
      </c>
      <c r="AI113" s="17" t="b">
        <f>IFERROR(AND(OR(AI1:AL112,$BK113)=TRUE,IF(SEARCH(AI$1,$A113)&gt;0,TRUE,FALSE)),"")</f>
        <v>0</v>
      </c>
      <c r="AJ113" s="17" t="str">
        <f>IFERROR(AND(OR(AJ1:AL112,$BK113)=TRUE,IF(SEARCH(AJ$1,$A113)&gt;0,TRUE,FALSE)),"")</f>
        <v/>
      </c>
      <c r="AK113" s="17" t="str">
        <f>IFERROR(AND(OR(AK1:AL112,$BK113)=TRUE,IF(SEARCH(AK$1,$A113)&gt;0,TRUE,FALSE)),"")</f>
        <v/>
      </c>
      <c r="AL113" s="17" t="str">
        <f>IFERROR(AND(OR(AL1:AL112,$BK113)=TRUE,IF(SEARCH(AL$1,$A113)&gt;0,TRUE,FALSE)),"")</f>
        <v/>
      </c>
      <c r="AM113" s="17" t="str">
        <f>IFERROR(AND(OR(AM1:AO112,$BK113)=TRUE,IF(SEARCH(AM$1,$A113)&gt;0,TRUE,FALSE)),"")</f>
        <v/>
      </c>
      <c r="AN113" s="17" t="str">
        <f>IFERROR(AND(OR(AN1:AO112,$BK113)=TRUE,IF(SEARCH(AN$1,$A113)&gt;0,TRUE,FALSE)),"")</f>
        <v/>
      </c>
      <c r="AO113" s="17" t="str">
        <f>IFERROR(AND(OR(AO1:AO112,$BK113)=TRUE,IF(SEARCH(AO$1,$A113)&gt;0,TRUE,FALSE)),"")</f>
        <v/>
      </c>
      <c r="AP113" s="17" t="str">
        <f>IFERROR(AND(OR(AO1:AP112,$BK113)=TRUE,IF(SEARCH(AP$1,$A113)&gt;0,TRUE,FALSE)),"")</f>
        <v/>
      </c>
      <c r="AQ113" s="17" t="str">
        <f>IFERROR(AND(OR(AO1:AQ112,$BK113)=TRUE,IF(SEARCH(AQ$1,$A113)&gt;0,TRUE,FALSE)),"")</f>
        <v/>
      </c>
      <c r="AR113" s="17" t="str">
        <f>IFERROR(AND(OR(AO1:AR112,$BK113)=TRUE,IF(SEARCH(AR$1,$A113)&gt;0,TRUE,FALSE)),"")</f>
        <v/>
      </c>
      <c r="AS113" s="17" t="str">
        <f>IFERROR(AND(OR(AO1:AS112,$BK113)=TRUE,IF(SEARCH(AS$1,$A113)&gt;0,TRUE,FALSE)),"")</f>
        <v/>
      </c>
      <c r="AT113" s="17" t="str">
        <f>IFERROR(AND(OR(AO1:AT112,$BK113)=TRUE,IF(SEARCH(AT$1,$A113)&gt;0,TRUE,FALSE)),"")</f>
        <v/>
      </c>
      <c r="AU113" s="17" t="str">
        <f>IFERROR(AND(OR(AO1:AU112,$BK113)=TRUE,IF(SEARCH(AU$1,$A113)&gt;0,TRUE,FALSE)),"")</f>
        <v/>
      </c>
      <c r="AV113" s="17" t="str">
        <f>IFERROR(AND(OR(AO1:AV112,$BK113)=TRUE,IF(SEARCH(AV$1,$A113)&gt;0,TRUE,FALSE)),"")</f>
        <v/>
      </c>
      <c r="AW113" s="17" t="str">
        <f>IFERROR(AND(OR(AO1:AW112,$BK113)=TRUE,IF(SEARCH(AW$1,$A113)&gt;0,TRUE,FALSE)),"")</f>
        <v/>
      </c>
      <c r="AX113" s="17" t="str">
        <f>IFERROR(AND(OR(AO1:AX112,$BK113)=TRUE,IF(SEARCH(AX$1,$A113)&gt;0,TRUE,FALSE)),"")</f>
        <v/>
      </c>
      <c r="AY113" s="17" t="str">
        <f>IFERROR(AND(OR(AO1:AY112,$BK113)=TRUE,IF(SEARCH(AY$1,$A113)&gt;0,TRUE,FALSE)),"")</f>
        <v/>
      </c>
      <c r="AZ113" s="17" t="str">
        <f>IFERROR(AND(OR(AO1:AZ112,$BK113)=TRUE,IF(SEARCH(AZ$1,$A113)&gt;0,TRUE,FALSE)),"")</f>
        <v/>
      </c>
      <c r="BA113" s="17" t="str">
        <f>IFERROR(AND(OR(AO1:BA112,$BK113)=TRUE,IF(SEARCH(BA$1,$A113)&gt;0,TRUE,FALSE)),"")</f>
        <v/>
      </c>
      <c r="BB113" s="17" t="str">
        <f>IFERROR(AND(OR(AO1:BB112,$BK113)=TRUE,IF(SEARCH(BB$1,$A113)&gt;0,TRUE,FALSE)),"")</f>
        <v/>
      </c>
      <c r="BC113" s="17" t="str">
        <f>IFERROR(AND(OR(AO1:BC112,$BK113)=TRUE,IF(SEARCH(BC$1,$A113)&gt;0,TRUE,FALSE)),"")</f>
        <v/>
      </c>
      <c r="BD113" s="17" t="str">
        <f>IFERROR(AND(OR(AO1:BD112,$BK113)=TRUE,IF(SEARCH(BD$1,$A113)&gt;0,TRUE,FALSE)),"")</f>
        <v/>
      </c>
      <c r="BE113" s="17" t="str">
        <f>IFERROR(AND(OR(AO1:BE112,$BK113)=TRUE,IF(SEARCH(BE$1,$A113)&gt;0,TRUE,FALSE)),"")</f>
        <v/>
      </c>
      <c r="BF113" s="17" t="str">
        <f>IFERROR(AND(OR(AO1:BF112,$BK113)=TRUE,IF(SEARCH(BF$1,$A113)&gt;0,TRUE,FALSE)),"")</f>
        <v/>
      </c>
      <c r="BG113" s="17" t="str">
        <f>IFERROR(AND(OR(AO1:BG112,$BK113)=TRUE,IF(SEARCH(BG$1,$A113)&gt;0,TRUE,FALSE)),"")</f>
        <v/>
      </c>
      <c r="BH113" s="17" t="str">
        <f>IFERROR(AND(OR(AO1:BH112,$BK113)=TRUE,IF(SEARCH(BH$1,$A113)&gt;0,TRUE,FALSE)),"")</f>
        <v/>
      </c>
      <c r="BI113" s="17">
        <f t="shared" si="5"/>
        <v>0</v>
      </c>
      <c r="BJ113" s="17" t="b">
        <f t="shared" si="6"/>
        <v>0</v>
      </c>
      <c r="BK113" s="17" t="b">
        <f t="shared" si="7"/>
        <v>0</v>
      </c>
      <c r="BL113" s="17" t="b">
        <f t="shared" si="8"/>
        <v>0</v>
      </c>
      <c r="BM113" s="17" t="b">
        <f>IF(D113&gt;INDEX('Overview (RESPONSES REQUIRED)'!$F$60:$F$63,MATCH(E113,'Overview (RESPONSES REQUIRED)'!$B$60:$B$63,0)),FALSE,TRUE)</f>
        <v>0</v>
      </c>
      <c r="BN113" s="17" t="b">
        <f>IF(INDEX('Overview (RESPONSES REQUIRED)'!$D$60:$D$63,MATCH(E113,'Overview (RESPONSES REQUIRED)'!$B$60:$B$63,0)) = "Y", TRUE, FALSE)</f>
        <v>0</v>
      </c>
      <c r="BO113" s="17" t="str">
        <f t="shared" si="9"/>
        <v>N</v>
      </c>
    </row>
    <row r="114" spans="1:67" ht="27" x14ac:dyDescent="0.15">
      <c r="A114" s="17" t="s">
        <v>2537</v>
      </c>
      <c r="B114" s="17">
        <v>3</v>
      </c>
      <c r="C114" s="17">
        <v>2</v>
      </c>
      <c r="D114" s="17">
        <v>8</v>
      </c>
      <c r="E114" s="17" t="s">
        <v>2424</v>
      </c>
      <c r="F114" s="17" t="str">
        <f>IF('ENDC-NRCA'!S117="Y", "Y", IF('ENDC-NRCA'!S117="N", "N", 0))</f>
        <v>N</v>
      </c>
      <c r="G114" s="17" t="b">
        <f>IFERROR(AND(OR(G1:H113,$BK114)=TRUE,IF(SEARCH(G$1,$A114)&gt;0,TRUE,FALSE)),"")</f>
        <v>0</v>
      </c>
      <c r="H114" s="17" t="str">
        <f>IFERROR(AND(OR(H1:H113,$BK114)=TRUE,IF(SEARCH(H$1,$A114)&gt;0,TRUE,FALSE)),"")</f>
        <v/>
      </c>
      <c r="I114" s="17" t="b">
        <f>IFERROR(AND(OR(I1:L113,$BK114)=TRUE,IF(SEARCH(I$1,$A114)&gt;0,TRUE,FALSE)),"")</f>
        <v>0</v>
      </c>
      <c r="J114" s="17" t="str">
        <f>IFERROR(AND(OR(J1:L113,$BK114)=TRUE,IF(SEARCH(J$1,$A114)&gt;0,TRUE,FALSE)),"")</f>
        <v/>
      </c>
      <c r="K114" s="17" t="str">
        <f>IFERROR(AND(OR(K1:L113,$BK114)=TRUE,IF(SEARCH(K$1,$A114)&gt;0,TRUE,FALSE)),"")</f>
        <v/>
      </c>
      <c r="L114" s="17" t="str">
        <f>IFERROR(AND(OR(L1:L113,$BK114)=TRUE,IF(SEARCH(L$1,$A114)&gt;0,TRUE,FALSE)),"")</f>
        <v/>
      </c>
      <c r="M114" s="17" t="b">
        <f>IFERROR(AND(OR(M1:M113,$BK114)=TRUE,IF(SEARCH(M$1,$A114)&gt;0,TRUE,FALSE)),"")</f>
        <v>0</v>
      </c>
      <c r="N114" s="17" t="str">
        <f>IFERROR(AND(OR(N1:Q113,$BK114)=TRUE,IF(SEARCH(N$1,$A114)&gt;0,TRUE,FALSE)),"")</f>
        <v/>
      </c>
      <c r="O114" s="17" t="str">
        <f>IFERROR(AND(OR(O1:Q113,$BK114)=TRUE,IF(SEARCH(O$1,$A114)&gt;0,TRUE,FALSE)),"")</f>
        <v/>
      </c>
      <c r="P114" s="17" t="b">
        <f>IFERROR(AND(OR(P1:Q113,$BK114)=TRUE,IF(SEARCH(P$1,$A114)&gt;0,TRUE,FALSE)),"")</f>
        <v>0</v>
      </c>
      <c r="Q114" s="17" t="str">
        <f>IFERROR(AND(OR(Q1:Q113,$BK114)=TRUE,IF(SEARCH(Q$1,$A114)&gt;0,TRUE,FALSE)),"")</f>
        <v/>
      </c>
      <c r="R114" s="17" t="str">
        <f>IFERROR(AND(OR(R1:S113,$BK114)=TRUE,IF(SEARCH(R$1,$A114)&gt;0,TRUE,FALSE)),"")</f>
        <v/>
      </c>
      <c r="S114" s="17" t="str">
        <f>IFERROR(AND(OR(S1:S113,$BK114)=TRUE,IF(SEARCH(S$1,$A114)&gt;0,TRUE,FALSE)),"")</f>
        <v/>
      </c>
      <c r="T114" s="17" t="str">
        <f>IFERROR(AND(OR(T1:T113,$BK114)=TRUE,IF(SEARCH(T$1,$A114)&gt;0,TRUE,FALSE)),"")</f>
        <v/>
      </c>
      <c r="U114" s="17" t="str">
        <f>IFERROR(AND(OR(U1:V113,$BK114)=TRUE,IF(SEARCH(U$1,$A114)&gt;0,TRUE,FALSE)),"")</f>
        <v/>
      </c>
      <c r="V114" s="17" t="str">
        <f>IFERROR(AND(OR(V1:V113,$BK114)=TRUE,IF(SEARCH(V$1,$A114)&gt;0,TRUE,FALSE)),"")</f>
        <v/>
      </c>
      <c r="W114" s="17" t="str">
        <f>IFERROR(AND(OR(W1:Z113,$BK114)=TRUE,IF(SEARCH(W$1,$A114)&gt;0,TRUE,FALSE)),"")</f>
        <v/>
      </c>
      <c r="X114" s="17" t="str">
        <f>IFERROR(AND(OR(X1:Z113,$BK114)=TRUE,IF(SEARCH(X$1,$A114)&gt;0,TRUE,FALSE)),"")</f>
        <v/>
      </c>
      <c r="Y114" s="17" t="str">
        <f>IFERROR(AND(OR(Y1:Z113,$BK114)=TRUE,IF(SEARCH(Y$1,$A114)&gt;0,TRUE,FALSE)),"")</f>
        <v/>
      </c>
      <c r="Z114" s="17" t="str">
        <f>IFERROR(AND(OR(Z1:Z113,$BK114)=TRUE,IF(SEARCH(Z$1,$A114)&gt;0,TRUE,FALSE)),"")</f>
        <v/>
      </c>
      <c r="AA114" s="17" t="b">
        <f>IFERROR(AND(OR(AA1:AA113,$BK114)=TRUE,IF(SEARCH(AA$1,$A114)&gt;0,TRUE,FALSE)),"")</f>
        <v>0</v>
      </c>
      <c r="AB114" s="17" t="str">
        <f>IFERROR(AND(OR(AB1:AE113,$BK114)=TRUE,IF(SEARCH(AB$1,$A114)&gt;0,TRUE,FALSE)),"")</f>
        <v/>
      </c>
      <c r="AC114" s="17" t="str">
        <f>IFERROR(AND(OR(AC1:AE113,$BK114)=TRUE,IF(SEARCH(AC$1,$A114)&gt;0,TRUE,FALSE)),"")</f>
        <v/>
      </c>
      <c r="AD114" s="17" t="str">
        <f>IFERROR(AND(OR(AD1:AE113,$BK114)=TRUE,IF(SEARCH(AD$1,$A114)&gt;0,TRUE,FALSE)),"")</f>
        <v/>
      </c>
      <c r="AE114" s="17" t="str">
        <f>IFERROR(AND(OR(AE1:AE113,$BK114)=TRUE,IF(SEARCH(AE$1,$A114)&gt;0,TRUE,FALSE)),"")</f>
        <v/>
      </c>
      <c r="AF114" s="17" t="str">
        <f>IFERROR(AND(OR(AF1:AG113,$BK114)=TRUE,IF(SEARCH(AF$1,$A114)&gt;0,TRUE,FALSE)),"")</f>
        <v/>
      </c>
      <c r="AG114" s="17" t="str">
        <f>IFERROR(AND(OR(AG1:AG113,$BK114)=TRUE,IF(SEARCH(AG$1,$A114)&gt;0,TRUE,FALSE)),"")</f>
        <v/>
      </c>
      <c r="AH114" s="17" t="str">
        <f>IFERROR(AND(OR(AH1:AH113,$BK114)=TRUE,IF(SEARCH(AH$1,$A114)&gt;0,TRUE,FALSE)),"")</f>
        <v/>
      </c>
      <c r="AI114" s="17" t="b">
        <f>IFERROR(AND(OR(AI1:AL113,$BK114)=TRUE,IF(SEARCH(AI$1,$A114)&gt;0,TRUE,FALSE)),"")</f>
        <v>0</v>
      </c>
      <c r="AJ114" s="17" t="str">
        <f>IFERROR(AND(OR(AJ1:AL113,$BK114)=TRUE,IF(SEARCH(AJ$1,$A114)&gt;0,TRUE,FALSE)),"")</f>
        <v/>
      </c>
      <c r="AK114" s="17" t="str">
        <f>IFERROR(AND(OR(AK1:AL113,$BK114)=TRUE,IF(SEARCH(AK$1,$A114)&gt;0,TRUE,FALSE)),"")</f>
        <v/>
      </c>
      <c r="AL114" s="17" t="str">
        <f>IFERROR(AND(OR(AL1:AL113,$BK114)=TRUE,IF(SEARCH(AL$1,$A114)&gt;0,TRUE,FALSE)),"")</f>
        <v/>
      </c>
      <c r="AM114" s="17" t="str">
        <f>IFERROR(AND(OR(AM1:AO113,$BK114)=TRUE,IF(SEARCH(AM$1,$A114)&gt;0,TRUE,FALSE)),"")</f>
        <v/>
      </c>
      <c r="AN114" s="17" t="str">
        <f>IFERROR(AND(OR(AN1:AO113,$BK114)=TRUE,IF(SEARCH(AN$1,$A114)&gt;0,TRUE,FALSE)),"")</f>
        <v/>
      </c>
      <c r="AO114" s="17" t="str">
        <f>IFERROR(AND(OR(AO1:AO113,$BK114)=TRUE,IF(SEARCH(AO$1,$A114)&gt;0,TRUE,FALSE)),"")</f>
        <v/>
      </c>
      <c r="AP114" s="17" t="str">
        <f>IFERROR(AND(OR(AO1:AP113,$BK114)=TRUE,IF(SEARCH(AP$1,$A114)&gt;0,TRUE,FALSE)),"")</f>
        <v/>
      </c>
      <c r="AQ114" s="17" t="str">
        <f>IFERROR(AND(OR(AO1:AQ113,$BK114)=TRUE,IF(SEARCH(AQ$1,$A114)&gt;0,TRUE,FALSE)),"")</f>
        <v/>
      </c>
      <c r="AR114" s="17" t="str">
        <f>IFERROR(AND(OR(AO1:AR113,$BK114)=TRUE,IF(SEARCH(AR$1,$A114)&gt;0,TRUE,FALSE)),"")</f>
        <v/>
      </c>
      <c r="AS114" s="17" t="str">
        <f>IFERROR(AND(OR(AO1:AS113,$BK114)=TRUE,IF(SEARCH(AS$1,$A114)&gt;0,TRUE,FALSE)),"")</f>
        <v/>
      </c>
      <c r="AT114" s="17" t="str">
        <f>IFERROR(AND(OR(AO1:AT113,$BK114)=TRUE,IF(SEARCH(AT$1,$A114)&gt;0,TRUE,FALSE)),"")</f>
        <v/>
      </c>
      <c r="AU114" s="17" t="str">
        <f>IFERROR(AND(OR(AO1:AU113,$BK114)=TRUE,IF(SEARCH(AU$1,$A114)&gt;0,TRUE,FALSE)),"")</f>
        <v/>
      </c>
      <c r="AV114" s="17" t="str">
        <f>IFERROR(AND(OR(AO1:AV113,$BK114)=TRUE,IF(SEARCH(AV$1,$A114)&gt;0,TRUE,FALSE)),"")</f>
        <v/>
      </c>
      <c r="AW114" s="17" t="str">
        <f>IFERROR(AND(OR(AO1:AW113,$BK114)=TRUE,IF(SEARCH(AW$1,$A114)&gt;0,TRUE,FALSE)),"")</f>
        <v/>
      </c>
      <c r="AX114" s="17" t="str">
        <f>IFERROR(AND(OR(AO1:AX113,$BK114)=TRUE,IF(SEARCH(AX$1,$A114)&gt;0,TRUE,FALSE)),"")</f>
        <v/>
      </c>
      <c r="AY114" s="17" t="str">
        <f>IFERROR(AND(OR(AO1:AY113,$BK114)=TRUE,IF(SEARCH(AY$1,$A114)&gt;0,TRUE,FALSE)),"")</f>
        <v/>
      </c>
      <c r="AZ114" s="17" t="str">
        <f>IFERROR(AND(OR(AO1:AZ113,$BK114)=TRUE,IF(SEARCH(AZ$1,$A114)&gt;0,TRUE,FALSE)),"")</f>
        <v/>
      </c>
      <c r="BA114" s="17" t="str">
        <f>IFERROR(AND(OR(AO1:BA113,$BK114)=TRUE,IF(SEARCH(BA$1,$A114)&gt;0,TRUE,FALSE)),"")</f>
        <v/>
      </c>
      <c r="BB114" s="17" t="str">
        <f>IFERROR(AND(OR(AO1:BB113,$BK114)=TRUE,IF(SEARCH(BB$1,$A114)&gt;0,TRUE,FALSE)),"")</f>
        <v/>
      </c>
      <c r="BC114" s="17" t="str">
        <f>IFERROR(AND(OR(AO1:BC113,$BK114)=TRUE,IF(SEARCH(BC$1,$A114)&gt;0,TRUE,FALSE)),"")</f>
        <v/>
      </c>
      <c r="BD114" s="17" t="str">
        <f>IFERROR(AND(OR(AO1:BD113,$BK114)=TRUE,IF(SEARCH(BD$1,$A114)&gt;0,TRUE,FALSE)),"")</f>
        <v/>
      </c>
      <c r="BE114" s="17" t="str">
        <f>IFERROR(AND(OR(AO1:BE113,$BK114)=TRUE,IF(SEARCH(BE$1,$A114)&gt;0,TRUE,FALSE)),"")</f>
        <v/>
      </c>
      <c r="BF114" s="17" t="str">
        <f>IFERROR(AND(OR(AO1:BF113,$BK114)=TRUE,IF(SEARCH(BF$1,$A114)&gt;0,TRUE,FALSE)),"")</f>
        <v/>
      </c>
      <c r="BG114" s="17" t="str">
        <f>IFERROR(AND(OR(AO1:BG113,$BK114)=TRUE,IF(SEARCH(BG$1,$A114)&gt;0,TRUE,FALSE)),"")</f>
        <v/>
      </c>
      <c r="BH114" s="17" t="str">
        <f>IFERROR(AND(OR(AO1:BH113,$BK114)=TRUE,IF(SEARCH(BH$1,$A114)&gt;0,TRUE,FALSE)),"")</f>
        <v/>
      </c>
      <c r="BI114" s="17">
        <f t="shared" si="5"/>
        <v>0</v>
      </c>
      <c r="BJ114" s="17" t="b">
        <f t="shared" si="6"/>
        <v>0</v>
      </c>
      <c r="BK114" s="17" t="b">
        <f t="shared" si="7"/>
        <v>0</v>
      </c>
      <c r="BL114" s="17" t="b">
        <f t="shared" si="8"/>
        <v>0</v>
      </c>
      <c r="BM114" s="17" t="b">
        <f>IF(D114&gt;INDEX('Overview (RESPONSES REQUIRED)'!$F$60:$F$63,MATCH(E114,'Overview (RESPONSES REQUIRED)'!$B$60:$B$63,0)),FALSE,TRUE)</f>
        <v>0</v>
      </c>
      <c r="BN114" s="17" t="b">
        <f>IF(INDEX('Overview (RESPONSES REQUIRED)'!$D$60:$D$63,MATCH(E114,'Overview (RESPONSES REQUIRED)'!$B$60:$B$63,0)) = "Y", TRUE, FALSE)</f>
        <v>0</v>
      </c>
      <c r="BO114" s="17" t="str">
        <f t="shared" si="9"/>
        <v>N</v>
      </c>
    </row>
    <row r="115" spans="1:67" ht="27" x14ac:dyDescent="0.15">
      <c r="A115" s="17" t="s">
        <v>2538</v>
      </c>
      <c r="B115" s="17">
        <v>3</v>
      </c>
      <c r="C115" s="17">
        <v>2</v>
      </c>
      <c r="D115" s="17">
        <v>8</v>
      </c>
      <c r="E115" s="17" t="s">
        <v>2458</v>
      </c>
      <c r="F115" s="17" t="str">
        <f>IF('ENDC-NRCA'!S118="Y", "Y", IF('ENDC-NRCA'!S118="N", "N", 0))</f>
        <v>N</v>
      </c>
      <c r="G115" s="17" t="b">
        <f>IFERROR(AND(OR(G1:H114,$BK115)=TRUE,IF(SEARCH(G$1,$A115)&gt;0,TRUE,FALSE)),"")</f>
        <v>0</v>
      </c>
      <c r="H115" s="17" t="str">
        <f>IFERROR(AND(OR(H1:H114,$BK115)=TRUE,IF(SEARCH(H$1,$A115)&gt;0,TRUE,FALSE)),"")</f>
        <v/>
      </c>
      <c r="I115" s="17" t="str">
        <f>IFERROR(AND(OR(I1:L114,$BK115)=TRUE,IF(SEARCH(I$1,$A115)&gt;0,TRUE,FALSE)),"")</f>
        <v/>
      </c>
      <c r="J115" s="17" t="str">
        <f>IFERROR(AND(OR(J1:L114,$BK115)=TRUE,IF(SEARCH(J$1,$A115)&gt;0,TRUE,FALSE)),"")</f>
        <v/>
      </c>
      <c r="K115" s="17" t="b">
        <f>IFERROR(AND(OR(K1:L114,$BK115)=TRUE,IF(SEARCH(K$1,$A115)&gt;0,TRUE,FALSE)),"")</f>
        <v>0</v>
      </c>
      <c r="L115" s="17" t="str">
        <f>IFERROR(AND(OR(L1:L114,$BK115)=TRUE,IF(SEARCH(L$1,$A115)&gt;0,TRUE,FALSE)),"")</f>
        <v/>
      </c>
      <c r="M115" s="17" t="str">
        <f>IFERROR(AND(OR(M1:M114,$BK115)=TRUE,IF(SEARCH(M$1,$A115)&gt;0,TRUE,FALSE)),"")</f>
        <v/>
      </c>
      <c r="N115" s="17" t="b">
        <f>IFERROR(AND(OR(N1:Q114,$BK115)=TRUE,IF(SEARCH(N$1,$A115)&gt;0,TRUE,FALSE)),"")</f>
        <v>0</v>
      </c>
      <c r="O115" s="17" t="str">
        <f>IFERROR(AND(OR(O1:Q114,$BK115)=TRUE,IF(SEARCH(O$1,$A115)&gt;0,TRUE,FALSE)),"")</f>
        <v/>
      </c>
      <c r="P115" s="17" t="str">
        <f>IFERROR(AND(OR(P1:Q114,$BK115)=TRUE,IF(SEARCH(P$1,$A115)&gt;0,TRUE,FALSE)),"")</f>
        <v/>
      </c>
      <c r="Q115" s="17" t="str">
        <f>IFERROR(AND(OR(Q1:Q114,$BK115)=TRUE,IF(SEARCH(Q$1,$A115)&gt;0,TRUE,FALSE)),"")</f>
        <v/>
      </c>
      <c r="R115" s="17" t="b">
        <f>IFERROR(AND(OR(R1:S114,$BK115)=TRUE,IF(SEARCH(R$1,$A115)&gt;0,TRUE,FALSE)),"")</f>
        <v>0</v>
      </c>
      <c r="S115" s="17" t="str">
        <f>IFERROR(AND(OR(S1:S114,$BK115)=TRUE,IF(SEARCH(S$1,$A115)&gt;0,TRUE,FALSE)),"")</f>
        <v/>
      </c>
      <c r="T115" s="17" t="str">
        <f>IFERROR(AND(OR(T1:T114,$BK115)=TRUE,IF(SEARCH(T$1,$A115)&gt;0,TRUE,FALSE)),"")</f>
        <v/>
      </c>
      <c r="U115" s="17" t="str">
        <f>IFERROR(AND(OR(U1:V114,$BK115)=TRUE,IF(SEARCH(U$1,$A115)&gt;0,TRUE,FALSE)),"")</f>
        <v/>
      </c>
      <c r="V115" s="17" t="str">
        <f>IFERROR(AND(OR(V1:V114,$BK115)=TRUE,IF(SEARCH(V$1,$A115)&gt;0,TRUE,FALSE)),"")</f>
        <v/>
      </c>
      <c r="W115" s="17" t="str">
        <f>IFERROR(AND(OR(W1:Z114,$BK115)=TRUE,IF(SEARCH(W$1,$A115)&gt;0,TRUE,FALSE)),"")</f>
        <v/>
      </c>
      <c r="X115" s="17" t="str">
        <f>IFERROR(AND(OR(X1:Z114,$BK115)=TRUE,IF(SEARCH(X$1,$A115)&gt;0,TRUE,FALSE)),"")</f>
        <v/>
      </c>
      <c r="Y115" s="17" t="str">
        <f>IFERROR(AND(OR(Y1:Z114,$BK115)=TRUE,IF(SEARCH(Y$1,$A115)&gt;0,TRUE,FALSE)),"")</f>
        <v/>
      </c>
      <c r="Z115" s="17" t="str">
        <f>IFERROR(AND(OR(Z1:Z114,$BK115)=TRUE,IF(SEARCH(Z$1,$A115)&gt;0,TRUE,FALSE)),"")</f>
        <v/>
      </c>
      <c r="AA115" s="17" t="str">
        <f>IFERROR(AND(OR(AA1:AA114,$BK115)=TRUE,IF(SEARCH(AA$1,$A115)&gt;0,TRUE,FALSE)),"")</f>
        <v/>
      </c>
      <c r="AB115" s="17" t="str">
        <f>IFERROR(AND(OR(AB1:AE114,$BK115)=TRUE,IF(SEARCH(AB$1,$A115)&gt;0,TRUE,FALSE)),"")</f>
        <v/>
      </c>
      <c r="AC115" s="17" t="str">
        <f>IFERROR(AND(OR(AC1:AE114,$BK115)=TRUE,IF(SEARCH(AC$1,$A115)&gt;0,TRUE,FALSE)),"")</f>
        <v/>
      </c>
      <c r="AD115" s="17" t="str">
        <f>IFERROR(AND(OR(AD1:AE114,$BK115)=TRUE,IF(SEARCH(AD$1,$A115)&gt;0,TRUE,FALSE)),"")</f>
        <v/>
      </c>
      <c r="AE115" s="17" t="str">
        <f>IFERROR(AND(OR(AE1:AE114,$BK115)=TRUE,IF(SEARCH(AE$1,$A115)&gt;0,TRUE,FALSE)),"")</f>
        <v/>
      </c>
      <c r="AF115" s="17" t="b">
        <f>IFERROR(AND(OR(AF1:AG114,$BK115)=TRUE,IF(SEARCH(AF$1,$A115)&gt;0,TRUE,FALSE)),"")</f>
        <v>0</v>
      </c>
      <c r="AG115" s="17" t="str">
        <f>IFERROR(AND(OR(AG1:AG114,$BK115)=TRUE,IF(SEARCH(AG$1,$A115)&gt;0,TRUE,FALSE)),"")</f>
        <v/>
      </c>
      <c r="AH115" s="17" t="str">
        <f>IFERROR(AND(OR(AH1:AH114,$BK115)=TRUE,IF(SEARCH(AH$1,$A115)&gt;0,TRUE,FALSE)),"")</f>
        <v/>
      </c>
      <c r="AI115" s="17" t="b">
        <f>IFERROR(AND(OR(AI1:AL114,$BK115)=TRUE,IF(SEARCH(AI$1,$A115)&gt;0,TRUE,FALSE)),"")</f>
        <v>0</v>
      </c>
      <c r="AJ115" s="17" t="str">
        <f>IFERROR(AND(OR(AJ1:AL114,$BK115)=TRUE,IF(SEARCH(AJ$1,$A115)&gt;0,TRUE,FALSE)),"")</f>
        <v/>
      </c>
      <c r="AK115" s="17" t="str">
        <f>IFERROR(AND(OR(AK1:AL114,$BK115)=TRUE,IF(SEARCH(AK$1,$A115)&gt;0,TRUE,FALSE)),"")</f>
        <v/>
      </c>
      <c r="AL115" s="17" t="str">
        <f>IFERROR(AND(OR(AL1:AL114,$BK115)=TRUE,IF(SEARCH(AL$1,$A115)&gt;0,TRUE,FALSE)),"")</f>
        <v/>
      </c>
      <c r="AM115" s="17" t="str">
        <f>IFERROR(AND(OR(AM1:AO114,$BK115)=TRUE,IF(SEARCH(AM$1,$A115)&gt;0,TRUE,FALSE)),"")</f>
        <v/>
      </c>
      <c r="AN115" s="17" t="str">
        <f>IFERROR(AND(OR(AN1:AO114,$BK115)=TRUE,IF(SEARCH(AN$1,$A115)&gt;0,TRUE,FALSE)),"")</f>
        <v/>
      </c>
      <c r="AO115" s="17" t="str">
        <f>IFERROR(AND(OR(AO1:AO114,$BK115)=TRUE,IF(SEARCH(AO$1,$A115)&gt;0,TRUE,FALSE)),"")</f>
        <v/>
      </c>
      <c r="AP115" s="17" t="str">
        <f>IFERROR(AND(OR(AO1:AP114,$BK115)=TRUE,IF(SEARCH(AP$1,$A115)&gt;0,TRUE,FALSE)),"")</f>
        <v/>
      </c>
      <c r="AQ115" s="17" t="str">
        <f>IFERROR(AND(OR(AO1:AQ114,$BK115)=TRUE,IF(SEARCH(AQ$1,$A115)&gt;0,TRUE,FALSE)),"")</f>
        <v/>
      </c>
      <c r="AR115" s="17" t="str">
        <f>IFERROR(AND(OR(AO1:AR114,$BK115)=TRUE,IF(SEARCH(AR$1,$A115)&gt;0,TRUE,FALSE)),"")</f>
        <v/>
      </c>
      <c r="AS115" s="17" t="str">
        <f>IFERROR(AND(OR(AO1:AS114,$BK115)=TRUE,IF(SEARCH(AS$1,$A115)&gt;0,TRUE,FALSE)),"")</f>
        <v/>
      </c>
      <c r="AT115" s="17" t="str">
        <f>IFERROR(AND(OR(AO1:AT114,$BK115)=TRUE,IF(SEARCH(AT$1,$A115)&gt;0,TRUE,FALSE)),"")</f>
        <v/>
      </c>
      <c r="AU115" s="17" t="str">
        <f>IFERROR(AND(OR(AO1:AU114,$BK115)=TRUE,IF(SEARCH(AU$1,$A115)&gt;0,TRUE,FALSE)),"")</f>
        <v/>
      </c>
      <c r="AV115" s="17" t="str">
        <f>IFERROR(AND(OR(AO1:AV114,$BK115)=TRUE,IF(SEARCH(AV$1,$A115)&gt;0,TRUE,FALSE)),"")</f>
        <v/>
      </c>
      <c r="AW115" s="17" t="str">
        <f>IFERROR(AND(OR(AO1:AW114,$BK115)=TRUE,IF(SEARCH(AW$1,$A115)&gt;0,TRUE,FALSE)),"")</f>
        <v/>
      </c>
      <c r="AX115" s="17" t="str">
        <f>IFERROR(AND(OR(AO1:AX114,$BK115)=TRUE,IF(SEARCH(AX$1,$A115)&gt;0,TRUE,FALSE)),"")</f>
        <v/>
      </c>
      <c r="AY115" s="17" t="str">
        <f>IFERROR(AND(OR(AO1:AY114,$BK115)=TRUE,IF(SEARCH(AY$1,$A115)&gt;0,TRUE,FALSE)),"")</f>
        <v/>
      </c>
      <c r="AZ115" s="17" t="str">
        <f>IFERROR(AND(OR(AO1:AZ114,$BK115)=TRUE,IF(SEARCH(AZ$1,$A115)&gt;0,TRUE,FALSE)),"")</f>
        <v/>
      </c>
      <c r="BA115" s="17" t="str">
        <f>IFERROR(AND(OR(AO1:BA114,$BK115)=TRUE,IF(SEARCH(BA$1,$A115)&gt;0,TRUE,FALSE)),"")</f>
        <v/>
      </c>
      <c r="BB115" s="17" t="str">
        <f>IFERROR(AND(OR(AO1:BB114,$BK115)=TRUE,IF(SEARCH(BB$1,$A115)&gt;0,TRUE,FALSE)),"")</f>
        <v/>
      </c>
      <c r="BC115" s="17" t="str">
        <f>IFERROR(AND(OR(AO1:BC114,$BK115)=TRUE,IF(SEARCH(BC$1,$A115)&gt;0,TRUE,FALSE)),"")</f>
        <v/>
      </c>
      <c r="BD115" s="17" t="str">
        <f>IFERROR(AND(OR(AO1:BD114,$BK115)=TRUE,IF(SEARCH(BD$1,$A115)&gt;0,TRUE,FALSE)),"")</f>
        <v/>
      </c>
      <c r="BE115" s="17" t="str">
        <f>IFERROR(AND(OR(AO1:BE114,$BK115)=TRUE,IF(SEARCH(BE$1,$A115)&gt;0,TRUE,FALSE)),"")</f>
        <v/>
      </c>
      <c r="BF115" s="17" t="str">
        <f>IFERROR(AND(OR(AO1:BF114,$BK115)=TRUE,IF(SEARCH(BF$1,$A115)&gt;0,TRUE,FALSE)),"")</f>
        <v/>
      </c>
      <c r="BG115" s="17" t="str">
        <f>IFERROR(AND(OR(AO1:BG114,$BK115)=TRUE,IF(SEARCH(BG$1,$A115)&gt;0,TRUE,FALSE)),"")</f>
        <v/>
      </c>
      <c r="BH115" s="17" t="str">
        <f>IFERROR(AND(OR(AO1:BH114,$BK115)=TRUE,IF(SEARCH(BH$1,$A115)&gt;0,TRUE,FALSE)),"")</f>
        <v/>
      </c>
      <c r="BI115" s="17">
        <f t="shared" si="5"/>
        <v>0</v>
      </c>
      <c r="BJ115" s="17" t="b">
        <f t="shared" si="6"/>
        <v>0</v>
      </c>
      <c r="BK115" s="17" t="b">
        <f t="shared" si="7"/>
        <v>0</v>
      </c>
      <c r="BL115" s="17" t="b">
        <f t="shared" si="8"/>
        <v>0</v>
      </c>
      <c r="BM115" s="17" t="b">
        <f>IF(D115&gt;INDEX('Overview (RESPONSES REQUIRED)'!$F$60:$F$63,MATCH(E115,'Overview (RESPONSES REQUIRED)'!$B$60:$B$63,0)),FALSE,TRUE)</f>
        <v>0</v>
      </c>
      <c r="BN115" s="17" t="b">
        <f>IF(INDEX('Overview (RESPONSES REQUIRED)'!$D$60:$D$63,MATCH(E115,'Overview (RESPONSES REQUIRED)'!$B$60:$B$63,0)) = "Y", TRUE, FALSE)</f>
        <v>0</v>
      </c>
      <c r="BO115" s="17" t="str">
        <f t="shared" si="9"/>
        <v>N</v>
      </c>
    </row>
    <row r="116" spans="1:67" ht="27" x14ac:dyDescent="0.15">
      <c r="A116" s="17" t="s">
        <v>2539</v>
      </c>
      <c r="B116" s="17">
        <v>3</v>
      </c>
      <c r="C116" s="17">
        <v>2</v>
      </c>
      <c r="D116" s="17">
        <v>8</v>
      </c>
      <c r="E116" s="17" t="s">
        <v>2458</v>
      </c>
      <c r="F116" s="17" t="str">
        <f>IF('ENDC-NRCA'!S119="Y", "Y", IF('ENDC-NRCA'!S119="N", "N", 0))</f>
        <v>N</v>
      </c>
      <c r="G116" s="17" t="b">
        <f>IFERROR(AND(OR(G1:H115,$BK116)=TRUE,IF(SEARCH(G$1,$A116)&gt;0,TRUE,FALSE)),"")</f>
        <v>0</v>
      </c>
      <c r="H116" s="17" t="str">
        <f>IFERROR(AND(OR(H1:H115,$BK116)=TRUE,IF(SEARCH(H$1,$A116)&gt;0,TRUE,FALSE)),"")</f>
        <v/>
      </c>
      <c r="I116" s="17" t="b">
        <f>IFERROR(AND(OR(I1:L115,$BK116)=TRUE,IF(SEARCH(I$1,$A116)&gt;0,TRUE,FALSE)),"")</f>
        <v>0</v>
      </c>
      <c r="J116" s="17" t="str">
        <f>IFERROR(AND(OR(J1:L115,$BK116)=TRUE,IF(SEARCH(J$1,$A116)&gt;0,TRUE,FALSE)),"")</f>
        <v/>
      </c>
      <c r="K116" s="17" t="str">
        <f>IFERROR(AND(OR(K1:L115,$BK116)=TRUE,IF(SEARCH(K$1,$A116)&gt;0,TRUE,FALSE)),"")</f>
        <v/>
      </c>
      <c r="L116" s="17" t="str">
        <f>IFERROR(AND(OR(L1:L115,$BK116)=TRUE,IF(SEARCH(L$1,$A116)&gt;0,TRUE,FALSE)),"")</f>
        <v/>
      </c>
      <c r="M116" s="17" t="str">
        <f>IFERROR(AND(OR(M1:M115,$BK116)=TRUE,IF(SEARCH(M$1,$A116)&gt;0,TRUE,FALSE)),"")</f>
        <v/>
      </c>
      <c r="N116" s="17" t="str">
        <f>IFERROR(AND(OR(N1:Q115,$BK116)=TRUE,IF(SEARCH(N$1,$A116)&gt;0,TRUE,FALSE)),"")</f>
        <v/>
      </c>
      <c r="O116" s="17" t="str">
        <f>IFERROR(AND(OR(O1:Q115,$BK116)=TRUE,IF(SEARCH(O$1,$A116)&gt;0,TRUE,FALSE)),"")</f>
        <v/>
      </c>
      <c r="P116" s="17" t="b">
        <f>IFERROR(AND(OR(P1:Q115,$BK116)=TRUE,IF(SEARCH(P$1,$A116)&gt;0,TRUE,FALSE)),"")</f>
        <v>0</v>
      </c>
      <c r="Q116" s="17" t="str">
        <f>IFERROR(AND(OR(Q1:Q115,$BK116)=TRUE,IF(SEARCH(Q$1,$A116)&gt;0,TRUE,FALSE)),"")</f>
        <v/>
      </c>
      <c r="R116" s="17" t="b">
        <f>IFERROR(AND(OR(R1:S115,$BK116)=TRUE,IF(SEARCH(R$1,$A116)&gt;0,TRUE,FALSE)),"")</f>
        <v>0</v>
      </c>
      <c r="S116" s="17" t="str">
        <f>IFERROR(AND(OR(S1:S115,$BK116)=TRUE,IF(SEARCH(S$1,$A116)&gt;0,TRUE,FALSE)),"")</f>
        <v/>
      </c>
      <c r="T116" s="17" t="str">
        <f>IFERROR(AND(OR(T1:T115,$BK116)=TRUE,IF(SEARCH(T$1,$A116)&gt;0,TRUE,FALSE)),"")</f>
        <v/>
      </c>
      <c r="U116" s="17" t="str">
        <f>IFERROR(AND(OR(U1:V115,$BK116)=TRUE,IF(SEARCH(U$1,$A116)&gt;0,TRUE,FALSE)),"")</f>
        <v/>
      </c>
      <c r="V116" s="17" t="str">
        <f>IFERROR(AND(OR(V1:V115,$BK116)=TRUE,IF(SEARCH(V$1,$A116)&gt;0,TRUE,FALSE)),"")</f>
        <v/>
      </c>
      <c r="W116" s="17" t="str">
        <f>IFERROR(AND(OR(W1:Z115,$BK116)=TRUE,IF(SEARCH(W$1,$A116)&gt;0,TRUE,FALSE)),"")</f>
        <v/>
      </c>
      <c r="X116" s="17" t="str">
        <f>IFERROR(AND(OR(X1:Z115,$BK116)=TRUE,IF(SEARCH(X$1,$A116)&gt;0,TRUE,FALSE)),"")</f>
        <v/>
      </c>
      <c r="Y116" s="17" t="str">
        <f>IFERROR(AND(OR(Y1:Z115,$BK116)=TRUE,IF(SEARCH(Y$1,$A116)&gt;0,TRUE,FALSE)),"")</f>
        <v/>
      </c>
      <c r="Z116" s="17" t="str">
        <f>IFERROR(AND(OR(Z1:Z115,$BK116)=TRUE,IF(SEARCH(Z$1,$A116)&gt;0,TRUE,FALSE)),"")</f>
        <v/>
      </c>
      <c r="AA116" s="17" t="str">
        <f>IFERROR(AND(OR(AA1:AA115,$BK116)=TRUE,IF(SEARCH(AA$1,$A116)&gt;0,TRUE,FALSE)),"")</f>
        <v/>
      </c>
      <c r="AB116" s="17" t="str">
        <f>IFERROR(AND(OR(AB1:AE115,$BK116)=TRUE,IF(SEARCH(AB$1,$A116)&gt;0,TRUE,FALSE)),"")</f>
        <v/>
      </c>
      <c r="AC116" s="17" t="str">
        <f>IFERROR(AND(OR(AC1:AE115,$BK116)=TRUE,IF(SEARCH(AC$1,$A116)&gt;0,TRUE,FALSE)),"")</f>
        <v/>
      </c>
      <c r="AD116" s="17" t="str">
        <f>IFERROR(AND(OR(AD1:AE115,$BK116)=TRUE,IF(SEARCH(AD$1,$A116)&gt;0,TRUE,FALSE)),"")</f>
        <v/>
      </c>
      <c r="AE116" s="17" t="str">
        <f>IFERROR(AND(OR(AE1:AE115,$BK116)=TRUE,IF(SEARCH(AE$1,$A116)&gt;0,TRUE,FALSE)),"")</f>
        <v/>
      </c>
      <c r="AF116" s="17" t="b">
        <f>IFERROR(AND(OR(AF1:AG115,$BK116)=TRUE,IF(SEARCH(AF$1,$A116)&gt;0,TRUE,FALSE)),"")</f>
        <v>0</v>
      </c>
      <c r="AG116" s="17" t="str">
        <f>IFERROR(AND(OR(AG1:AG115,$BK116)=TRUE,IF(SEARCH(AG$1,$A116)&gt;0,TRUE,FALSE)),"")</f>
        <v/>
      </c>
      <c r="AH116" s="17" t="str">
        <f>IFERROR(AND(OR(AH1:AH115,$BK116)=TRUE,IF(SEARCH(AH$1,$A116)&gt;0,TRUE,FALSE)),"")</f>
        <v/>
      </c>
      <c r="AI116" s="17" t="b">
        <f>IFERROR(AND(OR(AI1:AL115,$BK116)=TRUE,IF(SEARCH(AI$1,$A116)&gt;0,TRUE,FALSE)),"")</f>
        <v>0</v>
      </c>
      <c r="AJ116" s="17" t="str">
        <f>IFERROR(AND(OR(AJ1:AL115,$BK116)=TRUE,IF(SEARCH(AJ$1,$A116)&gt;0,TRUE,FALSE)),"")</f>
        <v/>
      </c>
      <c r="AK116" s="17" t="str">
        <f>IFERROR(AND(OR(AK1:AL115,$BK116)=TRUE,IF(SEARCH(AK$1,$A116)&gt;0,TRUE,FALSE)),"")</f>
        <v/>
      </c>
      <c r="AL116" s="17" t="str">
        <f>IFERROR(AND(OR(AL1:AL115,$BK116)=TRUE,IF(SEARCH(AL$1,$A116)&gt;0,TRUE,FALSE)),"")</f>
        <v/>
      </c>
      <c r="AM116" s="17" t="str">
        <f>IFERROR(AND(OR(AM1:AO115,$BK116)=TRUE,IF(SEARCH(AM$1,$A116)&gt;0,TRUE,FALSE)),"")</f>
        <v/>
      </c>
      <c r="AN116" s="17" t="str">
        <f>IFERROR(AND(OR(AN1:AO115,$BK116)=TRUE,IF(SEARCH(AN$1,$A116)&gt;0,TRUE,FALSE)),"")</f>
        <v/>
      </c>
      <c r="AO116" s="17" t="str">
        <f>IFERROR(AND(OR(AO1:AO115,$BK116)=TRUE,IF(SEARCH(AO$1,$A116)&gt;0,TRUE,FALSE)),"")</f>
        <v/>
      </c>
      <c r="AP116" s="17" t="str">
        <f>IFERROR(AND(OR(AO1:AP115,$BK116)=TRUE,IF(SEARCH(AP$1,$A116)&gt;0,TRUE,FALSE)),"")</f>
        <v/>
      </c>
      <c r="AQ116" s="17" t="str">
        <f>IFERROR(AND(OR(AO1:AQ115,$BK116)=TRUE,IF(SEARCH(AQ$1,$A116)&gt;0,TRUE,FALSE)),"")</f>
        <v/>
      </c>
      <c r="AR116" s="17" t="str">
        <f>IFERROR(AND(OR(AO1:AR115,$BK116)=TRUE,IF(SEARCH(AR$1,$A116)&gt;0,TRUE,FALSE)),"")</f>
        <v/>
      </c>
      <c r="AS116" s="17" t="str">
        <f>IFERROR(AND(OR(AO1:AS115,$BK116)=TRUE,IF(SEARCH(AS$1,$A116)&gt;0,TRUE,FALSE)),"")</f>
        <v/>
      </c>
      <c r="AT116" s="17" t="str">
        <f>IFERROR(AND(OR(AO1:AT115,$BK116)=TRUE,IF(SEARCH(AT$1,$A116)&gt;0,TRUE,FALSE)),"")</f>
        <v/>
      </c>
      <c r="AU116" s="17" t="str">
        <f>IFERROR(AND(OR(AO1:AU115,$BK116)=TRUE,IF(SEARCH(AU$1,$A116)&gt;0,TRUE,FALSE)),"")</f>
        <v/>
      </c>
      <c r="AV116" s="17" t="str">
        <f>IFERROR(AND(OR(AO1:AV115,$BK116)=TRUE,IF(SEARCH(AV$1,$A116)&gt;0,TRUE,FALSE)),"")</f>
        <v/>
      </c>
      <c r="AW116" s="17" t="str">
        <f>IFERROR(AND(OR(AO1:AW115,$BK116)=TRUE,IF(SEARCH(AW$1,$A116)&gt;0,TRUE,FALSE)),"")</f>
        <v/>
      </c>
      <c r="AX116" s="17" t="str">
        <f>IFERROR(AND(OR(AO1:AX115,$BK116)=TRUE,IF(SEARCH(AX$1,$A116)&gt;0,TRUE,FALSE)),"")</f>
        <v/>
      </c>
      <c r="AY116" s="17" t="str">
        <f>IFERROR(AND(OR(AO1:AY115,$BK116)=TRUE,IF(SEARCH(AY$1,$A116)&gt;0,TRUE,FALSE)),"")</f>
        <v/>
      </c>
      <c r="AZ116" s="17" t="str">
        <f>IFERROR(AND(OR(AO1:AZ115,$BK116)=TRUE,IF(SEARCH(AZ$1,$A116)&gt;0,TRUE,FALSE)),"")</f>
        <v/>
      </c>
      <c r="BA116" s="17" t="str">
        <f>IFERROR(AND(OR(AO1:BA115,$BK116)=TRUE,IF(SEARCH(BA$1,$A116)&gt;0,TRUE,FALSE)),"")</f>
        <v/>
      </c>
      <c r="BB116" s="17" t="str">
        <f>IFERROR(AND(OR(AO1:BB115,$BK116)=TRUE,IF(SEARCH(BB$1,$A116)&gt;0,TRUE,FALSE)),"")</f>
        <v/>
      </c>
      <c r="BC116" s="17" t="str">
        <f>IFERROR(AND(OR(AO1:BC115,$BK116)=TRUE,IF(SEARCH(BC$1,$A116)&gt;0,TRUE,FALSE)),"")</f>
        <v/>
      </c>
      <c r="BD116" s="17" t="str">
        <f>IFERROR(AND(OR(AO1:BD115,$BK116)=TRUE,IF(SEARCH(BD$1,$A116)&gt;0,TRUE,FALSE)),"")</f>
        <v/>
      </c>
      <c r="BE116" s="17" t="str">
        <f>IFERROR(AND(OR(AO1:BE115,$BK116)=TRUE,IF(SEARCH(BE$1,$A116)&gt;0,TRUE,FALSE)),"")</f>
        <v/>
      </c>
      <c r="BF116" s="17" t="str">
        <f>IFERROR(AND(OR(AO1:BF115,$BK116)=TRUE,IF(SEARCH(BF$1,$A116)&gt;0,TRUE,FALSE)),"")</f>
        <v/>
      </c>
      <c r="BG116" s="17" t="str">
        <f>IFERROR(AND(OR(AO1:BG115,$BK116)=TRUE,IF(SEARCH(BG$1,$A116)&gt;0,TRUE,FALSE)),"")</f>
        <v/>
      </c>
      <c r="BH116" s="17" t="str">
        <f>IFERROR(AND(OR(AO1:BH115,$BK116)=TRUE,IF(SEARCH(BH$1,$A116)&gt;0,TRUE,FALSE)),"")</f>
        <v/>
      </c>
      <c r="BI116" s="17">
        <f t="shared" si="5"/>
        <v>0</v>
      </c>
      <c r="BJ116" s="17" t="b">
        <f t="shared" si="6"/>
        <v>0</v>
      </c>
      <c r="BK116" s="17" t="b">
        <f t="shared" si="7"/>
        <v>0</v>
      </c>
      <c r="BL116" s="17" t="b">
        <f t="shared" si="8"/>
        <v>0</v>
      </c>
      <c r="BM116" s="17" t="b">
        <f>IF(D116&gt;INDEX('Overview (RESPONSES REQUIRED)'!$F$60:$F$63,MATCH(E116,'Overview (RESPONSES REQUIRED)'!$B$60:$B$63,0)),FALSE,TRUE)</f>
        <v>0</v>
      </c>
      <c r="BN116" s="17" t="b">
        <f>IF(INDEX('Overview (RESPONSES REQUIRED)'!$D$60:$D$63,MATCH(E116,'Overview (RESPONSES REQUIRED)'!$B$60:$B$63,0)) = "Y", TRUE, FALSE)</f>
        <v>0</v>
      </c>
      <c r="BO116" s="17" t="str">
        <f t="shared" si="9"/>
        <v>N</v>
      </c>
    </row>
    <row r="117" spans="1:67" ht="27" x14ac:dyDescent="0.15">
      <c r="A117" s="17" t="s">
        <v>2540</v>
      </c>
      <c r="B117" s="17">
        <v>3</v>
      </c>
      <c r="C117" s="17">
        <v>2</v>
      </c>
      <c r="D117" s="17">
        <v>8</v>
      </c>
      <c r="E117" s="17" t="s">
        <v>2424</v>
      </c>
      <c r="F117" s="17" t="str">
        <f>IF('ENDC-NRCA'!S120="Y", "Y", IF('ENDC-NRCA'!S120="N", "N", 0))</f>
        <v>N</v>
      </c>
      <c r="G117" s="17" t="b">
        <f>IFERROR(AND(OR(G1:H116,$BK117)=TRUE,IF(SEARCH(G$1,$A117)&gt;0,TRUE,FALSE)),"")</f>
        <v>0</v>
      </c>
      <c r="H117" s="17" t="str">
        <f>IFERROR(AND(OR(H1:H116,$BK117)=TRUE,IF(SEARCH(H$1,$A117)&gt;0,TRUE,FALSE)),"")</f>
        <v/>
      </c>
      <c r="I117" s="17" t="str">
        <f>IFERROR(AND(OR(I1:L116,$BK117)=TRUE,IF(SEARCH(I$1,$A117)&gt;0,TRUE,FALSE)),"")</f>
        <v/>
      </c>
      <c r="J117" s="17" t="str">
        <f>IFERROR(AND(OR(J1:L116,$BK117)=TRUE,IF(SEARCH(J$1,$A117)&gt;0,TRUE,FALSE)),"")</f>
        <v/>
      </c>
      <c r="K117" s="17" t="b">
        <f>IFERROR(AND(OR(K1:L116,$BK117)=TRUE,IF(SEARCH(K$1,$A117)&gt;0,TRUE,FALSE)),"")</f>
        <v>0</v>
      </c>
      <c r="L117" s="17" t="str">
        <f>IFERROR(AND(OR(L1:L116,$BK117)=TRUE,IF(SEARCH(L$1,$A117)&gt;0,TRUE,FALSE)),"")</f>
        <v/>
      </c>
      <c r="M117" s="17" t="b">
        <f>IFERROR(AND(OR(M1:M116,$BK117)=TRUE,IF(SEARCH(M$1,$A117)&gt;0,TRUE,FALSE)),"")</f>
        <v>0</v>
      </c>
      <c r="N117" s="17" t="str">
        <f>IFERROR(AND(OR(N1:Q116,$BK117)=TRUE,IF(SEARCH(N$1,$A117)&gt;0,TRUE,FALSE)),"")</f>
        <v/>
      </c>
      <c r="O117" s="17" t="str">
        <f>IFERROR(AND(OR(O1:Q116,$BK117)=TRUE,IF(SEARCH(O$1,$A117)&gt;0,TRUE,FALSE)),"")</f>
        <v/>
      </c>
      <c r="P117" s="17" t="str">
        <f>IFERROR(AND(OR(P1:Q116,$BK117)=TRUE,IF(SEARCH(P$1,$A117)&gt;0,TRUE,FALSE)),"")</f>
        <v/>
      </c>
      <c r="Q117" s="17" t="str">
        <f>IFERROR(AND(OR(Q1:Q116,$BK117)=TRUE,IF(SEARCH(Q$1,$A117)&gt;0,TRUE,FALSE)),"")</f>
        <v/>
      </c>
      <c r="R117" s="17" t="str">
        <f>IFERROR(AND(OR(R1:S116,$BK117)=TRUE,IF(SEARCH(R$1,$A117)&gt;0,TRUE,FALSE)),"")</f>
        <v/>
      </c>
      <c r="S117" s="17" t="str">
        <f>IFERROR(AND(OR(S1:S116,$BK117)=TRUE,IF(SEARCH(S$1,$A117)&gt;0,TRUE,FALSE)),"")</f>
        <v/>
      </c>
      <c r="T117" s="17" t="b">
        <f>IFERROR(AND(OR(T1:T116,$BK117)=TRUE,IF(SEARCH(T$1,$A117)&gt;0,TRUE,FALSE)),"")</f>
        <v>0</v>
      </c>
      <c r="U117" s="17" t="str">
        <f>IFERROR(AND(OR(U1:V116,$BK117)=TRUE,IF(SEARCH(U$1,$A117)&gt;0,TRUE,FALSE)),"")</f>
        <v/>
      </c>
      <c r="V117" s="17" t="str">
        <f>IFERROR(AND(OR(V1:V116,$BK117)=TRUE,IF(SEARCH(V$1,$A117)&gt;0,TRUE,FALSE)),"")</f>
        <v/>
      </c>
      <c r="W117" s="17" t="str">
        <f>IFERROR(AND(OR(W1:Z116,$BK117)=TRUE,IF(SEARCH(W$1,$A117)&gt;0,TRUE,FALSE)),"")</f>
        <v/>
      </c>
      <c r="X117" s="17" t="str">
        <f>IFERROR(AND(OR(X1:Z116,$BK117)=TRUE,IF(SEARCH(X$1,$A117)&gt;0,TRUE,FALSE)),"")</f>
        <v/>
      </c>
      <c r="Y117" s="17" t="str">
        <f>IFERROR(AND(OR(Y1:Z116,$BK117)=TRUE,IF(SEARCH(Y$1,$A117)&gt;0,TRUE,FALSE)),"")</f>
        <v/>
      </c>
      <c r="Z117" s="17" t="str">
        <f>IFERROR(AND(OR(Z1:Z116,$BK117)=TRUE,IF(SEARCH(Z$1,$A117)&gt;0,TRUE,FALSE)),"")</f>
        <v/>
      </c>
      <c r="AA117" s="17" t="b">
        <f>IFERROR(AND(OR(AA1:AA116,$BK117)=TRUE,IF(SEARCH(AA$1,$A117)&gt;0,TRUE,FALSE)),"")</f>
        <v>0</v>
      </c>
      <c r="AB117" s="17" t="str">
        <f>IFERROR(AND(OR(AB1:AE116,$BK117)=TRUE,IF(SEARCH(AB$1,$A117)&gt;0,TRUE,FALSE)),"")</f>
        <v/>
      </c>
      <c r="AC117" s="17" t="str">
        <f>IFERROR(AND(OR(AC1:AE116,$BK117)=TRUE,IF(SEARCH(AC$1,$A117)&gt;0,TRUE,FALSE)),"")</f>
        <v/>
      </c>
      <c r="AD117" s="17" t="str">
        <f>IFERROR(AND(OR(AD1:AE116,$BK117)=TRUE,IF(SEARCH(AD$1,$A117)&gt;0,TRUE,FALSE)),"")</f>
        <v/>
      </c>
      <c r="AE117" s="17" t="str">
        <f>IFERROR(AND(OR(AE1:AE116,$BK117)=TRUE,IF(SEARCH(AE$1,$A117)&gt;0,TRUE,FALSE)),"")</f>
        <v/>
      </c>
      <c r="AF117" s="17" t="str">
        <f>IFERROR(AND(OR(AF1:AG116,$BK117)=TRUE,IF(SEARCH(AF$1,$A117)&gt;0,TRUE,FALSE)),"")</f>
        <v/>
      </c>
      <c r="AG117" s="17" t="str">
        <f>IFERROR(AND(OR(AG1:AG116,$BK117)=TRUE,IF(SEARCH(AG$1,$A117)&gt;0,TRUE,FALSE)),"")</f>
        <v/>
      </c>
      <c r="AH117" s="17" t="str">
        <f>IFERROR(AND(OR(AH1:AH116,$BK117)=TRUE,IF(SEARCH(AH$1,$A117)&gt;0,TRUE,FALSE)),"")</f>
        <v/>
      </c>
      <c r="AI117" s="17" t="b">
        <f>IFERROR(AND(OR(AI1:AL116,$BK117)=TRUE,IF(SEARCH(AI$1,$A117)&gt;0,TRUE,FALSE)),"")</f>
        <v>0</v>
      </c>
      <c r="AJ117" s="17" t="str">
        <f>IFERROR(AND(OR(AJ1:AL116,$BK117)=TRUE,IF(SEARCH(AJ$1,$A117)&gt;0,TRUE,FALSE)),"")</f>
        <v/>
      </c>
      <c r="AK117" s="17" t="str">
        <f>IFERROR(AND(OR(AK1:AL116,$BK117)=TRUE,IF(SEARCH(AK$1,$A117)&gt;0,TRUE,FALSE)),"")</f>
        <v/>
      </c>
      <c r="AL117" s="17" t="str">
        <f>IFERROR(AND(OR(AL1:AL116,$BK117)=TRUE,IF(SEARCH(AL$1,$A117)&gt;0,TRUE,FALSE)),"")</f>
        <v/>
      </c>
      <c r="AM117" s="17" t="str">
        <f>IFERROR(AND(OR(AM1:AO116,$BK117)=TRUE,IF(SEARCH(AM$1,$A117)&gt;0,TRUE,FALSE)),"")</f>
        <v/>
      </c>
      <c r="AN117" s="17" t="str">
        <f>IFERROR(AND(OR(AN1:AO116,$BK117)=TRUE,IF(SEARCH(AN$1,$A117)&gt;0,TRUE,FALSE)),"")</f>
        <v/>
      </c>
      <c r="AO117" s="17" t="str">
        <f>IFERROR(AND(OR(AO1:AO116,$BK117)=TRUE,IF(SEARCH(AO$1,$A117)&gt;0,TRUE,FALSE)),"")</f>
        <v/>
      </c>
      <c r="AP117" s="17" t="str">
        <f>IFERROR(AND(OR(AO1:AP116,$BK117)=TRUE,IF(SEARCH(AP$1,$A117)&gt;0,TRUE,FALSE)),"")</f>
        <v/>
      </c>
      <c r="AQ117" s="17" t="str">
        <f>IFERROR(AND(OR(AO1:AQ116,$BK117)=TRUE,IF(SEARCH(AQ$1,$A117)&gt;0,TRUE,FALSE)),"")</f>
        <v/>
      </c>
      <c r="AR117" s="17" t="str">
        <f>IFERROR(AND(OR(AO1:AR116,$BK117)=TRUE,IF(SEARCH(AR$1,$A117)&gt;0,TRUE,FALSE)),"")</f>
        <v/>
      </c>
      <c r="AS117" s="17" t="str">
        <f>IFERROR(AND(OR(AO1:AS116,$BK117)=TRUE,IF(SEARCH(AS$1,$A117)&gt;0,TRUE,FALSE)),"")</f>
        <v/>
      </c>
      <c r="AT117" s="17" t="str">
        <f>IFERROR(AND(OR(AO1:AT116,$BK117)=TRUE,IF(SEARCH(AT$1,$A117)&gt;0,TRUE,FALSE)),"")</f>
        <v/>
      </c>
      <c r="AU117" s="17" t="str">
        <f>IFERROR(AND(OR(AO1:AU116,$BK117)=TRUE,IF(SEARCH(AU$1,$A117)&gt;0,TRUE,FALSE)),"")</f>
        <v/>
      </c>
      <c r="AV117" s="17" t="str">
        <f>IFERROR(AND(OR(AO1:AV116,$BK117)=TRUE,IF(SEARCH(AV$1,$A117)&gt;0,TRUE,FALSE)),"")</f>
        <v/>
      </c>
      <c r="AW117" s="17" t="str">
        <f>IFERROR(AND(OR(AO1:AW116,$BK117)=TRUE,IF(SEARCH(AW$1,$A117)&gt;0,TRUE,FALSE)),"")</f>
        <v/>
      </c>
      <c r="AX117" s="17" t="str">
        <f>IFERROR(AND(OR(AO1:AX116,$BK117)=TRUE,IF(SEARCH(AX$1,$A117)&gt;0,TRUE,FALSE)),"")</f>
        <v/>
      </c>
      <c r="AY117" s="17" t="str">
        <f>IFERROR(AND(OR(AO1:AY116,$BK117)=TRUE,IF(SEARCH(AY$1,$A117)&gt;0,TRUE,FALSE)),"")</f>
        <v/>
      </c>
      <c r="AZ117" s="17" t="str">
        <f>IFERROR(AND(OR(AO1:AZ116,$BK117)=TRUE,IF(SEARCH(AZ$1,$A117)&gt;0,TRUE,FALSE)),"")</f>
        <v/>
      </c>
      <c r="BA117" s="17" t="str">
        <f>IFERROR(AND(OR(AO1:BA116,$BK117)=TRUE,IF(SEARCH(BA$1,$A117)&gt;0,TRUE,FALSE)),"")</f>
        <v/>
      </c>
      <c r="BB117" s="17" t="str">
        <f>IFERROR(AND(OR(AO1:BB116,$BK117)=TRUE,IF(SEARCH(BB$1,$A117)&gt;0,TRUE,FALSE)),"")</f>
        <v/>
      </c>
      <c r="BC117" s="17" t="str">
        <f>IFERROR(AND(OR(AO1:BC116,$BK117)=TRUE,IF(SEARCH(BC$1,$A117)&gt;0,TRUE,FALSE)),"")</f>
        <v/>
      </c>
      <c r="BD117" s="17" t="str">
        <f>IFERROR(AND(OR(AO1:BD116,$BK117)=TRUE,IF(SEARCH(BD$1,$A117)&gt;0,TRUE,FALSE)),"")</f>
        <v/>
      </c>
      <c r="BE117" s="17" t="str">
        <f>IFERROR(AND(OR(AO1:BE116,$BK117)=TRUE,IF(SEARCH(BE$1,$A117)&gt;0,TRUE,FALSE)),"")</f>
        <v/>
      </c>
      <c r="BF117" s="17" t="str">
        <f>IFERROR(AND(OR(AO1:BF116,$BK117)=TRUE,IF(SEARCH(BF$1,$A117)&gt;0,TRUE,FALSE)),"")</f>
        <v/>
      </c>
      <c r="BG117" s="17" t="str">
        <f>IFERROR(AND(OR(AO1:BG116,$BK117)=TRUE,IF(SEARCH(BG$1,$A117)&gt;0,TRUE,FALSE)),"")</f>
        <v/>
      </c>
      <c r="BH117" s="17" t="str">
        <f>IFERROR(AND(OR(AO1:BH116,$BK117)=TRUE,IF(SEARCH(BH$1,$A117)&gt;0,TRUE,FALSE)),"")</f>
        <v/>
      </c>
      <c r="BI117" s="17">
        <f t="shared" si="5"/>
        <v>0</v>
      </c>
      <c r="BJ117" s="17" t="b">
        <f t="shared" si="6"/>
        <v>0</v>
      </c>
      <c r="BK117" s="17" t="b">
        <f t="shared" si="7"/>
        <v>0</v>
      </c>
      <c r="BL117" s="17" t="b">
        <f t="shared" si="8"/>
        <v>0</v>
      </c>
      <c r="BM117" s="17" t="b">
        <f>IF(D117&gt;INDEX('Overview (RESPONSES REQUIRED)'!$F$60:$F$63,MATCH(E117,'Overview (RESPONSES REQUIRED)'!$B$60:$B$63,0)),FALSE,TRUE)</f>
        <v>0</v>
      </c>
      <c r="BN117" s="17" t="b">
        <f>IF(INDEX('Overview (RESPONSES REQUIRED)'!$D$60:$D$63,MATCH(E117,'Overview (RESPONSES REQUIRED)'!$B$60:$B$63,0)) = "Y", TRUE, FALSE)</f>
        <v>0</v>
      </c>
      <c r="BO117" s="17" t="str">
        <f t="shared" si="9"/>
        <v>N</v>
      </c>
    </row>
    <row r="118" spans="1:67" ht="27" x14ac:dyDescent="0.15">
      <c r="A118" s="17" t="s">
        <v>2541</v>
      </c>
      <c r="B118" s="17">
        <v>3</v>
      </c>
      <c r="C118" s="17">
        <v>2</v>
      </c>
      <c r="D118" s="17">
        <v>8</v>
      </c>
      <c r="E118" s="17" t="s">
        <v>2424</v>
      </c>
      <c r="F118" s="17" t="str">
        <f>IF('ENDC-NRCA'!S121="Y", "Y", IF('ENDC-NRCA'!S121="N", "N", 0))</f>
        <v>N</v>
      </c>
      <c r="G118" s="17" t="b">
        <f>IFERROR(AND(OR(G1:H117,$BK118)=TRUE,IF(SEARCH(G$1,$A118)&gt;0,TRUE,FALSE)),"")</f>
        <v>0</v>
      </c>
      <c r="H118" s="17" t="str">
        <f>IFERROR(AND(OR(H1:H117,$BK118)=TRUE,IF(SEARCH(H$1,$A118)&gt;0,TRUE,FALSE)),"")</f>
        <v/>
      </c>
      <c r="I118" s="17" t="str">
        <f>IFERROR(AND(OR(I1:L117,$BK118)=TRUE,IF(SEARCH(I$1,$A118)&gt;0,TRUE,FALSE)),"")</f>
        <v/>
      </c>
      <c r="J118" s="17" t="str">
        <f>IFERROR(AND(OR(J1:L117,$BK118)=TRUE,IF(SEARCH(J$1,$A118)&gt;0,TRUE,FALSE)),"")</f>
        <v/>
      </c>
      <c r="K118" s="17" t="str">
        <f>IFERROR(AND(OR(K1:L117,$BK118)=TRUE,IF(SEARCH(K$1,$A118)&gt;0,TRUE,FALSE)),"")</f>
        <v/>
      </c>
      <c r="L118" s="17" t="str">
        <f>IFERROR(AND(OR(L1:L117,$BK118)=TRUE,IF(SEARCH(L$1,$A118)&gt;0,TRUE,FALSE)),"")</f>
        <v/>
      </c>
      <c r="M118" s="17" t="b">
        <f>IFERROR(AND(OR(M1:M117,$BK118)=TRUE,IF(SEARCH(M$1,$A118)&gt;0,TRUE,FALSE)),"")</f>
        <v>0</v>
      </c>
      <c r="N118" s="17" t="str">
        <f>IFERROR(AND(OR(N1:Q117,$BK118)=TRUE,IF(SEARCH(N$1,$A118)&gt;0,TRUE,FALSE)),"")</f>
        <v/>
      </c>
      <c r="O118" s="17" t="str">
        <f>IFERROR(AND(OR(O1:Q117,$BK118)=TRUE,IF(SEARCH(O$1,$A118)&gt;0,TRUE,FALSE)),"")</f>
        <v/>
      </c>
      <c r="P118" s="17" t="b">
        <f>IFERROR(AND(OR(P1:Q117,$BK118)=TRUE,IF(SEARCH(P$1,$A118)&gt;0,TRUE,FALSE)),"")</f>
        <v>0</v>
      </c>
      <c r="Q118" s="17" t="str">
        <f>IFERROR(AND(OR(Q1:Q117,$BK118)=TRUE,IF(SEARCH(Q$1,$A118)&gt;0,TRUE,FALSE)),"")</f>
        <v/>
      </c>
      <c r="R118" s="17" t="str">
        <f>IFERROR(AND(OR(R1:S117,$BK118)=TRUE,IF(SEARCH(R$1,$A118)&gt;0,TRUE,FALSE)),"")</f>
        <v/>
      </c>
      <c r="S118" s="17" t="str">
        <f>IFERROR(AND(OR(S1:S117,$BK118)=TRUE,IF(SEARCH(S$1,$A118)&gt;0,TRUE,FALSE)),"")</f>
        <v/>
      </c>
      <c r="T118" s="17" t="b">
        <f>IFERROR(AND(OR(T1:T117,$BK118)=TRUE,IF(SEARCH(T$1,$A118)&gt;0,TRUE,FALSE)),"")</f>
        <v>0</v>
      </c>
      <c r="U118" s="17" t="str">
        <f>IFERROR(AND(OR(U1:V117,$BK118)=TRUE,IF(SEARCH(U$1,$A118)&gt;0,TRUE,FALSE)),"")</f>
        <v/>
      </c>
      <c r="V118" s="17" t="str">
        <f>IFERROR(AND(OR(V1:V117,$BK118)=TRUE,IF(SEARCH(V$1,$A118)&gt;0,TRUE,FALSE)),"")</f>
        <v/>
      </c>
      <c r="W118" s="17" t="str">
        <f>IFERROR(AND(OR(W1:Z117,$BK118)=TRUE,IF(SEARCH(W$1,$A118)&gt;0,TRUE,FALSE)),"")</f>
        <v/>
      </c>
      <c r="X118" s="17" t="str">
        <f>IFERROR(AND(OR(X1:Z117,$BK118)=TRUE,IF(SEARCH(X$1,$A118)&gt;0,TRUE,FALSE)),"")</f>
        <v/>
      </c>
      <c r="Y118" s="17" t="str">
        <f>IFERROR(AND(OR(Y1:Z117,$BK118)=TRUE,IF(SEARCH(Y$1,$A118)&gt;0,TRUE,FALSE)),"")</f>
        <v/>
      </c>
      <c r="Z118" s="17" t="str">
        <f>IFERROR(AND(OR(Z1:Z117,$BK118)=TRUE,IF(SEARCH(Z$1,$A118)&gt;0,TRUE,FALSE)),"")</f>
        <v/>
      </c>
      <c r="AA118" s="17" t="b">
        <f>IFERROR(AND(OR(AA1:AA117,$BK118)=TRUE,IF(SEARCH(AA$1,$A118)&gt;0,TRUE,FALSE)),"")</f>
        <v>0</v>
      </c>
      <c r="AB118" s="17" t="str">
        <f>IFERROR(AND(OR(AB1:AE117,$BK118)=TRUE,IF(SEARCH(AB$1,$A118)&gt;0,TRUE,FALSE)),"")</f>
        <v/>
      </c>
      <c r="AC118" s="17" t="str">
        <f>IFERROR(AND(OR(AC1:AE117,$BK118)=TRUE,IF(SEARCH(AC$1,$A118)&gt;0,TRUE,FALSE)),"")</f>
        <v/>
      </c>
      <c r="AD118" s="17" t="str">
        <f>IFERROR(AND(OR(AD1:AE117,$BK118)=TRUE,IF(SEARCH(AD$1,$A118)&gt;0,TRUE,FALSE)),"")</f>
        <v/>
      </c>
      <c r="AE118" s="17" t="str">
        <f>IFERROR(AND(OR(AE1:AE117,$BK118)=TRUE,IF(SEARCH(AE$1,$A118)&gt;0,TRUE,FALSE)),"")</f>
        <v/>
      </c>
      <c r="AF118" s="17" t="str">
        <f>IFERROR(AND(OR(AF1:AG117,$BK118)=TRUE,IF(SEARCH(AF$1,$A118)&gt;0,TRUE,FALSE)),"")</f>
        <v/>
      </c>
      <c r="AG118" s="17" t="str">
        <f>IFERROR(AND(OR(AG1:AG117,$BK118)=TRUE,IF(SEARCH(AG$1,$A118)&gt;0,TRUE,FALSE)),"")</f>
        <v/>
      </c>
      <c r="AH118" s="17" t="str">
        <f>IFERROR(AND(OR(AH1:AH117,$BK118)=TRUE,IF(SEARCH(AH$1,$A118)&gt;0,TRUE,FALSE)),"")</f>
        <v/>
      </c>
      <c r="AI118" s="17" t="b">
        <f>IFERROR(AND(OR(AI1:AL117,$BK118)=TRUE,IF(SEARCH(AI$1,$A118)&gt;0,TRUE,FALSE)),"")</f>
        <v>0</v>
      </c>
      <c r="AJ118" s="17" t="str">
        <f>IFERROR(AND(OR(AJ1:AL117,$BK118)=TRUE,IF(SEARCH(AJ$1,$A118)&gt;0,TRUE,FALSE)),"")</f>
        <v/>
      </c>
      <c r="AK118" s="17" t="str">
        <f>IFERROR(AND(OR(AK1:AL117,$BK118)=TRUE,IF(SEARCH(AK$1,$A118)&gt;0,TRUE,FALSE)),"")</f>
        <v/>
      </c>
      <c r="AL118" s="17" t="str">
        <f>IFERROR(AND(OR(AL1:AL117,$BK118)=TRUE,IF(SEARCH(AL$1,$A118)&gt;0,TRUE,FALSE)),"")</f>
        <v/>
      </c>
      <c r="AM118" s="17" t="str">
        <f>IFERROR(AND(OR(AM1:AO117,$BK118)=TRUE,IF(SEARCH(AM$1,$A118)&gt;0,TRUE,FALSE)),"")</f>
        <v/>
      </c>
      <c r="AN118" s="17" t="str">
        <f>IFERROR(AND(OR(AN1:AO117,$BK118)=TRUE,IF(SEARCH(AN$1,$A118)&gt;0,TRUE,FALSE)),"")</f>
        <v/>
      </c>
      <c r="AO118" s="17" t="str">
        <f>IFERROR(AND(OR(AO1:AO117,$BK118)=TRUE,IF(SEARCH(AO$1,$A118)&gt;0,TRUE,FALSE)),"")</f>
        <v/>
      </c>
      <c r="AP118" s="17" t="str">
        <f>IFERROR(AND(OR(AO1:AP117,$BK118)=TRUE,IF(SEARCH(AP$1,$A118)&gt;0,TRUE,FALSE)),"")</f>
        <v/>
      </c>
      <c r="AQ118" s="17" t="str">
        <f>IFERROR(AND(OR(AO1:AQ117,$BK118)=TRUE,IF(SEARCH(AQ$1,$A118)&gt;0,TRUE,FALSE)),"")</f>
        <v/>
      </c>
      <c r="AR118" s="17" t="str">
        <f>IFERROR(AND(OR(AO1:AR117,$BK118)=TRUE,IF(SEARCH(AR$1,$A118)&gt;0,TRUE,FALSE)),"")</f>
        <v/>
      </c>
      <c r="AS118" s="17" t="str">
        <f>IFERROR(AND(OR(AO1:AS117,$BK118)=TRUE,IF(SEARCH(AS$1,$A118)&gt;0,TRUE,FALSE)),"")</f>
        <v/>
      </c>
      <c r="AT118" s="17" t="str">
        <f>IFERROR(AND(OR(AO1:AT117,$BK118)=TRUE,IF(SEARCH(AT$1,$A118)&gt;0,TRUE,FALSE)),"")</f>
        <v/>
      </c>
      <c r="AU118" s="17" t="str">
        <f>IFERROR(AND(OR(AO1:AU117,$BK118)=TRUE,IF(SEARCH(AU$1,$A118)&gt;0,TRUE,FALSE)),"")</f>
        <v/>
      </c>
      <c r="AV118" s="17" t="str">
        <f>IFERROR(AND(OR(AO1:AV117,$BK118)=TRUE,IF(SEARCH(AV$1,$A118)&gt;0,TRUE,FALSE)),"")</f>
        <v/>
      </c>
      <c r="AW118" s="17" t="str">
        <f>IFERROR(AND(OR(AO1:AW117,$BK118)=TRUE,IF(SEARCH(AW$1,$A118)&gt;0,TRUE,FALSE)),"")</f>
        <v/>
      </c>
      <c r="AX118" s="17" t="str">
        <f>IFERROR(AND(OR(AO1:AX117,$BK118)=TRUE,IF(SEARCH(AX$1,$A118)&gt;0,TRUE,FALSE)),"")</f>
        <v/>
      </c>
      <c r="AY118" s="17" t="str">
        <f>IFERROR(AND(OR(AO1:AY117,$BK118)=TRUE,IF(SEARCH(AY$1,$A118)&gt;0,TRUE,FALSE)),"")</f>
        <v/>
      </c>
      <c r="AZ118" s="17" t="str">
        <f>IFERROR(AND(OR(AO1:AZ117,$BK118)=TRUE,IF(SEARCH(AZ$1,$A118)&gt;0,TRUE,FALSE)),"")</f>
        <v/>
      </c>
      <c r="BA118" s="17" t="str">
        <f>IFERROR(AND(OR(AO1:BA117,$BK118)=TRUE,IF(SEARCH(BA$1,$A118)&gt;0,TRUE,FALSE)),"")</f>
        <v/>
      </c>
      <c r="BB118" s="17" t="str">
        <f>IFERROR(AND(OR(AO1:BB117,$BK118)=TRUE,IF(SEARCH(BB$1,$A118)&gt;0,TRUE,FALSE)),"")</f>
        <v/>
      </c>
      <c r="BC118" s="17" t="str">
        <f>IFERROR(AND(OR(AO1:BC117,$BK118)=TRUE,IF(SEARCH(BC$1,$A118)&gt;0,TRUE,FALSE)),"")</f>
        <v/>
      </c>
      <c r="BD118" s="17" t="str">
        <f>IFERROR(AND(OR(AO1:BD117,$BK118)=TRUE,IF(SEARCH(BD$1,$A118)&gt;0,TRUE,FALSE)),"")</f>
        <v/>
      </c>
      <c r="BE118" s="17" t="str">
        <f>IFERROR(AND(OR(AO1:BE117,$BK118)=TRUE,IF(SEARCH(BE$1,$A118)&gt;0,TRUE,FALSE)),"")</f>
        <v/>
      </c>
      <c r="BF118" s="17" t="str">
        <f>IFERROR(AND(OR(AO1:BF117,$BK118)=TRUE,IF(SEARCH(BF$1,$A118)&gt;0,TRUE,FALSE)),"")</f>
        <v/>
      </c>
      <c r="BG118" s="17" t="str">
        <f>IFERROR(AND(OR(AO1:BG117,$BK118)=TRUE,IF(SEARCH(BG$1,$A118)&gt;0,TRUE,FALSE)),"")</f>
        <v/>
      </c>
      <c r="BH118" s="17" t="str">
        <f>IFERROR(AND(OR(AO1:BH117,$BK118)=TRUE,IF(SEARCH(BH$1,$A118)&gt;0,TRUE,FALSE)),"")</f>
        <v/>
      </c>
      <c r="BI118" s="17">
        <f t="shared" si="5"/>
        <v>0</v>
      </c>
      <c r="BJ118" s="17" t="b">
        <f t="shared" si="6"/>
        <v>0</v>
      </c>
      <c r="BK118" s="17" t="b">
        <f t="shared" si="7"/>
        <v>0</v>
      </c>
      <c r="BL118" s="17" t="b">
        <f t="shared" si="8"/>
        <v>0</v>
      </c>
      <c r="BM118" s="17" t="b">
        <f>IF(D118&gt;INDEX('Overview (RESPONSES REQUIRED)'!$F$60:$F$63,MATCH(E118,'Overview (RESPONSES REQUIRED)'!$B$60:$B$63,0)),FALSE,TRUE)</f>
        <v>0</v>
      </c>
      <c r="BN118" s="17" t="b">
        <f>IF(INDEX('Overview (RESPONSES REQUIRED)'!$D$60:$D$63,MATCH(E118,'Overview (RESPONSES REQUIRED)'!$B$60:$B$63,0)) = "Y", TRUE, FALSE)</f>
        <v>0</v>
      </c>
      <c r="BO118" s="17" t="str">
        <f t="shared" si="9"/>
        <v>N</v>
      </c>
    </row>
    <row r="119" spans="1:67" ht="27" x14ac:dyDescent="0.15">
      <c r="A119" s="17" t="s">
        <v>2542</v>
      </c>
      <c r="B119" s="17">
        <v>3</v>
      </c>
      <c r="C119" s="17">
        <v>2</v>
      </c>
      <c r="D119" s="17">
        <v>8</v>
      </c>
      <c r="E119" s="17" t="s">
        <v>2424</v>
      </c>
      <c r="F119" s="17" t="str">
        <f>IF('ENDC-NRCA'!S122="Y", "Y", IF('ENDC-NRCA'!S122="N", "N", 0))</f>
        <v>N</v>
      </c>
      <c r="G119" s="17" t="str">
        <f>IFERROR(AND(OR(G1:H118,$BK119)=TRUE,IF(SEARCH(G$1,$A119)&gt;0,TRUE,FALSE)),"")</f>
        <v/>
      </c>
      <c r="H119" s="17" t="str">
        <f>IFERROR(AND(OR(H1:H118,$BK119)=TRUE,IF(SEARCH(H$1,$A119)&gt;0,TRUE,FALSE)),"")</f>
        <v/>
      </c>
      <c r="I119" s="17" t="str">
        <f>IFERROR(AND(OR(I1:L118,$BK119)=TRUE,IF(SEARCH(I$1,$A119)&gt;0,TRUE,FALSE)),"")</f>
        <v/>
      </c>
      <c r="J119" s="17" t="str">
        <f>IFERROR(AND(OR(J1:L118,$BK119)=TRUE,IF(SEARCH(J$1,$A119)&gt;0,TRUE,FALSE)),"")</f>
        <v/>
      </c>
      <c r="K119" s="17" t="b">
        <f>IFERROR(AND(OR(K1:L118,$BK119)=TRUE,IF(SEARCH(K$1,$A119)&gt;0,TRUE,FALSE)),"")</f>
        <v>0</v>
      </c>
      <c r="L119" s="17" t="str">
        <f>IFERROR(AND(OR(L1:L118,$BK119)=TRUE,IF(SEARCH(L$1,$A119)&gt;0,TRUE,FALSE)),"")</f>
        <v/>
      </c>
      <c r="M119" s="17" t="b">
        <f>IFERROR(AND(OR(M1:M118,$BK119)=TRUE,IF(SEARCH(M$1,$A119)&gt;0,TRUE,FALSE)),"")</f>
        <v>0</v>
      </c>
      <c r="N119" s="17" t="b">
        <f>IFERROR(AND(OR(N1:Q118,$BK119)=TRUE,IF(SEARCH(N$1,$A119)&gt;0,TRUE,FALSE)),"")</f>
        <v>0</v>
      </c>
      <c r="O119" s="17" t="str">
        <f>IFERROR(AND(OR(O1:Q118,$BK119)=TRUE,IF(SEARCH(O$1,$A119)&gt;0,TRUE,FALSE)),"")</f>
        <v/>
      </c>
      <c r="P119" s="17" t="str">
        <f>IFERROR(AND(OR(P1:Q118,$BK119)=TRUE,IF(SEARCH(P$1,$A119)&gt;0,TRUE,FALSE)),"")</f>
        <v/>
      </c>
      <c r="Q119" s="17" t="str">
        <f>IFERROR(AND(OR(Q1:Q118,$BK119)=TRUE,IF(SEARCH(Q$1,$A119)&gt;0,TRUE,FALSE)),"")</f>
        <v/>
      </c>
      <c r="R119" s="17" t="str">
        <f>IFERROR(AND(OR(R1:S118,$BK119)=TRUE,IF(SEARCH(R$1,$A119)&gt;0,TRUE,FALSE)),"")</f>
        <v/>
      </c>
      <c r="S119" s="17" t="str">
        <f>IFERROR(AND(OR(S1:S118,$BK119)=TRUE,IF(SEARCH(S$1,$A119)&gt;0,TRUE,FALSE)),"")</f>
        <v/>
      </c>
      <c r="T119" s="17" t="b">
        <f>IFERROR(AND(OR(T1:T118,$BK119)=TRUE,IF(SEARCH(T$1,$A119)&gt;0,TRUE,FALSE)),"")</f>
        <v>0</v>
      </c>
      <c r="U119" s="17" t="str">
        <f>IFERROR(AND(OR(U1:V118,$BK119)=TRUE,IF(SEARCH(U$1,$A119)&gt;0,TRUE,FALSE)),"")</f>
        <v/>
      </c>
      <c r="V119" s="17" t="str">
        <f>IFERROR(AND(OR(V1:V118,$BK119)=TRUE,IF(SEARCH(V$1,$A119)&gt;0,TRUE,FALSE)),"")</f>
        <v/>
      </c>
      <c r="W119" s="17" t="str">
        <f>IFERROR(AND(OR(W1:Z118,$BK119)=TRUE,IF(SEARCH(W$1,$A119)&gt;0,TRUE,FALSE)),"")</f>
        <v/>
      </c>
      <c r="X119" s="17" t="str">
        <f>IFERROR(AND(OR(X1:Z118,$BK119)=TRUE,IF(SEARCH(X$1,$A119)&gt;0,TRUE,FALSE)),"")</f>
        <v/>
      </c>
      <c r="Y119" s="17" t="str">
        <f>IFERROR(AND(OR(Y1:Z118,$BK119)=TRUE,IF(SEARCH(Y$1,$A119)&gt;0,TRUE,FALSE)),"")</f>
        <v/>
      </c>
      <c r="Z119" s="17" t="str">
        <f>IFERROR(AND(OR(Z1:Z118,$BK119)=TRUE,IF(SEARCH(Z$1,$A119)&gt;0,TRUE,FALSE)),"")</f>
        <v/>
      </c>
      <c r="AA119" s="17" t="b">
        <f>IFERROR(AND(OR(AA1:AA118,$BK119)=TRUE,IF(SEARCH(AA$1,$A119)&gt;0,TRUE,FALSE)),"")</f>
        <v>0</v>
      </c>
      <c r="AB119" s="17" t="str">
        <f>IFERROR(AND(OR(AB1:AE118,$BK119)=TRUE,IF(SEARCH(AB$1,$A119)&gt;0,TRUE,FALSE)),"")</f>
        <v/>
      </c>
      <c r="AC119" s="17" t="str">
        <f>IFERROR(AND(OR(AC1:AE118,$BK119)=TRUE,IF(SEARCH(AC$1,$A119)&gt;0,TRUE,FALSE)),"")</f>
        <v/>
      </c>
      <c r="AD119" s="17" t="str">
        <f>IFERROR(AND(OR(AD1:AE118,$BK119)=TRUE,IF(SEARCH(AD$1,$A119)&gt;0,TRUE,FALSE)),"")</f>
        <v/>
      </c>
      <c r="AE119" s="17" t="str">
        <f>IFERROR(AND(OR(AE1:AE118,$BK119)=TRUE,IF(SEARCH(AE$1,$A119)&gt;0,TRUE,FALSE)),"")</f>
        <v/>
      </c>
      <c r="AF119" s="17" t="str">
        <f>IFERROR(AND(OR(AF1:AG118,$BK119)=TRUE,IF(SEARCH(AF$1,$A119)&gt;0,TRUE,FALSE)),"")</f>
        <v/>
      </c>
      <c r="AG119" s="17" t="str">
        <f>IFERROR(AND(OR(AG1:AG118,$BK119)=TRUE,IF(SEARCH(AG$1,$A119)&gt;0,TRUE,FALSE)),"")</f>
        <v/>
      </c>
      <c r="AH119" s="17" t="str">
        <f>IFERROR(AND(OR(AH1:AH118,$BK119)=TRUE,IF(SEARCH(AH$1,$A119)&gt;0,TRUE,FALSE)),"")</f>
        <v/>
      </c>
      <c r="AI119" s="17" t="b">
        <f>IFERROR(AND(OR(AI1:AL118,$BK119)=TRUE,IF(SEARCH(AI$1,$A119)&gt;0,TRUE,FALSE)),"")</f>
        <v>0</v>
      </c>
      <c r="AJ119" s="17" t="str">
        <f>IFERROR(AND(OR(AJ1:AL118,$BK119)=TRUE,IF(SEARCH(AJ$1,$A119)&gt;0,TRUE,FALSE)),"")</f>
        <v/>
      </c>
      <c r="AK119" s="17" t="str">
        <f>IFERROR(AND(OR(AK1:AL118,$BK119)=TRUE,IF(SEARCH(AK$1,$A119)&gt;0,TRUE,FALSE)),"")</f>
        <v/>
      </c>
      <c r="AL119" s="17" t="str">
        <f>IFERROR(AND(OR(AL1:AL118,$BK119)=TRUE,IF(SEARCH(AL$1,$A119)&gt;0,TRUE,FALSE)),"")</f>
        <v/>
      </c>
      <c r="AM119" s="17" t="str">
        <f>IFERROR(AND(OR(AM1:AO118,$BK119)=TRUE,IF(SEARCH(AM$1,$A119)&gt;0,TRUE,FALSE)),"")</f>
        <v/>
      </c>
      <c r="AN119" s="17" t="str">
        <f>IFERROR(AND(OR(AN1:AO118,$BK119)=TRUE,IF(SEARCH(AN$1,$A119)&gt;0,TRUE,FALSE)),"")</f>
        <v/>
      </c>
      <c r="AO119" s="17" t="str">
        <f>IFERROR(AND(OR(AO1:AO118,$BK119)=TRUE,IF(SEARCH(AO$1,$A119)&gt;0,TRUE,FALSE)),"")</f>
        <v/>
      </c>
      <c r="AP119" s="17" t="str">
        <f>IFERROR(AND(OR(AO1:AP118,$BK119)=TRUE,IF(SEARCH(AP$1,$A119)&gt;0,TRUE,FALSE)),"")</f>
        <v/>
      </c>
      <c r="AQ119" s="17" t="str">
        <f>IFERROR(AND(OR(AO1:AQ118,$BK119)=TRUE,IF(SEARCH(AQ$1,$A119)&gt;0,TRUE,FALSE)),"")</f>
        <v/>
      </c>
      <c r="AR119" s="17" t="str">
        <f>IFERROR(AND(OR(AO1:AR118,$BK119)=TRUE,IF(SEARCH(AR$1,$A119)&gt;0,TRUE,FALSE)),"")</f>
        <v/>
      </c>
      <c r="AS119" s="17" t="str">
        <f>IFERROR(AND(OR(AO1:AS118,$BK119)=TRUE,IF(SEARCH(AS$1,$A119)&gt;0,TRUE,FALSE)),"")</f>
        <v/>
      </c>
      <c r="AT119" s="17" t="str">
        <f>IFERROR(AND(OR(AO1:AT118,$BK119)=TRUE,IF(SEARCH(AT$1,$A119)&gt;0,TRUE,FALSE)),"")</f>
        <v/>
      </c>
      <c r="AU119" s="17" t="str">
        <f>IFERROR(AND(OR(AO1:AU118,$BK119)=TRUE,IF(SEARCH(AU$1,$A119)&gt;0,TRUE,FALSE)),"")</f>
        <v/>
      </c>
      <c r="AV119" s="17" t="str">
        <f>IFERROR(AND(OR(AO1:AV118,$BK119)=TRUE,IF(SEARCH(AV$1,$A119)&gt;0,TRUE,FALSE)),"")</f>
        <v/>
      </c>
      <c r="AW119" s="17" t="str">
        <f>IFERROR(AND(OR(AO1:AW118,$BK119)=TRUE,IF(SEARCH(AW$1,$A119)&gt;0,TRUE,FALSE)),"")</f>
        <v/>
      </c>
      <c r="AX119" s="17" t="str">
        <f>IFERROR(AND(OR(AO1:AX118,$BK119)=TRUE,IF(SEARCH(AX$1,$A119)&gt;0,TRUE,FALSE)),"")</f>
        <v/>
      </c>
      <c r="AY119" s="17" t="str">
        <f>IFERROR(AND(OR(AO1:AY118,$BK119)=TRUE,IF(SEARCH(AY$1,$A119)&gt;0,TRUE,FALSE)),"")</f>
        <v/>
      </c>
      <c r="AZ119" s="17" t="str">
        <f>IFERROR(AND(OR(AO1:AZ118,$BK119)=TRUE,IF(SEARCH(AZ$1,$A119)&gt;0,TRUE,FALSE)),"")</f>
        <v/>
      </c>
      <c r="BA119" s="17" t="str">
        <f>IFERROR(AND(OR(AO1:BA118,$BK119)=TRUE,IF(SEARCH(BA$1,$A119)&gt;0,TRUE,FALSE)),"")</f>
        <v/>
      </c>
      <c r="BB119" s="17" t="str">
        <f>IFERROR(AND(OR(AO1:BB118,$BK119)=TRUE,IF(SEARCH(BB$1,$A119)&gt;0,TRUE,FALSE)),"")</f>
        <v/>
      </c>
      <c r="BC119" s="17" t="str">
        <f>IFERROR(AND(OR(AO1:BC118,$BK119)=TRUE,IF(SEARCH(BC$1,$A119)&gt;0,TRUE,FALSE)),"")</f>
        <v/>
      </c>
      <c r="BD119" s="17" t="str">
        <f>IFERROR(AND(OR(AO1:BD118,$BK119)=TRUE,IF(SEARCH(BD$1,$A119)&gt;0,TRUE,FALSE)),"")</f>
        <v/>
      </c>
      <c r="BE119" s="17" t="str">
        <f>IFERROR(AND(OR(AO1:BE118,$BK119)=TRUE,IF(SEARCH(BE$1,$A119)&gt;0,TRUE,FALSE)),"")</f>
        <v/>
      </c>
      <c r="BF119" s="17" t="str">
        <f>IFERROR(AND(OR(AO1:BF118,$BK119)=TRUE,IF(SEARCH(BF$1,$A119)&gt;0,TRUE,FALSE)),"")</f>
        <v/>
      </c>
      <c r="BG119" s="17" t="str">
        <f>IFERROR(AND(OR(AO1:BG118,$BK119)=TRUE,IF(SEARCH(BG$1,$A119)&gt;0,TRUE,FALSE)),"")</f>
        <v/>
      </c>
      <c r="BH119" s="17" t="str">
        <f>IFERROR(AND(OR(AO1:BH118,$BK119)=TRUE,IF(SEARCH(BH$1,$A119)&gt;0,TRUE,FALSE)),"")</f>
        <v/>
      </c>
      <c r="BI119" s="17">
        <f t="shared" si="5"/>
        <v>0</v>
      </c>
      <c r="BJ119" s="17" t="b">
        <f t="shared" si="6"/>
        <v>0</v>
      </c>
      <c r="BK119" s="17" t="b">
        <f t="shared" si="7"/>
        <v>0</v>
      </c>
      <c r="BL119" s="17" t="b">
        <f t="shared" si="8"/>
        <v>0</v>
      </c>
      <c r="BM119" s="17" t="b">
        <f>IF(D119&gt;INDEX('Overview (RESPONSES REQUIRED)'!$F$60:$F$63,MATCH(E119,'Overview (RESPONSES REQUIRED)'!$B$60:$B$63,0)),FALSE,TRUE)</f>
        <v>0</v>
      </c>
      <c r="BN119" s="17" t="b">
        <f>IF(INDEX('Overview (RESPONSES REQUIRED)'!$D$60:$D$63,MATCH(E119,'Overview (RESPONSES REQUIRED)'!$B$60:$B$63,0)) = "Y", TRUE, FALSE)</f>
        <v>0</v>
      </c>
      <c r="BO119" s="17" t="str">
        <f t="shared" si="9"/>
        <v>N</v>
      </c>
    </row>
    <row r="120" spans="1:67" ht="27" x14ac:dyDescent="0.15">
      <c r="A120" s="17" t="s">
        <v>2543</v>
      </c>
      <c r="B120" s="17">
        <v>3</v>
      </c>
      <c r="C120" s="17">
        <v>2</v>
      </c>
      <c r="D120" s="17">
        <v>8</v>
      </c>
      <c r="E120" s="17" t="s">
        <v>2424</v>
      </c>
      <c r="F120" s="17" t="str">
        <f>IF('ENDC-NRCA'!S123="Y", "Y", IF('ENDC-NRCA'!S123="N", "N", 0))</f>
        <v>N</v>
      </c>
      <c r="G120" s="17" t="str">
        <f>IFERROR(AND(OR(G1:H119,$BK120)=TRUE,IF(SEARCH(G$1,$A120)&gt;0,TRUE,FALSE)),"")</f>
        <v/>
      </c>
      <c r="H120" s="17" t="str">
        <f>IFERROR(AND(OR(H1:H119,$BK120)=TRUE,IF(SEARCH(H$1,$A120)&gt;0,TRUE,FALSE)),"")</f>
        <v/>
      </c>
      <c r="I120" s="17" t="b">
        <f>IFERROR(AND(OR(I1:L119,$BK120)=TRUE,IF(SEARCH(I$1,$A120)&gt;0,TRUE,FALSE)),"")</f>
        <v>0</v>
      </c>
      <c r="J120" s="17" t="str">
        <f>IFERROR(AND(OR(J1:L119,$BK120)=TRUE,IF(SEARCH(J$1,$A120)&gt;0,TRUE,FALSE)),"")</f>
        <v/>
      </c>
      <c r="K120" s="17" t="str">
        <f>IFERROR(AND(OR(K1:L119,$BK120)=TRUE,IF(SEARCH(K$1,$A120)&gt;0,TRUE,FALSE)),"")</f>
        <v/>
      </c>
      <c r="L120" s="17" t="str">
        <f>IFERROR(AND(OR(L1:L119,$BK120)=TRUE,IF(SEARCH(L$1,$A120)&gt;0,TRUE,FALSE)),"")</f>
        <v/>
      </c>
      <c r="M120" s="17" t="b">
        <f>IFERROR(AND(OR(M1:M119,$BK120)=TRUE,IF(SEARCH(M$1,$A120)&gt;0,TRUE,FALSE)),"")</f>
        <v>0</v>
      </c>
      <c r="N120" s="17" t="str">
        <f>IFERROR(AND(OR(N1:Q119,$BK120)=TRUE,IF(SEARCH(N$1,$A120)&gt;0,TRUE,FALSE)),"")</f>
        <v/>
      </c>
      <c r="O120" s="17" t="str">
        <f>IFERROR(AND(OR(O1:Q119,$BK120)=TRUE,IF(SEARCH(O$1,$A120)&gt;0,TRUE,FALSE)),"")</f>
        <v/>
      </c>
      <c r="P120" s="17" t="b">
        <f>IFERROR(AND(OR(P1:Q119,$BK120)=TRUE,IF(SEARCH(P$1,$A120)&gt;0,TRUE,FALSE)),"")</f>
        <v>0</v>
      </c>
      <c r="Q120" s="17" t="str">
        <f>IFERROR(AND(OR(Q1:Q119,$BK120)=TRUE,IF(SEARCH(Q$1,$A120)&gt;0,TRUE,FALSE)),"")</f>
        <v/>
      </c>
      <c r="R120" s="17" t="str">
        <f>IFERROR(AND(OR(R1:S119,$BK120)=TRUE,IF(SEARCH(R$1,$A120)&gt;0,TRUE,FALSE)),"")</f>
        <v/>
      </c>
      <c r="S120" s="17" t="str">
        <f>IFERROR(AND(OR(S1:S119,$BK120)=TRUE,IF(SEARCH(S$1,$A120)&gt;0,TRUE,FALSE)),"")</f>
        <v/>
      </c>
      <c r="T120" s="17" t="b">
        <f>IFERROR(AND(OR(T1:T119,$BK120)=TRUE,IF(SEARCH(T$1,$A120)&gt;0,TRUE,FALSE)),"")</f>
        <v>0</v>
      </c>
      <c r="U120" s="17" t="str">
        <f>IFERROR(AND(OR(U1:V119,$BK120)=TRUE,IF(SEARCH(U$1,$A120)&gt;0,TRUE,FALSE)),"")</f>
        <v/>
      </c>
      <c r="V120" s="17" t="str">
        <f>IFERROR(AND(OR(V1:V119,$BK120)=TRUE,IF(SEARCH(V$1,$A120)&gt;0,TRUE,FALSE)),"")</f>
        <v/>
      </c>
      <c r="W120" s="17" t="str">
        <f>IFERROR(AND(OR(W1:Z119,$BK120)=TRUE,IF(SEARCH(W$1,$A120)&gt;0,TRUE,FALSE)),"")</f>
        <v/>
      </c>
      <c r="X120" s="17" t="str">
        <f>IFERROR(AND(OR(X1:Z119,$BK120)=TRUE,IF(SEARCH(X$1,$A120)&gt;0,TRUE,FALSE)),"")</f>
        <v/>
      </c>
      <c r="Y120" s="17" t="str">
        <f>IFERROR(AND(OR(Y1:Z119,$BK120)=TRUE,IF(SEARCH(Y$1,$A120)&gt;0,TRUE,FALSE)),"")</f>
        <v/>
      </c>
      <c r="Z120" s="17" t="str">
        <f>IFERROR(AND(OR(Z1:Z119,$BK120)=TRUE,IF(SEARCH(Z$1,$A120)&gt;0,TRUE,FALSE)),"")</f>
        <v/>
      </c>
      <c r="AA120" s="17" t="b">
        <f>IFERROR(AND(OR(AA1:AA119,$BK120)=TRUE,IF(SEARCH(AA$1,$A120)&gt;0,TRUE,FALSE)),"")</f>
        <v>0</v>
      </c>
      <c r="AB120" s="17" t="str">
        <f>IFERROR(AND(OR(AB1:AE119,$BK120)=TRUE,IF(SEARCH(AB$1,$A120)&gt;0,TRUE,FALSE)),"")</f>
        <v/>
      </c>
      <c r="AC120" s="17" t="str">
        <f>IFERROR(AND(OR(AC1:AE119,$BK120)=TRUE,IF(SEARCH(AC$1,$A120)&gt;0,TRUE,FALSE)),"")</f>
        <v/>
      </c>
      <c r="AD120" s="17" t="str">
        <f>IFERROR(AND(OR(AD1:AE119,$BK120)=TRUE,IF(SEARCH(AD$1,$A120)&gt;0,TRUE,FALSE)),"")</f>
        <v/>
      </c>
      <c r="AE120" s="17" t="str">
        <f>IFERROR(AND(OR(AE1:AE119,$BK120)=TRUE,IF(SEARCH(AE$1,$A120)&gt;0,TRUE,FALSE)),"")</f>
        <v/>
      </c>
      <c r="AF120" s="17" t="str">
        <f>IFERROR(AND(OR(AF1:AG119,$BK120)=TRUE,IF(SEARCH(AF$1,$A120)&gt;0,TRUE,FALSE)),"")</f>
        <v/>
      </c>
      <c r="AG120" s="17" t="str">
        <f>IFERROR(AND(OR(AG1:AG119,$BK120)=TRUE,IF(SEARCH(AG$1,$A120)&gt;0,TRUE,FALSE)),"")</f>
        <v/>
      </c>
      <c r="AH120" s="17" t="str">
        <f>IFERROR(AND(OR(AH1:AH119,$BK120)=TRUE,IF(SEARCH(AH$1,$A120)&gt;0,TRUE,FALSE)),"")</f>
        <v/>
      </c>
      <c r="AI120" s="17" t="b">
        <f>IFERROR(AND(OR(AI1:AL119,$BK120)=TRUE,IF(SEARCH(AI$1,$A120)&gt;0,TRUE,FALSE)),"")</f>
        <v>0</v>
      </c>
      <c r="AJ120" s="17" t="str">
        <f>IFERROR(AND(OR(AJ1:AL119,$BK120)=TRUE,IF(SEARCH(AJ$1,$A120)&gt;0,TRUE,FALSE)),"")</f>
        <v/>
      </c>
      <c r="AK120" s="17" t="str">
        <f>IFERROR(AND(OR(AK1:AL119,$BK120)=TRUE,IF(SEARCH(AK$1,$A120)&gt;0,TRUE,FALSE)),"")</f>
        <v/>
      </c>
      <c r="AL120" s="17" t="str">
        <f>IFERROR(AND(OR(AL1:AL119,$BK120)=TRUE,IF(SEARCH(AL$1,$A120)&gt;0,TRUE,FALSE)),"")</f>
        <v/>
      </c>
      <c r="AM120" s="17" t="str">
        <f>IFERROR(AND(OR(AM1:AO119,$BK120)=TRUE,IF(SEARCH(AM$1,$A120)&gt;0,TRUE,FALSE)),"")</f>
        <v/>
      </c>
      <c r="AN120" s="17" t="str">
        <f>IFERROR(AND(OR(AN1:AO119,$BK120)=TRUE,IF(SEARCH(AN$1,$A120)&gt;0,TRUE,FALSE)),"")</f>
        <v/>
      </c>
      <c r="AO120" s="17" t="str">
        <f>IFERROR(AND(OR(AO1:AO119,$BK120)=TRUE,IF(SEARCH(AO$1,$A120)&gt;0,TRUE,FALSE)),"")</f>
        <v/>
      </c>
      <c r="AP120" s="17" t="str">
        <f>IFERROR(AND(OR(AO1:AP119,$BK120)=TRUE,IF(SEARCH(AP$1,$A120)&gt;0,TRUE,FALSE)),"")</f>
        <v/>
      </c>
      <c r="AQ120" s="17" t="str">
        <f>IFERROR(AND(OR(AO1:AQ119,$BK120)=TRUE,IF(SEARCH(AQ$1,$A120)&gt;0,TRUE,FALSE)),"")</f>
        <v/>
      </c>
      <c r="AR120" s="17" t="str">
        <f>IFERROR(AND(OR(AO1:AR119,$BK120)=TRUE,IF(SEARCH(AR$1,$A120)&gt;0,TRUE,FALSE)),"")</f>
        <v/>
      </c>
      <c r="AS120" s="17" t="str">
        <f>IFERROR(AND(OR(AO1:AS119,$BK120)=TRUE,IF(SEARCH(AS$1,$A120)&gt;0,TRUE,FALSE)),"")</f>
        <v/>
      </c>
      <c r="AT120" s="17" t="str">
        <f>IFERROR(AND(OR(AO1:AT119,$BK120)=TRUE,IF(SEARCH(AT$1,$A120)&gt;0,TRUE,FALSE)),"")</f>
        <v/>
      </c>
      <c r="AU120" s="17" t="str">
        <f>IFERROR(AND(OR(AO1:AU119,$BK120)=TRUE,IF(SEARCH(AU$1,$A120)&gt;0,TRUE,FALSE)),"")</f>
        <v/>
      </c>
      <c r="AV120" s="17" t="str">
        <f>IFERROR(AND(OR(AO1:AV119,$BK120)=TRUE,IF(SEARCH(AV$1,$A120)&gt;0,TRUE,FALSE)),"")</f>
        <v/>
      </c>
      <c r="AW120" s="17" t="str">
        <f>IFERROR(AND(OR(AO1:AW119,$BK120)=TRUE,IF(SEARCH(AW$1,$A120)&gt;0,TRUE,FALSE)),"")</f>
        <v/>
      </c>
      <c r="AX120" s="17" t="str">
        <f>IFERROR(AND(OR(AO1:AX119,$BK120)=TRUE,IF(SEARCH(AX$1,$A120)&gt;0,TRUE,FALSE)),"")</f>
        <v/>
      </c>
      <c r="AY120" s="17" t="str">
        <f>IFERROR(AND(OR(AO1:AY119,$BK120)=TRUE,IF(SEARCH(AY$1,$A120)&gt;0,TRUE,FALSE)),"")</f>
        <v/>
      </c>
      <c r="AZ120" s="17" t="str">
        <f>IFERROR(AND(OR(AO1:AZ119,$BK120)=TRUE,IF(SEARCH(AZ$1,$A120)&gt;0,TRUE,FALSE)),"")</f>
        <v/>
      </c>
      <c r="BA120" s="17" t="str">
        <f>IFERROR(AND(OR(AO1:BA119,$BK120)=TRUE,IF(SEARCH(BA$1,$A120)&gt;0,TRUE,FALSE)),"")</f>
        <v/>
      </c>
      <c r="BB120" s="17" t="str">
        <f>IFERROR(AND(OR(AO1:BB119,$BK120)=TRUE,IF(SEARCH(BB$1,$A120)&gt;0,TRUE,FALSE)),"")</f>
        <v/>
      </c>
      <c r="BC120" s="17" t="str">
        <f>IFERROR(AND(OR(AO1:BC119,$BK120)=TRUE,IF(SEARCH(BC$1,$A120)&gt;0,TRUE,FALSE)),"")</f>
        <v/>
      </c>
      <c r="BD120" s="17" t="str">
        <f>IFERROR(AND(OR(AO1:BD119,$BK120)=TRUE,IF(SEARCH(BD$1,$A120)&gt;0,TRUE,FALSE)),"")</f>
        <v/>
      </c>
      <c r="BE120" s="17" t="str">
        <f>IFERROR(AND(OR(AO1:BE119,$BK120)=TRUE,IF(SEARCH(BE$1,$A120)&gt;0,TRUE,FALSE)),"")</f>
        <v/>
      </c>
      <c r="BF120" s="17" t="str">
        <f>IFERROR(AND(OR(AO1:BF119,$BK120)=TRUE,IF(SEARCH(BF$1,$A120)&gt;0,TRUE,FALSE)),"")</f>
        <v/>
      </c>
      <c r="BG120" s="17" t="str">
        <f>IFERROR(AND(OR(AO1:BG119,$BK120)=TRUE,IF(SEARCH(BG$1,$A120)&gt;0,TRUE,FALSE)),"")</f>
        <v/>
      </c>
      <c r="BH120" s="17" t="str">
        <f>IFERROR(AND(OR(AO1:BH119,$BK120)=TRUE,IF(SEARCH(BH$1,$A120)&gt;0,TRUE,FALSE)),"")</f>
        <v/>
      </c>
      <c r="BI120" s="17">
        <f t="shared" si="5"/>
        <v>0</v>
      </c>
      <c r="BJ120" s="17" t="b">
        <f t="shared" si="6"/>
        <v>0</v>
      </c>
      <c r="BK120" s="17" t="b">
        <f t="shared" si="7"/>
        <v>0</v>
      </c>
      <c r="BL120" s="17" t="b">
        <f t="shared" si="8"/>
        <v>0</v>
      </c>
      <c r="BM120" s="17" t="b">
        <f>IF(D120&gt;INDEX('Overview (RESPONSES REQUIRED)'!$F$60:$F$63,MATCH(E120,'Overview (RESPONSES REQUIRED)'!$B$60:$B$63,0)),FALSE,TRUE)</f>
        <v>0</v>
      </c>
      <c r="BN120" s="17" t="b">
        <f>IF(INDEX('Overview (RESPONSES REQUIRED)'!$D$60:$D$63,MATCH(E120,'Overview (RESPONSES REQUIRED)'!$B$60:$B$63,0)) = "Y", TRUE, FALSE)</f>
        <v>0</v>
      </c>
      <c r="BO120" s="17" t="str">
        <f t="shared" si="9"/>
        <v>N</v>
      </c>
    </row>
    <row r="121" spans="1:67" ht="27" x14ac:dyDescent="0.15">
      <c r="A121" s="17" t="s">
        <v>2544</v>
      </c>
      <c r="B121" s="17">
        <v>3</v>
      </c>
      <c r="C121" s="17">
        <v>2</v>
      </c>
      <c r="D121" s="17">
        <v>6</v>
      </c>
      <c r="E121" s="17" t="s">
        <v>2467</v>
      </c>
      <c r="F121" s="17" t="str">
        <f>IF('ENDC-NRCA'!S124="Y", "Y", IF('ENDC-NRCA'!S124="N", "N", 0))</f>
        <v>N</v>
      </c>
      <c r="G121" s="17" t="b">
        <f>IFERROR(AND(OR(G1:H120,$BK121)=TRUE,IF(SEARCH(G$1,$A121)&gt;0,TRUE,FALSE)),"")</f>
        <v>0</v>
      </c>
      <c r="H121" s="17" t="str">
        <f>IFERROR(AND(OR(H1:H120,$BK121)=TRUE,IF(SEARCH(H$1,$A121)&gt;0,TRUE,FALSE)),"")</f>
        <v/>
      </c>
      <c r="I121" s="17" t="b">
        <f>IFERROR(AND(OR(I1:L120,$BK121)=TRUE,IF(SEARCH(I$1,$A121)&gt;0,TRUE,FALSE)),"")</f>
        <v>0</v>
      </c>
      <c r="J121" s="17" t="str">
        <f>IFERROR(AND(OR(J1:L120,$BK121)=TRUE,IF(SEARCH(J$1,$A121)&gt;0,TRUE,FALSE)),"")</f>
        <v/>
      </c>
      <c r="K121" s="17" t="str">
        <f>IFERROR(AND(OR(K1:L120,$BK121)=TRUE,IF(SEARCH(K$1,$A121)&gt;0,TRUE,FALSE)),"")</f>
        <v/>
      </c>
      <c r="L121" s="17" t="str">
        <f>IFERROR(AND(OR(L1:L120,$BK121)=TRUE,IF(SEARCH(L$1,$A121)&gt;0,TRUE,FALSE)),"")</f>
        <v/>
      </c>
      <c r="M121" s="17" t="str">
        <f>IFERROR(AND(OR(M1:M120,$BK121)=TRUE,IF(SEARCH(M$1,$A121)&gt;0,TRUE,FALSE)),"")</f>
        <v/>
      </c>
      <c r="N121" s="17" t="str">
        <f>IFERROR(AND(OR(N1:Q120,$BK121)=TRUE,IF(SEARCH(N$1,$A121)&gt;0,TRUE,FALSE)),"")</f>
        <v/>
      </c>
      <c r="O121" s="17" t="b">
        <f>IFERROR(AND(OR(O1:Q120,$BK121)=TRUE,IF(SEARCH(O$1,$A121)&gt;0,TRUE,FALSE)),"")</f>
        <v>0</v>
      </c>
      <c r="P121" s="17" t="str">
        <f>IFERROR(AND(OR(P1:Q120,$BK121)=TRUE,IF(SEARCH(P$1,$A121)&gt;0,TRUE,FALSE)),"")</f>
        <v/>
      </c>
      <c r="Q121" s="17" t="str">
        <f>IFERROR(AND(OR(Q1:Q120,$BK121)=TRUE,IF(SEARCH(Q$1,$A121)&gt;0,TRUE,FALSE)),"")</f>
        <v/>
      </c>
      <c r="R121" s="17" t="str">
        <f>IFERROR(AND(OR(R1:S120,$BK121)=TRUE,IF(SEARCH(R$1,$A121)&gt;0,TRUE,FALSE)),"")</f>
        <v/>
      </c>
      <c r="S121" s="17" t="str">
        <f>IFERROR(AND(OR(S1:S120,$BK121)=TRUE,IF(SEARCH(S$1,$A121)&gt;0,TRUE,FALSE)),"")</f>
        <v/>
      </c>
      <c r="T121" s="17" t="b">
        <f>IFERROR(AND(OR(T1:T120,$BK121)=TRUE,IF(SEARCH(T$1,$A121)&gt;0,TRUE,FALSE)),"")</f>
        <v>0</v>
      </c>
      <c r="U121" s="17" t="str">
        <f>IFERROR(AND(OR(U1:V120,$BK121)=TRUE,IF(SEARCH(U$1,$A121)&gt;0,TRUE,FALSE)),"")</f>
        <v/>
      </c>
      <c r="V121" s="17" t="str">
        <f>IFERROR(AND(OR(V1:V120,$BK121)=TRUE,IF(SEARCH(V$1,$A121)&gt;0,TRUE,FALSE)),"")</f>
        <v/>
      </c>
      <c r="W121" s="17" t="str">
        <f>IFERROR(AND(OR(W1:Z120,$BK121)=TRUE,IF(SEARCH(W$1,$A121)&gt;0,TRUE,FALSE)),"")</f>
        <v/>
      </c>
      <c r="X121" s="17" t="str">
        <f>IFERROR(AND(OR(X1:Z120,$BK121)=TRUE,IF(SEARCH(X$1,$A121)&gt;0,TRUE,FALSE)),"")</f>
        <v/>
      </c>
      <c r="Y121" s="17" t="str">
        <f>IFERROR(AND(OR(Y1:Z120,$BK121)=TRUE,IF(SEARCH(Y$1,$A121)&gt;0,TRUE,FALSE)),"")</f>
        <v/>
      </c>
      <c r="Z121" s="17" t="str">
        <f>IFERROR(AND(OR(Z1:Z120,$BK121)=TRUE,IF(SEARCH(Z$1,$A121)&gt;0,TRUE,FALSE)),"")</f>
        <v/>
      </c>
      <c r="AA121" s="17" t="str">
        <f>IFERROR(AND(OR(AA1:AA120,$BK121)=TRUE,IF(SEARCH(AA$1,$A121)&gt;0,TRUE,FALSE)),"")</f>
        <v/>
      </c>
      <c r="AB121" s="17" t="str">
        <f>IFERROR(AND(OR(AB1:AE120,$BK121)=TRUE,IF(SEARCH(AB$1,$A121)&gt;0,TRUE,FALSE)),"")</f>
        <v/>
      </c>
      <c r="AC121" s="17" t="b">
        <f>IFERROR(AND(OR(AC1:AE120,$BK121)=TRUE,IF(SEARCH(AC$1,$A121)&gt;0,TRUE,FALSE)),"")</f>
        <v>0</v>
      </c>
      <c r="AD121" s="17" t="str">
        <f>IFERROR(AND(OR(AD1:AE120,$BK121)=TRUE,IF(SEARCH(AD$1,$A121)&gt;0,TRUE,FALSE)),"")</f>
        <v/>
      </c>
      <c r="AE121" s="17" t="str">
        <f>IFERROR(AND(OR(AE1:AE120,$BK121)=TRUE,IF(SEARCH(AE$1,$A121)&gt;0,TRUE,FALSE)),"")</f>
        <v/>
      </c>
      <c r="AF121" s="17" t="str">
        <f>IFERROR(AND(OR(AF1:AG120,$BK121)=TRUE,IF(SEARCH(AF$1,$A121)&gt;0,TRUE,FALSE)),"")</f>
        <v/>
      </c>
      <c r="AG121" s="17" t="str">
        <f>IFERROR(AND(OR(AG1:AG120,$BK121)=TRUE,IF(SEARCH(AG$1,$A121)&gt;0,TRUE,FALSE)),"")</f>
        <v/>
      </c>
      <c r="AH121" s="17" t="str">
        <f>IFERROR(AND(OR(AH1:AH120,$BK121)=TRUE,IF(SEARCH(AH$1,$A121)&gt;0,TRUE,FALSE)),"")</f>
        <v/>
      </c>
      <c r="AI121" s="17" t="b">
        <f>IFERROR(AND(OR(AI1:AL120,$BK121)=TRUE,IF(SEARCH(AI$1,$A121)&gt;0,TRUE,FALSE)),"")</f>
        <v>0</v>
      </c>
      <c r="AJ121" s="17" t="str">
        <f>IFERROR(AND(OR(AJ1:AL120,$BK121)=TRUE,IF(SEARCH(AJ$1,$A121)&gt;0,TRUE,FALSE)),"")</f>
        <v/>
      </c>
      <c r="AK121" s="17" t="str">
        <f>IFERROR(AND(OR(AK1:AL120,$BK121)=TRUE,IF(SEARCH(AK$1,$A121)&gt;0,TRUE,FALSE)),"")</f>
        <v/>
      </c>
      <c r="AL121" s="17" t="str">
        <f>IFERROR(AND(OR(AL1:AL120,$BK121)=TRUE,IF(SEARCH(AL$1,$A121)&gt;0,TRUE,FALSE)),"")</f>
        <v/>
      </c>
      <c r="AM121" s="17" t="str">
        <f>IFERROR(AND(OR(AM1:AO120,$BK121)=TRUE,IF(SEARCH(AM$1,$A121)&gt;0,TRUE,FALSE)),"")</f>
        <v/>
      </c>
      <c r="AN121" s="17" t="str">
        <f>IFERROR(AND(OR(AN1:AO120,$BK121)=TRUE,IF(SEARCH(AN$1,$A121)&gt;0,TRUE,FALSE)),"")</f>
        <v/>
      </c>
      <c r="AO121" s="17" t="str">
        <f>IFERROR(AND(OR(AO1:AO120,$BK121)=TRUE,IF(SEARCH(AO$1,$A121)&gt;0,TRUE,FALSE)),"")</f>
        <v/>
      </c>
      <c r="AP121" s="17" t="str">
        <f>IFERROR(AND(OR(AO1:AP120,$BK121)=TRUE,IF(SEARCH(AP$1,$A121)&gt;0,TRUE,FALSE)),"")</f>
        <v/>
      </c>
      <c r="AQ121" s="17" t="str">
        <f>IFERROR(AND(OR(AO1:AQ120,$BK121)=TRUE,IF(SEARCH(AQ$1,$A121)&gt;0,TRUE,FALSE)),"")</f>
        <v/>
      </c>
      <c r="AR121" s="17" t="str">
        <f>IFERROR(AND(OR(AO1:AR120,$BK121)=TRUE,IF(SEARCH(AR$1,$A121)&gt;0,TRUE,FALSE)),"")</f>
        <v/>
      </c>
      <c r="AS121" s="17" t="str">
        <f>IFERROR(AND(OR(AO1:AS120,$BK121)=TRUE,IF(SEARCH(AS$1,$A121)&gt;0,TRUE,FALSE)),"")</f>
        <v/>
      </c>
      <c r="AT121" s="17" t="str">
        <f>IFERROR(AND(OR(AO1:AT120,$BK121)=TRUE,IF(SEARCH(AT$1,$A121)&gt;0,TRUE,FALSE)),"")</f>
        <v/>
      </c>
      <c r="AU121" s="17" t="str">
        <f>IFERROR(AND(OR(AO1:AU120,$BK121)=TRUE,IF(SEARCH(AU$1,$A121)&gt;0,TRUE,FALSE)),"")</f>
        <v/>
      </c>
      <c r="AV121" s="17" t="str">
        <f>IFERROR(AND(OR(AO1:AV120,$BK121)=TRUE,IF(SEARCH(AV$1,$A121)&gt;0,TRUE,FALSE)),"")</f>
        <v/>
      </c>
      <c r="AW121" s="17" t="str">
        <f>IFERROR(AND(OR(AO1:AW120,$BK121)=TRUE,IF(SEARCH(AW$1,$A121)&gt;0,TRUE,FALSE)),"")</f>
        <v/>
      </c>
      <c r="AX121" s="17" t="str">
        <f>IFERROR(AND(OR(AO1:AX120,$BK121)=TRUE,IF(SEARCH(AX$1,$A121)&gt;0,TRUE,FALSE)),"")</f>
        <v/>
      </c>
      <c r="AY121" s="17" t="str">
        <f>IFERROR(AND(OR(AO1:AY120,$BK121)=TRUE,IF(SEARCH(AY$1,$A121)&gt;0,TRUE,FALSE)),"")</f>
        <v/>
      </c>
      <c r="AZ121" s="17" t="str">
        <f>IFERROR(AND(OR(AO1:AZ120,$BK121)=TRUE,IF(SEARCH(AZ$1,$A121)&gt;0,TRUE,FALSE)),"")</f>
        <v/>
      </c>
      <c r="BA121" s="17" t="str">
        <f>IFERROR(AND(OR(AO1:BA120,$BK121)=TRUE,IF(SEARCH(BA$1,$A121)&gt;0,TRUE,FALSE)),"")</f>
        <v/>
      </c>
      <c r="BB121" s="17" t="str">
        <f>IFERROR(AND(OR(AO1:BB120,$BK121)=TRUE,IF(SEARCH(BB$1,$A121)&gt;0,TRUE,FALSE)),"")</f>
        <v/>
      </c>
      <c r="BC121" s="17" t="str">
        <f>IFERROR(AND(OR(AO1:BC120,$BK121)=TRUE,IF(SEARCH(BC$1,$A121)&gt;0,TRUE,FALSE)),"")</f>
        <v/>
      </c>
      <c r="BD121" s="17" t="str">
        <f>IFERROR(AND(OR(AO1:BD120,$BK121)=TRUE,IF(SEARCH(BD$1,$A121)&gt;0,TRUE,FALSE)),"")</f>
        <v/>
      </c>
      <c r="BE121" s="17" t="str">
        <f>IFERROR(AND(OR(AO1:BE120,$BK121)=TRUE,IF(SEARCH(BE$1,$A121)&gt;0,TRUE,FALSE)),"")</f>
        <v/>
      </c>
      <c r="BF121" s="17" t="str">
        <f>IFERROR(AND(OR(AO1:BF120,$BK121)=TRUE,IF(SEARCH(BF$1,$A121)&gt;0,TRUE,FALSE)),"")</f>
        <v/>
      </c>
      <c r="BG121" s="17" t="str">
        <f>IFERROR(AND(OR(AO1:BG120,$BK121)=TRUE,IF(SEARCH(BG$1,$A121)&gt;0,TRUE,FALSE)),"")</f>
        <v/>
      </c>
      <c r="BH121" s="17" t="str">
        <f>IFERROR(AND(OR(AO1:BH120,$BK121)=TRUE,IF(SEARCH(BH$1,$A121)&gt;0,TRUE,FALSE)),"")</f>
        <v/>
      </c>
      <c r="BI121" s="17">
        <f t="shared" si="5"/>
        <v>0</v>
      </c>
      <c r="BJ121" s="17" t="b">
        <f t="shared" si="6"/>
        <v>0</v>
      </c>
      <c r="BK121" s="17" t="b">
        <f t="shared" si="7"/>
        <v>0</v>
      </c>
      <c r="BL121" s="17" t="b">
        <f t="shared" si="8"/>
        <v>0</v>
      </c>
      <c r="BM121" s="17" t="b">
        <f>IF(D121&gt;INDEX('Overview (RESPONSES REQUIRED)'!$F$60:$F$63,MATCH(E121,'Overview (RESPONSES REQUIRED)'!$B$60:$B$63,0)),FALSE,TRUE)</f>
        <v>0</v>
      </c>
      <c r="BN121" s="17" t="b">
        <f>IF(INDEX('Overview (RESPONSES REQUIRED)'!$D$60:$D$63,MATCH(E121,'Overview (RESPONSES REQUIRED)'!$B$60:$B$63,0)) = "Y", TRUE, FALSE)</f>
        <v>0</v>
      </c>
      <c r="BO121" s="17" t="str">
        <f t="shared" si="9"/>
        <v>N</v>
      </c>
    </row>
    <row r="122" spans="1:67" ht="27" x14ac:dyDescent="0.15">
      <c r="A122" s="17" t="s">
        <v>2545</v>
      </c>
      <c r="B122" s="17">
        <v>3</v>
      </c>
      <c r="C122" s="17">
        <v>2</v>
      </c>
      <c r="D122" s="17">
        <v>8</v>
      </c>
      <c r="E122" s="17" t="s">
        <v>2424</v>
      </c>
      <c r="F122" s="17" t="str">
        <f>IF('ENDC-NRCA'!S125="Y", "Y", IF('ENDC-NRCA'!S125="N", "N", 0))</f>
        <v>N</v>
      </c>
      <c r="G122" s="17" t="str">
        <f>IFERROR(AND(OR(G1:H121,$BK122)=TRUE,IF(SEARCH(G$1,$A122)&gt;0,TRUE,FALSE)),"")</f>
        <v/>
      </c>
      <c r="H122" s="17" t="b">
        <f>IFERROR(AND(OR(H1:H121,$BK122)=TRUE,IF(SEARCH(H$1,$A122)&gt;0,TRUE,FALSE)),"")</f>
        <v>0</v>
      </c>
      <c r="I122" s="17" t="b">
        <f>IFERROR(AND(OR(I1:L121,$BK122)=TRUE,IF(SEARCH(I$1,$A122)&gt;0,TRUE,FALSE)),"")</f>
        <v>0</v>
      </c>
      <c r="J122" s="17" t="str">
        <f>IFERROR(AND(OR(J1:L121,$BK122)=TRUE,IF(SEARCH(J$1,$A122)&gt;0,TRUE,FALSE)),"")</f>
        <v/>
      </c>
      <c r="K122" s="17" t="str">
        <f>IFERROR(AND(OR(K1:L121,$BK122)=TRUE,IF(SEARCH(K$1,$A122)&gt;0,TRUE,FALSE)),"")</f>
        <v/>
      </c>
      <c r="L122" s="17" t="str">
        <f>IFERROR(AND(OR(L1:L121,$BK122)=TRUE,IF(SEARCH(L$1,$A122)&gt;0,TRUE,FALSE)),"")</f>
        <v/>
      </c>
      <c r="M122" s="17" t="b">
        <f>IFERROR(AND(OR(M1:M121,$BK122)=TRUE,IF(SEARCH(M$1,$A122)&gt;0,TRUE,FALSE)),"")</f>
        <v>0</v>
      </c>
      <c r="N122" s="17" t="b">
        <f>IFERROR(AND(OR(N1:Q121,$BK122)=TRUE,IF(SEARCH(N$1,$A122)&gt;0,TRUE,FALSE)),"")</f>
        <v>0</v>
      </c>
      <c r="O122" s="17" t="str">
        <f>IFERROR(AND(OR(O1:Q121,$BK122)=TRUE,IF(SEARCH(O$1,$A122)&gt;0,TRUE,FALSE)),"")</f>
        <v/>
      </c>
      <c r="P122" s="17" t="str">
        <f>IFERROR(AND(OR(P1:Q121,$BK122)=TRUE,IF(SEARCH(P$1,$A122)&gt;0,TRUE,FALSE)),"")</f>
        <v/>
      </c>
      <c r="Q122" s="17" t="str">
        <f>IFERROR(AND(OR(Q1:Q121,$BK122)=TRUE,IF(SEARCH(Q$1,$A122)&gt;0,TRUE,FALSE)),"")</f>
        <v/>
      </c>
      <c r="R122" s="17" t="str">
        <f>IFERROR(AND(OR(R1:S121,$BK122)=TRUE,IF(SEARCH(R$1,$A122)&gt;0,TRUE,FALSE)),"")</f>
        <v/>
      </c>
      <c r="S122" s="17" t="str">
        <f>IFERROR(AND(OR(S1:S121,$BK122)=TRUE,IF(SEARCH(S$1,$A122)&gt;0,TRUE,FALSE)),"")</f>
        <v/>
      </c>
      <c r="T122" s="17" t="str">
        <f>IFERROR(AND(OR(T1:T121,$BK122)=TRUE,IF(SEARCH(T$1,$A122)&gt;0,TRUE,FALSE)),"")</f>
        <v/>
      </c>
      <c r="U122" s="17" t="str">
        <f>IFERROR(AND(OR(U1:V121,$BK122)=TRUE,IF(SEARCH(U$1,$A122)&gt;0,TRUE,FALSE)),"")</f>
        <v/>
      </c>
      <c r="V122" s="17" t="str">
        <f>IFERROR(AND(OR(V1:V121,$BK122)=TRUE,IF(SEARCH(V$1,$A122)&gt;0,TRUE,FALSE)),"")</f>
        <v/>
      </c>
      <c r="W122" s="17" t="str">
        <f>IFERROR(AND(OR(W1:Z121,$BK122)=TRUE,IF(SEARCH(W$1,$A122)&gt;0,TRUE,FALSE)),"")</f>
        <v/>
      </c>
      <c r="X122" s="17" t="str">
        <f>IFERROR(AND(OR(X1:Z121,$BK122)=TRUE,IF(SEARCH(X$1,$A122)&gt;0,TRUE,FALSE)),"")</f>
        <v/>
      </c>
      <c r="Y122" s="17" t="str">
        <f>IFERROR(AND(OR(Y1:Z121,$BK122)=TRUE,IF(SEARCH(Y$1,$A122)&gt;0,TRUE,FALSE)),"")</f>
        <v/>
      </c>
      <c r="Z122" s="17" t="str">
        <f>IFERROR(AND(OR(Z1:Z121,$BK122)=TRUE,IF(SEARCH(Z$1,$A122)&gt;0,TRUE,FALSE)),"")</f>
        <v/>
      </c>
      <c r="AA122" s="17" t="b">
        <f>IFERROR(AND(OR(AA1:AA121,$BK122)=TRUE,IF(SEARCH(AA$1,$A122)&gt;0,TRUE,FALSE)),"")</f>
        <v>0</v>
      </c>
      <c r="AB122" s="17" t="str">
        <f>IFERROR(AND(OR(AB1:AE121,$BK122)=TRUE,IF(SEARCH(AB$1,$A122)&gt;0,TRUE,FALSE)),"")</f>
        <v/>
      </c>
      <c r="AC122" s="17" t="str">
        <f>IFERROR(AND(OR(AC1:AE121,$BK122)=TRUE,IF(SEARCH(AC$1,$A122)&gt;0,TRUE,FALSE)),"")</f>
        <v/>
      </c>
      <c r="AD122" s="17" t="str">
        <f>IFERROR(AND(OR(AD1:AE121,$BK122)=TRUE,IF(SEARCH(AD$1,$A122)&gt;0,TRUE,FALSE)),"")</f>
        <v/>
      </c>
      <c r="AE122" s="17" t="str">
        <f>IFERROR(AND(OR(AE1:AE121,$BK122)=TRUE,IF(SEARCH(AE$1,$A122)&gt;0,TRUE,FALSE)),"")</f>
        <v/>
      </c>
      <c r="AF122" s="17" t="str">
        <f>IFERROR(AND(OR(AF1:AG121,$BK122)=TRUE,IF(SEARCH(AF$1,$A122)&gt;0,TRUE,FALSE)),"")</f>
        <v/>
      </c>
      <c r="AG122" s="17" t="str">
        <f>IFERROR(AND(OR(AG1:AG121,$BK122)=TRUE,IF(SEARCH(AG$1,$A122)&gt;0,TRUE,FALSE)),"")</f>
        <v/>
      </c>
      <c r="AH122" s="17" t="str">
        <f>IFERROR(AND(OR(AH1:AH121,$BK122)=TRUE,IF(SEARCH(AH$1,$A122)&gt;0,TRUE,FALSE)),"")</f>
        <v/>
      </c>
      <c r="AI122" s="17" t="b">
        <f>IFERROR(AND(OR(AI1:AL121,$BK122)=TRUE,IF(SEARCH(AI$1,$A122)&gt;0,TRUE,FALSE)),"")</f>
        <v>0</v>
      </c>
      <c r="AJ122" s="17" t="str">
        <f>IFERROR(AND(OR(AJ1:AL121,$BK122)=TRUE,IF(SEARCH(AJ$1,$A122)&gt;0,TRUE,FALSE)),"")</f>
        <v/>
      </c>
      <c r="AK122" s="17" t="str">
        <f>IFERROR(AND(OR(AK1:AL121,$BK122)=TRUE,IF(SEARCH(AK$1,$A122)&gt;0,TRUE,FALSE)),"")</f>
        <v/>
      </c>
      <c r="AL122" s="17" t="str">
        <f>IFERROR(AND(OR(AL1:AL121,$BK122)=TRUE,IF(SEARCH(AL$1,$A122)&gt;0,TRUE,FALSE)),"")</f>
        <v/>
      </c>
      <c r="AM122" s="17" t="str">
        <f>IFERROR(AND(OR(AM1:AO121,$BK122)=TRUE,IF(SEARCH(AM$1,$A122)&gt;0,TRUE,FALSE)),"")</f>
        <v/>
      </c>
      <c r="AN122" s="17" t="str">
        <f>IFERROR(AND(OR(AN1:AO121,$BK122)=TRUE,IF(SEARCH(AN$1,$A122)&gt;0,TRUE,FALSE)),"")</f>
        <v/>
      </c>
      <c r="AO122" s="17" t="str">
        <f>IFERROR(AND(OR(AO1:AO121,$BK122)=TRUE,IF(SEARCH(AO$1,$A122)&gt;0,TRUE,FALSE)),"")</f>
        <v/>
      </c>
      <c r="AP122" s="17" t="str">
        <f>IFERROR(AND(OR(AO1:AP121,$BK122)=TRUE,IF(SEARCH(AP$1,$A122)&gt;0,TRUE,FALSE)),"")</f>
        <v/>
      </c>
      <c r="AQ122" s="17" t="str">
        <f>IFERROR(AND(OR(AO1:AQ121,$BK122)=TRUE,IF(SEARCH(AQ$1,$A122)&gt;0,TRUE,FALSE)),"")</f>
        <v/>
      </c>
      <c r="AR122" s="17" t="str">
        <f>IFERROR(AND(OR(AO1:AR121,$BK122)=TRUE,IF(SEARCH(AR$1,$A122)&gt;0,TRUE,FALSE)),"")</f>
        <v/>
      </c>
      <c r="AS122" s="17" t="str">
        <f>IFERROR(AND(OR(AO1:AS121,$BK122)=TRUE,IF(SEARCH(AS$1,$A122)&gt;0,TRUE,FALSE)),"")</f>
        <v/>
      </c>
      <c r="AT122" s="17" t="str">
        <f>IFERROR(AND(OR(AO1:AT121,$BK122)=TRUE,IF(SEARCH(AT$1,$A122)&gt;0,TRUE,FALSE)),"")</f>
        <v/>
      </c>
      <c r="AU122" s="17" t="str">
        <f>IFERROR(AND(OR(AO1:AU121,$BK122)=TRUE,IF(SEARCH(AU$1,$A122)&gt;0,TRUE,FALSE)),"")</f>
        <v/>
      </c>
      <c r="AV122" s="17" t="str">
        <f>IFERROR(AND(OR(AO1:AV121,$BK122)=TRUE,IF(SEARCH(AV$1,$A122)&gt;0,TRUE,FALSE)),"")</f>
        <v/>
      </c>
      <c r="AW122" s="17" t="str">
        <f>IFERROR(AND(OR(AO1:AW121,$BK122)=TRUE,IF(SEARCH(AW$1,$A122)&gt;0,TRUE,FALSE)),"")</f>
        <v/>
      </c>
      <c r="AX122" s="17" t="str">
        <f>IFERROR(AND(OR(AO1:AX121,$BK122)=TRUE,IF(SEARCH(AX$1,$A122)&gt;0,TRUE,FALSE)),"")</f>
        <v/>
      </c>
      <c r="AY122" s="17" t="str">
        <f>IFERROR(AND(OR(AO1:AY121,$BK122)=TRUE,IF(SEARCH(AY$1,$A122)&gt;0,TRUE,FALSE)),"")</f>
        <v/>
      </c>
      <c r="AZ122" s="17" t="str">
        <f>IFERROR(AND(OR(AO1:AZ121,$BK122)=TRUE,IF(SEARCH(AZ$1,$A122)&gt;0,TRUE,FALSE)),"")</f>
        <v/>
      </c>
      <c r="BA122" s="17" t="str">
        <f>IFERROR(AND(OR(AO1:BA121,$BK122)=TRUE,IF(SEARCH(BA$1,$A122)&gt;0,TRUE,FALSE)),"")</f>
        <v/>
      </c>
      <c r="BB122" s="17" t="str">
        <f>IFERROR(AND(OR(AO1:BB121,$BK122)=TRUE,IF(SEARCH(BB$1,$A122)&gt;0,TRUE,FALSE)),"")</f>
        <v/>
      </c>
      <c r="BC122" s="17" t="str">
        <f>IFERROR(AND(OR(AO1:BC121,$BK122)=TRUE,IF(SEARCH(BC$1,$A122)&gt;0,TRUE,FALSE)),"")</f>
        <v/>
      </c>
      <c r="BD122" s="17" t="str">
        <f>IFERROR(AND(OR(AO1:BD121,$BK122)=TRUE,IF(SEARCH(BD$1,$A122)&gt;0,TRUE,FALSE)),"")</f>
        <v/>
      </c>
      <c r="BE122" s="17" t="str">
        <f>IFERROR(AND(OR(AO1:BE121,$BK122)=TRUE,IF(SEARCH(BE$1,$A122)&gt;0,TRUE,FALSE)),"")</f>
        <v/>
      </c>
      <c r="BF122" s="17" t="str">
        <f>IFERROR(AND(OR(AO1:BF121,$BK122)=TRUE,IF(SEARCH(BF$1,$A122)&gt;0,TRUE,FALSE)),"")</f>
        <v/>
      </c>
      <c r="BG122" s="17" t="str">
        <f>IFERROR(AND(OR(AO1:BG121,$BK122)=TRUE,IF(SEARCH(BG$1,$A122)&gt;0,TRUE,FALSE)),"")</f>
        <v/>
      </c>
      <c r="BH122" s="17" t="str">
        <f>IFERROR(AND(OR(AO1:BH121,$BK122)=TRUE,IF(SEARCH(BH$1,$A122)&gt;0,TRUE,FALSE)),"")</f>
        <v/>
      </c>
      <c r="BI122" s="17">
        <f t="shared" si="5"/>
        <v>0</v>
      </c>
      <c r="BJ122" s="17" t="b">
        <f t="shared" si="6"/>
        <v>0</v>
      </c>
      <c r="BK122" s="17" t="b">
        <f t="shared" si="7"/>
        <v>0</v>
      </c>
      <c r="BL122" s="17" t="b">
        <f t="shared" si="8"/>
        <v>0</v>
      </c>
      <c r="BM122" s="17" t="b">
        <f>IF(D122&gt;INDEX('Overview (RESPONSES REQUIRED)'!$F$60:$F$63,MATCH(E122,'Overview (RESPONSES REQUIRED)'!$B$60:$B$63,0)),FALSE,TRUE)</f>
        <v>0</v>
      </c>
      <c r="BN122" s="17" t="b">
        <f>IF(INDEX('Overview (RESPONSES REQUIRED)'!$D$60:$D$63,MATCH(E122,'Overview (RESPONSES REQUIRED)'!$B$60:$B$63,0)) = "Y", TRUE, FALSE)</f>
        <v>0</v>
      </c>
      <c r="BO122" s="17" t="str">
        <f t="shared" si="9"/>
        <v>N</v>
      </c>
    </row>
    <row r="123" spans="1:67" ht="27" x14ac:dyDescent="0.15">
      <c r="A123" s="17" t="s">
        <v>2546</v>
      </c>
      <c r="B123" s="17">
        <v>3</v>
      </c>
      <c r="C123" s="17">
        <v>2</v>
      </c>
      <c r="D123" s="17">
        <v>8</v>
      </c>
      <c r="E123" s="17" t="s">
        <v>2424</v>
      </c>
      <c r="F123" s="17" t="str">
        <f>IF('ENDC-NRCA'!S126="Y", "Y", IF('ENDC-NRCA'!S126="N", "N", 0))</f>
        <v>N</v>
      </c>
      <c r="G123" s="17" t="b">
        <f>IFERROR(AND(OR(G1:H122,$BK123)=TRUE,IF(SEARCH(G$1,$A123)&gt;0,TRUE,FALSE)),"")</f>
        <v>0</v>
      </c>
      <c r="H123" s="17" t="str">
        <f>IFERROR(AND(OR(H1:H122,$BK123)=TRUE,IF(SEARCH(H$1,$A123)&gt;0,TRUE,FALSE)),"")</f>
        <v/>
      </c>
      <c r="I123" s="17" t="str">
        <f>IFERROR(AND(OR(I1:L122,$BK123)=TRUE,IF(SEARCH(I$1,$A123)&gt;0,TRUE,FALSE)),"")</f>
        <v/>
      </c>
      <c r="J123" s="17" t="b">
        <f>IFERROR(AND(OR(J1:L122,$BK123)=TRUE,IF(SEARCH(J$1,$A123)&gt;0,TRUE,FALSE)),"")</f>
        <v>0</v>
      </c>
      <c r="K123" s="17" t="str">
        <f>IFERROR(AND(OR(K1:L122,$BK123)=TRUE,IF(SEARCH(K$1,$A123)&gt;0,TRUE,FALSE)),"")</f>
        <v/>
      </c>
      <c r="L123" s="17" t="str">
        <f>IFERROR(AND(OR(L1:L122,$BK123)=TRUE,IF(SEARCH(L$1,$A123)&gt;0,TRUE,FALSE)),"")</f>
        <v/>
      </c>
      <c r="M123" s="17" t="b">
        <f>IFERROR(AND(OR(M1:M122,$BK123)=TRUE,IF(SEARCH(M$1,$A123)&gt;0,TRUE,FALSE)),"")</f>
        <v>0</v>
      </c>
      <c r="N123" s="17" t="b">
        <f>IFERROR(AND(OR(N1:Q122,$BK123)=TRUE,IF(SEARCH(N$1,$A123)&gt;0,TRUE,FALSE)),"")</f>
        <v>0</v>
      </c>
      <c r="O123" s="17" t="str">
        <f>IFERROR(AND(OR(O1:Q122,$BK123)=TRUE,IF(SEARCH(O$1,$A123)&gt;0,TRUE,FALSE)),"")</f>
        <v/>
      </c>
      <c r="P123" s="17" t="str">
        <f>IFERROR(AND(OR(P1:Q122,$BK123)=TRUE,IF(SEARCH(P$1,$A123)&gt;0,TRUE,FALSE)),"")</f>
        <v/>
      </c>
      <c r="Q123" s="17" t="str">
        <f>IFERROR(AND(OR(Q1:Q122,$BK123)=TRUE,IF(SEARCH(Q$1,$A123)&gt;0,TRUE,FALSE)),"")</f>
        <v/>
      </c>
      <c r="R123" s="17" t="str">
        <f>IFERROR(AND(OR(R1:S122,$BK123)=TRUE,IF(SEARCH(R$1,$A123)&gt;0,TRUE,FALSE)),"")</f>
        <v/>
      </c>
      <c r="S123" s="17" t="str">
        <f>IFERROR(AND(OR(S1:S122,$BK123)=TRUE,IF(SEARCH(S$1,$A123)&gt;0,TRUE,FALSE)),"")</f>
        <v/>
      </c>
      <c r="T123" s="17" t="str">
        <f>IFERROR(AND(OR(T1:T122,$BK123)=TRUE,IF(SEARCH(T$1,$A123)&gt;0,TRUE,FALSE)),"")</f>
        <v/>
      </c>
      <c r="U123" s="17" t="str">
        <f>IFERROR(AND(OR(U1:V122,$BK123)=TRUE,IF(SEARCH(U$1,$A123)&gt;0,TRUE,FALSE)),"")</f>
        <v/>
      </c>
      <c r="V123" s="17" t="str">
        <f>IFERROR(AND(OR(V1:V122,$BK123)=TRUE,IF(SEARCH(V$1,$A123)&gt;0,TRUE,FALSE)),"")</f>
        <v/>
      </c>
      <c r="W123" s="17" t="str">
        <f>IFERROR(AND(OR(W1:Z122,$BK123)=TRUE,IF(SEARCH(W$1,$A123)&gt;0,TRUE,FALSE)),"")</f>
        <v/>
      </c>
      <c r="X123" s="17" t="str">
        <f>IFERROR(AND(OR(X1:Z122,$BK123)=TRUE,IF(SEARCH(X$1,$A123)&gt;0,TRUE,FALSE)),"")</f>
        <v/>
      </c>
      <c r="Y123" s="17" t="str">
        <f>IFERROR(AND(OR(Y1:Z122,$BK123)=TRUE,IF(SEARCH(Y$1,$A123)&gt;0,TRUE,FALSE)),"")</f>
        <v/>
      </c>
      <c r="Z123" s="17" t="str">
        <f>IFERROR(AND(OR(Z1:Z122,$BK123)=TRUE,IF(SEARCH(Z$1,$A123)&gt;0,TRUE,FALSE)),"")</f>
        <v/>
      </c>
      <c r="AA123" s="17" t="b">
        <f>IFERROR(AND(OR(AA1:AA122,$BK123)=TRUE,IF(SEARCH(AA$1,$A123)&gt;0,TRUE,FALSE)),"")</f>
        <v>0</v>
      </c>
      <c r="AB123" s="17" t="str">
        <f>IFERROR(AND(OR(AB1:AE122,$BK123)=TRUE,IF(SEARCH(AB$1,$A123)&gt;0,TRUE,FALSE)),"")</f>
        <v/>
      </c>
      <c r="AC123" s="17" t="str">
        <f>IFERROR(AND(OR(AC1:AE122,$BK123)=TRUE,IF(SEARCH(AC$1,$A123)&gt;0,TRUE,FALSE)),"")</f>
        <v/>
      </c>
      <c r="AD123" s="17" t="str">
        <f>IFERROR(AND(OR(AD1:AE122,$BK123)=TRUE,IF(SEARCH(AD$1,$A123)&gt;0,TRUE,FALSE)),"")</f>
        <v/>
      </c>
      <c r="AE123" s="17" t="str">
        <f>IFERROR(AND(OR(AE1:AE122,$BK123)=TRUE,IF(SEARCH(AE$1,$A123)&gt;0,TRUE,FALSE)),"")</f>
        <v/>
      </c>
      <c r="AF123" s="17" t="str">
        <f>IFERROR(AND(OR(AF1:AG122,$BK123)=TRUE,IF(SEARCH(AF$1,$A123)&gt;0,TRUE,FALSE)),"")</f>
        <v/>
      </c>
      <c r="AG123" s="17" t="str">
        <f>IFERROR(AND(OR(AG1:AG122,$BK123)=TRUE,IF(SEARCH(AG$1,$A123)&gt;0,TRUE,FALSE)),"")</f>
        <v/>
      </c>
      <c r="AH123" s="17" t="str">
        <f>IFERROR(AND(OR(AH1:AH122,$BK123)=TRUE,IF(SEARCH(AH$1,$A123)&gt;0,TRUE,FALSE)),"")</f>
        <v/>
      </c>
      <c r="AI123" s="17" t="b">
        <f>IFERROR(AND(OR(AI1:AL122,$BK123)=TRUE,IF(SEARCH(AI$1,$A123)&gt;0,TRUE,FALSE)),"")</f>
        <v>0</v>
      </c>
      <c r="AJ123" s="17" t="str">
        <f>IFERROR(AND(OR(AJ1:AL122,$BK123)=TRUE,IF(SEARCH(AJ$1,$A123)&gt;0,TRUE,FALSE)),"")</f>
        <v/>
      </c>
      <c r="AK123" s="17" t="str">
        <f>IFERROR(AND(OR(AK1:AL122,$BK123)=TRUE,IF(SEARCH(AK$1,$A123)&gt;0,TRUE,FALSE)),"")</f>
        <v/>
      </c>
      <c r="AL123" s="17" t="str">
        <f>IFERROR(AND(OR(AL1:AL122,$BK123)=TRUE,IF(SEARCH(AL$1,$A123)&gt;0,TRUE,FALSE)),"")</f>
        <v/>
      </c>
      <c r="AM123" s="17" t="str">
        <f>IFERROR(AND(OR(AM1:AO122,$BK123)=TRUE,IF(SEARCH(AM$1,$A123)&gt;0,TRUE,FALSE)),"")</f>
        <v/>
      </c>
      <c r="AN123" s="17" t="str">
        <f>IFERROR(AND(OR(AN1:AO122,$BK123)=TRUE,IF(SEARCH(AN$1,$A123)&gt;0,TRUE,FALSE)),"")</f>
        <v/>
      </c>
      <c r="AO123" s="17" t="str">
        <f>IFERROR(AND(OR(AO1:AO122,$BK123)=TRUE,IF(SEARCH(AO$1,$A123)&gt;0,TRUE,FALSE)),"")</f>
        <v/>
      </c>
      <c r="AP123" s="17" t="str">
        <f>IFERROR(AND(OR(AO1:AP122,$BK123)=TRUE,IF(SEARCH(AP$1,$A123)&gt;0,TRUE,FALSE)),"")</f>
        <v/>
      </c>
      <c r="AQ123" s="17" t="str">
        <f>IFERROR(AND(OR(AO1:AQ122,$BK123)=TRUE,IF(SEARCH(AQ$1,$A123)&gt;0,TRUE,FALSE)),"")</f>
        <v/>
      </c>
      <c r="AR123" s="17" t="str">
        <f>IFERROR(AND(OR(AO1:AR122,$BK123)=TRUE,IF(SEARCH(AR$1,$A123)&gt;0,TRUE,FALSE)),"")</f>
        <v/>
      </c>
      <c r="AS123" s="17" t="str">
        <f>IFERROR(AND(OR(AO1:AS122,$BK123)=TRUE,IF(SEARCH(AS$1,$A123)&gt;0,TRUE,FALSE)),"")</f>
        <v/>
      </c>
      <c r="AT123" s="17" t="str">
        <f>IFERROR(AND(OR(AO1:AT122,$BK123)=TRUE,IF(SEARCH(AT$1,$A123)&gt;0,TRUE,FALSE)),"")</f>
        <v/>
      </c>
      <c r="AU123" s="17" t="str">
        <f>IFERROR(AND(OR(AO1:AU122,$BK123)=TRUE,IF(SEARCH(AU$1,$A123)&gt;0,TRUE,FALSE)),"")</f>
        <v/>
      </c>
      <c r="AV123" s="17" t="str">
        <f>IFERROR(AND(OR(AO1:AV122,$BK123)=TRUE,IF(SEARCH(AV$1,$A123)&gt;0,TRUE,FALSE)),"")</f>
        <v/>
      </c>
      <c r="AW123" s="17" t="str">
        <f>IFERROR(AND(OR(AO1:AW122,$BK123)=TRUE,IF(SEARCH(AW$1,$A123)&gt;0,TRUE,FALSE)),"")</f>
        <v/>
      </c>
      <c r="AX123" s="17" t="str">
        <f>IFERROR(AND(OR(AO1:AX122,$BK123)=TRUE,IF(SEARCH(AX$1,$A123)&gt;0,TRUE,FALSE)),"")</f>
        <v/>
      </c>
      <c r="AY123" s="17" t="str">
        <f>IFERROR(AND(OR(AO1:AY122,$BK123)=TRUE,IF(SEARCH(AY$1,$A123)&gt;0,TRUE,FALSE)),"")</f>
        <v/>
      </c>
      <c r="AZ123" s="17" t="str">
        <f>IFERROR(AND(OR(AO1:AZ122,$BK123)=TRUE,IF(SEARCH(AZ$1,$A123)&gt;0,TRUE,FALSE)),"")</f>
        <v/>
      </c>
      <c r="BA123" s="17" t="str">
        <f>IFERROR(AND(OR(AO1:BA122,$BK123)=TRUE,IF(SEARCH(BA$1,$A123)&gt;0,TRUE,FALSE)),"")</f>
        <v/>
      </c>
      <c r="BB123" s="17" t="str">
        <f>IFERROR(AND(OR(AO1:BB122,$BK123)=TRUE,IF(SEARCH(BB$1,$A123)&gt;0,TRUE,FALSE)),"")</f>
        <v/>
      </c>
      <c r="BC123" s="17" t="str">
        <f>IFERROR(AND(OR(AO1:BC122,$BK123)=TRUE,IF(SEARCH(BC$1,$A123)&gt;0,TRUE,FALSE)),"")</f>
        <v/>
      </c>
      <c r="BD123" s="17" t="str">
        <f>IFERROR(AND(OR(AO1:BD122,$BK123)=TRUE,IF(SEARCH(BD$1,$A123)&gt;0,TRUE,FALSE)),"")</f>
        <v/>
      </c>
      <c r="BE123" s="17" t="str">
        <f>IFERROR(AND(OR(AO1:BE122,$BK123)=TRUE,IF(SEARCH(BE$1,$A123)&gt;0,TRUE,FALSE)),"")</f>
        <v/>
      </c>
      <c r="BF123" s="17" t="str">
        <f>IFERROR(AND(OR(AO1:BF122,$BK123)=TRUE,IF(SEARCH(BF$1,$A123)&gt;0,TRUE,FALSE)),"")</f>
        <v/>
      </c>
      <c r="BG123" s="17" t="str">
        <f>IFERROR(AND(OR(AO1:BG122,$BK123)=TRUE,IF(SEARCH(BG$1,$A123)&gt;0,TRUE,FALSE)),"")</f>
        <v/>
      </c>
      <c r="BH123" s="17" t="str">
        <f>IFERROR(AND(OR(AO1:BH122,$BK123)=TRUE,IF(SEARCH(BH$1,$A123)&gt;0,TRUE,FALSE)),"")</f>
        <v/>
      </c>
      <c r="BI123" s="17">
        <f t="shared" si="5"/>
        <v>0</v>
      </c>
      <c r="BJ123" s="17" t="b">
        <f t="shared" si="6"/>
        <v>0</v>
      </c>
      <c r="BK123" s="17" t="b">
        <f t="shared" si="7"/>
        <v>0</v>
      </c>
      <c r="BL123" s="17" t="b">
        <f t="shared" si="8"/>
        <v>0</v>
      </c>
      <c r="BM123" s="17" t="b">
        <f>IF(D123&gt;INDEX('Overview (RESPONSES REQUIRED)'!$F$60:$F$63,MATCH(E123,'Overview (RESPONSES REQUIRED)'!$B$60:$B$63,0)),FALSE,TRUE)</f>
        <v>0</v>
      </c>
      <c r="BN123" s="17" t="b">
        <f>IF(INDEX('Overview (RESPONSES REQUIRED)'!$D$60:$D$63,MATCH(E123,'Overview (RESPONSES REQUIRED)'!$B$60:$B$63,0)) = "Y", TRUE, FALSE)</f>
        <v>0</v>
      </c>
      <c r="BO123" s="17" t="str">
        <f t="shared" si="9"/>
        <v>N</v>
      </c>
    </row>
    <row r="124" spans="1:67" ht="27" x14ac:dyDescent="0.15">
      <c r="A124" s="17" t="s">
        <v>2547</v>
      </c>
      <c r="B124" s="17">
        <v>3</v>
      </c>
      <c r="C124" s="17">
        <v>2</v>
      </c>
      <c r="D124" s="17">
        <v>8</v>
      </c>
      <c r="E124" s="17" t="s">
        <v>2424</v>
      </c>
      <c r="F124" s="17" t="str">
        <f>IF('ENDC-NRCA'!S127="Y", "Y", IF('ENDC-NRCA'!S127="N", "N", 0))</f>
        <v>N</v>
      </c>
      <c r="G124" s="17" t="b">
        <f>IFERROR(AND(OR(G1:H123,$BK124)=TRUE,IF(SEARCH(G$1,$A124)&gt;0,TRUE,FALSE)),"")</f>
        <v>0</v>
      </c>
      <c r="H124" s="17" t="str">
        <f>IFERROR(AND(OR(H1:H123,$BK124)=TRUE,IF(SEARCH(H$1,$A124)&gt;0,TRUE,FALSE)),"")</f>
        <v/>
      </c>
      <c r="I124" s="17" t="b">
        <f>IFERROR(AND(OR(I1:L123,$BK124)=TRUE,IF(SEARCH(I$1,$A124)&gt;0,TRUE,FALSE)),"")</f>
        <v>0</v>
      </c>
      <c r="J124" s="17" t="str">
        <f>IFERROR(AND(OR(J1:L123,$BK124)=TRUE,IF(SEARCH(J$1,$A124)&gt;0,TRUE,FALSE)),"")</f>
        <v/>
      </c>
      <c r="K124" s="17" t="str">
        <f>IFERROR(AND(OR(K1:L123,$BK124)=TRUE,IF(SEARCH(K$1,$A124)&gt;0,TRUE,FALSE)),"")</f>
        <v/>
      </c>
      <c r="L124" s="17" t="str">
        <f>IFERROR(AND(OR(L1:L123,$BK124)=TRUE,IF(SEARCH(L$1,$A124)&gt;0,TRUE,FALSE)),"")</f>
        <v/>
      </c>
      <c r="M124" s="17" t="b">
        <f>IFERROR(AND(OR(M1:M123,$BK124)=TRUE,IF(SEARCH(M$1,$A124)&gt;0,TRUE,FALSE)),"")</f>
        <v>0</v>
      </c>
      <c r="N124" s="17" t="str">
        <f>IFERROR(AND(OR(N1:Q123,$BK124)=TRUE,IF(SEARCH(N$1,$A124)&gt;0,TRUE,FALSE)),"")</f>
        <v/>
      </c>
      <c r="O124" s="17" t="b">
        <f>IFERROR(AND(OR(O1:Q123,$BK124)=TRUE,IF(SEARCH(O$1,$A124)&gt;0,TRUE,FALSE)),"")</f>
        <v>0</v>
      </c>
      <c r="P124" s="17" t="str">
        <f>IFERROR(AND(OR(P1:Q123,$BK124)=TRUE,IF(SEARCH(P$1,$A124)&gt;0,TRUE,FALSE)),"")</f>
        <v/>
      </c>
      <c r="Q124" s="17" t="str">
        <f>IFERROR(AND(OR(Q1:Q123,$BK124)=TRUE,IF(SEARCH(Q$1,$A124)&gt;0,TRUE,FALSE)),"")</f>
        <v/>
      </c>
      <c r="R124" s="17" t="str">
        <f>IFERROR(AND(OR(R1:S123,$BK124)=TRUE,IF(SEARCH(R$1,$A124)&gt;0,TRUE,FALSE)),"")</f>
        <v/>
      </c>
      <c r="S124" s="17" t="str">
        <f>IFERROR(AND(OR(S1:S123,$BK124)=TRUE,IF(SEARCH(S$1,$A124)&gt;0,TRUE,FALSE)),"")</f>
        <v/>
      </c>
      <c r="T124" s="17" t="str">
        <f>IFERROR(AND(OR(T1:T123,$BK124)=TRUE,IF(SEARCH(T$1,$A124)&gt;0,TRUE,FALSE)),"")</f>
        <v/>
      </c>
      <c r="U124" s="17" t="str">
        <f>IFERROR(AND(OR(U1:V123,$BK124)=TRUE,IF(SEARCH(U$1,$A124)&gt;0,TRUE,FALSE)),"")</f>
        <v/>
      </c>
      <c r="V124" s="17" t="str">
        <f>IFERROR(AND(OR(V1:V123,$BK124)=TRUE,IF(SEARCH(V$1,$A124)&gt;0,TRUE,FALSE)),"")</f>
        <v/>
      </c>
      <c r="W124" s="17" t="str">
        <f>IFERROR(AND(OR(W1:Z123,$BK124)=TRUE,IF(SEARCH(W$1,$A124)&gt;0,TRUE,FALSE)),"")</f>
        <v/>
      </c>
      <c r="X124" s="17" t="str">
        <f>IFERROR(AND(OR(X1:Z123,$BK124)=TRUE,IF(SEARCH(X$1,$A124)&gt;0,TRUE,FALSE)),"")</f>
        <v/>
      </c>
      <c r="Y124" s="17" t="str">
        <f>IFERROR(AND(OR(Y1:Z123,$BK124)=TRUE,IF(SEARCH(Y$1,$A124)&gt;0,TRUE,FALSE)),"")</f>
        <v/>
      </c>
      <c r="Z124" s="17" t="str">
        <f>IFERROR(AND(OR(Z1:Z123,$BK124)=TRUE,IF(SEARCH(Z$1,$A124)&gt;0,TRUE,FALSE)),"")</f>
        <v/>
      </c>
      <c r="AA124" s="17" t="b">
        <f>IFERROR(AND(OR(AA1:AA123,$BK124)=TRUE,IF(SEARCH(AA$1,$A124)&gt;0,TRUE,FALSE)),"")</f>
        <v>0</v>
      </c>
      <c r="AB124" s="17" t="str">
        <f>IFERROR(AND(OR(AB1:AE123,$BK124)=TRUE,IF(SEARCH(AB$1,$A124)&gt;0,TRUE,FALSE)),"")</f>
        <v/>
      </c>
      <c r="AC124" s="17" t="str">
        <f>IFERROR(AND(OR(AC1:AE123,$BK124)=TRUE,IF(SEARCH(AC$1,$A124)&gt;0,TRUE,FALSE)),"")</f>
        <v/>
      </c>
      <c r="AD124" s="17" t="str">
        <f>IFERROR(AND(OR(AD1:AE123,$BK124)=TRUE,IF(SEARCH(AD$1,$A124)&gt;0,TRUE,FALSE)),"")</f>
        <v/>
      </c>
      <c r="AE124" s="17" t="str">
        <f>IFERROR(AND(OR(AE1:AE123,$BK124)=TRUE,IF(SEARCH(AE$1,$A124)&gt;0,TRUE,FALSE)),"")</f>
        <v/>
      </c>
      <c r="AF124" s="17" t="str">
        <f>IFERROR(AND(OR(AF1:AG123,$BK124)=TRUE,IF(SEARCH(AF$1,$A124)&gt;0,TRUE,FALSE)),"")</f>
        <v/>
      </c>
      <c r="AG124" s="17" t="str">
        <f>IFERROR(AND(OR(AG1:AG123,$BK124)=TRUE,IF(SEARCH(AG$1,$A124)&gt;0,TRUE,FALSE)),"")</f>
        <v/>
      </c>
      <c r="AH124" s="17" t="str">
        <f>IFERROR(AND(OR(AH1:AH123,$BK124)=TRUE,IF(SEARCH(AH$1,$A124)&gt;0,TRUE,FALSE)),"")</f>
        <v/>
      </c>
      <c r="AI124" s="17" t="b">
        <f>IFERROR(AND(OR(AI1:AL123,$BK124)=TRUE,IF(SEARCH(AI$1,$A124)&gt;0,TRUE,FALSE)),"")</f>
        <v>0</v>
      </c>
      <c r="AJ124" s="17" t="str">
        <f>IFERROR(AND(OR(AJ1:AL123,$BK124)=TRUE,IF(SEARCH(AJ$1,$A124)&gt;0,TRUE,FALSE)),"")</f>
        <v/>
      </c>
      <c r="AK124" s="17" t="str">
        <f>IFERROR(AND(OR(AK1:AL123,$BK124)=TRUE,IF(SEARCH(AK$1,$A124)&gt;0,TRUE,FALSE)),"")</f>
        <v/>
      </c>
      <c r="AL124" s="17" t="str">
        <f>IFERROR(AND(OR(AL1:AL123,$BK124)=TRUE,IF(SEARCH(AL$1,$A124)&gt;0,TRUE,FALSE)),"")</f>
        <v/>
      </c>
      <c r="AM124" s="17" t="str">
        <f>IFERROR(AND(OR(AM1:AO123,$BK124)=TRUE,IF(SEARCH(AM$1,$A124)&gt;0,TRUE,FALSE)),"")</f>
        <v/>
      </c>
      <c r="AN124" s="17" t="str">
        <f>IFERROR(AND(OR(AN1:AO123,$BK124)=TRUE,IF(SEARCH(AN$1,$A124)&gt;0,TRUE,FALSE)),"")</f>
        <v/>
      </c>
      <c r="AO124" s="17" t="str">
        <f>IFERROR(AND(OR(AO1:AO123,$BK124)=TRUE,IF(SEARCH(AO$1,$A124)&gt;0,TRUE,FALSE)),"")</f>
        <v/>
      </c>
      <c r="AP124" s="17" t="str">
        <f>IFERROR(AND(OR(AO1:AP123,$BK124)=TRUE,IF(SEARCH(AP$1,$A124)&gt;0,TRUE,FALSE)),"")</f>
        <v/>
      </c>
      <c r="AQ124" s="17" t="str">
        <f>IFERROR(AND(OR(AO1:AQ123,$BK124)=TRUE,IF(SEARCH(AQ$1,$A124)&gt;0,TRUE,FALSE)),"")</f>
        <v/>
      </c>
      <c r="AR124" s="17" t="str">
        <f>IFERROR(AND(OR(AO1:AR123,$BK124)=TRUE,IF(SEARCH(AR$1,$A124)&gt;0,TRUE,FALSE)),"")</f>
        <v/>
      </c>
      <c r="AS124" s="17" t="str">
        <f>IFERROR(AND(OR(AO1:AS123,$BK124)=TRUE,IF(SEARCH(AS$1,$A124)&gt;0,TRUE,FALSE)),"")</f>
        <v/>
      </c>
      <c r="AT124" s="17" t="str">
        <f>IFERROR(AND(OR(AO1:AT123,$BK124)=TRUE,IF(SEARCH(AT$1,$A124)&gt;0,TRUE,FALSE)),"")</f>
        <v/>
      </c>
      <c r="AU124" s="17" t="str">
        <f>IFERROR(AND(OR(AO1:AU123,$BK124)=TRUE,IF(SEARCH(AU$1,$A124)&gt;0,TRUE,FALSE)),"")</f>
        <v/>
      </c>
      <c r="AV124" s="17" t="str">
        <f>IFERROR(AND(OR(AO1:AV123,$BK124)=TRUE,IF(SEARCH(AV$1,$A124)&gt;0,TRUE,FALSE)),"")</f>
        <v/>
      </c>
      <c r="AW124" s="17" t="str">
        <f>IFERROR(AND(OR(AO1:AW123,$BK124)=TRUE,IF(SEARCH(AW$1,$A124)&gt;0,TRUE,FALSE)),"")</f>
        <v/>
      </c>
      <c r="AX124" s="17" t="str">
        <f>IFERROR(AND(OR(AO1:AX123,$BK124)=TRUE,IF(SEARCH(AX$1,$A124)&gt;0,TRUE,FALSE)),"")</f>
        <v/>
      </c>
      <c r="AY124" s="17" t="str">
        <f>IFERROR(AND(OR(AO1:AY123,$BK124)=TRUE,IF(SEARCH(AY$1,$A124)&gt;0,TRUE,FALSE)),"")</f>
        <v/>
      </c>
      <c r="AZ124" s="17" t="str">
        <f>IFERROR(AND(OR(AO1:AZ123,$BK124)=TRUE,IF(SEARCH(AZ$1,$A124)&gt;0,TRUE,FALSE)),"")</f>
        <v/>
      </c>
      <c r="BA124" s="17" t="str">
        <f>IFERROR(AND(OR(AO1:BA123,$BK124)=TRUE,IF(SEARCH(BA$1,$A124)&gt;0,TRUE,FALSE)),"")</f>
        <v/>
      </c>
      <c r="BB124" s="17" t="str">
        <f>IFERROR(AND(OR(AO1:BB123,$BK124)=TRUE,IF(SEARCH(BB$1,$A124)&gt;0,TRUE,FALSE)),"")</f>
        <v/>
      </c>
      <c r="BC124" s="17" t="str">
        <f>IFERROR(AND(OR(AO1:BC123,$BK124)=TRUE,IF(SEARCH(BC$1,$A124)&gt;0,TRUE,FALSE)),"")</f>
        <v/>
      </c>
      <c r="BD124" s="17" t="str">
        <f>IFERROR(AND(OR(AO1:BD123,$BK124)=TRUE,IF(SEARCH(BD$1,$A124)&gt;0,TRUE,FALSE)),"")</f>
        <v/>
      </c>
      <c r="BE124" s="17" t="str">
        <f>IFERROR(AND(OR(AO1:BE123,$BK124)=TRUE,IF(SEARCH(BE$1,$A124)&gt;0,TRUE,FALSE)),"")</f>
        <v/>
      </c>
      <c r="BF124" s="17" t="str">
        <f>IFERROR(AND(OR(AO1:BF123,$BK124)=TRUE,IF(SEARCH(BF$1,$A124)&gt;0,TRUE,FALSE)),"")</f>
        <v/>
      </c>
      <c r="BG124" s="17" t="str">
        <f>IFERROR(AND(OR(AO1:BG123,$BK124)=TRUE,IF(SEARCH(BG$1,$A124)&gt;0,TRUE,FALSE)),"")</f>
        <v/>
      </c>
      <c r="BH124" s="17" t="str">
        <f>IFERROR(AND(OR(AO1:BH123,$BK124)=TRUE,IF(SEARCH(BH$1,$A124)&gt;0,TRUE,FALSE)),"")</f>
        <v/>
      </c>
      <c r="BI124" s="17">
        <f t="shared" si="5"/>
        <v>0</v>
      </c>
      <c r="BJ124" s="17" t="b">
        <f t="shared" si="6"/>
        <v>0</v>
      </c>
      <c r="BK124" s="17" t="b">
        <f t="shared" si="7"/>
        <v>0</v>
      </c>
      <c r="BL124" s="17" t="b">
        <f t="shared" si="8"/>
        <v>0</v>
      </c>
      <c r="BM124" s="17" t="b">
        <f>IF(D124&gt;INDEX('Overview (RESPONSES REQUIRED)'!$F$60:$F$63,MATCH(E124,'Overview (RESPONSES REQUIRED)'!$B$60:$B$63,0)),FALSE,TRUE)</f>
        <v>0</v>
      </c>
      <c r="BN124" s="17" t="b">
        <f>IF(INDEX('Overview (RESPONSES REQUIRED)'!$D$60:$D$63,MATCH(E124,'Overview (RESPONSES REQUIRED)'!$B$60:$B$63,0)) = "Y", TRUE, FALSE)</f>
        <v>0</v>
      </c>
      <c r="BO124" s="17" t="str">
        <f t="shared" si="9"/>
        <v>N</v>
      </c>
    </row>
    <row r="125" spans="1:67" ht="27" x14ac:dyDescent="0.15">
      <c r="A125" s="17" t="s">
        <v>2548</v>
      </c>
      <c r="B125" s="17">
        <v>3</v>
      </c>
      <c r="C125" s="17">
        <v>2</v>
      </c>
      <c r="D125" s="17">
        <v>8</v>
      </c>
      <c r="E125" s="17" t="s">
        <v>2458</v>
      </c>
      <c r="F125" s="17" t="str">
        <f>IF('ENDC-NRCA'!S128="Y", "Y", IF('ENDC-NRCA'!S128="N", "N", 0))</f>
        <v>N</v>
      </c>
      <c r="G125" s="17" t="str">
        <f>IFERROR(AND(OR(G1:H124,$BK125)=TRUE,IF(SEARCH(G$1,$A125)&gt;0,TRUE,FALSE)),"")</f>
        <v/>
      </c>
      <c r="H125" s="17" t="b">
        <f>IFERROR(AND(OR(H1:H124,$BK125)=TRUE,IF(SEARCH(H$1,$A125)&gt;0,TRUE,FALSE)),"")</f>
        <v>0</v>
      </c>
      <c r="I125" s="17" t="b">
        <f>IFERROR(AND(OR(I1:L124,$BK125)=TRUE,IF(SEARCH(I$1,$A125)&gt;0,TRUE,FALSE)),"")</f>
        <v>0</v>
      </c>
      <c r="J125" s="17" t="str">
        <f>IFERROR(AND(OR(J1:L124,$BK125)=TRUE,IF(SEARCH(J$1,$A125)&gt;0,TRUE,FALSE)),"")</f>
        <v/>
      </c>
      <c r="K125" s="17" t="str">
        <f>IFERROR(AND(OR(K1:L124,$BK125)=TRUE,IF(SEARCH(K$1,$A125)&gt;0,TRUE,FALSE)),"")</f>
        <v/>
      </c>
      <c r="L125" s="17" t="str">
        <f>IFERROR(AND(OR(L1:L124,$BK125)=TRUE,IF(SEARCH(L$1,$A125)&gt;0,TRUE,FALSE)),"")</f>
        <v/>
      </c>
      <c r="M125" s="17" t="str">
        <f>IFERROR(AND(OR(M1:M124,$BK125)=TRUE,IF(SEARCH(M$1,$A125)&gt;0,TRUE,FALSE)),"")</f>
        <v/>
      </c>
      <c r="N125" s="17" t="b">
        <f>IFERROR(AND(OR(N1:Q124,$BK125)=TRUE,IF(SEARCH(N$1,$A125)&gt;0,TRUE,FALSE)),"")</f>
        <v>0</v>
      </c>
      <c r="O125" s="17" t="str">
        <f>IFERROR(AND(OR(O1:Q124,$BK125)=TRUE,IF(SEARCH(O$1,$A125)&gt;0,TRUE,FALSE)),"")</f>
        <v/>
      </c>
      <c r="P125" s="17" t="str">
        <f>IFERROR(AND(OR(P1:Q124,$BK125)=TRUE,IF(SEARCH(P$1,$A125)&gt;0,TRUE,FALSE)),"")</f>
        <v/>
      </c>
      <c r="Q125" s="17" t="str">
        <f>IFERROR(AND(OR(Q1:Q124,$BK125)=TRUE,IF(SEARCH(Q$1,$A125)&gt;0,TRUE,FALSE)),"")</f>
        <v/>
      </c>
      <c r="R125" s="17" t="b">
        <f>IFERROR(AND(OR(R1:S124,$BK125)=TRUE,IF(SEARCH(R$1,$A125)&gt;0,TRUE,FALSE)),"")</f>
        <v>0</v>
      </c>
      <c r="S125" s="17" t="str">
        <f>IFERROR(AND(OR(S1:S124,$BK125)=TRUE,IF(SEARCH(S$1,$A125)&gt;0,TRUE,FALSE)),"")</f>
        <v/>
      </c>
      <c r="T125" s="17" t="str">
        <f>IFERROR(AND(OR(T1:T124,$BK125)=TRUE,IF(SEARCH(T$1,$A125)&gt;0,TRUE,FALSE)),"")</f>
        <v/>
      </c>
      <c r="U125" s="17" t="str">
        <f>IFERROR(AND(OR(U1:V124,$BK125)=TRUE,IF(SEARCH(U$1,$A125)&gt;0,TRUE,FALSE)),"")</f>
        <v/>
      </c>
      <c r="V125" s="17" t="str">
        <f>IFERROR(AND(OR(V1:V124,$BK125)=TRUE,IF(SEARCH(V$1,$A125)&gt;0,TRUE,FALSE)),"")</f>
        <v/>
      </c>
      <c r="W125" s="17" t="str">
        <f>IFERROR(AND(OR(W1:Z124,$BK125)=TRUE,IF(SEARCH(W$1,$A125)&gt;0,TRUE,FALSE)),"")</f>
        <v/>
      </c>
      <c r="X125" s="17" t="str">
        <f>IFERROR(AND(OR(X1:Z124,$BK125)=TRUE,IF(SEARCH(X$1,$A125)&gt;0,TRUE,FALSE)),"")</f>
        <v/>
      </c>
      <c r="Y125" s="17" t="str">
        <f>IFERROR(AND(OR(Y1:Z124,$BK125)=TRUE,IF(SEARCH(Y$1,$A125)&gt;0,TRUE,FALSE)),"")</f>
        <v/>
      </c>
      <c r="Z125" s="17" t="str">
        <f>IFERROR(AND(OR(Z1:Z124,$BK125)=TRUE,IF(SEARCH(Z$1,$A125)&gt;0,TRUE,FALSE)),"")</f>
        <v/>
      </c>
      <c r="AA125" s="17" t="str">
        <f>IFERROR(AND(OR(AA1:AA124,$BK125)=TRUE,IF(SEARCH(AA$1,$A125)&gt;0,TRUE,FALSE)),"")</f>
        <v/>
      </c>
      <c r="AB125" s="17" t="str">
        <f>IFERROR(AND(OR(AB1:AE124,$BK125)=TRUE,IF(SEARCH(AB$1,$A125)&gt;0,TRUE,FALSE)),"")</f>
        <v/>
      </c>
      <c r="AC125" s="17" t="str">
        <f>IFERROR(AND(OR(AC1:AE124,$BK125)=TRUE,IF(SEARCH(AC$1,$A125)&gt;0,TRUE,FALSE)),"")</f>
        <v/>
      </c>
      <c r="AD125" s="17" t="str">
        <f>IFERROR(AND(OR(AD1:AE124,$BK125)=TRUE,IF(SEARCH(AD$1,$A125)&gt;0,TRUE,FALSE)),"")</f>
        <v/>
      </c>
      <c r="AE125" s="17" t="str">
        <f>IFERROR(AND(OR(AE1:AE124,$BK125)=TRUE,IF(SEARCH(AE$1,$A125)&gt;0,TRUE,FALSE)),"")</f>
        <v/>
      </c>
      <c r="AF125" s="17" t="b">
        <f>IFERROR(AND(OR(AF1:AG124,$BK125)=TRUE,IF(SEARCH(AF$1,$A125)&gt;0,TRUE,FALSE)),"")</f>
        <v>0</v>
      </c>
      <c r="AG125" s="17" t="str">
        <f>IFERROR(AND(OR(AG1:AG124,$BK125)=TRUE,IF(SEARCH(AG$1,$A125)&gt;0,TRUE,FALSE)),"")</f>
        <v/>
      </c>
      <c r="AH125" s="17" t="str">
        <f>IFERROR(AND(OR(AH1:AH124,$BK125)=TRUE,IF(SEARCH(AH$1,$A125)&gt;0,TRUE,FALSE)),"")</f>
        <v/>
      </c>
      <c r="AI125" s="17" t="b">
        <f>IFERROR(AND(OR(AI1:AL124,$BK125)=TRUE,IF(SEARCH(AI$1,$A125)&gt;0,TRUE,FALSE)),"")</f>
        <v>0</v>
      </c>
      <c r="AJ125" s="17" t="str">
        <f>IFERROR(AND(OR(AJ1:AL124,$BK125)=TRUE,IF(SEARCH(AJ$1,$A125)&gt;0,TRUE,FALSE)),"")</f>
        <v/>
      </c>
      <c r="AK125" s="17" t="str">
        <f>IFERROR(AND(OR(AK1:AL124,$BK125)=TRUE,IF(SEARCH(AK$1,$A125)&gt;0,TRUE,FALSE)),"")</f>
        <v/>
      </c>
      <c r="AL125" s="17" t="str">
        <f>IFERROR(AND(OR(AL1:AL124,$BK125)=TRUE,IF(SEARCH(AL$1,$A125)&gt;0,TRUE,FALSE)),"")</f>
        <v/>
      </c>
      <c r="AM125" s="17" t="str">
        <f>IFERROR(AND(OR(AM1:AO124,$BK125)=TRUE,IF(SEARCH(AM$1,$A125)&gt;0,TRUE,FALSE)),"")</f>
        <v/>
      </c>
      <c r="AN125" s="17" t="str">
        <f>IFERROR(AND(OR(AN1:AO124,$BK125)=TRUE,IF(SEARCH(AN$1,$A125)&gt;0,TRUE,FALSE)),"")</f>
        <v/>
      </c>
      <c r="AO125" s="17" t="str">
        <f>IFERROR(AND(OR(AO1:AO124,$BK125)=TRUE,IF(SEARCH(AO$1,$A125)&gt;0,TRUE,FALSE)),"")</f>
        <v/>
      </c>
      <c r="AP125" s="17" t="str">
        <f>IFERROR(AND(OR(AO1:AP124,$BK125)=TRUE,IF(SEARCH(AP$1,$A125)&gt;0,TRUE,FALSE)),"")</f>
        <v/>
      </c>
      <c r="AQ125" s="17" t="str">
        <f>IFERROR(AND(OR(AO1:AQ124,$BK125)=TRUE,IF(SEARCH(AQ$1,$A125)&gt;0,TRUE,FALSE)),"")</f>
        <v/>
      </c>
      <c r="AR125" s="17" t="str">
        <f>IFERROR(AND(OR(AO1:AR124,$BK125)=TRUE,IF(SEARCH(AR$1,$A125)&gt;0,TRUE,FALSE)),"")</f>
        <v/>
      </c>
      <c r="AS125" s="17" t="str">
        <f>IFERROR(AND(OR(AO1:AS124,$BK125)=TRUE,IF(SEARCH(AS$1,$A125)&gt;0,TRUE,FALSE)),"")</f>
        <v/>
      </c>
      <c r="AT125" s="17" t="str">
        <f>IFERROR(AND(OR(AO1:AT124,$BK125)=TRUE,IF(SEARCH(AT$1,$A125)&gt;0,TRUE,FALSE)),"")</f>
        <v/>
      </c>
      <c r="AU125" s="17" t="str">
        <f>IFERROR(AND(OR(AO1:AU124,$BK125)=TRUE,IF(SEARCH(AU$1,$A125)&gt;0,TRUE,FALSE)),"")</f>
        <v/>
      </c>
      <c r="AV125" s="17" t="str">
        <f>IFERROR(AND(OR(AO1:AV124,$BK125)=TRUE,IF(SEARCH(AV$1,$A125)&gt;0,TRUE,FALSE)),"")</f>
        <v/>
      </c>
      <c r="AW125" s="17" t="str">
        <f>IFERROR(AND(OR(AO1:AW124,$BK125)=TRUE,IF(SEARCH(AW$1,$A125)&gt;0,TRUE,FALSE)),"")</f>
        <v/>
      </c>
      <c r="AX125" s="17" t="str">
        <f>IFERROR(AND(OR(AO1:AX124,$BK125)=TRUE,IF(SEARCH(AX$1,$A125)&gt;0,TRUE,FALSE)),"")</f>
        <v/>
      </c>
      <c r="AY125" s="17" t="str">
        <f>IFERROR(AND(OR(AO1:AY124,$BK125)=TRUE,IF(SEARCH(AY$1,$A125)&gt;0,TRUE,FALSE)),"")</f>
        <v/>
      </c>
      <c r="AZ125" s="17" t="str">
        <f>IFERROR(AND(OR(AO1:AZ124,$BK125)=TRUE,IF(SEARCH(AZ$1,$A125)&gt;0,TRUE,FALSE)),"")</f>
        <v/>
      </c>
      <c r="BA125" s="17" t="str">
        <f>IFERROR(AND(OR(AO1:BA124,$BK125)=TRUE,IF(SEARCH(BA$1,$A125)&gt;0,TRUE,FALSE)),"")</f>
        <v/>
      </c>
      <c r="BB125" s="17" t="str">
        <f>IFERROR(AND(OR(AO1:BB124,$BK125)=TRUE,IF(SEARCH(BB$1,$A125)&gt;0,TRUE,FALSE)),"")</f>
        <v/>
      </c>
      <c r="BC125" s="17" t="str">
        <f>IFERROR(AND(OR(AO1:BC124,$BK125)=TRUE,IF(SEARCH(BC$1,$A125)&gt;0,TRUE,FALSE)),"")</f>
        <v/>
      </c>
      <c r="BD125" s="17" t="str">
        <f>IFERROR(AND(OR(AO1:BD124,$BK125)=TRUE,IF(SEARCH(BD$1,$A125)&gt;0,TRUE,FALSE)),"")</f>
        <v/>
      </c>
      <c r="BE125" s="17" t="str">
        <f>IFERROR(AND(OR(AO1:BE124,$BK125)=TRUE,IF(SEARCH(BE$1,$A125)&gt;0,TRUE,FALSE)),"")</f>
        <v/>
      </c>
      <c r="BF125" s="17" t="str">
        <f>IFERROR(AND(OR(AO1:BF124,$BK125)=TRUE,IF(SEARCH(BF$1,$A125)&gt;0,TRUE,FALSE)),"")</f>
        <v/>
      </c>
      <c r="BG125" s="17" t="str">
        <f>IFERROR(AND(OR(AO1:BG124,$BK125)=TRUE,IF(SEARCH(BG$1,$A125)&gt;0,TRUE,FALSE)),"")</f>
        <v/>
      </c>
      <c r="BH125" s="17" t="str">
        <f>IFERROR(AND(OR(AO1:BH124,$BK125)=TRUE,IF(SEARCH(BH$1,$A125)&gt;0,TRUE,FALSE)),"")</f>
        <v/>
      </c>
      <c r="BI125" s="17">
        <f t="shared" si="5"/>
        <v>0</v>
      </c>
      <c r="BJ125" s="17" t="b">
        <f t="shared" si="6"/>
        <v>0</v>
      </c>
      <c r="BK125" s="17" t="b">
        <f t="shared" si="7"/>
        <v>0</v>
      </c>
      <c r="BL125" s="17" t="b">
        <f t="shared" si="8"/>
        <v>0</v>
      </c>
      <c r="BM125" s="17" t="b">
        <f>IF(D125&gt;INDEX('Overview (RESPONSES REQUIRED)'!$F$60:$F$63,MATCH(E125,'Overview (RESPONSES REQUIRED)'!$B$60:$B$63,0)),FALSE,TRUE)</f>
        <v>0</v>
      </c>
      <c r="BN125" s="17" t="b">
        <f>IF(INDEX('Overview (RESPONSES REQUIRED)'!$D$60:$D$63,MATCH(E125,'Overview (RESPONSES REQUIRED)'!$B$60:$B$63,0)) = "Y", TRUE, FALSE)</f>
        <v>0</v>
      </c>
      <c r="BO125" s="17" t="str">
        <f t="shared" si="9"/>
        <v>N</v>
      </c>
    </row>
    <row r="126" spans="1:67" ht="27" x14ac:dyDescent="0.15">
      <c r="A126" s="17" t="s">
        <v>2549</v>
      </c>
      <c r="B126" s="17">
        <v>3</v>
      </c>
      <c r="C126" s="17">
        <v>2</v>
      </c>
      <c r="D126" s="17">
        <v>8</v>
      </c>
      <c r="E126" s="17" t="s">
        <v>2458</v>
      </c>
      <c r="F126" s="17" t="str">
        <f>IF('ENDC-NRCA'!S129="Y", "Y", IF('ENDC-NRCA'!S129="N", "N", 0))</f>
        <v>N</v>
      </c>
      <c r="G126" s="17" t="b">
        <f>IFERROR(AND(OR(G1:H125,$BK126)=TRUE,IF(SEARCH(G$1,$A126)&gt;0,TRUE,FALSE)),"")</f>
        <v>0</v>
      </c>
      <c r="H126" s="17" t="str">
        <f>IFERROR(AND(OR(H1:H125,$BK126)=TRUE,IF(SEARCH(H$1,$A126)&gt;0,TRUE,FALSE)),"")</f>
        <v/>
      </c>
      <c r="I126" s="17" t="str">
        <f>IFERROR(AND(OR(I1:L125,$BK126)=TRUE,IF(SEARCH(I$1,$A126)&gt;0,TRUE,FALSE)),"")</f>
        <v/>
      </c>
      <c r="J126" s="17" t="b">
        <f>IFERROR(AND(OR(J1:L125,$BK126)=TRUE,IF(SEARCH(J$1,$A126)&gt;0,TRUE,FALSE)),"")</f>
        <v>0</v>
      </c>
      <c r="K126" s="17" t="str">
        <f>IFERROR(AND(OR(K1:L125,$BK126)=TRUE,IF(SEARCH(K$1,$A126)&gt;0,TRUE,FALSE)),"")</f>
        <v/>
      </c>
      <c r="L126" s="17" t="str">
        <f>IFERROR(AND(OR(L1:L125,$BK126)=TRUE,IF(SEARCH(L$1,$A126)&gt;0,TRUE,FALSE)),"")</f>
        <v/>
      </c>
      <c r="M126" s="17" t="str">
        <f>IFERROR(AND(OR(M1:M125,$BK126)=TRUE,IF(SEARCH(M$1,$A126)&gt;0,TRUE,FALSE)),"")</f>
        <v/>
      </c>
      <c r="N126" s="17" t="b">
        <f>IFERROR(AND(OR(N1:Q125,$BK126)=TRUE,IF(SEARCH(N$1,$A126)&gt;0,TRUE,FALSE)),"")</f>
        <v>0</v>
      </c>
      <c r="O126" s="17" t="str">
        <f>IFERROR(AND(OR(O1:Q125,$BK126)=TRUE,IF(SEARCH(O$1,$A126)&gt;0,TRUE,FALSE)),"")</f>
        <v/>
      </c>
      <c r="P126" s="17" t="str">
        <f>IFERROR(AND(OR(P1:Q125,$BK126)=TRUE,IF(SEARCH(P$1,$A126)&gt;0,TRUE,FALSE)),"")</f>
        <v/>
      </c>
      <c r="Q126" s="17" t="str">
        <f>IFERROR(AND(OR(Q1:Q125,$BK126)=TRUE,IF(SEARCH(Q$1,$A126)&gt;0,TRUE,FALSE)),"")</f>
        <v/>
      </c>
      <c r="R126" s="17" t="b">
        <f>IFERROR(AND(OR(R1:S125,$BK126)=TRUE,IF(SEARCH(R$1,$A126)&gt;0,TRUE,FALSE)),"")</f>
        <v>0</v>
      </c>
      <c r="S126" s="17" t="str">
        <f>IFERROR(AND(OR(S1:S125,$BK126)=TRUE,IF(SEARCH(S$1,$A126)&gt;0,TRUE,FALSE)),"")</f>
        <v/>
      </c>
      <c r="T126" s="17" t="str">
        <f>IFERROR(AND(OR(T1:T125,$BK126)=TRUE,IF(SEARCH(T$1,$A126)&gt;0,TRUE,FALSE)),"")</f>
        <v/>
      </c>
      <c r="U126" s="17" t="str">
        <f>IFERROR(AND(OR(U1:V125,$BK126)=TRUE,IF(SEARCH(U$1,$A126)&gt;0,TRUE,FALSE)),"")</f>
        <v/>
      </c>
      <c r="V126" s="17" t="str">
        <f>IFERROR(AND(OR(V1:V125,$BK126)=TRUE,IF(SEARCH(V$1,$A126)&gt;0,TRUE,FALSE)),"")</f>
        <v/>
      </c>
      <c r="W126" s="17" t="str">
        <f>IFERROR(AND(OR(W1:Z125,$BK126)=TRUE,IF(SEARCH(W$1,$A126)&gt;0,TRUE,FALSE)),"")</f>
        <v/>
      </c>
      <c r="X126" s="17" t="str">
        <f>IFERROR(AND(OR(X1:Z125,$BK126)=TRUE,IF(SEARCH(X$1,$A126)&gt;0,TRUE,FALSE)),"")</f>
        <v/>
      </c>
      <c r="Y126" s="17" t="str">
        <f>IFERROR(AND(OR(Y1:Z125,$BK126)=TRUE,IF(SEARCH(Y$1,$A126)&gt;0,TRUE,FALSE)),"")</f>
        <v/>
      </c>
      <c r="Z126" s="17" t="str">
        <f>IFERROR(AND(OR(Z1:Z125,$BK126)=TRUE,IF(SEARCH(Z$1,$A126)&gt;0,TRUE,FALSE)),"")</f>
        <v/>
      </c>
      <c r="AA126" s="17" t="str">
        <f>IFERROR(AND(OR(AA1:AA125,$BK126)=TRUE,IF(SEARCH(AA$1,$A126)&gt;0,TRUE,FALSE)),"")</f>
        <v/>
      </c>
      <c r="AB126" s="17" t="str">
        <f>IFERROR(AND(OR(AB1:AE125,$BK126)=TRUE,IF(SEARCH(AB$1,$A126)&gt;0,TRUE,FALSE)),"")</f>
        <v/>
      </c>
      <c r="AC126" s="17" t="str">
        <f>IFERROR(AND(OR(AC1:AE125,$BK126)=TRUE,IF(SEARCH(AC$1,$A126)&gt;0,TRUE,FALSE)),"")</f>
        <v/>
      </c>
      <c r="AD126" s="17" t="str">
        <f>IFERROR(AND(OR(AD1:AE125,$BK126)=TRUE,IF(SEARCH(AD$1,$A126)&gt;0,TRUE,FALSE)),"")</f>
        <v/>
      </c>
      <c r="AE126" s="17" t="str">
        <f>IFERROR(AND(OR(AE1:AE125,$BK126)=TRUE,IF(SEARCH(AE$1,$A126)&gt;0,TRUE,FALSE)),"")</f>
        <v/>
      </c>
      <c r="AF126" s="17" t="b">
        <f>IFERROR(AND(OR(AF1:AG125,$BK126)=TRUE,IF(SEARCH(AF$1,$A126)&gt;0,TRUE,FALSE)),"")</f>
        <v>0</v>
      </c>
      <c r="AG126" s="17" t="str">
        <f>IFERROR(AND(OR(AG1:AG125,$BK126)=TRUE,IF(SEARCH(AG$1,$A126)&gt;0,TRUE,FALSE)),"")</f>
        <v/>
      </c>
      <c r="AH126" s="17" t="str">
        <f>IFERROR(AND(OR(AH1:AH125,$BK126)=TRUE,IF(SEARCH(AH$1,$A126)&gt;0,TRUE,FALSE)),"")</f>
        <v/>
      </c>
      <c r="AI126" s="17" t="b">
        <f>IFERROR(AND(OR(AI1:AL125,$BK126)=TRUE,IF(SEARCH(AI$1,$A126)&gt;0,TRUE,FALSE)),"")</f>
        <v>0</v>
      </c>
      <c r="AJ126" s="17" t="str">
        <f>IFERROR(AND(OR(AJ1:AL125,$BK126)=TRUE,IF(SEARCH(AJ$1,$A126)&gt;0,TRUE,FALSE)),"")</f>
        <v/>
      </c>
      <c r="AK126" s="17" t="str">
        <f>IFERROR(AND(OR(AK1:AL125,$BK126)=TRUE,IF(SEARCH(AK$1,$A126)&gt;0,TRUE,FALSE)),"")</f>
        <v/>
      </c>
      <c r="AL126" s="17" t="str">
        <f>IFERROR(AND(OR(AL1:AL125,$BK126)=TRUE,IF(SEARCH(AL$1,$A126)&gt;0,TRUE,FALSE)),"")</f>
        <v/>
      </c>
      <c r="AM126" s="17" t="str">
        <f>IFERROR(AND(OR(AM1:AO125,$BK126)=TRUE,IF(SEARCH(AM$1,$A126)&gt;0,TRUE,FALSE)),"")</f>
        <v/>
      </c>
      <c r="AN126" s="17" t="str">
        <f>IFERROR(AND(OR(AN1:AO125,$BK126)=TRUE,IF(SEARCH(AN$1,$A126)&gt;0,TRUE,FALSE)),"")</f>
        <v/>
      </c>
      <c r="AO126" s="17" t="str">
        <f>IFERROR(AND(OR(AO1:AO125,$BK126)=TRUE,IF(SEARCH(AO$1,$A126)&gt;0,TRUE,FALSE)),"")</f>
        <v/>
      </c>
      <c r="AP126" s="17" t="str">
        <f>IFERROR(AND(OR(AO1:AP125,$BK126)=TRUE,IF(SEARCH(AP$1,$A126)&gt;0,TRUE,FALSE)),"")</f>
        <v/>
      </c>
      <c r="AQ126" s="17" t="str">
        <f>IFERROR(AND(OR(AO1:AQ125,$BK126)=TRUE,IF(SEARCH(AQ$1,$A126)&gt;0,TRUE,FALSE)),"")</f>
        <v/>
      </c>
      <c r="AR126" s="17" t="str">
        <f>IFERROR(AND(OR(AO1:AR125,$BK126)=TRUE,IF(SEARCH(AR$1,$A126)&gt;0,TRUE,FALSE)),"")</f>
        <v/>
      </c>
      <c r="AS126" s="17" t="str">
        <f>IFERROR(AND(OR(AO1:AS125,$BK126)=TRUE,IF(SEARCH(AS$1,$A126)&gt;0,TRUE,FALSE)),"")</f>
        <v/>
      </c>
      <c r="AT126" s="17" t="str">
        <f>IFERROR(AND(OR(AO1:AT125,$BK126)=TRUE,IF(SEARCH(AT$1,$A126)&gt;0,TRUE,FALSE)),"")</f>
        <v/>
      </c>
      <c r="AU126" s="17" t="str">
        <f>IFERROR(AND(OR(AO1:AU125,$BK126)=TRUE,IF(SEARCH(AU$1,$A126)&gt;0,TRUE,FALSE)),"")</f>
        <v/>
      </c>
      <c r="AV126" s="17" t="str">
        <f>IFERROR(AND(OR(AO1:AV125,$BK126)=TRUE,IF(SEARCH(AV$1,$A126)&gt;0,TRUE,FALSE)),"")</f>
        <v/>
      </c>
      <c r="AW126" s="17" t="str">
        <f>IFERROR(AND(OR(AO1:AW125,$BK126)=TRUE,IF(SEARCH(AW$1,$A126)&gt;0,TRUE,FALSE)),"")</f>
        <v/>
      </c>
      <c r="AX126" s="17" t="str">
        <f>IFERROR(AND(OR(AO1:AX125,$BK126)=TRUE,IF(SEARCH(AX$1,$A126)&gt;0,TRUE,FALSE)),"")</f>
        <v/>
      </c>
      <c r="AY126" s="17" t="str">
        <f>IFERROR(AND(OR(AO1:AY125,$BK126)=TRUE,IF(SEARCH(AY$1,$A126)&gt;0,TRUE,FALSE)),"")</f>
        <v/>
      </c>
      <c r="AZ126" s="17" t="str">
        <f>IFERROR(AND(OR(AO1:AZ125,$BK126)=TRUE,IF(SEARCH(AZ$1,$A126)&gt;0,TRUE,FALSE)),"")</f>
        <v/>
      </c>
      <c r="BA126" s="17" t="str">
        <f>IFERROR(AND(OR(AO1:BA125,$BK126)=TRUE,IF(SEARCH(BA$1,$A126)&gt;0,TRUE,FALSE)),"")</f>
        <v/>
      </c>
      <c r="BB126" s="17" t="str">
        <f>IFERROR(AND(OR(AO1:BB125,$BK126)=TRUE,IF(SEARCH(BB$1,$A126)&gt;0,TRUE,FALSE)),"")</f>
        <v/>
      </c>
      <c r="BC126" s="17" t="str">
        <f>IFERROR(AND(OR(AO1:BC125,$BK126)=TRUE,IF(SEARCH(BC$1,$A126)&gt;0,TRUE,FALSE)),"")</f>
        <v/>
      </c>
      <c r="BD126" s="17" t="str">
        <f>IFERROR(AND(OR(AO1:BD125,$BK126)=TRUE,IF(SEARCH(BD$1,$A126)&gt;0,TRUE,FALSE)),"")</f>
        <v/>
      </c>
      <c r="BE126" s="17" t="str">
        <f>IFERROR(AND(OR(AO1:BE125,$BK126)=TRUE,IF(SEARCH(BE$1,$A126)&gt;0,TRUE,FALSE)),"")</f>
        <v/>
      </c>
      <c r="BF126" s="17" t="str">
        <f>IFERROR(AND(OR(AO1:BF125,$BK126)=TRUE,IF(SEARCH(BF$1,$A126)&gt;0,TRUE,FALSE)),"")</f>
        <v/>
      </c>
      <c r="BG126" s="17" t="str">
        <f>IFERROR(AND(OR(AO1:BG125,$BK126)=TRUE,IF(SEARCH(BG$1,$A126)&gt;0,TRUE,FALSE)),"")</f>
        <v/>
      </c>
      <c r="BH126" s="17" t="str">
        <f>IFERROR(AND(OR(AO1:BH125,$BK126)=TRUE,IF(SEARCH(BH$1,$A126)&gt;0,TRUE,FALSE)),"")</f>
        <v/>
      </c>
      <c r="BI126" s="17">
        <f t="shared" si="5"/>
        <v>0</v>
      </c>
      <c r="BJ126" s="17" t="b">
        <f t="shared" si="6"/>
        <v>0</v>
      </c>
      <c r="BK126" s="17" t="b">
        <f t="shared" si="7"/>
        <v>0</v>
      </c>
      <c r="BL126" s="17" t="b">
        <f t="shared" si="8"/>
        <v>0</v>
      </c>
      <c r="BM126" s="17" t="b">
        <f>IF(D126&gt;INDEX('Overview (RESPONSES REQUIRED)'!$F$60:$F$63,MATCH(E126,'Overview (RESPONSES REQUIRED)'!$B$60:$B$63,0)),FALSE,TRUE)</f>
        <v>0</v>
      </c>
      <c r="BN126" s="17" t="b">
        <f>IF(INDEX('Overview (RESPONSES REQUIRED)'!$D$60:$D$63,MATCH(E126,'Overview (RESPONSES REQUIRED)'!$B$60:$B$63,0)) = "Y", TRUE, FALSE)</f>
        <v>0</v>
      </c>
      <c r="BO126" s="17" t="str">
        <f t="shared" si="9"/>
        <v>N</v>
      </c>
    </row>
    <row r="127" spans="1:67" ht="27" x14ac:dyDescent="0.15">
      <c r="A127" s="17" t="s">
        <v>2550</v>
      </c>
      <c r="B127" s="17">
        <v>3</v>
      </c>
      <c r="C127" s="17">
        <v>2</v>
      </c>
      <c r="D127" s="17">
        <v>8</v>
      </c>
      <c r="E127" s="17" t="s">
        <v>2458</v>
      </c>
      <c r="F127" s="17" t="str">
        <f>IF('ENDC-NRCA'!S130="Y", "Y", IF('ENDC-NRCA'!S130="N", "N", 0))</f>
        <v>N</v>
      </c>
      <c r="G127" s="17" t="b">
        <f>IFERROR(AND(OR(G1:H126,$BK127)=TRUE,IF(SEARCH(G$1,$A127)&gt;0,TRUE,FALSE)),"")</f>
        <v>0</v>
      </c>
      <c r="H127" s="17" t="str">
        <f>IFERROR(AND(OR(H1:H126,$BK127)=TRUE,IF(SEARCH(H$1,$A127)&gt;0,TRUE,FALSE)),"")</f>
        <v/>
      </c>
      <c r="I127" s="17" t="b">
        <f>IFERROR(AND(OR(I1:L126,$BK127)=TRUE,IF(SEARCH(I$1,$A127)&gt;0,TRUE,FALSE)),"")</f>
        <v>0</v>
      </c>
      <c r="J127" s="17" t="str">
        <f>IFERROR(AND(OR(J1:L126,$BK127)=TRUE,IF(SEARCH(J$1,$A127)&gt;0,TRUE,FALSE)),"")</f>
        <v/>
      </c>
      <c r="K127" s="17" t="str">
        <f>IFERROR(AND(OR(K1:L126,$BK127)=TRUE,IF(SEARCH(K$1,$A127)&gt;0,TRUE,FALSE)),"")</f>
        <v/>
      </c>
      <c r="L127" s="17" t="str">
        <f>IFERROR(AND(OR(L1:L126,$BK127)=TRUE,IF(SEARCH(L$1,$A127)&gt;0,TRUE,FALSE)),"")</f>
        <v/>
      </c>
      <c r="M127" s="17" t="str">
        <f>IFERROR(AND(OR(M1:M126,$BK127)=TRUE,IF(SEARCH(M$1,$A127)&gt;0,TRUE,FALSE)),"")</f>
        <v/>
      </c>
      <c r="N127" s="17" t="str">
        <f>IFERROR(AND(OR(N1:Q126,$BK127)=TRUE,IF(SEARCH(N$1,$A127)&gt;0,TRUE,FALSE)),"")</f>
        <v/>
      </c>
      <c r="O127" s="17" t="b">
        <f>IFERROR(AND(OR(O1:Q126,$BK127)=TRUE,IF(SEARCH(O$1,$A127)&gt;0,TRUE,FALSE)),"")</f>
        <v>0</v>
      </c>
      <c r="P127" s="17" t="str">
        <f>IFERROR(AND(OR(P1:Q126,$BK127)=TRUE,IF(SEARCH(P$1,$A127)&gt;0,TRUE,FALSE)),"")</f>
        <v/>
      </c>
      <c r="Q127" s="17" t="str">
        <f>IFERROR(AND(OR(Q1:Q126,$BK127)=TRUE,IF(SEARCH(Q$1,$A127)&gt;0,TRUE,FALSE)),"")</f>
        <v/>
      </c>
      <c r="R127" s="17" t="b">
        <f>IFERROR(AND(OR(R1:S126,$BK127)=TRUE,IF(SEARCH(R$1,$A127)&gt;0,TRUE,FALSE)),"")</f>
        <v>0</v>
      </c>
      <c r="S127" s="17" t="str">
        <f>IFERROR(AND(OR(S1:S126,$BK127)=TRUE,IF(SEARCH(S$1,$A127)&gt;0,TRUE,FALSE)),"")</f>
        <v/>
      </c>
      <c r="T127" s="17" t="str">
        <f>IFERROR(AND(OR(T1:T126,$BK127)=TRUE,IF(SEARCH(T$1,$A127)&gt;0,TRUE,FALSE)),"")</f>
        <v/>
      </c>
      <c r="U127" s="17" t="str">
        <f>IFERROR(AND(OR(U1:V126,$BK127)=TRUE,IF(SEARCH(U$1,$A127)&gt;0,TRUE,FALSE)),"")</f>
        <v/>
      </c>
      <c r="V127" s="17" t="str">
        <f>IFERROR(AND(OR(V1:V126,$BK127)=TRUE,IF(SEARCH(V$1,$A127)&gt;0,TRUE,FALSE)),"")</f>
        <v/>
      </c>
      <c r="W127" s="17" t="str">
        <f>IFERROR(AND(OR(W1:Z126,$BK127)=TRUE,IF(SEARCH(W$1,$A127)&gt;0,TRUE,FALSE)),"")</f>
        <v/>
      </c>
      <c r="X127" s="17" t="str">
        <f>IFERROR(AND(OR(X1:Z126,$BK127)=TRUE,IF(SEARCH(X$1,$A127)&gt;0,TRUE,FALSE)),"")</f>
        <v/>
      </c>
      <c r="Y127" s="17" t="str">
        <f>IFERROR(AND(OR(Y1:Z126,$BK127)=TRUE,IF(SEARCH(Y$1,$A127)&gt;0,TRUE,FALSE)),"")</f>
        <v/>
      </c>
      <c r="Z127" s="17" t="str">
        <f>IFERROR(AND(OR(Z1:Z126,$BK127)=TRUE,IF(SEARCH(Z$1,$A127)&gt;0,TRUE,FALSE)),"")</f>
        <v/>
      </c>
      <c r="AA127" s="17" t="str">
        <f>IFERROR(AND(OR(AA1:AA126,$BK127)=TRUE,IF(SEARCH(AA$1,$A127)&gt;0,TRUE,FALSE)),"")</f>
        <v/>
      </c>
      <c r="AB127" s="17" t="str">
        <f>IFERROR(AND(OR(AB1:AE126,$BK127)=TRUE,IF(SEARCH(AB$1,$A127)&gt;0,TRUE,FALSE)),"")</f>
        <v/>
      </c>
      <c r="AC127" s="17" t="str">
        <f>IFERROR(AND(OR(AC1:AE126,$BK127)=TRUE,IF(SEARCH(AC$1,$A127)&gt;0,TRUE,FALSE)),"")</f>
        <v/>
      </c>
      <c r="AD127" s="17" t="str">
        <f>IFERROR(AND(OR(AD1:AE126,$BK127)=TRUE,IF(SEARCH(AD$1,$A127)&gt;0,TRUE,FALSE)),"")</f>
        <v/>
      </c>
      <c r="AE127" s="17" t="str">
        <f>IFERROR(AND(OR(AE1:AE126,$BK127)=TRUE,IF(SEARCH(AE$1,$A127)&gt;0,TRUE,FALSE)),"")</f>
        <v/>
      </c>
      <c r="AF127" s="17" t="b">
        <f>IFERROR(AND(OR(AF1:AG126,$BK127)=TRUE,IF(SEARCH(AF$1,$A127)&gt;0,TRUE,FALSE)),"")</f>
        <v>0</v>
      </c>
      <c r="AG127" s="17" t="str">
        <f>IFERROR(AND(OR(AG1:AG126,$BK127)=TRUE,IF(SEARCH(AG$1,$A127)&gt;0,TRUE,FALSE)),"")</f>
        <v/>
      </c>
      <c r="AH127" s="17" t="str">
        <f>IFERROR(AND(OR(AH1:AH126,$BK127)=TRUE,IF(SEARCH(AH$1,$A127)&gt;0,TRUE,FALSE)),"")</f>
        <v/>
      </c>
      <c r="AI127" s="17" t="b">
        <f>IFERROR(AND(OR(AI1:AL126,$BK127)=TRUE,IF(SEARCH(AI$1,$A127)&gt;0,TRUE,FALSE)),"")</f>
        <v>0</v>
      </c>
      <c r="AJ127" s="17" t="str">
        <f>IFERROR(AND(OR(AJ1:AL126,$BK127)=TRUE,IF(SEARCH(AJ$1,$A127)&gt;0,TRUE,FALSE)),"")</f>
        <v/>
      </c>
      <c r="AK127" s="17" t="str">
        <f>IFERROR(AND(OR(AK1:AL126,$BK127)=TRUE,IF(SEARCH(AK$1,$A127)&gt;0,TRUE,FALSE)),"")</f>
        <v/>
      </c>
      <c r="AL127" s="17" t="str">
        <f>IFERROR(AND(OR(AL1:AL126,$BK127)=TRUE,IF(SEARCH(AL$1,$A127)&gt;0,TRUE,FALSE)),"")</f>
        <v/>
      </c>
      <c r="AM127" s="17" t="str">
        <f>IFERROR(AND(OR(AM1:AO126,$BK127)=TRUE,IF(SEARCH(AM$1,$A127)&gt;0,TRUE,FALSE)),"")</f>
        <v/>
      </c>
      <c r="AN127" s="17" t="str">
        <f>IFERROR(AND(OR(AN1:AO126,$BK127)=TRUE,IF(SEARCH(AN$1,$A127)&gt;0,TRUE,FALSE)),"")</f>
        <v/>
      </c>
      <c r="AO127" s="17" t="str">
        <f>IFERROR(AND(OR(AO1:AO126,$BK127)=TRUE,IF(SEARCH(AO$1,$A127)&gt;0,TRUE,FALSE)),"")</f>
        <v/>
      </c>
      <c r="AP127" s="17" t="str">
        <f>IFERROR(AND(OR(AO1:AP126,$BK127)=TRUE,IF(SEARCH(AP$1,$A127)&gt;0,TRUE,FALSE)),"")</f>
        <v/>
      </c>
      <c r="AQ127" s="17" t="str">
        <f>IFERROR(AND(OR(AO1:AQ126,$BK127)=TRUE,IF(SEARCH(AQ$1,$A127)&gt;0,TRUE,FALSE)),"")</f>
        <v/>
      </c>
      <c r="AR127" s="17" t="str">
        <f>IFERROR(AND(OR(AO1:AR126,$BK127)=TRUE,IF(SEARCH(AR$1,$A127)&gt;0,TRUE,FALSE)),"")</f>
        <v/>
      </c>
      <c r="AS127" s="17" t="str">
        <f>IFERROR(AND(OR(AO1:AS126,$BK127)=TRUE,IF(SEARCH(AS$1,$A127)&gt;0,TRUE,FALSE)),"")</f>
        <v/>
      </c>
      <c r="AT127" s="17" t="str">
        <f>IFERROR(AND(OR(AO1:AT126,$BK127)=TRUE,IF(SEARCH(AT$1,$A127)&gt;0,TRUE,FALSE)),"")</f>
        <v/>
      </c>
      <c r="AU127" s="17" t="str">
        <f>IFERROR(AND(OR(AO1:AU126,$BK127)=TRUE,IF(SEARCH(AU$1,$A127)&gt;0,TRUE,FALSE)),"")</f>
        <v/>
      </c>
      <c r="AV127" s="17" t="str">
        <f>IFERROR(AND(OR(AO1:AV126,$BK127)=TRUE,IF(SEARCH(AV$1,$A127)&gt;0,TRUE,FALSE)),"")</f>
        <v/>
      </c>
      <c r="AW127" s="17" t="str">
        <f>IFERROR(AND(OR(AO1:AW126,$BK127)=TRUE,IF(SEARCH(AW$1,$A127)&gt;0,TRUE,FALSE)),"")</f>
        <v/>
      </c>
      <c r="AX127" s="17" t="str">
        <f>IFERROR(AND(OR(AO1:AX126,$BK127)=TRUE,IF(SEARCH(AX$1,$A127)&gt;0,TRUE,FALSE)),"")</f>
        <v/>
      </c>
      <c r="AY127" s="17" t="str">
        <f>IFERROR(AND(OR(AO1:AY126,$BK127)=TRUE,IF(SEARCH(AY$1,$A127)&gt;0,TRUE,FALSE)),"")</f>
        <v/>
      </c>
      <c r="AZ127" s="17" t="str">
        <f>IFERROR(AND(OR(AO1:AZ126,$BK127)=TRUE,IF(SEARCH(AZ$1,$A127)&gt;0,TRUE,FALSE)),"")</f>
        <v/>
      </c>
      <c r="BA127" s="17" t="str">
        <f>IFERROR(AND(OR(AO1:BA126,$BK127)=TRUE,IF(SEARCH(BA$1,$A127)&gt;0,TRUE,FALSE)),"")</f>
        <v/>
      </c>
      <c r="BB127" s="17" t="str">
        <f>IFERROR(AND(OR(AO1:BB126,$BK127)=TRUE,IF(SEARCH(BB$1,$A127)&gt;0,TRUE,FALSE)),"")</f>
        <v/>
      </c>
      <c r="BC127" s="17" t="str">
        <f>IFERROR(AND(OR(AO1:BC126,$BK127)=TRUE,IF(SEARCH(BC$1,$A127)&gt;0,TRUE,FALSE)),"")</f>
        <v/>
      </c>
      <c r="BD127" s="17" t="str">
        <f>IFERROR(AND(OR(AO1:BD126,$BK127)=TRUE,IF(SEARCH(BD$1,$A127)&gt;0,TRUE,FALSE)),"")</f>
        <v/>
      </c>
      <c r="BE127" s="17" t="str">
        <f>IFERROR(AND(OR(AO1:BE126,$BK127)=TRUE,IF(SEARCH(BE$1,$A127)&gt;0,TRUE,FALSE)),"")</f>
        <v/>
      </c>
      <c r="BF127" s="17" t="str">
        <f>IFERROR(AND(OR(AO1:BF126,$BK127)=TRUE,IF(SEARCH(BF$1,$A127)&gt;0,TRUE,FALSE)),"")</f>
        <v/>
      </c>
      <c r="BG127" s="17" t="str">
        <f>IFERROR(AND(OR(AO1:BG126,$BK127)=TRUE,IF(SEARCH(BG$1,$A127)&gt;0,TRUE,FALSE)),"")</f>
        <v/>
      </c>
      <c r="BH127" s="17" t="str">
        <f>IFERROR(AND(OR(AO1:BH126,$BK127)=TRUE,IF(SEARCH(BH$1,$A127)&gt;0,TRUE,FALSE)),"")</f>
        <v/>
      </c>
      <c r="BI127" s="17">
        <f t="shared" si="5"/>
        <v>0</v>
      </c>
      <c r="BJ127" s="17" t="b">
        <f t="shared" si="6"/>
        <v>0</v>
      </c>
      <c r="BK127" s="17" t="b">
        <f t="shared" si="7"/>
        <v>0</v>
      </c>
      <c r="BL127" s="17" t="b">
        <f t="shared" si="8"/>
        <v>0</v>
      </c>
      <c r="BM127" s="17" t="b">
        <f>IF(D127&gt;INDEX('Overview (RESPONSES REQUIRED)'!$F$60:$F$63,MATCH(E127,'Overview (RESPONSES REQUIRED)'!$B$60:$B$63,0)),FALSE,TRUE)</f>
        <v>0</v>
      </c>
      <c r="BN127" s="17" t="b">
        <f>IF(INDEX('Overview (RESPONSES REQUIRED)'!$D$60:$D$63,MATCH(E127,'Overview (RESPONSES REQUIRED)'!$B$60:$B$63,0)) = "Y", TRUE, FALSE)</f>
        <v>0</v>
      </c>
      <c r="BO127" s="17" t="str">
        <f t="shared" si="9"/>
        <v>N</v>
      </c>
    </row>
    <row r="128" spans="1:67" ht="27" x14ac:dyDescent="0.15">
      <c r="A128" s="17" t="s">
        <v>2551</v>
      </c>
      <c r="B128" s="17">
        <v>3</v>
      </c>
      <c r="C128" s="17">
        <v>2</v>
      </c>
      <c r="D128" s="17">
        <v>8</v>
      </c>
      <c r="E128" s="17" t="s">
        <v>2424</v>
      </c>
      <c r="F128" s="17" t="str">
        <f>IF('ENDC-NRCA'!S131="Y", "Y", IF('ENDC-NRCA'!S131="N", "N", 0))</f>
        <v>N</v>
      </c>
      <c r="G128" s="17" t="str">
        <f>IFERROR(AND(OR(G1:H127,$BK128)=TRUE,IF(SEARCH(G$1,$A128)&gt;0,TRUE,FALSE)),"")</f>
        <v/>
      </c>
      <c r="H128" s="17" t="b">
        <f>IFERROR(AND(OR(H1:H127,$BK128)=TRUE,IF(SEARCH(H$1,$A128)&gt;0,TRUE,FALSE)),"")</f>
        <v>0</v>
      </c>
      <c r="I128" s="17" t="b">
        <f>IFERROR(AND(OR(I1:L127,$BK128)=TRUE,IF(SEARCH(I$1,$A128)&gt;0,TRUE,FALSE)),"")</f>
        <v>0</v>
      </c>
      <c r="J128" s="17" t="str">
        <f>IFERROR(AND(OR(J1:L127,$BK128)=TRUE,IF(SEARCH(J$1,$A128)&gt;0,TRUE,FALSE)),"")</f>
        <v/>
      </c>
      <c r="K128" s="17" t="str">
        <f>IFERROR(AND(OR(K1:L127,$BK128)=TRUE,IF(SEARCH(K$1,$A128)&gt;0,TRUE,FALSE)),"")</f>
        <v/>
      </c>
      <c r="L128" s="17" t="str">
        <f>IFERROR(AND(OR(L1:L127,$BK128)=TRUE,IF(SEARCH(L$1,$A128)&gt;0,TRUE,FALSE)),"")</f>
        <v/>
      </c>
      <c r="M128" s="17" t="b">
        <f>IFERROR(AND(OR(M1:M127,$BK128)=TRUE,IF(SEARCH(M$1,$A128)&gt;0,TRUE,FALSE)),"")</f>
        <v>0</v>
      </c>
      <c r="N128" s="17" t="str">
        <f>IFERROR(AND(OR(N1:Q127,$BK128)=TRUE,IF(SEARCH(N$1,$A128)&gt;0,TRUE,FALSE)),"")</f>
        <v/>
      </c>
      <c r="O128" s="17" t="str">
        <f>IFERROR(AND(OR(O1:Q127,$BK128)=TRUE,IF(SEARCH(O$1,$A128)&gt;0,TRUE,FALSE)),"")</f>
        <v/>
      </c>
      <c r="P128" s="17" t="str">
        <f>IFERROR(AND(OR(P1:Q127,$BK128)=TRUE,IF(SEARCH(P$1,$A128)&gt;0,TRUE,FALSE)),"")</f>
        <v/>
      </c>
      <c r="Q128" s="17" t="str">
        <f>IFERROR(AND(OR(Q1:Q127,$BK128)=TRUE,IF(SEARCH(Q$1,$A128)&gt;0,TRUE,FALSE)),"")</f>
        <v/>
      </c>
      <c r="R128" s="17" t="str">
        <f>IFERROR(AND(OR(R1:S127,$BK128)=TRUE,IF(SEARCH(R$1,$A128)&gt;0,TRUE,FALSE)),"")</f>
        <v/>
      </c>
      <c r="S128" s="17" t="str">
        <f>IFERROR(AND(OR(S1:S127,$BK128)=TRUE,IF(SEARCH(S$1,$A128)&gt;0,TRUE,FALSE)),"")</f>
        <v/>
      </c>
      <c r="T128" s="17" t="b">
        <f>IFERROR(AND(OR(T1:T127,$BK128)=TRUE,IF(SEARCH(T$1,$A128)&gt;0,TRUE,FALSE)),"")</f>
        <v>0</v>
      </c>
      <c r="U128" s="17" t="str">
        <f>IFERROR(AND(OR(U1:V127,$BK128)=TRUE,IF(SEARCH(U$1,$A128)&gt;0,TRUE,FALSE)),"")</f>
        <v/>
      </c>
      <c r="V128" s="17" t="str">
        <f>IFERROR(AND(OR(V1:V127,$BK128)=TRUE,IF(SEARCH(V$1,$A128)&gt;0,TRUE,FALSE)),"")</f>
        <v/>
      </c>
      <c r="W128" s="17" t="str">
        <f>IFERROR(AND(OR(W1:Z127,$BK128)=TRUE,IF(SEARCH(W$1,$A128)&gt;0,TRUE,FALSE)),"")</f>
        <v/>
      </c>
      <c r="X128" s="17" t="str">
        <f>IFERROR(AND(OR(X1:Z127,$BK128)=TRUE,IF(SEARCH(X$1,$A128)&gt;0,TRUE,FALSE)),"")</f>
        <v/>
      </c>
      <c r="Y128" s="17" t="str">
        <f>IFERROR(AND(OR(Y1:Z127,$BK128)=TRUE,IF(SEARCH(Y$1,$A128)&gt;0,TRUE,FALSE)),"")</f>
        <v/>
      </c>
      <c r="Z128" s="17" t="str">
        <f>IFERROR(AND(OR(Z1:Z127,$BK128)=TRUE,IF(SEARCH(Z$1,$A128)&gt;0,TRUE,FALSE)),"")</f>
        <v/>
      </c>
      <c r="AA128" s="17" t="b">
        <f>IFERROR(AND(OR(AA1:AA127,$BK128)=TRUE,IF(SEARCH(AA$1,$A128)&gt;0,TRUE,FALSE)),"")</f>
        <v>0</v>
      </c>
      <c r="AB128" s="17" t="str">
        <f>IFERROR(AND(OR(AB1:AE127,$BK128)=TRUE,IF(SEARCH(AB$1,$A128)&gt;0,TRUE,FALSE)),"")</f>
        <v/>
      </c>
      <c r="AC128" s="17" t="str">
        <f>IFERROR(AND(OR(AC1:AE127,$BK128)=TRUE,IF(SEARCH(AC$1,$A128)&gt;0,TRUE,FALSE)),"")</f>
        <v/>
      </c>
      <c r="AD128" s="17" t="str">
        <f>IFERROR(AND(OR(AD1:AE127,$BK128)=TRUE,IF(SEARCH(AD$1,$A128)&gt;0,TRUE,FALSE)),"")</f>
        <v/>
      </c>
      <c r="AE128" s="17" t="str">
        <f>IFERROR(AND(OR(AE1:AE127,$BK128)=TRUE,IF(SEARCH(AE$1,$A128)&gt;0,TRUE,FALSE)),"")</f>
        <v/>
      </c>
      <c r="AF128" s="17" t="str">
        <f>IFERROR(AND(OR(AF1:AG127,$BK128)=TRUE,IF(SEARCH(AF$1,$A128)&gt;0,TRUE,FALSE)),"")</f>
        <v/>
      </c>
      <c r="AG128" s="17" t="str">
        <f>IFERROR(AND(OR(AG1:AG127,$BK128)=TRUE,IF(SEARCH(AG$1,$A128)&gt;0,TRUE,FALSE)),"")</f>
        <v/>
      </c>
      <c r="AH128" s="17" t="str">
        <f>IFERROR(AND(OR(AH1:AH127,$BK128)=TRUE,IF(SEARCH(AH$1,$A128)&gt;0,TRUE,FALSE)),"")</f>
        <v/>
      </c>
      <c r="AI128" s="17" t="b">
        <f>IFERROR(AND(OR(AI1:AL127,$BK128)=TRUE,IF(SEARCH(AI$1,$A128)&gt;0,TRUE,FALSE)),"")</f>
        <v>0</v>
      </c>
      <c r="AJ128" s="17" t="str">
        <f>IFERROR(AND(OR(AJ1:AL127,$BK128)=TRUE,IF(SEARCH(AJ$1,$A128)&gt;0,TRUE,FALSE)),"")</f>
        <v/>
      </c>
      <c r="AK128" s="17" t="str">
        <f>IFERROR(AND(OR(AK1:AL127,$BK128)=TRUE,IF(SEARCH(AK$1,$A128)&gt;0,TRUE,FALSE)),"")</f>
        <v/>
      </c>
      <c r="AL128" s="17" t="str">
        <f>IFERROR(AND(OR(AL1:AL127,$BK128)=TRUE,IF(SEARCH(AL$1,$A128)&gt;0,TRUE,FALSE)),"")</f>
        <v/>
      </c>
      <c r="AM128" s="17" t="str">
        <f>IFERROR(AND(OR(AM1:AO127,$BK128)=TRUE,IF(SEARCH(AM$1,$A128)&gt;0,TRUE,FALSE)),"")</f>
        <v/>
      </c>
      <c r="AN128" s="17" t="str">
        <f>IFERROR(AND(OR(AN1:AO127,$BK128)=TRUE,IF(SEARCH(AN$1,$A128)&gt;0,TRUE,FALSE)),"")</f>
        <v/>
      </c>
      <c r="AO128" s="17" t="str">
        <f>IFERROR(AND(OR(AO1:AO127,$BK128)=TRUE,IF(SEARCH(AO$1,$A128)&gt;0,TRUE,FALSE)),"")</f>
        <v/>
      </c>
      <c r="AP128" s="17" t="str">
        <f>IFERROR(AND(OR(AO1:AP127,$BK128)=TRUE,IF(SEARCH(AP$1,$A128)&gt;0,TRUE,FALSE)),"")</f>
        <v/>
      </c>
      <c r="AQ128" s="17" t="str">
        <f>IFERROR(AND(OR(AO1:AQ127,$BK128)=TRUE,IF(SEARCH(AQ$1,$A128)&gt;0,TRUE,FALSE)),"")</f>
        <v/>
      </c>
      <c r="AR128" s="17" t="str">
        <f>IFERROR(AND(OR(AO1:AR127,$BK128)=TRUE,IF(SEARCH(AR$1,$A128)&gt;0,TRUE,FALSE)),"")</f>
        <v/>
      </c>
      <c r="AS128" s="17" t="str">
        <f>IFERROR(AND(OR(AO1:AS127,$BK128)=TRUE,IF(SEARCH(AS$1,$A128)&gt;0,TRUE,FALSE)),"")</f>
        <v/>
      </c>
      <c r="AT128" s="17" t="str">
        <f>IFERROR(AND(OR(AO1:AT127,$BK128)=TRUE,IF(SEARCH(AT$1,$A128)&gt;0,TRUE,FALSE)),"")</f>
        <v/>
      </c>
      <c r="AU128" s="17" t="str">
        <f>IFERROR(AND(OR(AO1:AU127,$BK128)=TRUE,IF(SEARCH(AU$1,$A128)&gt;0,TRUE,FALSE)),"")</f>
        <v/>
      </c>
      <c r="AV128" s="17" t="str">
        <f>IFERROR(AND(OR(AO1:AV127,$BK128)=TRUE,IF(SEARCH(AV$1,$A128)&gt;0,TRUE,FALSE)),"")</f>
        <v/>
      </c>
      <c r="AW128" s="17" t="str">
        <f>IFERROR(AND(OR(AO1:AW127,$BK128)=TRUE,IF(SEARCH(AW$1,$A128)&gt;0,TRUE,FALSE)),"")</f>
        <v/>
      </c>
      <c r="AX128" s="17" t="str">
        <f>IFERROR(AND(OR(AO1:AX127,$BK128)=TRUE,IF(SEARCH(AX$1,$A128)&gt;0,TRUE,FALSE)),"")</f>
        <v/>
      </c>
      <c r="AY128" s="17" t="str">
        <f>IFERROR(AND(OR(AO1:AY127,$BK128)=TRUE,IF(SEARCH(AY$1,$A128)&gt;0,TRUE,FALSE)),"")</f>
        <v/>
      </c>
      <c r="AZ128" s="17" t="str">
        <f>IFERROR(AND(OR(AO1:AZ127,$BK128)=TRUE,IF(SEARCH(AZ$1,$A128)&gt;0,TRUE,FALSE)),"")</f>
        <v/>
      </c>
      <c r="BA128" s="17" t="str">
        <f>IFERROR(AND(OR(AO1:BA127,$BK128)=TRUE,IF(SEARCH(BA$1,$A128)&gt;0,TRUE,FALSE)),"")</f>
        <v/>
      </c>
      <c r="BB128" s="17" t="str">
        <f>IFERROR(AND(OR(AO1:BB127,$BK128)=TRUE,IF(SEARCH(BB$1,$A128)&gt;0,TRUE,FALSE)),"")</f>
        <v/>
      </c>
      <c r="BC128" s="17" t="str">
        <f>IFERROR(AND(OR(AO1:BC127,$BK128)=TRUE,IF(SEARCH(BC$1,$A128)&gt;0,TRUE,FALSE)),"")</f>
        <v/>
      </c>
      <c r="BD128" s="17" t="str">
        <f>IFERROR(AND(OR(AO1:BD127,$BK128)=TRUE,IF(SEARCH(BD$1,$A128)&gt;0,TRUE,FALSE)),"")</f>
        <v/>
      </c>
      <c r="BE128" s="17" t="str">
        <f>IFERROR(AND(OR(AO1:BE127,$BK128)=TRUE,IF(SEARCH(BE$1,$A128)&gt;0,TRUE,FALSE)),"")</f>
        <v/>
      </c>
      <c r="BF128" s="17" t="str">
        <f>IFERROR(AND(OR(AO1:BF127,$BK128)=TRUE,IF(SEARCH(BF$1,$A128)&gt;0,TRUE,FALSE)),"")</f>
        <v/>
      </c>
      <c r="BG128" s="17" t="str">
        <f>IFERROR(AND(OR(AO1:BG127,$BK128)=TRUE,IF(SEARCH(BG$1,$A128)&gt;0,TRUE,FALSE)),"")</f>
        <v/>
      </c>
      <c r="BH128" s="17" t="str">
        <f>IFERROR(AND(OR(AO1:BH127,$BK128)=TRUE,IF(SEARCH(BH$1,$A128)&gt;0,TRUE,FALSE)),"")</f>
        <v/>
      </c>
      <c r="BI128" s="17">
        <f t="shared" si="5"/>
        <v>0</v>
      </c>
      <c r="BJ128" s="17" t="b">
        <f t="shared" si="6"/>
        <v>0</v>
      </c>
      <c r="BK128" s="17" t="b">
        <f t="shared" si="7"/>
        <v>0</v>
      </c>
      <c r="BL128" s="17" t="b">
        <f t="shared" si="8"/>
        <v>0</v>
      </c>
      <c r="BM128" s="17" t="b">
        <f>IF(D128&gt;INDEX('Overview (RESPONSES REQUIRED)'!$F$60:$F$63,MATCH(E128,'Overview (RESPONSES REQUIRED)'!$B$60:$B$63,0)),FALSE,TRUE)</f>
        <v>0</v>
      </c>
      <c r="BN128" s="17" t="b">
        <f>IF(INDEX('Overview (RESPONSES REQUIRED)'!$D$60:$D$63,MATCH(E128,'Overview (RESPONSES REQUIRED)'!$B$60:$B$63,0)) = "Y", TRUE, FALSE)</f>
        <v>0</v>
      </c>
      <c r="BO128" s="17" t="str">
        <f t="shared" si="9"/>
        <v>N</v>
      </c>
    </row>
    <row r="129" spans="1:67" ht="27" x14ac:dyDescent="0.15">
      <c r="A129" s="17" t="s">
        <v>2552</v>
      </c>
      <c r="B129" s="17">
        <v>3</v>
      </c>
      <c r="C129" s="17">
        <v>2</v>
      </c>
      <c r="D129" s="17">
        <v>8</v>
      </c>
      <c r="E129" s="17" t="s">
        <v>2424</v>
      </c>
      <c r="F129" s="17" t="str">
        <f>IF('ENDC-NRCA'!S132="Y", "Y", IF('ENDC-NRCA'!S132="N", "N", 0))</f>
        <v>N</v>
      </c>
      <c r="G129" s="17" t="b">
        <f>IFERROR(AND(OR(G1:H128,$BK129)=TRUE,IF(SEARCH(G$1,$A129)&gt;0,TRUE,FALSE)),"")</f>
        <v>0</v>
      </c>
      <c r="H129" s="17" t="str">
        <f>IFERROR(AND(OR(H1:H128,$BK129)=TRUE,IF(SEARCH(H$1,$A129)&gt;0,TRUE,FALSE)),"")</f>
        <v/>
      </c>
      <c r="I129" s="17" t="str">
        <f>IFERROR(AND(OR(I1:L128,$BK129)=TRUE,IF(SEARCH(I$1,$A129)&gt;0,TRUE,FALSE)),"")</f>
        <v/>
      </c>
      <c r="J129" s="17" t="b">
        <f>IFERROR(AND(OR(J1:L128,$BK129)=TRUE,IF(SEARCH(J$1,$A129)&gt;0,TRUE,FALSE)),"")</f>
        <v>0</v>
      </c>
      <c r="K129" s="17" t="str">
        <f>IFERROR(AND(OR(K1:L128,$BK129)=TRUE,IF(SEARCH(K$1,$A129)&gt;0,TRUE,FALSE)),"")</f>
        <v/>
      </c>
      <c r="L129" s="17" t="str">
        <f>IFERROR(AND(OR(L1:L128,$BK129)=TRUE,IF(SEARCH(L$1,$A129)&gt;0,TRUE,FALSE)),"")</f>
        <v/>
      </c>
      <c r="M129" s="17" t="b">
        <f>IFERROR(AND(OR(M1:M128,$BK129)=TRUE,IF(SEARCH(M$1,$A129)&gt;0,TRUE,FALSE)),"")</f>
        <v>0</v>
      </c>
      <c r="N129" s="17" t="str">
        <f>IFERROR(AND(OR(N1:Q128,$BK129)=TRUE,IF(SEARCH(N$1,$A129)&gt;0,TRUE,FALSE)),"")</f>
        <v/>
      </c>
      <c r="O129" s="17" t="str">
        <f>IFERROR(AND(OR(O1:Q128,$BK129)=TRUE,IF(SEARCH(O$1,$A129)&gt;0,TRUE,FALSE)),"")</f>
        <v/>
      </c>
      <c r="P129" s="17" t="str">
        <f>IFERROR(AND(OR(P1:Q128,$BK129)=TRUE,IF(SEARCH(P$1,$A129)&gt;0,TRUE,FALSE)),"")</f>
        <v/>
      </c>
      <c r="Q129" s="17" t="str">
        <f>IFERROR(AND(OR(Q1:Q128,$BK129)=TRUE,IF(SEARCH(Q$1,$A129)&gt;0,TRUE,FALSE)),"")</f>
        <v/>
      </c>
      <c r="R129" s="17" t="str">
        <f>IFERROR(AND(OR(R1:S128,$BK129)=TRUE,IF(SEARCH(R$1,$A129)&gt;0,TRUE,FALSE)),"")</f>
        <v/>
      </c>
      <c r="S129" s="17" t="str">
        <f>IFERROR(AND(OR(S1:S128,$BK129)=TRUE,IF(SEARCH(S$1,$A129)&gt;0,TRUE,FALSE)),"")</f>
        <v/>
      </c>
      <c r="T129" s="17" t="b">
        <f>IFERROR(AND(OR(T1:T128,$BK129)=TRUE,IF(SEARCH(T$1,$A129)&gt;0,TRUE,FALSE)),"")</f>
        <v>0</v>
      </c>
      <c r="U129" s="17" t="str">
        <f>IFERROR(AND(OR(U1:V128,$BK129)=TRUE,IF(SEARCH(U$1,$A129)&gt;0,TRUE,FALSE)),"")</f>
        <v/>
      </c>
      <c r="V129" s="17" t="str">
        <f>IFERROR(AND(OR(V1:V128,$BK129)=TRUE,IF(SEARCH(V$1,$A129)&gt;0,TRUE,FALSE)),"")</f>
        <v/>
      </c>
      <c r="W129" s="17" t="str">
        <f>IFERROR(AND(OR(W1:Z128,$BK129)=TRUE,IF(SEARCH(W$1,$A129)&gt;0,TRUE,FALSE)),"")</f>
        <v/>
      </c>
      <c r="X129" s="17" t="str">
        <f>IFERROR(AND(OR(X1:Z128,$BK129)=TRUE,IF(SEARCH(X$1,$A129)&gt;0,TRUE,FALSE)),"")</f>
        <v/>
      </c>
      <c r="Y129" s="17" t="str">
        <f>IFERROR(AND(OR(Y1:Z128,$BK129)=TRUE,IF(SEARCH(Y$1,$A129)&gt;0,TRUE,FALSE)),"")</f>
        <v/>
      </c>
      <c r="Z129" s="17" t="str">
        <f>IFERROR(AND(OR(Z1:Z128,$BK129)=TRUE,IF(SEARCH(Z$1,$A129)&gt;0,TRUE,FALSE)),"")</f>
        <v/>
      </c>
      <c r="AA129" s="17" t="b">
        <f>IFERROR(AND(OR(AA1:AA128,$BK129)=TRUE,IF(SEARCH(AA$1,$A129)&gt;0,TRUE,FALSE)),"")</f>
        <v>0</v>
      </c>
      <c r="AB129" s="17" t="str">
        <f>IFERROR(AND(OR(AB1:AE128,$BK129)=TRUE,IF(SEARCH(AB$1,$A129)&gt;0,TRUE,FALSE)),"")</f>
        <v/>
      </c>
      <c r="AC129" s="17" t="str">
        <f>IFERROR(AND(OR(AC1:AE128,$BK129)=TRUE,IF(SEARCH(AC$1,$A129)&gt;0,TRUE,FALSE)),"")</f>
        <v/>
      </c>
      <c r="AD129" s="17" t="str">
        <f>IFERROR(AND(OR(AD1:AE128,$BK129)=TRUE,IF(SEARCH(AD$1,$A129)&gt;0,TRUE,FALSE)),"")</f>
        <v/>
      </c>
      <c r="AE129" s="17" t="str">
        <f>IFERROR(AND(OR(AE1:AE128,$BK129)=TRUE,IF(SEARCH(AE$1,$A129)&gt;0,TRUE,FALSE)),"")</f>
        <v/>
      </c>
      <c r="AF129" s="17" t="str">
        <f>IFERROR(AND(OR(AF1:AG128,$BK129)=TRUE,IF(SEARCH(AF$1,$A129)&gt;0,TRUE,FALSE)),"")</f>
        <v/>
      </c>
      <c r="AG129" s="17" t="str">
        <f>IFERROR(AND(OR(AG1:AG128,$BK129)=TRUE,IF(SEARCH(AG$1,$A129)&gt;0,TRUE,FALSE)),"")</f>
        <v/>
      </c>
      <c r="AH129" s="17" t="str">
        <f>IFERROR(AND(OR(AH1:AH128,$BK129)=TRUE,IF(SEARCH(AH$1,$A129)&gt;0,TRUE,FALSE)),"")</f>
        <v/>
      </c>
      <c r="AI129" s="17" t="b">
        <f>IFERROR(AND(OR(AI1:AL128,$BK129)=TRUE,IF(SEARCH(AI$1,$A129)&gt;0,TRUE,FALSE)),"")</f>
        <v>0</v>
      </c>
      <c r="AJ129" s="17" t="str">
        <f>IFERROR(AND(OR(AJ1:AL128,$BK129)=TRUE,IF(SEARCH(AJ$1,$A129)&gt;0,TRUE,FALSE)),"")</f>
        <v/>
      </c>
      <c r="AK129" s="17" t="str">
        <f>IFERROR(AND(OR(AK1:AL128,$BK129)=TRUE,IF(SEARCH(AK$1,$A129)&gt;0,TRUE,FALSE)),"")</f>
        <v/>
      </c>
      <c r="AL129" s="17" t="str">
        <f>IFERROR(AND(OR(AL1:AL128,$BK129)=TRUE,IF(SEARCH(AL$1,$A129)&gt;0,TRUE,FALSE)),"")</f>
        <v/>
      </c>
      <c r="AM129" s="17" t="str">
        <f>IFERROR(AND(OR(AM1:AO128,$BK129)=TRUE,IF(SEARCH(AM$1,$A129)&gt;0,TRUE,FALSE)),"")</f>
        <v/>
      </c>
      <c r="AN129" s="17" t="str">
        <f>IFERROR(AND(OR(AN1:AO128,$BK129)=TRUE,IF(SEARCH(AN$1,$A129)&gt;0,TRUE,FALSE)),"")</f>
        <v/>
      </c>
      <c r="AO129" s="17" t="str">
        <f>IFERROR(AND(OR(AO1:AO128,$BK129)=TRUE,IF(SEARCH(AO$1,$A129)&gt;0,TRUE,FALSE)),"")</f>
        <v/>
      </c>
      <c r="AP129" s="17" t="str">
        <f>IFERROR(AND(OR(AO1:AP128,$BK129)=TRUE,IF(SEARCH(AP$1,$A129)&gt;0,TRUE,FALSE)),"")</f>
        <v/>
      </c>
      <c r="AQ129" s="17" t="str">
        <f>IFERROR(AND(OR(AO1:AQ128,$BK129)=TRUE,IF(SEARCH(AQ$1,$A129)&gt;0,TRUE,FALSE)),"")</f>
        <v/>
      </c>
      <c r="AR129" s="17" t="str">
        <f>IFERROR(AND(OR(AO1:AR128,$BK129)=TRUE,IF(SEARCH(AR$1,$A129)&gt;0,TRUE,FALSE)),"")</f>
        <v/>
      </c>
      <c r="AS129" s="17" t="str">
        <f>IFERROR(AND(OR(AO1:AS128,$BK129)=TRUE,IF(SEARCH(AS$1,$A129)&gt;0,TRUE,FALSE)),"")</f>
        <v/>
      </c>
      <c r="AT129" s="17" t="str">
        <f>IFERROR(AND(OR(AO1:AT128,$BK129)=TRUE,IF(SEARCH(AT$1,$A129)&gt;0,TRUE,FALSE)),"")</f>
        <v/>
      </c>
      <c r="AU129" s="17" t="str">
        <f>IFERROR(AND(OR(AO1:AU128,$BK129)=TRUE,IF(SEARCH(AU$1,$A129)&gt;0,TRUE,FALSE)),"")</f>
        <v/>
      </c>
      <c r="AV129" s="17" t="str">
        <f>IFERROR(AND(OR(AO1:AV128,$BK129)=TRUE,IF(SEARCH(AV$1,$A129)&gt;0,TRUE,FALSE)),"")</f>
        <v/>
      </c>
      <c r="AW129" s="17" t="str">
        <f>IFERROR(AND(OR(AO1:AW128,$BK129)=TRUE,IF(SEARCH(AW$1,$A129)&gt;0,TRUE,FALSE)),"")</f>
        <v/>
      </c>
      <c r="AX129" s="17" t="str">
        <f>IFERROR(AND(OR(AO1:AX128,$BK129)=TRUE,IF(SEARCH(AX$1,$A129)&gt;0,TRUE,FALSE)),"")</f>
        <v/>
      </c>
      <c r="AY129" s="17" t="str">
        <f>IFERROR(AND(OR(AO1:AY128,$BK129)=TRUE,IF(SEARCH(AY$1,$A129)&gt;0,TRUE,FALSE)),"")</f>
        <v/>
      </c>
      <c r="AZ129" s="17" t="str">
        <f>IFERROR(AND(OR(AO1:AZ128,$BK129)=TRUE,IF(SEARCH(AZ$1,$A129)&gt;0,TRUE,FALSE)),"")</f>
        <v/>
      </c>
      <c r="BA129" s="17" t="str">
        <f>IFERROR(AND(OR(AO1:BA128,$BK129)=TRUE,IF(SEARCH(BA$1,$A129)&gt;0,TRUE,FALSE)),"")</f>
        <v/>
      </c>
      <c r="BB129" s="17" t="str">
        <f>IFERROR(AND(OR(AO1:BB128,$BK129)=TRUE,IF(SEARCH(BB$1,$A129)&gt;0,TRUE,FALSE)),"")</f>
        <v/>
      </c>
      <c r="BC129" s="17" t="str">
        <f>IFERROR(AND(OR(AO1:BC128,$BK129)=TRUE,IF(SEARCH(BC$1,$A129)&gt;0,TRUE,FALSE)),"")</f>
        <v/>
      </c>
      <c r="BD129" s="17" t="str">
        <f>IFERROR(AND(OR(AO1:BD128,$BK129)=TRUE,IF(SEARCH(BD$1,$A129)&gt;0,TRUE,FALSE)),"")</f>
        <v/>
      </c>
      <c r="BE129" s="17" t="str">
        <f>IFERROR(AND(OR(AO1:BE128,$BK129)=TRUE,IF(SEARCH(BE$1,$A129)&gt;0,TRUE,FALSE)),"")</f>
        <v/>
      </c>
      <c r="BF129" s="17" t="str">
        <f>IFERROR(AND(OR(AO1:BF128,$BK129)=TRUE,IF(SEARCH(BF$1,$A129)&gt;0,TRUE,FALSE)),"")</f>
        <v/>
      </c>
      <c r="BG129" s="17" t="str">
        <f>IFERROR(AND(OR(AO1:BG128,$BK129)=TRUE,IF(SEARCH(BG$1,$A129)&gt;0,TRUE,FALSE)),"")</f>
        <v/>
      </c>
      <c r="BH129" s="17" t="str">
        <f>IFERROR(AND(OR(AO1:BH128,$BK129)=TRUE,IF(SEARCH(BH$1,$A129)&gt;0,TRUE,FALSE)),"")</f>
        <v/>
      </c>
      <c r="BI129" s="17">
        <f t="shared" si="5"/>
        <v>0</v>
      </c>
      <c r="BJ129" s="17" t="b">
        <f t="shared" si="6"/>
        <v>0</v>
      </c>
      <c r="BK129" s="17" t="b">
        <f t="shared" si="7"/>
        <v>0</v>
      </c>
      <c r="BL129" s="17" t="b">
        <f t="shared" si="8"/>
        <v>0</v>
      </c>
      <c r="BM129" s="17" t="b">
        <f>IF(D129&gt;INDEX('Overview (RESPONSES REQUIRED)'!$F$60:$F$63,MATCH(E129,'Overview (RESPONSES REQUIRED)'!$B$60:$B$63,0)),FALSE,TRUE)</f>
        <v>0</v>
      </c>
      <c r="BN129" s="17" t="b">
        <f>IF(INDEX('Overview (RESPONSES REQUIRED)'!$D$60:$D$63,MATCH(E129,'Overview (RESPONSES REQUIRED)'!$B$60:$B$63,0)) = "Y", TRUE, FALSE)</f>
        <v>0</v>
      </c>
      <c r="BO129" s="17" t="str">
        <f t="shared" si="9"/>
        <v>N</v>
      </c>
    </row>
    <row r="130" spans="1:67" ht="27" x14ac:dyDescent="0.15">
      <c r="A130" s="17" t="s">
        <v>2553</v>
      </c>
      <c r="B130" s="17">
        <v>3</v>
      </c>
      <c r="C130" s="17">
        <v>2</v>
      </c>
      <c r="D130" s="17">
        <v>8</v>
      </c>
      <c r="E130" s="17" t="s">
        <v>2424</v>
      </c>
      <c r="F130" s="17" t="str">
        <f>IF('ENDC-NRCA'!S133="Y", "Y", IF('ENDC-NRCA'!S133="N", "N", 0))</f>
        <v>N</v>
      </c>
      <c r="G130" s="17" t="str">
        <f>IFERROR(AND(OR(G1:H129,$BK130)=TRUE,IF(SEARCH(G$1,$A130)&gt;0,TRUE,FALSE)),"")</f>
        <v/>
      </c>
      <c r="H130" s="17" t="b">
        <f>IFERROR(AND(OR(H1:H129,$BK130)=TRUE,IF(SEARCH(H$1,$A130)&gt;0,TRUE,FALSE)),"")</f>
        <v>0</v>
      </c>
      <c r="I130" s="17" t="str">
        <f>IFERROR(AND(OR(I1:L129,$BK130)=TRUE,IF(SEARCH(I$1,$A130)&gt;0,TRUE,FALSE)),"")</f>
        <v/>
      </c>
      <c r="J130" s="17" t="str">
        <f>IFERROR(AND(OR(J1:L129,$BK130)=TRUE,IF(SEARCH(J$1,$A130)&gt;0,TRUE,FALSE)),"")</f>
        <v/>
      </c>
      <c r="K130" s="17" t="str">
        <f>IFERROR(AND(OR(K1:L129,$BK130)=TRUE,IF(SEARCH(K$1,$A130)&gt;0,TRUE,FALSE)),"")</f>
        <v/>
      </c>
      <c r="L130" s="17" t="str">
        <f>IFERROR(AND(OR(L1:L129,$BK130)=TRUE,IF(SEARCH(L$1,$A130)&gt;0,TRUE,FALSE)),"")</f>
        <v/>
      </c>
      <c r="M130" s="17" t="b">
        <f>IFERROR(AND(OR(M1:M129,$BK130)=TRUE,IF(SEARCH(M$1,$A130)&gt;0,TRUE,FALSE)),"")</f>
        <v>0</v>
      </c>
      <c r="N130" s="17" t="b">
        <f>IFERROR(AND(OR(N1:Q129,$BK130)=TRUE,IF(SEARCH(N$1,$A130)&gt;0,TRUE,FALSE)),"")</f>
        <v>0</v>
      </c>
      <c r="O130" s="17" t="str">
        <f>IFERROR(AND(OR(O1:Q129,$BK130)=TRUE,IF(SEARCH(O$1,$A130)&gt;0,TRUE,FALSE)),"")</f>
        <v/>
      </c>
      <c r="P130" s="17" t="str">
        <f>IFERROR(AND(OR(P1:Q129,$BK130)=TRUE,IF(SEARCH(P$1,$A130)&gt;0,TRUE,FALSE)),"")</f>
        <v/>
      </c>
      <c r="Q130" s="17" t="str">
        <f>IFERROR(AND(OR(Q1:Q129,$BK130)=TRUE,IF(SEARCH(Q$1,$A130)&gt;0,TRUE,FALSE)),"")</f>
        <v/>
      </c>
      <c r="R130" s="17" t="str">
        <f>IFERROR(AND(OR(R1:S129,$BK130)=TRUE,IF(SEARCH(R$1,$A130)&gt;0,TRUE,FALSE)),"")</f>
        <v/>
      </c>
      <c r="S130" s="17" t="str">
        <f>IFERROR(AND(OR(S1:S129,$BK130)=TRUE,IF(SEARCH(S$1,$A130)&gt;0,TRUE,FALSE)),"")</f>
        <v/>
      </c>
      <c r="T130" s="17" t="b">
        <f>IFERROR(AND(OR(T1:T129,$BK130)=TRUE,IF(SEARCH(T$1,$A130)&gt;0,TRUE,FALSE)),"")</f>
        <v>0</v>
      </c>
      <c r="U130" s="17" t="str">
        <f>IFERROR(AND(OR(U1:V129,$BK130)=TRUE,IF(SEARCH(U$1,$A130)&gt;0,TRUE,FALSE)),"")</f>
        <v/>
      </c>
      <c r="V130" s="17" t="str">
        <f>IFERROR(AND(OR(V1:V129,$BK130)=TRUE,IF(SEARCH(V$1,$A130)&gt;0,TRUE,FALSE)),"")</f>
        <v/>
      </c>
      <c r="W130" s="17" t="str">
        <f>IFERROR(AND(OR(W1:Z129,$BK130)=TRUE,IF(SEARCH(W$1,$A130)&gt;0,TRUE,FALSE)),"")</f>
        <v/>
      </c>
      <c r="X130" s="17" t="str">
        <f>IFERROR(AND(OR(X1:Z129,$BK130)=TRUE,IF(SEARCH(X$1,$A130)&gt;0,TRUE,FALSE)),"")</f>
        <v/>
      </c>
      <c r="Y130" s="17" t="str">
        <f>IFERROR(AND(OR(Y1:Z129,$BK130)=TRUE,IF(SEARCH(Y$1,$A130)&gt;0,TRUE,FALSE)),"")</f>
        <v/>
      </c>
      <c r="Z130" s="17" t="str">
        <f>IFERROR(AND(OR(Z1:Z129,$BK130)=TRUE,IF(SEARCH(Z$1,$A130)&gt;0,TRUE,FALSE)),"")</f>
        <v/>
      </c>
      <c r="AA130" s="17" t="b">
        <f>IFERROR(AND(OR(AA1:AA129,$BK130)=TRUE,IF(SEARCH(AA$1,$A130)&gt;0,TRUE,FALSE)),"")</f>
        <v>0</v>
      </c>
      <c r="AB130" s="17" t="str">
        <f>IFERROR(AND(OR(AB1:AE129,$BK130)=TRUE,IF(SEARCH(AB$1,$A130)&gt;0,TRUE,FALSE)),"")</f>
        <v/>
      </c>
      <c r="AC130" s="17" t="str">
        <f>IFERROR(AND(OR(AC1:AE129,$BK130)=TRUE,IF(SEARCH(AC$1,$A130)&gt;0,TRUE,FALSE)),"")</f>
        <v/>
      </c>
      <c r="AD130" s="17" t="str">
        <f>IFERROR(AND(OR(AD1:AE129,$BK130)=TRUE,IF(SEARCH(AD$1,$A130)&gt;0,TRUE,FALSE)),"")</f>
        <v/>
      </c>
      <c r="AE130" s="17" t="str">
        <f>IFERROR(AND(OR(AE1:AE129,$BK130)=TRUE,IF(SEARCH(AE$1,$A130)&gt;0,TRUE,FALSE)),"")</f>
        <v/>
      </c>
      <c r="AF130" s="17" t="str">
        <f>IFERROR(AND(OR(AF1:AG129,$BK130)=TRUE,IF(SEARCH(AF$1,$A130)&gt;0,TRUE,FALSE)),"")</f>
        <v/>
      </c>
      <c r="AG130" s="17" t="str">
        <f>IFERROR(AND(OR(AG1:AG129,$BK130)=TRUE,IF(SEARCH(AG$1,$A130)&gt;0,TRUE,FALSE)),"")</f>
        <v/>
      </c>
      <c r="AH130" s="17" t="str">
        <f>IFERROR(AND(OR(AH1:AH129,$BK130)=TRUE,IF(SEARCH(AH$1,$A130)&gt;0,TRUE,FALSE)),"")</f>
        <v/>
      </c>
      <c r="AI130" s="17" t="b">
        <f>IFERROR(AND(OR(AI1:AL129,$BK130)=TRUE,IF(SEARCH(AI$1,$A130)&gt;0,TRUE,FALSE)),"")</f>
        <v>0</v>
      </c>
      <c r="AJ130" s="17" t="str">
        <f>IFERROR(AND(OR(AJ1:AL129,$BK130)=TRUE,IF(SEARCH(AJ$1,$A130)&gt;0,TRUE,FALSE)),"")</f>
        <v/>
      </c>
      <c r="AK130" s="17" t="str">
        <f>IFERROR(AND(OR(AK1:AL129,$BK130)=TRUE,IF(SEARCH(AK$1,$A130)&gt;0,TRUE,FALSE)),"")</f>
        <v/>
      </c>
      <c r="AL130" s="17" t="str">
        <f>IFERROR(AND(OR(AL1:AL129,$BK130)=TRUE,IF(SEARCH(AL$1,$A130)&gt;0,TRUE,FALSE)),"")</f>
        <v/>
      </c>
      <c r="AM130" s="17" t="str">
        <f>IFERROR(AND(OR(AM1:AO129,$BK130)=TRUE,IF(SEARCH(AM$1,$A130)&gt;0,TRUE,FALSE)),"")</f>
        <v/>
      </c>
      <c r="AN130" s="17" t="str">
        <f>IFERROR(AND(OR(AN1:AO129,$BK130)=TRUE,IF(SEARCH(AN$1,$A130)&gt;0,TRUE,FALSE)),"")</f>
        <v/>
      </c>
      <c r="AO130" s="17" t="str">
        <f>IFERROR(AND(OR(AO1:AO129,$BK130)=TRUE,IF(SEARCH(AO$1,$A130)&gt;0,TRUE,FALSE)),"")</f>
        <v/>
      </c>
      <c r="AP130" s="17" t="str">
        <f>IFERROR(AND(OR(AO1:AP129,$BK130)=TRUE,IF(SEARCH(AP$1,$A130)&gt;0,TRUE,FALSE)),"")</f>
        <v/>
      </c>
      <c r="AQ130" s="17" t="str">
        <f>IFERROR(AND(OR(AO1:AQ129,$BK130)=TRUE,IF(SEARCH(AQ$1,$A130)&gt;0,TRUE,FALSE)),"")</f>
        <v/>
      </c>
      <c r="AR130" s="17" t="str">
        <f>IFERROR(AND(OR(AO1:AR129,$BK130)=TRUE,IF(SEARCH(AR$1,$A130)&gt;0,TRUE,FALSE)),"")</f>
        <v/>
      </c>
      <c r="AS130" s="17" t="str">
        <f>IFERROR(AND(OR(AO1:AS129,$BK130)=TRUE,IF(SEARCH(AS$1,$A130)&gt;0,TRUE,FALSE)),"")</f>
        <v/>
      </c>
      <c r="AT130" s="17" t="str">
        <f>IFERROR(AND(OR(AO1:AT129,$BK130)=TRUE,IF(SEARCH(AT$1,$A130)&gt;0,TRUE,FALSE)),"")</f>
        <v/>
      </c>
      <c r="AU130" s="17" t="str">
        <f>IFERROR(AND(OR(AO1:AU129,$BK130)=TRUE,IF(SEARCH(AU$1,$A130)&gt;0,TRUE,FALSE)),"")</f>
        <v/>
      </c>
      <c r="AV130" s="17" t="str">
        <f>IFERROR(AND(OR(AO1:AV129,$BK130)=TRUE,IF(SEARCH(AV$1,$A130)&gt;0,TRUE,FALSE)),"")</f>
        <v/>
      </c>
      <c r="AW130" s="17" t="str">
        <f>IFERROR(AND(OR(AO1:AW129,$BK130)=TRUE,IF(SEARCH(AW$1,$A130)&gt;0,TRUE,FALSE)),"")</f>
        <v/>
      </c>
      <c r="AX130" s="17" t="str">
        <f>IFERROR(AND(OR(AO1:AX129,$BK130)=TRUE,IF(SEARCH(AX$1,$A130)&gt;0,TRUE,FALSE)),"")</f>
        <v/>
      </c>
      <c r="AY130" s="17" t="str">
        <f>IFERROR(AND(OR(AO1:AY129,$BK130)=TRUE,IF(SEARCH(AY$1,$A130)&gt;0,TRUE,FALSE)),"")</f>
        <v/>
      </c>
      <c r="AZ130" s="17" t="str">
        <f>IFERROR(AND(OR(AO1:AZ129,$BK130)=TRUE,IF(SEARCH(AZ$1,$A130)&gt;0,TRUE,FALSE)),"")</f>
        <v/>
      </c>
      <c r="BA130" s="17" t="str">
        <f>IFERROR(AND(OR(AO1:BA129,$BK130)=TRUE,IF(SEARCH(BA$1,$A130)&gt;0,TRUE,FALSE)),"")</f>
        <v/>
      </c>
      <c r="BB130" s="17" t="str">
        <f>IFERROR(AND(OR(AO1:BB129,$BK130)=TRUE,IF(SEARCH(BB$1,$A130)&gt;0,TRUE,FALSE)),"")</f>
        <v/>
      </c>
      <c r="BC130" s="17" t="str">
        <f>IFERROR(AND(OR(AO1:BC129,$BK130)=TRUE,IF(SEARCH(BC$1,$A130)&gt;0,TRUE,FALSE)),"")</f>
        <v/>
      </c>
      <c r="BD130" s="17" t="str">
        <f>IFERROR(AND(OR(AO1:BD129,$BK130)=TRUE,IF(SEARCH(BD$1,$A130)&gt;0,TRUE,FALSE)),"")</f>
        <v/>
      </c>
      <c r="BE130" s="17" t="str">
        <f>IFERROR(AND(OR(AO1:BE129,$BK130)=TRUE,IF(SEARCH(BE$1,$A130)&gt;0,TRUE,FALSE)),"")</f>
        <v/>
      </c>
      <c r="BF130" s="17" t="str">
        <f>IFERROR(AND(OR(AO1:BF129,$BK130)=TRUE,IF(SEARCH(BF$1,$A130)&gt;0,TRUE,FALSE)),"")</f>
        <v/>
      </c>
      <c r="BG130" s="17" t="str">
        <f>IFERROR(AND(OR(AO1:BG129,$BK130)=TRUE,IF(SEARCH(BG$1,$A130)&gt;0,TRUE,FALSE)),"")</f>
        <v/>
      </c>
      <c r="BH130" s="17" t="str">
        <f>IFERROR(AND(OR(AO1:BH129,$BK130)=TRUE,IF(SEARCH(BH$1,$A130)&gt;0,TRUE,FALSE)),"")</f>
        <v/>
      </c>
      <c r="BI130" s="17">
        <f t="shared" si="5"/>
        <v>0</v>
      </c>
      <c r="BJ130" s="17" t="b">
        <f t="shared" si="6"/>
        <v>0</v>
      </c>
      <c r="BK130" s="17" t="b">
        <f t="shared" si="7"/>
        <v>0</v>
      </c>
      <c r="BL130" s="17" t="b">
        <f t="shared" si="8"/>
        <v>0</v>
      </c>
      <c r="BM130" s="17" t="b">
        <f>IF(D130&gt;INDEX('Overview (RESPONSES REQUIRED)'!$F$60:$F$63,MATCH(E130,'Overview (RESPONSES REQUIRED)'!$B$60:$B$63,0)),FALSE,TRUE)</f>
        <v>0</v>
      </c>
      <c r="BN130" s="17" t="b">
        <f>IF(INDEX('Overview (RESPONSES REQUIRED)'!$D$60:$D$63,MATCH(E130,'Overview (RESPONSES REQUIRED)'!$B$60:$B$63,0)) = "Y", TRUE, FALSE)</f>
        <v>0</v>
      </c>
      <c r="BO130" s="17" t="str">
        <f t="shared" si="9"/>
        <v>N</v>
      </c>
    </row>
    <row r="131" spans="1:67" ht="27" x14ac:dyDescent="0.15">
      <c r="A131" s="17" t="s">
        <v>2554</v>
      </c>
      <c r="B131" s="17">
        <v>3</v>
      </c>
      <c r="C131" s="17">
        <v>2</v>
      </c>
      <c r="D131" s="17">
        <v>8</v>
      </c>
      <c r="E131" s="17" t="s">
        <v>2424</v>
      </c>
      <c r="F131" s="17" t="str">
        <f>IF('ENDC-NRCA'!S134="Y", "Y", IF('ENDC-NRCA'!S134="N", "N", 0))</f>
        <v>N</v>
      </c>
      <c r="G131" s="17" t="b">
        <f>IFERROR(AND(OR(G1:H130,$BK131)=TRUE,IF(SEARCH(G$1,$A131)&gt;0,TRUE,FALSE)),"")</f>
        <v>0</v>
      </c>
      <c r="H131" s="17" t="str">
        <f>IFERROR(AND(OR(H1:H130,$BK131)=TRUE,IF(SEARCH(H$1,$A131)&gt;0,TRUE,FALSE)),"")</f>
        <v/>
      </c>
      <c r="I131" s="17" t="str">
        <f>IFERROR(AND(OR(I1:L130,$BK131)=TRUE,IF(SEARCH(I$1,$A131)&gt;0,TRUE,FALSE)),"")</f>
        <v/>
      </c>
      <c r="J131" s="17" t="str">
        <f>IFERROR(AND(OR(J1:L130,$BK131)=TRUE,IF(SEARCH(J$1,$A131)&gt;0,TRUE,FALSE)),"")</f>
        <v/>
      </c>
      <c r="K131" s="17" t="str">
        <f>IFERROR(AND(OR(K1:L130,$BK131)=TRUE,IF(SEARCH(K$1,$A131)&gt;0,TRUE,FALSE)),"")</f>
        <v/>
      </c>
      <c r="L131" s="17" t="str">
        <f>IFERROR(AND(OR(L1:L130,$BK131)=TRUE,IF(SEARCH(L$1,$A131)&gt;0,TRUE,FALSE)),"")</f>
        <v/>
      </c>
      <c r="M131" s="17" t="b">
        <f>IFERROR(AND(OR(M1:M130,$BK131)=TRUE,IF(SEARCH(M$1,$A131)&gt;0,TRUE,FALSE)),"")</f>
        <v>0</v>
      </c>
      <c r="N131" s="17" t="str">
        <f>IFERROR(AND(OR(N1:Q130,$BK131)=TRUE,IF(SEARCH(N$1,$A131)&gt;0,TRUE,FALSE)),"")</f>
        <v/>
      </c>
      <c r="O131" s="17" t="b">
        <f>IFERROR(AND(OR(O1:Q130,$BK131)=TRUE,IF(SEARCH(O$1,$A131)&gt;0,TRUE,FALSE)),"")</f>
        <v>0</v>
      </c>
      <c r="P131" s="17" t="str">
        <f>IFERROR(AND(OR(P1:Q130,$BK131)=TRUE,IF(SEARCH(P$1,$A131)&gt;0,TRUE,FALSE)),"")</f>
        <v/>
      </c>
      <c r="Q131" s="17" t="str">
        <f>IFERROR(AND(OR(Q1:Q130,$BK131)=TRUE,IF(SEARCH(Q$1,$A131)&gt;0,TRUE,FALSE)),"")</f>
        <v/>
      </c>
      <c r="R131" s="17" t="str">
        <f>IFERROR(AND(OR(R1:S130,$BK131)=TRUE,IF(SEARCH(R$1,$A131)&gt;0,TRUE,FALSE)),"")</f>
        <v/>
      </c>
      <c r="S131" s="17" t="str">
        <f>IFERROR(AND(OR(S1:S130,$BK131)=TRUE,IF(SEARCH(S$1,$A131)&gt;0,TRUE,FALSE)),"")</f>
        <v/>
      </c>
      <c r="T131" s="17" t="b">
        <f>IFERROR(AND(OR(T1:T130,$BK131)=TRUE,IF(SEARCH(T$1,$A131)&gt;0,TRUE,FALSE)),"")</f>
        <v>0</v>
      </c>
      <c r="U131" s="17" t="str">
        <f>IFERROR(AND(OR(U1:V130,$BK131)=TRUE,IF(SEARCH(U$1,$A131)&gt;0,TRUE,FALSE)),"")</f>
        <v/>
      </c>
      <c r="V131" s="17" t="str">
        <f>IFERROR(AND(OR(V1:V130,$BK131)=TRUE,IF(SEARCH(V$1,$A131)&gt;0,TRUE,FALSE)),"")</f>
        <v/>
      </c>
      <c r="W131" s="17" t="str">
        <f>IFERROR(AND(OR(W1:Z130,$BK131)=TRUE,IF(SEARCH(W$1,$A131)&gt;0,TRUE,FALSE)),"")</f>
        <v/>
      </c>
      <c r="X131" s="17" t="str">
        <f>IFERROR(AND(OR(X1:Z130,$BK131)=TRUE,IF(SEARCH(X$1,$A131)&gt;0,TRUE,FALSE)),"")</f>
        <v/>
      </c>
      <c r="Y131" s="17" t="str">
        <f>IFERROR(AND(OR(Y1:Z130,$BK131)=TRUE,IF(SEARCH(Y$1,$A131)&gt;0,TRUE,FALSE)),"")</f>
        <v/>
      </c>
      <c r="Z131" s="17" t="str">
        <f>IFERROR(AND(OR(Z1:Z130,$BK131)=TRUE,IF(SEARCH(Z$1,$A131)&gt;0,TRUE,FALSE)),"")</f>
        <v/>
      </c>
      <c r="AA131" s="17" t="b">
        <f>IFERROR(AND(OR(AA1:AA130,$BK131)=TRUE,IF(SEARCH(AA$1,$A131)&gt;0,TRUE,FALSE)),"")</f>
        <v>0</v>
      </c>
      <c r="AB131" s="17" t="str">
        <f>IFERROR(AND(OR(AB1:AE130,$BK131)=TRUE,IF(SEARCH(AB$1,$A131)&gt;0,TRUE,FALSE)),"")</f>
        <v/>
      </c>
      <c r="AC131" s="17" t="str">
        <f>IFERROR(AND(OR(AC1:AE130,$BK131)=TRUE,IF(SEARCH(AC$1,$A131)&gt;0,TRUE,FALSE)),"")</f>
        <v/>
      </c>
      <c r="AD131" s="17" t="str">
        <f>IFERROR(AND(OR(AD1:AE130,$BK131)=TRUE,IF(SEARCH(AD$1,$A131)&gt;0,TRUE,FALSE)),"")</f>
        <v/>
      </c>
      <c r="AE131" s="17" t="str">
        <f>IFERROR(AND(OR(AE1:AE130,$BK131)=TRUE,IF(SEARCH(AE$1,$A131)&gt;0,TRUE,FALSE)),"")</f>
        <v/>
      </c>
      <c r="AF131" s="17" t="str">
        <f>IFERROR(AND(OR(AF1:AG130,$BK131)=TRUE,IF(SEARCH(AF$1,$A131)&gt;0,TRUE,FALSE)),"")</f>
        <v/>
      </c>
      <c r="AG131" s="17" t="str">
        <f>IFERROR(AND(OR(AG1:AG130,$BK131)=TRUE,IF(SEARCH(AG$1,$A131)&gt;0,TRUE,FALSE)),"")</f>
        <v/>
      </c>
      <c r="AH131" s="17" t="str">
        <f>IFERROR(AND(OR(AH1:AH130,$BK131)=TRUE,IF(SEARCH(AH$1,$A131)&gt;0,TRUE,FALSE)),"")</f>
        <v/>
      </c>
      <c r="AI131" s="17" t="b">
        <f>IFERROR(AND(OR(AI1:AL130,$BK131)=TRUE,IF(SEARCH(AI$1,$A131)&gt;0,TRUE,FALSE)),"")</f>
        <v>0</v>
      </c>
      <c r="AJ131" s="17" t="str">
        <f>IFERROR(AND(OR(AJ1:AL130,$BK131)=TRUE,IF(SEARCH(AJ$1,$A131)&gt;0,TRUE,FALSE)),"")</f>
        <v/>
      </c>
      <c r="AK131" s="17" t="str">
        <f>IFERROR(AND(OR(AK1:AL130,$BK131)=TRUE,IF(SEARCH(AK$1,$A131)&gt;0,TRUE,FALSE)),"")</f>
        <v/>
      </c>
      <c r="AL131" s="17" t="str">
        <f>IFERROR(AND(OR(AL1:AL130,$BK131)=TRUE,IF(SEARCH(AL$1,$A131)&gt;0,TRUE,FALSE)),"")</f>
        <v/>
      </c>
      <c r="AM131" s="17" t="str">
        <f>IFERROR(AND(OR(AM1:AO130,$BK131)=TRUE,IF(SEARCH(AM$1,$A131)&gt;0,TRUE,FALSE)),"")</f>
        <v/>
      </c>
      <c r="AN131" s="17" t="str">
        <f>IFERROR(AND(OR(AN1:AO130,$BK131)=TRUE,IF(SEARCH(AN$1,$A131)&gt;0,TRUE,FALSE)),"")</f>
        <v/>
      </c>
      <c r="AO131" s="17" t="str">
        <f>IFERROR(AND(OR(AO1:AO130,$BK131)=TRUE,IF(SEARCH(AO$1,$A131)&gt;0,TRUE,FALSE)),"")</f>
        <v/>
      </c>
      <c r="AP131" s="17" t="str">
        <f>IFERROR(AND(OR(AO1:AP130,$BK131)=TRUE,IF(SEARCH(AP$1,$A131)&gt;0,TRUE,FALSE)),"")</f>
        <v/>
      </c>
      <c r="AQ131" s="17" t="str">
        <f>IFERROR(AND(OR(AO1:AQ130,$BK131)=TRUE,IF(SEARCH(AQ$1,$A131)&gt;0,TRUE,FALSE)),"")</f>
        <v/>
      </c>
      <c r="AR131" s="17" t="str">
        <f>IFERROR(AND(OR(AO1:AR130,$BK131)=TRUE,IF(SEARCH(AR$1,$A131)&gt;0,TRUE,FALSE)),"")</f>
        <v/>
      </c>
      <c r="AS131" s="17" t="str">
        <f>IFERROR(AND(OR(AO1:AS130,$BK131)=TRUE,IF(SEARCH(AS$1,$A131)&gt;0,TRUE,FALSE)),"")</f>
        <v/>
      </c>
      <c r="AT131" s="17" t="str">
        <f>IFERROR(AND(OR(AO1:AT130,$BK131)=TRUE,IF(SEARCH(AT$1,$A131)&gt;0,TRUE,FALSE)),"")</f>
        <v/>
      </c>
      <c r="AU131" s="17" t="str">
        <f>IFERROR(AND(OR(AO1:AU130,$BK131)=TRUE,IF(SEARCH(AU$1,$A131)&gt;0,TRUE,FALSE)),"")</f>
        <v/>
      </c>
      <c r="AV131" s="17" t="str">
        <f>IFERROR(AND(OR(AO1:AV130,$BK131)=TRUE,IF(SEARCH(AV$1,$A131)&gt;0,TRUE,FALSE)),"")</f>
        <v/>
      </c>
      <c r="AW131" s="17" t="str">
        <f>IFERROR(AND(OR(AO1:AW130,$BK131)=TRUE,IF(SEARCH(AW$1,$A131)&gt;0,TRUE,FALSE)),"")</f>
        <v/>
      </c>
      <c r="AX131" s="17" t="str">
        <f>IFERROR(AND(OR(AO1:AX130,$BK131)=TRUE,IF(SEARCH(AX$1,$A131)&gt;0,TRUE,FALSE)),"")</f>
        <v/>
      </c>
      <c r="AY131" s="17" t="str">
        <f>IFERROR(AND(OR(AO1:AY130,$BK131)=TRUE,IF(SEARCH(AY$1,$A131)&gt;0,TRUE,FALSE)),"")</f>
        <v/>
      </c>
      <c r="AZ131" s="17" t="str">
        <f>IFERROR(AND(OR(AO1:AZ130,$BK131)=TRUE,IF(SEARCH(AZ$1,$A131)&gt;0,TRUE,FALSE)),"")</f>
        <v/>
      </c>
      <c r="BA131" s="17" t="str">
        <f>IFERROR(AND(OR(AO1:BA130,$BK131)=TRUE,IF(SEARCH(BA$1,$A131)&gt;0,TRUE,FALSE)),"")</f>
        <v/>
      </c>
      <c r="BB131" s="17" t="str">
        <f>IFERROR(AND(OR(AO1:BB130,$BK131)=TRUE,IF(SEARCH(BB$1,$A131)&gt;0,TRUE,FALSE)),"")</f>
        <v/>
      </c>
      <c r="BC131" s="17" t="str">
        <f>IFERROR(AND(OR(AO1:BC130,$BK131)=TRUE,IF(SEARCH(BC$1,$A131)&gt;0,TRUE,FALSE)),"")</f>
        <v/>
      </c>
      <c r="BD131" s="17" t="str">
        <f>IFERROR(AND(OR(AO1:BD130,$BK131)=TRUE,IF(SEARCH(BD$1,$A131)&gt;0,TRUE,FALSE)),"")</f>
        <v/>
      </c>
      <c r="BE131" s="17" t="str">
        <f>IFERROR(AND(OR(AO1:BE130,$BK131)=TRUE,IF(SEARCH(BE$1,$A131)&gt;0,TRUE,FALSE)),"")</f>
        <v/>
      </c>
      <c r="BF131" s="17" t="str">
        <f>IFERROR(AND(OR(AO1:BF130,$BK131)=TRUE,IF(SEARCH(BF$1,$A131)&gt;0,TRUE,FALSE)),"")</f>
        <v/>
      </c>
      <c r="BG131" s="17" t="str">
        <f>IFERROR(AND(OR(AO1:BG130,$BK131)=TRUE,IF(SEARCH(BG$1,$A131)&gt;0,TRUE,FALSE)),"")</f>
        <v/>
      </c>
      <c r="BH131" s="17" t="str">
        <f>IFERROR(AND(OR(AO1:BH130,$BK131)=TRUE,IF(SEARCH(BH$1,$A131)&gt;0,TRUE,FALSE)),"")</f>
        <v/>
      </c>
      <c r="BI131" s="17">
        <f t="shared" ref="BI131:BI194" si="10">COUNTIF(G131:BH131,TRUE)</f>
        <v>0</v>
      </c>
      <c r="BJ131" s="17" t="b">
        <f t="shared" ref="BJ131:BJ194" si="11">IFERROR(AND(G131:BH131), TRUE)</f>
        <v>0</v>
      </c>
      <c r="BK131" s="17" t="b">
        <f t="shared" ref="BK131:BK194" si="12">IF(F131="Y",TRUE,IF(F131="N",FALSE,0))</f>
        <v>0</v>
      </c>
      <c r="BL131" s="17" t="b">
        <f t="shared" ref="BL131:BL194" si="13">IF(BK131=FALSE, FALSE, BJ131)</f>
        <v>0</v>
      </c>
      <c r="BM131" s="17" t="b">
        <f>IF(D131&gt;INDEX('Overview (RESPONSES REQUIRED)'!$F$60:$F$63,MATCH(E131,'Overview (RESPONSES REQUIRED)'!$B$60:$B$63,0)),FALSE,TRUE)</f>
        <v>0</v>
      </c>
      <c r="BN131" s="17" t="b">
        <f>IF(INDEX('Overview (RESPONSES REQUIRED)'!$D$60:$D$63,MATCH(E131,'Overview (RESPONSES REQUIRED)'!$B$60:$B$63,0)) = "Y", TRUE, FALSE)</f>
        <v>0</v>
      </c>
      <c r="BO131" s="17" t="str">
        <f t="shared" ref="BO131:BO194" si="14">IF(AND(BM131,BN131)=FALSE,"N",IF(BL131=TRUE,"Y",IF(F131=0,"E","N")))</f>
        <v>N</v>
      </c>
    </row>
    <row r="132" spans="1:67" ht="27" x14ac:dyDescent="0.15">
      <c r="A132" s="17" t="s">
        <v>2555</v>
      </c>
      <c r="B132" s="17">
        <v>3</v>
      </c>
      <c r="C132" s="17">
        <v>2</v>
      </c>
      <c r="D132" s="17">
        <v>8</v>
      </c>
      <c r="E132" s="17" t="s">
        <v>2424</v>
      </c>
      <c r="F132" s="17" t="str">
        <f>IF('ENDC-NRCA'!S135="Y", "Y", IF('ENDC-NRCA'!S135="N", "N", 0))</f>
        <v>N</v>
      </c>
      <c r="G132" s="17" t="str">
        <f>IFERROR(AND(OR(G1:H131,$BK132)=TRUE,IF(SEARCH(G$1,$A132)&gt;0,TRUE,FALSE)),"")</f>
        <v/>
      </c>
      <c r="H132" s="17" t="str">
        <f>IFERROR(AND(OR(H1:H131,$BK132)=TRUE,IF(SEARCH(H$1,$A132)&gt;0,TRUE,FALSE)),"")</f>
        <v/>
      </c>
      <c r="I132" s="17" t="str">
        <f>IFERROR(AND(OR(I1:L131,$BK132)=TRUE,IF(SEARCH(I$1,$A132)&gt;0,TRUE,FALSE)),"")</f>
        <v/>
      </c>
      <c r="J132" s="17" t="b">
        <f>IFERROR(AND(OR(J1:L131,$BK132)=TRUE,IF(SEARCH(J$1,$A132)&gt;0,TRUE,FALSE)),"")</f>
        <v>0</v>
      </c>
      <c r="K132" s="17" t="str">
        <f>IFERROR(AND(OR(K1:L131,$BK132)=TRUE,IF(SEARCH(K$1,$A132)&gt;0,TRUE,FALSE)),"")</f>
        <v/>
      </c>
      <c r="L132" s="17" t="str">
        <f>IFERROR(AND(OR(L1:L131,$BK132)=TRUE,IF(SEARCH(L$1,$A132)&gt;0,TRUE,FALSE)),"")</f>
        <v/>
      </c>
      <c r="M132" s="17" t="b">
        <f>IFERROR(AND(OR(M1:M131,$BK132)=TRUE,IF(SEARCH(M$1,$A132)&gt;0,TRUE,FALSE)),"")</f>
        <v>0</v>
      </c>
      <c r="N132" s="17" t="b">
        <f>IFERROR(AND(OR(N1:Q131,$BK132)=TRUE,IF(SEARCH(N$1,$A132)&gt;0,TRUE,FALSE)),"")</f>
        <v>0</v>
      </c>
      <c r="O132" s="17" t="str">
        <f>IFERROR(AND(OR(O1:Q131,$BK132)=TRUE,IF(SEARCH(O$1,$A132)&gt;0,TRUE,FALSE)),"")</f>
        <v/>
      </c>
      <c r="P132" s="17" t="str">
        <f>IFERROR(AND(OR(P1:Q131,$BK132)=TRUE,IF(SEARCH(P$1,$A132)&gt;0,TRUE,FALSE)),"")</f>
        <v/>
      </c>
      <c r="Q132" s="17" t="str">
        <f>IFERROR(AND(OR(Q1:Q131,$BK132)=TRUE,IF(SEARCH(Q$1,$A132)&gt;0,TRUE,FALSE)),"")</f>
        <v/>
      </c>
      <c r="R132" s="17" t="str">
        <f>IFERROR(AND(OR(R1:S131,$BK132)=TRUE,IF(SEARCH(R$1,$A132)&gt;0,TRUE,FALSE)),"")</f>
        <v/>
      </c>
      <c r="S132" s="17" t="str">
        <f>IFERROR(AND(OR(S1:S131,$BK132)=TRUE,IF(SEARCH(S$1,$A132)&gt;0,TRUE,FALSE)),"")</f>
        <v/>
      </c>
      <c r="T132" s="17" t="b">
        <f>IFERROR(AND(OR(T1:T131,$BK132)=TRUE,IF(SEARCH(T$1,$A132)&gt;0,TRUE,FALSE)),"")</f>
        <v>0</v>
      </c>
      <c r="U132" s="17" t="str">
        <f>IFERROR(AND(OR(U1:V131,$BK132)=TRUE,IF(SEARCH(U$1,$A132)&gt;0,TRUE,FALSE)),"")</f>
        <v/>
      </c>
      <c r="V132" s="17" t="str">
        <f>IFERROR(AND(OR(V1:V131,$BK132)=TRUE,IF(SEARCH(V$1,$A132)&gt;0,TRUE,FALSE)),"")</f>
        <v/>
      </c>
      <c r="W132" s="17" t="str">
        <f>IFERROR(AND(OR(W1:Z131,$BK132)=TRUE,IF(SEARCH(W$1,$A132)&gt;0,TRUE,FALSE)),"")</f>
        <v/>
      </c>
      <c r="X132" s="17" t="str">
        <f>IFERROR(AND(OR(X1:Z131,$BK132)=TRUE,IF(SEARCH(X$1,$A132)&gt;0,TRUE,FALSE)),"")</f>
        <v/>
      </c>
      <c r="Y132" s="17" t="str">
        <f>IFERROR(AND(OR(Y1:Z131,$BK132)=TRUE,IF(SEARCH(Y$1,$A132)&gt;0,TRUE,FALSE)),"")</f>
        <v/>
      </c>
      <c r="Z132" s="17" t="str">
        <f>IFERROR(AND(OR(Z1:Z131,$BK132)=TRUE,IF(SEARCH(Z$1,$A132)&gt;0,TRUE,FALSE)),"")</f>
        <v/>
      </c>
      <c r="AA132" s="17" t="b">
        <f>IFERROR(AND(OR(AA1:AA131,$BK132)=TRUE,IF(SEARCH(AA$1,$A132)&gt;0,TRUE,FALSE)),"")</f>
        <v>0</v>
      </c>
      <c r="AB132" s="17" t="str">
        <f>IFERROR(AND(OR(AB1:AE131,$BK132)=TRUE,IF(SEARCH(AB$1,$A132)&gt;0,TRUE,FALSE)),"")</f>
        <v/>
      </c>
      <c r="AC132" s="17" t="str">
        <f>IFERROR(AND(OR(AC1:AE131,$BK132)=TRUE,IF(SEARCH(AC$1,$A132)&gt;0,TRUE,FALSE)),"")</f>
        <v/>
      </c>
      <c r="AD132" s="17" t="str">
        <f>IFERROR(AND(OR(AD1:AE131,$BK132)=TRUE,IF(SEARCH(AD$1,$A132)&gt;0,TRUE,FALSE)),"")</f>
        <v/>
      </c>
      <c r="AE132" s="17" t="str">
        <f>IFERROR(AND(OR(AE1:AE131,$BK132)=TRUE,IF(SEARCH(AE$1,$A132)&gt;0,TRUE,FALSE)),"")</f>
        <v/>
      </c>
      <c r="AF132" s="17" t="str">
        <f>IFERROR(AND(OR(AF1:AG131,$BK132)=TRUE,IF(SEARCH(AF$1,$A132)&gt;0,TRUE,FALSE)),"")</f>
        <v/>
      </c>
      <c r="AG132" s="17" t="str">
        <f>IFERROR(AND(OR(AG1:AG131,$BK132)=TRUE,IF(SEARCH(AG$1,$A132)&gt;0,TRUE,FALSE)),"")</f>
        <v/>
      </c>
      <c r="AH132" s="17" t="str">
        <f>IFERROR(AND(OR(AH1:AH131,$BK132)=TRUE,IF(SEARCH(AH$1,$A132)&gt;0,TRUE,FALSE)),"")</f>
        <v/>
      </c>
      <c r="AI132" s="17" t="b">
        <f>IFERROR(AND(OR(AI1:AL131,$BK132)=TRUE,IF(SEARCH(AI$1,$A132)&gt;0,TRUE,FALSE)),"")</f>
        <v>0</v>
      </c>
      <c r="AJ132" s="17" t="str">
        <f>IFERROR(AND(OR(AJ1:AL131,$BK132)=TRUE,IF(SEARCH(AJ$1,$A132)&gt;0,TRUE,FALSE)),"")</f>
        <v/>
      </c>
      <c r="AK132" s="17" t="str">
        <f>IFERROR(AND(OR(AK1:AL131,$BK132)=TRUE,IF(SEARCH(AK$1,$A132)&gt;0,TRUE,FALSE)),"")</f>
        <v/>
      </c>
      <c r="AL132" s="17" t="str">
        <f>IFERROR(AND(OR(AL1:AL131,$BK132)=TRUE,IF(SEARCH(AL$1,$A132)&gt;0,TRUE,FALSE)),"")</f>
        <v/>
      </c>
      <c r="AM132" s="17" t="str">
        <f>IFERROR(AND(OR(AM1:AO131,$BK132)=TRUE,IF(SEARCH(AM$1,$A132)&gt;0,TRUE,FALSE)),"")</f>
        <v/>
      </c>
      <c r="AN132" s="17" t="str">
        <f>IFERROR(AND(OR(AN1:AO131,$BK132)=TRUE,IF(SEARCH(AN$1,$A132)&gt;0,TRUE,FALSE)),"")</f>
        <v/>
      </c>
      <c r="AO132" s="17" t="str">
        <f>IFERROR(AND(OR(AO1:AO131,$BK132)=TRUE,IF(SEARCH(AO$1,$A132)&gt;0,TRUE,FALSE)),"")</f>
        <v/>
      </c>
      <c r="AP132" s="17" t="str">
        <f>IFERROR(AND(OR(AO1:AP131,$BK132)=TRUE,IF(SEARCH(AP$1,$A132)&gt;0,TRUE,FALSE)),"")</f>
        <v/>
      </c>
      <c r="AQ132" s="17" t="str">
        <f>IFERROR(AND(OR(AO1:AQ131,$BK132)=TRUE,IF(SEARCH(AQ$1,$A132)&gt;0,TRUE,FALSE)),"")</f>
        <v/>
      </c>
      <c r="AR132" s="17" t="str">
        <f>IFERROR(AND(OR(AO1:AR131,$BK132)=TRUE,IF(SEARCH(AR$1,$A132)&gt;0,TRUE,FALSE)),"")</f>
        <v/>
      </c>
      <c r="AS132" s="17" t="str">
        <f>IFERROR(AND(OR(AO1:AS131,$BK132)=TRUE,IF(SEARCH(AS$1,$A132)&gt;0,TRUE,FALSE)),"")</f>
        <v/>
      </c>
      <c r="AT132" s="17" t="str">
        <f>IFERROR(AND(OR(AO1:AT131,$BK132)=TRUE,IF(SEARCH(AT$1,$A132)&gt;0,TRUE,FALSE)),"")</f>
        <v/>
      </c>
      <c r="AU132" s="17" t="str">
        <f>IFERROR(AND(OR(AO1:AU131,$BK132)=TRUE,IF(SEARCH(AU$1,$A132)&gt;0,TRUE,FALSE)),"")</f>
        <v/>
      </c>
      <c r="AV132" s="17" t="str">
        <f>IFERROR(AND(OR(AO1:AV131,$BK132)=TRUE,IF(SEARCH(AV$1,$A132)&gt;0,TRUE,FALSE)),"")</f>
        <v/>
      </c>
      <c r="AW132" s="17" t="str">
        <f>IFERROR(AND(OR(AO1:AW131,$BK132)=TRUE,IF(SEARCH(AW$1,$A132)&gt;0,TRUE,FALSE)),"")</f>
        <v/>
      </c>
      <c r="AX132" s="17" t="str">
        <f>IFERROR(AND(OR(AO1:AX131,$BK132)=TRUE,IF(SEARCH(AX$1,$A132)&gt;0,TRUE,FALSE)),"")</f>
        <v/>
      </c>
      <c r="AY132" s="17" t="str">
        <f>IFERROR(AND(OR(AO1:AY131,$BK132)=TRUE,IF(SEARCH(AY$1,$A132)&gt;0,TRUE,FALSE)),"")</f>
        <v/>
      </c>
      <c r="AZ132" s="17" t="str">
        <f>IFERROR(AND(OR(AO1:AZ131,$BK132)=TRUE,IF(SEARCH(AZ$1,$A132)&gt;0,TRUE,FALSE)),"")</f>
        <v/>
      </c>
      <c r="BA132" s="17" t="str">
        <f>IFERROR(AND(OR(AO1:BA131,$BK132)=TRUE,IF(SEARCH(BA$1,$A132)&gt;0,TRUE,FALSE)),"")</f>
        <v/>
      </c>
      <c r="BB132" s="17" t="str">
        <f>IFERROR(AND(OR(AO1:BB131,$BK132)=TRUE,IF(SEARCH(BB$1,$A132)&gt;0,TRUE,FALSE)),"")</f>
        <v/>
      </c>
      <c r="BC132" s="17" t="str">
        <f>IFERROR(AND(OR(AO1:BC131,$BK132)=TRUE,IF(SEARCH(BC$1,$A132)&gt;0,TRUE,FALSE)),"")</f>
        <v/>
      </c>
      <c r="BD132" s="17" t="str">
        <f>IFERROR(AND(OR(AO1:BD131,$BK132)=TRUE,IF(SEARCH(BD$1,$A132)&gt;0,TRUE,FALSE)),"")</f>
        <v/>
      </c>
      <c r="BE132" s="17" t="str">
        <f>IFERROR(AND(OR(AO1:BE131,$BK132)=TRUE,IF(SEARCH(BE$1,$A132)&gt;0,TRUE,FALSE)),"")</f>
        <v/>
      </c>
      <c r="BF132" s="17" t="str">
        <f>IFERROR(AND(OR(AO1:BF131,$BK132)=TRUE,IF(SEARCH(BF$1,$A132)&gt;0,TRUE,FALSE)),"")</f>
        <v/>
      </c>
      <c r="BG132" s="17" t="str">
        <f>IFERROR(AND(OR(AO1:BG131,$BK132)=TRUE,IF(SEARCH(BG$1,$A132)&gt;0,TRUE,FALSE)),"")</f>
        <v/>
      </c>
      <c r="BH132" s="17" t="str">
        <f>IFERROR(AND(OR(AO1:BH131,$BK132)=TRUE,IF(SEARCH(BH$1,$A132)&gt;0,TRUE,FALSE)),"")</f>
        <v/>
      </c>
      <c r="BI132" s="17">
        <f t="shared" si="10"/>
        <v>0</v>
      </c>
      <c r="BJ132" s="17" t="b">
        <f t="shared" si="11"/>
        <v>0</v>
      </c>
      <c r="BK132" s="17" t="b">
        <f t="shared" si="12"/>
        <v>0</v>
      </c>
      <c r="BL132" s="17" t="b">
        <f t="shared" si="13"/>
        <v>0</v>
      </c>
      <c r="BM132" s="17" t="b">
        <f>IF(D132&gt;INDEX('Overview (RESPONSES REQUIRED)'!$F$60:$F$63,MATCH(E132,'Overview (RESPONSES REQUIRED)'!$B$60:$B$63,0)),FALSE,TRUE)</f>
        <v>0</v>
      </c>
      <c r="BN132" s="17" t="b">
        <f>IF(INDEX('Overview (RESPONSES REQUIRED)'!$D$60:$D$63,MATCH(E132,'Overview (RESPONSES REQUIRED)'!$B$60:$B$63,0)) = "Y", TRUE, FALSE)</f>
        <v>0</v>
      </c>
      <c r="BO132" s="17" t="str">
        <f t="shared" si="14"/>
        <v>N</v>
      </c>
    </row>
    <row r="133" spans="1:67" ht="27" x14ac:dyDescent="0.15">
      <c r="A133" s="17" t="s">
        <v>2556</v>
      </c>
      <c r="B133" s="17">
        <v>3</v>
      </c>
      <c r="C133" s="17">
        <v>2</v>
      </c>
      <c r="D133" s="17">
        <v>8</v>
      </c>
      <c r="E133" s="17" t="s">
        <v>2424</v>
      </c>
      <c r="F133" s="17" t="str">
        <f>IF('ENDC-NRCA'!S136="Y", "Y", IF('ENDC-NRCA'!S136="N", "N", 0))</f>
        <v>N</v>
      </c>
      <c r="G133" s="17" t="str">
        <f>IFERROR(AND(OR(G1:H132,$BK133)=TRUE,IF(SEARCH(G$1,$A133)&gt;0,TRUE,FALSE)),"")</f>
        <v/>
      </c>
      <c r="H133" s="17" t="str">
        <f>IFERROR(AND(OR(H1:H132,$BK133)=TRUE,IF(SEARCH(H$1,$A133)&gt;0,TRUE,FALSE)),"")</f>
        <v/>
      </c>
      <c r="I133" s="17" t="b">
        <f>IFERROR(AND(OR(I1:L132,$BK133)=TRUE,IF(SEARCH(I$1,$A133)&gt;0,TRUE,FALSE)),"")</f>
        <v>0</v>
      </c>
      <c r="J133" s="17" t="str">
        <f>IFERROR(AND(OR(J1:L132,$BK133)=TRUE,IF(SEARCH(J$1,$A133)&gt;0,TRUE,FALSE)),"")</f>
        <v/>
      </c>
      <c r="K133" s="17" t="str">
        <f>IFERROR(AND(OR(K1:L132,$BK133)=TRUE,IF(SEARCH(K$1,$A133)&gt;0,TRUE,FALSE)),"")</f>
        <v/>
      </c>
      <c r="L133" s="17" t="str">
        <f>IFERROR(AND(OR(L1:L132,$BK133)=TRUE,IF(SEARCH(L$1,$A133)&gt;0,TRUE,FALSE)),"")</f>
        <v/>
      </c>
      <c r="M133" s="17" t="b">
        <f>IFERROR(AND(OR(M1:M132,$BK133)=TRUE,IF(SEARCH(M$1,$A133)&gt;0,TRUE,FALSE)),"")</f>
        <v>0</v>
      </c>
      <c r="N133" s="17" t="str">
        <f>IFERROR(AND(OR(N1:Q132,$BK133)=TRUE,IF(SEARCH(N$1,$A133)&gt;0,TRUE,FALSE)),"")</f>
        <v/>
      </c>
      <c r="O133" s="17" t="b">
        <f>IFERROR(AND(OR(O1:Q132,$BK133)=TRUE,IF(SEARCH(O$1,$A133)&gt;0,TRUE,FALSE)),"")</f>
        <v>0</v>
      </c>
      <c r="P133" s="17" t="str">
        <f>IFERROR(AND(OR(P1:Q132,$BK133)=TRUE,IF(SEARCH(P$1,$A133)&gt;0,TRUE,FALSE)),"")</f>
        <v/>
      </c>
      <c r="Q133" s="17" t="str">
        <f>IFERROR(AND(OR(Q1:Q132,$BK133)=TRUE,IF(SEARCH(Q$1,$A133)&gt;0,TRUE,FALSE)),"")</f>
        <v/>
      </c>
      <c r="R133" s="17" t="str">
        <f>IFERROR(AND(OR(R1:S132,$BK133)=TRUE,IF(SEARCH(R$1,$A133)&gt;0,TRUE,FALSE)),"")</f>
        <v/>
      </c>
      <c r="S133" s="17" t="str">
        <f>IFERROR(AND(OR(S1:S132,$BK133)=TRUE,IF(SEARCH(S$1,$A133)&gt;0,TRUE,FALSE)),"")</f>
        <v/>
      </c>
      <c r="T133" s="17" t="b">
        <f>IFERROR(AND(OR(T1:T132,$BK133)=TRUE,IF(SEARCH(T$1,$A133)&gt;0,TRUE,FALSE)),"")</f>
        <v>0</v>
      </c>
      <c r="U133" s="17" t="str">
        <f>IFERROR(AND(OR(U1:V132,$BK133)=TRUE,IF(SEARCH(U$1,$A133)&gt;0,TRUE,FALSE)),"")</f>
        <v/>
      </c>
      <c r="V133" s="17" t="str">
        <f>IFERROR(AND(OR(V1:V132,$BK133)=TRUE,IF(SEARCH(V$1,$A133)&gt;0,TRUE,FALSE)),"")</f>
        <v/>
      </c>
      <c r="W133" s="17" t="str">
        <f>IFERROR(AND(OR(W1:Z132,$BK133)=TRUE,IF(SEARCH(W$1,$A133)&gt;0,TRUE,FALSE)),"")</f>
        <v/>
      </c>
      <c r="X133" s="17" t="str">
        <f>IFERROR(AND(OR(X1:Z132,$BK133)=TRUE,IF(SEARCH(X$1,$A133)&gt;0,TRUE,FALSE)),"")</f>
        <v/>
      </c>
      <c r="Y133" s="17" t="str">
        <f>IFERROR(AND(OR(Y1:Z132,$BK133)=TRUE,IF(SEARCH(Y$1,$A133)&gt;0,TRUE,FALSE)),"")</f>
        <v/>
      </c>
      <c r="Z133" s="17" t="str">
        <f>IFERROR(AND(OR(Z1:Z132,$BK133)=TRUE,IF(SEARCH(Z$1,$A133)&gt;0,TRUE,FALSE)),"")</f>
        <v/>
      </c>
      <c r="AA133" s="17" t="b">
        <f>IFERROR(AND(OR(AA1:AA132,$BK133)=TRUE,IF(SEARCH(AA$1,$A133)&gt;0,TRUE,FALSE)),"")</f>
        <v>0</v>
      </c>
      <c r="AB133" s="17" t="str">
        <f>IFERROR(AND(OR(AB1:AE132,$BK133)=TRUE,IF(SEARCH(AB$1,$A133)&gt;0,TRUE,FALSE)),"")</f>
        <v/>
      </c>
      <c r="AC133" s="17" t="str">
        <f>IFERROR(AND(OR(AC1:AE132,$BK133)=TRUE,IF(SEARCH(AC$1,$A133)&gt;0,TRUE,FALSE)),"")</f>
        <v/>
      </c>
      <c r="AD133" s="17" t="str">
        <f>IFERROR(AND(OR(AD1:AE132,$BK133)=TRUE,IF(SEARCH(AD$1,$A133)&gt;0,TRUE,FALSE)),"")</f>
        <v/>
      </c>
      <c r="AE133" s="17" t="str">
        <f>IFERROR(AND(OR(AE1:AE132,$BK133)=TRUE,IF(SEARCH(AE$1,$A133)&gt;0,TRUE,FALSE)),"")</f>
        <v/>
      </c>
      <c r="AF133" s="17" t="str">
        <f>IFERROR(AND(OR(AF1:AG132,$BK133)=TRUE,IF(SEARCH(AF$1,$A133)&gt;0,TRUE,FALSE)),"")</f>
        <v/>
      </c>
      <c r="AG133" s="17" t="str">
        <f>IFERROR(AND(OR(AG1:AG132,$BK133)=TRUE,IF(SEARCH(AG$1,$A133)&gt;0,TRUE,FALSE)),"")</f>
        <v/>
      </c>
      <c r="AH133" s="17" t="str">
        <f>IFERROR(AND(OR(AH1:AH132,$BK133)=TRUE,IF(SEARCH(AH$1,$A133)&gt;0,TRUE,FALSE)),"")</f>
        <v/>
      </c>
      <c r="AI133" s="17" t="b">
        <f>IFERROR(AND(OR(AI1:AL132,$BK133)=TRUE,IF(SEARCH(AI$1,$A133)&gt;0,TRUE,FALSE)),"")</f>
        <v>0</v>
      </c>
      <c r="AJ133" s="17" t="str">
        <f>IFERROR(AND(OR(AJ1:AL132,$BK133)=TRUE,IF(SEARCH(AJ$1,$A133)&gt;0,TRUE,FALSE)),"")</f>
        <v/>
      </c>
      <c r="AK133" s="17" t="str">
        <f>IFERROR(AND(OR(AK1:AL132,$BK133)=TRUE,IF(SEARCH(AK$1,$A133)&gt;0,TRUE,FALSE)),"")</f>
        <v/>
      </c>
      <c r="AL133" s="17" t="str">
        <f>IFERROR(AND(OR(AL1:AL132,$BK133)=TRUE,IF(SEARCH(AL$1,$A133)&gt;0,TRUE,FALSE)),"")</f>
        <v/>
      </c>
      <c r="AM133" s="17" t="str">
        <f>IFERROR(AND(OR(AM1:AO132,$BK133)=TRUE,IF(SEARCH(AM$1,$A133)&gt;0,TRUE,FALSE)),"")</f>
        <v/>
      </c>
      <c r="AN133" s="17" t="str">
        <f>IFERROR(AND(OR(AN1:AO132,$BK133)=TRUE,IF(SEARCH(AN$1,$A133)&gt;0,TRUE,FALSE)),"")</f>
        <v/>
      </c>
      <c r="AO133" s="17" t="str">
        <f>IFERROR(AND(OR(AO1:AO132,$BK133)=TRUE,IF(SEARCH(AO$1,$A133)&gt;0,TRUE,FALSE)),"")</f>
        <v/>
      </c>
      <c r="AP133" s="17" t="str">
        <f>IFERROR(AND(OR(AO1:AP132,$BK133)=TRUE,IF(SEARCH(AP$1,$A133)&gt;0,TRUE,FALSE)),"")</f>
        <v/>
      </c>
      <c r="AQ133" s="17" t="str">
        <f>IFERROR(AND(OR(AO1:AQ132,$BK133)=TRUE,IF(SEARCH(AQ$1,$A133)&gt;0,TRUE,FALSE)),"")</f>
        <v/>
      </c>
      <c r="AR133" s="17" t="str">
        <f>IFERROR(AND(OR(AO1:AR132,$BK133)=TRUE,IF(SEARCH(AR$1,$A133)&gt;0,TRUE,FALSE)),"")</f>
        <v/>
      </c>
      <c r="AS133" s="17" t="str">
        <f>IFERROR(AND(OR(AO1:AS132,$BK133)=TRUE,IF(SEARCH(AS$1,$A133)&gt;0,TRUE,FALSE)),"")</f>
        <v/>
      </c>
      <c r="AT133" s="17" t="str">
        <f>IFERROR(AND(OR(AO1:AT132,$BK133)=TRUE,IF(SEARCH(AT$1,$A133)&gt;0,TRUE,FALSE)),"")</f>
        <v/>
      </c>
      <c r="AU133" s="17" t="str">
        <f>IFERROR(AND(OR(AO1:AU132,$BK133)=TRUE,IF(SEARCH(AU$1,$A133)&gt;0,TRUE,FALSE)),"")</f>
        <v/>
      </c>
      <c r="AV133" s="17" t="str">
        <f>IFERROR(AND(OR(AO1:AV132,$BK133)=TRUE,IF(SEARCH(AV$1,$A133)&gt;0,TRUE,FALSE)),"")</f>
        <v/>
      </c>
      <c r="AW133" s="17" t="str">
        <f>IFERROR(AND(OR(AO1:AW132,$BK133)=TRUE,IF(SEARCH(AW$1,$A133)&gt;0,TRUE,FALSE)),"")</f>
        <v/>
      </c>
      <c r="AX133" s="17" t="str">
        <f>IFERROR(AND(OR(AO1:AX132,$BK133)=TRUE,IF(SEARCH(AX$1,$A133)&gt;0,TRUE,FALSE)),"")</f>
        <v/>
      </c>
      <c r="AY133" s="17" t="str">
        <f>IFERROR(AND(OR(AO1:AY132,$BK133)=TRUE,IF(SEARCH(AY$1,$A133)&gt;0,TRUE,FALSE)),"")</f>
        <v/>
      </c>
      <c r="AZ133" s="17" t="str">
        <f>IFERROR(AND(OR(AO1:AZ132,$BK133)=TRUE,IF(SEARCH(AZ$1,$A133)&gt;0,TRUE,FALSE)),"")</f>
        <v/>
      </c>
      <c r="BA133" s="17" t="str">
        <f>IFERROR(AND(OR(AO1:BA132,$BK133)=TRUE,IF(SEARCH(BA$1,$A133)&gt;0,TRUE,FALSE)),"")</f>
        <v/>
      </c>
      <c r="BB133" s="17" t="str">
        <f>IFERROR(AND(OR(AO1:BB132,$BK133)=TRUE,IF(SEARCH(BB$1,$A133)&gt;0,TRUE,FALSE)),"")</f>
        <v/>
      </c>
      <c r="BC133" s="17" t="str">
        <f>IFERROR(AND(OR(AO1:BC132,$BK133)=TRUE,IF(SEARCH(BC$1,$A133)&gt;0,TRUE,FALSE)),"")</f>
        <v/>
      </c>
      <c r="BD133" s="17" t="str">
        <f>IFERROR(AND(OR(AO1:BD132,$BK133)=TRUE,IF(SEARCH(BD$1,$A133)&gt;0,TRUE,FALSE)),"")</f>
        <v/>
      </c>
      <c r="BE133" s="17" t="str">
        <f>IFERROR(AND(OR(AO1:BE132,$BK133)=TRUE,IF(SEARCH(BE$1,$A133)&gt;0,TRUE,FALSE)),"")</f>
        <v/>
      </c>
      <c r="BF133" s="17" t="str">
        <f>IFERROR(AND(OR(AO1:BF132,$BK133)=TRUE,IF(SEARCH(BF$1,$A133)&gt;0,TRUE,FALSE)),"")</f>
        <v/>
      </c>
      <c r="BG133" s="17" t="str">
        <f>IFERROR(AND(OR(AO1:BG132,$BK133)=TRUE,IF(SEARCH(BG$1,$A133)&gt;0,TRUE,FALSE)),"")</f>
        <v/>
      </c>
      <c r="BH133" s="17" t="str">
        <f>IFERROR(AND(OR(AO1:BH132,$BK133)=TRUE,IF(SEARCH(BH$1,$A133)&gt;0,TRUE,FALSE)),"")</f>
        <v/>
      </c>
      <c r="BI133" s="17">
        <f t="shared" si="10"/>
        <v>0</v>
      </c>
      <c r="BJ133" s="17" t="b">
        <f t="shared" si="11"/>
        <v>0</v>
      </c>
      <c r="BK133" s="17" t="b">
        <f t="shared" si="12"/>
        <v>0</v>
      </c>
      <c r="BL133" s="17" t="b">
        <f t="shared" si="13"/>
        <v>0</v>
      </c>
      <c r="BM133" s="17" t="b">
        <f>IF(D133&gt;INDEX('Overview (RESPONSES REQUIRED)'!$F$60:$F$63,MATCH(E133,'Overview (RESPONSES REQUIRED)'!$B$60:$B$63,0)),FALSE,TRUE)</f>
        <v>0</v>
      </c>
      <c r="BN133" s="17" t="b">
        <f>IF(INDEX('Overview (RESPONSES REQUIRED)'!$D$60:$D$63,MATCH(E133,'Overview (RESPONSES REQUIRED)'!$B$60:$B$63,0)) = "Y", TRUE, FALSE)</f>
        <v>0</v>
      </c>
      <c r="BO133" s="17" t="str">
        <f t="shared" si="14"/>
        <v>N</v>
      </c>
    </row>
    <row r="134" spans="1:67" ht="27" x14ac:dyDescent="0.15">
      <c r="A134" s="17" t="s">
        <v>2557</v>
      </c>
      <c r="B134" s="17">
        <v>3</v>
      </c>
      <c r="C134" s="17">
        <v>2</v>
      </c>
      <c r="D134" s="17">
        <v>6</v>
      </c>
      <c r="E134" s="17" t="s">
        <v>2424</v>
      </c>
      <c r="F134" s="17" t="str">
        <f>IF('ENDC-NRCA'!S137="Y", "Y", IF('ENDC-NRCA'!S137="N", "N", 0))</f>
        <v>N</v>
      </c>
      <c r="G134" s="17" t="b">
        <f>IFERROR(AND(OR(G1:H133,$BK134)=TRUE,IF(SEARCH(G$1,$A134)&gt;0,TRUE,FALSE)),"")</f>
        <v>0</v>
      </c>
      <c r="H134" s="17" t="str">
        <f>IFERROR(AND(OR(H1:H133,$BK134)=TRUE,IF(SEARCH(H$1,$A134)&gt;0,TRUE,FALSE)),"")</f>
        <v/>
      </c>
      <c r="I134" s="17" t="b">
        <f>IFERROR(AND(OR(I1:L133,$BK134)=TRUE,IF(SEARCH(I$1,$A134)&gt;0,TRUE,FALSE)),"")</f>
        <v>0</v>
      </c>
      <c r="J134" s="17" t="str">
        <f>IFERROR(AND(OR(J1:L133,$BK134)=TRUE,IF(SEARCH(J$1,$A134)&gt;0,TRUE,FALSE)),"")</f>
        <v/>
      </c>
      <c r="K134" s="17" t="str">
        <f>IFERROR(AND(OR(K1:L133,$BK134)=TRUE,IF(SEARCH(K$1,$A134)&gt;0,TRUE,FALSE)),"")</f>
        <v/>
      </c>
      <c r="L134" s="17" t="str">
        <f>IFERROR(AND(OR(L1:L133,$BK134)=TRUE,IF(SEARCH(L$1,$A134)&gt;0,TRUE,FALSE)),"")</f>
        <v/>
      </c>
      <c r="M134" s="17" t="b">
        <f>IFERROR(AND(OR(M1:M133,$BK134)=TRUE,IF(SEARCH(M$1,$A134)&gt;0,TRUE,FALSE)),"")</f>
        <v>0</v>
      </c>
      <c r="N134" s="17" t="b">
        <f>IFERROR(AND(OR(N1:Q133,$BK134)=TRUE,IF(SEARCH(N$1,$A134)&gt;0,TRUE,FALSE)),"")</f>
        <v>0</v>
      </c>
      <c r="O134" s="17" t="str">
        <f>IFERROR(AND(OR(O1:Q133,$BK134)=TRUE,IF(SEARCH(O$1,$A134)&gt;0,TRUE,FALSE)),"")</f>
        <v/>
      </c>
      <c r="P134" s="17" t="str">
        <f>IFERROR(AND(OR(P1:Q133,$BK134)=TRUE,IF(SEARCH(P$1,$A134)&gt;0,TRUE,FALSE)),"")</f>
        <v/>
      </c>
      <c r="Q134" s="17" t="str">
        <f>IFERROR(AND(OR(Q1:Q133,$BK134)=TRUE,IF(SEARCH(Q$1,$A134)&gt;0,TRUE,FALSE)),"")</f>
        <v/>
      </c>
      <c r="R134" s="17" t="str">
        <f>IFERROR(AND(OR(R1:S133,$BK134)=TRUE,IF(SEARCH(R$1,$A134)&gt;0,TRUE,FALSE)),"")</f>
        <v/>
      </c>
      <c r="S134" s="17" t="str">
        <f>IFERROR(AND(OR(S1:S133,$BK134)=TRUE,IF(SEARCH(S$1,$A134)&gt;0,TRUE,FALSE)),"")</f>
        <v/>
      </c>
      <c r="T134" s="17" t="str">
        <f>IFERROR(AND(OR(T1:T133,$BK134)=TRUE,IF(SEARCH(T$1,$A134)&gt;0,TRUE,FALSE)),"")</f>
        <v/>
      </c>
      <c r="U134" s="17" t="str">
        <f>IFERROR(AND(OR(U1:V133,$BK134)=TRUE,IF(SEARCH(U$1,$A134)&gt;0,TRUE,FALSE)),"")</f>
        <v/>
      </c>
      <c r="V134" s="17" t="str">
        <f>IFERROR(AND(OR(V1:V133,$BK134)=TRUE,IF(SEARCH(V$1,$A134)&gt;0,TRUE,FALSE)),"")</f>
        <v/>
      </c>
      <c r="W134" s="17" t="str">
        <f>IFERROR(AND(OR(W1:Z133,$BK134)=TRUE,IF(SEARCH(W$1,$A134)&gt;0,TRUE,FALSE)),"")</f>
        <v/>
      </c>
      <c r="X134" s="17" t="str">
        <f>IFERROR(AND(OR(X1:Z133,$BK134)=TRUE,IF(SEARCH(X$1,$A134)&gt;0,TRUE,FALSE)),"")</f>
        <v/>
      </c>
      <c r="Y134" s="17" t="str">
        <f>IFERROR(AND(OR(Y1:Z133,$BK134)=TRUE,IF(SEARCH(Y$1,$A134)&gt;0,TRUE,FALSE)),"")</f>
        <v/>
      </c>
      <c r="Z134" s="17" t="str">
        <f>IFERROR(AND(OR(Z1:Z133,$BK134)=TRUE,IF(SEARCH(Z$1,$A134)&gt;0,TRUE,FALSE)),"")</f>
        <v/>
      </c>
      <c r="AA134" s="17" t="b">
        <f>IFERROR(AND(OR(AA1:AA133,$BK134)=TRUE,IF(SEARCH(AA$1,$A134)&gt;0,TRUE,FALSE)),"")</f>
        <v>0</v>
      </c>
      <c r="AB134" s="17" t="str">
        <f>IFERROR(AND(OR(AB1:AE133,$BK134)=TRUE,IF(SEARCH(AB$1,$A134)&gt;0,TRUE,FALSE)),"")</f>
        <v/>
      </c>
      <c r="AC134" s="17" t="str">
        <f>IFERROR(AND(OR(AC1:AE133,$BK134)=TRUE,IF(SEARCH(AC$1,$A134)&gt;0,TRUE,FALSE)),"")</f>
        <v/>
      </c>
      <c r="AD134" s="17" t="str">
        <f>IFERROR(AND(OR(AD1:AE133,$BK134)=TRUE,IF(SEARCH(AD$1,$A134)&gt;0,TRUE,FALSE)),"")</f>
        <v/>
      </c>
      <c r="AE134" s="17" t="str">
        <f>IFERROR(AND(OR(AE1:AE133,$BK134)=TRUE,IF(SEARCH(AE$1,$A134)&gt;0,TRUE,FALSE)),"")</f>
        <v/>
      </c>
      <c r="AF134" s="17" t="str">
        <f>IFERROR(AND(OR(AF1:AG133,$BK134)=TRUE,IF(SEARCH(AF$1,$A134)&gt;0,TRUE,FALSE)),"")</f>
        <v/>
      </c>
      <c r="AG134" s="17" t="str">
        <f>IFERROR(AND(OR(AG1:AG133,$BK134)=TRUE,IF(SEARCH(AG$1,$A134)&gt;0,TRUE,FALSE)),"")</f>
        <v/>
      </c>
      <c r="AH134" s="17" t="str">
        <f>IFERROR(AND(OR(AH1:AH133,$BK134)=TRUE,IF(SEARCH(AH$1,$A134)&gt;0,TRUE,FALSE)),"")</f>
        <v/>
      </c>
      <c r="AI134" s="17" t="b">
        <f>IFERROR(AND(OR(AI1:AL133,$BK134)=TRUE,IF(SEARCH(AI$1,$A134)&gt;0,TRUE,FALSE)),"")</f>
        <v>0</v>
      </c>
      <c r="AJ134" s="17" t="str">
        <f>IFERROR(AND(OR(AJ1:AL133,$BK134)=TRUE,IF(SEARCH(AJ$1,$A134)&gt;0,TRUE,FALSE)),"")</f>
        <v/>
      </c>
      <c r="AK134" s="17" t="str">
        <f>IFERROR(AND(OR(AK1:AL133,$BK134)=TRUE,IF(SEARCH(AK$1,$A134)&gt;0,TRUE,FALSE)),"")</f>
        <v/>
      </c>
      <c r="AL134" s="17" t="str">
        <f>IFERROR(AND(OR(AL1:AL133,$BK134)=TRUE,IF(SEARCH(AL$1,$A134)&gt;0,TRUE,FALSE)),"")</f>
        <v/>
      </c>
      <c r="AM134" s="17" t="str">
        <f>IFERROR(AND(OR(AM1:AO133,$BK134)=TRUE,IF(SEARCH(AM$1,$A134)&gt;0,TRUE,FALSE)),"")</f>
        <v/>
      </c>
      <c r="AN134" s="17" t="str">
        <f>IFERROR(AND(OR(AN1:AO133,$BK134)=TRUE,IF(SEARCH(AN$1,$A134)&gt;0,TRUE,FALSE)),"")</f>
        <v/>
      </c>
      <c r="AO134" s="17" t="str">
        <f>IFERROR(AND(OR(AO1:AO133,$BK134)=TRUE,IF(SEARCH(AO$1,$A134)&gt;0,TRUE,FALSE)),"")</f>
        <v/>
      </c>
      <c r="AP134" s="17" t="str">
        <f>IFERROR(AND(OR(AO1:AP133,$BK134)=TRUE,IF(SEARCH(AP$1,$A134)&gt;0,TRUE,FALSE)),"")</f>
        <v/>
      </c>
      <c r="AQ134" s="17" t="str">
        <f>IFERROR(AND(OR(AO1:AQ133,$BK134)=TRUE,IF(SEARCH(AQ$1,$A134)&gt;0,TRUE,FALSE)),"")</f>
        <v/>
      </c>
      <c r="AR134" s="17" t="str">
        <f>IFERROR(AND(OR(AO1:AR133,$BK134)=TRUE,IF(SEARCH(AR$1,$A134)&gt;0,TRUE,FALSE)),"")</f>
        <v/>
      </c>
      <c r="AS134" s="17" t="str">
        <f>IFERROR(AND(OR(AO1:AS133,$BK134)=TRUE,IF(SEARCH(AS$1,$A134)&gt;0,TRUE,FALSE)),"")</f>
        <v/>
      </c>
      <c r="AT134" s="17" t="str">
        <f>IFERROR(AND(OR(AO1:AT133,$BK134)=TRUE,IF(SEARCH(AT$1,$A134)&gt;0,TRUE,FALSE)),"")</f>
        <v/>
      </c>
      <c r="AU134" s="17" t="str">
        <f>IFERROR(AND(OR(AO1:AU133,$BK134)=TRUE,IF(SEARCH(AU$1,$A134)&gt;0,TRUE,FALSE)),"")</f>
        <v/>
      </c>
      <c r="AV134" s="17" t="str">
        <f>IFERROR(AND(OR(AO1:AV133,$BK134)=TRUE,IF(SEARCH(AV$1,$A134)&gt;0,TRUE,FALSE)),"")</f>
        <v/>
      </c>
      <c r="AW134" s="17" t="str">
        <f>IFERROR(AND(OR(AO1:AW133,$BK134)=TRUE,IF(SEARCH(AW$1,$A134)&gt;0,TRUE,FALSE)),"")</f>
        <v/>
      </c>
      <c r="AX134" s="17" t="str">
        <f>IFERROR(AND(OR(AO1:AX133,$BK134)=TRUE,IF(SEARCH(AX$1,$A134)&gt;0,TRUE,FALSE)),"")</f>
        <v/>
      </c>
      <c r="AY134" s="17" t="str">
        <f>IFERROR(AND(OR(AO1:AY133,$BK134)=TRUE,IF(SEARCH(AY$1,$A134)&gt;0,TRUE,FALSE)),"")</f>
        <v/>
      </c>
      <c r="AZ134" s="17" t="str">
        <f>IFERROR(AND(OR(AO1:AZ133,$BK134)=TRUE,IF(SEARCH(AZ$1,$A134)&gt;0,TRUE,FALSE)),"")</f>
        <v/>
      </c>
      <c r="BA134" s="17" t="str">
        <f>IFERROR(AND(OR(AO1:BA133,$BK134)=TRUE,IF(SEARCH(BA$1,$A134)&gt;0,TRUE,FALSE)),"")</f>
        <v/>
      </c>
      <c r="BB134" s="17" t="str">
        <f>IFERROR(AND(OR(AO1:BB133,$BK134)=TRUE,IF(SEARCH(BB$1,$A134)&gt;0,TRUE,FALSE)),"")</f>
        <v/>
      </c>
      <c r="BC134" s="17" t="str">
        <f>IFERROR(AND(OR(AO1:BC133,$BK134)=TRUE,IF(SEARCH(BC$1,$A134)&gt;0,TRUE,FALSE)),"")</f>
        <v/>
      </c>
      <c r="BD134" s="17" t="str">
        <f>IFERROR(AND(OR(AO1:BD133,$BK134)=TRUE,IF(SEARCH(BD$1,$A134)&gt;0,TRUE,FALSE)),"")</f>
        <v/>
      </c>
      <c r="BE134" s="17" t="str">
        <f>IFERROR(AND(OR(AO1:BE133,$BK134)=TRUE,IF(SEARCH(BE$1,$A134)&gt;0,TRUE,FALSE)),"")</f>
        <v/>
      </c>
      <c r="BF134" s="17" t="str">
        <f>IFERROR(AND(OR(AO1:BF133,$BK134)=TRUE,IF(SEARCH(BF$1,$A134)&gt;0,TRUE,FALSE)),"")</f>
        <v/>
      </c>
      <c r="BG134" s="17" t="str">
        <f>IFERROR(AND(OR(AO1:BG133,$BK134)=TRUE,IF(SEARCH(BG$1,$A134)&gt;0,TRUE,FALSE)),"")</f>
        <v/>
      </c>
      <c r="BH134" s="17" t="str">
        <f>IFERROR(AND(OR(AO1:BH133,$BK134)=TRUE,IF(SEARCH(BH$1,$A134)&gt;0,TRUE,FALSE)),"")</f>
        <v/>
      </c>
      <c r="BI134" s="17">
        <f t="shared" si="10"/>
        <v>0</v>
      </c>
      <c r="BJ134" s="17" t="b">
        <f t="shared" si="11"/>
        <v>0</v>
      </c>
      <c r="BK134" s="17" t="b">
        <f t="shared" si="12"/>
        <v>0</v>
      </c>
      <c r="BL134" s="17" t="b">
        <f t="shared" si="13"/>
        <v>0</v>
      </c>
      <c r="BM134" s="17" t="b">
        <f>IF(D134&gt;INDEX('Overview (RESPONSES REQUIRED)'!$F$60:$F$63,MATCH(E134,'Overview (RESPONSES REQUIRED)'!$B$60:$B$63,0)),FALSE,TRUE)</f>
        <v>0</v>
      </c>
      <c r="BN134" s="17" t="b">
        <f>IF(INDEX('Overview (RESPONSES REQUIRED)'!$D$60:$D$63,MATCH(E134,'Overview (RESPONSES REQUIRED)'!$B$60:$B$63,0)) = "Y", TRUE, FALSE)</f>
        <v>0</v>
      </c>
      <c r="BO134" s="17" t="str">
        <f t="shared" si="14"/>
        <v>N</v>
      </c>
    </row>
    <row r="135" spans="1:67" ht="27" x14ac:dyDescent="0.15">
      <c r="A135" s="17" t="s">
        <v>2558</v>
      </c>
      <c r="B135" s="17">
        <v>3</v>
      </c>
      <c r="C135" s="17">
        <v>2</v>
      </c>
      <c r="D135" s="17">
        <v>6</v>
      </c>
      <c r="E135" s="17" t="s">
        <v>2458</v>
      </c>
      <c r="F135" s="17" t="str">
        <f>IF('ENDC-NRCA'!S138="Y", "Y", IF('ENDC-NRCA'!S138="N", "N", 0))</f>
        <v>N</v>
      </c>
      <c r="G135" s="17" t="b">
        <f>IFERROR(AND(OR(G1:H134,$BK135)=TRUE,IF(SEARCH(G$1,$A135)&gt;0,TRUE,FALSE)),"")</f>
        <v>0</v>
      </c>
      <c r="H135" s="17" t="str">
        <f>IFERROR(AND(OR(H1:H134,$BK135)=TRUE,IF(SEARCH(H$1,$A135)&gt;0,TRUE,FALSE)),"")</f>
        <v/>
      </c>
      <c r="I135" s="17" t="b">
        <f>IFERROR(AND(OR(I1:L134,$BK135)=TRUE,IF(SEARCH(I$1,$A135)&gt;0,TRUE,FALSE)),"")</f>
        <v>0</v>
      </c>
      <c r="J135" s="17" t="str">
        <f>IFERROR(AND(OR(J1:L134,$BK135)=TRUE,IF(SEARCH(J$1,$A135)&gt;0,TRUE,FALSE)),"")</f>
        <v/>
      </c>
      <c r="K135" s="17" t="str">
        <f>IFERROR(AND(OR(K1:L134,$BK135)=TRUE,IF(SEARCH(K$1,$A135)&gt;0,TRUE,FALSE)),"")</f>
        <v/>
      </c>
      <c r="L135" s="17" t="str">
        <f>IFERROR(AND(OR(L1:L134,$BK135)=TRUE,IF(SEARCH(L$1,$A135)&gt;0,TRUE,FALSE)),"")</f>
        <v/>
      </c>
      <c r="M135" s="17" t="str">
        <f>IFERROR(AND(OR(M1:M134,$BK135)=TRUE,IF(SEARCH(M$1,$A135)&gt;0,TRUE,FALSE)),"")</f>
        <v/>
      </c>
      <c r="N135" s="17" t="b">
        <f>IFERROR(AND(OR(N1:Q134,$BK135)=TRUE,IF(SEARCH(N$1,$A135)&gt;0,TRUE,FALSE)),"")</f>
        <v>0</v>
      </c>
      <c r="O135" s="17" t="str">
        <f>IFERROR(AND(OR(O1:Q134,$BK135)=TRUE,IF(SEARCH(O$1,$A135)&gt;0,TRUE,FALSE)),"")</f>
        <v/>
      </c>
      <c r="P135" s="17" t="str">
        <f>IFERROR(AND(OR(P1:Q134,$BK135)=TRUE,IF(SEARCH(P$1,$A135)&gt;0,TRUE,FALSE)),"")</f>
        <v/>
      </c>
      <c r="Q135" s="17" t="str">
        <f>IFERROR(AND(OR(Q1:Q134,$BK135)=TRUE,IF(SEARCH(Q$1,$A135)&gt;0,TRUE,FALSE)),"")</f>
        <v/>
      </c>
      <c r="R135" s="17" t="b">
        <f>IFERROR(AND(OR(R1:S134,$BK135)=TRUE,IF(SEARCH(R$1,$A135)&gt;0,TRUE,FALSE)),"")</f>
        <v>0</v>
      </c>
      <c r="S135" s="17" t="str">
        <f>IFERROR(AND(OR(S1:S134,$BK135)=TRUE,IF(SEARCH(S$1,$A135)&gt;0,TRUE,FALSE)),"")</f>
        <v/>
      </c>
      <c r="T135" s="17" t="str">
        <f>IFERROR(AND(OR(T1:T134,$BK135)=TRUE,IF(SEARCH(T$1,$A135)&gt;0,TRUE,FALSE)),"")</f>
        <v/>
      </c>
      <c r="U135" s="17" t="str">
        <f>IFERROR(AND(OR(U1:V134,$BK135)=TRUE,IF(SEARCH(U$1,$A135)&gt;0,TRUE,FALSE)),"")</f>
        <v/>
      </c>
      <c r="V135" s="17" t="str">
        <f>IFERROR(AND(OR(V1:V134,$BK135)=TRUE,IF(SEARCH(V$1,$A135)&gt;0,TRUE,FALSE)),"")</f>
        <v/>
      </c>
      <c r="W135" s="17" t="str">
        <f>IFERROR(AND(OR(W1:Z134,$BK135)=TRUE,IF(SEARCH(W$1,$A135)&gt;0,TRUE,FALSE)),"")</f>
        <v/>
      </c>
      <c r="X135" s="17" t="str">
        <f>IFERROR(AND(OR(X1:Z134,$BK135)=TRUE,IF(SEARCH(X$1,$A135)&gt;0,TRUE,FALSE)),"")</f>
        <v/>
      </c>
      <c r="Y135" s="17" t="str">
        <f>IFERROR(AND(OR(Y1:Z134,$BK135)=TRUE,IF(SEARCH(Y$1,$A135)&gt;0,TRUE,FALSE)),"")</f>
        <v/>
      </c>
      <c r="Z135" s="17" t="str">
        <f>IFERROR(AND(OR(Z1:Z134,$BK135)=TRUE,IF(SEARCH(Z$1,$A135)&gt;0,TRUE,FALSE)),"")</f>
        <v/>
      </c>
      <c r="AA135" s="17" t="str">
        <f>IFERROR(AND(OR(AA1:AA134,$BK135)=TRUE,IF(SEARCH(AA$1,$A135)&gt;0,TRUE,FALSE)),"")</f>
        <v/>
      </c>
      <c r="AB135" s="17" t="str">
        <f>IFERROR(AND(OR(AB1:AE134,$BK135)=TRUE,IF(SEARCH(AB$1,$A135)&gt;0,TRUE,FALSE)),"")</f>
        <v/>
      </c>
      <c r="AC135" s="17" t="str">
        <f>IFERROR(AND(OR(AC1:AE134,$BK135)=TRUE,IF(SEARCH(AC$1,$A135)&gt;0,TRUE,FALSE)),"")</f>
        <v/>
      </c>
      <c r="AD135" s="17" t="str">
        <f>IFERROR(AND(OR(AD1:AE134,$BK135)=TRUE,IF(SEARCH(AD$1,$A135)&gt;0,TRUE,FALSE)),"")</f>
        <v/>
      </c>
      <c r="AE135" s="17" t="str">
        <f>IFERROR(AND(OR(AE1:AE134,$BK135)=TRUE,IF(SEARCH(AE$1,$A135)&gt;0,TRUE,FALSE)),"")</f>
        <v/>
      </c>
      <c r="AF135" s="17" t="b">
        <f>IFERROR(AND(OR(AF1:AG134,$BK135)=TRUE,IF(SEARCH(AF$1,$A135)&gt;0,TRUE,FALSE)),"")</f>
        <v>0</v>
      </c>
      <c r="AG135" s="17" t="str">
        <f>IFERROR(AND(OR(AG1:AG134,$BK135)=TRUE,IF(SEARCH(AG$1,$A135)&gt;0,TRUE,FALSE)),"")</f>
        <v/>
      </c>
      <c r="AH135" s="17" t="str">
        <f>IFERROR(AND(OR(AH1:AH134,$BK135)=TRUE,IF(SEARCH(AH$1,$A135)&gt;0,TRUE,FALSE)),"")</f>
        <v/>
      </c>
      <c r="AI135" s="17" t="b">
        <f>IFERROR(AND(OR(AI1:AL134,$BK135)=TRUE,IF(SEARCH(AI$1,$A135)&gt;0,TRUE,FALSE)),"")</f>
        <v>0</v>
      </c>
      <c r="AJ135" s="17" t="str">
        <f>IFERROR(AND(OR(AJ1:AL134,$BK135)=TRUE,IF(SEARCH(AJ$1,$A135)&gt;0,TRUE,FALSE)),"")</f>
        <v/>
      </c>
      <c r="AK135" s="17" t="str">
        <f>IFERROR(AND(OR(AK1:AL134,$BK135)=TRUE,IF(SEARCH(AK$1,$A135)&gt;0,TRUE,FALSE)),"")</f>
        <v/>
      </c>
      <c r="AL135" s="17" t="str">
        <f>IFERROR(AND(OR(AL1:AL134,$BK135)=TRUE,IF(SEARCH(AL$1,$A135)&gt;0,TRUE,FALSE)),"")</f>
        <v/>
      </c>
      <c r="AM135" s="17" t="str">
        <f>IFERROR(AND(OR(AM1:AO134,$BK135)=TRUE,IF(SEARCH(AM$1,$A135)&gt;0,TRUE,FALSE)),"")</f>
        <v/>
      </c>
      <c r="AN135" s="17" t="str">
        <f>IFERROR(AND(OR(AN1:AO134,$BK135)=TRUE,IF(SEARCH(AN$1,$A135)&gt;0,TRUE,FALSE)),"")</f>
        <v/>
      </c>
      <c r="AO135" s="17" t="str">
        <f>IFERROR(AND(OR(AO1:AO134,$BK135)=TRUE,IF(SEARCH(AO$1,$A135)&gt;0,TRUE,FALSE)),"")</f>
        <v/>
      </c>
      <c r="AP135" s="17" t="str">
        <f>IFERROR(AND(OR(AO1:AP134,$BK135)=TRUE,IF(SEARCH(AP$1,$A135)&gt;0,TRUE,FALSE)),"")</f>
        <v/>
      </c>
      <c r="AQ135" s="17" t="str">
        <f>IFERROR(AND(OR(AO1:AQ134,$BK135)=TRUE,IF(SEARCH(AQ$1,$A135)&gt;0,TRUE,FALSE)),"")</f>
        <v/>
      </c>
      <c r="AR135" s="17" t="str">
        <f>IFERROR(AND(OR(AO1:AR134,$BK135)=TRUE,IF(SEARCH(AR$1,$A135)&gt;0,TRUE,FALSE)),"")</f>
        <v/>
      </c>
      <c r="AS135" s="17" t="str">
        <f>IFERROR(AND(OR(AO1:AS134,$BK135)=TRUE,IF(SEARCH(AS$1,$A135)&gt;0,TRUE,FALSE)),"")</f>
        <v/>
      </c>
      <c r="AT135" s="17" t="str">
        <f>IFERROR(AND(OR(AO1:AT134,$BK135)=TRUE,IF(SEARCH(AT$1,$A135)&gt;0,TRUE,FALSE)),"")</f>
        <v/>
      </c>
      <c r="AU135" s="17" t="str">
        <f>IFERROR(AND(OR(AO1:AU134,$BK135)=TRUE,IF(SEARCH(AU$1,$A135)&gt;0,TRUE,FALSE)),"")</f>
        <v/>
      </c>
      <c r="AV135" s="17" t="str">
        <f>IFERROR(AND(OR(AO1:AV134,$BK135)=TRUE,IF(SEARCH(AV$1,$A135)&gt;0,TRUE,FALSE)),"")</f>
        <v/>
      </c>
      <c r="AW135" s="17" t="str">
        <f>IFERROR(AND(OR(AO1:AW134,$BK135)=TRUE,IF(SEARCH(AW$1,$A135)&gt;0,TRUE,FALSE)),"")</f>
        <v/>
      </c>
      <c r="AX135" s="17" t="str">
        <f>IFERROR(AND(OR(AO1:AX134,$BK135)=TRUE,IF(SEARCH(AX$1,$A135)&gt;0,TRUE,FALSE)),"")</f>
        <v/>
      </c>
      <c r="AY135" s="17" t="str">
        <f>IFERROR(AND(OR(AO1:AY134,$BK135)=TRUE,IF(SEARCH(AY$1,$A135)&gt;0,TRUE,FALSE)),"")</f>
        <v/>
      </c>
      <c r="AZ135" s="17" t="str">
        <f>IFERROR(AND(OR(AO1:AZ134,$BK135)=TRUE,IF(SEARCH(AZ$1,$A135)&gt;0,TRUE,FALSE)),"")</f>
        <v/>
      </c>
      <c r="BA135" s="17" t="str">
        <f>IFERROR(AND(OR(AO1:BA134,$BK135)=TRUE,IF(SEARCH(BA$1,$A135)&gt;0,TRUE,FALSE)),"")</f>
        <v/>
      </c>
      <c r="BB135" s="17" t="str">
        <f>IFERROR(AND(OR(AO1:BB134,$BK135)=TRUE,IF(SEARCH(BB$1,$A135)&gt;0,TRUE,FALSE)),"")</f>
        <v/>
      </c>
      <c r="BC135" s="17" t="str">
        <f>IFERROR(AND(OR(AO1:BC134,$BK135)=TRUE,IF(SEARCH(BC$1,$A135)&gt;0,TRUE,FALSE)),"")</f>
        <v/>
      </c>
      <c r="BD135" s="17" t="str">
        <f>IFERROR(AND(OR(AO1:BD134,$BK135)=TRUE,IF(SEARCH(BD$1,$A135)&gt;0,TRUE,FALSE)),"")</f>
        <v/>
      </c>
      <c r="BE135" s="17" t="str">
        <f>IFERROR(AND(OR(AO1:BE134,$BK135)=TRUE,IF(SEARCH(BE$1,$A135)&gt;0,TRUE,FALSE)),"")</f>
        <v/>
      </c>
      <c r="BF135" s="17" t="str">
        <f>IFERROR(AND(OR(AO1:BF134,$BK135)=TRUE,IF(SEARCH(BF$1,$A135)&gt;0,TRUE,FALSE)),"")</f>
        <v/>
      </c>
      <c r="BG135" s="17" t="str">
        <f>IFERROR(AND(OR(AO1:BG134,$BK135)=TRUE,IF(SEARCH(BG$1,$A135)&gt;0,TRUE,FALSE)),"")</f>
        <v/>
      </c>
      <c r="BH135" s="17" t="str">
        <f>IFERROR(AND(OR(AO1:BH134,$BK135)=TRUE,IF(SEARCH(BH$1,$A135)&gt;0,TRUE,FALSE)),"")</f>
        <v/>
      </c>
      <c r="BI135" s="17">
        <f t="shared" si="10"/>
        <v>0</v>
      </c>
      <c r="BJ135" s="17" t="b">
        <f t="shared" si="11"/>
        <v>0</v>
      </c>
      <c r="BK135" s="17" t="b">
        <f t="shared" si="12"/>
        <v>0</v>
      </c>
      <c r="BL135" s="17" t="b">
        <f t="shared" si="13"/>
        <v>0</v>
      </c>
      <c r="BM135" s="17" t="b">
        <f>IF(D135&gt;INDEX('Overview (RESPONSES REQUIRED)'!$F$60:$F$63,MATCH(E135,'Overview (RESPONSES REQUIRED)'!$B$60:$B$63,0)),FALSE,TRUE)</f>
        <v>0</v>
      </c>
      <c r="BN135" s="17" t="b">
        <f>IF(INDEX('Overview (RESPONSES REQUIRED)'!$D$60:$D$63,MATCH(E135,'Overview (RESPONSES REQUIRED)'!$B$60:$B$63,0)) = "Y", TRUE, FALSE)</f>
        <v>0</v>
      </c>
      <c r="BO135" s="17" t="str">
        <f t="shared" si="14"/>
        <v>N</v>
      </c>
    </row>
    <row r="136" spans="1:67" ht="27" x14ac:dyDescent="0.15">
      <c r="A136" s="17" t="s">
        <v>2559</v>
      </c>
      <c r="B136" s="17">
        <v>3</v>
      </c>
      <c r="C136" s="17">
        <v>2</v>
      </c>
      <c r="D136" s="17">
        <v>6</v>
      </c>
      <c r="E136" s="17" t="s">
        <v>2424</v>
      </c>
      <c r="F136" s="17" t="str">
        <f>IF('ENDC-NRCA'!S139="Y", "Y", IF('ENDC-NRCA'!S139="N", "N", 0))</f>
        <v>N</v>
      </c>
      <c r="G136" s="17" t="b">
        <f>IFERROR(AND(OR(G1:H135,$BK136)=TRUE,IF(SEARCH(G$1,$A136)&gt;0,TRUE,FALSE)),"")</f>
        <v>0</v>
      </c>
      <c r="H136" s="17" t="str">
        <f>IFERROR(AND(OR(H1:H135,$BK136)=TRUE,IF(SEARCH(H$1,$A136)&gt;0,TRUE,FALSE)),"")</f>
        <v/>
      </c>
      <c r="I136" s="17" t="b">
        <f>IFERROR(AND(OR(I1:L135,$BK136)=TRUE,IF(SEARCH(I$1,$A136)&gt;0,TRUE,FALSE)),"")</f>
        <v>0</v>
      </c>
      <c r="J136" s="17" t="str">
        <f>IFERROR(AND(OR(J1:L135,$BK136)=TRUE,IF(SEARCH(J$1,$A136)&gt;0,TRUE,FALSE)),"")</f>
        <v/>
      </c>
      <c r="K136" s="17" t="str">
        <f>IFERROR(AND(OR(K1:L135,$BK136)=TRUE,IF(SEARCH(K$1,$A136)&gt;0,TRUE,FALSE)),"")</f>
        <v/>
      </c>
      <c r="L136" s="17" t="str">
        <f>IFERROR(AND(OR(L1:L135,$BK136)=TRUE,IF(SEARCH(L$1,$A136)&gt;0,TRUE,FALSE)),"")</f>
        <v/>
      </c>
      <c r="M136" s="17" t="b">
        <f>IFERROR(AND(OR(M1:M135,$BK136)=TRUE,IF(SEARCH(M$1,$A136)&gt;0,TRUE,FALSE)),"")</f>
        <v>0</v>
      </c>
      <c r="N136" s="17" t="str">
        <f>IFERROR(AND(OR(N1:Q135,$BK136)=TRUE,IF(SEARCH(N$1,$A136)&gt;0,TRUE,FALSE)),"")</f>
        <v/>
      </c>
      <c r="O136" s="17" t="str">
        <f>IFERROR(AND(OR(O1:Q135,$BK136)=TRUE,IF(SEARCH(O$1,$A136)&gt;0,TRUE,FALSE)),"")</f>
        <v/>
      </c>
      <c r="P136" s="17" t="str">
        <f>IFERROR(AND(OR(P1:Q135,$BK136)=TRUE,IF(SEARCH(P$1,$A136)&gt;0,TRUE,FALSE)),"")</f>
        <v/>
      </c>
      <c r="Q136" s="17" t="str">
        <f>IFERROR(AND(OR(Q1:Q135,$BK136)=TRUE,IF(SEARCH(Q$1,$A136)&gt;0,TRUE,FALSE)),"")</f>
        <v/>
      </c>
      <c r="R136" s="17" t="str">
        <f>IFERROR(AND(OR(R1:S135,$BK136)=TRUE,IF(SEARCH(R$1,$A136)&gt;0,TRUE,FALSE)),"")</f>
        <v/>
      </c>
      <c r="S136" s="17" t="str">
        <f>IFERROR(AND(OR(S1:S135,$BK136)=TRUE,IF(SEARCH(S$1,$A136)&gt;0,TRUE,FALSE)),"")</f>
        <v/>
      </c>
      <c r="T136" s="17" t="b">
        <f>IFERROR(AND(OR(T1:T135,$BK136)=TRUE,IF(SEARCH(T$1,$A136)&gt;0,TRUE,FALSE)),"")</f>
        <v>0</v>
      </c>
      <c r="U136" s="17" t="str">
        <f>IFERROR(AND(OR(U1:V135,$BK136)=TRUE,IF(SEARCH(U$1,$A136)&gt;0,TRUE,FALSE)),"")</f>
        <v/>
      </c>
      <c r="V136" s="17" t="str">
        <f>IFERROR(AND(OR(V1:V135,$BK136)=TRUE,IF(SEARCH(V$1,$A136)&gt;0,TRUE,FALSE)),"")</f>
        <v/>
      </c>
      <c r="W136" s="17" t="str">
        <f>IFERROR(AND(OR(W1:Z135,$BK136)=TRUE,IF(SEARCH(W$1,$A136)&gt;0,TRUE,FALSE)),"")</f>
        <v/>
      </c>
      <c r="X136" s="17" t="str">
        <f>IFERROR(AND(OR(X1:Z135,$BK136)=TRUE,IF(SEARCH(X$1,$A136)&gt;0,TRUE,FALSE)),"")</f>
        <v/>
      </c>
      <c r="Y136" s="17" t="str">
        <f>IFERROR(AND(OR(Y1:Z135,$BK136)=TRUE,IF(SEARCH(Y$1,$A136)&gt;0,TRUE,FALSE)),"")</f>
        <v/>
      </c>
      <c r="Z136" s="17" t="str">
        <f>IFERROR(AND(OR(Z1:Z135,$BK136)=TRUE,IF(SEARCH(Z$1,$A136)&gt;0,TRUE,FALSE)),"")</f>
        <v/>
      </c>
      <c r="AA136" s="17" t="b">
        <f>IFERROR(AND(OR(AA1:AA135,$BK136)=TRUE,IF(SEARCH(AA$1,$A136)&gt;0,TRUE,FALSE)),"")</f>
        <v>0</v>
      </c>
      <c r="AB136" s="17" t="str">
        <f>IFERROR(AND(OR(AB1:AE135,$BK136)=TRUE,IF(SEARCH(AB$1,$A136)&gt;0,TRUE,FALSE)),"")</f>
        <v/>
      </c>
      <c r="AC136" s="17" t="str">
        <f>IFERROR(AND(OR(AC1:AE135,$BK136)=TRUE,IF(SEARCH(AC$1,$A136)&gt;0,TRUE,FALSE)),"")</f>
        <v/>
      </c>
      <c r="AD136" s="17" t="str">
        <f>IFERROR(AND(OR(AD1:AE135,$BK136)=TRUE,IF(SEARCH(AD$1,$A136)&gt;0,TRUE,FALSE)),"")</f>
        <v/>
      </c>
      <c r="AE136" s="17" t="str">
        <f>IFERROR(AND(OR(AE1:AE135,$BK136)=TRUE,IF(SEARCH(AE$1,$A136)&gt;0,TRUE,FALSE)),"")</f>
        <v/>
      </c>
      <c r="AF136" s="17" t="str">
        <f>IFERROR(AND(OR(AF1:AG135,$BK136)=TRUE,IF(SEARCH(AF$1,$A136)&gt;0,TRUE,FALSE)),"")</f>
        <v/>
      </c>
      <c r="AG136" s="17" t="str">
        <f>IFERROR(AND(OR(AG1:AG135,$BK136)=TRUE,IF(SEARCH(AG$1,$A136)&gt;0,TRUE,FALSE)),"")</f>
        <v/>
      </c>
      <c r="AH136" s="17" t="str">
        <f>IFERROR(AND(OR(AH1:AH135,$BK136)=TRUE,IF(SEARCH(AH$1,$A136)&gt;0,TRUE,FALSE)),"")</f>
        <v/>
      </c>
      <c r="AI136" s="17" t="b">
        <f>IFERROR(AND(OR(AI1:AL135,$BK136)=TRUE,IF(SEARCH(AI$1,$A136)&gt;0,TRUE,FALSE)),"")</f>
        <v>0</v>
      </c>
      <c r="AJ136" s="17" t="str">
        <f>IFERROR(AND(OR(AJ1:AL135,$BK136)=TRUE,IF(SEARCH(AJ$1,$A136)&gt;0,TRUE,FALSE)),"")</f>
        <v/>
      </c>
      <c r="AK136" s="17" t="str">
        <f>IFERROR(AND(OR(AK1:AL135,$BK136)=TRUE,IF(SEARCH(AK$1,$A136)&gt;0,TRUE,FALSE)),"")</f>
        <v/>
      </c>
      <c r="AL136" s="17" t="str">
        <f>IFERROR(AND(OR(AL1:AL135,$BK136)=TRUE,IF(SEARCH(AL$1,$A136)&gt;0,TRUE,FALSE)),"")</f>
        <v/>
      </c>
      <c r="AM136" s="17" t="str">
        <f>IFERROR(AND(OR(AM1:AO135,$BK136)=TRUE,IF(SEARCH(AM$1,$A136)&gt;0,TRUE,FALSE)),"")</f>
        <v/>
      </c>
      <c r="AN136" s="17" t="str">
        <f>IFERROR(AND(OR(AN1:AO135,$BK136)=TRUE,IF(SEARCH(AN$1,$A136)&gt;0,TRUE,FALSE)),"")</f>
        <v/>
      </c>
      <c r="AO136" s="17" t="str">
        <f>IFERROR(AND(OR(AO1:AO135,$BK136)=TRUE,IF(SEARCH(AO$1,$A136)&gt;0,TRUE,FALSE)),"")</f>
        <v/>
      </c>
      <c r="AP136" s="17" t="str">
        <f>IFERROR(AND(OR(AO1:AP135,$BK136)=TRUE,IF(SEARCH(AP$1,$A136)&gt;0,TRUE,FALSE)),"")</f>
        <v/>
      </c>
      <c r="AQ136" s="17" t="str">
        <f>IFERROR(AND(OR(AO1:AQ135,$BK136)=TRUE,IF(SEARCH(AQ$1,$A136)&gt;0,TRUE,FALSE)),"")</f>
        <v/>
      </c>
      <c r="AR136" s="17" t="str">
        <f>IFERROR(AND(OR(AO1:AR135,$BK136)=TRUE,IF(SEARCH(AR$1,$A136)&gt;0,TRUE,FALSE)),"")</f>
        <v/>
      </c>
      <c r="AS136" s="17" t="str">
        <f>IFERROR(AND(OR(AO1:AS135,$BK136)=TRUE,IF(SEARCH(AS$1,$A136)&gt;0,TRUE,FALSE)),"")</f>
        <v/>
      </c>
      <c r="AT136" s="17" t="str">
        <f>IFERROR(AND(OR(AO1:AT135,$BK136)=TRUE,IF(SEARCH(AT$1,$A136)&gt;0,TRUE,FALSE)),"")</f>
        <v/>
      </c>
      <c r="AU136" s="17" t="str">
        <f>IFERROR(AND(OR(AO1:AU135,$BK136)=TRUE,IF(SEARCH(AU$1,$A136)&gt;0,TRUE,FALSE)),"")</f>
        <v/>
      </c>
      <c r="AV136" s="17" t="str">
        <f>IFERROR(AND(OR(AO1:AV135,$BK136)=TRUE,IF(SEARCH(AV$1,$A136)&gt;0,TRUE,FALSE)),"")</f>
        <v/>
      </c>
      <c r="AW136" s="17" t="str">
        <f>IFERROR(AND(OR(AO1:AW135,$BK136)=TRUE,IF(SEARCH(AW$1,$A136)&gt;0,TRUE,FALSE)),"")</f>
        <v/>
      </c>
      <c r="AX136" s="17" t="str">
        <f>IFERROR(AND(OR(AO1:AX135,$BK136)=TRUE,IF(SEARCH(AX$1,$A136)&gt;0,TRUE,FALSE)),"")</f>
        <v/>
      </c>
      <c r="AY136" s="17" t="str">
        <f>IFERROR(AND(OR(AO1:AY135,$BK136)=TRUE,IF(SEARCH(AY$1,$A136)&gt;0,TRUE,FALSE)),"")</f>
        <v/>
      </c>
      <c r="AZ136" s="17" t="str">
        <f>IFERROR(AND(OR(AO1:AZ135,$BK136)=TRUE,IF(SEARCH(AZ$1,$A136)&gt;0,TRUE,FALSE)),"")</f>
        <v/>
      </c>
      <c r="BA136" s="17" t="str">
        <f>IFERROR(AND(OR(AO1:BA135,$BK136)=TRUE,IF(SEARCH(BA$1,$A136)&gt;0,TRUE,FALSE)),"")</f>
        <v/>
      </c>
      <c r="BB136" s="17" t="str">
        <f>IFERROR(AND(OR(AO1:BB135,$BK136)=TRUE,IF(SEARCH(BB$1,$A136)&gt;0,TRUE,FALSE)),"")</f>
        <v/>
      </c>
      <c r="BC136" s="17" t="str">
        <f>IFERROR(AND(OR(AO1:BC135,$BK136)=TRUE,IF(SEARCH(BC$1,$A136)&gt;0,TRUE,FALSE)),"")</f>
        <v/>
      </c>
      <c r="BD136" s="17" t="str">
        <f>IFERROR(AND(OR(AO1:BD135,$BK136)=TRUE,IF(SEARCH(BD$1,$A136)&gt;0,TRUE,FALSE)),"")</f>
        <v/>
      </c>
      <c r="BE136" s="17" t="str">
        <f>IFERROR(AND(OR(AO1:BE135,$BK136)=TRUE,IF(SEARCH(BE$1,$A136)&gt;0,TRUE,FALSE)),"")</f>
        <v/>
      </c>
      <c r="BF136" s="17" t="str">
        <f>IFERROR(AND(OR(AO1:BF135,$BK136)=TRUE,IF(SEARCH(BF$1,$A136)&gt;0,TRUE,FALSE)),"")</f>
        <v/>
      </c>
      <c r="BG136" s="17" t="str">
        <f>IFERROR(AND(OR(AO1:BG135,$BK136)=TRUE,IF(SEARCH(BG$1,$A136)&gt;0,TRUE,FALSE)),"")</f>
        <v/>
      </c>
      <c r="BH136" s="17" t="str">
        <f>IFERROR(AND(OR(AO1:BH135,$BK136)=TRUE,IF(SEARCH(BH$1,$A136)&gt;0,TRUE,FALSE)),"")</f>
        <v/>
      </c>
      <c r="BI136" s="17">
        <f t="shared" si="10"/>
        <v>0</v>
      </c>
      <c r="BJ136" s="17" t="b">
        <f t="shared" si="11"/>
        <v>0</v>
      </c>
      <c r="BK136" s="17" t="b">
        <f t="shared" si="12"/>
        <v>0</v>
      </c>
      <c r="BL136" s="17" t="b">
        <f t="shared" si="13"/>
        <v>0</v>
      </c>
      <c r="BM136" s="17" t="b">
        <f>IF(D136&gt;INDEX('Overview (RESPONSES REQUIRED)'!$F$60:$F$63,MATCH(E136,'Overview (RESPONSES REQUIRED)'!$B$60:$B$63,0)),FALSE,TRUE)</f>
        <v>0</v>
      </c>
      <c r="BN136" s="17" t="b">
        <f>IF(INDEX('Overview (RESPONSES REQUIRED)'!$D$60:$D$63,MATCH(E136,'Overview (RESPONSES REQUIRED)'!$B$60:$B$63,0)) = "Y", TRUE, FALSE)</f>
        <v>0</v>
      </c>
      <c r="BO136" s="17" t="str">
        <f t="shared" si="14"/>
        <v>N</v>
      </c>
    </row>
    <row r="137" spans="1:67" ht="27" x14ac:dyDescent="0.15">
      <c r="A137" s="17" t="s">
        <v>2560</v>
      </c>
      <c r="B137" s="17">
        <v>3</v>
      </c>
      <c r="C137" s="17">
        <v>2</v>
      </c>
      <c r="D137" s="17">
        <v>6</v>
      </c>
      <c r="E137" s="17" t="s">
        <v>2424</v>
      </c>
      <c r="F137" s="17" t="str">
        <f>IF('ENDC-NRCA'!S140="Y", "Y", IF('ENDC-NRCA'!S140="N", "N", 0))</f>
        <v>N</v>
      </c>
      <c r="G137" s="17" t="b">
        <f>IFERROR(AND(OR(G1:H136,$BK137)=TRUE,IF(SEARCH(G$1,$A137)&gt;0,TRUE,FALSE)),"")</f>
        <v>0</v>
      </c>
      <c r="H137" s="17" t="str">
        <f>IFERROR(AND(OR(H1:H136,$BK137)=TRUE,IF(SEARCH(H$1,$A137)&gt;0,TRUE,FALSE)),"")</f>
        <v/>
      </c>
      <c r="I137" s="17" t="str">
        <f>IFERROR(AND(OR(I1:L136,$BK137)=TRUE,IF(SEARCH(I$1,$A137)&gt;0,TRUE,FALSE)),"")</f>
        <v/>
      </c>
      <c r="J137" s="17" t="str">
        <f>IFERROR(AND(OR(J1:L136,$BK137)=TRUE,IF(SEARCH(J$1,$A137)&gt;0,TRUE,FALSE)),"")</f>
        <v/>
      </c>
      <c r="K137" s="17" t="str">
        <f>IFERROR(AND(OR(K1:L136,$BK137)=TRUE,IF(SEARCH(K$1,$A137)&gt;0,TRUE,FALSE)),"")</f>
        <v/>
      </c>
      <c r="L137" s="17" t="str">
        <f>IFERROR(AND(OR(L1:L136,$BK137)=TRUE,IF(SEARCH(L$1,$A137)&gt;0,TRUE,FALSE)),"")</f>
        <v/>
      </c>
      <c r="M137" s="17" t="b">
        <f>IFERROR(AND(OR(M1:M136,$BK137)=TRUE,IF(SEARCH(M$1,$A137)&gt;0,TRUE,FALSE)),"")</f>
        <v>0</v>
      </c>
      <c r="N137" s="17" t="b">
        <f>IFERROR(AND(OR(N1:Q136,$BK137)=TRUE,IF(SEARCH(N$1,$A137)&gt;0,TRUE,FALSE)),"")</f>
        <v>0</v>
      </c>
      <c r="O137" s="17" t="str">
        <f>IFERROR(AND(OR(O1:Q136,$BK137)=TRUE,IF(SEARCH(O$1,$A137)&gt;0,TRUE,FALSE)),"")</f>
        <v/>
      </c>
      <c r="P137" s="17" t="str">
        <f>IFERROR(AND(OR(P1:Q136,$BK137)=TRUE,IF(SEARCH(P$1,$A137)&gt;0,TRUE,FALSE)),"")</f>
        <v/>
      </c>
      <c r="Q137" s="17" t="str">
        <f>IFERROR(AND(OR(Q1:Q136,$BK137)=TRUE,IF(SEARCH(Q$1,$A137)&gt;0,TRUE,FALSE)),"")</f>
        <v/>
      </c>
      <c r="R137" s="17" t="str">
        <f>IFERROR(AND(OR(R1:S136,$BK137)=TRUE,IF(SEARCH(R$1,$A137)&gt;0,TRUE,FALSE)),"")</f>
        <v/>
      </c>
      <c r="S137" s="17" t="str">
        <f>IFERROR(AND(OR(S1:S136,$BK137)=TRUE,IF(SEARCH(S$1,$A137)&gt;0,TRUE,FALSE)),"")</f>
        <v/>
      </c>
      <c r="T137" s="17" t="b">
        <f>IFERROR(AND(OR(T1:T136,$BK137)=TRUE,IF(SEARCH(T$1,$A137)&gt;0,TRUE,FALSE)),"")</f>
        <v>0</v>
      </c>
      <c r="U137" s="17" t="str">
        <f>IFERROR(AND(OR(U1:V136,$BK137)=TRUE,IF(SEARCH(U$1,$A137)&gt;0,TRUE,FALSE)),"")</f>
        <v/>
      </c>
      <c r="V137" s="17" t="str">
        <f>IFERROR(AND(OR(V1:V136,$BK137)=TRUE,IF(SEARCH(V$1,$A137)&gt;0,TRUE,FALSE)),"")</f>
        <v/>
      </c>
      <c r="W137" s="17" t="str">
        <f>IFERROR(AND(OR(W1:Z136,$BK137)=TRUE,IF(SEARCH(W$1,$A137)&gt;0,TRUE,FALSE)),"")</f>
        <v/>
      </c>
      <c r="X137" s="17" t="str">
        <f>IFERROR(AND(OR(X1:Z136,$BK137)=TRUE,IF(SEARCH(X$1,$A137)&gt;0,TRUE,FALSE)),"")</f>
        <v/>
      </c>
      <c r="Y137" s="17" t="str">
        <f>IFERROR(AND(OR(Y1:Z136,$BK137)=TRUE,IF(SEARCH(Y$1,$A137)&gt;0,TRUE,FALSE)),"")</f>
        <v/>
      </c>
      <c r="Z137" s="17" t="str">
        <f>IFERROR(AND(OR(Z1:Z136,$BK137)=TRUE,IF(SEARCH(Z$1,$A137)&gt;0,TRUE,FALSE)),"")</f>
        <v/>
      </c>
      <c r="AA137" s="17" t="b">
        <f>IFERROR(AND(OR(AA1:AA136,$BK137)=TRUE,IF(SEARCH(AA$1,$A137)&gt;0,TRUE,FALSE)),"")</f>
        <v>0</v>
      </c>
      <c r="AB137" s="17" t="str">
        <f>IFERROR(AND(OR(AB1:AE136,$BK137)=TRUE,IF(SEARCH(AB$1,$A137)&gt;0,TRUE,FALSE)),"")</f>
        <v/>
      </c>
      <c r="AC137" s="17" t="str">
        <f>IFERROR(AND(OR(AC1:AE136,$BK137)=TRUE,IF(SEARCH(AC$1,$A137)&gt;0,TRUE,FALSE)),"")</f>
        <v/>
      </c>
      <c r="AD137" s="17" t="str">
        <f>IFERROR(AND(OR(AD1:AE136,$BK137)=TRUE,IF(SEARCH(AD$1,$A137)&gt;0,TRUE,FALSE)),"")</f>
        <v/>
      </c>
      <c r="AE137" s="17" t="str">
        <f>IFERROR(AND(OR(AE1:AE136,$BK137)=TRUE,IF(SEARCH(AE$1,$A137)&gt;0,TRUE,FALSE)),"")</f>
        <v/>
      </c>
      <c r="AF137" s="17" t="str">
        <f>IFERROR(AND(OR(AF1:AG136,$BK137)=TRUE,IF(SEARCH(AF$1,$A137)&gt;0,TRUE,FALSE)),"")</f>
        <v/>
      </c>
      <c r="AG137" s="17" t="str">
        <f>IFERROR(AND(OR(AG1:AG136,$BK137)=TRUE,IF(SEARCH(AG$1,$A137)&gt;0,TRUE,FALSE)),"")</f>
        <v/>
      </c>
      <c r="AH137" s="17" t="str">
        <f>IFERROR(AND(OR(AH1:AH136,$BK137)=TRUE,IF(SEARCH(AH$1,$A137)&gt;0,TRUE,FALSE)),"")</f>
        <v/>
      </c>
      <c r="AI137" s="17" t="b">
        <f>IFERROR(AND(OR(AI1:AL136,$BK137)=TRUE,IF(SEARCH(AI$1,$A137)&gt;0,TRUE,FALSE)),"")</f>
        <v>0</v>
      </c>
      <c r="AJ137" s="17" t="str">
        <f>IFERROR(AND(OR(AJ1:AL136,$BK137)=TRUE,IF(SEARCH(AJ$1,$A137)&gt;0,TRUE,FALSE)),"")</f>
        <v/>
      </c>
      <c r="AK137" s="17" t="str">
        <f>IFERROR(AND(OR(AK1:AL136,$BK137)=TRUE,IF(SEARCH(AK$1,$A137)&gt;0,TRUE,FALSE)),"")</f>
        <v/>
      </c>
      <c r="AL137" s="17" t="str">
        <f>IFERROR(AND(OR(AL1:AL136,$BK137)=TRUE,IF(SEARCH(AL$1,$A137)&gt;0,TRUE,FALSE)),"")</f>
        <v/>
      </c>
      <c r="AM137" s="17" t="str">
        <f>IFERROR(AND(OR(AM1:AO136,$BK137)=TRUE,IF(SEARCH(AM$1,$A137)&gt;0,TRUE,FALSE)),"")</f>
        <v/>
      </c>
      <c r="AN137" s="17" t="str">
        <f>IFERROR(AND(OR(AN1:AO136,$BK137)=TRUE,IF(SEARCH(AN$1,$A137)&gt;0,TRUE,FALSE)),"")</f>
        <v/>
      </c>
      <c r="AO137" s="17" t="str">
        <f>IFERROR(AND(OR(AO1:AO136,$BK137)=TRUE,IF(SEARCH(AO$1,$A137)&gt;0,TRUE,FALSE)),"")</f>
        <v/>
      </c>
      <c r="AP137" s="17" t="str">
        <f>IFERROR(AND(OR(AO1:AP136,$BK137)=TRUE,IF(SEARCH(AP$1,$A137)&gt;0,TRUE,FALSE)),"")</f>
        <v/>
      </c>
      <c r="AQ137" s="17" t="str">
        <f>IFERROR(AND(OR(AO1:AQ136,$BK137)=TRUE,IF(SEARCH(AQ$1,$A137)&gt;0,TRUE,FALSE)),"")</f>
        <v/>
      </c>
      <c r="AR137" s="17" t="str">
        <f>IFERROR(AND(OR(AO1:AR136,$BK137)=TRUE,IF(SEARCH(AR$1,$A137)&gt;0,TRUE,FALSE)),"")</f>
        <v/>
      </c>
      <c r="AS137" s="17" t="str">
        <f>IFERROR(AND(OR(AO1:AS136,$BK137)=TRUE,IF(SEARCH(AS$1,$A137)&gt;0,TRUE,FALSE)),"")</f>
        <v/>
      </c>
      <c r="AT137" s="17" t="str">
        <f>IFERROR(AND(OR(AO1:AT136,$BK137)=TRUE,IF(SEARCH(AT$1,$A137)&gt;0,TRUE,FALSE)),"")</f>
        <v/>
      </c>
      <c r="AU137" s="17" t="str">
        <f>IFERROR(AND(OR(AO1:AU136,$BK137)=TRUE,IF(SEARCH(AU$1,$A137)&gt;0,TRUE,FALSE)),"")</f>
        <v/>
      </c>
      <c r="AV137" s="17" t="str">
        <f>IFERROR(AND(OR(AO1:AV136,$BK137)=TRUE,IF(SEARCH(AV$1,$A137)&gt;0,TRUE,FALSE)),"")</f>
        <v/>
      </c>
      <c r="AW137" s="17" t="str">
        <f>IFERROR(AND(OR(AO1:AW136,$BK137)=TRUE,IF(SEARCH(AW$1,$A137)&gt;0,TRUE,FALSE)),"")</f>
        <v/>
      </c>
      <c r="AX137" s="17" t="str">
        <f>IFERROR(AND(OR(AO1:AX136,$BK137)=TRUE,IF(SEARCH(AX$1,$A137)&gt;0,TRUE,FALSE)),"")</f>
        <v/>
      </c>
      <c r="AY137" s="17" t="str">
        <f>IFERROR(AND(OR(AO1:AY136,$BK137)=TRUE,IF(SEARCH(AY$1,$A137)&gt;0,TRUE,FALSE)),"")</f>
        <v/>
      </c>
      <c r="AZ137" s="17" t="str">
        <f>IFERROR(AND(OR(AO1:AZ136,$BK137)=TRUE,IF(SEARCH(AZ$1,$A137)&gt;0,TRUE,FALSE)),"")</f>
        <v/>
      </c>
      <c r="BA137" s="17" t="str">
        <f>IFERROR(AND(OR(AO1:BA136,$BK137)=TRUE,IF(SEARCH(BA$1,$A137)&gt;0,TRUE,FALSE)),"")</f>
        <v/>
      </c>
      <c r="BB137" s="17" t="str">
        <f>IFERROR(AND(OR(AO1:BB136,$BK137)=TRUE,IF(SEARCH(BB$1,$A137)&gt;0,TRUE,FALSE)),"")</f>
        <v/>
      </c>
      <c r="BC137" s="17" t="str">
        <f>IFERROR(AND(OR(AO1:BC136,$BK137)=TRUE,IF(SEARCH(BC$1,$A137)&gt;0,TRUE,FALSE)),"")</f>
        <v/>
      </c>
      <c r="BD137" s="17" t="str">
        <f>IFERROR(AND(OR(AO1:BD136,$BK137)=TRUE,IF(SEARCH(BD$1,$A137)&gt;0,TRUE,FALSE)),"")</f>
        <v/>
      </c>
      <c r="BE137" s="17" t="str">
        <f>IFERROR(AND(OR(AO1:BE136,$BK137)=TRUE,IF(SEARCH(BE$1,$A137)&gt;0,TRUE,FALSE)),"")</f>
        <v/>
      </c>
      <c r="BF137" s="17" t="str">
        <f>IFERROR(AND(OR(AO1:BF136,$BK137)=TRUE,IF(SEARCH(BF$1,$A137)&gt;0,TRUE,FALSE)),"")</f>
        <v/>
      </c>
      <c r="BG137" s="17" t="str">
        <f>IFERROR(AND(OR(AO1:BG136,$BK137)=TRUE,IF(SEARCH(BG$1,$A137)&gt;0,TRUE,FALSE)),"")</f>
        <v/>
      </c>
      <c r="BH137" s="17" t="str">
        <f>IFERROR(AND(OR(AO1:BH136,$BK137)=TRUE,IF(SEARCH(BH$1,$A137)&gt;0,TRUE,FALSE)),"")</f>
        <v/>
      </c>
      <c r="BI137" s="17">
        <f t="shared" si="10"/>
        <v>0</v>
      </c>
      <c r="BJ137" s="17" t="b">
        <f t="shared" si="11"/>
        <v>0</v>
      </c>
      <c r="BK137" s="17" t="b">
        <f t="shared" si="12"/>
        <v>0</v>
      </c>
      <c r="BL137" s="17" t="b">
        <f t="shared" si="13"/>
        <v>0</v>
      </c>
      <c r="BM137" s="17" t="b">
        <f>IF(D137&gt;INDEX('Overview (RESPONSES REQUIRED)'!$F$60:$F$63,MATCH(E137,'Overview (RESPONSES REQUIRED)'!$B$60:$B$63,0)),FALSE,TRUE)</f>
        <v>0</v>
      </c>
      <c r="BN137" s="17" t="b">
        <f>IF(INDEX('Overview (RESPONSES REQUIRED)'!$D$60:$D$63,MATCH(E137,'Overview (RESPONSES REQUIRED)'!$B$60:$B$63,0)) = "Y", TRUE, FALSE)</f>
        <v>0</v>
      </c>
      <c r="BO137" s="17" t="str">
        <f t="shared" si="14"/>
        <v>N</v>
      </c>
    </row>
    <row r="138" spans="1:67" ht="27" x14ac:dyDescent="0.15">
      <c r="A138" s="17" t="s">
        <v>2561</v>
      </c>
      <c r="B138" s="17">
        <v>3</v>
      </c>
      <c r="C138" s="17">
        <v>2</v>
      </c>
      <c r="D138" s="17">
        <v>6</v>
      </c>
      <c r="E138" s="17" t="s">
        <v>2424</v>
      </c>
      <c r="F138" s="17" t="str">
        <f>IF('ENDC-NRCA'!S141="Y", "Y", IF('ENDC-NRCA'!S141="N", "N", 0))</f>
        <v>N</v>
      </c>
      <c r="G138" s="17" t="str">
        <f>IFERROR(AND(OR(G1:H137,$BK138)=TRUE,IF(SEARCH(G$1,$A138)&gt;0,TRUE,FALSE)),"")</f>
        <v/>
      </c>
      <c r="H138" s="17" t="str">
        <f>IFERROR(AND(OR(H1:H137,$BK138)=TRUE,IF(SEARCH(H$1,$A138)&gt;0,TRUE,FALSE)),"")</f>
        <v/>
      </c>
      <c r="I138" s="17" t="b">
        <f>IFERROR(AND(OR(I1:L137,$BK138)=TRUE,IF(SEARCH(I$1,$A138)&gt;0,TRUE,FALSE)),"")</f>
        <v>0</v>
      </c>
      <c r="J138" s="17" t="str">
        <f>IFERROR(AND(OR(J1:L137,$BK138)=TRUE,IF(SEARCH(J$1,$A138)&gt;0,TRUE,FALSE)),"")</f>
        <v/>
      </c>
      <c r="K138" s="17" t="str">
        <f>IFERROR(AND(OR(K1:L137,$BK138)=TRUE,IF(SEARCH(K$1,$A138)&gt;0,TRUE,FALSE)),"")</f>
        <v/>
      </c>
      <c r="L138" s="17" t="str">
        <f>IFERROR(AND(OR(L1:L137,$BK138)=TRUE,IF(SEARCH(L$1,$A138)&gt;0,TRUE,FALSE)),"")</f>
        <v/>
      </c>
      <c r="M138" s="17" t="b">
        <f>IFERROR(AND(OR(M1:M137,$BK138)=TRUE,IF(SEARCH(M$1,$A138)&gt;0,TRUE,FALSE)),"")</f>
        <v>0</v>
      </c>
      <c r="N138" s="17" t="b">
        <f>IFERROR(AND(OR(N1:Q137,$BK138)=TRUE,IF(SEARCH(N$1,$A138)&gt;0,TRUE,FALSE)),"")</f>
        <v>0</v>
      </c>
      <c r="O138" s="17" t="str">
        <f>IFERROR(AND(OR(O1:Q137,$BK138)=TRUE,IF(SEARCH(O$1,$A138)&gt;0,TRUE,FALSE)),"")</f>
        <v/>
      </c>
      <c r="P138" s="17" t="str">
        <f>IFERROR(AND(OR(P1:Q137,$BK138)=TRUE,IF(SEARCH(P$1,$A138)&gt;0,TRUE,FALSE)),"")</f>
        <v/>
      </c>
      <c r="Q138" s="17" t="str">
        <f>IFERROR(AND(OR(Q1:Q137,$BK138)=TRUE,IF(SEARCH(Q$1,$A138)&gt;0,TRUE,FALSE)),"")</f>
        <v/>
      </c>
      <c r="R138" s="17" t="str">
        <f>IFERROR(AND(OR(R1:S137,$BK138)=TRUE,IF(SEARCH(R$1,$A138)&gt;0,TRUE,FALSE)),"")</f>
        <v/>
      </c>
      <c r="S138" s="17" t="str">
        <f>IFERROR(AND(OR(S1:S137,$BK138)=TRUE,IF(SEARCH(S$1,$A138)&gt;0,TRUE,FALSE)),"")</f>
        <v/>
      </c>
      <c r="T138" s="17" t="b">
        <f>IFERROR(AND(OR(T1:T137,$BK138)=TRUE,IF(SEARCH(T$1,$A138)&gt;0,TRUE,FALSE)),"")</f>
        <v>0</v>
      </c>
      <c r="U138" s="17" t="str">
        <f>IFERROR(AND(OR(U1:V137,$BK138)=TRUE,IF(SEARCH(U$1,$A138)&gt;0,TRUE,FALSE)),"")</f>
        <v/>
      </c>
      <c r="V138" s="17" t="str">
        <f>IFERROR(AND(OR(V1:V137,$BK138)=TRUE,IF(SEARCH(V$1,$A138)&gt;0,TRUE,FALSE)),"")</f>
        <v/>
      </c>
      <c r="W138" s="17" t="str">
        <f>IFERROR(AND(OR(W1:Z137,$BK138)=TRUE,IF(SEARCH(W$1,$A138)&gt;0,TRUE,FALSE)),"")</f>
        <v/>
      </c>
      <c r="X138" s="17" t="str">
        <f>IFERROR(AND(OR(X1:Z137,$BK138)=TRUE,IF(SEARCH(X$1,$A138)&gt;0,TRUE,FALSE)),"")</f>
        <v/>
      </c>
      <c r="Y138" s="17" t="str">
        <f>IFERROR(AND(OR(Y1:Z137,$BK138)=TRUE,IF(SEARCH(Y$1,$A138)&gt;0,TRUE,FALSE)),"")</f>
        <v/>
      </c>
      <c r="Z138" s="17" t="str">
        <f>IFERROR(AND(OR(Z1:Z137,$BK138)=TRUE,IF(SEARCH(Z$1,$A138)&gt;0,TRUE,FALSE)),"")</f>
        <v/>
      </c>
      <c r="AA138" s="17" t="b">
        <f>IFERROR(AND(OR(AA1:AA137,$BK138)=TRUE,IF(SEARCH(AA$1,$A138)&gt;0,TRUE,FALSE)),"")</f>
        <v>0</v>
      </c>
      <c r="AB138" s="17" t="str">
        <f>IFERROR(AND(OR(AB1:AE137,$BK138)=TRUE,IF(SEARCH(AB$1,$A138)&gt;0,TRUE,FALSE)),"")</f>
        <v/>
      </c>
      <c r="AC138" s="17" t="str">
        <f>IFERROR(AND(OR(AC1:AE137,$BK138)=TRUE,IF(SEARCH(AC$1,$A138)&gt;0,TRUE,FALSE)),"")</f>
        <v/>
      </c>
      <c r="AD138" s="17" t="str">
        <f>IFERROR(AND(OR(AD1:AE137,$BK138)=TRUE,IF(SEARCH(AD$1,$A138)&gt;0,TRUE,FALSE)),"")</f>
        <v/>
      </c>
      <c r="AE138" s="17" t="str">
        <f>IFERROR(AND(OR(AE1:AE137,$BK138)=TRUE,IF(SEARCH(AE$1,$A138)&gt;0,TRUE,FALSE)),"")</f>
        <v/>
      </c>
      <c r="AF138" s="17" t="str">
        <f>IFERROR(AND(OR(AF1:AG137,$BK138)=TRUE,IF(SEARCH(AF$1,$A138)&gt;0,TRUE,FALSE)),"")</f>
        <v/>
      </c>
      <c r="AG138" s="17" t="str">
        <f>IFERROR(AND(OR(AG1:AG137,$BK138)=TRUE,IF(SEARCH(AG$1,$A138)&gt;0,TRUE,FALSE)),"")</f>
        <v/>
      </c>
      <c r="AH138" s="17" t="str">
        <f>IFERROR(AND(OR(AH1:AH137,$BK138)=TRUE,IF(SEARCH(AH$1,$A138)&gt;0,TRUE,FALSE)),"")</f>
        <v/>
      </c>
      <c r="AI138" s="17" t="b">
        <f>IFERROR(AND(OR(AI1:AL137,$BK138)=TRUE,IF(SEARCH(AI$1,$A138)&gt;0,TRUE,FALSE)),"")</f>
        <v>0</v>
      </c>
      <c r="AJ138" s="17" t="str">
        <f>IFERROR(AND(OR(AJ1:AL137,$BK138)=TRUE,IF(SEARCH(AJ$1,$A138)&gt;0,TRUE,FALSE)),"")</f>
        <v/>
      </c>
      <c r="AK138" s="17" t="str">
        <f>IFERROR(AND(OR(AK1:AL137,$BK138)=TRUE,IF(SEARCH(AK$1,$A138)&gt;0,TRUE,FALSE)),"")</f>
        <v/>
      </c>
      <c r="AL138" s="17" t="str">
        <f>IFERROR(AND(OR(AL1:AL137,$BK138)=TRUE,IF(SEARCH(AL$1,$A138)&gt;0,TRUE,FALSE)),"")</f>
        <v/>
      </c>
      <c r="AM138" s="17" t="str">
        <f>IFERROR(AND(OR(AM1:AO137,$BK138)=TRUE,IF(SEARCH(AM$1,$A138)&gt;0,TRUE,FALSE)),"")</f>
        <v/>
      </c>
      <c r="AN138" s="17" t="str">
        <f>IFERROR(AND(OR(AN1:AO137,$BK138)=TRUE,IF(SEARCH(AN$1,$A138)&gt;0,TRUE,FALSE)),"")</f>
        <v/>
      </c>
      <c r="AO138" s="17" t="str">
        <f>IFERROR(AND(OR(AO1:AO137,$BK138)=TRUE,IF(SEARCH(AO$1,$A138)&gt;0,TRUE,FALSE)),"")</f>
        <v/>
      </c>
      <c r="AP138" s="17" t="str">
        <f>IFERROR(AND(OR(AO1:AP137,$BK138)=TRUE,IF(SEARCH(AP$1,$A138)&gt;0,TRUE,FALSE)),"")</f>
        <v/>
      </c>
      <c r="AQ138" s="17" t="str">
        <f>IFERROR(AND(OR(AO1:AQ137,$BK138)=TRUE,IF(SEARCH(AQ$1,$A138)&gt;0,TRUE,FALSE)),"")</f>
        <v/>
      </c>
      <c r="AR138" s="17" t="str">
        <f>IFERROR(AND(OR(AO1:AR137,$BK138)=TRUE,IF(SEARCH(AR$1,$A138)&gt;0,TRUE,FALSE)),"")</f>
        <v/>
      </c>
      <c r="AS138" s="17" t="str">
        <f>IFERROR(AND(OR(AO1:AS137,$BK138)=TRUE,IF(SEARCH(AS$1,$A138)&gt;0,TRUE,FALSE)),"")</f>
        <v/>
      </c>
      <c r="AT138" s="17" t="str">
        <f>IFERROR(AND(OR(AO1:AT137,$BK138)=TRUE,IF(SEARCH(AT$1,$A138)&gt;0,TRUE,FALSE)),"")</f>
        <v/>
      </c>
      <c r="AU138" s="17" t="str">
        <f>IFERROR(AND(OR(AO1:AU137,$BK138)=TRUE,IF(SEARCH(AU$1,$A138)&gt;0,TRUE,FALSE)),"")</f>
        <v/>
      </c>
      <c r="AV138" s="17" t="str">
        <f>IFERROR(AND(OR(AO1:AV137,$BK138)=TRUE,IF(SEARCH(AV$1,$A138)&gt;0,TRUE,FALSE)),"")</f>
        <v/>
      </c>
      <c r="AW138" s="17" t="str">
        <f>IFERROR(AND(OR(AO1:AW137,$BK138)=TRUE,IF(SEARCH(AW$1,$A138)&gt;0,TRUE,FALSE)),"")</f>
        <v/>
      </c>
      <c r="AX138" s="17" t="str">
        <f>IFERROR(AND(OR(AO1:AX137,$BK138)=TRUE,IF(SEARCH(AX$1,$A138)&gt;0,TRUE,FALSE)),"")</f>
        <v/>
      </c>
      <c r="AY138" s="17" t="str">
        <f>IFERROR(AND(OR(AO1:AY137,$BK138)=TRUE,IF(SEARCH(AY$1,$A138)&gt;0,TRUE,FALSE)),"")</f>
        <v/>
      </c>
      <c r="AZ138" s="17" t="str">
        <f>IFERROR(AND(OR(AO1:AZ137,$BK138)=TRUE,IF(SEARCH(AZ$1,$A138)&gt;0,TRUE,FALSE)),"")</f>
        <v/>
      </c>
      <c r="BA138" s="17" t="str">
        <f>IFERROR(AND(OR(AO1:BA137,$BK138)=TRUE,IF(SEARCH(BA$1,$A138)&gt;0,TRUE,FALSE)),"")</f>
        <v/>
      </c>
      <c r="BB138" s="17" t="str">
        <f>IFERROR(AND(OR(AO1:BB137,$BK138)=TRUE,IF(SEARCH(BB$1,$A138)&gt;0,TRUE,FALSE)),"")</f>
        <v/>
      </c>
      <c r="BC138" s="17" t="str">
        <f>IFERROR(AND(OR(AO1:BC137,$BK138)=TRUE,IF(SEARCH(BC$1,$A138)&gt;0,TRUE,FALSE)),"")</f>
        <v/>
      </c>
      <c r="BD138" s="17" t="str">
        <f>IFERROR(AND(OR(AO1:BD137,$BK138)=TRUE,IF(SEARCH(BD$1,$A138)&gt;0,TRUE,FALSE)),"")</f>
        <v/>
      </c>
      <c r="BE138" s="17" t="str">
        <f>IFERROR(AND(OR(AO1:BE137,$BK138)=TRUE,IF(SEARCH(BE$1,$A138)&gt;0,TRUE,FALSE)),"")</f>
        <v/>
      </c>
      <c r="BF138" s="17" t="str">
        <f>IFERROR(AND(OR(AO1:BF137,$BK138)=TRUE,IF(SEARCH(BF$1,$A138)&gt;0,TRUE,FALSE)),"")</f>
        <v/>
      </c>
      <c r="BG138" s="17" t="str">
        <f>IFERROR(AND(OR(AO1:BG137,$BK138)=TRUE,IF(SEARCH(BG$1,$A138)&gt;0,TRUE,FALSE)),"")</f>
        <v/>
      </c>
      <c r="BH138" s="17" t="str">
        <f>IFERROR(AND(OR(AO1:BH137,$BK138)=TRUE,IF(SEARCH(BH$1,$A138)&gt;0,TRUE,FALSE)),"")</f>
        <v/>
      </c>
      <c r="BI138" s="17">
        <f t="shared" si="10"/>
        <v>0</v>
      </c>
      <c r="BJ138" s="17" t="b">
        <f t="shared" si="11"/>
        <v>0</v>
      </c>
      <c r="BK138" s="17" t="b">
        <f t="shared" si="12"/>
        <v>0</v>
      </c>
      <c r="BL138" s="17" t="b">
        <f t="shared" si="13"/>
        <v>0</v>
      </c>
      <c r="BM138" s="17" t="b">
        <f>IF(D138&gt;INDEX('Overview (RESPONSES REQUIRED)'!$F$60:$F$63,MATCH(E138,'Overview (RESPONSES REQUIRED)'!$B$60:$B$63,0)),FALSE,TRUE)</f>
        <v>0</v>
      </c>
      <c r="BN138" s="17" t="b">
        <f>IF(INDEX('Overview (RESPONSES REQUIRED)'!$D$60:$D$63,MATCH(E138,'Overview (RESPONSES REQUIRED)'!$B$60:$B$63,0)) = "Y", TRUE, FALSE)</f>
        <v>0</v>
      </c>
      <c r="BO138" s="17" t="str">
        <f t="shared" si="14"/>
        <v>N</v>
      </c>
    </row>
    <row r="139" spans="1:67" ht="15" x14ac:dyDescent="0.15">
      <c r="A139" s="17" t="s">
        <v>2562</v>
      </c>
      <c r="B139" s="17">
        <v>2</v>
      </c>
      <c r="C139" s="17">
        <v>2</v>
      </c>
      <c r="D139" s="17">
        <v>16</v>
      </c>
      <c r="E139" s="17" t="s">
        <v>2424</v>
      </c>
      <c r="F139" s="17" t="str">
        <f>IF('ENDC-NRCA'!S142="Y", "Y", IF('ENDC-NRCA'!S142="N", "N", 0))</f>
        <v>N</v>
      </c>
      <c r="G139" s="17" t="str">
        <f>IFERROR(AND(OR(G1:H138,$BK139)=TRUE,IF(SEARCH(G$1,$A139)&gt;0,TRUE,FALSE)),"")</f>
        <v/>
      </c>
      <c r="H139" s="17" t="str">
        <f>IFERROR(AND(OR(H1:H138,$BK139)=TRUE,IF(SEARCH(H$1,$A139)&gt;0,TRUE,FALSE)),"")</f>
        <v/>
      </c>
      <c r="I139" s="17" t="str">
        <f>IFERROR(AND(OR(I1:L138,$BK139)=TRUE,IF(SEARCH(I$1,$A139)&gt;0,TRUE,FALSE)),"")</f>
        <v/>
      </c>
      <c r="J139" s="17" t="str">
        <f>IFERROR(AND(OR(J1:L138,$BK139)=TRUE,IF(SEARCH(J$1,$A139)&gt;0,TRUE,FALSE)),"")</f>
        <v/>
      </c>
      <c r="K139" s="17" t="str">
        <f>IFERROR(AND(OR(K1:L138,$BK139)=TRUE,IF(SEARCH(K$1,$A139)&gt;0,TRUE,FALSE)),"")</f>
        <v/>
      </c>
      <c r="L139" s="17" t="b">
        <f>IFERROR(AND(OR(L1:L138,$BK139)=TRUE,IF(SEARCH(L$1,$A139)&gt;0,TRUE,FALSE)),"")</f>
        <v>0</v>
      </c>
      <c r="M139" s="17" t="b">
        <f>IFERROR(AND(OR(M1:M138,$BK139)=TRUE,IF(SEARCH(M$1,$A139)&gt;0,TRUE,FALSE)),"")</f>
        <v>0</v>
      </c>
      <c r="N139" s="17" t="str">
        <f>IFERROR(AND(OR(N1:Q138,$BK139)=TRUE,IF(SEARCH(N$1,$A139)&gt;0,TRUE,FALSE)),"")</f>
        <v/>
      </c>
      <c r="O139" s="17" t="str">
        <f>IFERROR(AND(OR(O1:Q138,$BK139)=TRUE,IF(SEARCH(O$1,$A139)&gt;0,TRUE,FALSE)),"")</f>
        <v/>
      </c>
      <c r="P139" s="17" t="str">
        <f>IFERROR(AND(OR(P1:Q138,$BK139)=TRUE,IF(SEARCH(P$1,$A139)&gt;0,TRUE,FALSE)),"")</f>
        <v/>
      </c>
      <c r="Q139" s="17" t="b">
        <f>IFERROR(AND(OR(Q1:Q138,$BK139)=TRUE,IF(SEARCH(Q$1,$A139)&gt;0,TRUE,FALSE)),"")</f>
        <v>0</v>
      </c>
      <c r="R139" s="17" t="str">
        <f>IFERROR(AND(OR(R1:S138,$BK139)=TRUE,IF(SEARCH(R$1,$A139)&gt;0,TRUE,FALSE)),"")</f>
        <v/>
      </c>
      <c r="S139" s="17" t="str">
        <f>IFERROR(AND(OR(S1:S138,$BK139)=TRUE,IF(SEARCH(S$1,$A139)&gt;0,TRUE,FALSE)),"")</f>
        <v/>
      </c>
      <c r="T139" s="17" t="str">
        <f>IFERROR(AND(OR(T1:T138,$BK139)=TRUE,IF(SEARCH(T$1,$A139)&gt;0,TRUE,FALSE)),"")</f>
        <v/>
      </c>
      <c r="U139" s="17" t="str">
        <f>IFERROR(AND(OR(U1:V138,$BK139)=TRUE,IF(SEARCH(U$1,$A139)&gt;0,TRUE,FALSE)),"")</f>
        <v/>
      </c>
      <c r="V139" s="17" t="str">
        <f>IFERROR(AND(OR(V1:V138,$BK139)=TRUE,IF(SEARCH(V$1,$A139)&gt;0,TRUE,FALSE)),"")</f>
        <v/>
      </c>
      <c r="W139" s="17" t="str">
        <f>IFERROR(AND(OR(W1:Z138,$BK139)=TRUE,IF(SEARCH(W$1,$A139)&gt;0,TRUE,FALSE)),"")</f>
        <v/>
      </c>
      <c r="X139" s="17" t="str">
        <f>IFERROR(AND(OR(X1:Z138,$BK139)=TRUE,IF(SEARCH(X$1,$A139)&gt;0,TRUE,FALSE)),"")</f>
        <v/>
      </c>
      <c r="Y139" s="17" t="str">
        <f>IFERROR(AND(OR(Y1:Z138,$BK139)=TRUE,IF(SEARCH(Y$1,$A139)&gt;0,TRUE,FALSE)),"")</f>
        <v/>
      </c>
      <c r="Z139" s="17" t="str">
        <f>IFERROR(AND(OR(Z1:Z138,$BK139)=TRUE,IF(SEARCH(Z$1,$A139)&gt;0,TRUE,FALSE)),"")</f>
        <v/>
      </c>
      <c r="AA139" s="17" t="b">
        <f>IFERROR(AND(OR(AA1:AA138,$BK139)=TRUE,IF(SEARCH(AA$1,$A139)&gt;0,TRUE,FALSE)),"")</f>
        <v>0</v>
      </c>
      <c r="AB139" s="17" t="str">
        <f>IFERROR(AND(OR(AB1:AE138,$BK139)=TRUE,IF(SEARCH(AB$1,$A139)&gt;0,TRUE,FALSE)),"")</f>
        <v/>
      </c>
      <c r="AC139" s="17" t="str">
        <f>IFERROR(AND(OR(AC1:AE138,$BK139)=TRUE,IF(SEARCH(AC$1,$A139)&gt;0,TRUE,FALSE)),"")</f>
        <v/>
      </c>
      <c r="AD139" s="17" t="str">
        <f>IFERROR(AND(OR(AD1:AE138,$BK139)=TRUE,IF(SEARCH(AD$1,$A139)&gt;0,TRUE,FALSE)),"")</f>
        <v/>
      </c>
      <c r="AE139" s="17" t="str">
        <f>IFERROR(AND(OR(AE1:AE138,$BK139)=TRUE,IF(SEARCH(AE$1,$A139)&gt;0,TRUE,FALSE)),"")</f>
        <v/>
      </c>
      <c r="AF139" s="17" t="str">
        <f>IFERROR(AND(OR(AF1:AG138,$BK139)=TRUE,IF(SEARCH(AF$1,$A139)&gt;0,TRUE,FALSE)),"")</f>
        <v/>
      </c>
      <c r="AG139" s="17" t="str">
        <f>IFERROR(AND(OR(AG1:AG138,$BK139)=TRUE,IF(SEARCH(AG$1,$A139)&gt;0,TRUE,FALSE)),"")</f>
        <v/>
      </c>
      <c r="AH139" s="17" t="str">
        <f>IFERROR(AND(OR(AH1:AH138,$BK139)=TRUE,IF(SEARCH(AH$1,$A139)&gt;0,TRUE,FALSE)),"")</f>
        <v/>
      </c>
      <c r="AI139" s="17" t="b">
        <f>IFERROR(AND(OR(AI1:AL138,$BK139)=TRUE,IF(SEARCH(AI$1,$A139)&gt;0,TRUE,FALSE)),"")</f>
        <v>0</v>
      </c>
      <c r="AJ139" s="17" t="str">
        <f>IFERROR(AND(OR(AJ1:AL138,$BK139)=TRUE,IF(SEARCH(AJ$1,$A139)&gt;0,TRUE,FALSE)),"")</f>
        <v/>
      </c>
      <c r="AK139" s="17" t="str">
        <f>IFERROR(AND(OR(AK1:AL138,$BK139)=TRUE,IF(SEARCH(AK$1,$A139)&gt;0,TRUE,FALSE)),"")</f>
        <v/>
      </c>
      <c r="AL139" s="17" t="str">
        <f>IFERROR(AND(OR(AL1:AL138,$BK139)=TRUE,IF(SEARCH(AL$1,$A139)&gt;0,TRUE,FALSE)),"")</f>
        <v/>
      </c>
      <c r="AM139" s="17" t="str">
        <f>IFERROR(AND(OR(AM1:AO138,$BK139)=TRUE,IF(SEARCH(AM$1,$A139)&gt;0,TRUE,FALSE)),"")</f>
        <v/>
      </c>
      <c r="AN139" s="17" t="str">
        <f>IFERROR(AND(OR(AN1:AO138,$BK139)=TRUE,IF(SEARCH(AN$1,$A139)&gt;0,TRUE,FALSE)),"")</f>
        <v/>
      </c>
      <c r="AO139" s="17" t="str">
        <f>IFERROR(AND(OR(AO1:AO138,$BK139)=TRUE,IF(SEARCH(AO$1,$A139)&gt;0,TRUE,FALSE)),"")</f>
        <v/>
      </c>
      <c r="AP139" s="17" t="str">
        <f>IFERROR(AND(OR(AO1:AP138,$BK139)=TRUE,IF(SEARCH(AP$1,$A139)&gt;0,TRUE,FALSE)),"")</f>
        <v/>
      </c>
      <c r="AQ139" s="17" t="str">
        <f>IFERROR(AND(OR(AO1:AQ138,$BK139)=TRUE,IF(SEARCH(AQ$1,$A139)&gt;0,TRUE,FALSE)),"")</f>
        <v/>
      </c>
      <c r="AR139" s="17" t="str">
        <f>IFERROR(AND(OR(AO1:AR138,$BK139)=TRUE,IF(SEARCH(AR$1,$A139)&gt;0,TRUE,FALSE)),"")</f>
        <v/>
      </c>
      <c r="AS139" s="17" t="str">
        <f>IFERROR(AND(OR(AO1:AS138,$BK139)=TRUE,IF(SEARCH(AS$1,$A139)&gt;0,TRUE,FALSE)),"")</f>
        <v/>
      </c>
      <c r="AT139" s="17" t="str">
        <f>IFERROR(AND(OR(AO1:AT138,$BK139)=TRUE,IF(SEARCH(AT$1,$A139)&gt;0,TRUE,FALSE)),"")</f>
        <v/>
      </c>
      <c r="AU139" s="17" t="str">
        <f>IFERROR(AND(OR(AO1:AU138,$BK139)=TRUE,IF(SEARCH(AU$1,$A139)&gt;0,TRUE,FALSE)),"")</f>
        <v/>
      </c>
      <c r="AV139" s="17" t="str">
        <f>IFERROR(AND(OR(AO1:AV138,$BK139)=TRUE,IF(SEARCH(AV$1,$A139)&gt;0,TRUE,FALSE)),"")</f>
        <v/>
      </c>
      <c r="AW139" s="17" t="str">
        <f>IFERROR(AND(OR(AO1:AW138,$BK139)=TRUE,IF(SEARCH(AW$1,$A139)&gt;0,TRUE,FALSE)),"")</f>
        <v/>
      </c>
      <c r="AX139" s="17" t="str">
        <f>IFERROR(AND(OR(AO1:AX138,$BK139)=TRUE,IF(SEARCH(AX$1,$A139)&gt;0,TRUE,FALSE)),"")</f>
        <v/>
      </c>
      <c r="AY139" s="17" t="str">
        <f>IFERROR(AND(OR(AO1:AY138,$BK139)=TRUE,IF(SEARCH(AY$1,$A139)&gt;0,TRUE,FALSE)),"")</f>
        <v/>
      </c>
      <c r="AZ139" s="17" t="str">
        <f>IFERROR(AND(OR(AO1:AZ138,$BK139)=TRUE,IF(SEARCH(AZ$1,$A139)&gt;0,TRUE,FALSE)),"")</f>
        <v/>
      </c>
      <c r="BA139" s="17" t="str">
        <f>IFERROR(AND(OR(AO1:BA138,$BK139)=TRUE,IF(SEARCH(BA$1,$A139)&gt;0,TRUE,FALSE)),"")</f>
        <v/>
      </c>
      <c r="BB139" s="17" t="str">
        <f>IFERROR(AND(OR(AO1:BB138,$BK139)=TRUE,IF(SEARCH(BB$1,$A139)&gt;0,TRUE,FALSE)),"")</f>
        <v/>
      </c>
      <c r="BC139" s="17" t="str">
        <f>IFERROR(AND(OR(AO1:BC138,$BK139)=TRUE,IF(SEARCH(BC$1,$A139)&gt;0,TRUE,FALSE)),"")</f>
        <v/>
      </c>
      <c r="BD139" s="17" t="str">
        <f>IFERROR(AND(OR(AO1:BD138,$BK139)=TRUE,IF(SEARCH(BD$1,$A139)&gt;0,TRUE,FALSE)),"")</f>
        <v/>
      </c>
      <c r="BE139" s="17" t="str">
        <f>IFERROR(AND(OR(AO1:BE138,$BK139)=TRUE,IF(SEARCH(BE$1,$A139)&gt;0,TRUE,FALSE)),"")</f>
        <v/>
      </c>
      <c r="BF139" s="17" t="str">
        <f>IFERROR(AND(OR(AO1:BF138,$BK139)=TRUE,IF(SEARCH(BF$1,$A139)&gt;0,TRUE,FALSE)),"")</f>
        <v/>
      </c>
      <c r="BG139" s="17" t="str">
        <f>IFERROR(AND(OR(AO1:BG138,$BK139)=TRUE,IF(SEARCH(BG$1,$A139)&gt;0,TRUE,FALSE)),"")</f>
        <v/>
      </c>
      <c r="BH139" s="17" t="str">
        <f>IFERROR(AND(OR(AO1:BH138,$BK139)=TRUE,IF(SEARCH(BH$1,$A139)&gt;0,TRUE,FALSE)),"")</f>
        <v/>
      </c>
      <c r="BI139" s="17">
        <f t="shared" si="10"/>
        <v>0</v>
      </c>
      <c r="BJ139" s="17" t="b">
        <f t="shared" si="11"/>
        <v>0</v>
      </c>
      <c r="BK139" s="17" t="b">
        <f t="shared" si="12"/>
        <v>0</v>
      </c>
      <c r="BL139" s="17" t="b">
        <f t="shared" si="13"/>
        <v>0</v>
      </c>
      <c r="BM139" s="17" t="b">
        <f>IF(D139&gt;INDEX('Overview (RESPONSES REQUIRED)'!$F$60:$F$63,MATCH(E139,'Overview (RESPONSES REQUIRED)'!$B$60:$B$63,0)),FALSE,TRUE)</f>
        <v>0</v>
      </c>
      <c r="BN139" s="17" t="b">
        <f>IF(INDEX('Overview (RESPONSES REQUIRED)'!$D$60:$D$63,MATCH(E139,'Overview (RESPONSES REQUIRED)'!$B$60:$B$63,0)) = "Y", TRUE, FALSE)</f>
        <v>0</v>
      </c>
      <c r="BO139" s="17" t="str">
        <f t="shared" si="14"/>
        <v>N</v>
      </c>
    </row>
    <row r="140" spans="1:67" ht="15" x14ac:dyDescent="0.15">
      <c r="A140" s="17" t="s">
        <v>2563</v>
      </c>
      <c r="B140" s="17">
        <v>2</v>
      </c>
      <c r="C140" s="17">
        <v>2</v>
      </c>
      <c r="D140" s="17">
        <v>16</v>
      </c>
      <c r="E140" s="17" t="s">
        <v>2458</v>
      </c>
      <c r="F140" s="17" t="str">
        <f>IF('ENDC-NRCA'!S143="Y", "Y", IF('ENDC-NRCA'!S143="N", "N", 0))</f>
        <v>N</v>
      </c>
      <c r="G140" s="17" t="str">
        <f>IFERROR(AND(OR(G1:H139,$BK140)=TRUE,IF(SEARCH(G$1,$A140)&gt;0,TRUE,FALSE)),"")</f>
        <v/>
      </c>
      <c r="H140" s="17" t="str">
        <f>IFERROR(AND(OR(H1:H139,$BK140)=TRUE,IF(SEARCH(H$1,$A140)&gt;0,TRUE,FALSE)),"")</f>
        <v/>
      </c>
      <c r="I140" s="17" t="str">
        <f>IFERROR(AND(OR(I1:L139,$BK140)=TRUE,IF(SEARCH(I$1,$A140)&gt;0,TRUE,FALSE)),"")</f>
        <v/>
      </c>
      <c r="J140" s="17" t="str">
        <f>IFERROR(AND(OR(J1:L139,$BK140)=TRUE,IF(SEARCH(J$1,$A140)&gt;0,TRUE,FALSE)),"")</f>
        <v/>
      </c>
      <c r="K140" s="17" t="str">
        <f>IFERROR(AND(OR(K1:L139,$BK140)=TRUE,IF(SEARCH(K$1,$A140)&gt;0,TRUE,FALSE)),"")</f>
        <v/>
      </c>
      <c r="L140" s="17" t="b">
        <f>IFERROR(AND(OR(L1:L139,$BK140)=TRUE,IF(SEARCH(L$1,$A140)&gt;0,TRUE,FALSE)),"")</f>
        <v>0</v>
      </c>
      <c r="M140" s="17" t="str">
        <f>IFERROR(AND(OR(M1:M139,$BK140)=TRUE,IF(SEARCH(M$1,$A140)&gt;0,TRUE,FALSE)),"")</f>
        <v/>
      </c>
      <c r="N140" s="17" t="str">
        <f>IFERROR(AND(OR(N1:Q139,$BK140)=TRUE,IF(SEARCH(N$1,$A140)&gt;0,TRUE,FALSE)),"")</f>
        <v/>
      </c>
      <c r="O140" s="17" t="str">
        <f>IFERROR(AND(OR(O1:Q139,$BK140)=TRUE,IF(SEARCH(O$1,$A140)&gt;0,TRUE,FALSE)),"")</f>
        <v/>
      </c>
      <c r="P140" s="17" t="str">
        <f>IFERROR(AND(OR(P1:Q139,$BK140)=TRUE,IF(SEARCH(P$1,$A140)&gt;0,TRUE,FALSE)),"")</f>
        <v/>
      </c>
      <c r="Q140" s="17" t="b">
        <f>IFERROR(AND(OR(Q1:Q139,$BK140)=TRUE,IF(SEARCH(Q$1,$A140)&gt;0,TRUE,FALSE)),"")</f>
        <v>0</v>
      </c>
      <c r="R140" s="17" t="b">
        <f>IFERROR(AND(OR(R1:S139,$BK140)=TRUE,IF(SEARCH(R$1,$A140)&gt;0,TRUE,FALSE)),"")</f>
        <v>0</v>
      </c>
      <c r="S140" s="17" t="str">
        <f>IFERROR(AND(OR(S1:S139,$BK140)=TRUE,IF(SEARCH(S$1,$A140)&gt;0,TRUE,FALSE)),"")</f>
        <v/>
      </c>
      <c r="T140" s="17" t="str">
        <f>IFERROR(AND(OR(T1:T139,$BK140)=TRUE,IF(SEARCH(T$1,$A140)&gt;0,TRUE,FALSE)),"")</f>
        <v/>
      </c>
      <c r="U140" s="17" t="str">
        <f>IFERROR(AND(OR(U1:V139,$BK140)=TRUE,IF(SEARCH(U$1,$A140)&gt;0,TRUE,FALSE)),"")</f>
        <v/>
      </c>
      <c r="V140" s="17" t="str">
        <f>IFERROR(AND(OR(V1:V139,$BK140)=TRUE,IF(SEARCH(V$1,$A140)&gt;0,TRUE,FALSE)),"")</f>
        <v/>
      </c>
      <c r="W140" s="17" t="str">
        <f>IFERROR(AND(OR(W1:Z139,$BK140)=TRUE,IF(SEARCH(W$1,$A140)&gt;0,TRUE,FALSE)),"")</f>
        <v/>
      </c>
      <c r="X140" s="17" t="str">
        <f>IFERROR(AND(OR(X1:Z139,$BK140)=TRUE,IF(SEARCH(X$1,$A140)&gt;0,TRUE,FALSE)),"")</f>
        <v/>
      </c>
      <c r="Y140" s="17" t="str">
        <f>IFERROR(AND(OR(Y1:Z139,$BK140)=TRUE,IF(SEARCH(Y$1,$A140)&gt;0,TRUE,FALSE)),"")</f>
        <v/>
      </c>
      <c r="Z140" s="17" t="str">
        <f>IFERROR(AND(OR(Z1:Z139,$BK140)=TRUE,IF(SEARCH(Z$1,$A140)&gt;0,TRUE,FALSE)),"")</f>
        <v/>
      </c>
      <c r="AA140" s="17" t="str">
        <f>IFERROR(AND(OR(AA1:AA139,$BK140)=TRUE,IF(SEARCH(AA$1,$A140)&gt;0,TRUE,FALSE)),"")</f>
        <v/>
      </c>
      <c r="AB140" s="17" t="str">
        <f>IFERROR(AND(OR(AB1:AE139,$BK140)=TRUE,IF(SEARCH(AB$1,$A140)&gt;0,TRUE,FALSE)),"")</f>
        <v/>
      </c>
      <c r="AC140" s="17" t="str">
        <f>IFERROR(AND(OR(AC1:AE139,$BK140)=TRUE,IF(SEARCH(AC$1,$A140)&gt;0,TRUE,FALSE)),"")</f>
        <v/>
      </c>
      <c r="AD140" s="17" t="str">
        <f>IFERROR(AND(OR(AD1:AE139,$BK140)=TRUE,IF(SEARCH(AD$1,$A140)&gt;0,TRUE,FALSE)),"")</f>
        <v/>
      </c>
      <c r="AE140" s="17" t="str">
        <f>IFERROR(AND(OR(AE1:AE139,$BK140)=TRUE,IF(SEARCH(AE$1,$A140)&gt;0,TRUE,FALSE)),"")</f>
        <v/>
      </c>
      <c r="AF140" s="17" t="b">
        <f>IFERROR(AND(OR(AF1:AG139,$BK140)=TRUE,IF(SEARCH(AF$1,$A140)&gt;0,TRUE,FALSE)),"")</f>
        <v>0</v>
      </c>
      <c r="AG140" s="17" t="str">
        <f>IFERROR(AND(OR(AG1:AG139,$BK140)=TRUE,IF(SEARCH(AG$1,$A140)&gt;0,TRUE,FALSE)),"")</f>
        <v/>
      </c>
      <c r="AH140" s="17" t="str">
        <f>IFERROR(AND(OR(AH1:AH139,$BK140)=TRUE,IF(SEARCH(AH$1,$A140)&gt;0,TRUE,FALSE)),"")</f>
        <v/>
      </c>
      <c r="AI140" s="17" t="b">
        <f>IFERROR(AND(OR(AI1:AL139,$BK140)=TRUE,IF(SEARCH(AI$1,$A140)&gt;0,TRUE,FALSE)),"")</f>
        <v>0</v>
      </c>
      <c r="AJ140" s="17" t="str">
        <f>IFERROR(AND(OR(AJ1:AL139,$BK140)=TRUE,IF(SEARCH(AJ$1,$A140)&gt;0,TRUE,FALSE)),"")</f>
        <v/>
      </c>
      <c r="AK140" s="17" t="str">
        <f>IFERROR(AND(OR(AK1:AL139,$BK140)=TRUE,IF(SEARCH(AK$1,$A140)&gt;0,TRUE,FALSE)),"")</f>
        <v/>
      </c>
      <c r="AL140" s="17" t="str">
        <f>IFERROR(AND(OR(AL1:AL139,$BK140)=TRUE,IF(SEARCH(AL$1,$A140)&gt;0,TRUE,FALSE)),"")</f>
        <v/>
      </c>
      <c r="AM140" s="17" t="str">
        <f>IFERROR(AND(OR(AM1:AO139,$BK140)=TRUE,IF(SEARCH(AM$1,$A140)&gt;0,TRUE,FALSE)),"")</f>
        <v/>
      </c>
      <c r="AN140" s="17" t="str">
        <f>IFERROR(AND(OR(AN1:AO139,$BK140)=TRUE,IF(SEARCH(AN$1,$A140)&gt;0,TRUE,FALSE)),"")</f>
        <v/>
      </c>
      <c r="AO140" s="17" t="str">
        <f>IFERROR(AND(OR(AO1:AO139,$BK140)=TRUE,IF(SEARCH(AO$1,$A140)&gt;0,TRUE,FALSE)),"")</f>
        <v/>
      </c>
      <c r="AP140" s="17" t="str">
        <f>IFERROR(AND(OR(AO1:AP139,$BK140)=TRUE,IF(SEARCH(AP$1,$A140)&gt;0,TRUE,FALSE)),"")</f>
        <v/>
      </c>
      <c r="AQ140" s="17" t="str">
        <f>IFERROR(AND(OR(AO1:AQ139,$BK140)=TRUE,IF(SEARCH(AQ$1,$A140)&gt;0,TRUE,FALSE)),"")</f>
        <v/>
      </c>
      <c r="AR140" s="17" t="str">
        <f>IFERROR(AND(OR(AO1:AR139,$BK140)=TRUE,IF(SEARCH(AR$1,$A140)&gt;0,TRUE,FALSE)),"")</f>
        <v/>
      </c>
      <c r="AS140" s="17" t="str">
        <f>IFERROR(AND(OR(AO1:AS139,$BK140)=TRUE,IF(SEARCH(AS$1,$A140)&gt;0,TRUE,FALSE)),"")</f>
        <v/>
      </c>
      <c r="AT140" s="17" t="str">
        <f>IFERROR(AND(OR(AO1:AT139,$BK140)=TRUE,IF(SEARCH(AT$1,$A140)&gt;0,TRUE,FALSE)),"")</f>
        <v/>
      </c>
      <c r="AU140" s="17" t="str">
        <f>IFERROR(AND(OR(AO1:AU139,$BK140)=TRUE,IF(SEARCH(AU$1,$A140)&gt;0,TRUE,FALSE)),"")</f>
        <v/>
      </c>
      <c r="AV140" s="17" t="str">
        <f>IFERROR(AND(OR(AO1:AV139,$BK140)=TRUE,IF(SEARCH(AV$1,$A140)&gt;0,TRUE,FALSE)),"")</f>
        <v/>
      </c>
      <c r="AW140" s="17" t="str">
        <f>IFERROR(AND(OR(AO1:AW139,$BK140)=TRUE,IF(SEARCH(AW$1,$A140)&gt;0,TRUE,FALSE)),"")</f>
        <v/>
      </c>
      <c r="AX140" s="17" t="str">
        <f>IFERROR(AND(OR(AO1:AX139,$BK140)=TRUE,IF(SEARCH(AX$1,$A140)&gt;0,TRUE,FALSE)),"")</f>
        <v/>
      </c>
      <c r="AY140" s="17" t="str">
        <f>IFERROR(AND(OR(AO1:AY139,$BK140)=TRUE,IF(SEARCH(AY$1,$A140)&gt;0,TRUE,FALSE)),"")</f>
        <v/>
      </c>
      <c r="AZ140" s="17" t="str">
        <f>IFERROR(AND(OR(AO1:AZ139,$BK140)=TRUE,IF(SEARCH(AZ$1,$A140)&gt;0,TRUE,FALSE)),"")</f>
        <v/>
      </c>
      <c r="BA140" s="17" t="str">
        <f>IFERROR(AND(OR(AO1:BA139,$BK140)=TRUE,IF(SEARCH(BA$1,$A140)&gt;0,TRUE,FALSE)),"")</f>
        <v/>
      </c>
      <c r="BB140" s="17" t="str">
        <f>IFERROR(AND(OR(AO1:BB139,$BK140)=TRUE,IF(SEARCH(BB$1,$A140)&gt;0,TRUE,FALSE)),"")</f>
        <v/>
      </c>
      <c r="BC140" s="17" t="str">
        <f>IFERROR(AND(OR(AO1:BC139,$BK140)=TRUE,IF(SEARCH(BC$1,$A140)&gt;0,TRUE,FALSE)),"")</f>
        <v/>
      </c>
      <c r="BD140" s="17" t="str">
        <f>IFERROR(AND(OR(AO1:BD139,$BK140)=TRUE,IF(SEARCH(BD$1,$A140)&gt;0,TRUE,FALSE)),"")</f>
        <v/>
      </c>
      <c r="BE140" s="17" t="str">
        <f>IFERROR(AND(OR(AO1:BE139,$BK140)=TRUE,IF(SEARCH(BE$1,$A140)&gt;0,TRUE,FALSE)),"")</f>
        <v/>
      </c>
      <c r="BF140" s="17" t="str">
        <f>IFERROR(AND(OR(AO1:BF139,$BK140)=TRUE,IF(SEARCH(BF$1,$A140)&gt;0,TRUE,FALSE)),"")</f>
        <v/>
      </c>
      <c r="BG140" s="17" t="str">
        <f>IFERROR(AND(OR(AO1:BG139,$BK140)=TRUE,IF(SEARCH(BG$1,$A140)&gt;0,TRUE,FALSE)),"")</f>
        <v/>
      </c>
      <c r="BH140" s="17" t="str">
        <f>IFERROR(AND(OR(AO1:BH139,$BK140)=TRUE,IF(SEARCH(BH$1,$A140)&gt;0,TRUE,FALSE)),"")</f>
        <v/>
      </c>
      <c r="BI140" s="17">
        <f t="shared" si="10"/>
        <v>0</v>
      </c>
      <c r="BJ140" s="17" t="b">
        <f t="shared" si="11"/>
        <v>0</v>
      </c>
      <c r="BK140" s="17" t="b">
        <f t="shared" si="12"/>
        <v>0</v>
      </c>
      <c r="BL140" s="17" t="b">
        <f t="shared" si="13"/>
        <v>0</v>
      </c>
      <c r="BM140" s="17" t="b">
        <f>IF(D140&gt;INDEX('Overview (RESPONSES REQUIRED)'!$F$60:$F$63,MATCH(E140,'Overview (RESPONSES REQUIRED)'!$B$60:$B$63,0)),FALSE,TRUE)</f>
        <v>0</v>
      </c>
      <c r="BN140" s="17" t="b">
        <f>IF(INDEX('Overview (RESPONSES REQUIRED)'!$D$60:$D$63,MATCH(E140,'Overview (RESPONSES REQUIRED)'!$B$60:$B$63,0)) = "Y", TRUE, FALSE)</f>
        <v>0</v>
      </c>
      <c r="BO140" s="17" t="str">
        <f t="shared" si="14"/>
        <v>N</v>
      </c>
    </row>
    <row r="141" spans="1:67" ht="15" x14ac:dyDescent="0.15">
      <c r="A141" s="17" t="s">
        <v>2564</v>
      </c>
      <c r="B141" s="17">
        <v>2</v>
      </c>
      <c r="C141" s="17">
        <v>2</v>
      </c>
      <c r="D141" s="17">
        <v>12</v>
      </c>
      <c r="E141" s="17" t="s">
        <v>2467</v>
      </c>
      <c r="F141" s="17" t="str">
        <f>IF('ENDC-NRCA'!S144="Y", "Y", IF('ENDC-NRCA'!S144="N", "N", 0))</f>
        <v>N</v>
      </c>
      <c r="G141" s="17" t="str">
        <f>IFERROR(AND(OR(G1:H140,$BK141)=TRUE,IF(SEARCH(G$1,$A141)&gt;0,TRUE,FALSE)),"")</f>
        <v/>
      </c>
      <c r="H141" s="17" t="b">
        <f>IFERROR(AND(OR(H1:H140,$BK141)=TRUE,IF(SEARCH(H$1,$A141)&gt;0,TRUE,FALSE)),"")</f>
        <v>0</v>
      </c>
      <c r="I141" s="17" t="str">
        <f>IFERROR(AND(OR(I1:L140,$BK141)=TRUE,IF(SEARCH(I$1,$A141)&gt;0,TRUE,FALSE)),"")</f>
        <v/>
      </c>
      <c r="J141" s="17" t="str">
        <f>IFERROR(AND(OR(J1:L140,$BK141)=TRUE,IF(SEARCH(J$1,$A141)&gt;0,TRUE,FALSE)),"")</f>
        <v/>
      </c>
      <c r="K141" s="17" t="str">
        <f>IFERROR(AND(OR(K1:L140,$BK141)=TRUE,IF(SEARCH(K$1,$A141)&gt;0,TRUE,FALSE)),"")</f>
        <v/>
      </c>
      <c r="L141" s="17" t="b">
        <f>IFERROR(AND(OR(L1:L140,$BK141)=TRUE,IF(SEARCH(L$1,$A141)&gt;0,TRUE,FALSE)),"")</f>
        <v>0</v>
      </c>
      <c r="M141" s="17" t="str">
        <f>IFERROR(AND(OR(M1:M140,$BK141)=TRUE,IF(SEARCH(M$1,$A141)&gt;0,TRUE,FALSE)),"")</f>
        <v/>
      </c>
      <c r="N141" s="17" t="str">
        <f>IFERROR(AND(OR(N1:Q140,$BK141)=TRUE,IF(SEARCH(N$1,$A141)&gt;0,TRUE,FALSE)),"")</f>
        <v/>
      </c>
      <c r="O141" s="17" t="b">
        <f>IFERROR(AND(OR(O1:Q140,$BK141)=TRUE,IF(SEARCH(O$1,$A141)&gt;0,TRUE,FALSE)),"")</f>
        <v>0</v>
      </c>
      <c r="P141" s="17" t="str">
        <f>IFERROR(AND(OR(P1:Q140,$BK141)=TRUE,IF(SEARCH(P$1,$A141)&gt;0,TRUE,FALSE)),"")</f>
        <v/>
      </c>
      <c r="Q141" s="17" t="str">
        <f>IFERROR(AND(OR(Q1:Q140,$BK141)=TRUE,IF(SEARCH(Q$1,$A141)&gt;0,TRUE,FALSE)),"")</f>
        <v/>
      </c>
      <c r="R141" s="17" t="str">
        <f>IFERROR(AND(OR(R1:S140,$BK141)=TRUE,IF(SEARCH(R$1,$A141)&gt;0,TRUE,FALSE)),"")</f>
        <v/>
      </c>
      <c r="S141" s="17" t="str">
        <f>IFERROR(AND(OR(S1:S140,$BK141)=TRUE,IF(SEARCH(S$1,$A141)&gt;0,TRUE,FALSE)),"")</f>
        <v/>
      </c>
      <c r="T141" s="17" t="str">
        <f>IFERROR(AND(OR(T1:T140,$BK141)=TRUE,IF(SEARCH(T$1,$A141)&gt;0,TRUE,FALSE)),"")</f>
        <v/>
      </c>
      <c r="U141" s="17" t="str">
        <f>IFERROR(AND(OR(U1:V140,$BK141)=TRUE,IF(SEARCH(U$1,$A141)&gt;0,TRUE,FALSE)),"")</f>
        <v/>
      </c>
      <c r="V141" s="17" t="str">
        <f>IFERROR(AND(OR(V1:V140,$BK141)=TRUE,IF(SEARCH(V$1,$A141)&gt;0,TRUE,FALSE)),"")</f>
        <v/>
      </c>
      <c r="W141" s="17" t="str">
        <f>IFERROR(AND(OR(W1:Z140,$BK141)=TRUE,IF(SEARCH(W$1,$A141)&gt;0,TRUE,FALSE)),"")</f>
        <v/>
      </c>
      <c r="X141" s="17" t="str">
        <f>IFERROR(AND(OR(X1:Z140,$BK141)=TRUE,IF(SEARCH(X$1,$A141)&gt;0,TRUE,FALSE)),"")</f>
        <v/>
      </c>
      <c r="Y141" s="17" t="str">
        <f>IFERROR(AND(OR(Y1:Z140,$BK141)=TRUE,IF(SEARCH(Y$1,$A141)&gt;0,TRUE,FALSE)),"")</f>
        <v/>
      </c>
      <c r="Z141" s="17" t="str">
        <f>IFERROR(AND(OR(Z1:Z140,$BK141)=TRUE,IF(SEARCH(Z$1,$A141)&gt;0,TRUE,FALSE)),"")</f>
        <v/>
      </c>
      <c r="AA141" s="17" t="str">
        <f>IFERROR(AND(OR(AA1:AA140,$BK141)=TRUE,IF(SEARCH(AA$1,$A141)&gt;0,TRUE,FALSE)),"")</f>
        <v/>
      </c>
      <c r="AB141" s="17" t="str">
        <f>IFERROR(AND(OR(AB1:AE140,$BK141)=TRUE,IF(SEARCH(AB$1,$A141)&gt;0,TRUE,FALSE)),"")</f>
        <v/>
      </c>
      <c r="AC141" s="17" t="b">
        <f>IFERROR(AND(OR(AC1:AE140,$BK141)=TRUE,IF(SEARCH(AC$1,$A141)&gt;0,TRUE,FALSE)),"")</f>
        <v>0</v>
      </c>
      <c r="AD141" s="17" t="str">
        <f>IFERROR(AND(OR(AD1:AE140,$BK141)=TRUE,IF(SEARCH(AD$1,$A141)&gt;0,TRUE,FALSE)),"")</f>
        <v/>
      </c>
      <c r="AE141" s="17" t="str">
        <f>IFERROR(AND(OR(AE1:AE140,$BK141)=TRUE,IF(SEARCH(AE$1,$A141)&gt;0,TRUE,FALSE)),"")</f>
        <v/>
      </c>
      <c r="AF141" s="17" t="str">
        <f>IFERROR(AND(OR(AF1:AG140,$BK141)=TRUE,IF(SEARCH(AF$1,$A141)&gt;0,TRUE,FALSE)),"")</f>
        <v/>
      </c>
      <c r="AG141" s="17" t="str">
        <f>IFERROR(AND(OR(AG1:AG140,$BK141)=TRUE,IF(SEARCH(AG$1,$A141)&gt;0,TRUE,FALSE)),"")</f>
        <v/>
      </c>
      <c r="AH141" s="17" t="str">
        <f>IFERROR(AND(OR(AH1:AH140,$BK141)=TRUE,IF(SEARCH(AH$1,$A141)&gt;0,TRUE,FALSE)),"")</f>
        <v/>
      </c>
      <c r="AI141" s="17" t="b">
        <f>IFERROR(AND(OR(AI1:AL140,$BK141)=TRUE,IF(SEARCH(AI$1,$A141)&gt;0,TRUE,FALSE)),"")</f>
        <v>0</v>
      </c>
      <c r="AJ141" s="17" t="str">
        <f>IFERROR(AND(OR(AJ1:AL140,$BK141)=TRUE,IF(SEARCH(AJ$1,$A141)&gt;0,TRUE,FALSE)),"")</f>
        <v/>
      </c>
      <c r="AK141" s="17" t="str">
        <f>IFERROR(AND(OR(AK1:AL140,$BK141)=TRUE,IF(SEARCH(AK$1,$A141)&gt;0,TRUE,FALSE)),"")</f>
        <v/>
      </c>
      <c r="AL141" s="17" t="str">
        <f>IFERROR(AND(OR(AL1:AL140,$BK141)=TRUE,IF(SEARCH(AL$1,$A141)&gt;0,TRUE,FALSE)),"")</f>
        <v/>
      </c>
      <c r="AM141" s="17" t="str">
        <f>IFERROR(AND(OR(AM1:AO140,$BK141)=TRUE,IF(SEARCH(AM$1,$A141)&gt;0,TRUE,FALSE)),"")</f>
        <v/>
      </c>
      <c r="AN141" s="17" t="str">
        <f>IFERROR(AND(OR(AN1:AO140,$BK141)=TRUE,IF(SEARCH(AN$1,$A141)&gt;0,TRUE,FALSE)),"")</f>
        <v/>
      </c>
      <c r="AO141" s="17" t="str">
        <f>IFERROR(AND(OR(AO1:AO140,$BK141)=TRUE,IF(SEARCH(AO$1,$A141)&gt;0,TRUE,FALSE)),"")</f>
        <v/>
      </c>
      <c r="AP141" s="17" t="str">
        <f>IFERROR(AND(OR(AO1:AP140,$BK141)=TRUE,IF(SEARCH(AP$1,$A141)&gt;0,TRUE,FALSE)),"")</f>
        <v/>
      </c>
      <c r="AQ141" s="17" t="str">
        <f>IFERROR(AND(OR(AO1:AQ140,$BK141)=TRUE,IF(SEARCH(AQ$1,$A141)&gt;0,TRUE,FALSE)),"")</f>
        <v/>
      </c>
      <c r="AR141" s="17" t="str">
        <f>IFERROR(AND(OR(AO1:AR140,$BK141)=TRUE,IF(SEARCH(AR$1,$A141)&gt;0,TRUE,FALSE)),"")</f>
        <v/>
      </c>
      <c r="AS141" s="17" t="str">
        <f>IFERROR(AND(OR(AO1:AS140,$BK141)=TRUE,IF(SEARCH(AS$1,$A141)&gt;0,TRUE,FALSE)),"")</f>
        <v/>
      </c>
      <c r="AT141" s="17" t="str">
        <f>IFERROR(AND(OR(AO1:AT140,$BK141)=TRUE,IF(SEARCH(AT$1,$A141)&gt;0,TRUE,FALSE)),"")</f>
        <v/>
      </c>
      <c r="AU141" s="17" t="str">
        <f>IFERROR(AND(OR(AO1:AU140,$BK141)=TRUE,IF(SEARCH(AU$1,$A141)&gt;0,TRUE,FALSE)),"")</f>
        <v/>
      </c>
      <c r="AV141" s="17" t="str">
        <f>IFERROR(AND(OR(AO1:AV140,$BK141)=TRUE,IF(SEARCH(AV$1,$A141)&gt;0,TRUE,FALSE)),"")</f>
        <v/>
      </c>
      <c r="AW141" s="17" t="str">
        <f>IFERROR(AND(OR(AO1:AW140,$BK141)=TRUE,IF(SEARCH(AW$1,$A141)&gt;0,TRUE,FALSE)),"")</f>
        <v/>
      </c>
      <c r="AX141" s="17" t="str">
        <f>IFERROR(AND(OR(AO1:AX140,$BK141)=TRUE,IF(SEARCH(AX$1,$A141)&gt;0,TRUE,FALSE)),"")</f>
        <v/>
      </c>
      <c r="AY141" s="17" t="str">
        <f>IFERROR(AND(OR(AO1:AY140,$BK141)=TRUE,IF(SEARCH(AY$1,$A141)&gt;0,TRUE,FALSE)),"")</f>
        <v/>
      </c>
      <c r="AZ141" s="17" t="str">
        <f>IFERROR(AND(OR(AO1:AZ140,$BK141)=TRUE,IF(SEARCH(AZ$1,$A141)&gt;0,TRUE,FALSE)),"")</f>
        <v/>
      </c>
      <c r="BA141" s="17" t="str">
        <f>IFERROR(AND(OR(AO1:BA140,$BK141)=TRUE,IF(SEARCH(BA$1,$A141)&gt;0,TRUE,FALSE)),"")</f>
        <v/>
      </c>
      <c r="BB141" s="17" t="str">
        <f>IFERROR(AND(OR(AO1:BB140,$BK141)=TRUE,IF(SEARCH(BB$1,$A141)&gt;0,TRUE,FALSE)),"")</f>
        <v/>
      </c>
      <c r="BC141" s="17" t="str">
        <f>IFERROR(AND(OR(AO1:BC140,$BK141)=TRUE,IF(SEARCH(BC$1,$A141)&gt;0,TRUE,FALSE)),"")</f>
        <v/>
      </c>
      <c r="BD141" s="17" t="str">
        <f>IFERROR(AND(OR(AO1:BD140,$BK141)=TRUE,IF(SEARCH(BD$1,$A141)&gt;0,TRUE,FALSE)),"")</f>
        <v/>
      </c>
      <c r="BE141" s="17" t="str">
        <f>IFERROR(AND(OR(AO1:BE140,$BK141)=TRUE,IF(SEARCH(BE$1,$A141)&gt;0,TRUE,FALSE)),"")</f>
        <v/>
      </c>
      <c r="BF141" s="17" t="str">
        <f>IFERROR(AND(OR(AO1:BF140,$BK141)=TRUE,IF(SEARCH(BF$1,$A141)&gt;0,TRUE,FALSE)),"")</f>
        <v/>
      </c>
      <c r="BG141" s="17" t="str">
        <f>IFERROR(AND(OR(AO1:BG140,$BK141)=TRUE,IF(SEARCH(BG$1,$A141)&gt;0,TRUE,FALSE)),"")</f>
        <v/>
      </c>
      <c r="BH141" s="17" t="str">
        <f>IFERROR(AND(OR(AO1:BH140,$BK141)=TRUE,IF(SEARCH(BH$1,$A141)&gt;0,TRUE,FALSE)),"")</f>
        <v/>
      </c>
      <c r="BI141" s="17">
        <f t="shared" si="10"/>
        <v>0</v>
      </c>
      <c r="BJ141" s="17" t="b">
        <f t="shared" si="11"/>
        <v>0</v>
      </c>
      <c r="BK141" s="17" t="b">
        <f t="shared" si="12"/>
        <v>0</v>
      </c>
      <c r="BL141" s="17" t="b">
        <f t="shared" si="13"/>
        <v>0</v>
      </c>
      <c r="BM141" s="17" t="b">
        <f>IF(D141&gt;INDEX('Overview (RESPONSES REQUIRED)'!$F$60:$F$63,MATCH(E141,'Overview (RESPONSES REQUIRED)'!$B$60:$B$63,0)),FALSE,TRUE)</f>
        <v>0</v>
      </c>
      <c r="BN141" s="17" t="b">
        <f>IF(INDEX('Overview (RESPONSES REQUIRED)'!$D$60:$D$63,MATCH(E141,'Overview (RESPONSES REQUIRED)'!$B$60:$B$63,0)) = "Y", TRUE, FALSE)</f>
        <v>0</v>
      </c>
      <c r="BO141" s="17" t="str">
        <f t="shared" si="14"/>
        <v>N</v>
      </c>
    </row>
    <row r="142" spans="1:67" ht="15" x14ac:dyDescent="0.15">
      <c r="A142" s="17" t="s">
        <v>2565</v>
      </c>
      <c r="B142" s="17">
        <v>2</v>
      </c>
      <c r="C142" s="17">
        <v>2</v>
      </c>
      <c r="D142" s="17">
        <v>12</v>
      </c>
      <c r="E142" s="17" t="s">
        <v>2424</v>
      </c>
      <c r="F142" s="17" t="str">
        <f>IF('ENDC-NRCA'!S145="Y", "Y", IF('ENDC-NRCA'!S145="N", "N", 0))</f>
        <v>N</v>
      </c>
      <c r="G142" s="17" t="str">
        <f>IFERROR(AND(OR(G1:H141,$BK142)=TRUE,IF(SEARCH(G$1,$A142)&gt;0,TRUE,FALSE)),"")</f>
        <v/>
      </c>
      <c r="H142" s="17" t="str">
        <f>IFERROR(AND(OR(H1:H141,$BK142)=TRUE,IF(SEARCH(H$1,$A142)&gt;0,TRUE,FALSE)),"")</f>
        <v/>
      </c>
      <c r="I142" s="17" t="str">
        <f>IFERROR(AND(OR(I1:L141,$BK142)=TRUE,IF(SEARCH(I$1,$A142)&gt;0,TRUE,FALSE)),"")</f>
        <v/>
      </c>
      <c r="J142" s="17" t="str">
        <f>IFERROR(AND(OR(J1:L141,$BK142)=TRUE,IF(SEARCH(J$1,$A142)&gt;0,TRUE,FALSE)),"")</f>
        <v/>
      </c>
      <c r="K142" s="17" t="b">
        <f>IFERROR(AND(OR(K1:L141,$BK142)=TRUE,IF(SEARCH(K$1,$A142)&gt;0,TRUE,FALSE)),"")</f>
        <v>0</v>
      </c>
      <c r="L142" s="17" t="str">
        <f>IFERROR(AND(OR(L1:L141,$BK142)=TRUE,IF(SEARCH(L$1,$A142)&gt;0,TRUE,FALSE)),"")</f>
        <v/>
      </c>
      <c r="M142" s="17" t="b">
        <f>IFERROR(AND(OR(M1:M141,$BK142)=TRUE,IF(SEARCH(M$1,$A142)&gt;0,TRUE,FALSE)),"")</f>
        <v>0</v>
      </c>
      <c r="N142" s="17" t="str">
        <f>IFERROR(AND(OR(N1:Q141,$BK142)=TRUE,IF(SEARCH(N$1,$A142)&gt;0,TRUE,FALSE)),"")</f>
        <v/>
      </c>
      <c r="O142" s="17" t="str">
        <f>IFERROR(AND(OR(O1:Q141,$BK142)=TRUE,IF(SEARCH(O$1,$A142)&gt;0,TRUE,FALSE)),"")</f>
        <v/>
      </c>
      <c r="P142" s="17" t="str">
        <f>IFERROR(AND(OR(P1:Q141,$BK142)=TRUE,IF(SEARCH(P$1,$A142)&gt;0,TRUE,FALSE)),"")</f>
        <v/>
      </c>
      <c r="Q142" s="17" t="b">
        <f>IFERROR(AND(OR(Q1:Q141,$BK142)=TRUE,IF(SEARCH(Q$1,$A142)&gt;0,TRUE,FALSE)),"")</f>
        <v>0</v>
      </c>
      <c r="R142" s="17" t="str">
        <f>IFERROR(AND(OR(R1:S141,$BK142)=TRUE,IF(SEARCH(R$1,$A142)&gt;0,TRUE,FALSE)),"")</f>
        <v/>
      </c>
      <c r="S142" s="17" t="str">
        <f>IFERROR(AND(OR(S1:S141,$BK142)=TRUE,IF(SEARCH(S$1,$A142)&gt;0,TRUE,FALSE)),"")</f>
        <v/>
      </c>
      <c r="T142" s="17" t="str">
        <f>IFERROR(AND(OR(T1:T141,$BK142)=TRUE,IF(SEARCH(T$1,$A142)&gt;0,TRUE,FALSE)),"")</f>
        <v/>
      </c>
      <c r="U142" s="17" t="str">
        <f>IFERROR(AND(OR(U1:V141,$BK142)=TRUE,IF(SEARCH(U$1,$A142)&gt;0,TRUE,FALSE)),"")</f>
        <v/>
      </c>
      <c r="V142" s="17" t="str">
        <f>IFERROR(AND(OR(V1:V141,$BK142)=TRUE,IF(SEARCH(V$1,$A142)&gt;0,TRUE,FALSE)),"")</f>
        <v/>
      </c>
      <c r="W142" s="17" t="str">
        <f>IFERROR(AND(OR(W1:Z141,$BK142)=TRUE,IF(SEARCH(W$1,$A142)&gt;0,TRUE,FALSE)),"")</f>
        <v/>
      </c>
      <c r="X142" s="17" t="str">
        <f>IFERROR(AND(OR(X1:Z141,$BK142)=TRUE,IF(SEARCH(X$1,$A142)&gt;0,TRUE,FALSE)),"")</f>
        <v/>
      </c>
      <c r="Y142" s="17" t="str">
        <f>IFERROR(AND(OR(Y1:Z141,$BK142)=TRUE,IF(SEARCH(Y$1,$A142)&gt;0,TRUE,FALSE)),"")</f>
        <v/>
      </c>
      <c r="Z142" s="17" t="str">
        <f>IFERROR(AND(OR(Z1:Z141,$BK142)=TRUE,IF(SEARCH(Z$1,$A142)&gt;0,TRUE,FALSE)),"")</f>
        <v/>
      </c>
      <c r="AA142" s="17" t="b">
        <f>IFERROR(AND(OR(AA1:AA141,$BK142)=TRUE,IF(SEARCH(AA$1,$A142)&gt;0,TRUE,FALSE)),"")</f>
        <v>0</v>
      </c>
      <c r="AB142" s="17" t="str">
        <f>IFERROR(AND(OR(AB1:AE141,$BK142)=TRUE,IF(SEARCH(AB$1,$A142)&gt;0,TRUE,FALSE)),"")</f>
        <v/>
      </c>
      <c r="AC142" s="17" t="str">
        <f>IFERROR(AND(OR(AC1:AE141,$BK142)=TRUE,IF(SEARCH(AC$1,$A142)&gt;0,TRUE,FALSE)),"")</f>
        <v/>
      </c>
      <c r="AD142" s="17" t="str">
        <f>IFERROR(AND(OR(AD1:AE141,$BK142)=TRUE,IF(SEARCH(AD$1,$A142)&gt;0,TRUE,FALSE)),"")</f>
        <v/>
      </c>
      <c r="AE142" s="17" t="str">
        <f>IFERROR(AND(OR(AE1:AE141,$BK142)=TRUE,IF(SEARCH(AE$1,$A142)&gt;0,TRUE,FALSE)),"")</f>
        <v/>
      </c>
      <c r="AF142" s="17" t="str">
        <f>IFERROR(AND(OR(AF1:AG141,$BK142)=TRUE,IF(SEARCH(AF$1,$A142)&gt;0,TRUE,FALSE)),"")</f>
        <v/>
      </c>
      <c r="AG142" s="17" t="str">
        <f>IFERROR(AND(OR(AG1:AG141,$BK142)=TRUE,IF(SEARCH(AG$1,$A142)&gt;0,TRUE,FALSE)),"")</f>
        <v/>
      </c>
      <c r="AH142" s="17" t="str">
        <f>IFERROR(AND(OR(AH1:AH141,$BK142)=TRUE,IF(SEARCH(AH$1,$A142)&gt;0,TRUE,FALSE)),"")</f>
        <v/>
      </c>
      <c r="AI142" s="17" t="b">
        <f>IFERROR(AND(OR(AI1:AL141,$BK142)=TRUE,IF(SEARCH(AI$1,$A142)&gt;0,TRUE,FALSE)),"")</f>
        <v>0</v>
      </c>
      <c r="AJ142" s="17" t="str">
        <f>IFERROR(AND(OR(AJ1:AL141,$BK142)=TRUE,IF(SEARCH(AJ$1,$A142)&gt;0,TRUE,FALSE)),"")</f>
        <v/>
      </c>
      <c r="AK142" s="17" t="str">
        <f>IFERROR(AND(OR(AK1:AL141,$BK142)=TRUE,IF(SEARCH(AK$1,$A142)&gt;0,TRUE,FALSE)),"")</f>
        <v/>
      </c>
      <c r="AL142" s="17" t="str">
        <f>IFERROR(AND(OR(AL1:AL141,$BK142)=TRUE,IF(SEARCH(AL$1,$A142)&gt;0,TRUE,FALSE)),"")</f>
        <v/>
      </c>
      <c r="AM142" s="17" t="str">
        <f>IFERROR(AND(OR(AM1:AO141,$BK142)=TRUE,IF(SEARCH(AM$1,$A142)&gt;0,TRUE,FALSE)),"")</f>
        <v/>
      </c>
      <c r="AN142" s="17" t="str">
        <f>IFERROR(AND(OR(AN1:AO141,$BK142)=TRUE,IF(SEARCH(AN$1,$A142)&gt;0,TRUE,FALSE)),"")</f>
        <v/>
      </c>
      <c r="AO142" s="17" t="str">
        <f>IFERROR(AND(OR(AO1:AO141,$BK142)=TRUE,IF(SEARCH(AO$1,$A142)&gt;0,TRUE,FALSE)),"")</f>
        <v/>
      </c>
      <c r="AP142" s="17" t="str">
        <f>IFERROR(AND(OR(AO1:AP141,$BK142)=TRUE,IF(SEARCH(AP$1,$A142)&gt;0,TRUE,FALSE)),"")</f>
        <v/>
      </c>
      <c r="AQ142" s="17" t="str">
        <f>IFERROR(AND(OR(AO1:AQ141,$BK142)=TRUE,IF(SEARCH(AQ$1,$A142)&gt;0,TRUE,FALSE)),"")</f>
        <v/>
      </c>
      <c r="AR142" s="17" t="str">
        <f>IFERROR(AND(OR(AO1:AR141,$BK142)=TRUE,IF(SEARCH(AR$1,$A142)&gt;0,TRUE,FALSE)),"")</f>
        <v/>
      </c>
      <c r="AS142" s="17" t="str">
        <f>IFERROR(AND(OR(AO1:AS141,$BK142)=TRUE,IF(SEARCH(AS$1,$A142)&gt;0,TRUE,FALSE)),"")</f>
        <v/>
      </c>
      <c r="AT142" s="17" t="str">
        <f>IFERROR(AND(OR(AO1:AT141,$BK142)=TRUE,IF(SEARCH(AT$1,$A142)&gt;0,TRUE,FALSE)),"")</f>
        <v/>
      </c>
      <c r="AU142" s="17" t="str">
        <f>IFERROR(AND(OR(AO1:AU141,$BK142)=TRUE,IF(SEARCH(AU$1,$A142)&gt;0,TRUE,FALSE)),"")</f>
        <v/>
      </c>
      <c r="AV142" s="17" t="str">
        <f>IFERROR(AND(OR(AO1:AV141,$BK142)=TRUE,IF(SEARCH(AV$1,$A142)&gt;0,TRUE,FALSE)),"")</f>
        <v/>
      </c>
      <c r="AW142" s="17" t="str">
        <f>IFERROR(AND(OR(AO1:AW141,$BK142)=TRUE,IF(SEARCH(AW$1,$A142)&gt;0,TRUE,FALSE)),"")</f>
        <v/>
      </c>
      <c r="AX142" s="17" t="str">
        <f>IFERROR(AND(OR(AO1:AX141,$BK142)=TRUE,IF(SEARCH(AX$1,$A142)&gt;0,TRUE,FALSE)),"")</f>
        <v/>
      </c>
      <c r="AY142" s="17" t="str">
        <f>IFERROR(AND(OR(AO1:AY141,$BK142)=TRUE,IF(SEARCH(AY$1,$A142)&gt;0,TRUE,FALSE)),"")</f>
        <v/>
      </c>
      <c r="AZ142" s="17" t="str">
        <f>IFERROR(AND(OR(AO1:AZ141,$BK142)=TRUE,IF(SEARCH(AZ$1,$A142)&gt;0,TRUE,FALSE)),"")</f>
        <v/>
      </c>
      <c r="BA142" s="17" t="str">
        <f>IFERROR(AND(OR(AO1:BA141,$BK142)=TRUE,IF(SEARCH(BA$1,$A142)&gt;0,TRUE,FALSE)),"")</f>
        <v/>
      </c>
      <c r="BB142" s="17" t="str">
        <f>IFERROR(AND(OR(AO1:BB141,$BK142)=TRUE,IF(SEARCH(BB$1,$A142)&gt;0,TRUE,FALSE)),"")</f>
        <v/>
      </c>
      <c r="BC142" s="17" t="str">
        <f>IFERROR(AND(OR(AO1:BC141,$BK142)=TRUE,IF(SEARCH(BC$1,$A142)&gt;0,TRUE,FALSE)),"")</f>
        <v/>
      </c>
      <c r="BD142" s="17" t="str">
        <f>IFERROR(AND(OR(AO1:BD141,$BK142)=TRUE,IF(SEARCH(BD$1,$A142)&gt;0,TRUE,FALSE)),"")</f>
        <v/>
      </c>
      <c r="BE142" s="17" t="str">
        <f>IFERROR(AND(OR(AO1:BE141,$BK142)=TRUE,IF(SEARCH(BE$1,$A142)&gt;0,TRUE,FALSE)),"")</f>
        <v/>
      </c>
      <c r="BF142" s="17" t="str">
        <f>IFERROR(AND(OR(AO1:BF141,$BK142)=TRUE,IF(SEARCH(BF$1,$A142)&gt;0,TRUE,FALSE)),"")</f>
        <v/>
      </c>
      <c r="BG142" s="17" t="str">
        <f>IFERROR(AND(OR(AO1:BG141,$BK142)=TRUE,IF(SEARCH(BG$1,$A142)&gt;0,TRUE,FALSE)),"")</f>
        <v/>
      </c>
      <c r="BH142" s="17" t="str">
        <f>IFERROR(AND(OR(AO1:BH141,$BK142)=TRUE,IF(SEARCH(BH$1,$A142)&gt;0,TRUE,FALSE)),"")</f>
        <v/>
      </c>
      <c r="BI142" s="17">
        <f t="shared" si="10"/>
        <v>0</v>
      </c>
      <c r="BJ142" s="17" t="b">
        <f t="shared" si="11"/>
        <v>0</v>
      </c>
      <c r="BK142" s="17" t="b">
        <f t="shared" si="12"/>
        <v>0</v>
      </c>
      <c r="BL142" s="17" t="b">
        <f t="shared" si="13"/>
        <v>0</v>
      </c>
      <c r="BM142" s="17" t="b">
        <f>IF(D142&gt;INDEX('Overview (RESPONSES REQUIRED)'!$F$60:$F$63,MATCH(E142,'Overview (RESPONSES REQUIRED)'!$B$60:$B$63,0)),FALSE,TRUE)</f>
        <v>0</v>
      </c>
      <c r="BN142" s="17" t="b">
        <f>IF(INDEX('Overview (RESPONSES REQUIRED)'!$D$60:$D$63,MATCH(E142,'Overview (RESPONSES REQUIRED)'!$B$60:$B$63,0)) = "Y", TRUE, FALSE)</f>
        <v>0</v>
      </c>
      <c r="BO142" s="17" t="str">
        <f t="shared" si="14"/>
        <v>N</v>
      </c>
    </row>
    <row r="143" spans="1:67" ht="15" x14ac:dyDescent="0.15">
      <c r="A143" s="17" t="s">
        <v>2566</v>
      </c>
      <c r="B143" s="17">
        <v>2</v>
      </c>
      <c r="C143" s="17">
        <v>2</v>
      </c>
      <c r="D143" s="17">
        <v>12</v>
      </c>
      <c r="E143" s="17" t="s">
        <v>2458</v>
      </c>
      <c r="F143" s="17" t="str">
        <f>IF('ENDC-NRCA'!S146="Y", "Y", IF('ENDC-NRCA'!S146="N", "N", 0))</f>
        <v>N</v>
      </c>
      <c r="G143" s="17" t="str">
        <f>IFERROR(AND(OR(G1:H142,$BK143)=TRUE,IF(SEARCH(G$1,$A143)&gt;0,TRUE,FALSE)),"")</f>
        <v/>
      </c>
      <c r="H143" s="17" t="str">
        <f>IFERROR(AND(OR(H1:H142,$BK143)=TRUE,IF(SEARCH(H$1,$A143)&gt;0,TRUE,FALSE)),"")</f>
        <v/>
      </c>
      <c r="I143" s="17" t="str">
        <f>IFERROR(AND(OR(I1:L142,$BK143)=TRUE,IF(SEARCH(I$1,$A143)&gt;0,TRUE,FALSE)),"")</f>
        <v/>
      </c>
      <c r="J143" s="17" t="str">
        <f>IFERROR(AND(OR(J1:L142,$BK143)=TRUE,IF(SEARCH(J$1,$A143)&gt;0,TRUE,FALSE)),"")</f>
        <v/>
      </c>
      <c r="K143" s="17" t="b">
        <f>IFERROR(AND(OR(K1:L142,$BK143)=TRUE,IF(SEARCH(K$1,$A143)&gt;0,TRUE,FALSE)),"")</f>
        <v>0</v>
      </c>
      <c r="L143" s="17" t="str">
        <f>IFERROR(AND(OR(L1:L142,$BK143)=TRUE,IF(SEARCH(L$1,$A143)&gt;0,TRUE,FALSE)),"")</f>
        <v/>
      </c>
      <c r="M143" s="17" t="str">
        <f>IFERROR(AND(OR(M1:M142,$BK143)=TRUE,IF(SEARCH(M$1,$A143)&gt;0,TRUE,FALSE)),"")</f>
        <v/>
      </c>
      <c r="N143" s="17" t="str">
        <f>IFERROR(AND(OR(N1:Q142,$BK143)=TRUE,IF(SEARCH(N$1,$A143)&gt;0,TRUE,FALSE)),"")</f>
        <v/>
      </c>
      <c r="O143" s="17" t="str">
        <f>IFERROR(AND(OR(O1:Q142,$BK143)=TRUE,IF(SEARCH(O$1,$A143)&gt;0,TRUE,FALSE)),"")</f>
        <v/>
      </c>
      <c r="P143" s="17" t="str">
        <f>IFERROR(AND(OR(P1:Q142,$BK143)=TRUE,IF(SEARCH(P$1,$A143)&gt;0,TRUE,FALSE)),"")</f>
        <v/>
      </c>
      <c r="Q143" s="17" t="b">
        <f>IFERROR(AND(OR(Q1:Q142,$BK143)=TRUE,IF(SEARCH(Q$1,$A143)&gt;0,TRUE,FALSE)),"")</f>
        <v>0</v>
      </c>
      <c r="R143" s="17" t="b">
        <f>IFERROR(AND(OR(R1:S142,$BK143)=TRUE,IF(SEARCH(R$1,$A143)&gt;0,TRUE,FALSE)),"")</f>
        <v>0</v>
      </c>
      <c r="S143" s="17" t="str">
        <f>IFERROR(AND(OR(S1:S142,$BK143)=TRUE,IF(SEARCH(S$1,$A143)&gt;0,TRUE,FALSE)),"")</f>
        <v/>
      </c>
      <c r="T143" s="17" t="str">
        <f>IFERROR(AND(OR(T1:T142,$BK143)=TRUE,IF(SEARCH(T$1,$A143)&gt;0,TRUE,FALSE)),"")</f>
        <v/>
      </c>
      <c r="U143" s="17" t="str">
        <f>IFERROR(AND(OR(U1:V142,$BK143)=TRUE,IF(SEARCH(U$1,$A143)&gt;0,TRUE,FALSE)),"")</f>
        <v/>
      </c>
      <c r="V143" s="17" t="str">
        <f>IFERROR(AND(OR(V1:V142,$BK143)=TRUE,IF(SEARCH(V$1,$A143)&gt;0,TRUE,FALSE)),"")</f>
        <v/>
      </c>
      <c r="W143" s="17" t="str">
        <f>IFERROR(AND(OR(W1:Z142,$BK143)=TRUE,IF(SEARCH(W$1,$A143)&gt;0,TRUE,FALSE)),"")</f>
        <v/>
      </c>
      <c r="X143" s="17" t="str">
        <f>IFERROR(AND(OR(X1:Z142,$BK143)=TRUE,IF(SEARCH(X$1,$A143)&gt;0,TRUE,FALSE)),"")</f>
        <v/>
      </c>
      <c r="Y143" s="17" t="str">
        <f>IFERROR(AND(OR(Y1:Z142,$BK143)=TRUE,IF(SEARCH(Y$1,$A143)&gt;0,TRUE,FALSE)),"")</f>
        <v/>
      </c>
      <c r="Z143" s="17" t="str">
        <f>IFERROR(AND(OR(Z1:Z142,$BK143)=TRUE,IF(SEARCH(Z$1,$A143)&gt;0,TRUE,FALSE)),"")</f>
        <v/>
      </c>
      <c r="AA143" s="17" t="str">
        <f>IFERROR(AND(OR(AA1:AA142,$BK143)=TRUE,IF(SEARCH(AA$1,$A143)&gt;0,TRUE,FALSE)),"")</f>
        <v/>
      </c>
      <c r="AB143" s="17" t="str">
        <f>IFERROR(AND(OR(AB1:AE142,$BK143)=TRUE,IF(SEARCH(AB$1,$A143)&gt;0,TRUE,FALSE)),"")</f>
        <v/>
      </c>
      <c r="AC143" s="17" t="str">
        <f>IFERROR(AND(OR(AC1:AE142,$BK143)=TRUE,IF(SEARCH(AC$1,$A143)&gt;0,TRUE,FALSE)),"")</f>
        <v/>
      </c>
      <c r="AD143" s="17" t="str">
        <f>IFERROR(AND(OR(AD1:AE142,$BK143)=TRUE,IF(SEARCH(AD$1,$A143)&gt;0,TRUE,FALSE)),"")</f>
        <v/>
      </c>
      <c r="AE143" s="17" t="str">
        <f>IFERROR(AND(OR(AE1:AE142,$BK143)=TRUE,IF(SEARCH(AE$1,$A143)&gt;0,TRUE,FALSE)),"")</f>
        <v/>
      </c>
      <c r="AF143" s="17" t="b">
        <f>IFERROR(AND(OR(AF1:AG142,$BK143)=TRUE,IF(SEARCH(AF$1,$A143)&gt;0,TRUE,FALSE)),"")</f>
        <v>0</v>
      </c>
      <c r="AG143" s="17" t="str">
        <f>IFERROR(AND(OR(AG1:AG142,$BK143)=TRUE,IF(SEARCH(AG$1,$A143)&gt;0,TRUE,FALSE)),"")</f>
        <v/>
      </c>
      <c r="AH143" s="17" t="str">
        <f>IFERROR(AND(OR(AH1:AH142,$BK143)=TRUE,IF(SEARCH(AH$1,$A143)&gt;0,TRUE,FALSE)),"")</f>
        <v/>
      </c>
      <c r="AI143" s="17" t="b">
        <f>IFERROR(AND(OR(AI1:AL142,$BK143)=TRUE,IF(SEARCH(AI$1,$A143)&gt;0,TRUE,FALSE)),"")</f>
        <v>0</v>
      </c>
      <c r="AJ143" s="17" t="str">
        <f>IFERROR(AND(OR(AJ1:AL142,$BK143)=TRUE,IF(SEARCH(AJ$1,$A143)&gt;0,TRUE,FALSE)),"")</f>
        <v/>
      </c>
      <c r="AK143" s="17" t="str">
        <f>IFERROR(AND(OR(AK1:AL142,$BK143)=TRUE,IF(SEARCH(AK$1,$A143)&gt;0,TRUE,FALSE)),"")</f>
        <v/>
      </c>
      <c r="AL143" s="17" t="str">
        <f>IFERROR(AND(OR(AL1:AL142,$BK143)=TRUE,IF(SEARCH(AL$1,$A143)&gt;0,TRUE,FALSE)),"")</f>
        <v/>
      </c>
      <c r="AM143" s="17" t="str">
        <f>IFERROR(AND(OR(AM1:AO142,$BK143)=TRUE,IF(SEARCH(AM$1,$A143)&gt;0,TRUE,FALSE)),"")</f>
        <v/>
      </c>
      <c r="AN143" s="17" t="str">
        <f>IFERROR(AND(OR(AN1:AO142,$BK143)=TRUE,IF(SEARCH(AN$1,$A143)&gt;0,TRUE,FALSE)),"")</f>
        <v/>
      </c>
      <c r="AO143" s="17" t="str">
        <f>IFERROR(AND(OR(AO1:AO142,$BK143)=TRUE,IF(SEARCH(AO$1,$A143)&gt;0,TRUE,FALSE)),"")</f>
        <v/>
      </c>
      <c r="AP143" s="17" t="str">
        <f>IFERROR(AND(OR(AO1:AP142,$BK143)=TRUE,IF(SEARCH(AP$1,$A143)&gt;0,TRUE,FALSE)),"")</f>
        <v/>
      </c>
      <c r="AQ143" s="17" t="str">
        <f>IFERROR(AND(OR(AO1:AQ142,$BK143)=TRUE,IF(SEARCH(AQ$1,$A143)&gt;0,TRUE,FALSE)),"")</f>
        <v/>
      </c>
      <c r="AR143" s="17" t="str">
        <f>IFERROR(AND(OR(AO1:AR142,$BK143)=TRUE,IF(SEARCH(AR$1,$A143)&gt;0,TRUE,FALSE)),"")</f>
        <v/>
      </c>
      <c r="AS143" s="17" t="str">
        <f>IFERROR(AND(OR(AO1:AS142,$BK143)=TRUE,IF(SEARCH(AS$1,$A143)&gt;0,TRUE,FALSE)),"")</f>
        <v/>
      </c>
      <c r="AT143" s="17" t="str">
        <f>IFERROR(AND(OR(AO1:AT142,$BK143)=TRUE,IF(SEARCH(AT$1,$A143)&gt;0,TRUE,FALSE)),"")</f>
        <v/>
      </c>
      <c r="AU143" s="17" t="str">
        <f>IFERROR(AND(OR(AO1:AU142,$BK143)=TRUE,IF(SEARCH(AU$1,$A143)&gt;0,TRUE,FALSE)),"")</f>
        <v/>
      </c>
      <c r="AV143" s="17" t="str">
        <f>IFERROR(AND(OR(AO1:AV142,$BK143)=TRUE,IF(SEARCH(AV$1,$A143)&gt;0,TRUE,FALSE)),"")</f>
        <v/>
      </c>
      <c r="AW143" s="17" t="str">
        <f>IFERROR(AND(OR(AO1:AW142,$BK143)=TRUE,IF(SEARCH(AW$1,$A143)&gt;0,TRUE,FALSE)),"")</f>
        <v/>
      </c>
      <c r="AX143" s="17" t="str">
        <f>IFERROR(AND(OR(AO1:AX142,$BK143)=TRUE,IF(SEARCH(AX$1,$A143)&gt;0,TRUE,FALSE)),"")</f>
        <v/>
      </c>
      <c r="AY143" s="17" t="str">
        <f>IFERROR(AND(OR(AO1:AY142,$BK143)=TRUE,IF(SEARCH(AY$1,$A143)&gt;0,TRUE,FALSE)),"")</f>
        <v/>
      </c>
      <c r="AZ143" s="17" t="str">
        <f>IFERROR(AND(OR(AO1:AZ142,$BK143)=TRUE,IF(SEARCH(AZ$1,$A143)&gt;0,TRUE,FALSE)),"")</f>
        <v/>
      </c>
      <c r="BA143" s="17" t="str">
        <f>IFERROR(AND(OR(AO1:BA142,$BK143)=TRUE,IF(SEARCH(BA$1,$A143)&gt;0,TRUE,FALSE)),"")</f>
        <v/>
      </c>
      <c r="BB143" s="17" t="str">
        <f>IFERROR(AND(OR(AO1:BB142,$BK143)=TRUE,IF(SEARCH(BB$1,$A143)&gt;0,TRUE,FALSE)),"")</f>
        <v/>
      </c>
      <c r="BC143" s="17" t="str">
        <f>IFERROR(AND(OR(AO1:BC142,$BK143)=TRUE,IF(SEARCH(BC$1,$A143)&gt;0,TRUE,FALSE)),"")</f>
        <v/>
      </c>
      <c r="BD143" s="17" t="str">
        <f>IFERROR(AND(OR(AO1:BD142,$BK143)=TRUE,IF(SEARCH(BD$1,$A143)&gt;0,TRUE,FALSE)),"")</f>
        <v/>
      </c>
      <c r="BE143" s="17" t="str">
        <f>IFERROR(AND(OR(AO1:BE142,$BK143)=TRUE,IF(SEARCH(BE$1,$A143)&gt;0,TRUE,FALSE)),"")</f>
        <v/>
      </c>
      <c r="BF143" s="17" t="str">
        <f>IFERROR(AND(OR(AO1:BF142,$BK143)=TRUE,IF(SEARCH(BF$1,$A143)&gt;0,TRUE,FALSE)),"")</f>
        <v/>
      </c>
      <c r="BG143" s="17" t="str">
        <f>IFERROR(AND(OR(AO1:BG142,$BK143)=TRUE,IF(SEARCH(BG$1,$A143)&gt;0,TRUE,FALSE)),"")</f>
        <v/>
      </c>
      <c r="BH143" s="17" t="str">
        <f>IFERROR(AND(OR(AO1:BH142,$BK143)=TRUE,IF(SEARCH(BH$1,$A143)&gt;0,TRUE,FALSE)),"")</f>
        <v/>
      </c>
      <c r="BI143" s="17">
        <f t="shared" si="10"/>
        <v>0</v>
      </c>
      <c r="BJ143" s="17" t="b">
        <f t="shared" si="11"/>
        <v>0</v>
      </c>
      <c r="BK143" s="17" t="b">
        <f t="shared" si="12"/>
        <v>0</v>
      </c>
      <c r="BL143" s="17" t="b">
        <f t="shared" si="13"/>
        <v>0</v>
      </c>
      <c r="BM143" s="17" t="b">
        <f>IF(D143&gt;INDEX('Overview (RESPONSES REQUIRED)'!$F$60:$F$63,MATCH(E143,'Overview (RESPONSES REQUIRED)'!$B$60:$B$63,0)),FALSE,TRUE)</f>
        <v>0</v>
      </c>
      <c r="BN143" s="17" t="b">
        <f>IF(INDEX('Overview (RESPONSES REQUIRED)'!$D$60:$D$63,MATCH(E143,'Overview (RESPONSES REQUIRED)'!$B$60:$B$63,0)) = "Y", TRUE, FALSE)</f>
        <v>0</v>
      </c>
      <c r="BO143" s="17" t="str">
        <f t="shared" si="14"/>
        <v>N</v>
      </c>
    </row>
    <row r="144" spans="1:67" ht="15" x14ac:dyDescent="0.15">
      <c r="A144" s="17" t="s">
        <v>2567</v>
      </c>
      <c r="B144" s="17">
        <v>2</v>
      </c>
      <c r="C144" s="17">
        <v>2</v>
      </c>
      <c r="D144" s="17">
        <v>12</v>
      </c>
      <c r="E144" s="17" t="s">
        <v>2424</v>
      </c>
      <c r="F144" s="17" t="str">
        <f>IF('ENDC-NRCA'!S147="Y", "Y", IF('ENDC-NRCA'!S147="N", "N", 0))</f>
        <v>N</v>
      </c>
      <c r="G144" s="17" t="str">
        <f>IFERROR(AND(OR(G1:H143,$BK144)=TRUE,IF(SEARCH(G$1,$A144)&gt;0,TRUE,FALSE)),"")</f>
        <v/>
      </c>
      <c r="H144" s="17" t="str">
        <f>IFERROR(AND(OR(H1:H143,$BK144)=TRUE,IF(SEARCH(H$1,$A144)&gt;0,TRUE,FALSE)),"")</f>
        <v/>
      </c>
      <c r="I144" s="17" t="str">
        <f>IFERROR(AND(OR(I1:L143,$BK144)=TRUE,IF(SEARCH(I$1,$A144)&gt;0,TRUE,FALSE)),"")</f>
        <v/>
      </c>
      <c r="J144" s="17" t="str">
        <f>IFERROR(AND(OR(J1:L143,$BK144)=TRUE,IF(SEARCH(J$1,$A144)&gt;0,TRUE,FALSE)),"")</f>
        <v/>
      </c>
      <c r="K144" s="17" t="str">
        <f>IFERROR(AND(OR(K1:L143,$BK144)=TRUE,IF(SEARCH(K$1,$A144)&gt;0,TRUE,FALSE)),"")</f>
        <v/>
      </c>
      <c r="L144" s="17" t="b">
        <f>IFERROR(AND(OR(L1:L143,$BK144)=TRUE,IF(SEARCH(L$1,$A144)&gt;0,TRUE,FALSE)),"")</f>
        <v>0</v>
      </c>
      <c r="M144" s="17" t="b">
        <f>IFERROR(AND(OR(M1:M143,$BK144)=TRUE,IF(SEARCH(M$1,$A144)&gt;0,TRUE,FALSE)),"")</f>
        <v>0</v>
      </c>
      <c r="N144" s="17" t="str">
        <f>IFERROR(AND(OR(N1:Q143,$BK144)=TRUE,IF(SEARCH(N$1,$A144)&gt;0,TRUE,FALSE)),"")</f>
        <v/>
      </c>
      <c r="O144" s="17" t="str">
        <f>IFERROR(AND(OR(O1:Q143,$BK144)=TRUE,IF(SEARCH(O$1,$A144)&gt;0,TRUE,FALSE)),"")</f>
        <v/>
      </c>
      <c r="P144" s="17" t="b">
        <f>IFERROR(AND(OR(P1:Q143,$BK144)=TRUE,IF(SEARCH(P$1,$A144)&gt;0,TRUE,FALSE)),"")</f>
        <v>0</v>
      </c>
      <c r="Q144" s="17" t="str">
        <f>IFERROR(AND(OR(Q1:Q143,$BK144)=TRUE,IF(SEARCH(Q$1,$A144)&gt;0,TRUE,FALSE)),"")</f>
        <v/>
      </c>
      <c r="R144" s="17" t="str">
        <f>IFERROR(AND(OR(R1:S143,$BK144)=TRUE,IF(SEARCH(R$1,$A144)&gt;0,TRUE,FALSE)),"")</f>
        <v/>
      </c>
      <c r="S144" s="17" t="str">
        <f>IFERROR(AND(OR(S1:S143,$BK144)=TRUE,IF(SEARCH(S$1,$A144)&gt;0,TRUE,FALSE)),"")</f>
        <v/>
      </c>
      <c r="T144" s="17" t="str">
        <f>IFERROR(AND(OR(T1:T143,$BK144)=TRUE,IF(SEARCH(T$1,$A144)&gt;0,TRUE,FALSE)),"")</f>
        <v/>
      </c>
      <c r="U144" s="17" t="str">
        <f>IFERROR(AND(OR(U1:V143,$BK144)=TRUE,IF(SEARCH(U$1,$A144)&gt;0,TRUE,FALSE)),"")</f>
        <v/>
      </c>
      <c r="V144" s="17" t="str">
        <f>IFERROR(AND(OR(V1:V143,$BK144)=TRUE,IF(SEARCH(V$1,$A144)&gt;0,TRUE,FALSE)),"")</f>
        <v/>
      </c>
      <c r="W144" s="17" t="str">
        <f>IFERROR(AND(OR(W1:Z143,$BK144)=TRUE,IF(SEARCH(W$1,$A144)&gt;0,TRUE,FALSE)),"")</f>
        <v/>
      </c>
      <c r="X144" s="17" t="str">
        <f>IFERROR(AND(OR(X1:Z143,$BK144)=TRUE,IF(SEARCH(X$1,$A144)&gt;0,TRUE,FALSE)),"")</f>
        <v/>
      </c>
      <c r="Y144" s="17" t="str">
        <f>IFERROR(AND(OR(Y1:Z143,$BK144)=TRUE,IF(SEARCH(Y$1,$A144)&gt;0,TRUE,FALSE)),"")</f>
        <v/>
      </c>
      <c r="Z144" s="17" t="str">
        <f>IFERROR(AND(OR(Z1:Z143,$BK144)=TRUE,IF(SEARCH(Z$1,$A144)&gt;0,TRUE,FALSE)),"")</f>
        <v/>
      </c>
      <c r="AA144" s="17" t="b">
        <f>IFERROR(AND(OR(AA1:AA143,$BK144)=TRUE,IF(SEARCH(AA$1,$A144)&gt;0,TRUE,FALSE)),"")</f>
        <v>0</v>
      </c>
      <c r="AB144" s="17" t="str">
        <f>IFERROR(AND(OR(AB1:AE143,$BK144)=TRUE,IF(SEARCH(AB$1,$A144)&gt;0,TRUE,FALSE)),"")</f>
        <v/>
      </c>
      <c r="AC144" s="17" t="str">
        <f>IFERROR(AND(OR(AC1:AE143,$BK144)=TRUE,IF(SEARCH(AC$1,$A144)&gt;0,TRUE,FALSE)),"")</f>
        <v/>
      </c>
      <c r="AD144" s="17" t="str">
        <f>IFERROR(AND(OR(AD1:AE143,$BK144)=TRUE,IF(SEARCH(AD$1,$A144)&gt;0,TRUE,FALSE)),"")</f>
        <v/>
      </c>
      <c r="AE144" s="17" t="str">
        <f>IFERROR(AND(OR(AE1:AE143,$BK144)=TRUE,IF(SEARCH(AE$1,$A144)&gt;0,TRUE,FALSE)),"")</f>
        <v/>
      </c>
      <c r="AF144" s="17" t="str">
        <f>IFERROR(AND(OR(AF1:AG143,$BK144)=TRUE,IF(SEARCH(AF$1,$A144)&gt;0,TRUE,FALSE)),"")</f>
        <v/>
      </c>
      <c r="AG144" s="17" t="str">
        <f>IFERROR(AND(OR(AG1:AG143,$BK144)=TRUE,IF(SEARCH(AG$1,$A144)&gt;0,TRUE,FALSE)),"")</f>
        <v/>
      </c>
      <c r="AH144" s="17" t="str">
        <f>IFERROR(AND(OR(AH1:AH143,$BK144)=TRUE,IF(SEARCH(AH$1,$A144)&gt;0,TRUE,FALSE)),"")</f>
        <v/>
      </c>
      <c r="AI144" s="17" t="b">
        <f>IFERROR(AND(OR(AI1:AL143,$BK144)=TRUE,IF(SEARCH(AI$1,$A144)&gt;0,TRUE,FALSE)),"")</f>
        <v>0</v>
      </c>
      <c r="AJ144" s="17" t="str">
        <f>IFERROR(AND(OR(AJ1:AL143,$BK144)=TRUE,IF(SEARCH(AJ$1,$A144)&gt;0,TRUE,FALSE)),"")</f>
        <v/>
      </c>
      <c r="AK144" s="17" t="str">
        <f>IFERROR(AND(OR(AK1:AL143,$BK144)=TRUE,IF(SEARCH(AK$1,$A144)&gt;0,TRUE,FALSE)),"")</f>
        <v/>
      </c>
      <c r="AL144" s="17" t="str">
        <f>IFERROR(AND(OR(AL1:AL143,$BK144)=TRUE,IF(SEARCH(AL$1,$A144)&gt;0,TRUE,FALSE)),"")</f>
        <v/>
      </c>
      <c r="AM144" s="17" t="str">
        <f>IFERROR(AND(OR(AM1:AO143,$BK144)=TRUE,IF(SEARCH(AM$1,$A144)&gt;0,TRUE,FALSE)),"")</f>
        <v/>
      </c>
      <c r="AN144" s="17" t="str">
        <f>IFERROR(AND(OR(AN1:AO143,$BK144)=TRUE,IF(SEARCH(AN$1,$A144)&gt;0,TRUE,FALSE)),"")</f>
        <v/>
      </c>
      <c r="AO144" s="17" t="str">
        <f>IFERROR(AND(OR(AO1:AO143,$BK144)=TRUE,IF(SEARCH(AO$1,$A144)&gt;0,TRUE,FALSE)),"")</f>
        <v/>
      </c>
      <c r="AP144" s="17" t="str">
        <f>IFERROR(AND(OR(AO1:AP143,$BK144)=TRUE,IF(SEARCH(AP$1,$A144)&gt;0,TRUE,FALSE)),"")</f>
        <v/>
      </c>
      <c r="AQ144" s="17" t="str">
        <f>IFERROR(AND(OR(AO1:AQ143,$BK144)=TRUE,IF(SEARCH(AQ$1,$A144)&gt;0,TRUE,FALSE)),"")</f>
        <v/>
      </c>
      <c r="AR144" s="17" t="str">
        <f>IFERROR(AND(OR(AO1:AR143,$BK144)=TRUE,IF(SEARCH(AR$1,$A144)&gt;0,TRUE,FALSE)),"")</f>
        <v/>
      </c>
      <c r="AS144" s="17" t="str">
        <f>IFERROR(AND(OR(AO1:AS143,$BK144)=TRUE,IF(SEARCH(AS$1,$A144)&gt;0,TRUE,FALSE)),"")</f>
        <v/>
      </c>
      <c r="AT144" s="17" t="str">
        <f>IFERROR(AND(OR(AO1:AT143,$BK144)=TRUE,IF(SEARCH(AT$1,$A144)&gt;0,TRUE,FALSE)),"")</f>
        <v/>
      </c>
      <c r="AU144" s="17" t="str">
        <f>IFERROR(AND(OR(AO1:AU143,$BK144)=TRUE,IF(SEARCH(AU$1,$A144)&gt;0,TRUE,FALSE)),"")</f>
        <v/>
      </c>
      <c r="AV144" s="17" t="str">
        <f>IFERROR(AND(OR(AO1:AV143,$BK144)=TRUE,IF(SEARCH(AV$1,$A144)&gt;0,TRUE,FALSE)),"")</f>
        <v/>
      </c>
      <c r="AW144" s="17" t="str">
        <f>IFERROR(AND(OR(AO1:AW143,$BK144)=TRUE,IF(SEARCH(AW$1,$A144)&gt;0,TRUE,FALSE)),"")</f>
        <v/>
      </c>
      <c r="AX144" s="17" t="str">
        <f>IFERROR(AND(OR(AO1:AX143,$BK144)=TRUE,IF(SEARCH(AX$1,$A144)&gt;0,TRUE,FALSE)),"")</f>
        <v/>
      </c>
      <c r="AY144" s="17" t="str">
        <f>IFERROR(AND(OR(AO1:AY143,$BK144)=TRUE,IF(SEARCH(AY$1,$A144)&gt;0,TRUE,FALSE)),"")</f>
        <v/>
      </c>
      <c r="AZ144" s="17" t="str">
        <f>IFERROR(AND(OR(AO1:AZ143,$BK144)=TRUE,IF(SEARCH(AZ$1,$A144)&gt;0,TRUE,FALSE)),"")</f>
        <v/>
      </c>
      <c r="BA144" s="17" t="str">
        <f>IFERROR(AND(OR(AO1:BA143,$BK144)=TRUE,IF(SEARCH(BA$1,$A144)&gt;0,TRUE,FALSE)),"")</f>
        <v/>
      </c>
      <c r="BB144" s="17" t="str">
        <f>IFERROR(AND(OR(AO1:BB143,$BK144)=TRUE,IF(SEARCH(BB$1,$A144)&gt;0,TRUE,FALSE)),"")</f>
        <v/>
      </c>
      <c r="BC144" s="17" t="str">
        <f>IFERROR(AND(OR(AO1:BC143,$BK144)=TRUE,IF(SEARCH(BC$1,$A144)&gt;0,TRUE,FALSE)),"")</f>
        <v/>
      </c>
      <c r="BD144" s="17" t="str">
        <f>IFERROR(AND(OR(AO1:BD143,$BK144)=TRUE,IF(SEARCH(BD$1,$A144)&gt;0,TRUE,FALSE)),"")</f>
        <v/>
      </c>
      <c r="BE144" s="17" t="str">
        <f>IFERROR(AND(OR(AO1:BE143,$BK144)=TRUE,IF(SEARCH(BE$1,$A144)&gt;0,TRUE,FALSE)),"")</f>
        <v/>
      </c>
      <c r="BF144" s="17" t="str">
        <f>IFERROR(AND(OR(AO1:BF143,$BK144)=TRUE,IF(SEARCH(BF$1,$A144)&gt;0,TRUE,FALSE)),"")</f>
        <v/>
      </c>
      <c r="BG144" s="17" t="str">
        <f>IFERROR(AND(OR(AO1:BG143,$BK144)=TRUE,IF(SEARCH(BG$1,$A144)&gt;0,TRUE,FALSE)),"")</f>
        <v/>
      </c>
      <c r="BH144" s="17" t="str">
        <f>IFERROR(AND(OR(AO1:BH143,$BK144)=TRUE,IF(SEARCH(BH$1,$A144)&gt;0,TRUE,FALSE)),"")</f>
        <v/>
      </c>
      <c r="BI144" s="17">
        <f t="shared" si="10"/>
        <v>0</v>
      </c>
      <c r="BJ144" s="17" t="b">
        <f t="shared" si="11"/>
        <v>0</v>
      </c>
      <c r="BK144" s="17" t="b">
        <f t="shared" si="12"/>
        <v>0</v>
      </c>
      <c r="BL144" s="17" t="b">
        <f t="shared" si="13"/>
        <v>0</v>
      </c>
      <c r="BM144" s="17" t="b">
        <f>IF(D144&gt;INDEX('Overview (RESPONSES REQUIRED)'!$F$60:$F$63,MATCH(E144,'Overview (RESPONSES REQUIRED)'!$B$60:$B$63,0)),FALSE,TRUE)</f>
        <v>0</v>
      </c>
      <c r="BN144" s="17" t="b">
        <f>IF(INDEX('Overview (RESPONSES REQUIRED)'!$D$60:$D$63,MATCH(E144,'Overview (RESPONSES REQUIRED)'!$B$60:$B$63,0)) = "Y", TRUE, FALSE)</f>
        <v>0</v>
      </c>
      <c r="BO144" s="17" t="str">
        <f t="shared" si="14"/>
        <v>N</v>
      </c>
    </row>
    <row r="145" spans="1:67" ht="15" x14ac:dyDescent="0.15">
      <c r="A145" s="17" t="s">
        <v>2568</v>
      </c>
      <c r="B145" s="17">
        <v>2</v>
      </c>
      <c r="C145" s="17">
        <v>2</v>
      </c>
      <c r="D145" s="17">
        <v>12</v>
      </c>
      <c r="E145" s="17" t="s">
        <v>2458</v>
      </c>
      <c r="F145" s="17" t="str">
        <f>IF('ENDC-NRCA'!S148="Y", "Y", IF('ENDC-NRCA'!S148="N", "N", 0))</f>
        <v>N</v>
      </c>
      <c r="G145" s="17" t="str">
        <f>IFERROR(AND(OR(G1:H144,$BK145)=TRUE,IF(SEARCH(G$1,$A145)&gt;0,TRUE,FALSE)),"")</f>
        <v/>
      </c>
      <c r="H145" s="17" t="str">
        <f>IFERROR(AND(OR(H1:H144,$BK145)=TRUE,IF(SEARCH(H$1,$A145)&gt;0,TRUE,FALSE)),"")</f>
        <v/>
      </c>
      <c r="I145" s="17" t="str">
        <f>IFERROR(AND(OR(I1:L144,$BK145)=TRUE,IF(SEARCH(I$1,$A145)&gt;0,TRUE,FALSE)),"")</f>
        <v/>
      </c>
      <c r="J145" s="17" t="str">
        <f>IFERROR(AND(OR(J1:L144,$BK145)=TRUE,IF(SEARCH(J$1,$A145)&gt;0,TRUE,FALSE)),"")</f>
        <v/>
      </c>
      <c r="K145" s="17" t="str">
        <f>IFERROR(AND(OR(K1:L144,$BK145)=TRUE,IF(SEARCH(K$1,$A145)&gt;0,TRUE,FALSE)),"")</f>
        <v/>
      </c>
      <c r="L145" s="17" t="b">
        <f>IFERROR(AND(OR(L1:L144,$BK145)=TRUE,IF(SEARCH(L$1,$A145)&gt;0,TRUE,FALSE)),"")</f>
        <v>0</v>
      </c>
      <c r="M145" s="17" t="str">
        <f>IFERROR(AND(OR(M1:M144,$BK145)=TRUE,IF(SEARCH(M$1,$A145)&gt;0,TRUE,FALSE)),"")</f>
        <v/>
      </c>
      <c r="N145" s="17" t="str">
        <f>IFERROR(AND(OR(N1:Q144,$BK145)=TRUE,IF(SEARCH(N$1,$A145)&gt;0,TRUE,FALSE)),"")</f>
        <v/>
      </c>
      <c r="O145" s="17" t="str">
        <f>IFERROR(AND(OR(O1:Q144,$BK145)=TRUE,IF(SEARCH(O$1,$A145)&gt;0,TRUE,FALSE)),"")</f>
        <v/>
      </c>
      <c r="P145" s="17" t="b">
        <f>IFERROR(AND(OR(P1:Q144,$BK145)=TRUE,IF(SEARCH(P$1,$A145)&gt;0,TRUE,FALSE)),"")</f>
        <v>0</v>
      </c>
      <c r="Q145" s="17" t="str">
        <f>IFERROR(AND(OR(Q1:Q144,$BK145)=TRUE,IF(SEARCH(Q$1,$A145)&gt;0,TRUE,FALSE)),"")</f>
        <v/>
      </c>
      <c r="R145" s="17" t="b">
        <f>IFERROR(AND(OR(R1:S144,$BK145)=TRUE,IF(SEARCH(R$1,$A145)&gt;0,TRUE,FALSE)),"")</f>
        <v>0</v>
      </c>
      <c r="S145" s="17" t="str">
        <f>IFERROR(AND(OR(S1:S144,$BK145)=TRUE,IF(SEARCH(S$1,$A145)&gt;0,TRUE,FALSE)),"")</f>
        <v/>
      </c>
      <c r="T145" s="17" t="str">
        <f>IFERROR(AND(OR(T1:T144,$BK145)=TRUE,IF(SEARCH(T$1,$A145)&gt;0,TRUE,FALSE)),"")</f>
        <v/>
      </c>
      <c r="U145" s="17" t="str">
        <f>IFERROR(AND(OR(U1:V144,$BK145)=TRUE,IF(SEARCH(U$1,$A145)&gt;0,TRUE,FALSE)),"")</f>
        <v/>
      </c>
      <c r="V145" s="17" t="str">
        <f>IFERROR(AND(OR(V1:V144,$BK145)=TRUE,IF(SEARCH(V$1,$A145)&gt;0,TRUE,FALSE)),"")</f>
        <v/>
      </c>
      <c r="W145" s="17" t="str">
        <f>IFERROR(AND(OR(W1:Z144,$BK145)=TRUE,IF(SEARCH(W$1,$A145)&gt;0,TRUE,FALSE)),"")</f>
        <v/>
      </c>
      <c r="X145" s="17" t="str">
        <f>IFERROR(AND(OR(X1:Z144,$BK145)=TRUE,IF(SEARCH(X$1,$A145)&gt;0,TRUE,FALSE)),"")</f>
        <v/>
      </c>
      <c r="Y145" s="17" t="str">
        <f>IFERROR(AND(OR(Y1:Z144,$BK145)=TRUE,IF(SEARCH(Y$1,$A145)&gt;0,TRUE,FALSE)),"")</f>
        <v/>
      </c>
      <c r="Z145" s="17" t="str">
        <f>IFERROR(AND(OR(Z1:Z144,$BK145)=TRUE,IF(SEARCH(Z$1,$A145)&gt;0,TRUE,FALSE)),"")</f>
        <v/>
      </c>
      <c r="AA145" s="17" t="str">
        <f>IFERROR(AND(OR(AA1:AA144,$BK145)=TRUE,IF(SEARCH(AA$1,$A145)&gt;0,TRUE,FALSE)),"")</f>
        <v/>
      </c>
      <c r="AB145" s="17" t="str">
        <f>IFERROR(AND(OR(AB1:AE144,$BK145)=TRUE,IF(SEARCH(AB$1,$A145)&gt;0,TRUE,FALSE)),"")</f>
        <v/>
      </c>
      <c r="AC145" s="17" t="str">
        <f>IFERROR(AND(OR(AC1:AE144,$BK145)=TRUE,IF(SEARCH(AC$1,$A145)&gt;0,TRUE,FALSE)),"")</f>
        <v/>
      </c>
      <c r="AD145" s="17" t="str">
        <f>IFERROR(AND(OR(AD1:AE144,$BK145)=TRUE,IF(SEARCH(AD$1,$A145)&gt;0,TRUE,FALSE)),"")</f>
        <v/>
      </c>
      <c r="AE145" s="17" t="str">
        <f>IFERROR(AND(OR(AE1:AE144,$BK145)=TRUE,IF(SEARCH(AE$1,$A145)&gt;0,TRUE,FALSE)),"")</f>
        <v/>
      </c>
      <c r="AF145" s="17" t="b">
        <f>IFERROR(AND(OR(AF1:AG144,$BK145)=TRUE,IF(SEARCH(AF$1,$A145)&gt;0,TRUE,FALSE)),"")</f>
        <v>0</v>
      </c>
      <c r="AG145" s="17" t="str">
        <f>IFERROR(AND(OR(AG1:AG144,$BK145)=TRUE,IF(SEARCH(AG$1,$A145)&gt;0,TRUE,FALSE)),"")</f>
        <v/>
      </c>
      <c r="AH145" s="17" t="str">
        <f>IFERROR(AND(OR(AH1:AH144,$BK145)=TRUE,IF(SEARCH(AH$1,$A145)&gt;0,TRUE,FALSE)),"")</f>
        <v/>
      </c>
      <c r="AI145" s="17" t="b">
        <f>IFERROR(AND(OR(AI1:AL144,$BK145)=TRUE,IF(SEARCH(AI$1,$A145)&gt;0,TRUE,FALSE)),"")</f>
        <v>0</v>
      </c>
      <c r="AJ145" s="17" t="str">
        <f>IFERROR(AND(OR(AJ1:AL144,$BK145)=TRUE,IF(SEARCH(AJ$1,$A145)&gt;0,TRUE,FALSE)),"")</f>
        <v/>
      </c>
      <c r="AK145" s="17" t="str">
        <f>IFERROR(AND(OR(AK1:AL144,$BK145)=TRUE,IF(SEARCH(AK$1,$A145)&gt;0,TRUE,FALSE)),"")</f>
        <v/>
      </c>
      <c r="AL145" s="17" t="str">
        <f>IFERROR(AND(OR(AL1:AL144,$BK145)=TRUE,IF(SEARCH(AL$1,$A145)&gt;0,TRUE,FALSE)),"")</f>
        <v/>
      </c>
      <c r="AM145" s="17" t="str">
        <f>IFERROR(AND(OR(AM1:AO144,$BK145)=TRUE,IF(SEARCH(AM$1,$A145)&gt;0,TRUE,FALSE)),"")</f>
        <v/>
      </c>
      <c r="AN145" s="17" t="str">
        <f>IFERROR(AND(OR(AN1:AO144,$BK145)=TRUE,IF(SEARCH(AN$1,$A145)&gt;0,TRUE,FALSE)),"")</f>
        <v/>
      </c>
      <c r="AO145" s="17" t="str">
        <f>IFERROR(AND(OR(AO1:AO144,$BK145)=TRUE,IF(SEARCH(AO$1,$A145)&gt;0,TRUE,FALSE)),"")</f>
        <v/>
      </c>
      <c r="AP145" s="17" t="str">
        <f>IFERROR(AND(OR(AO1:AP144,$BK145)=TRUE,IF(SEARCH(AP$1,$A145)&gt;0,TRUE,FALSE)),"")</f>
        <v/>
      </c>
      <c r="AQ145" s="17" t="str">
        <f>IFERROR(AND(OR(AO1:AQ144,$BK145)=TRUE,IF(SEARCH(AQ$1,$A145)&gt;0,TRUE,FALSE)),"")</f>
        <v/>
      </c>
      <c r="AR145" s="17" t="str">
        <f>IFERROR(AND(OR(AO1:AR144,$BK145)=TRUE,IF(SEARCH(AR$1,$A145)&gt;0,TRUE,FALSE)),"")</f>
        <v/>
      </c>
      <c r="AS145" s="17" t="str">
        <f>IFERROR(AND(OR(AO1:AS144,$BK145)=TRUE,IF(SEARCH(AS$1,$A145)&gt;0,TRUE,FALSE)),"")</f>
        <v/>
      </c>
      <c r="AT145" s="17" t="str">
        <f>IFERROR(AND(OR(AO1:AT144,$BK145)=TRUE,IF(SEARCH(AT$1,$A145)&gt;0,TRUE,FALSE)),"")</f>
        <v/>
      </c>
      <c r="AU145" s="17" t="str">
        <f>IFERROR(AND(OR(AO1:AU144,$BK145)=TRUE,IF(SEARCH(AU$1,$A145)&gt;0,TRUE,FALSE)),"")</f>
        <v/>
      </c>
      <c r="AV145" s="17" t="str">
        <f>IFERROR(AND(OR(AO1:AV144,$BK145)=TRUE,IF(SEARCH(AV$1,$A145)&gt;0,TRUE,FALSE)),"")</f>
        <v/>
      </c>
      <c r="AW145" s="17" t="str">
        <f>IFERROR(AND(OR(AO1:AW144,$BK145)=TRUE,IF(SEARCH(AW$1,$A145)&gt;0,TRUE,FALSE)),"")</f>
        <v/>
      </c>
      <c r="AX145" s="17" t="str">
        <f>IFERROR(AND(OR(AO1:AX144,$BK145)=TRUE,IF(SEARCH(AX$1,$A145)&gt;0,TRUE,FALSE)),"")</f>
        <v/>
      </c>
      <c r="AY145" s="17" t="str">
        <f>IFERROR(AND(OR(AO1:AY144,$BK145)=TRUE,IF(SEARCH(AY$1,$A145)&gt;0,TRUE,FALSE)),"")</f>
        <v/>
      </c>
      <c r="AZ145" s="17" t="str">
        <f>IFERROR(AND(OR(AO1:AZ144,$BK145)=TRUE,IF(SEARCH(AZ$1,$A145)&gt;0,TRUE,FALSE)),"")</f>
        <v/>
      </c>
      <c r="BA145" s="17" t="str">
        <f>IFERROR(AND(OR(AO1:BA144,$BK145)=TRUE,IF(SEARCH(BA$1,$A145)&gt;0,TRUE,FALSE)),"")</f>
        <v/>
      </c>
      <c r="BB145" s="17" t="str">
        <f>IFERROR(AND(OR(AO1:BB144,$BK145)=TRUE,IF(SEARCH(BB$1,$A145)&gt;0,TRUE,FALSE)),"")</f>
        <v/>
      </c>
      <c r="BC145" s="17" t="str">
        <f>IFERROR(AND(OR(AO1:BC144,$BK145)=TRUE,IF(SEARCH(BC$1,$A145)&gt;0,TRUE,FALSE)),"")</f>
        <v/>
      </c>
      <c r="BD145" s="17" t="str">
        <f>IFERROR(AND(OR(AO1:BD144,$BK145)=TRUE,IF(SEARCH(BD$1,$A145)&gt;0,TRUE,FALSE)),"")</f>
        <v/>
      </c>
      <c r="BE145" s="17" t="str">
        <f>IFERROR(AND(OR(AO1:BE144,$BK145)=TRUE,IF(SEARCH(BE$1,$A145)&gt;0,TRUE,FALSE)),"")</f>
        <v/>
      </c>
      <c r="BF145" s="17" t="str">
        <f>IFERROR(AND(OR(AO1:BF144,$BK145)=TRUE,IF(SEARCH(BF$1,$A145)&gt;0,TRUE,FALSE)),"")</f>
        <v/>
      </c>
      <c r="BG145" s="17" t="str">
        <f>IFERROR(AND(OR(AO1:BG144,$BK145)=TRUE,IF(SEARCH(BG$1,$A145)&gt;0,TRUE,FALSE)),"")</f>
        <v/>
      </c>
      <c r="BH145" s="17" t="str">
        <f>IFERROR(AND(OR(AO1:BH144,$BK145)=TRUE,IF(SEARCH(BH$1,$A145)&gt;0,TRUE,FALSE)),"")</f>
        <v/>
      </c>
      <c r="BI145" s="17">
        <f t="shared" si="10"/>
        <v>0</v>
      </c>
      <c r="BJ145" s="17" t="b">
        <f t="shared" si="11"/>
        <v>0</v>
      </c>
      <c r="BK145" s="17" t="b">
        <f t="shared" si="12"/>
        <v>0</v>
      </c>
      <c r="BL145" s="17" t="b">
        <f t="shared" si="13"/>
        <v>0</v>
      </c>
      <c r="BM145" s="17" t="b">
        <f>IF(D145&gt;INDEX('Overview (RESPONSES REQUIRED)'!$F$60:$F$63,MATCH(E145,'Overview (RESPONSES REQUIRED)'!$B$60:$B$63,0)),FALSE,TRUE)</f>
        <v>0</v>
      </c>
      <c r="BN145" s="17" t="b">
        <f>IF(INDEX('Overview (RESPONSES REQUIRED)'!$D$60:$D$63,MATCH(E145,'Overview (RESPONSES REQUIRED)'!$B$60:$B$63,0)) = "Y", TRUE, FALSE)</f>
        <v>0</v>
      </c>
      <c r="BO145" s="17" t="str">
        <f t="shared" si="14"/>
        <v>N</v>
      </c>
    </row>
    <row r="146" spans="1:67" ht="15" x14ac:dyDescent="0.15">
      <c r="A146" s="17" t="s">
        <v>2569</v>
      </c>
      <c r="B146" s="17">
        <v>2</v>
      </c>
      <c r="C146" s="17">
        <v>2</v>
      </c>
      <c r="D146" s="17">
        <v>10</v>
      </c>
      <c r="E146" s="17" t="s">
        <v>2467</v>
      </c>
      <c r="F146" s="17" t="str">
        <f>IF('ENDC-NRCA'!S149="Y", "Y", IF('ENDC-NRCA'!S149="N", "N", 0))</f>
        <v>N</v>
      </c>
      <c r="G146" s="17" t="b">
        <f>IFERROR(AND(OR(G1:H145,$BK146)=TRUE,IF(SEARCH(G$1,$A146)&gt;0,TRUE,FALSE)),"")</f>
        <v>0</v>
      </c>
      <c r="H146" s="17" t="str">
        <f>IFERROR(AND(OR(H1:H145,$BK146)=TRUE,IF(SEARCH(H$1,$A146)&gt;0,TRUE,FALSE)),"")</f>
        <v/>
      </c>
      <c r="I146" s="17" t="str">
        <f>IFERROR(AND(OR(I1:L145,$BK146)=TRUE,IF(SEARCH(I$1,$A146)&gt;0,TRUE,FALSE)),"")</f>
        <v/>
      </c>
      <c r="J146" s="17" t="str">
        <f>IFERROR(AND(OR(J1:L145,$BK146)=TRUE,IF(SEARCH(J$1,$A146)&gt;0,TRUE,FALSE)),"")</f>
        <v/>
      </c>
      <c r="K146" s="17" t="str">
        <f>IFERROR(AND(OR(K1:L145,$BK146)=TRUE,IF(SEARCH(K$1,$A146)&gt;0,TRUE,FALSE)),"")</f>
        <v/>
      </c>
      <c r="L146" s="17" t="b">
        <f>IFERROR(AND(OR(L1:L145,$BK146)=TRUE,IF(SEARCH(L$1,$A146)&gt;0,TRUE,FALSE)),"")</f>
        <v>0</v>
      </c>
      <c r="M146" s="17" t="str">
        <f>IFERROR(AND(OR(M1:M145,$BK146)=TRUE,IF(SEARCH(M$1,$A146)&gt;0,TRUE,FALSE)),"")</f>
        <v/>
      </c>
      <c r="N146" s="17" t="str">
        <f>IFERROR(AND(OR(N1:Q145,$BK146)=TRUE,IF(SEARCH(N$1,$A146)&gt;0,TRUE,FALSE)),"")</f>
        <v/>
      </c>
      <c r="O146" s="17" t="b">
        <f>IFERROR(AND(OR(O1:Q145,$BK146)=TRUE,IF(SEARCH(O$1,$A146)&gt;0,TRUE,FALSE)),"")</f>
        <v>0</v>
      </c>
      <c r="P146" s="17" t="str">
        <f>IFERROR(AND(OR(P1:Q145,$BK146)=TRUE,IF(SEARCH(P$1,$A146)&gt;0,TRUE,FALSE)),"")</f>
        <v/>
      </c>
      <c r="Q146" s="17" t="str">
        <f>IFERROR(AND(OR(Q1:Q145,$BK146)=TRUE,IF(SEARCH(Q$1,$A146)&gt;0,TRUE,FALSE)),"")</f>
        <v/>
      </c>
      <c r="R146" s="17" t="str">
        <f>IFERROR(AND(OR(R1:S145,$BK146)=TRUE,IF(SEARCH(R$1,$A146)&gt;0,TRUE,FALSE)),"")</f>
        <v/>
      </c>
      <c r="S146" s="17" t="str">
        <f>IFERROR(AND(OR(S1:S145,$BK146)=TRUE,IF(SEARCH(S$1,$A146)&gt;0,TRUE,FALSE)),"")</f>
        <v/>
      </c>
      <c r="T146" s="17" t="str">
        <f>IFERROR(AND(OR(T1:T145,$BK146)=TRUE,IF(SEARCH(T$1,$A146)&gt;0,TRUE,FALSE)),"")</f>
        <v/>
      </c>
      <c r="U146" s="17" t="str">
        <f>IFERROR(AND(OR(U1:V145,$BK146)=TRUE,IF(SEARCH(U$1,$A146)&gt;0,TRUE,FALSE)),"")</f>
        <v/>
      </c>
      <c r="V146" s="17" t="str">
        <f>IFERROR(AND(OR(V1:V145,$BK146)=TRUE,IF(SEARCH(V$1,$A146)&gt;0,TRUE,FALSE)),"")</f>
        <v/>
      </c>
      <c r="W146" s="17" t="str">
        <f>IFERROR(AND(OR(W1:Z145,$BK146)=TRUE,IF(SEARCH(W$1,$A146)&gt;0,TRUE,FALSE)),"")</f>
        <v/>
      </c>
      <c r="X146" s="17" t="str">
        <f>IFERROR(AND(OR(X1:Z145,$BK146)=TRUE,IF(SEARCH(X$1,$A146)&gt;0,TRUE,FALSE)),"")</f>
        <v/>
      </c>
      <c r="Y146" s="17" t="str">
        <f>IFERROR(AND(OR(Y1:Z145,$BK146)=TRUE,IF(SEARCH(Y$1,$A146)&gt;0,TRUE,FALSE)),"")</f>
        <v/>
      </c>
      <c r="Z146" s="17" t="str">
        <f>IFERROR(AND(OR(Z1:Z145,$BK146)=TRUE,IF(SEARCH(Z$1,$A146)&gt;0,TRUE,FALSE)),"")</f>
        <v/>
      </c>
      <c r="AA146" s="17" t="str">
        <f>IFERROR(AND(OR(AA1:AA145,$BK146)=TRUE,IF(SEARCH(AA$1,$A146)&gt;0,TRUE,FALSE)),"")</f>
        <v/>
      </c>
      <c r="AB146" s="17" t="str">
        <f>IFERROR(AND(OR(AB1:AE145,$BK146)=TRUE,IF(SEARCH(AB$1,$A146)&gt;0,TRUE,FALSE)),"")</f>
        <v/>
      </c>
      <c r="AC146" s="17" t="b">
        <f>IFERROR(AND(OR(AC1:AE145,$BK146)=TRUE,IF(SEARCH(AC$1,$A146)&gt;0,TRUE,FALSE)),"")</f>
        <v>0</v>
      </c>
      <c r="AD146" s="17" t="str">
        <f>IFERROR(AND(OR(AD1:AE145,$BK146)=TRUE,IF(SEARCH(AD$1,$A146)&gt;0,TRUE,FALSE)),"")</f>
        <v/>
      </c>
      <c r="AE146" s="17" t="str">
        <f>IFERROR(AND(OR(AE1:AE145,$BK146)=TRUE,IF(SEARCH(AE$1,$A146)&gt;0,TRUE,FALSE)),"")</f>
        <v/>
      </c>
      <c r="AF146" s="17" t="str">
        <f>IFERROR(AND(OR(AF1:AG145,$BK146)=TRUE,IF(SEARCH(AF$1,$A146)&gt;0,TRUE,FALSE)),"")</f>
        <v/>
      </c>
      <c r="AG146" s="17" t="str">
        <f>IFERROR(AND(OR(AG1:AG145,$BK146)=TRUE,IF(SEARCH(AG$1,$A146)&gt;0,TRUE,FALSE)),"")</f>
        <v/>
      </c>
      <c r="AH146" s="17" t="str">
        <f>IFERROR(AND(OR(AH1:AH145,$BK146)=TRUE,IF(SEARCH(AH$1,$A146)&gt;0,TRUE,FALSE)),"")</f>
        <v/>
      </c>
      <c r="AI146" s="17" t="b">
        <f>IFERROR(AND(OR(AI1:AL145,$BK146)=TRUE,IF(SEARCH(AI$1,$A146)&gt;0,TRUE,FALSE)),"")</f>
        <v>0</v>
      </c>
      <c r="AJ146" s="17" t="str">
        <f>IFERROR(AND(OR(AJ1:AL145,$BK146)=TRUE,IF(SEARCH(AJ$1,$A146)&gt;0,TRUE,FALSE)),"")</f>
        <v/>
      </c>
      <c r="AK146" s="17" t="str">
        <f>IFERROR(AND(OR(AK1:AL145,$BK146)=TRUE,IF(SEARCH(AK$1,$A146)&gt;0,TRUE,FALSE)),"")</f>
        <v/>
      </c>
      <c r="AL146" s="17" t="str">
        <f>IFERROR(AND(OR(AL1:AL145,$BK146)=TRUE,IF(SEARCH(AL$1,$A146)&gt;0,TRUE,FALSE)),"")</f>
        <v/>
      </c>
      <c r="AM146" s="17" t="str">
        <f>IFERROR(AND(OR(AM1:AO145,$BK146)=TRUE,IF(SEARCH(AM$1,$A146)&gt;0,TRUE,FALSE)),"")</f>
        <v/>
      </c>
      <c r="AN146" s="17" t="str">
        <f>IFERROR(AND(OR(AN1:AO145,$BK146)=TRUE,IF(SEARCH(AN$1,$A146)&gt;0,TRUE,FALSE)),"")</f>
        <v/>
      </c>
      <c r="AO146" s="17" t="str">
        <f>IFERROR(AND(OR(AO1:AO145,$BK146)=TRUE,IF(SEARCH(AO$1,$A146)&gt;0,TRUE,FALSE)),"")</f>
        <v/>
      </c>
      <c r="AP146" s="17" t="str">
        <f>IFERROR(AND(OR(AO1:AP145,$BK146)=TRUE,IF(SEARCH(AP$1,$A146)&gt;0,TRUE,FALSE)),"")</f>
        <v/>
      </c>
      <c r="AQ146" s="17" t="str">
        <f>IFERROR(AND(OR(AO1:AQ145,$BK146)=TRUE,IF(SEARCH(AQ$1,$A146)&gt;0,TRUE,FALSE)),"")</f>
        <v/>
      </c>
      <c r="AR146" s="17" t="str">
        <f>IFERROR(AND(OR(AO1:AR145,$BK146)=TRUE,IF(SEARCH(AR$1,$A146)&gt;0,TRUE,FALSE)),"")</f>
        <v/>
      </c>
      <c r="AS146" s="17" t="str">
        <f>IFERROR(AND(OR(AO1:AS145,$BK146)=TRUE,IF(SEARCH(AS$1,$A146)&gt;0,TRUE,FALSE)),"")</f>
        <v/>
      </c>
      <c r="AT146" s="17" t="str">
        <f>IFERROR(AND(OR(AO1:AT145,$BK146)=TRUE,IF(SEARCH(AT$1,$A146)&gt;0,TRUE,FALSE)),"")</f>
        <v/>
      </c>
      <c r="AU146" s="17" t="str">
        <f>IFERROR(AND(OR(AO1:AU145,$BK146)=TRUE,IF(SEARCH(AU$1,$A146)&gt;0,TRUE,FALSE)),"")</f>
        <v/>
      </c>
      <c r="AV146" s="17" t="str">
        <f>IFERROR(AND(OR(AO1:AV145,$BK146)=TRUE,IF(SEARCH(AV$1,$A146)&gt;0,TRUE,FALSE)),"")</f>
        <v/>
      </c>
      <c r="AW146" s="17" t="str">
        <f>IFERROR(AND(OR(AO1:AW145,$BK146)=TRUE,IF(SEARCH(AW$1,$A146)&gt;0,TRUE,FALSE)),"")</f>
        <v/>
      </c>
      <c r="AX146" s="17" t="str">
        <f>IFERROR(AND(OR(AO1:AX145,$BK146)=TRUE,IF(SEARCH(AX$1,$A146)&gt;0,TRUE,FALSE)),"")</f>
        <v/>
      </c>
      <c r="AY146" s="17" t="str">
        <f>IFERROR(AND(OR(AO1:AY145,$BK146)=TRUE,IF(SEARCH(AY$1,$A146)&gt;0,TRUE,FALSE)),"")</f>
        <v/>
      </c>
      <c r="AZ146" s="17" t="str">
        <f>IFERROR(AND(OR(AO1:AZ145,$BK146)=TRUE,IF(SEARCH(AZ$1,$A146)&gt;0,TRUE,FALSE)),"")</f>
        <v/>
      </c>
      <c r="BA146" s="17" t="str">
        <f>IFERROR(AND(OR(AO1:BA145,$BK146)=TRUE,IF(SEARCH(BA$1,$A146)&gt;0,TRUE,FALSE)),"")</f>
        <v/>
      </c>
      <c r="BB146" s="17" t="str">
        <f>IFERROR(AND(OR(AO1:BB145,$BK146)=TRUE,IF(SEARCH(BB$1,$A146)&gt;0,TRUE,FALSE)),"")</f>
        <v/>
      </c>
      <c r="BC146" s="17" t="str">
        <f>IFERROR(AND(OR(AO1:BC145,$BK146)=TRUE,IF(SEARCH(BC$1,$A146)&gt;0,TRUE,FALSE)),"")</f>
        <v/>
      </c>
      <c r="BD146" s="17" t="str">
        <f>IFERROR(AND(OR(AO1:BD145,$BK146)=TRUE,IF(SEARCH(BD$1,$A146)&gt;0,TRUE,FALSE)),"")</f>
        <v/>
      </c>
      <c r="BE146" s="17" t="str">
        <f>IFERROR(AND(OR(AO1:BE145,$BK146)=TRUE,IF(SEARCH(BE$1,$A146)&gt;0,TRUE,FALSE)),"")</f>
        <v/>
      </c>
      <c r="BF146" s="17" t="str">
        <f>IFERROR(AND(OR(AO1:BF145,$BK146)=TRUE,IF(SEARCH(BF$1,$A146)&gt;0,TRUE,FALSE)),"")</f>
        <v/>
      </c>
      <c r="BG146" s="17" t="str">
        <f>IFERROR(AND(OR(AO1:BG145,$BK146)=TRUE,IF(SEARCH(BG$1,$A146)&gt;0,TRUE,FALSE)),"")</f>
        <v/>
      </c>
      <c r="BH146" s="17" t="str">
        <f>IFERROR(AND(OR(AO1:BH145,$BK146)=TRUE,IF(SEARCH(BH$1,$A146)&gt;0,TRUE,FALSE)),"")</f>
        <v/>
      </c>
      <c r="BI146" s="17">
        <f t="shared" si="10"/>
        <v>0</v>
      </c>
      <c r="BJ146" s="17" t="b">
        <f t="shared" si="11"/>
        <v>0</v>
      </c>
      <c r="BK146" s="17" t="b">
        <f t="shared" si="12"/>
        <v>0</v>
      </c>
      <c r="BL146" s="17" t="b">
        <f t="shared" si="13"/>
        <v>0</v>
      </c>
      <c r="BM146" s="17" t="b">
        <f>IF(D146&gt;INDEX('Overview (RESPONSES REQUIRED)'!$F$60:$F$63,MATCH(E146,'Overview (RESPONSES REQUIRED)'!$B$60:$B$63,0)),FALSE,TRUE)</f>
        <v>0</v>
      </c>
      <c r="BN146" s="17" t="b">
        <f>IF(INDEX('Overview (RESPONSES REQUIRED)'!$D$60:$D$63,MATCH(E146,'Overview (RESPONSES REQUIRED)'!$B$60:$B$63,0)) = "Y", TRUE, FALSE)</f>
        <v>0</v>
      </c>
      <c r="BO146" s="17" t="str">
        <f t="shared" si="14"/>
        <v>N</v>
      </c>
    </row>
    <row r="147" spans="1:67" ht="15" x14ac:dyDescent="0.15">
      <c r="A147" s="17" t="s">
        <v>2570</v>
      </c>
      <c r="B147" s="17">
        <v>2</v>
      </c>
      <c r="C147" s="17">
        <v>2</v>
      </c>
      <c r="D147" s="17">
        <v>12</v>
      </c>
      <c r="E147" s="17" t="s">
        <v>2424</v>
      </c>
      <c r="F147" s="17" t="str">
        <f>IF('ENDC-NRCA'!S150="Y", "Y", IF('ENDC-NRCA'!S150="N", "N", 0))</f>
        <v>N</v>
      </c>
      <c r="G147" s="17" t="str">
        <f>IFERROR(AND(OR(G1:H146,$BK147)=TRUE,IF(SEARCH(G$1,$A147)&gt;0,TRUE,FALSE)),"")</f>
        <v/>
      </c>
      <c r="H147" s="17" t="b">
        <f>IFERROR(AND(OR(H1:H146,$BK147)=TRUE,IF(SEARCH(H$1,$A147)&gt;0,TRUE,FALSE)),"")</f>
        <v>0</v>
      </c>
      <c r="I147" s="17" t="str">
        <f>IFERROR(AND(OR(I1:L146,$BK147)=TRUE,IF(SEARCH(I$1,$A147)&gt;0,TRUE,FALSE)),"")</f>
        <v/>
      </c>
      <c r="J147" s="17" t="str">
        <f>IFERROR(AND(OR(J1:L146,$BK147)=TRUE,IF(SEARCH(J$1,$A147)&gt;0,TRUE,FALSE)),"")</f>
        <v/>
      </c>
      <c r="K147" s="17" t="str">
        <f>IFERROR(AND(OR(K1:L146,$BK147)=TRUE,IF(SEARCH(K$1,$A147)&gt;0,TRUE,FALSE)),"")</f>
        <v/>
      </c>
      <c r="L147" s="17" t="b">
        <f>IFERROR(AND(OR(L1:L146,$BK147)=TRUE,IF(SEARCH(L$1,$A147)&gt;0,TRUE,FALSE)),"")</f>
        <v>0</v>
      </c>
      <c r="M147" s="17" t="b">
        <f>IFERROR(AND(OR(M1:M146,$BK147)=TRUE,IF(SEARCH(M$1,$A147)&gt;0,TRUE,FALSE)),"")</f>
        <v>0</v>
      </c>
      <c r="N147" s="17" t="str">
        <f>IFERROR(AND(OR(N1:Q146,$BK147)=TRUE,IF(SEARCH(N$1,$A147)&gt;0,TRUE,FALSE)),"")</f>
        <v/>
      </c>
      <c r="O147" s="17" t="str">
        <f>IFERROR(AND(OR(O1:Q146,$BK147)=TRUE,IF(SEARCH(O$1,$A147)&gt;0,TRUE,FALSE)),"")</f>
        <v/>
      </c>
      <c r="P147" s="17" t="str">
        <f>IFERROR(AND(OR(P1:Q146,$BK147)=TRUE,IF(SEARCH(P$1,$A147)&gt;0,TRUE,FALSE)),"")</f>
        <v/>
      </c>
      <c r="Q147" s="17" t="str">
        <f>IFERROR(AND(OR(Q1:Q146,$BK147)=TRUE,IF(SEARCH(Q$1,$A147)&gt;0,TRUE,FALSE)),"")</f>
        <v/>
      </c>
      <c r="R147" s="17" t="str">
        <f>IFERROR(AND(OR(R1:S146,$BK147)=TRUE,IF(SEARCH(R$1,$A147)&gt;0,TRUE,FALSE)),"")</f>
        <v/>
      </c>
      <c r="S147" s="17" t="str">
        <f>IFERROR(AND(OR(S1:S146,$BK147)=TRUE,IF(SEARCH(S$1,$A147)&gt;0,TRUE,FALSE)),"")</f>
        <v/>
      </c>
      <c r="T147" s="17" t="str">
        <f>IFERROR(AND(OR(T1:T146,$BK147)=TRUE,IF(SEARCH(T$1,$A147)&gt;0,TRUE,FALSE)),"")</f>
        <v/>
      </c>
      <c r="U147" s="17" t="str">
        <f>IFERROR(AND(OR(U1:V146,$BK147)=TRUE,IF(SEARCH(U$1,$A147)&gt;0,TRUE,FALSE)),"")</f>
        <v/>
      </c>
      <c r="V147" s="17" t="str">
        <f>IFERROR(AND(OR(V1:V146,$BK147)=TRUE,IF(SEARCH(V$1,$A147)&gt;0,TRUE,FALSE)),"")</f>
        <v/>
      </c>
      <c r="W147" s="17" t="str">
        <f>IFERROR(AND(OR(W1:Z146,$BK147)=TRUE,IF(SEARCH(W$1,$A147)&gt;0,TRUE,FALSE)),"")</f>
        <v/>
      </c>
      <c r="X147" s="17" t="str">
        <f>IFERROR(AND(OR(X1:Z146,$BK147)=TRUE,IF(SEARCH(X$1,$A147)&gt;0,TRUE,FALSE)),"")</f>
        <v/>
      </c>
      <c r="Y147" s="17" t="str">
        <f>IFERROR(AND(OR(Y1:Z146,$BK147)=TRUE,IF(SEARCH(Y$1,$A147)&gt;0,TRUE,FALSE)),"")</f>
        <v/>
      </c>
      <c r="Z147" s="17" t="str">
        <f>IFERROR(AND(OR(Z1:Z146,$BK147)=TRUE,IF(SEARCH(Z$1,$A147)&gt;0,TRUE,FALSE)),"")</f>
        <v/>
      </c>
      <c r="AA147" s="17" t="b">
        <f>IFERROR(AND(OR(AA1:AA146,$BK147)=TRUE,IF(SEARCH(AA$1,$A147)&gt;0,TRUE,FALSE)),"")</f>
        <v>0</v>
      </c>
      <c r="AB147" s="17" t="str">
        <f>IFERROR(AND(OR(AB1:AE146,$BK147)=TRUE,IF(SEARCH(AB$1,$A147)&gt;0,TRUE,FALSE)),"")</f>
        <v/>
      </c>
      <c r="AC147" s="17" t="str">
        <f>IFERROR(AND(OR(AC1:AE146,$BK147)=TRUE,IF(SEARCH(AC$1,$A147)&gt;0,TRUE,FALSE)),"")</f>
        <v/>
      </c>
      <c r="AD147" s="17" t="str">
        <f>IFERROR(AND(OR(AD1:AE146,$BK147)=TRUE,IF(SEARCH(AD$1,$A147)&gt;0,TRUE,FALSE)),"")</f>
        <v/>
      </c>
      <c r="AE147" s="17" t="str">
        <f>IFERROR(AND(OR(AE1:AE146,$BK147)=TRUE,IF(SEARCH(AE$1,$A147)&gt;0,TRUE,FALSE)),"")</f>
        <v/>
      </c>
      <c r="AF147" s="17" t="str">
        <f>IFERROR(AND(OR(AF1:AG146,$BK147)=TRUE,IF(SEARCH(AF$1,$A147)&gt;0,TRUE,FALSE)),"")</f>
        <v/>
      </c>
      <c r="AG147" s="17" t="str">
        <f>IFERROR(AND(OR(AG1:AG146,$BK147)=TRUE,IF(SEARCH(AG$1,$A147)&gt;0,TRUE,FALSE)),"")</f>
        <v/>
      </c>
      <c r="AH147" s="17" t="str">
        <f>IFERROR(AND(OR(AH1:AH146,$BK147)=TRUE,IF(SEARCH(AH$1,$A147)&gt;0,TRUE,FALSE)),"")</f>
        <v/>
      </c>
      <c r="AI147" s="17" t="b">
        <f>IFERROR(AND(OR(AI1:AL146,$BK147)=TRUE,IF(SEARCH(AI$1,$A147)&gt;0,TRUE,FALSE)),"")</f>
        <v>0</v>
      </c>
      <c r="AJ147" s="17" t="str">
        <f>IFERROR(AND(OR(AJ1:AL146,$BK147)=TRUE,IF(SEARCH(AJ$1,$A147)&gt;0,TRUE,FALSE)),"")</f>
        <v/>
      </c>
      <c r="AK147" s="17" t="str">
        <f>IFERROR(AND(OR(AK1:AL146,$BK147)=TRUE,IF(SEARCH(AK$1,$A147)&gt;0,TRUE,FALSE)),"")</f>
        <v/>
      </c>
      <c r="AL147" s="17" t="str">
        <f>IFERROR(AND(OR(AL1:AL146,$BK147)=TRUE,IF(SEARCH(AL$1,$A147)&gt;0,TRUE,FALSE)),"")</f>
        <v/>
      </c>
      <c r="AM147" s="17" t="str">
        <f>IFERROR(AND(OR(AM1:AO146,$BK147)=TRUE,IF(SEARCH(AM$1,$A147)&gt;0,TRUE,FALSE)),"")</f>
        <v/>
      </c>
      <c r="AN147" s="17" t="str">
        <f>IFERROR(AND(OR(AN1:AO146,$BK147)=TRUE,IF(SEARCH(AN$1,$A147)&gt;0,TRUE,FALSE)),"")</f>
        <v/>
      </c>
      <c r="AO147" s="17" t="str">
        <f>IFERROR(AND(OR(AO1:AO146,$BK147)=TRUE,IF(SEARCH(AO$1,$A147)&gt;0,TRUE,FALSE)),"")</f>
        <v/>
      </c>
      <c r="AP147" s="17" t="str">
        <f>IFERROR(AND(OR(AO1:AP146,$BK147)=TRUE,IF(SEARCH(AP$1,$A147)&gt;0,TRUE,FALSE)),"")</f>
        <v/>
      </c>
      <c r="AQ147" s="17" t="str">
        <f>IFERROR(AND(OR(AO1:AQ146,$BK147)=TRUE,IF(SEARCH(AQ$1,$A147)&gt;0,TRUE,FALSE)),"")</f>
        <v/>
      </c>
      <c r="AR147" s="17" t="str">
        <f>IFERROR(AND(OR(AO1:AR146,$BK147)=TRUE,IF(SEARCH(AR$1,$A147)&gt;0,TRUE,FALSE)),"")</f>
        <v/>
      </c>
      <c r="AS147" s="17" t="str">
        <f>IFERROR(AND(OR(AO1:AS146,$BK147)=TRUE,IF(SEARCH(AS$1,$A147)&gt;0,TRUE,FALSE)),"")</f>
        <v/>
      </c>
      <c r="AT147" s="17" t="str">
        <f>IFERROR(AND(OR(AO1:AT146,$BK147)=TRUE,IF(SEARCH(AT$1,$A147)&gt;0,TRUE,FALSE)),"")</f>
        <v/>
      </c>
      <c r="AU147" s="17" t="str">
        <f>IFERROR(AND(OR(AO1:AU146,$BK147)=TRUE,IF(SEARCH(AU$1,$A147)&gt;0,TRUE,FALSE)),"")</f>
        <v/>
      </c>
      <c r="AV147" s="17" t="str">
        <f>IFERROR(AND(OR(AO1:AV146,$BK147)=TRUE,IF(SEARCH(AV$1,$A147)&gt;0,TRUE,FALSE)),"")</f>
        <v/>
      </c>
      <c r="AW147" s="17" t="str">
        <f>IFERROR(AND(OR(AO1:AW146,$BK147)=TRUE,IF(SEARCH(AW$1,$A147)&gt;0,TRUE,FALSE)),"")</f>
        <v/>
      </c>
      <c r="AX147" s="17" t="str">
        <f>IFERROR(AND(OR(AO1:AX146,$BK147)=TRUE,IF(SEARCH(AX$1,$A147)&gt;0,TRUE,FALSE)),"")</f>
        <v/>
      </c>
      <c r="AY147" s="17" t="str">
        <f>IFERROR(AND(OR(AO1:AY146,$BK147)=TRUE,IF(SEARCH(AY$1,$A147)&gt;0,TRUE,FALSE)),"")</f>
        <v/>
      </c>
      <c r="AZ147" s="17" t="str">
        <f>IFERROR(AND(OR(AO1:AZ146,$BK147)=TRUE,IF(SEARCH(AZ$1,$A147)&gt;0,TRUE,FALSE)),"")</f>
        <v/>
      </c>
      <c r="BA147" s="17" t="str">
        <f>IFERROR(AND(OR(AO1:BA146,$BK147)=TRUE,IF(SEARCH(BA$1,$A147)&gt;0,TRUE,FALSE)),"")</f>
        <v/>
      </c>
      <c r="BB147" s="17" t="str">
        <f>IFERROR(AND(OR(AO1:BB146,$BK147)=TRUE,IF(SEARCH(BB$1,$A147)&gt;0,TRUE,FALSE)),"")</f>
        <v/>
      </c>
      <c r="BC147" s="17" t="str">
        <f>IFERROR(AND(OR(AO1:BC146,$BK147)=TRUE,IF(SEARCH(BC$1,$A147)&gt;0,TRUE,FALSE)),"")</f>
        <v/>
      </c>
      <c r="BD147" s="17" t="str">
        <f>IFERROR(AND(OR(AO1:BD146,$BK147)=TRUE,IF(SEARCH(BD$1,$A147)&gt;0,TRUE,FALSE)),"")</f>
        <v/>
      </c>
      <c r="BE147" s="17" t="str">
        <f>IFERROR(AND(OR(AO1:BE146,$BK147)=TRUE,IF(SEARCH(BE$1,$A147)&gt;0,TRUE,FALSE)),"")</f>
        <v/>
      </c>
      <c r="BF147" s="17" t="str">
        <f>IFERROR(AND(OR(AO1:BF146,$BK147)=TRUE,IF(SEARCH(BF$1,$A147)&gt;0,TRUE,FALSE)),"")</f>
        <v/>
      </c>
      <c r="BG147" s="17" t="str">
        <f>IFERROR(AND(OR(AO1:BG146,$BK147)=TRUE,IF(SEARCH(BG$1,$A147)&gt;0,TRUE,FALSE)),"")</f>
        <v/>
      </c>
      <c r="BH147" s="17" t="str">
        <f>IFERROR(AND(OR(AO1:BH146,$BK147)=TRUE,IF(SEARCH(BH$1,$A147)&gt;0,TRUE,FALSE)),"")</f>
        <v/>
      </c>
      <c r="BI147" s="17">
        <f t="shared" si="10"/>
        <v>0</v>
      </c>
      <c r="BJ147" s="17" t="b">
        <f t="shared" si="11"/>
        <v>0</v>
      </c>
      <c r="BK147" s="17" t="b">
        <f t="shared" si="12"/>
        <v>0</v>
      </c>
      <c r="BL147" s="17" t="b">
        <f t="shared" si="13"/>
        <v>0</v>
      </c>
      <c r="BM147" s="17" t="b">
        <f>IF(D147&gt;INDEX('Overview (RESPONSES REQUIRED)'!$F$60:$F$63,MATCH(E147,'Overview (RESPONSES REQUIRED)'!$B$60:$B$63,0)),FALSE,TRUE)</f>
        <v>0</v>
      </c>
      <c r="BN147" s="17" t="b">
        <f>IF(INDEX('Overview (RESPONSES REQUIRED)'!$D$60:$D$63,MATCH(E147,'Overview (RESPONSES REQUIRED)'!$B$60:$B$63,0)) = "Y", TRUE, FALSE)</f>
        <v>0</v>
      </c>
      <c r="BO147" s="17" t="str">
        <f t="shared" si="14"/>
        <v>N</v>
      </c>
    </row>
    <row r="148" spans="1:67" ht="15" x14ac:dyDescent="0.15">
      <c r="A148" s="17" t="s">
        <v>2571</v>
      </c>
      <c r="B148" s="17">
        <v>2</v>
      </c>
      <c r="C148" s="17">
        <v>2</v>
      </c>
      <c r="D148" s="17">
        <v>12</v>
      </c>
      <c r="E148" s="17" t="s">
        <v>2458</v>
      </c>
      <c r="F148" s="17" t="str">
        <f>IF('ENDC-NRCA'!S151="Y", "Y", IF('ENDC-NRCA'!S151="N", "N", 0))</f>
        <v>N</v>
      </c>
      <c r="G148" s="17" t="str">
        <f>IFERROR(AND(OR(G1:H147,$BK148)=TRUE,IF(SEARCH(G$1,$A148)&gt;0,TRUE,FALSE)),"")</f>
        <v/>
      </c>
      <c r="H148" s="17" t="b">
        <f>IFERROR(AND(OR(H1:H147,$BK148)=TRUE,IF(SEARCH(H$1,$A148)&gt;0,TRUE,FALSE)),"")</f>
        <v>0</v>
      </c>
      <c r="I148" s="17" t="str">
        <f>IFERROR(AND(OR(I1:L147,$BK148)=TRUE,IF(SEARCH(I$1,$A148)&gt;0,TRUE,FALSE)),"")</f>
        <v/>
      </c>
      <c r="J148" s="17" t="str">
        <f>IFERROR(AND(OR(J1:L147,$BK148)=TRUE,IF(SEARCH(J$1,$A148)&gt;0,TRUE,FALSE)),"")</f>
        <v/>
      </c>
      <c r="K148" s="17" t="str">
        <f>IFERROR(AND(OR(K1:L147,$BK148)=TRUE,IF(SEARCH(K$1,$A148)&gt;0,TRUE,FALSE)),"")</f>
        <v/>
      </c>
      <c r="L148" s="17" t="b">
        <f>IFERROR(AND(OR(L1:L147,$BK148)=TRUE,IF(SEARCH(L$1,$A148)&gt;0,TRUE,FALSE)),"")</f>
        <v>0</v>
      </c>
      <c r="M148" s="17" t="str">
        <f>IFERROR(AND(OR(M1:M147,$BK148)=TRUE,IF(SEARCH(M$1,$A148)&gt;0,TRUE,FALSE)),"")</f>
        <v/>
      </c>
      <c r="N148" s="17" t="str">
        <f>IFERROR(AND(OR(N1:Q147,$BK148)=TRUE,IF(SEARCH(N$1,$A148)&gt;0,TRUE,FALSE)),"")</f>
        <v/>
      </c>
      <c r="O148" s="17" t="str">
        <f>IFERROR(AND(OR(O1:Q147,$BK148)=TRUE,IF(SEARCH(O$1,$A148)&gt;0,TRUE,FALSE)),"")</f>
        <v/>
      </c>
      <c r="P148" s="17" t="str">
        <f>IFERROR(AND(OR(P1:Q147,$BK148)=TRUE,IF(SEARCH(P$1,$A148)&gt;0,TRUE,FALSE)),"")</f>
        <v/>
      </c>
      <c r="Q148" s="17" t="str">
        <f>IFERROR(AND(OR(Q1:Q147,$BK148)=TRUE,IF(SEARCH(Q$1,$A148)&gt;0,TRUE,FALSE)),"")</f>
        <v/>
      </c>
      <c r="R148" s="17" t="b">
        <f>IFERROR(AND(OR(R1:S147,$BK148)=TRUE,IF(SEARCH(R$1,$A148)&gt;0,TRUE,FALSE)),"")</f>
        <v>0</v>
      </c>
      <c r="S148" s="17" t="str">
        <f>IFERROR(AND(OR(S1:S147,$BK148)=TRUE,IF(SEARCH(S$1,$A148)&gt;0,TRUE,FALSE)),"")</f>
        <v/>
      </c>
      <c r="T148" s="17" t="str">
        <f>IFERROR(AND(OR(T1:T147,$BK148)=TRUE,IF(SEARCH(T$1,$A148)&gt;0,TRUE,FALSE)),"")</f>
        <v/>
      </c>
      <c r="U148" s="17" t="str">
        <f>IFERROR(AND(OR(U1:V147,$BK148)=TRUE,IF(SEARCH(U$1,$A148)&gt;0,TRUE,FALSE)),"")</f>
        <v/>
      </c>
      <c r="V148" s="17" t="str">
        <f>IFERROR(AND(OR(V1:V147,$BK148)=TRUE,IF(SEARCH(V$1,$A148)&gt;0,TRUE,FALSE)),"")</f>
        <v/>
      </c>
      <c r="W148" s="17" t="str">
        <f>IFERROR(AND(OR(W1:Z147,$BK148)=TRUE,IF(SEARCH(W$1,$A148)&gt;0,TRUE,FALSE)),"")</f>
        <v/>
      </c>
      <c r="X148" s="17" t="str">
        <f>IFERROR(AND(OR(X1:Z147,$BK148)=TRUE,IF(SEARCH(X$1,$A148)&gt;0,TRUE,FALSE)),"")</f>
        <v/>
      </c>
      <c r="Y148" s="17" t="str">
        <f>IFERROR(AND(OR(Y1:Z147,$BK148)=TRUE,IF(SEARCH(Y$1,$A148)&gt;0,TRUE,FALSE)),"")</f>
        <v/>
      </c>
      <c r="Z148" s="17" t="str">
        <f>IFERROR(AND(OR(Z1:Z147,$BK148)=TRUE,IF(SEARCH(Z$1,$A148)&gt;0,TRUE,FALSE)),"")</f>
        <v/>
      </c>
      <c r="AA148" s="17" t="str">
        <f>IFERROR(AND(OR(AA1:AA147,$BK148)=TRUE,IF(SEARCH(AA$1,$A148)&gt;0,TRUE,FALSE)),"")</f>
        <v/>
      </c>
      <c r="AB148" s="17" t="str">
        <f>IFERROR(AND(OR(AB1:AE147,$BK148)=TRUE,IF(SEARCH(AB$1,$A148)&gt;0,TRUE,FALSE)),"")</f>
        <v/>
      </c>
      <c r="AC148" s="17" t="str">
        <f>IFERROR(AND(OR(AC1:AE147,$BK148)=TRUE,IF(SEARCH(AC$1,$A148)&gt;0,TRUE,FALSE)),"")</f>
        <v/>
      </c>
      <c r="AD148" s="17" t="str">
        <f>IFERROR(AND(OR(AD1:AE147,$BK148)=TRUE,IF(SEARCH(AD$1,$A148)&gt;0,TRUE,FALSE)),"")</f>
        <v/>
      </c>
      <c r="AE148" s="17" t="str">
        <f>IFERROR(AND(OR(AE1:AE147,$BK148)=TRUE,IF(SEARCH(AE$1,$A148)&gt;0,TRUE,FALSE)),"")</f>
        <v/>
      </c>
      <c r="AF148" s="17" t="b">
        <f>IFERROR(AND(OR(AF1:AG147,$BK148)=TRUE,IF(SEARCH(AF$1,$A148)&gt;0,TRUE,FALSE)),"")</f>
        <v>0</v>
      </c>
      <c r="AG148" s="17" t="str">
        <f>IFERROR(AND(OR(AG1:AG147,$BK148)=TRUE,IF(SEARCH(AG$1,$A148)&gt;0,TRUE,FALSE)),"")</f>
        <v/>
      </c>
      <c r="AH148" s="17" t="str">
        <f>IFERROR(AND(OR(AH1:AH147,$BK148)=TRUE,IF(SEARCH(AH$1,$A148)&gt;0,TRUE,FALSE)),"")</f>
        <v/>
      </c>
      <c r="AI148" s="17" t="b">
        <f>IFERROR(AND(OR(AI1:AL147,$BK148)=TRUE,IF(SEARCH(AI$1,$A148)&gt;0,TRUE,FALSE)),"")</f>
        <v>0</v>
      </c>
      <c r="AJ148" s="17" t="str">
        <f>IFERROR(AND(OR(AJ1:AL147,$BK148)=TRUE,IF(SEARCH(AJ$1,$A148)&gt;0,TRUE,FALSE)),"")</f>
        <v/>
      </c>
      <c r="AK148" s="17" t="str">
        <f>IFERROR(AND(OR(AK1:AL147,$BK148)=TRUE,IF(SEARCH(AK$1,$A148)&gt;0,TRUE,FALSE)),"")</f>
        <v/>
      </c>
      <c r="AL148" s="17" t="str">
        <f>IFERROR(AND(OR(AL1:AL147,$BK148)=TRUE,IF(SEARCH(AL$1,$A148)&gt;0,TRUE,FALSE)),"")</f>
        <v/>
      </c>
      <c r="AM148" s="17" t="str">
        <f>IFERROR(AND(OR(AM1:AO147,$BK148)=TRUE,IF(SEARCH(AM$1,$A148)&gt;0,TRUE,FALSE)),"")</f>
        <v/>
      </c>
      <c r="AN148" s="17" t="str">
        <f>IFERROR(AND(OR(AN1:AO147,$BK148)=TRUE,IF(SEARCH(AN$1,$A148)&gt;0,TRUE,FALSE)),"")</f>
        <v/>
      </c>
      <c r="AO148" s="17" t="str">
        <f>IFERROR(AND(OR(AO1:AO147,$BK148)=TRUE,IF(SEARCH(AO$1,$A148)&gt;0,TRUE,FALSE)),"")</f>
        <v/>
      </c>
      <c r="AP148" s="17" t="str">
        <f>IFERROR(AND(OR(AO1:AP147,$BK148)=TRUE,IF(SEARCH(AP$1,$A148)&gt;0,TRUE,FALSE)),"")</f>
        <v/>
      </c>
      <c r="AQ148" s="17" t="str">
        <f>IFERROR(AND(OR(AO1:AQ147,$BK148)=TRUE,IF(SEARCH(AQ$1,$A148)&gt;0,TRUE,FALSE)),"")</f>
        <v/>
      </c>
      <c r="AR148" s="17" t="str">
        <f>IFERROR(AND(OR(AO1:AR147,$BK148)=TRUE,IF(SEARCH(AR$1,$A148)&gt;0,TRUE,FALSE)),"")</f>
        <v/>
      </c>
      <c r="AS148" s="17" t="str">
        <f>IFERROR(AND(OR(AO1:AS147,$BK148)=TRUE,IF(SEARCH(AS$1,$A148)&gt;0,TRUE,FALSE)),"")</f>
        <v/>
      </c>
      <c r="AT148" s="17" t="str">
        <f>IFERROR(AND(OR(AO1:AT147,$BK148)=TRUE,IF(SEARCH(AT$1,$A148)&gt;0,TRUE,FALSE)),"")</f>
        <v/>
      </c>
      <c r="AU148" s="17" t="str">
        <f>IFERROR(AND(OR(AO1:AU147,$BK148)=TRUE,IF(SEARCH(AU$1,$A148)&gt;0,TRUE,FALSE)),"")</f>
        <v/>
      </c>
      <c r="AV148" s="17" t="str">
        <f>IFERROR(AND(OR(AO1:AV147,$BK148)=TRUE,IF(SEARCH(AV$1,$A148)&gt;0,TRUE,FALSE)),"")</f>
        <v/>
      </c>
      <c r="AW148" s="17" t="str">
        <f>IFERROR(AND(OR(AO1:AW147,$BK148)=TRUE,IF(SEARCH(AW$1,$A148)&gt;0,TRUE,FALSE)),"")</f>
        <v/>
      </c>
      <c r="AX148" s="17" t="str">
        <f>IFERROR(AND(OR(AO1:AX147,$BK148)=TRUE,IF(SEARCH(AX$1,$A148)&gt;0,TRUE,FALSE)),"")</f>
        <v/>
      </c>
      <c r="AY148" s="17" t="str">
        <f>IFERROR(AND(OR(AO1:AY147,$BK148)=TRUE,IF(SEARCH(AY$1,$A148)&gt;0,TRUE,FALSE)),"")</f>
        <v/>
      </c>
      <c r="AZ148" s="17" t="str">
        <f>IFERROR(AND(OR(AO1:AZ147,$BK148)=TRUE,IF(SEARCH(AZ$1,$A148)&gt;0,TRUE,FALSE)),"")</f>
        <v/>
      </c>
      <c r="BA148" s="17" t="str">
        <f>IFERROR(AND(OR(AO1:BA147,$BK148)=TRUE,IF(SEARCH(BA$1,$A148)&gt;0,TRUE,FALSE)),"")</f>
        <v/>
      </c>
      <c r="BB148" s="17" t="str">
        <f>IFERROR(AND(OR(AO1:BB147,$BK148)=TRUE,IF(SEARCH(BB$1,$A148)&gt;0,TRUE,FALSE)),"")</f>
        <v/>
      </c>
      <c r="BC148" s="17" t="str">
        <f>IFERROR(AND(OR(AO1:BC147,$BK148)=TRUE,IF(SEARCH(BC$1,$A148)&gt;0,TRUE,FALSE)),"")</f>
        <v/>
      </c>
      <c r="BD148" s="17" t="str">
        <f>IFERROR(AND(OR(AO1:BD147,$BK148)=TRUE,IF(SEARCH(BD$1,$A148)&gt;0,TRUE,FALSE)),"")</f>
        <v/>
      </c>
      <c r="BE148" s="17" t="str">
        <f>IFERROR(AND(OR(AO1:BE147,$BK148)=TRUE,IF(SEARCH(BE$1,$A148)&gt;0,TRUE,FALSE)),"")</f>
        <v/>
      </c>
      <c r="BF148" s="17" t="str">
        <f>IFERROR(AND(OR(AO1:BF147,$BK148)=TRUE,IF(SEARCH(BF$1,$A148)&gt;0,TRUE,FALSE)),"")</f>
        <v/>
      </c>
      <c r="BG148" s="17" t="str">
        <f>IFERROR(AND(OR(AO1:BG147,$BK148)=TRUE,IF(SEARCH(BG$1,$A148)&gt;0,TRUE,FALSE)),"")</f>
        <v/>
      </c>
      <c r="BH148" s="17" t="str">
        <f>IFERROR(AND(OR(AO1:BH147,$BK148)=TRUE,IF(SEARCH(BH$1,$A148)&gt;0,TRUE,FALSE)),"")</f>
        <v/>
      </c>
      <c r="BI148" s="17">
        <f t="shared" si="10"/>
        <v>0</v>
      </c>
      <c r="BJ148" s="17" t="b">
        <f t="shared" si="11"/>
        <v>0</v>
      </c>
      <c r="BK148" s="17" t="b">
        <f t="shared" si="12"/>
        <v>0</v>
      </c>
      <c r="BL148" s="17" t="b">
        <f t="shared" si="13"/>
        <v>0</v>
      </c>
      <c r="BM148" s="17" t="b">
        <f>IF(D148&gt;INDEX('Overview (RESPONSES REQUIRED)'!$F$60:$F$63,MATCH(E148,'Overview (RESPONSES REQUIRED)'!$B$60:$B$63,0)),FALSE,TRUE)</f>
        <v>0</v>
      </c>
      <c r="BN148" s="17" t="b">
        <f>IF(INDEX('Overview (RESPONSES REQUIRED)'!$D$60:$D$63,MATCH(E148,'Overview (RESPONSES REQUIRED)'!$B$60:$B$63,0)) = "Y", TRUE, FALSE)</f>
        <v>0</v>
      </c>
      <c r="BO148" s="17" t="str">
        <f t="shared" si="14"/>
        <v>N</v>
      </c>
    </row>
    <row r="149" spans="1:67" ht="15" x14ac:dyDescent="0.15">
      <c r="A149" s="17" t="s">
        <v>2572</v>
      </c>
      <c r="B149" s="17">
        <v>2</v>
      </c>
      <c r="C149" s="17">
        <v>2</v>
      </c>
      <c r="D149" s="17">
        <v>12</v>
      </c>
      <c r="E149" s="17" t="s">
        <v>2424</v>
      </c>
      <c r="F149" s="17" t="str">
        <f>IF('ENDC-NRCA'!S152="Y", "Y", IF('ENDC-NRCA'!S152="N", "N", 0))</f>
        <v>N</v>
      </c>
      <c r="G149" s="17" t="str">
        <f>IFERROR(AND(OR(G1:H148,$BK149)=TRUE,IF(SEARCH(G$1,$A149)&gt;0,TRUE,FALSE)),"")</f>
        <v/>
      </c>
      <c r="H149" s="17" t="b">
        <f>IFERROR(AND(OR(H1:H148,$BK149)=TRUE,IF(SEARCH(H$1,$A149)&gt;0,TRUE,FALSE)),"")</f>
        <v>0</v>
      </c>
      <c r="I149" s="17" t="str">
        <f>IFERROR(AND(OR(I1:L148,$BK149)=TRUE,IF(SEARCH(I$1,$A149)&gt;0,TRUE,FALSE)),"")</f>
        <v/>
      </c>
      <c r="J149" s="17" t="str">
        <f>IFERROR(AND(OR(J1:L148,$BK149)=TRUE,IF(SEARCH(J$1,$A149)&gt;0,TRUE,FALSE)),"")</f>
        <v/>
      </c>
      <c r="K149" s="17" t="str">
        <f>IFERROR(AND(OR(K1:L148,$BK149)=TRUE,IF(SEARCH(K$1,$A149)&gt;0,TRUE,FALSE)),"")</f>
        <v/>
      </c>
      <c r="L149" s="17" t="str">
        <f>IFERROR(AND(OR(L1:L148,$BK149)=TRUE,IF(SEARCH(L$1,$A149)&gt;0,TRUE,FALSE)),"")</f>
        <v/>
      </c>
      <c r="M149" s="17" t="b">
        <f>IFERROR(AND(OR(M1:M148,$BK149)=TRUE,IF(SEARCH(M$1,$A149)&gt;0,TRUE,FALSE)),"")</f>
        <v>0</v>
      </c>
      <c r="N149" s="17" t="str">
        <f>IFERROR(AND(OR(N1:Q148,$BK149)=TRUE,IF(SEARCH(N$1,$A149)&gt;0,TRUE,FALSE)),"")</f>
        <v/>
      </c>
      <c r="O149" s="17" t="str">
        <f>IFERROR(AND(OR(O1:Q148,$BK149)=TRUE,IF(SEARCH(O$1,$A149)&gt;0,TRUE,FALSE)),"")</f>
        <v/>
      </c>
      <c r="P149" s="17" t="str">
        <f>IFERROR(AND(OR(P1:Q148,$BK149)=TRUE,IF(SEARCH(P$1,$A149)&gt;0,TRUE,FALSE)),"")</f>
        <v/>
      </c>
      <c r="Q149" s="17" t="b">
        <f>IFERROR(AND(OR(Q1:Q148,$BK149)=TRUE,IF(SEARCH(Q$1,$A149)&gt;0,TRUE,FALSE)),"")</f>
        <v>0</v>
      </c>
      <c r="R149" s="17" t="str">
        <f>IFERROR(AND(OR(R1:S148,$BK149)=TRUE,IF(SEARCH(R$1,$A149)&gt;0,TRUE,FALSE)),"")</f>
        <v/>
      </c>
      <c r="S149" s="17" t="str">
        <f>IFERROR(AND(OR(S1:S148,$BK149)=TRUE,IF(SEARCH(S$1,$A149)&gt;0,TRUE,FALSE)),"")</f>
        <v/>
      </c>
      <c r="T149" s="17" t="str">
        <f>IFERROR(AND(OR(T1:T148,$BK149)=TRUE,IF(SEARCH(T$1,$A149)&gt;0,TRUE,FALSE)),"")</f>
        <v/>
      </c>
      <c r="U149" s="17" t="str">
        <f>IFERROR(AND(OR(U1:V148,$BK149)=TRUE,IF(SEARCH(U$1,$A149)&gt;0,TRUE,FALSE)),"")</f>
        <v/>
      </c>
      <c r="V149" s="17" t="str">
        <f>IFERROR(AND(OR(V1:V148,$BK149)=TRUE,IF(SEARCH(V$1,$A149)&gt;0,TRUE,FALSE)),"")</f>
        <v/>
      </c>
      <c r="W149" s="17" t="str">
        <f>IFERROR(AND(OR(W1:Z148,$BK149)=TRUE,IF(SEARCH(W$1,$A149)&gt;0,TRUE,FALSE)),"")</f>
        <v/>
      </c>
      <c r="X149" s="17" t="str">
        <f>IFERROR(AND(OR(X1:Z148,$BK149)=TRUE,IF(SEARCH(X$1,$A149)&gt;0,TRUE,FALSE)),"")</f>
        <v/>
      </c>
      <c r="Y149" s="17" t="str">
        <f>IFERROR(AND(OR(Y1:Z148,$BK149)=TRUE,IF(SEARCH(Y$1,$A149)&gt;0,TRUE,FALSE)),"")</f>
        <v/>
      </c>
      <c r="Z149" s="17" t="str">
        <f>IFERROR(AND(OR(Z1:Z148,$BK149)=TRUE,IF(SEARCH(Z$1,$A149)&gt;0,TRUE,FALSE)),"")</f>
        <v/>
      </c>
      <c r="AA149" s="17" t="b">
        <f>IFERROR(AND(OR(AA1:AA148,$BK149)=TRUE,IF(SEARCH(AA$1,$A149)&gt;0,TRUE,FALSE)),"")</f>
        <v>0</v>
      </c>
      <c r="AB149" s="17" t="str">
        <f>IFERROR(AND(OR(AB1:AE148,$BK149)=TRUE,IF(SEARCH(AB$1,$A149)&gt;0,TRUE,FALSE)),"")</f>
        <v/>
      </c>
      <c r="AC149" s="17" t="str">
        <f>IFERROR(AND(OR(AC1:AE148,$BK149)=TRUE,IF(SEARCH(AC$1,$A149)&gt;0,TRUE,FALSE)),"")</f>
        <v/>
      </c>
      <c r="AD149" s="17" t="str">
        <f>IFERROR(AND(OR(AD1:AE148,$BK149)=TRUE,IF(SEARCH(AD$1,$A149)&gt;0,TRUE,FALSE)),"")</f>
        <v/>
      </c>
      <c r="AE149" s="17" t="str">
        <f>IFERROR(AND(OR(AE1:AE148,$BK149)=TRUE,IF(SEARCH(AE$1,$A149)&gt;0,TRUE,FALSE)),"")</f>
        <v/>
      </c>
      <c r="AF149" s="17" t="str">
        <f>IFERROR(AND(OR(AF1:AG148,$BK149)=TRUE,IF(SEARCH(AF$1,$A149)&gt;0,TRUE,FALSE)),"")</f>
        <v/>
      </c>
      <c r="AG149" s="17" t="str">
        <f>IFERROR(AND(OR(AG1:AG148,$BK149)=TRUE,IF(SEARCH(AG$1,$A149)&gt;0,TRUE,FALSE)),"")</f>
        <v/>
      </c>
      <c r="AH149" s="17" t="str">
        <f>IFERROR(AND(OR(AH1:AH148,$BK149)=TRUE,IF(SEARCH(AH$1,$A149)&gt;0,TRUE,FALSE)),"")</f>
        <v/>
      </c>
      <c r="AI149" s="17" t="b">
        <f>IFERROR(AND(OR(AI1:AL148,$BK149)=TRUE,IF(SEARCH(AI$1,$A149)&gt;0,TRUE,FALSE)),"")</f>
        <v>0</v>
      </c>
      <c r="AJ149" s="17" t="str">
        <f>IFERROR(AND(OR(AJ1:AL148,$BK149)=TRUE,IF(SEARCH(AJ$1,$A149)&gt;0,TRUE,FALSE)),"")</f>
        <v/>
      </c>
      <c r="AK149" s="17" t="str">
        <f>IFERROR(AND(OR(AK1:AL148,$BK149)=TRUE,IF(SEARCH(AK$1,$A149)&gt;0,TRUE,FALSE)),"")</f>
        <v/>
      </c>
      <c r="AL149" s="17" t="str">
        <f>IFERROR(AND(OR(AL1:AL148,$BK149)=TRUE,IF(SEARCH(AL$1,$A149)&gt;0,TRUE,FALSE)),"")</f>
        <v/>
      </c>
      <c r="AM149" s="17" t="str">
        <f>IFERROR(AND(OR(AM1:AO148,$BK149)=TRUE,IF(SEARCH(AM$1,$A149)&gt;0,TRUE,FALSE)),"")</f>
        <v/>
      </c>
      <c r="AN149" s="17" t="str">
        <f>IFERROR(AND(OR(AN1:AO148,$BK149)=TRUE,IF(SEARCH(AN$1,$A149)&gt;0,TRUE,FALSE)),"")</f>
        <v/>
      </c>
      <c r="AO149" s="17" t="str">
        <f>IFERROR(AND(OR(AO1:AO148,$BK149)=TRUE,IF(SEARCH(AO$1,$A149)&gt;0,TRUE,FALSE)),"")</f>
        <v/>
      </c>
      <c r="AP149" s="17" t="str">
        <f>IFERROR(AND(OR(AO1:AP148,$BK149)=TRUE,IF(SEARCH(AP$1,$A149)&gt;0,TRUE,FALSE)),"")</f>
        <v/>
      </c>
      <c r="AQ149" s="17" t="str">
        <f>IFERROR(AND(OR(AO1:AQ148,$BK149)=TRUE,IF(SEARCH(AQ$1,$A149)&gt;0,TRUE,FALSE)),"")</f>
        <v/>
      </c>
      <c r="AR149" s="17" t="str">
        <f>IFERROR(AND(OR(AO1:AR148,$BK149)=TRUE,IF(SEARCH(AR$1,$A149)&gt;0,TRUE,FALSE)),"")</f>
        <v/>
      </c>
      <c r="AS149" s="17" t="str">
        <f>IFERROR(AND(OR(AO1:AS148,$BK149)=TRUE,IF(SEARCH(AS$1,$A149)&gt;0,TRUE,FALSE)),"")</f>
        <v/>
      </c>
      <c r="AT149" s="17" t="str">
        <f>IFERROR(AND(OR(AO1:AT148,$BK149)=TRUE,IF(SEARCH(AT$1,$A149)&gt;0,TRUE,FALSE)),"")</f>
        <v/>
      </c>
      <c r="AU149" s="17" t="str">
        <f>IFERROR(AND(OR(AO1:AU148,$BK149)=TRUE,IF(SEARCH(AU$1,$A149)&gt;0,TRUE,FALSE)),"")</f>
        <v/>
      </c>
      <c r="AV149" s="17" t="str">
        <f>IFERROR(AND(OR(AO1:AV148,$BK149)=TRUE,IF(SEARCH(AV$1,$A149)&gt;0,TRUE,FALSE)),"")</f>
        <v/>
      </c>
      <c r="AW149" s="17" t="str">
        <f>IFERROR(AND(OR(AO1:AW148,$BK149)=TRUE,IF(SEARCH(AW$1,$A149)&gt;0,TRUE,FALSE)),"")</f>
        <v/>
      </c>
      <c r="AX149" s="17" t="str">
        <f>IFERROR(AND(OR(AO1:AX148,$BK149)=TRUE,IF(SEARCH(AX$1,$A149)&gt;0,TRUE,FALSE)),"")</f>
        <v/>
      </c>
      <c r="AY149" s="17" t="str">
        <f>IFERROR(AND(OR(AO1:AY148,$BK149)=TRUE,IF(SEARCH(AY$1,$A149)&gt;0,TRUE,FALSE)),"")</f>
        <v/>
      </c>
      <c r="AZ149" s="17" t="str">
        <f>IFERROR(AND(OR(AO1:AZ148,$BK149)=TRUE,IF(SEARCH(AZ$1,$A149)&gt;0,TRUE,FALSE)),"")</f>
        <v/>
      </c>
      <c r="BA149" s="17" t="str">
        <f>IFERROR(AND(OR(AO1:BA148,$BK149)=TRUE,IF(SEARCH(BA$1,$A149)&gt;0,TRUE,FALSE)),"")</f>
        <v/>
      </c>
      <c r="BB149" s="17" t="str">
        <f>IFERROR(AND(OR(AO1:BB148,$BK149)=TRUE,IF(SEARCH(BB$1,$A149)&gt;0,TRUE,FALSE)),"")</f>
        <v/>
      </c>
      <c r="BC149" s="17" t="str">
        <f>IFERROR(AND(OR(AO1:BC148,$BK149)=TRUE,IF(SEARCH(BC$1,$A149)&gt;0,TRUE,FALSE)),"")</f>
        <v/>
      </c>
      <c r="BD149" s="17" t="str">
        <f>IFERROR(AND(OR(AO1:BD148,$BK149)=TRUE,IF(SEARCH(BD$1,$A149)&gt;0,TRUE,FALSE)),"")</f>
        <v/>
      </c>
      <c r="BE149" s="17" t="str">
        <f>IFERROR(AND(OR(AO1:BE148,$BK149)=TRUE,IF(SEARCH(BE$1,$A149)&gt;0,TRUE,FALSE)),"")</f>
        <v/>
      </c>
      <c r="BF149" s="17" t="str">
        <f>IFERROR(AND(OR(AO1:BF148,$BK149)=TRUE,IF(SEARCH(BF$1,$A149)&gt;0,TRUE,FALSE)),"")</f>
        <v/>
      </c>
      <c r="BG149" s="17" t="str">
        <f>IFERROR(AND(OR(AO1:BG148,$BK149)=TRUE,IF(SEARCH(BG$1,$A149)&gt;0,TRUE,FALSE)),"")</f>
        <v/>
      </c>
      <c r="BH149" s="17" t="str">
        <f>IFERROR(AND(OR(AO1:BH148,$BK149)=TRUE,IF(SEARCH(BH$1,$A149)&gt;0,TRUE,FALSE)),"")</f>
        <v/>
      </c>
      <c r="BI149" s="17">
        <f t="shared" si="10"/>
        <v>0</v>
      </c>
      <c r="BJ149" s="17" t="b">
        <f t="shared" si="11"/>
        <v>0</v>
      </c>
      <c r="BK149" s="17" t="b">
        <f t="shared" si="12"/>
        <v>0</v>
      </c>
      <c r="BL149" s="17" t="b">
        <f t="shared" si="13"/>
        <v>0</v>
      </c>
      <c r="BM149" s="17" t="b">
        <f>IF(D149&gt;INDEX('Overview (RESPONSES REQUIRED)'!$F$60:$F$63,MATCH(E149,'Overview (RESPONSES REQUIRED)'!$B$60:$B$63,0)),FALSE,TRUE)</f>
        <v>0</v>
      </c>
      <c r="BN149" s="17" t="b">
        <f>IF(INDEX('Overview (RESPONSES REQUIRED)'!$D$60:$D$63,MATCH(E149,'Overview (RESPONSES REQUIRED)'!$B$60:$B$63,0)) = "Y", TRUE, FALSE)</f>
        <v>0</v>
      </c>
      <c r="BO149" s="17" t="str">
        <f t="shared" si="14"/>
        <v>N</v>
      </c>
    </row>
    <row r="150" spans="1:67" ht="15" x14ac:dyDescent="0.15">
      <c r="A150" s="17" t="s">
        <v>2573</v>
      </c>
      <c r="B150" s="17">
        <v>2</v>
      </c>
      <c r="C150" s="17">
        <v>2</v>
      </c>
      <c r="D150" s="17">
        <v>12</v>
      </c>
      <c r="E150" s="17" t="s">
        <v>2458</v>
      </c>
      <c r="F150" s="17" t="str">
        <f>IF('ENDC-NRCA'!S153="Y", "Y", IF('ENDC-NRCA'!S153="N", "N", 0))</f>
        <v>N</v>
      </c>
      <c r="G150" s="17" t="str">
        <f>IFERROR(AND(OR(G1:H149,$BK150)=TRUE,IF(SEARCH(G$1,$A150)&gt;0,TRUE,FALSE)),"")</f>
        <v/>
      </c>
      <c r="H150" s="17" t="b">
        <f>IFERROR(AND(OR(H1:H149,$BK150)=TRUE,IF(SEARCH(H$1,$A150)&gt;0,TRUE,FALSE)),"")</f>
        <v>0</v>
      </c>
      <c r="I150" s="17" t="str">
        <f>IFERROR(AND(OR(I1:L149,$BK150)=TRUE,IF(SEARCH(I$1,$A150)&gt;0,TRUE,FALSE)),"")</f>
        <v/>
      </c>
      <c r="J150" s="17" t="str">
        <f>IFERROR(AND(OR(J1:L149,$BK150)=TRUE,IF(SEARCH(J$1,$A150)&gt;0,TRUE,FALSE)),"")</f>
        <v/>
      </c>
      <c r="K150" s="17" t="str">
        <f>IFERROR(AND(OR(K1:L149,$BK150)=TRUE,IF(SEARCH(K$1,$A150)&gt;0,TRUE,FALSE)),"")</f>
        <v/>
      </c>
      <c r="L150" s="17" t="str">
        <f>IFERROR(AND(OR(L1:L149,$BK150)=TRUE,IF(SEARCH(L$1,$A150)&gt;0,TRUE,FALSE)),"")</f>
        <v/>
      </c>
      <c r="M150" s="17" t="str">
        <f>IFERROR(AND(OR(M1:M149,$BK150)=TRUE,IF(SEARCH(M$1,$A150)&gt;0,TRUE,FALSE)),"")</f>
        <v/>
      </c>
      <c r="N150" s="17" t="str">
        <f>IFERROR(AND(OR(N1:Q149,$BK150)=TRUE,IF(SEARCH(N$1,$A150)&gt;0,TRUE,FALSE)),"")</f>
        <v/>
      </c>
      <c r="O150" s="17" t="str">
        <f>IFERROR(AND(OR(O1:Q149,$BK150)=TRUE,IF(SEARCH(O$1,$A150)&gt;0,TRUE,FALSE)),"")</f>
        <v/>
      </c>
      <c r="P150" s="17" t="str">
        <f>IFERROR(AND(OR(P1:Q149,$BK150)=TRUE,IF(SEARCH(P$1,$A150)&gt;0,TRUE,FALSE)),"")</f>
        <v/>
      </c>
      <c r="Q150" s="17" t="b">
        <f>IFERROR(AND(OR(Q1:Q149,$BK150)=TRUE,IF(SEARCH(Q$1,$A150)&gt;0,TRUE,FALSE)),"")</f>
        <v>0</v>
      </c>
      <c r="R150" s="17" t="b">
        <f>IFERROR(AND(OR(R1:S149,$BK150)=TRUE,IF(SEARCH(R$1,$A150)&gt;0,TRUE,FALSE)),"")</f>
        <v>0</v>
      </c>
      <c r="S150" s="17" t="str">
        <f>IFERROR(AND(OR(S1:S149,$BK150)=TRUE,IF(SEARCH(S$1,$A150)&gt;0,TRUE,FALSE)),"")</f>
        <v/>
      </c>
      <c r="T150" s="17" t="str">
        <f>IFERROR(AND(OR(T1:T149,$BK150)=TRUE,IF(SEARCH(T$1,$A150)&gt;0,TRUE,FALSE)),"")</f>
        <v/>
      </c>
      <c r="U150" s="17" t="str">
        <f>IFERROR(AND(OR(U1:V149,$BK150)=TRUE,IF(SEARCH(U$1,$A150)&gt;0,TRUE,FALSE)),"")</f>
        <v/>
      </c>
      <c r="V150" s="17" t="str">
        <f>IFERROR(AND(OR(V1:V149,$BK150)=TRUE,IF(SEARCH(V$1,$A150)&gt;0,TRUE,FALSE)),"")</f>
        <v/>
      </c>
      <c r="W150" s="17" t="str">
        <f>IFERROR(AND(OR(W1:Z149,$BK150)=TRUE,IF(SEARCH(W$1,$A150)&gt;0,TRUE,FALSE)),"")</f>
        <v/>
      </c>
      <c r="X150" s="17" t="str">
        <f>IFERROR(AND(OR(X1:Z149,$BK150)=TRUE,IF(SEARCH(X$1,$A150)&gt;0,TRUE,FALSE)),"")</f>
        <v/>
      </c>
      <c r="Y150" s="17" t="str">
        <f>IFERROR(AND(OR(Y1:Z149,$BK150)=TRUE,IF(SEARCH(Y$1,$A150)&gt;0,TRUE,FALSE)),"")</f>
        <v/>
      </c>
      <c r="Z150" s="17" t="str">
        <f>IFERROR(AND(OR(Z1:Z149,$BK150)=TRUE,IF(SEARCH(Z$1,$A150)&gt;0,TRUE,FALSE)),"")</f>
        <v/>
      </c>
      <c r="AA150" s="17" t="str">
        <f>IFERROR(AND(OR(AA1:AA149,$BK150)=TRUE,IF(SEARCH(AA$1,$A150)&gt;0,TRUE,FALSE)),"")</f>
        <v/>
      </c>
      <c r="AB150" s="17" t="str">
        <f>IFERROR(AND(OR(AB1:AE149,$BK150)=TRUE,IF(SEARCH(AB$1,$A150)&gt;0,TRUE,FALSE)),"")</f>
        <v/>
      </c>
      <c r="AC150" s="17" t="str">
        <f>IFERROR(AND(OR(AC1:AE149,$BK150)=TRUE,IF(SEARCH(AC$1,$A150)&gt;0,TRUE,FALSE)),"")</f>
        <v/>
      </c>
      <c r="AD150" s="17" t="str">
        <f>IFERROR(AND(OR(AD1:AE149,$BK150)=TRUE,IF(SEARCH(AD$1,$A150)&gt;0,TRUE,FALSE)),"")</f>
        <v/>
      </c>
      <c r="AE150" s="17" t="str">
        <f>IFERROR(AND(OR(AE1:AE149,$BK150)=TRUE,IF(SEARCH(AE$1,$A150)&gt;0,TRUE,FALSE)),"")</f>
        <v/>
      </c>
      <c r="AF150" s="17" t="b">
        <f>IFERROR(AND(OR(AF1:AG149,$BK150)=TRUE,IF(SEARCH(AF$1,$A150)&gt;0,TRUE,FALSE)),"")</f>
        <v>0</v>
      </c>
      <c r="AG150" s="17" t="str">
        <f>IFERROR(AND(OR(AG1:AG149,$BK150)=TRUE,IF(SEARCH(AG$1,$A150)&gt;0,TRUE,FALSE)),"")</f>
        <v/>
      </c>
      <c r="AH150" s="17" t="str">
        <f>IFERROR(AND(OR(AH1:AH149,$BK150)=TRUE,IF(SEARCH(AH$1,$A150)&gt;0,TRUE,FALSE)),"")</f>
        <v/>
      </c>
      <c r="AI150" s="17" t="b">
        <f>IFERROR(AND(OR(AI1:AL149,$BK150)=TRUE,IF(SEARCH(AI$1,$A150)&gt;0,TRUE,FALSE)),"")</f>
        <v>0</v>
      </c>
      <c r="AJ150" s="17" t="str">
        <f>IFERROR(AND(OR(AJ1:AL149,$BK150)=TRUE,IF(SEARCH(AJ$1,$A150)&gt;0,TRUE,FALSE)),"")</f>
        <v/>
      </c>
      <c r="AK150" s="17" t="str">
        <f>IFERROR(AND(OR(AK1:AL149,$BK150)=TRUE,IF(SEARCH(AK$1,$A150)&gt;0,TRUE,FALSE)),"")</f>
        <v/>
      </c>
      <c r="AL150" s="17" t="str">
        <f>IFERROR(AND(OR(AL1:AL149,$BK150)=TRUE,IF(SEARCH(AL$1,$A150)&gt;0,TRUE,FALSE)),"")</f>
        <v/>
      </c>
      <c r="AM150" s="17" t="str">
        <f>IFERROR(AND(OR(AM1:AO149,$BK150)=TRUE,IF(SEARCH(AM$1,$A150)&gt;0,TRUE,FALSE)),"")</f>
        <v/>
      </c>
      <c r="AN150" s="17" t="str">
        <f>IFERROR(AND(OR(AN1:AO149,$BK150)=TRUE,IF(SEARCH(AN$1,$A150)&gt;0,TRUE,FALSE)),"")</f>
        <v/>
      </c>
      <c r="AO150" s="17" t="str">
        <f>IFERROR(AND(OR(AO1:AO149,$BK150)=TRUE,IF(SEARCH(AO$1,$A150)&gt;0,TRUE,FALSE)),"")</f>
        <v/>
      </c>
      <c r="AP150" s="17" t="str">
        <f>IFERROR(AND(OR(AO1:AP149,$BK150)=TRUE,IF(SEARCH(AP$1,$A150)&gt;0,TRUE,FALSE)),"")</f>
        <v/>
      </c>
      <c r="AQ150" s="17" t="str">
        <f>IFERROR(AND(OR(AO1:AQ149,$BK150)=TRUE,IF(SEARCH(AQ$1,$A150)&gt;0,TRUE,FALSE)),"")</f>
        <v/>
      </c>
      <c r="AR150" s="17" t="str">
        <f>IFERROR(AND(OR(AO1:AR149,$BK150)=TRUE,IF(SEARCH(AR$1,$A150)&gt;0,TRUE,FALSE)),"")</f>
        <v/>
      </c>
      <c r="AS150" s="17" t="str">
        <f>IFERROR(AND(OR(AO1:AS149,$BK150)=TRUE,IF(SEARCH(AS$1,$A150)&gt;0,TRUE,FALSE)),"")</f>
        <v/>
      </c>
      <c r="AT150" s="17" t="str">
        <f>IFERROR(AND(OR(AO1:AT149,$BK150)=TRUE,IF(SEARCH(AT$1,$A150)&gt;0,TRUE,FALSE)),"")</f>
        <v/>
      </c>
      <c r="AU150" s="17" t="str">
        <f>IFERROR(AND(OR(AO1:AU149,$BK150)=TRUE,IF(SEARCH(AU$1,$A150)&gt;0,TRUE,FALSE)),"")</f>
        <v/>
      </c>
      <c r="AV150" s="17" t="str">
        <f>IFERROR(AND(OR(AO1:AV149,$BK150)=TRUE,IF(SEARCH(AV$1,$A150)&gt;0,TRUE,FALSE)),"")</f>
        <v/>
      </c>
      <c r="AW150" s="17" t="str">
        <f>IFERROR(AND(OR(AO1:AW149,$BK150)=TRUE,IF(SEARCH(AW$1,$A150)&gt;0,TRUE,FALSE)),"")</f>
        <v/>
      </c>
      <c r="AX150" s="17" t="str">
        <f>IFERROR(AND(OR(AO1:AX149,$BK150)=TRUE,IF(SEARCH(AX$1,$A150)&gt;0,TRUE,FALSE)),"")</f>
        <v/>
      </c>
      <c r="AY150" s="17" t="str">
        <f>IFERROR(AND(OR(AO1:AY149,$BK150)=TRUE,IF(SEARCH(AY$1,$A150)&gt;0,TRUE,FALSE)),"")</f>
        <v/>
      </c>
      <c r="AZ150" s="17" t="str">
        <f>IFERROR(AND(OR(AO1:AZ149,$BK150)=TRUE,IF(SEARCH(AZ$1,$A150)&gt;0,TRUE,FALSE)),"")</f>
        <v/>
      </c>
      <c r="BA150" s="17" t="str">
        <f>IFERROR(AND(OR(AO1:BA149,$BK150)=TRUE,IF(SEARCH(BA$1,$A150)&gt;0,TRUE,FALSE)),"")</f>
        <v/>
      </c>
      <c r="BB150" s="17" t="str">
        <f>IFERROR(AND(OR(AO1:BB149,$BK150)=TRUE,IF(SEARCH(BB$1,$A150)&gt;0,TRUE,FALSE)),"")</f>
        <v/>
      </c>
      <c r="BC150" s="17" t="str">
        <f>IFERROR(AND(OR(AO1:BC149,$BK150)=TRUE,IF(SEARCH(BC$1,$A150)&gt;0,TRUE,FALSE)),"")</f>
        <v/>
      </c>
      <c r="BD150" s="17" t="str">
        <f>IFERROR(AND(OR(AO1:BD149,$BK150)=TRUE,IF(SEARCH(BD$1,$A150)&gt;0,TRUE,FALSE)),"")</f>
        <v/>
      </c>
      <c r="BE150" s="17" t="str">
        <f>IFERROR(AND(OR(AO1:BE149,$BK150)=TRUE,IF(SEARCH(BE$1,$A150)&gt;0,TRUE,FALSE)),"")</f>
        <v/>
      </c>
      <c r="BF150" s="17" t="str">
        <f>IFERROR(AND(OR(AO1:BF149,$BK150)=TRUE,IF(SEARCH(BF$1,$A150)&gt;0,TRUE,FALSE)),"")</f>
        <v/>
      </c>
      <c r="BG150" s="17" t="str">
        <f>IFERROR(AND(OR(AO1:BG149,$BK150)=TRUE,IF(SEARCH(BG$1,$A150)&gt;0,TRUE,FALSE)),"")</f>
        <v/>
      </c>
      <c r="BH150" s="17" t="str">
        <f>IFERROR(AND(OR(AO1:BH149,$BK150)=TRUE,IF(SEARCH(BH$1,$A150)&gt;0,TRUE,FALSE)),"")</f>
        <v/>
      </c>
      <c r="BI150" s="17">
        <f t="shared" si="10"/>
        <v>0</v>
      </c>
      <c r="BJ150" s="17" t="b">
        <f t="shared" si="11"/>
        <v>0</v>
      </c>
      <c r="BK150" s="17" t="b">
        <f t="shared" si="12"/>
        <v>0</v>
      </c>
      <c r="BL150" s="17" t="b">
        <f t="shared" si="13"/>
        <v>0</v>
      </c>
      <c r="BM150" s="17" t="b">
        <f>IF(D150&gt;INDEX('Overview (RESPONSES REQUIRED)'!$F$60:$F$63,MATCH(E150,'Overview (RESPONSES REQUIRED)'!$B$60:$B$63,0)),FALSE,TRUE)</f>
        <v>0</v>
      </c>
      <c r="BN150" s="17" t="b">
        <f>IF(INDEX('Overview (RESPONSES REQUIRED)'!$D$60:$D$63,MATCH(E150,'Overview (RESPONSES REQUIRED)'!$B$60:$B$63,0)) = "Y", TRUE, FALSE)</f>
        <v>0</v>
      </c>
      <c r="BO150" s="17" t="str">
        <f t="shared" si="14"/>
        <v>N</v>
      </c>
    </row>
    <row r="151" spans="1:67" ht="15" x14ac:dyDescent="0.15">
      <c r="A151" s="17" t="s">
        <v>2574</v>
      </c>
      <c r="B151" s="17">
        <v>2</v>
      </c>
      <c r="C151" s="17">
        <v>2</v>
      </c>
      <c r="D151" s="17">
        <v>12</v>
      </c>
      <c r="E151" s="17" t="s">
        <v>2424</v>
      </c>
      <c r="F151" s="17" t="str">
        <f>IF('ENDC-NRCA'!S154="Y", "Y", IF('ENDC-NRCA'!S154="N", "N", 0))</f>
        <v>N</v>
      </c>
      <c r="G151" s="17" t="str">
        <f>IFERROR(AND(OR(G1:H150,$BK151)=TRUE,IF(SEARCH(G$1,$A151)&gt;0,TRUE,FALSE)),"")</f>
        <v/>
      </c>
      <c r="H151" s="17" t="str">
        <f>IFERROR(AND(OR(H1:H150,$BK151)=TRUE,IF(SEARCH(H$1,$A151)&gt;0,TRUE,FALSE)),"")</f>
        <v/>
      </c>
      <c r="I151" s="17" t="str">
        <f>IFERROR(AND(OR(I1:L150,$BK151)=TRUE,IF(SEARCH(I$1,$A151)&gt;0,TRUE,FALSE)),"")</f>
        <v/>
      </c>
      <c r="J151" s="17" t="b">
        <f>IFERROR(AND(OR(J1:L150,$BK151)=TRUE,IF(SEARCH(J$1,$A151)&gt;0,TRUE,FALSE)),"")</f>
        <v>0</v>
      </c>
      <c r="K151" s="17" t="str">
        <f>IFERROR(AND(OR(K1:L150,$BK151)=TRUE,IF(SEARCH(K$1,$A151)&gt;0,TRUE,FALSE)),"")</f>
        <v/>
      </c>
      <c r="L151" s="17" t="str">
        <f>IFERROR(AND(OR(L1:L150,$BK151)=TRUE,IF(SEARCH(L$1,$A151)&gt;0,TRUE,FALSE)),"")</f>
        <v/>
      </c>
      <c r="M151" s="17" t="b">
        <f>IFERROR(AND(OR(M1:M150,$BK151)=TRUE,IF(SEARCH(M$1,$A151)&gt;0,TRUE,FALSE)),"")</f>
        <v>0</v>
      </c>
      <c r="N151" s="17" t="str">
        <f>IFERROR(AND(OR(N1:Q150,$BK151)=TRUE,IF(SEARCH(N$1,$A151)&gt;0,TRUE,FALSE)),"")</f>
        <v/>
      </c>
      <c r="O151" s="17" t="str">
        <f>IFERROR(AND(OR(O1:Q150,$BK151)=TRUE,IF(SEARCH(O$1,$A151)&gt;0,TRUE,FALSE)),"")</f>
        <v/>
      </c>
      <c r="P151" s="17" t="str">
        <f>IFERROR(AND(OR(P1:Q150,$BK151)=TRUE,IF(SEARCH(P$1,$A151)&gt;0,TRUE,FALSE)),"")</f>
        <v/>
      </c>
      <c r="Q151" s="17" t="b">
        <f>IFERROR(AND(OR(Q1:Q150,$BK151)=TRUE,IF(SEARCH(Q$1,$A151)&gt;0,TRUE,FALSE)),"")</f>
        <v>0</v>
      </c>
      <c r="R151" s="17" t="str">
        <f>IFERROR(AND(OR(R1:S150,$BK151)=TRUE,IF(SEARCH(R$1,$A151)&gt;0,TRUE,FALSE)),"")</f>
        <v/>
      </c>
      <c r="S151" s="17" t="str">
        <f>IFERROR(AND(OR(S1:S150,$BK151)=TRUE,IF(SEARCH(S$1,$A151)&gt;0,TRUE,FALSE)),"")</f>
        <v/>
      </c>
      <c r="T151" s="17" t="str">
        <f>IFERROR(AND(OR(T1:T150,$BK151)=TRUE,IF(SEARCH(T$1,$A151)&gt;0,TRUE,FALSE)),"")</f>
        <v/>
      </c>
      <c r="U151" s="17" t="str">
        <f>IFERROR(AND(OR(U1:V150,$BK151)=TRUE,IF(SEARCH(U$1,$A151)&gt;0,TRUE,FALSE)),"")</f>
        <v/>
      </c>
      <c r="V151" s="17" t="str">
        <f>IFERROR(AND(OR(V1:V150,$BK151)=TRUE,IF(SEARCH(V$1,$A151)&gt;0,TRUE,FALSE)),"")</f>
        <v/>
      </c>
      <c r="W151" s="17" t="str">
        <f>IFERROR(AND(OR(W1:Z150,$BK151)=TRUE,IF(SEARCH(W$1,$A151)&gt;0,TRUE,FALSE)),"")</f>
        <v/>
      </c>
      <c r="X151" s="17" t="str">
        <f>IFERROR(AND(OR(X1:Z150,$BK151)=TRUE,IF(SEARCH(X$1,$A151)&gt;0,TRUE,FALSE)),"")</f>
        <v/>
      </c>
      <c r="Y151" s="17" t="str">
        <f>IFERROR(AND(OR(Y1:Z150,$BK151)=TRUE,IF(SEARCH(Y$1,$A151)&gt;0,TRUE,FALSE)),"")</f>
        <v/>
      </c>
      <c r="Z151" s="17" t="str">
        <f>IFERROR(AND(OR(Z1:Z150,$BK151)=TRUE,IF(SEARCH(Z$1,$A151)&gt;0,TRUE,FALSE)),"")</f>
        <v/>
      </c>
      <c r="AA151" s="17" t="b">
        <f>IFERROR(AND(OR(AA1:AA150,$BK151)=TRUE,IF(SEARCH(AA$1,$A151)&gt;0,TRUE,FALSE)),"")</f>
        <v>0</v>
      </c>
      <c r="AB151" s="17" t="str">
        <f>IFERROR(AND(OR(AB1:AE150,$BK151)=TRUE,IF(SEARCH(AB$1,$A151)&gt;0,TRUE,FALSE)),"")</f>
        <v/>
      </c>
      <c r="AC151" s="17" t="str">
        <f>IFERROR(AND(OR(AC1:AE150,$BK151)=TRUE,IF(SEARCH(AC$1,$A151)&gt;0,TRUE,FALSE)),"")</f>
        <v/>
      </c>
      <c r="AD151" s="17" t="str">
        <f>IFERROR(AND(OR(AD1:AE150,$BK151)=TRUE,IF(SEARCH(AD$1,$A151)&gt;0,TRUE,FALSE)),"")</f>
        <v/>
      </c>
      <c r="AE151" s="17" t="str">
        <f>IFERROR(AND(OR(AE1:AE150,$BK151)=TRUE,IF(SEARCH(AE$1,$A151)&gt;0,TRUE,FALSE)),"")</f>
        <v/>
      </c>
      <c r="AF151" s="17" t="str">
        <f>IFERROR(AND(OR(AF1:AG150,$BK151)=TRUE,IF(SEARCH(AF$1,$A151)&gt;0,TRUE,FALSE)),"")</f>
        <v/>
      </c>
      <c r="AG151" s="17" t="str">
        <f>IFERROR(AND(OR(AG1:AG150,$BK151)=TRUE,IF(SEARCH(AG$1,$A151)&gt;0,TRUE,FALSE)),"")</f>
        <v/>
      </c>
      <c r="AH151" s="17" t="str">
        <f>IFERROR(AND(OR(AH1:AH150,$BK151)=TRUE,IF(SEARCH(AH$1,$A151)&gt;0,TRUE,FALSE)),"")</f>
        <v/>
      </c>
      <c r="AI151" s="17" t="b">
        <f>IFERROR(AND(OR(AI1:AL150,$BK151)=TRUE,IF(SEARCH(AI$1,$A151)&gt;0,TRUE,FALSE)),"")</f>
        <v>0</v>
      </c>
      <c r="AJ151" s="17" t="str">
        <f>IFERROR(AND(OR(AJ1:AL150,$BK151)=TRUE,IF(SEARCH(AJ$1,$A151)&gt;0,TRUE,FALSE)),"")</f>
        <v/>
      </c>
      <c r="AK151" s="17" t="str">
        <f>IFERROR(AND(OR(AK1:AL150,$BK151)=TRUE,IF(SEARCH(AK$1,$A151)&gt;0,TRUE,FALSE)),"")</f>
        <v/>
      </c>
      <c r="AL151" s="17" t="str">
        <f>IFERROR(AND(OR(AL1:AL150,$BK151)=TRUE,IF(SEARCH(AL$1,$A151)&gt;0,TRUE,FALSE)),"")</f>
        <v/>
      </c>
      <c r="AM151" s="17" t="str">
        <f>IFERROR(AND(OR(AM1:AO150,$BK151)=TRUE,IF(SEARCH(AM$1,$A151)&gt;0,TRUE,FALSE)),"")</f>
        <v/>
      </c>
      <c r="AN151" s="17" t="str">
        <f>IFERROR(AND(OR(AN1:AO150,$BK151)=TRUE,IF(SEARCH(AN$1,$A151)&gt;0,TRUE,FALSE)),"")</f>
        <v/>
      </c>
      <c r="AO151" s="17" t="str">
        <f>IFERROR(AND(OR(AO1:AO150,$BK151)=TRUE,IF(SEARCH(AO$1,$A151)&gt;0,TRUE,FALSE)),"")</f>
        <v/>
      </c>
      <c r="AP151" s="17" t="str">
        <f>IFERROR(AND(OR(AO1:AP150,$BK151)=TRUE,IF(SEARCH(AP$1,$A151)&gt;0,TRUE,FALSE)),"")</f>
        <v/>
      </c>
      <c r="AQ151" s="17" t="str">
        <f>IFERROR(AND(OR(AO1:AQ150,$BK151)=TRUE,IF(SEARCH(AQ$1,$A151)&gt;0,TRUE,FALSE)),"")</f>
        <v/>
      </c>
      <c r="AR151" s="17" t="str">
        <f>IFERROR(AND(OR(AO1:AR150,$BK151)=TRUE,IF(SEARCH(AR$1,$A151)&gt;0,TRUE,FALSE)),"")</f>
        <v/>
      </c>
      <c r="AS151" s="17" t="str">
        <f>IFERROR(AND(OR(AO1:AS150,$BK151)=TRUE,IF(SEARCH(AS$1,$A151)&gt;0,TRUE,FALSE)),"")</f>
        <v/>
      </c>
      <c r="AT151" s="17" t="str">
        <f>IFERROR(AND(OR(AO1:AT150,$BK151)=TRUE,IF(SEARCH(AT$1,$A151)&gt;0,TRUE,FALSE)),"")</f>
        <v/>
      </c>
      <c r="AU151" s="17" t="str">
        <f>IFERROR(AND(OR(AO1:AU150,$BK151)=TRUE,IF(SEARCH(AU$1,$A151)&gt;0,TRUE,FALSE)),"")</f>
        <v/>
      </c>
      <c r="AV151" s="17" t="str">
        <f>IFERROR(AND(OR(AO1:AV150,$BK151)=TRUE,IF(SEARCH(AV$1,$A151)&gt;0,TRUE,FALSE)),"")</f>
        <v/>
      </c>
      <c r="AW151" s="17" t="str">
        <f>IFERROR(AND(OR(AO1:AW150,$BK151)=TRUE,IF(SEARCH(AW$1,$A151)&gt;0,TRUE,FALSE)),"")</f>
        <v/>
      </c>
      <c r="AX151" s="17" t="str">
        <f>IFERROR(AND(OR(AO1:AX150,$BK151)=TRUE,IF(SEARCH(AX$1,$A151)&gt;0,TRUE,FALSE)),"")</f>
        <v/>
      </c>
      <c r="AY151" s="17" t="str">
        <f>IFERROR(AND(OR(AO1:AY150,$BK151)=TRUE,IF(SEARCH(AY$1,$A151)&gt;0,TRUE,FALSE)),"")</f>
        <v/>
      </c>
      <c r="AZ151" s="17" t="str">
        <f>IFERROR(AND(OR(AO1:AZ150,$BK151)=TRUE,IF(SEARCH(AZ$1,$A151)&gt;0,TRUE,FALSE)),"")</f>
        <v/>
      </c>
      <c r="BA151" s="17" t="str">
        <f>IFERROR(AND(OR(AO1:BA150,$BK151)=TRUE,IF(SEARCH(BA$1,$A151)&gt;0,TRUE,FALSE)),"")</f>
        <v/>
      </c>
      <c r="BB151" s="17" t="str">
        <f>IFERROR(AND(OR(AO1:BB150,$BK151)=TRUE,IF(SEARCH(BB$1,$A151)&gt;0,TRUE,FALSE)),"")</f>
        <v/>
      </c>
      <c r="BC151" s="17" t="str">
        <f>IFERROR(AND(OR(AO1:BC150,$BK151)=TRUE,IF(SEARCH(BC$1,$A151)&gt;0,TRUE,FALSE)),"")</f>
        <v/>
      </c>
      <c r="BD151" s="17" t="str">
        <f>IFERROR(AND(OR(AO1:BD150,$BK151)=TRUE,IF(SEARCH(BD$1,$A151)&gt;0,TRUE,FALSE)),"")</f>
        <v/>
      </c>
      <c r="BE151" s="17" t="str">
        <f>IFERROR(AND(OR(AO1:BE150,$BK151)=TRUE,IF(SEARCH(BE$1,$A151)&gt;0,TRUE,FALSE)),"")</f>
        <v/>
      </c>
      <c r="BF151" s="17" t="str">
        <f>IFERROR(AND(OR(AO1:BF150,$BK151)=TRUE,IF(SEARCH(BF$1,$A151)&gt;0,TRUE,FALSE)),"")</f>
        <v/>
      </c>
      <c r="BG151" s="17" t="str">
        <f>IFERROR(AND(OR(AO1:BG150,$BK151)=TRUE,IF(SEARCH(BG$1,$A151)&gt;0,TRUE,FALSE)),"")</f>
        <v/>
      </c>
      <c r="BH151" s="17" t="str">
        <f>IFERROR(AND(OR(AO1:BH150,$BK151)=TRUE,IF(SEARCH(BH$1,$A151)&gt;0,TRUE,FALSE)),"")</f>
        <v/>
      </c>
      <c r="BI151" s="17">
        <f t="shared" si="10"/>
        <v>0</v>
      </c>
      <c r="BJ151" s="17" t="b">
        <f t="shared" si="11"/>
        <v>0</v>
      </c>
      <c r="BK151" s="17" t="b">
        <f t="shared" si="12"/>
        <v>0</v>
      </c>
      <c r="BL151" s="17" t="b">
        <f t="shared" si="13"/>
        <v>0</v>
      </c>
      <c r="BM151" s="17" t="b">
        <f>IF(D151&gt;INDEX('Overview (RESPONSES REQUIRED)'!$F$60:$F$63,MATCH(E151,'Overview (RESPONSES REQUIRED)'!$B$60:$B$63,0)),FALSE,TRUE)</f>
        <v>0</v>
      </c>
      <c r="BN151" s="17" t="b">
        <f>IF(INDEX('Overview (RESPONSES REQUIRED)'!$D$60:$D$63,MATCH(E151,'Overview (RESPONSES REQUIRED)'!$B$60:$B$63,0)) = "Y", TRUE, FALSE)</f>
        <v>0</v>
      </c>
      <c r="BO151" s="17" t="str">
        <f t="shared" si="14"/>
        <v>N</v>
      </c>
    </row>
    <row r="152" spans="1:67" ht="15" x14ac:dyDescent="0.15">
      <c r="A152" s="17" t="s">
        <v>2575</v>
      </c>
      <c r="B152" s="17">
        <v>2</v>
      </c>
      <c r="C152" s="17">
        <v>2</v>
      </c>
      <c r="D152" s="17">
        <v>12</v>
      </c>
      <c r="E152" s="17" t="s">
        <v>2458</v>
      </c>
      <c r="F152" s="17" t="str">
        <f>IF('ENDC-NRCA'!S155="Y", "Y", IF('ENDC-NRCA'!S155="N", "N", 0))</f>
        <v>N</v>
      </c>
      <c r="G152" s="17" t="str">
        <f>IFERROR(AND(OR(G1:H151,$BK152)=TRUE,IF(SEARCH(G$1,$A152)&gt;0,TRUE,FALSE)),"")</f>
        <v/>
      </c>
      <c r="H152" s="17" t="str">
        <f>IFERROR(AND(OR(H1:H151,$BK152)=TRUE,IF(SEARCH(H$1,$A152)&gt;0,TRUE,FALSE)),"")</f>
        <v/>
      </c>
      <c r="I152" s="17" t="str">
        <f>IFERROR(AND(OR(I1:L151,$BK152)=TRUE,IF(SEARCH(I$1,$A152)&gt;0,TRUE,FALSE)),"")</f>
        <v/>
      </c>
      <c r="J152" s="17" t="b">
        <f>IFERROR(AND(OR(J1:L151,$BK152)=TRUE,IF(SEARCH(J$1,$A152)&gt;0,TRUE,FALSE)),"")</f>
        <v>0</v>
      </c>
      <c r="K152" s="17" t="str">
        <f>IFERROR(AND(OR(K1:L151,$BK152)=TRUE,IF(SEARCH(K$1,$A152)&gt;0,TRUE,FALSE)),"")</f>
        <v/>
      </c>
      <c r="L152" s="17" t="str">
        <f>IFERROR(AND(OR(L1:L151,$BK152)=TRUE,IF(SEARCH(L$1,$A152)&gt;0,TRUE,FALSE)),"")</f>
        <v/>
      </c>
      <c r="M152" s="17" t="str">
        <f>IFERROR(AND(OR(M1:M151,$BK152)=TRUE,IF(SEARCH(M$1,$A152)&gt;0,TRUE,FALSE)),"")</f>
        <v/>
      </c>
      <c r="N152" s="17" t="str">
        <f>IFERROR(AND(OR(N1:Q151,$BK152)=TRUE,IF(SEARCH(N$1,$A152)&gt;0,TRUE,FALSE)),"")</f>
        <v/>
      </c>
      <c r="O152" s="17" t="str">
        <f>IFERROR(AND(OR(O1:Q151,$BK152)=TRUE,IF(SEARCH(O$1,$A152)&gt;0,TRUE,FALSE)),"")</f>
        <v/>
      </c>
      <c r="P152" s="17" t="str">
        <f>IFERROR(AND(OR(P1:Q151,$BK152)=TRUE,IF(SEARCH(P$1,$A152)&gt;0,TRUE,FALSE)),"")</f>
        <v/>
      </c>
      <c r="Q152" s="17" t="b">
        <f>IFERROR(AND(OR(Q1:Q151,$BK152)=TRUE,IF(SEARCH(Q$1,$A152)&gt;0,TRUE,FALSE)),"")</f>
        <v>0</v>
      </c>
      <c r="R152" s="17" t="b">
        <f>IFERROR(AND(OR(R1:S151,$BK152)=TRUE,IF(SEARCH(R$1,$A152)&gt;0,TRUE,FALSE)),"")</f>
        <v>0</v>
      </c>
      <c r="S152" s="17" t="str">
        <f>IFERROR(AND(OR(S1:S151,$BK152)=TRUE,IF(SEARCH(S$1,$A152)&gt;0,TRUE,FALSE)),"")</f>
        <v/>
      </c>
      <c r="T152" s="17" t="str">
        <f>IFERROR(AND(OR(T1:T151,$BK152)=TRUE,IF(SEARCH(T$1,$A152)&gt;0,TRUE,FALSE)),"")</f>
        <v/>
      </c>
      <c r="U152" s="17" t="str">
        <f>IFERROR(AND(OR(U1:V151,$BK152)=TRUE,IF(SEARCH(U$1,$A152)&gt;0,TRUE,FALSE)),"")</f>
        <v/>
      </c>
      <c r="V152" s="17" t="str">
        <f>IFERROR(AND(OR(V1:V151,$BK152)=TRUE,IF(SEARCH(V$1,$A152)&gt;0,TRUE,FALSE)),"")</f>
        <v/>
      </c>
      <c r="W152" s="17" t="str">
        <f>IFERROR(AND(OR(W1:Z151,$BK152)=TRUE,IF(SEARCH(W$1,$A152)&gt;0,TRUE,FALSE)),"")</f>
        <v/>
      </c>
      <c r="X152" s="17" t="str">
        <f>IFERROR(AND(OR(X1:Z151,$BK152)=TRUE,IF(SEARCH(X$1,$A152)&gt;0,TRUE,FALSE)),"")</f>
        <v/>
      </c>
      <c r="Y152" s="17" t="str">
        <f>IFERROR(AND(OR(Y1:Z151,$BK152)=TRUE,IF(SEARCH(Y$1,$A152)&gt;0,TRUE,FALSE)),"")</f>
        <v/>
      </c>
      <c r="Z152" s="17" t="str">
        <f>IFERROR(AND(OR(Z1:Z151,$BK152)=TRUE,IF(SEARCH(Z$1,$A152)&gt;0,TRUE,FALSE)),"")</f>
        <v/>
      </c>
      <c r="AA152" s="17" t="str">
        <f>IFERROR(AND(OR(AA1:AA151,$BK152)=TRUE,IF(SEARCH(AA$1,$A152)&gt;0,TRUE,FALSE)),"")</f>
        <v/>
      </c>
      <c r="AB152" s="17" t="str">
        <f>IFERROR(AND(OR(AB1:AE151,$BK152)=TRUE,IF(SEARCH(AB$1,$A152)&gt;0,TRUE,FALSE)),"")</f>
        <v/>
      </c>
      <c r="AC152" s="17" t="str">
        <f>IFERROR(AND(OR(AC1:AE151,$BK152)=TRUE,IF(SEARCH(AC$1,$A152)&gt;0,TRUE,FALSE)),"")</f>
        <v/>
      </c>
      <c r="AD152" s="17" t="str">
        <f>IFERROR(AND(OR(AD1:AE151,$BK152)=TRUE,IF(SEARCH(AD$1,$A152)&gt;0,TRUE,FALSE)),"")</f>
        <v/>
      </c>
      <c r="AE152" s="17" t="str">
        <f>IFERROR(AND(OR(AE1:AE151,$BK152)=TRUE,IF(SEARCH(AE$1,$A152)&gt;0,TRUE,FALSE)),"")</f>
        <v/>
      </c>
      <c r="AF152" s="17" t="b">
        <f>IFERROR(AND(OR(AF1:AG151,$BK152)=TRUE,IF(SEARCH(AF$1,$A152)&gt;0,TRUE,FALSE)),"")</f>
        <v>0</v>
      </c>
      <c r="AG152" s="17" t="str">
        <f>IFERROR(AND(OR(AG1:AG151,$BK152)=TRUE,IF(SEARCH(AG$1,$A152)&gt;0,TRUE,FALSE)),"")</f>
        <v/>
      </c>
      <c r="AH152" s="17" t="str">
        <f>IFERROR(AND(OR(AH1:AH151,$BK152)=TRUE,IF(SEARCH(AH$1,$A152)&gt;0,TRUE,FALSE)),"")</f>
        <v/>
      </c>
      <c r="AI152" s="17" t="b">
        <f>IFERROR(AND(OR(AI1:AL151,$BK152)=TRUE,IF(SEARCH(AI$1,$A152)&gt;0,TRUE,FALSE)),"")</f>
        <v>0</v>
      </c>
      <c r="AJ152" s="17" t="str">
        <f>IFERROR(AND(OR(AJ1:AL151,$BK152)=TRUE,IF(SEARCH(AJ$1,$A152)&gt;0,TRUE,FALSE)),"")</f>
        <v/>
      </c>
      <c r="AK152" s="17" t="str">
        <f>IFERROR(AND(OR(AK1:AL151,$BK152)=TRUE,IF(SEARCH(AK$1,$A152)&gt;0,TRUE,FALSE)),"")</f>
        <v/>
      </c>
      <c r="AL152" s="17" t="str">
        <f>IFERROR(AND(OR(AL1:AL151,$BK152)=TRUE,IF(SEARCH(AL$1,$A152)&gt;0,TRUE,FALSE)),"")</f>
        <v/>
      </c>
      <c r="AM152" s="17" t="str">
        <f>IFERROR(AND(OR(AM1:AO151,$BK152)=TRUE,IF(SEARCH(AM$1,$A152)&gt;0,TRUE,FALSE)),"")</f>
        <v/>
      </c>
      <c r="AN152" s="17" t="str">
        <f>IFERROR(AND(OR(AN1:AO151,$BK152)=TRUE,IF(SEARCH(AN$1,$A152)&gt;0,TRUE,FALSE)),"")</f>
        <v/>
      </c>
      <c r="AO152" s="17" t="str">
        <f>IFERROR(AND(OR(AO1:AO151,$BK152)=TRUE,IF(SEARCH(AO$1,$A152)&gt;0,TRUE,FALSE)),"")</f>
        <v/>
      </c>
      <c r="AP152" s="17" t="str">
        <f>IFERROR(AND(OR(AO1:AP151,$BK152)=TRUE,IF(SEARCH(AP$1,$A152)&gt;0,TRUE,FALSE)),"")</f>
        <v/>
      </c>
      <c r="AQ152" s="17" t="str">
        <f>IFERROR(AND(OR(AO1:AQ151,$BK152)=TRUE,IF(SEARCH(AQ$1,$A152)&gt;0,TRUE,FALSE)),"")</f>
        <v/>
      </c>
      <c r="AR152" s="17" t="str">
        <f>IFERROR(AND(OR(AO1:AR151,$BK152)=TRUE,IF(SEARCH(AR$1,$A152)&gt;0,TRUE,FALSE)),"")</f>
        <v/>
      </c>
      <c r="AS152" s="17" t="str">
        <f>IFERROR(AND(OR(AO1:AS151,$BK152)=TRUE,IF(SEARCH(AS$1,$A152)&gt;0,TRUE,FALSE)),"")</f>
        <v/>
      </c>
      <c r="AT152" s="17" t="str">
        <f>IFERROR(AND(OR(AO1:AT151,$BK152)=TRUE,IF(SEARCH(AT$1,$A152)&gt;0,TRUE,FALSE)),"")</f>
        <v/>
      </c>
      <c r="AU152" s="17" t="str">
        <f>IFERROR(AND(OR(AO1:AU151,$BK152)=TRUE,IF(SEARCH(AU$1,$A152)&gt;0,TRUE,FALSE)),"")</f>
        <v/>
      </c>
      <c r="AV152" s="17" t="str">
        <f>IFERROR(AND(OR(AO1:AV151,$BK152)=TRUE,IF(SEARCH(AV$1,$A152)&gt;0,TRUE,FALSE)),"")</f>
        <v/>
      </c>
      <c r="AW152" s="17" t="str">
        <f>IFERROR(AND(OR(AO1:AW151,$BK152)=TRUE,IF(SEARCH(AW$1,$A152)&gt;0,TRUE,FALSE)),"")</f>
        <v/>
      </c>
      <c r="AX152" s="17" t="str">
        <f>IFERROR(AND(OR(AO1:AX151,$BK152)=TRUE,IF(SEARCH(AX$1,$A152)&gt;0,TRUE,FALSE)),"")</f>
        <v/>
      </c>
      <c r="AY152" s="17" t="str">
        <f>IFERROR(AND(OR(AO1:AY151,$BK152)=TRUE,IF(SEARCH(AY$1,$A152)&gt;0,TRUE,FALSE)),"")</f>
        <v/>
      </c>
      <c r="AZ152" s="17" t="str">
        <f>IFERROR(AND(OR(AO1:AZ151,$BK152)=TRUE,IF(SEARCH(AZ$1,$A152)&gt;0,TRUE,FALSE)),"")</f>
        <v/>
      </c>
      <c r="BA152" s="17" t="str">
        <f>IFERROR(AND(OR(AO1:BA151,$BK152)=TRUE,IF(SEARCH(BA$1,$A152)&gt;0,TRUE,FALSE)),"")</f>
        <v/>
      </c>
      <c r="BB152" s="17" t="str">
        <f>IFERROR(AND(OR(AO1:BB151,$BK152)=TRUE,IF(SEARCH(BB$1,$A152)&gt;0,TRUE,FALSE)),"")</f>
        <v/>
      </c>
      <c r="BC152" s="17" t="str">
        <f>IFERROR(AND(OR(AO1:BC151,$BK152)=TRUE,IF(SEARCH(BC$1,$A152)&gt;0,TRUE,FALSE)),"")</f>
        <v/>
      </c>
      <c r="BD152" s="17" t="str">
        <f>IFERROR(AND(OR(AO1:BD151,$BK152)=TRUE,IF(SEARCH(BD$1,$A152)&gt;0,TRUE,FALSE)),"")</f>
        <v/>
      </c>
      <c r="BE152" s="17" t="str">
        <f>IFERROR(AND(OR(AO1:BE151,$BK152)=TRUE,IF(SEARCH(BE$1,$A152)&gt;0,TRUE,FALSE)),"")</f>
        <v/>
      </c>
      <c r="BF152" s="17" t="str">
        <f>IFERROR(AND(OR(AO1:BF151,$BK152)=TRUE,IF(SEARCH(BF$1,$A152)&gt;0,TRUE,FALSE)),"")</f>
        <v/>
      </c>
      <c r="BG152" s="17" t="str">
        <f>IFERROR(AND(OR(AO1:BG151,$BK152)=TRUE,IF(SEARCH(BG$1,$A152)&gt;0,TRUE,FALSE)),"")</f>
        <v/>
      </c>
      <c r="BH152" s="17" t="str">
        <f>IFERROR(AND(OR(AO1:BH151,$BK152)=TRUE,IF(SEARCH(BH$1,$A152)&gt;0,TRUE,FALSE)),"")</f>
        <v/>
      </c>
      <c r="BI152" s="17">
        <f t="shared" si="10"/>
        <v>0</v>
      </c>
      <c r="BJ152" s="17" t="b">
        <f t="shared" si="11"/>
        <v>0</v>
      </c>
      <c r="BK152" s="17" t="b">
        <f t="shared" si="12"/>
        <v>0</v>
      </c>
      <c r="BL152" s="17" t="b">
        <f t="shared" si="13"/>
        <v>0</v>
      </c>
      <c r="BM152" s="17" t="b">
        <f>IF(D152&gt;INDEX('Overview (RESPONSES REQUIRED)'!$F$60:$F$63,MATCH(E152,'Overview (RESPONSES REQUIRED)'!$B$60:$B$63,0)),FALSE,TRUE)</f>
        <v>0</v>
      </c>
      <c r="BN152" s="17" t="b">
        <f>IF(INDEX('Overview (RESPONSES REQUIRED)'!$D$60:$D$63,MATCH(E152,'Overview (RESPONSES REQUIRED)'!$B$60:$B$63,0)) = "Y", TRUE, FALSE)</f>
        <v>0</v>
      </c>
      <c r="BO152" s="17" t="str">
        <f t="shared" si="14"/>
        <v>N</v>
      </c>
    </row>
    <row r="153" spans="1:67" ht="15" x14ac:dyDescent="0.15">
      <c r="A153" s="17" t="s">
        <v>2576</v>
      </c>
      <c r="B153" s="17">
        <v>2</v>
      </c>
      <c r="C153" s="17">
        <v>2</v>
      </c>
      <c r="D153" s="17">
        <v>12</v>
      </c>
      <c r="E153" s="17" t="s">
        <v>2424</v>
      </c>
      <c r="F153" s="17" t="str">
        <f>IF('ENDC-NRCA'!S156="Y", "Y", IF('ENDC-NRCA'!S156="N", "N", 0))</f>
        <v>N</v>
      </c>
      <c r="G153" s="17" t="str">
        <f>IFERROR(AND(OR(G1:H152,$BK153)=TRUE,IF(SEARCH(G$1,$A153)&gt;0,TRUE,FALSE)),"")</f>
        <v/>
      </c>
      <c r="H153" s="17" t="str">
        <f>IFERROR(AND(OR(H1:H152,$BK153)=TRUE,IF(SEARCH(H$1,$A153)&gt;0,TRUE,FALSE)),"")</f>
        <v/>
      </c>
      <c r="I153" s="17" t="str">
        <f>IFERROR(AND(OR(I1:L152,$BK153)=TRUE,IF(SEARCH(I$1,$A153)&gt;0,TRUE,FALSE)),"")</f>
        <v/>
      </c>
      <c r="J153" s="17" t="str">
        <f>IFERROR(AND(OR(J1:L152,$BK153)=TRUE,IF(SEARCH(J$1,$A153)&gt;0,TRUE,FALSE)),"")</f>
        <v/>
      </c>
      <c r="K153" s="17" t="str">
        <f>IFERROR(AND(OR(K1:L152,$BK153)=TRUE,IF(SEARCH(K$1,$A153)&gt;0,TRUE,FALSE)),"")</f>
        <v/>
      </c>
      <c r="L153" s="17" t="b">
        <f>IFERROR(AND(OR(L1:L152,$BK153)=TRUE,IF(SEARCH(L$1,$A153)&gt;0,TRUE,FALSE)),"")</f>
        <v>0</v>
      </c>
      <c r="M153" s="17" t="b">
        <f>IFERROR(AND(OR(M1:M152,$BK153)=TRUE,IF(SEARCH(M$1,$A153)&gt;0,TRUE,FALSE)),"")</f>
        <v>0</v>
      </c>
      <c r="N153" s="17" t="str">
        <f>IFERROR(AND(OR(N1:Q152,$BK153)=TRUE,IF(SEARCH(N$1,$A153)&gt;0,TRUE,FALSE)),"")</f>
        <v/>
      </c>
      <c r="O153" s="17" t="b">
        <f>IFERROR(AND(OR(O1:Q152,$BK153)=TRUE,IF(SEARCH(O$1,$A153)&gt;0,TRUE,FALSE)),"")</f>
        <v>0</v>
      </c>
      <c r="P153" s="17" t="str">
        <f>IFERROR(AND(OR(P1:Q152,$BK153)=TRUE,IF(SEARCH(P$1,$A153)&gt;0,TRUE,FALSE)),"")</f>
        <v/>
      </c>
      <c r="Q153" s="17" t="str">
        <f>IFERROR(AND(OR(Q1:Q152,$BK153)=TRUE,IF(SEARCH(Q$1,$A153)&gt;0,TRUE,FALSE)),"")</f>
        <v/>
      </c>
      <c r="R153" s="17" t="str">
        <f>IFERROR(AND(OR(R1:S152,$BK153)=TRUE,IF(SEARCH(R$1,$A153)&gt;0,TRUE,FALSE)),"")</f>
        <v/>
      </c>
      <c r="S153" s="17" t="str">
        <f>IFERROR(AND(OR(S1:S152,$BK153)=TRUE,IF(SEARCH(S$1,$A153)&gt;0,TRUE,FALSE)),"")</f>
        <v/>
      </c>
      <c r="T153" s="17" t="str">
        <f>IFERROR(AND(OR(T1:T152,$BK153)=TRUE,IF(SEARCH(T$1,$A153)&gt;0,TRUE,FALSE)),"")</f>
        <v/>
      </c>
      <c r="U153" s="17" t="str">
        <f>IFERROR(AND(OR(U1:V152,$BK153)=TRUE,IF(SEARCH(U$1,$A153)&gt;0,TRUE,FALSE)),"")</f>
        <v/>
      </c>
      <c r="V153" s="17" t="str">
        <f>IFERROR(AND(OR(V1:V152,$BK153)=TRUE,IF(SEARCH(V$1,$A153)&gt;0,TRUE,FALSE)),"")</f>
        <v/>
      </c>
      <c r="W153" s="17" t="str">
        <f>IFERROR(AND(OR(W1:Z152,$BK153)=TRUE,IF(SEARCH(W$1,$A153)&gt;0,TRUE,FALSE)),"")</f>
        <v/>
      </c>
      <c r="X153" s="17" t="str">
        <f>IFERROR(AND(OR(X1:Z152,$BK153)=TRUE,IF(SEARCH(X$1,$A153)&gt;0,TRUE,FALSE)),"")</f>
        <v/>
      </c>
      <c r="Y153" s="17" t="str">
        <f>IFERROR(AND(OR(Y1:Z152,$BK153)=TRUE,IF(SEARCH(Y$1,$A153)&gt;0,TRUE,FALSE)),"")</f>
        <v/>
      </c>
      <c r="Z153" s="17" t="str">
        <f>IFERROR(AND(OR(Z1:Z152,$BK153)=TRUE,IF(SEARCH(Z$1,$A153)&gt;0,TRUE,FALSE)),"")</f>
        <v/>
      </c>
      <c r="AA153" s="17" t="b">
        <f>IFERROR(AND(OR(AA1:AA152,$BK153)=TRUE,IF(SEARCH(AA$1,$A153)&gt;0,TRUE,FALSE)),"")</f>
        <v>0</v>
      </c>
      <c r="AB153" s="17" t="str">
        <f>IFERROR(AND(OR(AB1:AE152,$BK153)=TRUE,IF(SEARCH(AB$1,$A153)&gt;0,TRUE,FALSE)),"")</f>
        <v/>
      </c>
      <c r="AC153" s="17" t="str">
        <f>IFERROR(AND(OR(AC1:AE152,$BK153)=TRUE,IF(SEARCH(AC$1,$A153)&gt;0,TRUE,FALSE)),"")</f>
        <v/>
      </c>
      <c r="AD153" s="17" t="str">
        <f>IFERROR(AND(OR(AD1:AE152,$BK153)=TRUE,IF(SEARCH(AD$1,$A153)&gt;0,TRUE,FALSE)),"")</f>
        <v/>
      </c>
      <c r="AE153" s="17" t="str">
        <f>IFERROR(AND(OR(AE1:AE152,$BK153)=TRUE,IF(SEARCH(AE$1,$A153)&gt;0,TRUE,FALSE)),"")</f>
        <v/>
      </c>
      <c r="AF153" s="17" t="str">
        <f>IFERROR(AND(OR(AF1:AG152,$BK153)=TRUE,IF(SEARCH(AF$1,$A153)&gt;0,TRUE,FALSE)),"")</f>
        <v/>
      </c>
      <c r="AG153" s="17" t="str">
        <f>IFERROR(AND(OR(AG1:AG152,$BK153)=TRUE,IF(SEARCH(AG$1,$A153)&gt;0,TRUE,FALSE)),"")</f>
        <v/>
      </c>
      <c r="AH153" s="17" t="str">
        <f>IFERROR(AND(OR(AH1:AH152,$BK153)=TRUE,IF(SEARCH(AH$1,$A153)&gt;0,TRUE,FALSE)),"")</f>
        <v/>
      </c>
      <c r="AI153" s="17" t="b">
        <f>IFERROR(AND(OR(AI1:AL152,$BK153)=TRUE,IF(SEARCH(AI$1,$A153)&gt;0,TRUE,FALSE)),"")</f>
        <v>0</v>
      </c>
      <c r="AJ153" s="17" t="str">
        <f>IFERROR(AND(OR(AJ1:AL152,$BK153)=TRUE,IF(SEARCH(AJ$1,$A153)&gt;0,TRUE,FALSE)),"")</f>
        <v/>
      </c>
      <c r="AK153" s="17" t="str">
        <f>IFERROR(AND(OR(AK1:AL152,$BK153)=TRUE,IF(SEARCH(AK$1,$A153)&gt;0,TRUE,FALSE)),"")</f>
        <v/>
      </c>
      <c r="AL153" s="17" t="str">
        <f>IFERROR(AND(OR(AL1:AL152,$BK153)=TRUE,IF(SEARCH(AL$1,$A153)&gt;0,TRUE,FALSE)),"")</f>
        <v/>
      </c>
      <c r="AM153" s="17" t="str">
        <f>IFERROR(AND(OR(AM1:AO152,$BK153)=TRUE,IF(SEARCH(AM$1,$A153)&gt;0,TRUE,FALSE)),"")</f>
        <v/>
      </c>
      <c r="AN153" s="17" t="str">
        <f>IFERROR(AND(OR(AN1:AO152,$BK153)=TRUE,IF(SEARCH(AN$1,$A153)&gt;0,TRUE,FALSE)),"")</f>
        <v/>
      </c>
      <c r="AO153" s="17" t="str">
        <f>IFERROR(AND(OR(AO1:AO152,$BK153)=TRUE,IF(SEARCH(AO$1,$A153)&gt;0,TRUE,FALSE)),"")</f>
        <v/>
      </c>
      <c r="AP153" s="17" t="str">
        <f>IFERROR(AND(OR(AO1:AP152,$BK153)=TRUE,IF(SEARCH(AP$1,$A153)&gt;0,TRUE,FALSE)),"")</f>
        <v/>
      </c>
      <c r="AQ153" s="17" t="str">
        <f>IFERROR(AND(OR(AO1:AQ152,$BK153)=TRUE,IF(SEARCH(AQ$1,$A153)&gt;0,TRUE,FALSE)),"")</f>
        <v/>
      </c>
      <c r="AR153" s="17" t="str">
        <f>IFERROR(AND(OR(AO1:AR152,$BK153)=TRUE,IF(SEARCH(AR$1,$A153)&gt;0,TRUE,FALSE)),"")</f>
        <v/>
      </c>
      <c r="AS153" s="17" t="str">
        <f>IFERROR(AND(OR(AO1:AS152,$BK153)=TRUE,IF(SEARCH(AS$1,$A153)&gt;0,TRUE,FALSE)),"")</f>
        <v/>
      </c>
      <c r="AT153" s="17" t="str">
        <f>IFERROR(AND(OR(AO1:AT152,$BK153)=TRUE,IF(SEARCH(AT$1,$A153)&gt;0,TRUE,FALSE)),"")</f>
        <v/>
      </c>
      <c r="AU153" s="17" t="str">
        <f>IFERROR(AND(OR(AO1:AU152,$BK153)=TRUE,IF(SEARCH(AU$1,$A153)&gt;0,TRUE,FALSE)),"")</f>
        <v/>
      </c>
      <c r="AV153" s="17" t="str">
        <f>IFERROR(AND(OR(AO1:AV152,$BK153)=TRUE,IF(SEARCH(AV$1,$A153)&gt;0,TRUE,FALSE)),"")</f>
        <v/>
      </c>
      <c r="AW153" s="17" t="str">
        <f>IFERROR(AND(OR(AO1:AW152,$BK153)=TRUE,IF(SEARCH(AW$1,$A153)&gt;0,TRUE,FALSE)),"")</f>
        <v/>
      </c>
      <c r="AX153" s="17" t="str">
        <f>IFERROR(AND(OR(AO1:AX152,$BK153)=TRUE,IF(SEARCH(AX$1,$A153)&gt;0,TRUE,FALSE)),"")</f>
        <v/>
      </c>
      <c r="AY153" s="17" t="str">
        <f>IFERROR(AND(OR(AO1:AY152,$BK153)=TRUE,IF(SEARCH(AY$1,$A153)&gt;0,TRUE,FALSE)),"")</f>
        <v/>
      </c>
      <c r="AZ153" s="17" t="str">
        <f>IFERROR(AND(OR(AO1:AZ152,$BK153)=TRUE,IF(SEARCH(AZ$1,$A153)&gt;0,TRUE,FALSE)),"")</f>
        <v/>
      </c>
      <c r="BA153" s="17" t="str">
        <f>IFERROR(AND(OR(AO1:BA152,$BK153)=TRUE,IF(SEARCH(BA$1,$A153)&gt;0,TRUE,FALSE)),"")</f>
        <v/>
      </c>
      <c r="BB153" s="17" t="str">
        <f>IFERROR(AND(OR(AO1:BB152,$BK153)=TRUE,IF(SEARCH(BB$1,$A153)&gt;0,TRUE,FALSE)),"")</f>
        <v/>
      </c>
      <c r="BC153" s="17" t="str">
        <f>IFERROR(AND(OR(AO1:BC152,$BK153)=TRUE,IF(SEARCH(BC$1,$A153)&gt;0,TRUE,FALSE)),"")</f>
        <v/>
      </c>
      <c r="BD153" s="17" t="str">
        <f>IFERROR(AND(OR(AO1:BD152,$BK153)=TRUE,IF(SEARCH(BD$1,$A153)&gt;0,TRUE,FALSE)),"")</f>
        <v/>
      </c>
      <c r="BE153" s="17" t="str">
        <f>IFERROR(AND(OR(AO1:BE152,$BK153)=TRUE,IF(SEARCH(BE$1,$A153)&gt;0,TRUE,FALSE)),"")</f>
        <v/>
      </c>
      <c r="BF153" s="17" t="str">
        <f>IFERROR(AND(OR(AO1:BF152,$BK153)=TRUE,IF(SEARCH(BF$1,$A153)&gt;0,TRUE,FALSE)),"")</f>
        <v/>
      </c>
      <c r="BG153" s="17" t="str">
        <f>IFERROR(AND(OR(AO1:BG152,$BK153)=TRUE,IF(SEARCH(BG$1,$A153)&gt;0,TRUE,FALSE)),"")</f>
        <v/>
      </c>
      <c r="BH153" s="17" t="str">
        <f>IFERROR(AND(OR(AO1:BH152,$BK153)=TRUE,IF(SEARCH(BH$1,$A153)&gt;0,TRUE,FALSE)),"")</f>
        <v/>
      </c>
      <c r="BI153" s="17">
        <f t="shared" si="10"/>
        <v>0</v>
      </c>
      <c r="BJ153" s="17" t="b">
        <f t="shared" si="11"/>
        <v>0</v>
      </c>
      <c r="BK153" s="17" t="b">
        <f t="shared" si="12"/>
        <v>0</v>
      </c>
      <c r="BL153" s="17" t="b">
        <f t="shared" si="13"/>
        <v>0</v>
      </c>
      <c r="BM153" s="17" t="b">
        <f>IF(D153&gt;INDEX('Overview (RESPONSES REQUIRED)'!$F$60:$F$63,MATCH(E153,'Overview (RESPONSES REQUIRED)'!$B$60:$B$63,0)),FALSE,TRUE)</f>
        <v>0</v>
      </c>
      <c r="BN153" s="17" t="b">
        <f>IF(INDEX('Overview (RESPONSES REQUIRED)'!$D$60:$D$63,MATCH(E153,'Overview (RESPONSES REQUIRED)'!$B$60:$B$63,0)) = "Y", TRUE, FALSE)</f>
        <v>0</v>
      </c>
      <c r="BO153" s="17" t="str">
        <f t="shared" si="14"/>
        <v>N</v>
      </c>
    </row>
    <row r="154" spans="1:67" ht="15" x14ac:dyDescent="0.15">
      <c r="A154" s="17" t="s">
        <v>2577</v>
      </c>
      <c r="B154" s="17">
        <v>2</v>
      </c>
      <c r="C154" s="17">
        <v>2</v>
      </c>
      <c r="D154" s="17">
        <v>12</v>
      </c>
      <c r="E154" s="17" t="s">
        <v>2458</v>
      </c>
      <c r="F154" s="17" t="str">
        <f>IF('ENDC-NRCA'!S157="Y", "Y", IF('ENDC-NRCA'!S157="N", "N", 0))</f>
        <v>N</v>
      </c>
      <c r="G154" s="17" t="str">
        <f>IFERROR(AND(OR(G1:H153,$BK154)=TRUE,IF(SEARCH(G$1,$A154)&gt;0,TRUE,FALSE)),"")</f>
        <v/>
      </c>
      <c r="H154" s="17" t="str">
        <f>IFERROR(AND(OR(H1:H153,$BK154)=TRUE,IF(SEARCH(H$1,$A154)&gt;0,TRUE,FALSE)),"")</f>
        <v/>
      </c>
      <c r="I154" s="17" t="str">
        <f>IFERROR(AND(OR(I1:L153,$BK154)=TRUE,IF(SEARCH(I$1,$A154)&gt;0,TRUE,FALSE)),"")</f>
        <v/>
      </c>
      <c r="J154" s="17" t="str">
        <f>IFERROR(AND(OR(J1:L153,$BK154)=TRUE,IF(SEARCH(J$1,$A154)&gt;0,TRUE,FALSE)),"")</f>
        <v/>
      </c>
      <c r="K154" s="17" t="str">
        <f>IFERROR(AND(OR(K1:L153,$BK154)=TRUE,IF(SEARCH(K$1,$A154)&gt;0,TRUE,FALSE)),"")</f>
        <v/>
      </c>
      <c r="L154" s="17" t="b">
        <f>IFERROR(AND(OR(L1:L153,$BK154)=TRUE,IF(SEARCH(L$1,$A154)&gt;0,TRUE,FALSE)),"")</f>
        <v>0</v>
      </c>
      <c r="M154" s="17" t="str">
        <f>IFERROR(AND(OR(M1:M153,$BK154)=TRUE,IF(SEARCH(M$1,$A154)&gt;0,TRUE,FALSE)),"")</f>
        <v/>
      </c>
      <c r="N154" s="17" t="str">
        <f>IFERROR(AND(OR(N1:Q153,$BK154)=TRUE,IF(SEARCH(N$1,$A154)&gt;0,TRUE,FALSE)),"")</f>
        <v/>
      </c>
      <c r="O154" s="17" t="b">
        <f>IFERROR(AND(OR(O1:Q153,$BK154)=TRUE,IF(SEARCH(O$1,$A154)&gt;0,TRUE,FALSE)),"")</f>
        <v>0</v>
      </c>
      <c r="P154" s="17" t="str">
        <f>IFERROR(AND(OR(P1:Q153,$BK154)=TRUE,IF(SEARCH(P$1,$A154)&gt;0,TRUE,FALSE)),"")</f>
        <v/>
      </c>
      <c r="Q154" s="17" t="str">
        <f>IFERROR(AND(OR(Q1:Q153,$BK154)=TRUE,IF(SEARCH(Q$1,$A154)&gt;0,TRUE,FALSE)),"")</f>
        <v/>
      </c>
      <c r="R154" s="17" t="b">
        <f>IFERROR(AND(OR(R1:S153,$BK154)=TRUE,IF(SEARCH(R$1,$A154)&gt;0,TRUE,FALSE)),"")</f>
        <v>0</v>
      </c>
      <c r="S154" s="17" t="str">
        <f>IFERROR(AND(OR(S1:S153,$BK154)=TRUE,IF(SEARCH(S$1,$A154)&gt;0,TRUE,FALSE)),"")</f>
        <v/>
      </c>
      <c r="T154" s="17" t="str">
        <f>IFERROR(AND(OR(T1:T153,$BK154)=TRUE,IF(SEARCH(T$1,$A154)&gt;0,TRUE,FALSE)),"")</f>
        <v/>
      </c>
      <c r="U154" s="17" t="str">
        <f>IFERROR(AND(OR(U1:V153,$BK154)=TRUE,IF(SEARCH(U$1,$A154)&gt;0,TRUE,FALSE)),"")</f>
        <v/>
      </c>
      <c r="V154" s="17" t="str">
        <f>IFERROR(AND(OR(V1:V153,$BK154)=TRUE,IF(SEARCH(V$1,$A154)&gt;0,TRUE,FALSE)),"")</f>
        <v/>
      </c>
      <c r="W154" s="17" t="str">
        <f>IFERROR(AND(OR(W1:Z153,$BK154)=TRUE,IF(SEARCH(W$1,$A154)&gt;0,TRUE,FALSE)),"")</f>
        <v/>
      </c>
      <c r="X154" s="17" t="str">
        <f>IFERROR(AND(OR(X1:Z153,$BK154)=TRUE,IF(SEARCH(X$1,$A154)&gt;0,TRUE,FALSE)),"")</f>
        <v/>
      </c>
      <c r="Y154" s="17" t="str">
        <f>IFERROR(AND(OR(Y1:Z153,$BK154)=TRUE,IF(SEARCH(Y$1,$A154)&gt;0,TRUE,FALSE)),"")</f>
        <v/>
      </c>
      <c r="Z154" s="17" t="str">
        <f>IFERROR(AND(OR(Z1:Z153,$BK154)=TRUE,IF(SEARCH(Z$1,$A154)&gt;0,TRUE,FALSE)),"")</f>
        <v/>
      </c>
      <c r="AA154" s="17" t="str">
        <f>IFERROR(AND(OR(AA1:AA153,$BK154)=TRUE,IF(SEARCH(AA$1,$A154)&gt;0,TRUE,FALSE)),"")</f>
        <v/>
      </c>
      <c r="AB154" s="17" t="str">
        <f>IFERROR(AND(OR(AB1:AE153,$BK154)=TRUE,IF(SEARCH(AB$1,$A154)&gt;0,TRUE,FALSE)),"")</f>
        <v/>
      </c>
      <c r="AC154" s="17" t="str">
        <f>IFERROR(AND(OR(AC1:AE153,$BK154)=TRUE,IF(SEARCH(AC$1,$A154)&gt;0,TRUE,FALSE)),"")</f>
        <v/>
      </c>
      <c r="AD154" s="17" t="str">
        <f>IFERROR(AND(OR(AD1:AE153,$BK154)=TRUE,IF(SEARCH(AD$1,$A154)&gt;0,TRUE,FALSE)),"")</f>
        <v/>
      </c>
      <c r="AE154" s="17" t="str">
        <f>IFERROR(AND(OR(AE1:AE153,$BK154)=TRUE,IF(SEARCH(AE$1,$A154)&gt;0,TRUE,FALSE)),"")</f>
        <v/>
      </c>
      <c r="AF154" s="17" t="b">
        <f>IFERROR(AND(OR(AF1:AG153,$BK154)=TRUE,IF(SEARCH(AF$1,$A154)&gt;0,TRUE,FALSE)),"")</f>
        <v>0</v>
      </c>
      <c r="AG154" s="17" t="str">
        <f>IFERROR(AND(OR(AG1:AG153,$BK154)=TRUE,IF(SEARCH(AG$1,$A154)&gt;0,TRUE,FALSE)),"")</f>
        <v/>
      </c>
      <c r="AH154" s="17" t="str">
        <f>IFERROR(AND(OR(AH1:AH153,$BK154)=TRUE,IF(SEARCH(AH$1,$A154)&gt;0,TRUE,FALSE)),"")</f>
        <v/>
      </c>
      <c r="AI154" s="17" t="b">
        <f>IFERROR(AND(OR(AI1:AL153,$BK154)=TRUE,IF(SEARCH(AI$1,$A154)&gt;0,TRUE,FALSE)),"")</f>
        <v>0</v>
      </c>
      <c r="AJ154" s="17" t="str">
        <f>IFERROR(AND(OR(AJ1:AL153,$BK154)=TRUE,IF(SEARCH(AJ$1,$A154)&gt;0,TRUE,FALSE)),"")</f>
        <v/>
      </c>
      <c r="AK154" s="17" t="str">
        <f>IFERROR(AND(OR(AK1:AL153,$BK154)=TRUE,IF(SEARCH(AK$1,$A154)&gt;0,TRUE,FALSE)),"")</f>
        <v/>
      </c>
      <c r="AL154" s="17" t="str">
        <f>IFERROR(AND(OR(AL1:AL153,$BK154)=TRUE,IF(SEARCH(AL$1,$A154)&gt;0,TRUE,FALSE)),"")</f>
        <v/>
      </c>
      <c r="AM154" s="17" t="str">
        <f>IFERROR(AND(OR(AM1:AO153,$BK154)=TRUE,IF(SEARCH(AM$1,$A154)&gt;0,TRUE,FALSE)),"")</f>
        <v/>
      </c>
      <c r="AN154" s="17" t="str">
        <f>IFERROR(AND(OR(AN1:AO153,$BK154)=TRUE,IF(SEARCH(AN$1,$A154)&gt;0,TRUE,FALSE)),"")</f>
        <v/>
      </c>
      <c r="AO154" s="17" t="str">
        <f>IFERROR(AND(OR(AO1:AO153,$BK154)=TRUE,IF(SEARCH(AO$1,$A154)&gt;0,TRUE,FALSE)),"")</f>
        <v/>
      </c>
      <c r="AP154" s="17" t="str">
        <f>IFERROR(AND(OR(AO1:AP153,$BK154)=TRUE,IF(SEARCH(AP$1,$A154)&gt;0,TRUE,FALSE)),"")</f>
        <v/>
      </c>
      <c r="AQ154" s="17" t="str">
        <f>IFERROR(AND(OR(AO1:AQ153,$BK154)=TRUE,IF(SEARCH(AQ$1,$A154)&gt;0,TRUE,FALSE)),"")</f>
        <v/>
      </c>
      <c r="AR154" s="17" t="str">
        <f>IFERROR(AND(OR(AO1:AR153,$BK154)=TRUE,IF(SEARCH(AR$1,$A154)&gt;0,TRUE,FALSE)),"")</f>
        <v/>
      </c>
      <c r="AS154" s="17" t="str">
        <f>IFERROR(AND(OR(AO1:AS153,$BK154)=TRUE,IF(SEARCH(AS$1,$A154)&gt;0,TRUE,FALSE)),"")</f>
        <v/>
      </c>
      <c r="AT154" s="17" t="str">
        <f>IFERROR(AND(OR(AO1:AT153,$BK154)=TRUE,IF(SEARCH(AT$1,$A154)&gt;0,TRUE,FALSE)),"")</f>
        <v/>
      </c>
      <c r="AU154" s="17" t="str">
        <f>IFERROR(AND(OR(AO1:AU153,$BK154)=TRUE,IF(SEARCH(AU$1,$A154)&gt;0,TRUE,FALSE)),"")</f>
        <v/>
      </c>
      <c r="AV154" s="17" t="str">
        <f>IFERROR(AND(OR(AO1:AV153,$BK154)=TRUE,IF(SEARCH(AV$1,$A154)&gt;0,TRUE,FALSE)),"")</f>
        <v/>
      </c>
      <c r="AW154" s="17" t="str">
        <f>IFERROR(AND(OR(AO1:AW153,$BK154)=TRUE,IF(SEARCH(AW$1,$A154)&gt;0,TRUE,FALSE)),"")</f>
        <v/>
      </c>
      <c r="AX154" s="17" t="str">
        <f>IFERROR(AND(OR(AO1:AX153,$BK154)=TRUE,IF(SEARCH(AX$1,$A154)&gt;0,TRUE,FALSE)),"")</f>
        <v/>
      </c>
      <c r="AY154" s="17" t="str">
        <f>IFERROR(AND(OR(AO1:AY153,$BK154)=TRUE,IF(SEARCH(AY$1,$A154)&gt;0,TRUE,FALSE)),"")</f>
        <v/>
      </c>
      <c r="AZ154" s="17" t="str">
        <f>IFERROR(AND(OR(AO1:AZ153,$BK154)=TRUE,IF(SEARCH(AZ$1,$A154)&gt;0,TRUE,FALSE)),"")</f>
        <v/>
      </c>
      <c r="BA154" s="17" t="str">
        <f>IFERROR(AND(OR(AO1:BA153,$BK154)=TRUE,IF(SEARCH(BA$1,$A154)&gt;0,TRUE,FALSE)),"")</f>
        <v/>
      </c>
      <c r="BB154" s="17" t="str">
        <f>IFERROR(AND(OR(AO1:BB153,$BK154)=TRUE,IF(SEARCH(BB$1,$A154)&gt;0,TRUE,FALSE)),"")</f>
        <v/>
      </c>
      <c r="BC154" s="17" t="str">
        <f>IFERROR(AND(OR(AO1:BC153,$BK154)=TRUE,IF(SEARCH(BC$1,$A154)&gt;0,TRUE,FALSE)),"")</f>
        <v/>
      </c>
      <c r="BD154" s="17" t="str">
        <f>IFERROR(AND(OR(AO1:BD153,$BK154)=TRUE,IF(SEARCH(BD$1,$A154)&gt;0,TRUE,FALSE)),"")</f>
        <v/>
      </c>
      <c r="BE154" s="17" t="str">
        <f>IFERROR(AND(OR(AO1:BE153,$BK154)=TRUE,IF(SEARCH(BE$1,$A154)&gt;0,TRUE,FALSE)),"")</f>
        <v/>
      </c>
      <c r="BF154" s="17" t="str">
        <f>IFERROR(AND(OR(AO1:BF153,$BK154)=TRUE,IF(SEARCH(BF$1,$A154)&gt;0,TRUE,FALSE)),"")</f>
        <v/>
      </c>
      <c r="BG154" s="17" t="str">
        <f>IFERROR(AND(OR(AO1:BG153,$BK154)=TRUE,IF(SEARCH(BG$1,$A154)&gt;0,TRUE,FALSE)),"")</f>
        <v/>
      </c>
      <c r="BH154" s="17" t="str">
        <f>IFERROR(AND(OR(AO1:BH153,$BK154)=TRUE,IF(SEARCH(BH$1,$A154)&gt;0,TRUE,FALSE)),"")</f>
        <v/>
      </c>
      <c r="BI154" s="17">
        <f t="shared" si="10"/>
        <v>0</v>
      </c>
      <c r="BJ154" s="17" t="b">
        <f t="shared" si="11"/>
        <v>0</v>
      </c>
      <c r="BK154" s="17" t="b">
        <f t="shared" si="12"/>
        <v>0</v>
      </c>
      <c r="BL154" s="17" t="b">
        <f t="shared" si="13"/>
        <v>0</v>
      </c>
      <c r="BM154" s="17" t="b">
        <f>IF(D154&gt;INDEX('Overview (RESPONSES REQUIRED)'!$F$60:$F$63,MATCH(E154,'Overview (RESPONSES REQUIRED)'!$B$60:$B$63,0)),FALSE,TRUE)</f>
        <v>0</v>
      </c>
      <c r="BN154" s="17" t="b">
        <f>IF(INDEX('Overview (RESPONSES REQUIRED)'!$D$60:$D$63,MATCH(E154,'Overview (RESPONSES REQUIRED)'!$B$60:$B$63,0)) = "Y", TRUE, FALSE)</f>
        <v>0</v>
      </c>
      <c r="BO154" s="17" t="str">
        <f t="shared" si="14"/>
        <v>N</v>
      </c>
    </row>
    <row r="155" spans="1:67" ht="15" x14ac:dyDescent="0.15">
      <c r="A155" s="17" t="s">
        <v>2578</v>
      </c>
      <c r="B155" s="17">
        <v>2</v>
      </c>
      <c r="C155" s="17">
        <v>2</v>
      </c>
      <c r="D155" s="17">
        <v>8</v>
      </c>
      <c r="E155" s="17" t="s">
        <v>2467</v>
      </c>
      <c r="F155" s="17" t="str">
        <f>IF('ENDC-NRCA'!S158="Y", "Y", IF('ENDC-NRCA'!S158="N", "N", 0))</f>
        <v>N</v>
      </c>
      <c r="G155" s="17" t="str">
        <f>IFERROR(AND(OR(G1:H154,$BK155)=TRUE,IF(SEARCH(G$1,$A155)&gt;0,TRUE,FALSE)),"")</f>
        <v/>
      </c>
      <c r="H155" s="17" t="b">
        <f>IFERROR(AND(OR(H1:H154,$BK155)=TRUE,IF(SEARCH(H$1,$A155)&gt;0,TRUE,FALSE)),"")</f>
        <v>0</v>
      </c>
      <c r="I155" s="17" t="str">
        <f>IFERROR(AND(OR(I1:L154,$BK155)=TRUE,IF(SEARCH(I$1,$A155)&gt;0,TRUE,FALSE)),"")</f>
        <v/>
      </c>
      <c r="J155" s="17" t="str">
        <f>IFERROR(AND(OR(J1:L154,$BK155)=TRUE,IF(SEARCH(J$1,$A155)&gt;0,TRUE,FALSE)),"")</f>
        <v/>
      </c>
      <c r="K155" s="17" t="b">
        <f>IFERROR(AND(OR(K1:L154,$BK155)=TRUE,IF(SEARCH(K$1,$A155)&gt;0,TRUE,FALSE)),"")</f>
        <v>0</v>
      </c>
      <c r="L155" s="17" t="str">
        <f>IFERROR(AND(OR(L1:L154,$BK155)=TRUE,IF(SEARCH(L$1,$A155)&gt;0,TRUE,FALSE)),"")</f>
        <v/>
      </c>
      <c r="M155" s="17" t="str">
        <f>IFERROR(AND(OR(M1:M154,$BK155)=TRUE,IF(SEARCH(M$1,$A155)&gt;0,TRUE,FALSE)),"")</f>
        <v/>
      </c>
      <c r="N155" s="17" t="str">
        <f>IFERROR(AND(OR(N1:Q154,$BK155)=TRUE,IF(SEARCH(N$1,$A155)&gt;0,TRUE,FALSE)),"")</f>
        <v/>
      </c>
      <c r="O155" s="17" t="b">
        <f>IFERROR(AND(OR(O1:Q154,$BK155)=TRUE,IF(SEARCH(O$1,$A155)&gt;0,TRUE,FALSE)),"")</f>
        <v>0</v>
      </c>
      <c r="P155" s="17" t="str">
        <f>IFERROR(AND(OR(P1:Q154,$BK155)=TRUE,IF(SEARCH(P$1,$A155)&gt;0,TRUE,FALSE)),"")</f>
        <v/>
      </c>
      <c r="Q155" s="17" t="str">
        <f>IFERROR(AND(OR(Q1:Q154,$BK155)=TRUE,IF(SEARCH(Q$1,$A155)&gt;0,TRUE,FALSE)),"")</f>
        <v/>
      </c>
      <c r="R155" s="17" t="str">
        <f>IFERROR(AND(OR(R1:S154,$BK155)=TRUE,IF(SEARCH(R$1,$A155)&gt;0,TRUE,FALSE)),"")</f>
        <v/>
      </c>
      <c r="S155" s="17" t="str">
        <f>IFERROR(AND(OR(S1:S154,$BK155)=TRUE,IF(SEARCH(S$1,$A155)&gt;0,TRUE,FALSE)),"")</f>
        <v/>
      </c>
      <c r="T155" s="17" t="str">
        <f>IFERROR(AND(OR(T1:T154,$BK155)=TRUE,IF(SEARCH(T$1,$A155)&gt;0,TRUE,FALSE)),"")</f>
        <v/>
      </c>
      <c r="U155" s="17" t="str">
        <f>IFERROR(AND(OR(U1:V154,$BK155)=TRUE,IF(SEARCH(U$1,$A155)&gt;0,TRUE,FALSE)),"")</f>
        <v/>
      </c>
      <c r="V155" s="17" t="str">
        <f>IFERROR(AND(OR(V1:V154,$BK155)=TRUE,IF(SEARCH(V$1,$A155)&gt;0,TRUE,FALSE)),"")</f>
        <v/>
      </c>
      <c r="W155" s="17" t="str">
        <f>IFERROR(AND(OR(W1:Z154,$BK155)=TRUE,IF(SEARCH(W$1,$A155)&gt;0,TRUE,FALSE)),"")</f>
        <v/>
      </c>
      <c r="X155" s="17" t="str">
        <f>IFERROR(AND(OR(X1:Z154,$BK155)=TRUE,IF(SEARCH(X$1,$A155)&gt;0,TRUE,FALSE)),"")</f>
        <v/>
      </c>
      <c r="Y155" s="17" t="str">
        <f>IFERROR(AND(OR(Y1:Z154,$BK155)=TRUE,IF(SEARCH(Y$1,$A155)&gt;0,TRUE,FALSE)),"")</f>
        <v/>
      </c>
      <c r="Z155" s="17" t="str">
        <f>IFERROR(AND(OR(Z1:Z154,$BK155)=TRUE,IF(SEARCH(Z$1,$A155)&gt;0,TRUE,FALSE)),"")</f>
        <v/>
      </c>
      <c r="AA155" s="17" t="str">
        <f>IFERROR(AND(OR(AA1:AA154,$BK155)=TRUE,IF(SEARCH(AA$1,$A155)&gt;0,TRUE,FALSE)),"")</f>
        <v/>
      </c>
      <c r="AB155" s="17" t="str">
        <f>IFERROR(AND(OR(AB1:AE154,$BK155)=TRUE,IF(SEARCH(AB$1,$A155)&gt;0,TRUE,FALSE)),"")</f>
        <v/>
      </c>
      <c r="AC155" s="17" t="b">
        <f>IFERROR(AND(OR(AC1:AE154,$BK155)=TRUE,IF(SEARCH(AC$1,$A155)&gt;0,TRUE,FALSE)),"")</f>
        <v>0</v>
      </c>
      <c r="AD155" s="17" t="str">
        <f>IFERROR(AND(OR(AD1:AE154,$BK155)=TRUE,IF(SEARCH(AD$1,$A155)&gt;0,TRUE,FALSE)),"")</f>
        <v/>
      </c>
      <c r="AE155" s="17" t="str">
        <f>IFERROR(AND(OR(AE1:AE154,$BK155)=TRUE,IF(SEARCH(AE$1,$A155)&gt;0,TRUE,FALSE)),"")</f>
        <v/>
      </c>
      <c r="AF155" s="17" t="str">
        <f>IFERROR(AND(OR(AF1:AG154,$BK155)=TRUE,IF(SEARCH(AF$1,$A155)&gt;0,TRUE,FALSE)),"")</f>
        <v/>
      </c>
      <c r="AG155" s="17" t="str">
        <f>IFERROR(AND(OR(AG1:AG154,$BK155)=TRUE,IF(SEARCH(AG$1,$A155)&gt;0,TRUE,FALSE)),"")</f>
        <v/>
      </c>
      <c r="AH155" s="17" t="str">
        <f>IFERROR(AND(OR(AH1:AH154,$BK155)=TRUE,IF(SEARCH(AH$1,$A155)&gt;0,TRUE,FALSE)),"")</f>
        <v/>
      </c>
      <c r="AI155" s="17" t="b">
        <f>IFERROR(AND(OR(AI1:AL154,$BK155)=TRUE,IF(SEARCH(AI$1,$A155)&gt;0,TRUE,FALSE)),"")</f>
        <v>0</v>
      </c>
      <c r="AJ155" s="17" t="str">
        <f>IFERROR(AND(OR(AJ1:AL154,$BK155)=TRUE,IF(SEARCH(AJ$1,$A155)&gt;0,TRUE,FALSE)),"")</f>
        <v/>
      </c>
      <c r="AK155" s="17" t="str">
        <f>IFERROR(AND(OR(AK1:AL154,$BK155)=TRUE,IF(SEARCH(AK$1,$A155)&gt;0,TRUE,FALSE)),"")</f>
        <v/>
      </c>
      <c r="AL155" s="17" t="str">
        <f>IFERROR(AND(OR(AL1:AL154,$BK155)=TRUE,IF(SEARCH(AL$1,$A155)&gt;0,TRUE,FALSE)),"")</f>
        <v/>
      </c>
      <c r="AM155" s="17" t="str">
        <f>IFERROR(AND(OR(AM1:AO154,$BK155)=TRUE,IF(SEARCH(AM$1,$A155)&gt;0,TRUE,FALSE)),"")</f>
        <v/>
      </c>
      <c r="AN155" s="17" t="str">
        <f>IFERROR(AND(OR(AN1:AO154,$BK155)=TRUE,IF(SEARCH(AN$1,$A155)&gt;0,TRUE,FALSE)),"")</f>
        <v/>
      </c>
      <c r="AO155" s="17" t="str">
        <f>IFERROR(AND(OR(AO1:AO154,$BK155)=TRUE,IF(SEARCH(AO$1,$A155)&gt;0,TRUE,FALSE)),"")</f>
        <v/>
      </c>
      <c r="AP155" s="17" t="str">
        <f>IFERROR(AND(OR(AO1:AP154,$BK155)=TRUE,IF(SEARCH(AP$1,$A155)&gt;0,TRUE,FALSE)),"")</f>
        <v/>
      </c>
      <c r="AQ155" s="17" t="str">
        <f>IFERROR(AND(OR(AO1:AQ154,$BK155)=TRUE,IF(SEARCH(AQ$1,$A155)&gt;0,TRUE,FALSE)),"")</f>
        <v/>
      </c>
      <c r="AR155" s="17" t="str">
        <f>IFERROR(AND(OR(AO1:AR154,$BK155)=TRUE,IF(SEARCH(AR$1,$A155)&gt;0,TRUE,FALSE)),"")</f>
        <v/>
      </c>
      <c r="AS155" s="17" t="str">
        <f>IFERROR(AND(OR(AO1:AS154,$BK155)=TRUE,IF(SEARCH(AS$1,$A155)&gt;0,TRUE,FALSE)),"")</f>
        <v/>
      </c>
      <c r="AT155" s="17" t="str">
        <f>IFERROR(AND(OR(AO1:AT154,$BK155)=TRUE,IF(SEARCH(AT$1,$A155)&gt;0,TRUE,FALSE)),"")</f>
        <v/>
      </c>
      <c r="AU155" s="17" t="str">
        <f>IFERROR(AND(OR(AO1:AU154,$BK155)=TRUE,IF(SEARCH(AU$1,$A155)&gt;0,TRUE,FALSE)),"")</f>
        <v/>
      </c>
      <c r="AV155" s="17" t="str">
        <f>IFERROR(AND(OR(AO1:AV154,$BK155)=TRUE,IF(SEARCH(AV$1,$A155)&gt;0,TRUE,FALSE)),"")</f>
        <v/>
      </c>
      <c r="AW155" s="17" t="str">
        <f>IFERROR(AND(OR(AO1:AW154,$BK155)=TRUE,IF(SEARCH(AW$1,$A155)&gt;0,TRUE,FALSE)),"")</f>
        <v/>
      </c>
      <c r="AX155" s="17" t="str">
        <f>IFERROR(AND(OR(AO1:AX154,$BK155)=TRUE,IF(SEARCH(AX$1,$A155)&gt;0,TRUE,FALSE)),"")</f>
        <v/>
      </c>
      <c r="AY155" s="17" t="str">
        <f>IFERROR(AND(OR(AO1:AY154,$BK155)=TRUE,IF(SEARCH(AY$1,$A155)&gt;0,TRUE,FALSE)),"")</f>
        <v/>
      </c>
      <c r="AZ155" s="17" t="str">
        <f>IFERROR(AND(OR(AO1:AZ154,$BK155)=TRUE,IF(SEARCH(AZ$1,$A155)&gt;0,TRUE,FALSE)),"")</f>
        <v/>
      </c>
      <c r="BA155" s="17" t="str">
        <f>IFERROR(AND(OR(AO1:BA154,$BK155)=TRUE,IF(SEARCH(BA$1,$A155)&gt;0,TRUE,FALSE)),"")</f>
        <v/>
      </c>
      <c r="BB155" s="17" t="str">
        <f>IFERROR(AND(OR(AO1:BB154,$BK155)=TRUE,IF(SEARCH(BB$1,$A155)&gt;0,TRUE,FALSE)),"")</f>
        <v/>
      </c>
      <c r="BC155" s="17" t="str">
        <f>IFERROR(AND(OR(AO1:BC154,$BK155)=TRUE,IF(SEARCH(BC$1,$A155)&gt;0,TRUE,FALSE)),"")</f>
        <v/>
      </c>
      <c r="BD155" s="17" t="str">
        <f>IFERROR(AND(OR(AO1:BD154,$BK155)=TRUE,IF(SEARCH(BD$1,$A155)&gt;0,TRUE,FALSE)),"")</f>
        <v/>
      </c>
      <c r="BE155" s="17" t="str">
        <f>IFERROR(AND(OR(AO1:BE154,$BK155)=TRUE,IF(SEARCH(BE$1,$A155)&gt;0,TRUE,FALSE)),"")</f>
        <v/>
      </c>
      <c r="BF155" s="17" t="str">
        <f>IFERROR(AND(OR(AO1:BF154,$BK155)=TRUE,IF(SEARCH(BF$1,$A155)&gt;0,TRUE,FALSE)),"")</f>
        <v/>
      </c>
      <c r="BG155" s="17" t="str">
        <f>IFERROR(AND(OR(AO1:BG154,$BK155)=TRUE,IF(SEARCH(BG$1,$A155)&gt;0,TRUE,FALSE)),"")</f>
        <v/>
      </c>
      <c r="BH155" s="17" t="str">
        <f>IFERROR(AND(OR(AO1:BH154,$BK155)=TRUE,IF(SEARCH(BH$1,$A155)&gt;0,TRUE,FALSE)),"")</f>
        <v/>
      </c>
      <c r="BI155" s="17">
        <f t="shared" si="10"/>
        <v>0</v>
      </c>
      <c r="BJ155" s="17" t="b">
        <f t="shared" si="11"/>
        <v>0</v>
      </c>
      <c r="BK155" s="17" t="b">
        <f t="shared" si="12"/>
        <v>0</v>
      </c>
      <c r="BL155" s="17" t="b">
        <f t="shared" si="13"/>
        <v>0</v>
      </c>
      <c r="BM155" s="17" t="b">
        <f>IF(D155&gt;INDEX('Overview (RESPONSES REQUIRED)'!$F$60:$F$63,MATCH(E155,'Overview (RESPONSES REQUIRED)'!$B$60:$B$63,0)),FALSE,TRUE)</f>
        <v>0</v>
      </c>
      <c r="BN155" s="17" t="b">
        <f>IF(INDEX('Overview (RESPONSES REQUIRED)'!$D$60:$D$63,MATCH(E155,'Overview (RESPONSES REQUIRED)'!$B$60:$B$63,0)) = "Y", TRUE, FALSE)</f>
        <v>0</v>
      </c>
      <c r="BO155" s="17" t="str">
        <f t="shared" si="14"/>
        <v>N</v>
      </c>
    </row>
    <row r="156" spans="1:67" ht="15" x14ac:dyDescent="0.15">
      <c r="A156" s="17" t="s">
        <v>2579</v>
      </c>
      <c r="B156" s="17">
        <v>2</v>
      </c>
      <c r="C156" s="17">
        <v>2</v>
      </c>
      <c r="D156" s="17">
        <v>10</v>
      </c>
      <c r="E156" s="17" t="s">
        <v>2424</v>
      </c>
      <c r="F156" s="17" t="str">
        <f>IF('ENDC-NRCA'!S159="Y", "Y", IF('ENDC-NRCA'!S159="N", "N", 0))</f>
        <v>N</v>
      </c>
      <c r="G156" s="17" t="str">
        <f>IFERROR(AND(OR(G1:H155,$BK156)=TRUE,IF(SEARCH(G$1,$A156)&gt;0,TRUE,FALSE)),"")</f>
        <v/>
      </c>
      <c r="H156" s="17" t="str">
        <f>IFERROR(AND(OR(H1:H155,$BK156)=TRUE,IF(SEARCH(H$1,$A156)&gt;0,TRUE,FALSE)),"")</f>
        <v/>
      </c>
      <c r="I156" s="17" t="str">
        <f>IFERROR(AND(OR(I1:L155,$BK156)=TRUE,IF(SEARCH(I$1,$A156)&gt;0,TRUE,FALSE)),"")</f>
        <v/>
      </c>
      <c r="J156" s="17" t="str">
        <f>IFERROR(AND(OR(J1:L155,$BK156)=TRUE,IF(SEARCH(J$1,$A156)&gt;0,TRUE,FALSE)),"")</f>
        <v/>
      </c>
      <c r="K156" s="17" t="str">
        <f>IFERROR(AND(OR(K1:L155,$BK156)=TRUE,IF(SEARCH(K$1,$A156)&gt;0,TRUE,FALSE)),"")</f>
        <v/>
      </c>
      <c r="L156" s="17" t="b">
        <f>IFERROR(AND(OR(L1:L155,$BK156)=TRUE,IF(SEARCH(L$1,$A156)&gt;0,TRUE,FALSE)),"")</f>
        <v>0</v>
      </c>
      <c r="M156" s="17" t="b">
        <f>IFERROR(AND(OR(M1:M155,$BK156)=TRUE,IF(SEARCH(M$1,$A156)&gt;0,TRUE,FALSE)),"")</f>
        <v>0</v>
      </c>
      <c r="N156" s="17" t="str">
        <f>IFERROR(AND(OR(N1:Q155,$BK156)=TRUE,IF(SEARCH(N$1,$A156)&gt;0,TRUE,FALSE)),"")</f>
        <v/>
      </c>
      <c r="O156" s="17" t="str">
        <f>IFERROR(AND(OR(O1:Q155,$BK156)=TRUE,IF(SEARCH(O$1,$A156)&gt;0,TRUE,FALSE)),"")</f>
        <v/>
      </c>
      <c r="P156" s="17" t="str">
        <f>IFERROR(AND(OR(P1:Q155,$BK156)=TRUE,IF(SEARCH(P$1,$A156)&gt;0,TRUE,FALSE)),"")</f>
        <v/>
      </c>
      <c r="Q156" s="17" t="str">
        <f>IFERROR(AND(OR(Q1:Q155,$BK156)=TRUE,IF(SEARCH(Q$1,$A156)&gt;0,TRUE,FALSE)),"")</f>
        <v/>
      </c>
      <c r="R156" s="17" t="str">
        <f>IFERROR(AND(OR(R1:S155,$BK156)=TRUE,IF(SEARCH(R$1,$A156)&gt;0,TRUE,FALSE)),"")</f>
        <v/>
      </c>
      <c r="S156" s="17" t="str">
        <f>IFERROR(AND(OR(S1:S155,$BK156)=TRUE,IF(SEARCH(S$1,$A156)&gt;0,TRUE,FALSE)),"")</f>
        <v/>
      </c>
      <c r="T156" s="17" t="b">
        <f>IFERROR(AND(OR(T1:T155,$BK156)=TRUE,IF(SEARCH(T$1,$A156)&gt;0,TRUE,FALSE)),"")</f>
        <v>0</v>
      </c>
      <c r="U156" s="17" t="str">
        <f>IFERROR(AND(OR(U1:V155,$BK156)=TRUE,IF(SEARCH(U$1,$A156)&gt;0,TRUE,FALSE)),"")</f>
        <v/>
      </c>
      <c r="V156" s="17" t="str">
        <f>IFERROR(AND(OR(V1:V155,$BK156)=TRUE,IF(SEARCH(V$1,$A156)&gt;0,TRUE,FALSE)),"")</f>
        <v/>
      </c>
      <c r="W156" s="17" t="str">
        <f>IFERROR(AND(OR(W1:Z155,$BK156)=TRUE,IF(SEARCH(W$1,$A156)&gt;0,TRUE,FALSE)),"")</f>
        <v/>
      </c>
      <c r="X156" s="17" t="str">
        <f>IFERROR(AND(OR(X1:Z155,$BK156)=TRUE,IF(SEARCH(X$1,$A156)&gt;0,TRUE,FALSE)),"")</f>
        <v/>
      </c>
      <c r="Y156" s="17" t="str">
        <f>IFERROR(AND(OR(Y1:Z155,$BK156)=TRUE,IF(SEARCH(Y$1,$A156)&gt;0,TRUE,FALSE)),"")</f>
        <v/>
      </c>
      <c r="Z156" s="17" t="str">
        <f>IFERROR(AND(OR(Z1:Z155,$BK156)=TRUE,IF(SEARCH(Z$1,$A156)&gt;0,TRUE,FALSE)),"")</f>
        <v/>
      </c>
      <c r="AA156" s="17" t="b">
        <f>IFERROR(AND(OR(AA1:AA155,$BK156)=TRUE,IF(SEARCH(AA$1,$A156)&gt;0,TRUE,FALSE)),"")</f>
        <v>0</v>
      </c>
      <c r="AB156" s="17" t="str">
        <f>IFERROR(AND(OR(AB1:AE155,$BK156)=TRUE,IF(SEARCH(AB$1,$A156)&gt;0,TRUE,FALSE)),"")</f>
        <v/>
      </c>
      <c r="AC156" s="17" t="str">
        <f>IFERROR(AND(OR(AC1:AE155,$BK156)=TRUE,IF(SEARCH(AC$1,$A156)&gt;0,TRUE,FALSE)),"")</f>
        <v/>
      </c>
      <c r="AD156" s="17" t="str">
        <f>IFERROR(AND(OR(AD1:AE155,$BK156)=TRUE,IF(SEARCH(AD$1,$A156)&gt;0,TRUE,FALSE)),"")</f>
        <v/>
      </c>
      <c r="AE156" s="17" t="str">
        <f>IFERROR(AND(OR(AE1:AE155,$BK156)=TRUE,IF(SEARCH(AE$1,$A156)&gt;0,TRUE,FALSE)),"")</f>
        <v/>
      </c>
      <c r="AF156" s="17" t="str">
        <f>IFERROR(AND(OR(AF1:AG155,$BK156)=TRUE,IF(SEARCH(AF$1,$A156)&gt;0,TRUE,FALSE)),"")</f>
        <v/>
      </c>
      <c r="AG156" s="17" t="str">
        <f>IFERROR(AND(OR(AG1:AG155,$BK156)=TRUE,IF(SEARCH(AG$1,$A156)&gt;0,TRUE,FALSE)),"")</f>
        <v/>
      </c>
      <c r="AH156" s="17" t="str">
        <f>IFERROR(AND(OR(AH1:AH155,$BK156)=TRUE,IF(SEARCH(AH$1,$A156)&gt;0,TRUE,FALSE)),"")</f>
        <v/>
      </c>
      <c r="AI156" s="17" t="b">
        <f>IFERROR(AND(OR(AI1:AL155,$BK156)=TRUE,IF(SEARCH(AI$1,$A156)&gt;0,TRUE,FALSE)),"")</f>
        <v>0</v>
      </c>
      <c r="AJ156" s="17" t="str">
        <f>IFERROR(AND(OR(AJ1:AL155,$BK156)=TRUE,IF(SEARCH(AJ$1,$A156)&gt;0,TRUE,FALSE)),"")</f>
        <v/>
      </c>
      <c r="AK156" s="17" t="str">
        <f>IFERROR(AND(OR(AK1:AL155,$BK156)=TRUE,IF(SEARCH(AK$1,$A156)&gt;0,TRUE,FALSE)),"")</f>
        <v/>
      </c>
      <c r="AL156" s="17" t="str">
        <f>IFERROR(AND(OR(AL1:AL155,$BK156)=TRUE,IF(SEARCH(AL$1,$A156)&gt;0,TRUE,FALSE)),"")</f>
        <v/>
      </c>
      <c r="AM156" s="17" t="str">
        <f>IFERROR(AND(OR(AM1:AO155,$BK156)=TRUE,IF(SEARCH(AM$1,$A156)&gt;0,TRUE,FALSE)),"")</f>
        <v/>
      </c>
      <c r="AN156" s="17" t="str">
        <f>IFERROR(AND(OR(AN1:AO155,$BK156)=TRUE,IF(SEARCH(AN$1,$A156)&gt;0,TRUE,FALSE)),"")</f>
        <v/>
      </c>
      <c r="AO156" s="17" t="str">
        <f>IFERROR(AND(OR(AO1:AO155,$BK156)=TRUE,IF(SEARCH(AO$1,$A156)&gt;0,TRUE,FALSE)),"")</f>
        <v/>
      </c>
      <c r="AP156" s="17" t="str">
        <f>IFERROR(AND(OR(AO1:AP155,$BK156)=TRUE,IF(SEARCH(AP$1,$A156)&gt;0,TRUE,FALSE)),"")</f>
        <v/>
      </c>
      <c r="AQ156" s="17" t="str">
        <f>IFERROR(AND(OR(AO1:AQ155,$BK156)=TRUE,IF(SEARCH(AQ$1,$A156)&gt;0,TRUE,FALSE)),"")</f>
        <v/>
      </c>
      <c r="AR156" s="17" t="str">
        <f>IFERROR(AND(OR(AO1:AR155,$BK156)=TRUE,IF(SEARCH(AR$1,$A156)&gt;0,TRUE,FALSE)),"")</f>
        <v/>
      </c>
      <c r="AS156" s="17" t="str">
        <f>IFERROR(AND(OR(AO1:AS155,$BK156)=TRUE,IF(SEARCH(AS$1,$A156)&gt;0,TRUE,FALSE)),"")</f>
        <v/>
      </c>
      <c r="AT156" s="17" t="str">
        <f>IFERROR(AND(OR(AO1:AT155,$BK156)=TRUE,IF(SEARCH(AT$1,$A156)&gt;0,TRUE,FALSE)),"")</f>
        <v/>
      </c>
      <c r="AU156" s="17" t="str">
        <f>IFERROR(AND(OR(AO1:AU155,$BK156)=TRUE,IF(SEARCH(AU$1,$A156)&gt;0,TRUE,FALSE)),"")</f>
        <v/>
      </c>
      <c r="AV156" s="17" t="str">
        <f>IFERROR(AND(OR(AO1:AV155,$BK156)=TRUE,IF(SEARCH(AV$1,$A156)&gt;0,TRUE,FALSE)),"")</f>
        <v/>
      </c>
      <c r="AW156" s="17" t="str">
        <f>IFERROR(AND(OR(AO1:AW155,$BK156)=TRUE,IF(SEARCH(AW$1,$A156)&gt;0,TRUE,FALSE)),"")</f>
        <v/>
      </c>
      <c r="AX156" s="17" t="str">
        <f>IFERROR(AND(OR(AO1:AX155,$BK156)=TRUE,IF(SEARCH(AX$1,$A156)&gt;0,TRUE,FALSE)),"")</f>
        <v/>
      </c>
      <c r="AY156" s="17" t="str">
        <f>IFERROR(AND(OR(AO1:AY155,$BK156)=TRUE,IF(SEARCH(AY$1,$A156)&gt;0,TRUE,FALSE)),"")</f>
        <v/>
      </c>
      <c r="AZ156" s="17" t="str">
        <f>IFERROR(AND(OR(AO1:AZ155,$BK156)=TRUE,IF(SEARCH(AZ$1,$A156)&gt;0,TRUE,FALSE)),"")</f>
        <v/>
      </c>
      <c r="BA156" s="17" t="str">
        <f>IFERROR(AND(OR(AO1:BA155,$BK156)=TRUE,IF(SEARCH(BA$1,$A156)&gt;0,TRUE,FALSE)),"")</f>
        <v/>
      </c>
      <c r="BB156" s="17" t="str">
        <f>IFERROR(AND(OR(AO1:BB155,$BK156)=TRUE,IF(SEARCH(BB$1,$A156)&gt;0,TRUE,FALSE)),"")</f>
        <v/>
      </c>
      <c r="BC156" s="17" t="str">
        <f>IFERROR(AND(OR(AO1:BC155,$BK156)=TRUE,IF(SEARCH(BC$1,$A156)&gt;0,TRUE,FALSE)),"")</f>
        <v/>
      </c>
      <c r="BD156" s="17" t="str">
        <f>IFERROR(AND(OR(AO1:BD155,$BK156)=TRUE,IF(SEARCH(BD$1,$A156)&gt;0,TRUE,FALSE)),"")</f>
        <v/>
      </c>
      <c r="BE156" s="17" t="str">
        <f>IFERROR(AND(OR(AO1:BE155,$BK156)=TRUE,IF(SEARCH(BE$1,$A156)&gt;0,TRUE,FALSE)),"")</f>
        <v/>
      </c>
      <c r="BF156" s="17" t="str">
        <f>IFERROR(AND(OR(AO1:BF155,$BK156)=TRUE,IF(SEARCH(BF$1,$A156)&gt;0,TRUE,FALSE)),"")</f>
        <v/>
      </c>
      <c r="BG156" s="17" t="str">
        <f>IFERROR(AND(OR(AO1:BG155,$BK156)=TRUE,IF(SEARCH(BG$1,$A156)&gt;0,TRUE,FALSE)),"")</f>
        <v/>
      </c>
      <c r="BH156" s="17" t="str">
        <f>IFERROR(AND(OR(AO1:BH155,$BK156)=TRUE,IF(SEARCH(BH$1,$A156)&gt;0,TRUE,FALSE)),"")</f>
        <v/>
      </c>
      <c r="BI156" s="17">
        <f t="shared" si="10"/>
        <v>0</v>
      </c>
      <c r="BJ156" s="17" t="b">
        <f t="shared" si="11"/>
        <v>0</v>
      </c>
      <c r="BK156" s="17" t="b">
        <f t="shared" si="12"/>
        <v>0</v>
      </c>
      <c r="BL156" s="17" t="b">
        <f t="shared" si="13"/>
        <v>0</v>
      </c>
      <c r="BM156" s="17" t="b">
        <f>IF(D156&gt;INDEX('Overview (RESPONSES REQUIRED)'!$F$60:$F$63,MATCH(E156,'Overview (RESPONSES REQUIRED)'!$B$60:$B$63,0)),FALSE,TRUE)</f>
        <v>0</v>
      </c>
      <c r="BN156" s="17" t="b">
        <f>IF(INDEX('Overview (RESPONSES REQUIRED)'!$D$60:$D$63,MATCH(E156,'Overview (RESPONSES REQUIRED)'!$B$60:$B$63,0)) = "Y", TRUE, FALSE)</f>
        <v>0</v>
      </c>
      <c r="BO156" s="17" t="str">
        <f t="shared" si="14"/>
        <v>N</v>
      </c>
    </row>
    <row r="157" spans="1:67" ht="15" x14ac:dyDescent="0.15">
      <c r="A157" s="17" t="s">
        <v>2580</v>
      </c>
      <c r="B157" s="17">
        <v>2</v>
      </c>
      <c r="C157" s="17">
        <v>2</v>
      </c>
      <c r="D157" s="17">
        <v>10</v>
      </c>
      <c r="E157" s="17" t="s">
        <v>2424</v>
      </c>
      <c r="F157" s="17" t="str">
        <f>IF('ENDC-NRCA'!S160="Y", "Y", IF('ENDC-NRCA'!S160="N", "N", 0))</f>
        <v>N</v>
      </c>
      <c r="G157" s="17" t="str">
        <f>IFERROR(AND(OR(G1:H156,$BK157)=TRUE,IF(SEARCH(G$1,$A157)&gt;0,TRUE,FALSE)),"")</f>
        <v/>
      </c>
      <c r="H157" s="17" t="str">
        <f>IFERROR(AND(OR(H1:H156,$BK157)=TRUE,IF(SEARCH(H$1,$A157)&gt;0,TRUE,FALSE)),"")</f>
        <v/>
      </c>
      <c r="I157" s="17" t="str">
        <f>IFERROR(AND(OR(I1:L156,$BK157)=TRUE,IF(SEARCH(I$1,$A157)&gt;0,TRUE,FALSE)),"")</f>
        <v/>
      </c>
      <c r="J157" s="17" t="str">
        <f>IFERROR(AND(OR(J1:L156,$BK157)=TRUE,IF(SEARCH(J$1,$A157)&gt;0,TRUE,FALSE)),"")</f>
        <v/>
      </c>
      <c r="K157" s="17" t="str">
        <f>IFERROR(AND(OR(K1:L156,$BK157)=TRUE,IF(SEARCH(K$1,$A157)&gt;0,TRUE,FALSE)),"")</f>
        <v/>
      </c>
      <c r="L157" s="17" t="str">
        <f>IFERROR(AND(OR(L1:L156,$BK157)=TRUE,IF(SEARCH(L$1,$A157)&gt;0,TRUE,FALSE)),"")</f>
        <v/>
      </c>
      <c r="M157" s="17" t="b">
        <f>IFERROR(AND(OR(M1:M156,$BK157)=TRUE,IF(SEARCH(M$1,$A157)&gt;0,TRUE,FALSE)),"")</f>
        <v>0</v>
      </c>
      <c r="N157" s="17" t="str">
        <f>IFERROR(AND(OR(N1:Q156,$BK157)=TRUE,IF(SEARCH(N$1,$A157)&gt;0,TRUE,FALSE)),"")</f>
        <v/>
      </c>
      <c r="O157" s="17" t="str">
        <f>IFERROR(AND(OR(O1:Q156,$BK157)=TRUE,IF(SEARCH(O$1,$A157)&gt;0,TRUE,FALSE)),"")</f>
        <v/>
      </c>
      <c r="P157" s="17" t="str">
        <f>IFERROR(AND(OR(P1:Q156,$BK157)=TRUE,IF(SEARCH(P$1,$A157)&gt;0,TRUE,FALSE)),"")</f>
        <v/>
      </c>
      <c r="Q157" s="17" t="b">
        <f>IFERROR(AND(OR(Q1:Q156,$BK157)=TRUE,IF(SEARCH(Q$1,$A157)&gt;0,TRUE,FALSE)),"")</f>
        <v>0</v>
      </c>
      <c r="R157" s="17" t="str">
        <f>IFERROR(AND(OR(R1:S156,$BK157)=TRUE,IF(SEARCH(R$1,$A157)&gt;0,TRUE,FALSE)),"")</f>
        <v/>
      </c>
      <c r="S157" s="17" t="str">
        <f>IFERROR(AND(OR(S1:S156,$BK157)=TRUE,IF(SEARCH(S$1,$A157)&gt;0,TRUE,FALSE)),"")</f>
        <v/>
      </c>
      <c r="T157" s="17" t="b">
        <f>IFERROR(AND(OR(T1:T156,$BK157)=TRUE,IF(SEARCH(T$1,$A157)&gt;0,TRUE,FALSE)),"")</f>
        <v>0</v>
      </c>
      <c r="U157" s="17" t="str">
        <f>IFERROR(AND(OR(U1:V156,$BK157)=TRUE,IF(SEARCH(U$1,$A157)&gt;0,TRUE,FALSE)),"")</f>
        <v/>
      </c>
      <c r="V157" s="17" t="str">
        <f>IFERROR(AND(OR(V1:V156,$BK157)=TRUE,IF(SEARCH(V$1,$A157)&gt;0,TRUE,FALSE)),"")</f>
        <v/>
      </c>
      <c r="W157" s="17" t="str">
        <f>IFERROR(AND(OR(W1:Z156,$BK157)=TRUE,IF(SEARCH(W$1,$A157)&gt;0,TRUE,FALSE)),"")</f>
        <v/>
      </c>
      <c r="X157" s="17" t="str">
        <f>IFERROR(AND(OR(X1:Z156,$BK157)=TRUE,IF(SEARCH(X$1,$A157)&gt;0,TRUE,FALSE)),"")</f>
        <v/>
      </c>
      <c r="Y157" s="17" t="str">
        <f>IFERROR(AND(OR(Y1:Z156,$BK157)=TRUE,IF(SEARCH(Y$1,$A157)&gt;0,TRUE,FALSE)),"")</f>
        <v/>
      </c>
      <c r="Z157" s="17" t="str">
        <f>IFERROR(AND(OR(Z1:Z156,$BK157)=TRUE,IF(SEARCH(Z$1,$A157)&gt;0,TRUE,FALSE)),"")</f>
        <v/>
      </c>
      <c r="AA157" s="17" t="b">
        <f>IFERROR(AND(OR(AA1:AA156,$BK157)=TRUE,IF(SEARCH(AA$1,$A157)&gt;0,TRUE,FALSE)),"")</f>
        <v>0</v>
      </c>
      <c r="AB157" s="17" t="str">
        <f>IFERROR(AND(OR(AB1:AE156,$BK157)=TRUE,IF(SEARCH(AB$1,$A157)&gt;0,TRUE,FALSE)),"")</f>
        <v/>
      </c>
      <c r="AC157" s="17" t="str">
        <f>IFERROR(AND(OR(AC1:AE156,$BK157)=TRUE,IF(SEARCH(AC$1,$A157)&gt;0,TRUE,FALSE)),"")</f>
        <v/>
      </c>
      <c r="AD157" s="17" t="str">
        <f>IFERROR(AND(OR(AD1:AE156,$BK157)=TRUE,IF(SEARCH(AD$1,$A157)&gt;0,TRUE,FALSE)),"")</f>
        <v/>
      </c>
      <c r="AE157" s="17" t="str">
        <f>IFERROR(AND(OR(AE1:AE156,$BK157)=TRUE,IF(SEARCH(AE$1,$A157)&gt;0,TRUE,FALSE)),"")</f>
        <v/>
      </c>
      <c r="AF157" s="17" t="str">
        <f>IFERROR(AND(OR(AF1:AG156,$BK157)=TRUE,IF(SEARCH(AF$1,$A157)&gt;0,TRUE,FALSE)),"")</f>
        <v/>
      </c>
      <c r="AG157" s="17" t="str">
        <f>IFERROR(AND(OR(AG1:AG156,$BK157)=TRUE,IF(SEARCH(AG$1,$A157)&gt;0,TRUE,FALSE)),"")</f>
        <v/>
      </c>
      <c r="AH157" s="17" t="str">
        <f>IFERROR(AND(OR(AH1:AH156,$BK157)=TRUE,IF(SEARCH(AH$1,$A157)&gt;0,TRUE,FALSE)),"")</f>
        <v/>
      </c>
      <c r="AI157" s="17" t="b">
        <f>IFERROR(AND(OR(AI1:AL156,$BK157)=TRUE,IF(SEARCH(AI$1,$A157)&gt;0,TRUE,FALSE)),"")</f>
        <v>0</v>
      </c>
      <c r="AJ157" s="17" t="str">
        <f>IFERROR(AND(OR(AJ1:AL156,$BK157)=TRUE,IF(SEARCH(AJ$1,$A157)&gt;0,TRUE,FALSE)),"")</f>
        <v/>
      </c>
      <c r="AK157" s="17" t="str">
        <f>IFERROR(AND(OR(AK1:AL156,$BK157)=TRUE,IF(SEARCH(AK$1,$A157)&gt;0,TRUE,FALSE)),"")</f>
        <v/>
      </c>
      <c r="AL157" s="17" t="str">
        <f>IFERROR(AND(OR(AL1:AL156,$BK157)=TRUE,IF(SEARCH(AL$1,$A157)&gt;0,TRUE,FALSE)),"")</f>
        <v/>
      </c>
      <c r="AM157" s="17" t="str">
        <f>IFERROR(AND(OR(AM1:AO156,$BK157)=TRUE,IF(SEARCH(AM$1,$A157)&gt;0,TRUE,FALSE)),"")</f>
        <v/>
      </c>
      <c r="AN157" s="17" t="str">
        <f>IFERROR(AND(OR(AN1:AO156,$BK157)=TRUE,IF(SEARCH(AN$1,$A157)&gt;0,TRUE,FALSE)),"")</f>
        <v/>
      </c>
      <c r="AO157" s="17" t="str">
        <f>IFERROR(AND(OR(AO1:AO156,$BK157)=TRUE,IF(SEARCH(AO$1,$A157)&gt;0,TRUE,FALSE)),"")</f>
        <v/>
      </c>
      <c r="AP157" s="17" t="str">
        <f>IFERROR(AND(OR(AO1:AP156,$BK157)=TRUE,IF(SEARCH(AP$1,$A157)&gt;0,TRUE,FALSE)),"")</f>
        <v/>
      </c>
      <c r="AQ157" s="17" t="str">
        <f>IFERROR(AND(OR(AO1:AQ156,$BK157)=TRUE,IF(SEARCH(AQ$1,$A157)&gt;0,TRUE,FALSE)),"")</f>
        <v/>
      </c>
      <c r="AR157" s="17" t="str">
        <f>IFERROR(AND(OR(AO1:AR156,$BK157)=TRUE,IF(SEARCH(AR$1,$A157)&gt;0,TRUE,FALSE)),"")</f>
        <v/>
      </c>
      <c r="AS157" s="17" t="str">
        <f>IFERROR(AND(OR(AO1:AS156,$BK157)=TRUE,IF(SEARCH(AS$1,$A157)&gt;0,TRUE,FALSE)),"")</f>
        <v/>
      </c>
      <c r="AT157" s="17" t="str">
        <f>IFERROR(AND(OR(AO1:AT156,$BK157)=TRUE,IF(SEARCH(AT$1,$A157)&gt;0,TRUE,FALSE)),"")</f>
        <v/>
      </c>
      <c r="AU157" s="17" t="str">
        <f>IFERROR(AND(OR(AO1:AU156,$BK157)=TRUE,IF(SEARCH(AU$1,$A157)&gt;0,TRUE,FALSE)),"")</f>
        <v/>
      </c>
      <c r="AV157" s="17" t="str">
        <f>IFERROR(AND(OR(AO1:AV156,$BK157)=TRUE,IF(SEARCH(AV$1,$A157)&gt;0,TRUE,FALSE)),"")</f>
        <v/>
      </c>
      <c r="AW157" s="17" t="str">
        <f>IFERROR(AND(OR(AO1:AW156,$BK157)=TRUE,IF(SEARCH(AW$1,$A157)&gt;0,TRUE,FALSE)),"")</f>
        <v/>
      </c>
      <c r="AX157" s="17" t="str">
        <f>IFERROR(AND(OR(AO1:AX156,$BK157)=TRUE,IF(SEARCH(AX$1,$A157)&gt;0,TRUE,FALSE)),"")</f>
        <v/>
      </c>
      <c r="AY157" s="17" t="str">
        <f>IFERROR(AND(OR(AO1:AY156,$BK157)=TRUE,IF(SEARCH(AY$1,$A157)&gt;0,TRUE,FALSE)),"")</f>
        <v/>
      </c>
      <c r="AZ157" s="17" t="str">
        <f>IFERROR(AND(OR(AO1:AZ156,$BK157)=TRUE,IF(SEARCH(AZ$1,$A157)&gt;0,TRUE,FALSE)),"")</f>
        <v/>
      </c>
      <c r="BA157" s="17" t="str">
        <f>IFERROR(AND(OR(AO1:BA156,$BK157)=TRUE,IF(SEARCH(BA$1,$A157)&gt;0,TRUE,FALSE)),"")</f>
        <v/>
      </c>
      <c r="BB157" s="17" t="str">
        <f>IFERROR(AND(OR(AO1:BB156,$BK157)=TRUE,IF(SEARCH(BB$1,$A157)&gt;0,TRUE,FALSE)),"")</f>
        <v/>
      </c>
      <c r="BC157" s="17" t="str">
        <f>IFERROR(AND(OR(AO1:BC156,$BK157)=TRUE,IF(SEARCH(BC$1,$A157)&gt;0,TRUE,FALSE)),"")</f>
        <v/>
      </c>
      <c r="BD157" s="17" t="str">
        <f>IFERROR(AND(OR(AO1:BD156,$BK157)=TRUE,IF(SEARCH(BD$1,$A157)&gt;0,TRUE,FALSE)),"")</f>
        <v/>
      </c>
      <c r="BE157" s="17" t="str">
        <f>IFERROR(AND(OR(AO1:BE156,$BK157)=TRUE,IF(SEARCH(BE$1,$A157)&gt;0,TRUE,FALSE)),"")</f>
        <v/>
      </c>
      <c r="BF157" s="17" t="str">
        <f>IFERROR(AND(OR(AO1:BF156,$BK157)=TRUE,IF(SEARCH(BF$1,$A157)&gt;0,TRUE,FALSE)),"")</f>
        <v/>
      </c>
      <c r="BG157" s="17" t="str">
        <f>IFERROR(AND(OR(AO1:BG156,$BK157)=TRUE,IF(SEARCH(BG$1,$A157)&gt;0,TRUE,FALSE)),"")</f>
        <v/>
      </c>
      <c r="BH157" s="17" t="str">
        <f>IFERROR(AND(OR(AO1:BH156,$BK157)=TRUE,IF(SEARCH(BH$1,$A157)&gt;0,TRUE,FALSE)),"")</f>
        <v/>
      </c>
      <c r="BI157" s="17">
        <f t="shared" si="10"/>
        <v>0</v>
      </c>
      <c r="BJ157" s="17" t="b">
        <f t="shared" si="11"/>
        <v>0</v>
      </c>
      <c r="BK157" s="17" t="b">
        <f t="shared" si="12"/>
        <v>0</v>
      </c>
      <c r="BL157" s="17" t="b">
        <f t="shared" si="13"/>
        <v>0</v>
      </c>
      <c r="BM157" s="17" t="b">
        <f>IF(D157&gt;INDEX('Overview (RESPONSES REQUIRED)'!$F$60:$F$63,MATCH(E157,'Overview (RESPONSES REQUIRED)'!$B$60:$B$63,0)),FALSE,TRUE)</f>
        <v>0</v>
      </c>
      <c r="BN157" s="17" t="b">
        <f>IF(INDEX('Overview (RESPONSES REQUIRED)'!$D$60:$D$63,MATCH(E157,'Overview (RESPONSES REQUIRED)'!$B$60:$B$63,0)) = "Y", TRUE, FALSE)</f>
        <v>0</v>
      </c>
      <c r="BO157" s="17" t="str">
        <f t="shared" si="14"/>
        <v>N</v>
      </c>
    </row>
    <row r="158" spans="1:67" ht="15" x14ac:dyDescent="0.15">
      <c r="A158" s="17" t="s">
        <v>2581</v>
      </c>
      <c r="B158" s="17">
        <v>2</v>
      </c>
      <c r="C158" s="17">
        <v>2</v>
      </c>
      <c r="D158" s="17">
        <v>10</v>
      </c>
      <c r="E158" s="17" t="s">
        <v>2424</v>
      </c>
      <c r="F158" s="17" t="str">
        <f>IF('ENDC-NRCA'!S161="Y", "Y", IF('ENDC-NRCA'!S161="N", "N", 0))</f>
        <v>N</v>
      </c>
      <c r="G158" s="17" t="b">
        <f>IFERROR(AND(OR(G1:H157,$BK158)=TRUE,IF(SEARCH(G$1,$A158)&gt;0,TRUE,FALSE)),"")</f>
        <v>0</v>
      </c>
      <c r="H158" s="17" t="str">
        <f>IFERROR(AND(OR(H1:H157,$BK158)=TRUE,IF(SEARCH(H$1,$A158)&gt;0,TRUE,FALSE)),"")</f>
        <v/>
      </c>
      <c r="I158" s="17" t="str">
        <f>IFERROR(AND(OR(I1:L157,$BK158)=TRUE,IF(SEARCH(I$1,$A158)&gt;0,TRUE,FALSE)),"")</f>
        <v/>
      </c>
      <c r="J158" s="17" t="str">
        <f>IFERROR(AND(OR(J1:L157,$BK158)=TRUE,IF(SEARCH(J$1,$A158)&gt;0,TRUE,FALSE)),"")</f>
        <v/>
      </c>
      <c r="K158" s="17" t="str">
        <f>IFERROR(AND(OR(K1:L157,$BK158)=TRUE,IF(SEARCH(K$1,$A158)&gt;0,TRUE,FALSE)),"")</f>
        <v/>
      </c>
      <c r="L158" s="17" t="b">
        <f>IFERROR(AND(OR(L1:L157,$BK158)=TRUE,IF(SEARCH(L$1,$A158)&gt;0,TRUE,FALSE)),"")</f>
        <v>0</v>
      </c>
      <c r="M158" s="17" t="b">
        <f>IFERROR(AND(OR(M1:M157,$BK158)=TRUE,IF(SEARCH(M$1,$A158)&gt;0,TRUE,FALSE)),"")</f>
        <v>0</v>
      </c>
      <c r="N158" s="17" t="str">
        <f>IFERROR(AND(OR(N1:Q157,$BK158)=TRUE,IF(SEARCH(N$1,$A158)&gt;0,TRUE,FALSE)),"")</f>
        <v/>
      </c>
      <c r="O158" s="17" t="str">
        <f>IFERROR(AND(OR(O1:Q157,$BK158)=TRUE,IF(SEARCH(O$1,$A158)&gt;0,TRUE,FALSE)),"")</f>
        <v/>
      </c>
      <c r="P158" s="17" t="str">
        <f>IFERROR(AND(OR(P1:Q157,$BK158)=TRUE,IF(SEARCH(P$1,$A158)&gt;0,TRUE,FALSE)),"")</f>
        <v/>
      </c>
      <c r="Q158" s="17" t="str">
        <f>IFERROR(AND(OR(Q1:Q157,$BK158)=TRUE,IF(SEARCH(Q$1,$A158)&gt;0,TRUE,FALSE)),"")</f>
        <v/>
      </c>
      <c r="R158" s="17" t="str">
        <f>IFERROR(AND(OR(R1:S157,$BK158)=TRUE,IF(SEARCH(R$1,$A158)&gt;0,TRUE,FALSE)),"")</f>
        <v/>
      </c>
      <c r="S158" s="17" t="str">
        <f>IFERROR(AND(OR(S1:S157,$BK158)=TRUE,IF(SEARCH(S$1,$A158)&gt;0,TRUE,FALSE)),"")</f>
        <v/>
      </c>
      <c r="T158" s="17" t="str">
        <f>IFERROR(AND(OR(T1:T157,$BK158)=TRUE,IF(SEARCH(T$1,$A158)&gt;0,TRUE,FALSE)),"")</f>
        <v/>
      </c>
      <c r="U158" s="17" t="str">
        <f>IFERROR(AND(OR(U1:V157,$BK158)=TRUE,IF(SEARCH(U$1,$A158)&gt;0,TRUE,FALSE)),"")</f>
        <v/>
      </c>
      <c r="V158" s="17" t="str">
        <f>IFERROR(AND(OR(V1:V157,$BK158)=TRUE,IF(SEARCH(V$1,$A158)&gt;0,TRUE,FALSE)),"")</f>
        <v/>
      </c>
      <c r="W158" s="17" t="str">
        <f>IFERROR(AND(OR(W1:Z157,$BK158)=TRUE,IF(SEARCH(W$1,$A158)&gt;0,TRUE,FALSE)),"")</f>
        <v/>
      </c>
      <c r="X158" s="17" t="str">
        <f>IFERROR(AND(OR(X1:Z157,$BK158)=TRUE,IF(SEARCH(X$1,$A158)&gt;0,TRUE,FALSE)),"")</f>
        <v/>
      </c>
      <c r="Y158" s="17" t="str">
        <f>IFERROR(AND(OR(Y1:Z157,$BK158)=TRUE,IF(SEARCH(Y$1,$A158)&gt;0,TRUE,FALSE)),"")</f>
        <v/>
      </c>
      <c r="Z158" s="17" t="str">
        <f>IFERROR(AND(OR(Z1:Z157,$BK158)=TRUE,IF(SEARCH(Z$1,$A158)&gt;0,TRUE,FALSE)),"")</f>
        <v/>
      </c>
      <c r="AA158" s="17" t="b">
        <f>IFERROR(AND(OR(AA1:AA157,$BK158)=TRUE,IF(SEARCH(AA$1,$A158)&gt;0,TRUE,FALSE)),"")</f>
        <v>0</v>
      </c>
      <c r="AB158" s="17" t="str">
        <f>IFERROR(AND(OR(AB1:AE157,$BK158)=TRUE,IF(SEARCH(AB$1,$A158)&gt;0,TRUE,FALSE)),"")</f>
        <v/>
      </c>
      <c r="AC158" s="17" t="str">
        <f>IFERROR(AND(OR(AC1:AE157,$BK158)=TRUE,IF(SEARCH(AC$1,$A158)&gt;0,TRUE,FALSE)),"")</f>
        <v/>
      </c>
      <c r="AD158" s="17" t="str">
        <f>IFERROR(AND(OR(AD1:AE157,$BK158)=TRUE,IF(SEARCH(AD$1,$A158)&gt;0,TRUE,FALSE)),"")</f>
        <v/>
      </c>
      <c r="AE158" s="17" t="str">
        <f>IFERROR(AND(OR(AE1:AE157,$BK158)=TRUE,IF(SEARCH(AE$1,$A158)&gt;0,TRUE,FALSE)),"")</f>
        <v/>
      </c>
      <c r="AF158" s="17" t="str">
        <f>IFERROR(AND(OR(AF1:AG157,$BK158)=TRUE,IF(SEARCH(AF$1,$A158)&gt;0,TRUE,FALSE)),"")</f>
        <v/>
      </c>
      <c r="AG158" s="17" t="str">
        <f>IFERROR(AND(OR(AG1:AG157,$BK158)=TRUE,IF(SEARCH(AG$1,$A158)&gt;0,TRUE,FALSE)),"")</f>
        <v/>
      </c>
      <c r="AH158" s="17" t="str">
        <f>IFERROR(AND(OR(AH1:AH157,$BK158)=TRUE,IF(SEARCH(AH$1,$A158)&gt;0,TRUE,FALSE)),"")</f>
        <v/>
      </c>
      <c r="AI158" s="17" t="b">
        <f>IFERROR(AND(OR(AI1:AL157,$BK158)=TRUE,IF(SEARCH(AI$1,$A158)&gt;0,TRUE,FALSE)),"")</f>
        <v>0</v>
      </c>
      <c r="AJ158" s="17" t="str">
        <f>IFERROR(AND(OR(AJ1:AL157,$BK158)=TRUE,IF(SEARCH(AJ$1,$A158)&gt;0,TRUE,FALSE)),"")</f>
        <v/>
      </c>
      <c r="AK158" s="17" t="str">
        <f>IFERROR(AND(OR(AK1:AL157,$BK158)=TRUE,IF(SEARCH(AK$1,$A158)&gt;0,TRUE,FALSE)),"")</f>
        <v/>
      </c>
      <c r="AL158" s="17" t="str">
        <f>IFERROR(AND(OR(AL1:AL157,$BK158)=TRUE,IF(SEARCH(AL$1,$A158)&gt;0,TRUE,FALSE)),"")</f>
        <v/>
      </c>
      <c r="AM158" s="17" t="str">
        <f>IFERROR(AND(OR(AM1:AO157,$BK158)=TRUE,IF(SEARCH(AM$1,$A158)&gt;0,TRUE,FALSE)),"")</f>
        <v/>
      </c>
      <c r="AN158" s="17" t="str">
        <f>IFERROR(AND(OR(AN1:AO157,$BK158)=TRUE,IF(SEARCH(AN$1,$A158)&gt;0,TRUE,FALSE)),"")</f>
        <v/>
      </c>
      <c r="AO158" s="17" t="str">
        <f>IFERROR(AND(OR(AO1:AO157,$BK158)=TRUE,IF(SEARCH(AO$1,$A158)&gt;0,TRUE,FALSE)),"")</f>
        <v/>
      </c>
      <c r="AP158" s="17" t="str">
        <f>IFERROR(AND(OR(AO1:AP157,$BK158)=TRUE,IF(SEARCH(AP$1,$A158)&gt;0,TRUE,FALSE)),"")</f>
        <v/>
      </c>
      <c r="AQ158" s="17" t="str">
        <f>IFERROR(AND(OR(AO1:AQ157,$BK158)=TRUE,IF(SEARCH(AQ$1,$A158)&gt;0,TRUE,FALSE)),"")</f>
        <v/>
      </c>
      <c r="AR158" s="17" t="str">
        <f>IFERROR(AND(OR(AO1:AR157,$BK158)=TRUE,IF(SEARCH(AR$1,$A158)&gt;0,TRUE,FALSE)),"")</f>
        <v/>
      </c>
      <c r="AS158" s="17" t="str">
        <f>IFERROR(AND(OR(AO1:AS157,$BK158)=TRUE,IF(SEARCH(AS$1,$A158)&gt;0,TRUE,FALSE)),"")</f>
        <v/>
      </c>
      <c r="AT158" s="17" t="str">
        <f>IFERROR(AND(OR(AO1:AT157,$BK158)=TRUE,IF(SEARCH(AT$1,$A158)&gt;0,TRUE,FALSE)),"")</f>
        <v/>
      </c>
      <c r="AU158" s="17" t="str">
        <f>IFERROR(AND(OR(AO1:AU157,$BK158)=TRUE,IF(SEARCH(AU$1,$A158)&gt;0,TRUE,FALSE)),"")</f>
        <v/>
      </c>
      <c r="AV158" s="17" t="str">
        <f>IFERROR(AND(OR(AO1:AV157,$BK158)=TRUE,IF(SEARCH(AV$1,$A158)&gt;0,TRUE,FALSE)),"")</f>
        <v/>
      </c>
      <c r="AW158" s="17" t="str">
        <f>IFERROR(AND(OR(AO1:AW157,$BK158)=TRUE,IF(SEARCH(AW$1,$A158)&gt;0,TRUE,FALSE)),"")</f>
        <v/>
      </c>
      <c r="AX158" s="17" t="str">
        <f>IFERROR(AND(OR(AO1:AX157,$BK158)=TRUE,IF(SEARCH(AX$1,$A158)&gt;0,TRUE,FALSE)),"")</f>
        <v/>
      </c>
      <c r="AY158" s="17" t="str">
        <f>IFERROR(AND(OR(AO1:AY157,$BK158)=TRUE,IF(SEARCH(AY$1,$A158)&gt;0,TRUE,FALSE)),"")</f>
        <v/>
      </c>
      <c r="AZ158" s="17" t="str">
        <f>IFERROR(AND(OR(AO1:AZ157,$BK158)=TRUE,IF(SEARCH(AZ$1,$A158)&gt;0,TRUE,FALSE)),"")</f>
        <v/>
      </c>
      <c r="BA158" s="17" t="str">
        <f>IFERROR(AND(OR(AO1:BA157,$BK158)=TRUE,IF(SEARCH(BA$1,$A158)&gt;0,TRUE,FALSE)),"")</f>
        <v/>
      </c>
      <c r="BB158" s="17" t="str">
        <f>IFERROR(AND(OR(AO1:BB157,$BK158)=TRUE,IF(SEARCH(BB$1,$A158)&gt;0,TRUE,FALSE)),"")</f>
        <v/>
      </c>
      <c r="BC158" s="17" t="str">
        <f>IFERROR(AND(OR(AO1:BC157,$BK158)=TRUE,IF(SEARCH(BC$1,$A158)&gt;0,TRUE,FALSE)),"")</f>
        <v/>
      </c>
      <c r="BD158" s="17" t="str">
        <f>IFERROR(AND(OR(AO1:BD157,$BK158)=TRUE,IF(SEARCH(BD$1,$A158)&gt;0,TRUE,FALSE)),"")</f>
        <v/>
      </c>
      <c r="BE158" s="17" t="str">
        <f>IFERROR(AND(OR(AO1:BE157,$BK158)=TRUE,IF(SEARCH(BE$1,$A158)&gt;0,TRUE,FALSE)),"")</f>
        <v/>
      </c>
      <c r="BF158" s="17" t="str">
        <f>IFERROR(AND(OR(AO1:BF157,$BK158)=TRUE,IF(SEARCH(BF$1,$A158)&gt;0,TRUE,FALSE)),"")</f>
        <v/>
      </c>
      <c r="BG158" s="17" t="str">
        <f>IFERROR(AND(OR(AO1:BG157,$BK158)=TRUE,IF(SEARCH(BG$1,$A158)&gt;0,TRUE,FALSE)),"")</f>
        <v/>
      </c>
      <c r="BH158" s="17" t="str">
        <f>IFERROR(AND(OR(AO1:BH157,$BK158)=TRUE,IF(SEARCH(BH$1,$A158)&gt;0,TRUE,FALSE)),"")</f>
        <v/>
      </c>
      <c r="BI158" s="17">
        <f t="shared" si="10"/>
        <v>0</v>
      </c>
      <c r="BJ158" s="17" t="b">
        <f t="shared" si="11"/>
        <v>0</v>
      </c>
      <c r="BK158" s="17" t="b">
        <f t="shared" si="12"/>
        <v>0</v>
      </c>
      <c r="BL158" s="17" t="b">
        <f t="shared" si="13"/>
        <v>0</v>
      </c>
      <c r="BM158" s="17" t="b">
        <f>IF(D158&gt;INDEX('Overview (RESPONSES REQUIRED)'!$F$60:$F$63,MATCH(E158,'Overview (RESPONSES REQUIRED)'!$B$60:$B$63,0)),FALSE,TRUE)</f>
        <v>0</v>
      </c>
      <c r="BN158" s="17" t="b">
        <f>IF(INDEX('Overview (RESPONSES REQUIRED)'!$D$60:$D$63,MATCH(E158,'Overview (RESPONSES REQUIRED)'!$B$60:$B$63,0)) = "Y", TRUE, FALSE)</f>
        <v>0</v>
      </c>
      <c r="BO158" s="17" t="str">
        <f t="shared" si="14"/>
        <v>N</v>
      </c>
    </row>
    <row r="159" spans="1:67" ht="15" x14ac:dyDescent="0.15">
      <c r="A159" s="17" t="s">
        <v>2582</v>
      </c>
      <c r="B159" s="17">
        <v>2</v>
      </c>
      <c r="C159" s="17">
        <v>2</v>
      </c>
      <c r="D159" s="17">
        <v>10</v>
      </c>
      <c r="E159" s="17" t="s">
        <v>2424</v>
      </c>
      <c r="F159" s="17" t="str">
        <f>IF('ENDC-NRCA'!S162="Y", "Y", IF('ENDC-NRCA'!S162="N", "N", 0))</f>
        <v>N</v>
      </c>
      <c r="G159" s="17" t="b">
        <f>IFERROR(AND(OR(G1:H158,$BK159)=TRUE,IF(SEARCH(G$1,$A159)&gt;0,TRUE,FALSE)),"")</f>
        <v>0</v>
      </c>
      <c r="H159" s="17" t="str">
        <f>IFERROR(AND(OR(H1:H158,$BK159)=TRUE,IF(SEARCH(H$1,$A159)&gt;0,TRUE,FALSE)),"")</f>
        <v/>
      </c>
      <c r="I159" s="17" t="str">
        <f>IFERROR(AND(OR(I1:L158,$BK159)=TRUE,IF(SEARCH(I$1,$A159)&gt;0,TRUE,FALSE)),"")</f>
        <v/>
      </c>
      <c r="J159" s="17" t="str">
        <f>IFERROR(AND(OR(J1:L158,$BK159)=TRUE,IF(SEARCH(J$1,$A159)&gt;0,TRUE,FALSE)),"")</f>
        <v/>
      </c>
      <c r="K159" s="17" t="str">
        <f>IFERROR(AND(OR(K1:L158,$BK159)=TRUE,IF(SEARCH(K$1,$A159)&gt;0,TRUE,FALSE)),"")</f>
        <v/>
      </c>
      <c r="L159" s="17" t="str">
        <f>IFERROR(AND(OR(L1:L158,$BK159)=TRUE,IF(SEARCH(L$1,$A159)&gt;0,TRUE,FALSE)),"")</f>
        <v/>
      </c>
      <c r="M159" s="17" t="b">
        <f>IFERROR(AND(OR(M1:M158,$BK159)=TRUE,IF(SEARCH(M$1,$A159)&gt;0,TRUE,FALSE)),"")</f>
        <v>0</v>
      </c>
      <c r="N159" s="17" t="str">
        <f>IFERROR(AND(OR(N1:Q158,$BK159)=TRUE,IF(SEARCH(N$1,$A159)&gt;0,TRUE,FALSE)),"")</f>
        <v/>
      </c>
      <c r="O159" s="17" t="str">
        <f>IFERROR(AND(OR(O1:Q158,$BK159)=TRUE,IF(SEARCH(O$1,$A159)&gt;0,TRUE,FALSE)),"")</f>
        <v/>
      </c>
      <c r="P159" s="17" t="str">
        <f>IFERROR(AND(OR(P1:Q158,$BK159)=TRUE,IF(SEARCH(P$1,$A159)&gt;0,TRUE,FALSE)),"")</f>
        <v/>
      </c>
      <c r="Q159" s="17" t="b">
        <f>IFERROR(AND(OR(Q1:Q158,$BK159)=TRUE,IF(SEARCH(Q$1,$A159)&gt;0,TRUE,FALSE)),"")</f>
        <v>0</v>
      </c>
      <c r="R159" s="17" t="str">
        <f>IFERROR(AND(OR(R1:S158,$BK159)=TRUE,IF(SEARCH(R$1,$A159)&gt;0,TRUE,FALSE)),"")</f>
        <v/>
      </c>
      <c r="S159" s="17" t="str">
        <f>IFERROR(AND(OR(S1:S158,$BK159)=TRUE,IF(SEARCH(S$1,$A159)&gt;0,TRUE,FALSE)),"")</f>
        <v/>
      </c>
      <c r="T159" s="17" t="str">
        <f>IFERROR(AND(OR(T1:T158,$BK159)=TRUE,IF(SEARCH(T$1,$A159)&gt;0,TRUE,FALSE)),"")</f>
        <v/>
      </c>
      <c r="U159" s="17" t="str">
        <f>IFERROR(AND(OR(U1:V158,$BK159)=TRUE,IF(SEARCH(U$1,$A159)&gt;0,TRUE,FALSE)),"")</f>
        <v/>
      </c>
      <c r="V159" s="17" t="str">
        <f>IFERROR(AND(OR(V1:V158,$BK159)=TRUE,IF(SEARCH(V$1,$A159)&gt;0,TRUE,FALSE)),"")</f>
        <v/>
      </c>
      <c r="W159" s="17" t="str">
        <f>IFERROR(AND(OR(W1:Z158,$BK159)=TRUE,IF(SEARCH(W$1,$A159)&gt;0,TRUE,FALSE)),"")</f>
        <v/>
      </c>
      <c r="X159" s="17" t="str">
        <f>IFERROR(AND(OR(X1:Z158,$BK159)=TRUE,IF(SEARCH(X$1,$A159)&gt;0,TRUE,FALSE)),"")</f>
        <v/>
      </c>
      <c r="Y159" s="17" t="str">
        <f>IFERROR(AND(OR(Y1:Z158,$BK159)=TRUE,IF(SEARCH(Y$1,$A159)&gt;0,TRUE,FALSE)),"")</f>
        <v/>
      </c>
      <c r="Z159" s="17" t="str">
        <f>IFERROR(AND(OR(Z1:Z158,$BK159)=TRUE,IF(SEARCH(Z$1,$A159)&gt;0,TRUE,FALSE)),"")</f>
        <v/>
      </c>
      <c r="AA159" s="17" t="b">
        <f>IFERROR(AND(OR(AA1:AA158,$BK159)=TRUE,IF(SEARCH(AA$1,$A159)&gt;0,TRUE,FALSE)),"")</f>
        <v>0</v>
      </c>
      <c r="AB159" s="17" t="str">
        <f>IFERROR(AND(OR(AB1:AE158,$BK159)=TRUE,IF(SEARCH(AB$1,$A159)&gt;0,TRUE,FALSE)),"")</f>
        <v/>
      </c>
      <c r="AC159" s="17" t="str">
        <f>IFERROR(AND(OR(AC1:AE158,$BK159)=TRUE,IF(SEARCH(AC$1,$A159)&gt;0,TRUE,FALSE)),"")</f>
        <v/>
      </c>
      <c r="AD159" s="17" t="str">
        <f>IFERROR(AND(OR(AD1:AE158,$BK159)=TRUE,IF(SEARCH(AD$1,$A159)&gt;0,TRUE,FALSE)),"")</f>
        <v/>
      </c>
      <c r="AE159" s="17" t="str">
        <f>IFERROR(AND(OR(AE1:AE158,$BK159)=TRUE,IF(SEARCH(AE$1,$A159)&gt;0,TRUE,FALSE)),"")</f>
        <v/>
      </c>
      <c r="AF159" s="17" t="str">
        <f>IFERROR(AND(OR(AF1:AG158,$BK159)=TRUE,IF(SEARCH(AF$1,$A159)&gt;0,TRUE,FALSE)),"")</f>
        <v/>
      </c>
      <c r="AG159" s="17" t="str">
        <f>IFERROR(AND(OR(AG1:AG158,$BK159)=TRUE,IF(SEARCH(AG$1,$A159)&gt;0,TRUE,FALSE)),"")</f>
        <v/>
      </c>
      <c r="AH159" s="17" t="str">
        <f>IFERROR(AND(OR(AH1:AH158,$BK159)=TRUE,IF(SEARCH(AH$1,$A159)&gt;0,TRUE,FALSE)),"")</f>
        <v/>
      </c>
      <c r="AI159" s="17" t="b">
        <f>IFERROR(AND(OR(AI1:AL158,$BK159)=TRUE,IF(SEARCH(AI$1,$A159)&gt;0,TRUE,FALSE)),"")</f>
        <v>0</v>
      </c>
      <c r="AJ159" s="17" t="str">
        <f>IFERROR(AND(OR(AJ1:AL158,$BK159)=TRUE,IF(SEARCH(AJ$1,$A159)&gt;0,TRUE,FALSE)),"")</f>
        <v/>
      </c>
      <c r="AK159" s="17" t="str">
        <f>IFERROR(AND(OR(AK1:AL158,$BK159)=TRUE,IF(SEARCH(AK$1,$A159)&gt;0,TRUE,FALSE)),"")</f>
        <v/>
      </c>
      <c r="AL159" s="17" t="str">
        <f>IFERROR(AND(OR(AL1:AL158,$BK159)=TRUE,IF(SEARCH(AL$1,$A159)&gt;0,TRUE,FALSE)),"")</f>
        <v/>
      </c>
      <c r="AM159" s="17" t="str">
        <f>IFERROR(AND(OR(AM1:AO158,$BK159)=TRUE,IF(SEARCH(AM$1,$A159)&gt;0,TRUE,FALSE)),"")</f>
        <v/>
      </c>
      <c r="AN159" s="17" t="str">
        <f>IFERROR(AND(OR(AN1:AO158,$BK159)=TRUE,IF(SEARCH(AN$1,$A159)&gt;0,TRUE,FALSE)),"")</f>
        <v/>
      </c>
      <c r="AO159" s="17" t="str">
        <f>IFERROR(AND(OR(AO1:AO158,$BK159)=TRUE,IF(SEARCH(AO$1,$A159)&gt;0,TRUE,FALSE)),"")</f>
        <v/>
      </c>
      <c r="AP159" s="17" t="str">
        <f>IFERROR(AND(OR(AO1:AP158,$BK159)=TRUE,IF(SEARCH(AP$1,$A159)&gt;0,TRUE,FALSE)),"")</f>
        <v/>
      </c>
      <c r="AQ159" s="17" t="str">
        <f>IFERROR(AND(OR(AO1:AQ158,$BK159)=TRUE,IF(SEARCH(AQ$1,$A159)&gt;0,TRUE,FALSE)),"")</f>
        <v/>
      </c>
      <c r="AR159" s="17" t="str">
        <f>IFERROR(AND(OR(AO1:AR158,$BK159)=TRUE,IF(SEARCH(AR$1,$A159)&gt;0,TRUE,FALSE)),"")</f>
        <v/>
      </c>
      <c r="AS159" s="17" t="str">
        <f>IFERROR(AND(OR(AO1:AS158,$BK159)=TRUE,IF(SEARCH(AS$1,$A159)&gt;0,TRUE,FALSE)),"")</f>
        <v/>
      </c>
      <c r="AT159" s="17" t="str">
        <f>IFERROR(AND(OR(AO1:AT158,$BK159)=TRUE,IF(SEARCH(AT$1,$A159)&gt;0,TRUE,FALSE)),"")</f>
        <v/>
      </c>
      <c r="AU159" s="17" t="str">
        <f>IFERROR(AND(OR(AO1:AU158,$BK159)=TRUE,IF(SEARCH(AU$1,$A159)&gt;0,TRUE,FALSE)),"")</f>
        <v/>
      </c>
      <c r="AV159" s="17" t="str">
        <f>IFERROR(AND(OR(AO1:AV158,$BK159)=TRUE,IF(SEARCH(AV$1,$A159)&gt;0,TRUE,FALSE)),"")</f>
        <v/>
      </c>
      <c r="AW159" s="17" t="str">
        <f>IFERROR(AND(OR(AO1:AW158,$BK159)=TRUE,IF(SEARCH(AW$1,$A159)&gt;0,TRUE,FALSE)),"")</f>
        <v/>
      </c>
      <c r="AX159" s="17" t="str">
        <f>IFERROR(AND(OR(AO1:AX158,$BK159)=TRUE,IF(SEARCH(AX$1,$A159)&gt;0,TRUE,FALSE)),"")</f>
        <v/>
      </c>
      <c r="AY159" s="17" t="str">
        <f>IFERROR(AND(OR(AO1:AY158,$BK159)=TRUE,IF(SEARCH(AY$1,$A159)&gt;0,TRUE,FALSE)),"")</f>
        <v/>
      </c>
      <c r="AZ159" s="17" t="str">
        <f>IFERROR(AND(OR(AO1:AZ158,$BK159)=TRUE,IF(SEARCH(AZ$1,$A159)&gt;0,TRUE,FALSE)),"")</f>
        <v/>
      </c>
      <c r="BA159" s="17" t="str">
        <f>IFERROR(AND(OR(AO1:BA158,$BK159)=TRUE,IF(SEARCH(BA$1,$A159)&gt;0,TRUE,FALSE)),"")</f>
        <v/>
      </c>
      <c r="BB159" s="17" t="str">
        <f>IFERROR(AND(OR(AO1:BB158,$BK159)=TRUE,IF(SEARCH(BB$1,$A159)&gt;0,TRUE,FALSE)),"")</f>
        <v/>
      </c>
      <c r="BC159" s="17" t="str">
        <f>IFERROR(AND(OR(AO1:BC158,$BK159)=TRUE,IF(SEARCH(BC$1,$A159)&gt;0,TRUE,FALSE)),"")</f>
        <v/>
      </c>
      <c r="BD159" s="17" t="str">
        <f>IFERROR(AND(OR(AO1:BD158,$BK159)=TRUE,IF(SEARCH(BD$1,$A159)&gt;0,TRUE,FALSE)),"")</f>
        <v/>
      </c>
      <c r="BE159" s="17" t="str">
        <f>IFERROR(AND(OR(AO1:BE158,$BK159)=TRUE,IF(SEARCH(BE$1,$A159)&gt;0,TRUE,FALSE)),"")</f>
        <v/>
      </c>
      <c r="BF159" s="17" t="str">
        <f>IFERROR(AND(OR(AO1:BF158,$BK159)=TRUE,IF(SEARCH(BF$1,$A159)&gt;0,TRUE,FALSE)),"")</f>
        <v/>
      </c>
      <c r="BG159" s="17" t="str">
        <f>IFERROR(AND(OR(AO1:BG158,$BK159)=TRUE,IF(SEARCH(BG$1,$A159)&gt;0,TRUE,FALSE)),"")</f>
        <v/>
      </c>
      <c r="BH159" s="17" t="str">
        <f>IFERROR(AND(OR(AO1:BH158,$BK159)=TRUE,IF(SEARCH(BH$1,$A159)&gt;0,TRUE,FALSE)),"")</f>
        <v/>
      </c>
      <c r="BI159" s="17">
        <f t="shared" si="10"/>
        <v>0</v>
      </c>
      <c r="BJ159" s="17" t="b">
        <f t="shared" si="11"/>
        <v>0</v>
      </c>
      <c r="BK159" s="17" t="b">
        <f t="shared" si="12"/>
        <v>0</v>
      </c>
      <c r="BL159" s="17" t="b">
        <f t="shared" si="13"/>
        <v>0</v>
      </c>
      <c r="BM159" s="17" t="b">
        <f>IF(D159&gt;INDEX('Overview (RESPONSES REQUIRED)'!$F$60:$F$63,MATCH(E159,'Overview (RESPONSES REQUIRED)'!$B$60:$B$63,0)),FALSE,TRUE)</f>
        <v>0</v>
      </c>
      <c r="BN159" s="17" t="b">
        <f>IF(INDEX('Overview (RESPONSES REQUIRED)'!$D$60:$D$63,MATCH(E159,'Overview (RESPONSES REQUIRED)'!$B$60:$B$63,0)) = "Y", TRUE, FALSE)</f>
        <v>0</v>
      </c>
      <c r="BO159" s="17" t="str">
        <f t="shared" si="14"/>
        <v>N</v>
      </c>
    </row>
    <row r="160" spans="1:67" ht="15" x14ac:dyDescent="0.15">
      <c r="A160" s="17" t="s">
        <v>2583</v>
      </c>
      <c r="B160" s="17">
        <v>2</v>
      </c>
      <c r="C160" s="17">
        <v>2</v>
      </c>
      <c r="D160" s="17">
        <v>10</v>
      </c>
      <c r="E160" s="17" t="s">
        <v>2424</v>
      </c>
      <c r="F160" s="17" t="str">
        <f>IF('ENDC-NRCA'!S163="Y", "Y", IF('ENDC-NRCA'!S163="N", "N", 0))</f>
        <v>N</v>
      </c>
      <c r="G160" s="17" t="str">
        <f>IFERROR(AND(OR(G1:H159,$BK160)=TRUE,IF(SEARCH(G$1,$A160)&gt;0,TRUE,FALSE)),"")</f>
        <v/>
      </c>
      <c r="H160" s="17" t="str">
        <f>IFERROR(AND(OR(H1:H159,$BK160)=TRUE,IF(SEARCH(H$1,$A160)&gt;0,TRUE,FALSE)),"")</f>
        <v/>
      </c>
      <c r="I160" s="17" t="b">
        <f>IFERROR(AND(OR(I1:L159,$BK160)=TRUE,IF(SEARCH(I$1,$A160)&gt;0,TRUE,FALSE)),"")</f>
        <v>0</v>
      </c>
      <c r="J160" s="17" t="str">
        <f>IFERROR(AND(OR(J1:L159,$BK160)=TRUE,IF(SEARCH(J$1,$A160)&gt;0,TRUE,FALSE)),"")</f>
        <v/>
      </c>
      <c r="K160" s="17" t="str">
        <f>IFERROR(AND(OR(K1:L159,$BK160)=TRUE,IF(SEARCH(K$1,$A160)&gt;0,TRUE,FALSE)),"")</f>
        <v/>
      </c>
      <c r="L160" s="17" t="str">
        <f>IFERROR(AND(OR(L1:L159,$BK160)=TRUE,IF(SEARCH(L$1,$A160)&gt;0,TRUE,FALSE)),"")</f>
        <v/>
      </c>
      <c r="M160" s="17" t="b">
        <f>IFERROR(AND(OR(M1:M159,$BK160)=TRUE,IF(SEARCH(M$1,$A160)&gt;0,TRUE,FALSE)),"")</f>
        <v>0</v>
      </c>
      <c r="N160" s="17" t="str">
        <f>IFERROR(AND(OR(N1:Q159,$BK160)=TRUE,IF(SEARCH(N$1,$A160)&gt;0,TRUE,FALSE)),"")</f>
        <v/>
      </c>
      <c r="O160" s="17" t="str">
        <f>IFERROR(AND(OR(O1:Q159,$BK160)=TRUE,IF(SEARCH(O$1,$A160)&gt;0,TRUE,FALSE)),"")</f>
        <v/>
      </c>
      <c r="P160" s="17" t="str">
        <f>IFERROR(AND(OR(P1:Q159,$BK160)=TRUE,IF(SEARCH(P$1,$A160)&gt;0,TRUE,FALSE)),"")</f>
        <v/>
      </c>
      <c r="Q160" s="17" t="b">
        <f>IFERROR(AND(OR(Q1:Q159,$BK160)=TRUE,IF(SEARCH(Q$1,$A160)&gt;0,TRUE,FALSE)),"")</f>
        <v>0</v>
      </c>
      <c r="R160" s="17" t="str">
        <f>IFERROR(AND(OR(R1:S159,$BK160)=TRUE,IF(SEARCH(R$1,$A160)&gt;0,TRUE,FALSE)),"")</f>
        <v/>
      </c>
      <c r="S160" s="17" t="str">
        <f>IFERROR(AND(OR(S1:S159,$BK160)=TRUE,IF(SEARCH(S$1,$A160)&gt;0,TRUE,FALSE)),"")</f>
        <v/>
      </c>
      <c r="T160" s="17" t="str">
        <f>IFERROR(AND(OR(T1:T159,$BK160)=TRUE,IF(SEARCH(T$1,$A160)&gt;0,TRUE,FALSE)),"")</f>
        <v/>
      </c>
      <c r="U160" s="17" t="str">
        <f>IFERROR(AND(OR(U1:V159,$BK160)=TRUE,IF(SEARCH(U$1,$A160)&gt;0,TRUE,FALSE)),"")</f>
        <v/>
      </c>
      <c r="V160" s="17" t="str">
        <f>IFERROR(AND(OR(V1:V159,$BK160)=TRUE,IF(SEARCH(V$1,$A160)&gt;0,TRUE,FALSE)),"")</f>
        <v/>
      </c>
      <c r="W160" s="17" t="str">
        <f>IFERROR(AND(OR(W1:Z159,$BK160)=TRUE,IF(SEARCH(W$1,$A160)&gt;0,TRUE,FALSE)),"")</f>
        <v/>
      </c>
      <c r="X160" s="17" t="str">
        <f>IFERROR(AND(OR(X1:Z159,$BK160)=TRUE,IF(SEARCH(X$1,$A160)&gt;0,TRUE,FALSE)),"")</f>
        <v/>
      </c>
      <c r="Y160" s="17" t="str">
        <f>IFERROR(AND(OR(Y1:Z159,$BK160)=TRUE,IF(SEARCH(Y$1,$A160)&gt;0,TRUE,FALSE)),"")</f>
        <v/>
      </c>
      <c r="Z160" s="17" t="str">
        <f>IFERROR(AND(OR(Z1:Z159,$BK160)=TRUE,IF(SEARCH(Z$1,$A160)&gt;0,TRUE,FALSE)),"")</f>
        <v/>
      </c>
      <c r="AA160" s="17" t="b">
        <f>IFERROR(AND(OR(AA1:AA159,$BK160)=TRUE,IF(SEARCH(AA$1,$A160)&gt;0,TRUE,FALSE)),"")</f>
        <v>0</v>
      </c>
      <c r="AB160" s="17" t="str">
        <f>IFERROR(AND(OR(AB1:AE159,$BK160)=TRUE,IF(SEARCH(AB$1,$A160)&gt;0,TRUE,FALSE)),"")</f>
        <v/>
      </c>
      <c r="AC160" s="17" t="str">
        <f>IFERROR(AND(OR(AC1:AE159,$BK160)=TRUE,IF(SEARCH(AC$1,$A160)&gt;0,TRUE,FALSE)),"")</f>
        <v/>
      </c>
      <c r="AD160" s="17" t="str">
        <f>IFERROR(AND(OR(AD1:AE159,$BK160)=TRUE,IF(SEARCH(AD$1,$A160)&gt;0,TRUE,FALSE)),"")</f>
        <v/>
      </c>
      <c r="AE160" s="17" t="str">
        <f>IFERROR(AND(OR(AE1:AE159,$BK160)=TRUE,IF(SEARCH(AE$1,$A160)&gt;0,TRUE,FALSE)),"")</f>
        <v/>
      </c>
      <c r="AF160" s="17" t="str">
        <f>IFERROR(AND(OR(AF1:AG159,$BK160)=TRUE,IF(SEARCH(AF$1,$A160)&gt;0,TRUE,FALSE)),"")</f>
        <v/>
      </c>
      <c r="AG160" s="17" t="str">
        <f>IFERROR(AND(OR(AG1:AG159,$BK160)=TRUE,IF(SEARCH(AG$1,$A160)&gt;0,TRUE,FALSE)),"")</f>
        <v/>
      </c>
      <c r="AH160" s="17" t="str">
        <f>IFERROR(AND(OR(AH1:AH159,$BK160)=TRUE,IF(SEARCH(AH$1,$A160)&gt;0,TRUE,FALSE)),"")</f>
        <v/>
      </c>
      <c r="AI160" s="17" t="b">
        <f>IFERROR(AND(OR(AI1:AL159,$BK160)=TRUE,IF(SEARCH(AI$1,$A160)&gt;0,TRUE,FALSE)),"")</f>
        <v>0</v>
      </c>
      <c r="AJ160" s="17" t="str">
        <f>IFERROR(AND(OR(AJ1:AL159,$BK160)=TRUE,IF(SEARCH(AJ$1,$A160)&gt;0,TRUE,FALSE)),"")</f>
        <v/>
      </c>
      <c r="AK160" s="17" t="str">
        <f>IFERROR(AND(OR(AK1:AL159,$BK160)=TRUE,IF(SEARCH(AK$1,$A160)&gt;0,TRUE,FALSE)),"")</f>
        <v/>
      </c>
      <c r="AL160" s="17" t="str">
        <f>IFERROR(AND(OR(AL1:AL159,$BK160)=TRUE,IF(SEARCH(AL$1,$A160)&gt;0,TRUE,FALSE)),"")</f>
        <v/>
      </c>
      <c r="AM160" s="17" t="str">
        <f>IFERROR(AND(OR(AM1:AO159,$BK160)=TRUE,IF(SEARCH(AM$1,$A160)&gt;0,TRUE,FALSE)),"")</f>
        <v/>
      </c>
      <c r="AN160" s="17" t="str">
        <f>IFERROR(AND(OR(AN1:AO159,$BK160)=TRUE,IF(SEARCH(AN$1,$A160)&gt;0,TRUE,FALSE)),"")</f>
        <v/>
      </c>
      <c r="AO160" s="17" t="str">
        <f>IFERROR(AND(OR(AO1:AO159,$BK160)=TRUE,IF(SEARCH(AO$1,$A160)&gt;0,TRUE,FALSE)),"")</f>
        <v/>
      </c>
      <c r="AP160" s="17" t="str">
        <f>IFERROR(AND(OR(AO1:AP159,$BK160)=TRUE,IF(SEARCH(AP$1,$A160)&gt;0,TRUE,FALSE)),"")</f>
        <v/>
      </c>
      <c r="AQ160" s="17" t="str">
        <f>IFERROR(AND(OR(AO1:AQ159,$BK160)=TRUE,IF(SEARCH(AQ$1,$A160)&gt;0,TRUE,FALSE)),"")</f>
        <v/>
      </c>
      <c r="AR160" s="17" t="str">
        <f>IFERROR(AND(OR(AO1:AR159,$BK160)=TRUE,IF(SEARCH(AR$1,$A160)&gt;0,TRUE,FALSE)),"")</f>
        <v/>
      </c>
      <c r="AS160" s="17" t="str">
        <f>IFERROR(AND(OR(AO1:AS159,$BK160)=TRUE,IF(SEARCH(AS$1,$A160)&gt;0,TRUE,FALSE)),"")</f>
        <v/>
      </c>
      <c r="AT160" s="17" t="str">
        <f>IFERROR(AND(OR(AO1:AT159,$BK160)=TRUE,IF(SEARCH(AT$1,$A160)&gt;0,TRUE,FALSE)),"")</f>
        <v/>
      </c>
      <c r="AU160" s="17" t="str">
        <f>IFERROR(AND(OR(AO1:AU159,$BK160)=TRUE,IF(SEARCH(AU$1,$A160)&gt;0,TRUE,FALSE)),"")</f>
        <v/>
      </c>
      <c r="AV160" s="17" t="str">
        <f>IFERROR(AND(OR(AO1:AV159,$BK160)=TRUE,IF(SEARCH(AV$1,$A160)&gt;0,TRUE,FALSE)),"")</f>
        <v/>
      </c>
      <c r="AW160" s="17" t="str">
        <f>IFERROR(AND(OR(AO1:AW159,$BK160)=TRUE,IF(SEARCH(AW$1,$A160)&gt;0,TRUE,FALSE)),"")</f>
        <v/>
      </c>
      <c r="AX160" s="17" t="str">
        <f>IFERROR(AND(OR(AO1:AX159,$BK160)=TRUE,IF(SEARCH(AX$1,$A160)&gt;0,TRUE,FALSE)),"")</f>
        <v/>
      </c>
      <c r="AY160" s="17" t="str">
        <f>IFERROR(AND(OR(AO1:AY159,$BK160)=TRUE,IF(SEARCH(AY$1,$A160)&gt;0,TRUE,FALSE)),"")</f>
        <v/>
      </c>
      <c r="AZ160" s="17" t="str">
        <f>IFERROR(AND(OR(AO1:AZ159,$BK160)=TRUE,IF(SEARCH(AZ$1,$A160)&gt;0,TRUE,FALSE)),"")</f>
        <v/>
      </c>
      <c r="BA160" s="17" t="str">
        <f>IFERROR(AND(OR(AO1:BA159,$BK160)=TRUE,IF(SEARCH(BA$1,$A160)&gt;0,TRUE,FALSE)),"")</f>
        <v/>
      </c>
      <c r="BB160" s="17" t="str">
        <f>IFERROR(AND(OR(AO1:BB159,$BK160)=TRUE,IF(SEARCH(BB$1,$A160)&gt;0,TRUE,FALSE)),"")</f>
        <v/>
      </c>
      <c r="BC160" s="17" t="str">
        <f>IFERROR(AND(OR(AO1:BC159,$BK160)=TRUE,IF(SEARCH(BC$1,$A160)&gt;0,TRUE,FALSE)),"")</f>
        <v/>
      </c>
      <c r="BD160" s="17" t="str">
        <f>IFERROR(AND(OR(AO1:BD159,$BK160)=TRUE,IF(SEARCH(BD$1,$A160)&gt;0,TRUE,FALSE)),"")</f>
        <v/>
      </c>
      <c r="BE160" s="17" t="str">
        <f>IFERROR(AND(OR(AO1:BE159,$BK160)=TRUE,IF(SEARCH(BE$1,$A160)&gt;0,TRUE,FALSE)),"")</f>
        <v/>
      </c>
      <c r="BF160" s="17" t="str">
        <f>IFERROR(AND(OR(AO1:BF159,$BK160)=TRUE,IF(SEARCH(BF$1,$A160)&gt;0,TRUE,FALSE)),"")</f>
        <v/>
      </c>
      <c r="BG160" s="17" t="str">
        <f>IFERROR(AND(OR(AO1:BG159,$BK160)=TRUE,IF(SEARCH(BG$1,$A160)&gt;0,TRUE,FALSE)),"")</f>
        <v/>
      </c>
      <c r="BH160" s="17" t="str">
        <f>IFERROR(AND(OR(AO1:BH159,$BK160)=TRUE,IF(SEARCH(BH$1,$A160)&gt;0,TRUE,FALSE)),"")</f>
        <v/>
      </c>
      <c r="BI160" s="17">
        <f t="shared" si="10"/>
        <v>0</v>
      </c>
      <c r="BJ160" s="17" t="b">
        <f t="shared" si="11"/>
        <v>0</v>
      </c>
      <c r="BK160" s="17" t="b">
        <f t="shared" si="12"/>
        <v>0</v>
      </c>
      <c r="BL160" s="17" t="b">
        <f t="shared" si="13"/>
        <v>0</v>
      </c>
      <c r="BM160" s="17" t="b">
        <f>IF(D160&gt;INDEX('Overview (RESPONSES REQUIRED)'!$F$60:$F$63,MATCH(E160,'Overview (RESPONSES REQUIRED)'!$B$60:$B$63,0)),FALSE,TRUE)</f>
        <v>0</v>
      </c>
      <c r="BN160" s="17" t="b">
        <f>IF(INDEX('Overview (RESPONSES REQUIRED)'!$D$60:$D$63,MATCH(E160,'Overview (RESPONSES REQUIRED)'!$B$60:$B$63,0)) = "Y", TRUE, FALSE)</f>
        <v>0</v>
      </c>
      <c r="BO160" s="17" t="str">
        <f t="shared" si="14"/>
        <v>N</v>
      </c>
    </row>
    <row r="161" spans="1:67" ht="15" x14ac:dyDescent="0.15">
      <c r="A161" s="17" t="s">
        <v>2584</v>
      </c>
      <c r="B161" s="17">
        <v>2</v>
      </c>
      <c r="C161" s="17">
        <v>2</v>
      </c>
      <c r="D161" s="17">
        <v>10</v>
      </c>
      <c r="E161" s="17" t="s">
        <v>2424</v>
      </c>
      <c r="F161" s="17" t="str">
        <f>IF('ENDC-NRCA'!S164="Y", "Y", IF('ENDC-NRCA'!S164="N", "N", 0))</f>
        <v>N</v>
      </c>
      <c r="G161" s="17" t="str">
        <f>IFERROR(AND(OR(G1:H160,$BK161)=TRUE,IF(SEARCH(G$1,$A161)&gt;0,TRUE,FALSE)),"")</f>
        <v/>
      </c>
      <c r="H161" s="17" t="str">
        <f>IFERROR(AND(OR(H1:H160,$BK161)=TRUE,IF(SEARCH(H$1,$A161)&gt;0,TRUE,FALSE)),"")</f>
        <v/>
      </c>
      <c r="I161" s="17" t="str">
        <f>IFERROR(AND(OR(I1:L160,$BK161)=TRUE,IF(SEARCH(I$1,$A161)&gt;0,TRUE,FALSE)),"")</f>
        <v/>
      </c>
      <c r="J161" s="17" t="str">
        <f>IFERROR(AND(OR(J1:L160,$BK161)=TRUE,IF(SEARCH(J$1,$A161)&gt;0,TRUE,FALSE)),"")</f>
        <v/>
      </c>
      <c r="K161" s="17" t="str">
        <f>IFERROR(AND(OR(K1:L160,$BK161)=TRUE,IF(SEARCH(K$1,$A161)&gt;0,TRUE,FALSE)),"")</f>
        <v/>
      </c>
      <c r="L161" s="17" t="b">
        <f>IFERROR(AND(OR(L1:L160,$BK161)=TRUE,IF(SEARCH(L$1,$A161)&gt;0,TRUE,FALSE)),"")</f>
        <v>0</v>
      </c>
      <c r="M161" s="17" t="b">
        <f>IFERROR(AND(OR(M1:M160,$BK161)=TRUE,IF(SEARCH(M$1,$A161)&gt;0,TRUE,FALSE)),"")</f>
        <v>0</v>
      </c>
      <c r="N161" s="17" t="b">
        <f>IFERROR(AND(OR(N1:Q160,$BK161)=TRUE,IF(SEARCH(N$1,$A161)&gt;0,TRUE,FALSE)),"")</f>
        <v>0</v>
      </c>
      <c r="O161" s="17" t="str">
        <f>IFERROR(AND(OR(O1:Q160,$BK161)=TRUE,IF(SEARCH(O$1,$A161)&gt;0,TRUE,FALSE)),"")</f>
        <v/>
      </c>
      <c r="P161" s="17" t="str">
        <f>IFERROR(AND(OR(P1:Q160,$BK161)=TRUE,IF(SEARCH(P$1,$A161)&gt;0,TRUE,FALSE)),"")</f>
        <v/>
      </c>
      <c r="Q161" s="17" t="str">
        <f>IFERROR(AND(OR(Q1:Q160,$BK161)=TRUE,IF(SEARCH(Q$1,$A161)&gt;0,TRUE,FALSE)),"")</f>
        <v/>
      </c>
      <c r="R161" s="17" t="str">
        <f>IFERROR(AND(OR(R1:S160,$BK161)=TRUE,IF(SEARCH(R$1,$A161)&gt;0,TRUE,FALSE)),"")</f>
        <v/>
      </c>
      <c r="S161" s="17" t="str">
        <f>IFERROR(AND(OR(S1:S160,$BK161)=TRUE,IF(SEARCH(S$1,$A161)&gt;0,TRUE,FALSE)),"")</f>
        <v/>
      </c>
      <c r="T161" s="17" t="str">
        <f>IFERROR(AND(OR(T1:T160,$BK161)=TRUE,IF(SEARCH(T$1,$A161)&gt;0,TRUE,FALSE)),"")</f>
        <v/>
      </c>
      <c r="U161" s="17" t="str">
        <f>IFERROR(AND(OR(U1:V160,$BK161)=TRUE,IF(SEARCH(U$1,$A161)&gt;0,TRUE,FALSE)),"")</f>
        <v/>
      </c>
      <c r="V161" s="17" t="str">
        <f>IFERROR(AND(OR(V1:V160,$BK161)=TRUE,IF(SEARCH(V$1,$A161)&gt;0,TRUE,FALSE)),"")</f>
        <v/>
      </c>
      <c r="W161" s="17" t="str">
        <f>IFERROR(AND(OR(W1:Z160,$BK161)=TRUE,IF(SEARCH(W$1,$A161)&gt;0,TRUE,FALSE)),"")</f>
        <v/>
      </c>
      <c r="X161" s="17" t="str">
        <f>IFERROR(AND(OR(X1:Z160,$BK161)=TRUE,IF(SEARCH(X$1,$A161)&gt;0,TRUE,FALSE)),"")</f>
        <v/>
      </c>
      <c r="Y161" s="17" t="str">
        <f>IFERROR(AND(OR(Y1:Z160,$BK161)=TRUE,IF(SEARCH(Y$1,$A161)&gt;0,TRUE,FALSE)),"")</f>
        <v/>
      </c>
      <c r="Z161" s="17" t="str">
        <f>IFERROR(AND(OR(Z1:Z160,$BK161)=TRUE,IF(SEARCH(Z$1,$A161)&gt;0,TRUE,FALSE)),"")</f>
        <v/>
      </c>
      <c r="AA161" s="17" t="b">
        <f>IFERROR(AND(OR(AA1:AA160,$BK161)=TRUE,IF(SEARCH(AA$1,$A161)&gt;0,TRUE,FALSE)),"")</f>
        <v>0</v>
      </c>
      <c r="AB161" s="17" t="str">
        <f>IFERROR(AND(OR(AB1:AE160,$BK161)=TRUE,IF(SEARCH(AB$1,$A161)&gt;0,TRUE,FALSE)),"")</f>
        <v/>
      </c>
      <c r="AC161" s="17" t="str">
        <f>IFERROR(AND(OR(AC1:AE160,$BK161)=TRUE,IF(SEARCH(AC$1,$A161)&gt;0,TRUE,FALSE)),"")</f>
        <v/>
      </c>
      <c r="AD161" s="17" t="str">
        <f>IFERROR(AND(OR(AD1:AE160,$BK161)=TRUE,IF(SEARCH(AD$1,$A161)&gt;0,TRUE,FALSE)),"")</f>
        <v/>
      </c>
      <c r="AE161" s="17" t="str">
        <f>IFERROR(AND(OR(AE1:AE160,$BK161)=TRUE,IF(SEARCH(AE$1,$A161)&gt;0,TRUE,FALSE)),"")</f>
        <v/>
      </c>
      <c r="AF161" s="17" t="str">
        <f>IFERROR(AND(OR(AF1:AG160,$BK161)=TRUE,IF(SEARCH(AF$1,$A161)&gt;0,TRUE,FALSE)),"")</f>
        <v/>
      </c>
      <c r="AG161" s="17" t="str">
        <f>IFERROR(AND(OR(AG1:AG160,$BK161)=TRUE,IF(SEARCH(AG$1,$A161)&gt;0,TRUE,FALSE)),"")</f>
        <v/>
      </c>
      <c r="AH161" s="17" t="str">
        <f>IFERROR(AND(OR(AH1:AH160,$BK161)=TRUE,IF(SEARCH(AH$1,$A161)&gt;0,TRUE,FALSE)),"")</f>
        <v/>
      </c>
      <c r="AI161" s="17" t="b">
        <f>IFERROR(AND(OR(AI1:AL160,$BK161)=TRUE,IF(SEARCH(AI$1,$A161)&gt;0,TRUE,FALSE)),"")</f>
        <v>0</v>
      </c>
      <c r="AJ161" s="17" t="str">
        <f>IFERROR(AND(OR(AJ1:AL160,$BK161)=TRUE,IF(SEARCH(AJ$1,$A161)&gt;0,TRUE,FALSE)),"")</f>
        <v/>
      </c>
      <c r="AK161" s="17" t="str">
        <f>IFERROR(AND(OR(AK1:AL160,$BK161)=TRUE,IF(SEARCH(AK$1,$A161)&gt;0,TRUE,FALSE)),"")</f>
        <v/>
      </c>
      <c r="AL161" s="17" t="str">
        <f>IFERROR(AND(OR(AL1:AL160,$BK161)=TRUE,IF(SEARCH(AL$1,$A161)&gt;0,TRUE,FALSE)),"")</f>
        <v/>
      </c>
      <c r="AM161" s="17" t="str">
        <f>IFERROR(AND(OR(AM1:AO160,$BK161)=TRUE,IF(SEARCH(AM$1,$A161)&gt;0,TRUE,FALSE)),"")</f>
        <v/>
      </c>
      <c r="AN161" s="17" t="str">
        <f>IFERROR(AND(OR(AN1:AO160,$BK161)=TRUE,IF(SEARCH(AN$1,$A161)&gt;0,TRUE,FALSE)),"")</f>
        <v/>
      </c>
      <c r="AO161" s="17" t="str">
        <f>IFERROR(AND(OR(AO1:AO160,$BK161)=TRUE,IF(SEARCH(AO$1,$A161)&gt;0,TRUE,FALSE)),"")</f>
        <v/>
      </c>
      <c r="AP161" s="17" t="str">
        <f>IFERROR(AND(OR(AO1:AP160,$BK161)=TRUE,IF(SEARCH(AP$1,$A161)&gt;0,TRUE,FALSE)),"")</f>
        <v/>
      </c>
      <c r="AQ161" s="17" t="str">
        <f>IFERROR(AND(OR(AO1:AQ160,$BK161)=TRUE,IF(SEARCH(AQ$1,$A161)&gt;0,TRUE,FALSE)),"")</f>
        <v/>
      </c>
      <c r="AR161" s="17" t="str">
        <f>IFERROR(AND(OR(AO1:AR160,$BK161)=TRUE,IF(SEARCH(AR$1,$A161)&gt;0,TRUE,FALSE)),"")</f>
        <v/>
      </c>
      <c r="AS161" s="17" t="str">
        <f>IFERROR(AND(OR(AO1:AS160,$BK161)=TRUE,IF(SEARCH(AS$1,$A161)&gt;0,TRUE,FALSE)),"")</f>
        <v/>
      </c>
      <c r="AT161" s="17" t="str">
        <f>IFERROR(AND(OR(AO1:AT160,$BK161)=TRUE,IF(SEARCH(AT$1,$A161)&gt;0,TRUE,FALSE)),"")</f>
        <v/>
      </c>
      <c r="AU161" s="17" t="str">
        <f>IFERROR(AND(OR(AO1:AU160,$BK161)=TRUE,IF(SEARCH(AU$1,$A161)&gt;0,TRUE,FALSE)),"")</f>
        <v/>
      </c>
      <c r="AV161" s="17" t="str">
        <f>IFERROR(AND(OR(AO1:AV160,$BK161)=TRUE,IF(SEARCH(AV$1,$A161)&gt;0,TRUE,FALSE)),"")</f>
        <v/>
      </c>
      <c r="AW161" s="17" t="str">
        <f>IFERROR(AND(OR(AO1:AW160,$BK161)=TRUE,IF(SEARCH(AW$1,$A161)&gt;0,TRUE,FALSE)),"")</f>
        <v/>
      </c>
      <c r="AX161" s="17" t="str">
        <f>IFERROR(AND(OR(AO1:AX160,$BK161)=TRUE,IF(SEARCH(AX$1,$A161)&gt;0,TRUE,FALSE)),"")</f>
        <v/>
      </c>
      <c r="AY161" s="17" t="str">
        <f>IFERROR(AND(OR(AO1:AY160,$BK161)=TRUE,IF(SEARCH(AY$1,$A161)&gt;0,TRUE,FALSE)),"")</f>
        <v/>
      </c>
      <c r="AZ161" s="17" t="str">
        <f>IFERROR(AND(OR(AO1:AZ160,$BK161)=TRUE,IF(SEARCH(AZ$1,$A161)&gt;0,TRUE,FALSE)),"")</f>
        <v/>
      </c>
      <c r="BA161" s="17" t="str">
        <f>IFERROR(AND(OR(AO1:BA160,$BK161)=TRUE,IF(SEARCH(BA$1,$A161)&gt;0,TRUE,FALSE)),"")</f>
        <v/>
      </c>
      <c r="BB161" s="17" t="str">
        <f>IFERROR(AND(OR(AO1:BB160,$BK161)=TRUE,IF(SEARCH(BB$1,$A161)&gt;0,TRUE,FALSE)),"")</f>
        <v/>
      </c>
      <c r="BC161" s="17" t="str">
        <f>IFERROR(AND(OR(AO1:BC160,$BK161)=TRUE,IF(SEARCH(BC$1,$A161)&gt;0,TRUE,FALSE)),"")</f>
        <v/>
      </c>
      <c r="BD161" s="17" t="str">
        <f>IFERROR(AND(OR(AO1:BD160,$BK161)=TRUE,IF(SEARCH(BD$1,$A161)&gt;0,TRUE,FALSE)),"")</f>
        <v/>
      </c>
      <c r="BE161" s="17" t="str">
        <f>IFERROR(AND(OR(AO1:BE160,$BK161)=TRUE,IF(SEARCH(BE$1,$A161)&gt;0,TRUE,FALSE)),"")</f>
        <v/>
      </c>
      <c r="BF161" s="17" t="str">
        <f>IFERROR(AND(OR(AO1:BF160,$BK161)=TRUE,IF(SEARCH(BF$1,$A161)&gt;0,TRUE,FALSE)),"")</f>
        <v/>
      </c>
      <c r="BG161" s="17" t="str">
        <f>IFERROR(AND(OR(AO1:BG160,$BK161)=TRUE,IF(SEARCH(BG$1,$A161)&gt;0,TRUE,FALSE)),"")</f>
        <v/>
      </c>
      <c r="BH161" s="17" t="str">
        <f>IFERROR(AND(OR(AO1:BH160,$BK161)=TRUE,IF(SEARCH(BH$1,$A161)&gt;0,TRUE,FALSE)),"")</f>
        <v/>
      </c>
      <c r="BI161" s="17">
        <f t="shared" si="10"/>
        <v>0</v>
      </c>
      <c r="BJ161" s="17" t="b">
        <f t="shared" si="11"/>
        <v>0</v>
      </c>
      <c r="BK161" s="17" t="b">
        <f t="shared" si="12"/>
        <v>0</v>
      </c>
      <c r="BL161" s="17" t="b">
        <f t="shared" si="13"/>
        <v>0</v>
      </c>
      <c r="BM161" s="17" t="b">
        <f>IF(D161&gt;INDEX('Overview (RESPONSES REQUIRED)'!$F$60:$F$63,MATCH(E161,'Overview (RESPONSES REQUIRED)'!$B$60:$B$63,0)),FALSE,TRUE)</f>
        <v>0</v>
      </c>
      <c r="BN161" s="17" t="b">
        <f>IF(INDEX('Overview (RESPONSES REQUIRED)'!$D$60:$D$63,MATCH(E161,'Overview (RESPONSES REQUIRED)'!$B$60:$B$63,0)) = "Y", TRUE, FALSE)</f>
        <v>0</v>
      </c>
      <c r="BO161" s="17" t="str">
        <f t="shared" si="14"/>
        <v>N</v>
      </c>
    </row>
    <row r="162" spans="1:67" ht="15" x14ac:dyDescent="0.15">
      <c r="A162" s="17" t="s">
        <v>2585</v>
      </c>
      <c r="B162" s="17">
        <v>2</v>
      </c>
      <c r="C162" s="17">
        <v>2</v>
      </c>
      <c r="D162" s="17">
        <v>10</v>
      </c>
      <c r="E162" s="17" t="s">
        <v>2458</v>
      </c>
      <c r="F162" s="17" t="str">
        <f>IF('ENDC-NRCA'!S165="Y", "Y", IF('ENDC-NRCA'!S165="N", "N", 0))</f>
        <v>N</v>
      </c>
      <c r="G162" s="17" t="b">
        <f>IFERROR(AND(OR(G1:H161,$BK162)=TRUE,IF(SEARCH(G$1,$A162)&gt;0,TRUE,FALSE)),"")</f>
        <v>0</v>
      </c>
      <c r="H162" s="17" t="str">
        <f>IFERROR(AND(OR(H1:H161,$BK162)=TRUE,IF(SEARCH(H$1,$A162)&gt;0,TRUE,FALSE)),"")</f>
        <v/>
      </c>
      <c r="I162" s="17" t="str">
        <f>IFERROR(AND(OR(I1:L161,$BK162)=TRUE,IF(SEARCH(I$1,$A162)&gt;0,TRUE,FALSE)),"")</f>
        <v/>
      </c>
      <c r="J162" s="17" t="str">
        <f>IFERROR(AND(OR(J1:L161,$BK162)=TRUE,IF(SEARCH(J$1,$A162)&gt;0,TRUE,FALSE)),"")</f>
        <v/>
      </c>
      <c r="K162" s="17" t="str">
        <f>IFERROR(AND(OR(K1:L161,$BK162)=TRUE,IF(SEARCH(K$1,$A162)&gt;0,TRUE,FALSE)),"")</f>
        <v/>
      </c>
      <c r="L162" s="17" t="b">
        <f>IFERROR(AND(OR(L1:L161,$BK162)=TRUE,IF(SEARCH(L$1,$A162)&gt;0,TRUE,FALSE)),"")</f>
        <v>0</v>
      </c>
      <c r="M162" s="17" t="str">
        <f>IFERROR(AND(OR(M1:M161,$BK162)=TRUE,IF(SEARCH(M$1,$A162)&gt;0,TRUE,FALSE)),"")</f>
        <v/>
      </c>
      <c r="N162" s="17" t="str">
        <f>IFERROR(AND(OR(N1:Q161,$BK162)=TRUE,IF(SEARCH(N$1,$A162)&gt;0,TRUE,FALSE)),"")</f>
        <v/>
      </c>
      <c r="O162" s="17" t="str">
        <f>IFERROR(AND(OR(O1:Q161,$BK162)=TRUE,IF(SEARCH(O$1,$A162)&gt;0,TRUE,FALSE)),"")</f>
        <v/>
      </c>
      <c r="P162" s="17" t="str">
        <f>IFERROR(AND(OR(P1:Q161,$BK162)=TRUE,IF(SEARCH(P$1,$A162)&gt;0,TRUE,FALSE)),"")</f>
        <v/>
      </c>
      <c r="Q162" s="17" t="str">
        <f>IFERROR(AND(OR(Q1:Q161,$BK162)=TRUE,IF(SEARCH(Q$1,$A162)&gt;0,TRUE,FALSE)),"")</f>
        <v/>
      </c>
      <c r="R162" s="17" t="b">
        <f>IFERROR(AND(OR(R1:S161,$BK162)=TRUE,IF(SEARCH(R$1,$A162)&gt;0,TRUE,FALSE)),"")</f>
        <v>0</v>
      </c>
      <c r="S162" s="17" t="str">
        <f>IFERROR(AND(OR(S1:S161,$BK162)=TRUE,IF(SEARCH(S$1,$A162)&gt;0,TRUE,FALSE)),"")</f>
        <v/>
      </c>
      <c r="T162" s="17" t="str">
        <f>IFERROR(AND(OR(T1:T161,$BK162)=TRUE,IF(SEARCH(T$1,$A162)&gt;0,TRUE,FALSE)),"")</f>
        <v/>
      </c>
      <c r="U162" s="17" t="str">
        <f>IFERROR(AND(OR(U1:V161,$BK162)=TRUE,IF(SEARCH(U$1,$A162)&gt;0,TRUE,FALSE)),"")</f>
        <v/>
      </c>
      <c r="V162" s="17" t="str">
        <f>IFERROR(AND(OR(V1:V161,$BK162)=TRUE,IF(SEARCH(V$1,$A162)&gt;0,TRUE,FALSE)),"")</f>
        <v/>
      </c>
      <c r="W162" s="17" t="str">
        <f>IFERROR(AND(OR(W1:Z161,$BK162)=TRUE,IF(SEARCH(W$1,$A162)&gt;0,TRUE,FALSE)),"")</f>
        <v/>
      </c>
      <c r="X162" s="17" t="str">
        <f>IFERROR(AND(OR(X1:Z161,$BK162)=TRUE,IF(SEARCH(X$1,$A162)&gt;0,TRUE,FALSE)),"")</f>
        <v/>
      </c>
      <c r="Y162" s="17" t="str">
        <f>IFERROR(AND(OR(Y1:Z161,$BK162)=TRUE,IF(SEARCH(Y$1,$A162)&gt;0,TRUE,FALSE)),"")</f>
        <v/>
      </c>
      <c r="Z162" s="17" t="str">
        <f>IFERROR(AND(OR(Z1:Z161,$BK162)=TRUE,IF(SEARCH(Z$1,$A162)&gt;0,TRUE,FALSE)),"")</f>
        <v/>
      </c>
      <c r="AA162" s="17" t="str">
        <f>IFERROR(AND(OR(AA1:AA161,$BK162)=TRUE,IF(SEARCH(AA$1,$A162)&gt;0,TRUE,FALSE)),"")</f>
        <v/>
      </c>
      <c r="AB162" s="17" t="str">
        <f>IFERROR(AND(OR(AB1:AE161,$BK162)=TRUE,IF(SEARCH(AB$1,$A162)&gt;0,TRUE,FALSE)),"")</f>
        <v/>
      </c>
      <c r="AC162" s="17" t="str">
        <f>IFERROR(AND(OR(AC1:AE161,$BK162)=TRUE,IF(SEARCH(AC$1,$A162)&gt;0,TRUE,FALSE)),"")</f>
        <v/>
      </c>
      <c r="AD162" s="17" t="str">
        <f>IFERROR(AND(OR(AD1:AE161,$BK162)=TRUE,IF(SEARCH(AD$1,$A162)&gt;0,TRUE,FALSE)),"")</f>
        <v/>
      </c>
      <c r="AE162" s="17" t="str">
        <f>IFERROR(AND(OR(AE1:AE161,$BK162)=TRUE,IF(SEARCH(AE$1,$A162)&gt;0,TRUE,FALSE)),"")</f>
        <v/>
      </c>
      <c r="AF162" s="17" t="b">
        <f>IFERROR(AND(OR(AF1:AG161,$BK162)=TRUE,IF(SEARCH(AF$1,$A162)&gt;0,TRUE,FALSE)),"")</f>
        <v>0</v>
      </c>
      <c r="AG162" s="17" t="str">
        <f>IFERROR(AND(OR(AG1:AG161,$BK162)=TRUE,IF(SEARCH(AG$1,$A162)&gt;0,TRUE,FALSE)),"")</f>
        <v/>
      </c>
      <c r="AH162" s="17" t="str">
        <f>IFERROR(AND(OR(AH1:AH161,$BK162)=TRUE,IF(SEARCH(AH$1,$A162)&gt;0,TRUE,FALSE)),"")</f>
        <v/>
      </c>
      <c r="AI162" s="17" t="b">
        <f>IFERROR(AND(OR(AI1:AL161,$BK162)=TRUE,IF(SEARCH(AI$1,$A162)&gt;0,TRUE,FALSE)),"")</f>
        <v>0</v>
      </c>
      <c r="AJ162" s="17" t="str">
        <f>IFERROR(AND(OR(AJ1:AL161,$BK162)=TRUE,IF(SEARCH(AJ$1,$A162)&gt;0,TRUE,FALSE)),"")</f>
        <v/>
      </c>
      <c r="AK162" s="17" t="str">
        <f>IFERROR(AND(OR(AK1:AL161,$BK162)=TRUE,IF(SEARCH(AK$1,$A162)&gt;0,TRUE,FALSE)),"")</f>
        <v/>
      </c>
      <c r="AL162" s="17" t="str">
        <f>IFERROR(AND(OR(AL1:AL161,$BK162)=TRUE,IF(SEARCH(AL$1,$A162)&gt;0,TRUE,FALSE)),"")</f>
        <v/>
      </c>
      <c r="AM162" s="17" t="str">
        <f>IFERROR(AND(OR(AM1:AO161,$BK162)=TRUE,IF(SEARCH(AM$1,$A162)&gt;0,TRUE,FALSE)),"")</f>
        <v/>
      </c>
      <c r="AN162" s="17" t="str">
        <f>IFERROR(AND(OR(AN1:AO161,$BK162)=TRUE,IF(SEARCH(AN$1,$A162)&gt;0,TRUE,FALSE)),"")</f>
        <v/>
      </c>
      <c r="AO162" s="17" t="str">
        <f>IFERROR(AND(OR(AO1:AO161,$BK162)=TRUE,IF(SEARCH(AO$1,$A162)&gt;0,TRUE,FALSE)),"")</f>
        <v/>
      </c>
      <c r="AP162" s="17" t="str">
        <f>IFERROR(AND(OR(AO1:AP161,$BK162)=TRUE,IF(SEARCH(AP$1,$A162)&gt;0,TRUE,FALSE)),"")</f>
        <v/>
      </c>
      <c r="AQ162" s="17" t="str">
        <f>IFERROR(AND(OR(AO1:AQ161,$BK162)=TRUE,IF(SEARCH(AQ$1,$A162)&gt;0,TRUE,FALSE)),"")</f>
        <v/>
      </c>
      <c r="AR162" s="17" t="str">
        <f>IFERROR(AND(OR(AO1:AR161,$BK162)=TRUE,IF(SEARCH(AR$1,$A162)&gt;0,TRUE,FALSE)),"")</f>
        <v/>
      </c>
      <c r="AS162" s="17" t="str">
        <f>IFERROR(AND(OR(AO1:AS161,$BK162)=TRUE,IF(SEARCH(AS$1,$A162)&gt;0,TRUE,FALSE)),"")</f>
        <v/>
      </c>
      <c r="AT162" s="17" t="str">
        <f>IFERROR(AND(OR(AO1:AT161,$BK162)=TRUE,IF(SEARCH(AT$1,$A162)&gt;0,TRUE,FALSE)),"")</f>
        <v/>
      </c>
      <c r="AU162" s="17" t="str">
        <f>IFERROR(AND(OR(AO1:AU161,$BK162)=TRUE,IF(SEARCH(AU$1,$A162)&gt;0,TRUE,FALSE)),"")</f>
        <v/>
      </c>
      <c r="AV162" s="17" t="str">
        <f>IFERROR(AND(OR(AO1:AV161,$BK162)=TRUE,IF(SEARCH(AV$1,$A162)&gt;0,TRUE,FALSE)),"")</f>
        <v/>
      </c>
      <c r="AW162" s="17" t="str">
        <f>IFERROR(AND(OR(AO1:AW161,$BK162)=TRUE,IF(SEARCH(AW$1,$A162)&gt;0,TRUE,FALSE)),"")</f>
        <v/>
      </c>
      <c r="AX162" s="17" t="str">
        <f>IFERROR(AND(OR(AO1:AX161,$BK162)=TRUE,IF(SEARCH(AX$1,$A162)&gt;0,TRUE,FALSE)),"")</f>
        <v/>
      </c>
      <c r="AY162" s="17" t="str">
        <f>IFERROR(AND(OR(AO1:AY161,$BK162)=TRUE,IF(SEARCH(AY$1,$A162)&gt;0,TRUE,FALSE)),"")</f>
        <v/>
      </c>
      <c r="AZ162" s="17" t="str">
        <f>IFERROR(AND(OR(AO1:AZ161,$BK162)=TRUE,IF(SEARCH(AZ$1,$A162)&gt;0,TRUE,FALSE)),"")</f>
        <v/>
      </c>
      <c r="BA162" s="17" t="str">
        <f>IFERROR(AND(OR(AO1:BA161,$BK162)=TRUE,IF(SEARCH(BA$1,$A162)&gt;0,TRUE,FALSE)),"")</f>
        <v/>
      </c>
      <c r="BB162" s="17" t="str">
        <f>IFERROR(AND(OR(AO1:BB161,$BK162)=TRUE,IF(SEARCH(BB$1,$A162)&gt;0,TRUE,FALSE)),"")</f>
        <v/>
      </c>
      <c r="BC162" s="17" t="str">
        <f>IFERROR(AND(OR(AO1:BC161,$BK162)=TRUE,IF(SEARCH(BC$1,$A162)&gt;0,TRUE,FALSE)),"")</f>
        <v/>
      </c>
      <c r="BD162" s="17" t="str">
        <f>IFERROR(AND(OR(AO1:BD161,$BK162)=TRUE,IF(SEARCH(BD$1,$A162)&gt;0,TRUE,FALSE)),"")</f>
        <v/>
      </c>
      <c r="BE162" s="17" t="str">
        <f>IFERROR(AND(OR(AO1:BE161,$BK162)=TRUE,IF(SEARCH(BE$1,$A162)&gt;0,TRUE,FALSE)),"")</f>
        <v/>
      </c>
      <c r="BF162" s="17" t="str">
        <f>IFERROR(AND(OR(AO1:BF161,$BK162)=TRUE,IF(SEARCH(BF$1,$A162)&gt;0,TRUE,FALSE)),"")</f>
        <v/>
      </c>
      <c r="BG162" s="17" t="str">
        <f>IFERROR(AND(OR(AO1:BG161,$BK162)=TRUE,IF(SEARCH(BG$1,$A162)&gt;0,TRUE,FALSE)),"")</f>
        <v/>
      </c>
      <c r="BH162" s="17" t="str">
        <f>IFERROR(AND(OR(AO1:BH161,$BK162)=TRUE,IF(SEARCH(BH$1,$A162)&gt;0,TRUE,FALSE)),"")</f>
        <v/>
      </c>
      <c r="BI162" s="17">
        <f t="shared" si="10"/>
        <v>0</v>
      </c>
      <c r="BJ162" s="17" t="b">
        <f t="shared" si="11"/>
        <v>0</v>
      </c>
      <c r="BK162" s="17" t="b">
        <f t="shared" si="12"/>
        <v>0</v>
      </c>
      <c r="BL162" s="17" t="b">
        <f t="shared" si="13"/>
        <v>0</v>
      </c>
      <c r="BM162" s="17" t="b">
        <f>IF(D162&gt;INDEX('Overview (RESPONSES REQUIRED)'!$F$60:$F$63,MATCH(E162,'Overview (RESPONSES REQUIRED)'!$B$60:$B$63,0)),FALSE,TRUE)</f>
        <v>0</v>
      </c>
      <c r="BN162" s="17" t="b">
        <f>IF(INDEX('Overview (RESPONSES REQUIRED)'!$D$60:$D$63,MATCH(E162,'Overview (RESPONSES REQUIRED)'!$B$60:$B$63,0)) = "Y", TRUE, FALSE)</f>
        <v>0</v>
      </c>
      <c r="BO162" s="17" t="str">
        <f t="shared" si="14"/>
        <v>N</v>
      </c>
    </row>
    <row r="163" spans="1:67" ht="15" x14ac:dyDescent="0.15">
      <c r="A163" s="17" t="s">
        <v>2586</v>
      </c>
      <c r="B163" s="17">
        <v>2</v>
      </c>
      <c r="C163" s="17">
        <v>2</v>
      </c>
      <c r="D163" s="17">
        <v>10</v>
      </c>
      <c r="E163" s="17" t="s">
        <v>2458</v>
      </c>
      <c r="F163" s="17" t="str">
        <f>IF('ENDC-NRCA'!S166="Y", "Y", IF('ENDC-NRCA'!S166="N", "N", 0))</f>
        <v>N</v>
      </c>
      <c r="G163" s="17" t="b">
        <f>IFERROR(AND(OR(G1:H162,$BK163)=TRUE,IF(SEARCH(G$1,$A163)&gt;0,TRUE,FALSE)),"")</f>
        <v>0</v>
      </c>
      <c r="H163" s="17" t="str">
        <f>IFERROR(AND(OR(H1:H162,$BK163)=TRUE,IF(SEARCH(H$1,$A163)&gt;0,TRUE,FALSE)),"")</f>
        <v/>
      </c>
      <c r="I163" s="17" t="str">
        <f>IFERROR(AND(OR(I1:L162,$BK163)=TRUE,IF(SEARCH(I$1,$A163)&gt;0,TRUE,FALSE)),"")</f>
        <v/>
      </c>
      <c r="J163" s="17" t="str">
        <f>IFERROR(AND(OR(J1:L162,$BK163)=TRUE,IF(SEARCH(J$1,$A163)&gt;0,TRUE,FALSE)),"")</f>
        <v/>
      </c>
      <c r="K163" s="17" t="str">
        <f>IFERROR(AND(OR(K1:L162,$BK163)=TRUE,IF(SEARCH(K$1,$A163)&gt;0,TRUE,FALSE)),"")</f>
        <v/>
      </c>
      <c r="L163" s="17" t="str">
        <f>IFERROR(AND(OR(L1:L162,$BK163)=TRUE,IF(SEARCH(L$1,$A163)&gt;0,TRUE,FALSE)),"")</f>
        <v/>
      </c>
      <c r="M163" s="17" t="str">
        <f>IFERROR(AND(OR(M1:M162,$BK163)=TRUE,IF(SEARCH(M$1,$A163)&gt;0,TRUE,FALSE)),"")</f>
        <v/>
      </c>
      <c r="N163" s="17" t="str">
        <f>IFERROR(AND(OR(N1:Q162,$BK163)=TRUE,IF(SEARCH(N$1,$A163)&gt;0,TRUE,FALSE)),"")</f>
        <v/>
      </c>
      <c r="O163" s="17" t="str">
        <f>IFERROR(AND(OR(O1:Q162,$BK163)=TRUE,IF(SEARCH(O$1,$A163)&gt;0,TRUE,FALSE)),"")</f>
        <v/>
      </c>
      <c r="P163" s="17" t="str">
        <f>IFERROR(AND(OR(P1:Q162,$BK163)=TRUE,IF(SEARCH(P$1,$A163)&gt;0,TRUE,FALSE)),"")</f>
        <v/>
      </c>
      <c r="Q163" s="17" t="b">
        <f>IFERROR(AND(OR(Q1:Q162,$BK163)=TRUE,IF(SEARCH(Q$1,$A163)&gt;0,TRUE,FALSE)),"")</f>
        <v>0</v>
      </c>
      <c r="R163" s="17" t="b">
        <f>IFERROR(AND(OR(R1:S162,$BK163)=TRUE,IF(SEARCH(R$1,$A163)&gt;0,TRUE,FALSE)),"")</f>
        <v>0</v>
      </c>
      <c r="S163" s="17" t="str">
        <f>IFERROR(AND(OR(S1:S162,$BK163)=TRUE,IF(SEARCH(S$1,$A163)&gt;0,TRUE,FALSE)),"")</f>
        <v/>
      </c>
      <c r="T163" s="17" t="str">
        <f>IFERROR(AND(OR(T1:T162,$BK163)=TRUE,IF(SEARCH(T$1,$A163)&gt;0,TRUE,FALSE)),"")</f>
        <v/>
      </c>
      <c r="U163" s="17" t="str">
        <f>IFERROR(AND(OR(U1:V162,$BK163)=TRUE,IF(SEARCH(U$1,$A163)&gt;0,TRUE,FALSE)),"")</f>
        <v/>
      </c>
      <c r="V163" s="17" t="str">
        <f>IFERROR(AND(OR(V1:V162,$BK163)=TRUE,IF(SEARCH(V$1,$A163)&gt;0,TRUE,FALSE)),"")</f>
        <v/>
      </c>
      <c r="W163" s="17" t="str">
        <f>IFERROR(AND(OR(W1:Z162,$BK163)=TRUE,IF(SEARCH(W$1,$A163)&gt;0,TRUE,FALSE)),"")</f>
        <v/>
      </c>
      <c r="X163" s="17" t="str">
        <f>IFERROR(AND(OR(X1:Z162,$BK163)=TRUE,IF(SEARCH(X$1,$A163)&gt;0,TRUE,FALSE)),"")</f>
        <v/>
      </c>
      <c r="Y163" s="17" t="str">
        <f>IFERROR(AND(OR(Y1:Z162,$BK163)=TRUE,IF(SEARCH(Y$1,$A163)&gt;0,TRUE,FALSE)),"")</f>
        <v/>
      </c>
      <c r="Z163" s="17" t="str">
        <f>IFERROR(AND(OR(Z1:Z162,$BK163)=TRUE,IF(SEARCH(Z$1,$A163)&gt;0,TRUE,FALSE)),"")</f>
        <v/>
      </c>
      <c r="AA163" s="17" t="str">
        <f>IFERROR(AND(OR(AA1:AA162,$BK163)=TRUE,IF(SEARCH(AA$1,$A163)&gt;0,TRUE,FALSE)),"")</f>
        <v/>
      </c>
      <c r="AB163" s="17" t="str">
        <f>IFERROR(AND(OR(AB1:AE162,$BK163)=TRUE,IF(SEARCH(AB$1,$A163)&gt;0,TRUE,FALSE)),"")</f>
        <v/>
      </c>
      <c r="AC163" s="17" t="str">
        <f>IFERROR(AND(OR(AC1:AE162,$BK163)=TRUE,IF(SEARCH(AC$1,$A163)&gt;0,TRUE,FALSE)),"")</f>
        <v/>
      </c>
      <c r="AD163" s="17" t="str">
        <f>IFERROR(AND(OR(AD1:AE162,$BK163)=TRUE,IF(SEARCH(AD$1,$A163)&gt;0,TRUE,FALSE)),"")</f>
        <v/>
      </c>
      <c r="AE163" s="17" t="str">
        <f>IFERROR(AND(OR(AE1:AE162,$BK163)=TRUE,IF(SEARCH(AE$1,$A163)&gt;0,TRUE,FALSE)),"")</f>
        <v/>
      </c>
      <c r="AF163" s="17" t="b">
        <f>IFERROR(AND(OR(AF1:AG162,$BK163)=TRUE,IF(SEARCH(AF$1,$A163)&gt;0,TRUE,FALSE)),"")</f>
        <v>0</v>
      </c>
      <c r="AG163" s="17" t="str">
        <f>IFERROR(AND(OR(AG1:AG162,$BK163)=TRUE,IF(SEARCH(AG$1,$A163)&gt;0,TRUE,FALSE)),"")</f>
        <v/>
      </c>
      <c r="AH163" s="17" t="str">
        <f>IFERROR(AND(OR(AH1:AH162,$BK163)=TRUE,IF(SEARCH(AH$1,$A163)&gt;0,TRUE,FALSE)),"")</f>
        <v/>
      </c>
      <c r="AI163" s="17" t="b">
        <f>IFERROR(AND(OR(AI1:AL162,$BK163)=TRUE,IF(SEARCH(AI$1,$A163)&gt;0,TRUE,FALSE)),"")</f>
        <v>0</v>
      </c>
      <c r="AJ163" s="17" t="str">
        <f>IFERROR(AND(OR(AJ1:AL162,$BK163)=TRUE,IF(SEARCH(AJ$1,$A163)&gt;0,TRUE,FALSE)),"")</f>
        <v/>
      </c>
      <c r="AK163" s="17" t="str">
        <f>IFERROR(AND(OR(AK1:AL162,$BK163)=TRUE,IF(SEARCH(AK$1,$A163)&gt;0,TRUE,FALSE)),"")</f>
        <v/>
      </c>
      <c r="AL163" s="17" t="str">
        <f>IFERROR(AND(OR(AL1:AL162,$BK163)=TRUE,IF(SEARCH(AL$1,$A163)&gt;0,TRUE,FALSE)),"")</f>
        <v/>
      </c>
      <c r="AM163" s="17" t="str">
        <f>IFERROR(AND(OR(AM1:AO162,$BK163)=TRUE,IF(SEARCH(AM$1,$A163)&gt;0,TRUE,FALSE)),"")</f>
        <v/>
      </c>
      <c r="AN163" s="17" t="str">
        <f>IFERROR(AND(OR(AN1:AO162,$BK163)=TRUE,IF(SEARCH(AN$1,$A163)&gt;0,TRUE,FALSE)),"")</f>
        <v/>
      </c>
      <c r="AO163" s="17" t="str">
        <f>IFERROR(AND(OR(AO1:AO162,$BK163)=TRUE,IF(SEARCH(AO$1,$A163)&gt;0,TRUE,FALSE)),"")</f>
        <v/>
      </c>
      <c r="AP163" s="17" t="str">
        <f>IFERROR(AND(OR(AO1:AP162,$BK163)=TRUE,IF(SEARCH(AP$1,$A163)&gt;0,TRUE,FALSE)),"")</f>
        <v/>
      </c>
      <c r="AQ163" s="17" t="str">
        <f>IFERROR(AND(OR(AO1:AQ162,$BK163)=TRUE,IF(SEARCH(AQ$1,$A163)&gt;0,TRUE,FALSE)),"")</f>
        <v/>
      </c>
      <c r="AR163" s="17" t="str">
        <f>IFERROR(AND(OR(AO1:AR162,$BK163)=TRUE,IF(SEARCH(AR$1,$A163)&gt;0,TRUE,FALSE)),"")</f>
        <v/>
      </c>
      <c r="AS163" s="17" t="str">
        <f>IFERROR(AND(OR(AO1:AS162,$BK163)=TRUE,IF(SEARCH(AS$1,$A163)&gt;0,TRUE,FALSE)),"")</f>
        <v/>
      </c>
      <c r="AT163" s="17" t="str">
        <f>IFERROR(AND(OR(AO1:AT162,$BK163)=TRUE,IF(SEARCH(AT$1,$A163)&gt;0,TRUE,FALSE)),"")</f>
        <v/>
      </c>
      <c r="AU163" s="17" t="str">
        <f>IFERROR(AND(OR(AO1:AU162,$BK163)=TRUE,IF(SEARCH(AU$1,$A163)&gt;0,TRUE,FALSE)),"")</f>
        <v/>
      </c>
      <c r="AV163" s="17" t="str">
        <f>IFERROR(AND(OR(AO1:AV162,$BK163)=TRUE,IF(SEARCH(AV$1,$A163)&gt;0,TRUE,FALSE)),"")</f>
        <v/>
      </c>
      <c r="AW163" s="17" t="str">
        <f>IFERROR(AND(OR(AO1:AW162,$BK163)=TRUE,IF(SEARCH(AW$1,$A163)&gt;0,TRUE,FALSE)),"")</f>
        <v/>
      </c>
      <c r="AX163" s="17" t="str">
        <f>IFERROR(AND(OR(AO1:AX162,$BK163)=TRUE,IF(SEARCH(AX$1,$A163)&gt;0,TRUE,FALSE)),"")</f>
        <v/>
      </c>
      <c r="AY163" s="17" t="str">
        <f>IFERROR(AND(OR(AO1:AY162,$BK163)=TRUE,IF(SEARCH(AY$1,$A163)&gt;0,TRUE,FALSE)),"")</f>
        <v/>
      </c>
      <c r="AZ163" s="17" t="str">
        <f>IFERROR(AND(OR(AO1:AZ162,$BK163)=TRUE,IF(SEARCH(AZ$1,$A163)&gt;0,TRUE,FALSE)),"")</f>
        <v/>
      </c>
      <c r="BA163" s="17" t="str">
        <f>IFERROR(AND(OR(AO1:BA162,$BK163)=TRUE,IF(SEARCH(BA$1,$A163)&gt;0,TRUE,FALSE)),"")</f>
        <v/>
      </c>
      <c r="BB163" s="17" t="str">
        <f>IFERROR(AND(OR(AO1:BB162,$BK163)=TRUE,IF(SEARCH(BB$1,$A163)&gt;0,TRUE,FALSE)),"")</f>
        <v/>
      </c>
      <c r="BC163" s="17" t="str">
        <f>IFERROR(AND(OR(AO1:BC162,$BK163)=TRUE,IF(SEARCH(BC$1,$A163)&gt;0,TRUE,FALSE)),"")</f>
        <v/>
      </c>
      <c r="BD163" s="17" t="str">
        <f>IFERROR(AND(OR(AO1:BD162,$BK163)=TRUE,IF(SEARCH(BD$1,$A163)&gt;0,TRUE,FALSE)),"")</f>
        <v/>
      </c>
      <c r="BE163" s="17" t="str">
        <f>IFERROR(AND(OR(AO1:BE162,$BK163)=TRUE,IF(SEARCH(BE$1,$A163)&gt;0,TRUE,FALSE)),"")</f>
        <v/>
      </c>
      <c r="BF163" s="17" t="str">
        <f>IFERROR(AND(OR(AO1:BF162,$BK163)=TRUE,IF(SEARCH(BF$1,$A163)&gt;0,TRUE,FALSE)),"")</f>
        <v/>
      </c>
      <c r="BG163" s="17" t="str">
        <f>IFERROR(AND(OR(AO1:BG162,$BK163)=TRUE,IF(SEARCH(BG$1,$A163)&gt;0,TRUE,FALSE)),"")</f>
        <v/>
      </c>
      <c r="BH163" s="17" t="str">
        <f>IFERROR(AND(OR(AO1:BH162,$BK163)=TRUE,IF(SEARCH(BH$1,$A163)&gt;0,TRUE,FALSE)),"")</f>
        <v/>
      </c>
      <c r="BI163" s="17">
        <f t="shared" si="10"/>
        <v>0</v>
      </c>
      <c r="BJ163" s="17" t="b">
        <f t="shared" si="11"/>
        <v>0</v>
      </c>
      <c r="BK163" s="17" t="b">
        <f t="shared" si="12"/>
        <v>0</v>
      </c>
      <c r="BL163" s="17" t="b">
        <f t="shared" si="13"/>
        <v>0</v>
      </c>
      <c r="BM163" s="17" t="b">
        <f>IF(D163&gt;INDEX('Overview (RESPONSES REQUIRED)'!$F$60:$F$63,MATCH(E163,'Overview (RESPONSES REQUIRED)'!$B$60:$B$63,0)),FALSE,TRUE)</f>
        <v>0</v>
      </c>
      <c r="BN163" s="17" t="b">
        <f>IF(INDEX('Overview (RESPONSES REQUIRED)'!$D$60:$D$63,MATCH(E163,'Overview (RESPONSES REQUIRED)'!$B$60:$B$63,0)) = "Y", TRUE, FALSE)</f>
        <v>0</v>
      </c>
      <c r="BO163" s="17" t="str">
        <f t="shared" si="14"/>
        <v>N</v>
      </c>
    </row>
    <row r="164" spans="1:67" ht="15" x14ac:dyDescent="0.15">
      <c r="A164" s="17" t="s">
        <v>2587</v>
      </c>
      <c r="B164" s="17">
        <v>2</v>
      </c>
      <c r="C164" s="17">
        <v>2</v>
      </c>
      <c r="D164" s="17">
        <v>10</v>
      </c>
      <c r="E164" s="17" t="s">
        <v>2458</v>
      </c>
      <c r="F164" s="17" t="str">
        <f>IF('ENDC-NRCA'!S167="Y", "Y", IF('ENDC-NRCA'!S167="N", "N", 0))</f>
        <v>N</v>
      </c>
      <c r="G164" s="17" t="str">
        <f>IFERROR(AND(OR(G1:H163,$BK164)=TRUE,IF(SEARCH(G$1,$A164)&gt;0,TRUE,FALSE)),"")</f>
        <v/>
      </c>
      <c r="H164" s="17" t="str">
        <f>IFERROR(AND(OR(H1:H163,$BK164)=TRUE,IF(SEARCH(H$1,$A164)&gt;0,TRUE,FALSE)),"")</f>
        <v/>
      </c>
      <c r="I164" s="17" t="b">
        <f>IFERROR(AND(OR(I1:L163,$BK164)=TRUE,IF(SEARCH(I$1,$A164)&gt;0,TRUE,FALSE)),"")</f>
        <v>0</v>
      </c>
      <c r="J164" s="17" t="str">
        <f>IFERROR(AND(OR(J1:L163,$BK164)=TRUE,IF(SEARCH(J$1,$A164)&gt;0,TRUE,FALSE)),"")</f>
        <v/>
      </c>
      <c r="K164" s="17" t="str">
        <f>IFERROR(AND(OR(K1:L163,$BK164)=TRUE,IF(SEARCH(K$1,$A164)&gt;0,TRUE,FALSE)),"")</f>
        <v/>
      </c>
      <c r="L164" s="17" t="str">
        <f>IFERROR(AND(OR(L1:L163,$BK164)=TRUE,IF(SEARCH(L$1,$A164)&gt;0,TRUE,FALSE)),"")</f>
        <v/>
      </c>
      <c r="M164" s="17" t="str">
        <f>IFERROR(AND(OR(M1:M163,$BK164)=TRUE,IF(SEARCH(M$1,$A164)&gt;0,TRUE,FALSE)),"")</f>
        <v/>
      </c>
      <c r="N164" s="17" t="str">
        <f>IFERROR(AND(OR(N1:Q163,$BK164)=TRUE,IF(SEARCH(N$1,$A164)&gt;0,TRUE,FALSE)),"")</f>
        <v/>
      </c>
      <c r="O164" s="17" t="str">
        <f>IFERROR(AND(OR(O1:Q163,$BK164)=TRUE,IF(SEARCH(O$1,$A164)&gt;0,TRUE,FALSE)),"")</f>
        <v/>
      </c>
      <c r="P164" s="17" t="str">
        <f>IFERROR(AND(OR(P1:Q163,$BK164)=TRUE,IF(SEARCH(P$1,$A164)&gt;0,TRUE,FALSE)),"")</f>
        <v/>
      </c>
      <c r="Q164" s="17" t="b">
        <f>IFERROR(AND(OR(Q1:Q163,$BK164)=TRUE,IF(SEARCH(Q$1,$A164)&gt;0,TRUE,FALSE)),"")</f>
        <v>0</v>
      </c>
      <c r="R164" s="17" t="b">
        <f>IFERROR(AND(OR(R1:S163,$BK164)=TRUE,IF(SEARCH(R$1,$A164)&gt;0,TRUE,FALSE)),"")</f>
        <v>0</v>
      </c>
      <c r="S164" s="17" t="str">
        <f>IFERROR(AND(OR(S1:S163,$BK164)=TRUE,IF(SEARCH(S$1,$A164)&gt;0,TRUE,FALSE)),"")</f>
        <v/>
      </c>
      <c r="T164" s="17" t="str">
        <f>IFERROR(AND(OR(T1:T163,$BK164)=TRUE,IF(SEARCH(T$1,$A164)&gt;0,TRUE,FALSE)),"")</f>
        <v/>
      </c>
      <c r="U164" s="17" t="str">
        <f>IFERROR(AND(OR(U1:V163,$BK164)=TRUE,IF(SEARCH(U$1,$A164)&gt;0,TRUE,FALSE)),"")</f>
        <v/>
      </c>
      <c r="V164" s="17" t="str">
        <f>IFERROR(AND(OR(V1:V163,$BK164)=TRUE,IF(SEARCH(V$1,$A164)&gt;0,TRUE,FALSE)),"")</f>
        <v/>
      </c>
      <c r="W164" s="17" t="str">
        <f>IFERROR(AND(OR(W1:Z163,$BK164)=TRUE,IF(SEARCH(W$1,$A164)&gt;0,TRUE,FALSE)),"")</f>
        <v/>
      </c>
      <c r="X164" s="17" t="str">
        <f>IFERROR(AND(OR(X1:Z163,$BK164)=TRUE,IF(SEARCH(X$1,$A164)&gt;0,TRUE,FALSE)),"")</f>
        <v/>
      </c>
      <c r="Y164" s="17" t="str">
        <f>IFERROR(AND(OR(Y1:Z163,$BK164)=TRUE,IF(SEARCH(Y$1,$A164)&gt;0,TRUE,FALSE)),"")</f>
        <v/>
      </c>
      <c r="Z164" s="17" t="str">
        <f>IFERROR(AND(OR(Z1:Z163,$BK164)=TRUE,IF(SEARCH(Z$1,$A164)&gt;0,TRUE,FALSE)),"")</f>
        <v/>
      </c>
      <c r="AA164" s="17" t="str">
        <f>IFERROR(AND(OR(AA1:AA163,$BK164)=TRUE,IF(SEARCH(AA$1,$A164)&gt;0,TRUE,FALSE)),"")</f>
        <v/>
      </c>
      <c r="AB164" s="17" t="str">
        <f>IFERROR(AND(OR(AB1:AE163,$BK164)=TRUE,IF(SEARCH(AB$1,$A164)&gt;0,TRUE,FALSE)),"")</f>
        <v/>
      </c>
      <c r="AC164" s="17" t="str">
        <f>IFERROR(AND(OR(AC1:AE163,$BK164)=TRUE,IF(SEARCH(AC$1,$A164)&gt;0,TRUE,FALSE)),"")</f>
        <v/>
      </c>
      <c r="AD164" s="17" t="str">
        <f>IFERROR(AND(OR(AD1:AE163,$BK164)=TRUE,IF(SEARCH(AD$1,$A164)&gt;0,TRUE,FALSE)),"")</f>
        <v/>
      </c>
      <c r="AE164" s="17" t="str">
        <f>IFERROR(AND(OR(AE1:AE163,$BK164)=TRUE,IF(SEARCH(AE$1,$A164)&gt;0,TRUE,FALSE)),"")</f>
        <v/>
      </c>
      <c r="AF164" s="17" t="b">
        <f>IFERROR(AND(OR(AF1:AG163,$BK164)=TRUE,IF(SEARCH(AF$1,$A164)&gt;0,TRUE,FALSE)),"")</f>
        <v>0</v>
      </c>
      <c r="AG164" s="17" t="str">
        <f>IFERROR(AND(OR(AG1:AG163,$BK164)=TRUE,IF(SEARCH(AG$1,$A164)&gt;0,TRUE,FALSE)),"")</f>
        <v/>
      </c>
      <c r="AH164" s="17" t="str">
        <f>IFERROR(AND(OR(AH1:AH163,$BK164)=TRUE,IF(SEARCH(AH$1,$A164)&gt;0,TRUE,FALSE)),"")</f>
        <v/>
      </c>
      <c r="AI164" s="17" t="b">
        <f>IFERROR(AND(OR(AI1:AL163,$BK164)=TRUE,IF(SEARCH(AI$1,$A164)&gt;0,TRUE,FALSE)),"")</f>
        <v>0</v>
      </c>
      <c r="AJ164" s="17" t="str">
        <f>IFERROR(AND(OR(AJ1:AL163,$BK164)=TRUE,IF(SEARCH(AJ$1,$A164)&gt;0,TRUE,FALSE)),"")</f>
        <v/>
      </c>
      <c r="AK164" s="17" t="str">
        <f>IFERROR(AND(OR(AK1:AL163,$BK164)=TRUE,IF(SEARCH(AK$1,$A164)&gt;0,TRUE,FALSE)),"")</f>
        <v/>
      </c>
      <c r="AL164" s="17" t="str">
        <f>IFERROR(AND(OR(AL1:AL163,$BK164)=TRUE,IF(SEARCH(AL$1,$A164)&gt;0,TRUE,FALSE)),"")</f>
        <v/>
      </c>
      <c r="AM164" s="17" t="str">
        <f>IFERROR(AND(OR(AM1:AO163,$BK164)=TRUE,IF(SEARCH(AM$1,$A164)&gt;0,TRUE,FALSE)),"")</f>
        <v/>
      </c>
      <c r="AN164" s="17" t="str">
        <f>IFERROR(AND(OR(AN1:AO163,$BK164)=TRUE,IF(SEARCH(AN$1,$A164)&gt;0,TRUE,FALSE)),"")</f>
        <v/>
      </c>
      <c r="AO164" s="17" t="str">
        <f>IFERROR(AND(OR(AO1:AO163,$BK164)=TRUE,IF(SEARCH(AO$1,$A164)&gt;0,TRUE,FALSE)),"")</f>
        <v/>
      </c>
      <c r="AP164" s="17" t="str">
        <f>IFERROR(AND(OR(AO1:AP163,$BK164)=TRUE,IF(SEARCH(AP$1,$A164)&gt;0,TRUE,FALSE)),"")</f>
        <v/>
      </c>
      <c r="AQ164" s="17" t="str">
        <f>IFERROR(AND(OR(AO1:AQ163,$BK164)=TRUE,IF(SEARCH(AQ$1,$A164)&gt;0,TRUE,FALSE)),"")</f>
        <v/>
      </c>
      <c r="AR164" s="17" t="str">
        <f>IFERROR(AND(OR(AO1:AR163,$BK164)=TRUE,IF(SEARCH(AR$1,$A164)&gt;0,TRUE,FALSE)),"")</f>
        <v/>
      </c>
      <c r="AS164" s="17" t="str">
        <f>IFERROR(AND(OR(AO1:AS163,$BK164)=TRUE,IF(SEARCH(AS$1,$A164)&gt;0,TRUE,FALSE)),"")</f>
        <v/>
      </c>
      <c r="AT164" s="17" t="str">
        <f>IFERROR(AND(OR(AO1:AT163,$BK164)=TRUE,IF(SEARCH(AT$1,$A164)&gt;0,TRUE,FALSE)),"")</f>
        <v/>
      </c>
      <c r="AU164" s="17" t="str">
        <f>IFERROR(AND(OR(AO1:AU163,$BK164)=TRUE,IF(SEARCH(AU$1,$A164)&gt;0,TRUE,FALSE)),"")</f>
        <v/>
      </c>
      <c r="AV164" s="17" t="str">
        <f>IFERROR(AND(OR(AO1:AV163,$BK164)=TRUE,IF(SEARCH(AV$1,$A164)&gt;0,TRUE,FALSE)),"")</f>
        <v/>
      </c>
      <c r="AW164" s="17" t="str">
        <f>IFERROR(AND(OR(AO1:AW163,$BK164)=TRUE,IF(SEARCH(AW$1,$A164)&gt;0,TRUE,FALSE)),"")</f>
        <v/>
      </c>
      <c r="AX164" s="17" t="str">
        <f>IFERROR(AND(OR(AO1:AX163,$BK164)=TRUE,IF(SEARCH(AX$1,$A164)&gt;0,TRUE,FALSE)),"")</f>
        <v/>
      </c>
      <c r="AY164" s="17" t="str">
        <f>IFERROR(AND(OR(AO1:AY163,$BK164)=TRUE,IF(SEARCH(AY$1,$A164)&gt;0,TRUE,FALSE)),"")</f>
        <v/>
      </c>
      <c r="AZ164" s="17" t="str">
        <f>IFERROR(AND(OR(AO1:AZ163,$BK164)=TRUE,IF(SEARCH(AZ$1,$A164)&gt;0,TRUE,FALSE)),"")</f>
        <v/>
      </c>
      <c r="BA164" s="17" t="str">
        <f>IFERROR(AND(OR(AO1:BA163,$BK164)=TRUE,IF(SEARCH(BA$1,$A164)&gt;0,TRUE,FALSE)),"")</f>
        <v/>
      </c>
      <c r="BB164" s="17" t="str">
        <f>IFERROR(AND(OR(AO1:BB163,$BK164)=TRUE,IF(SEARCH(BB$1,$A164)&gt;0,TRUE,FALSE)),"")</f>
        <v/>
      </c>
      <c r="BC164" s="17" t="str">
        <f>IFERROR(AND(OR(AO1:BC163,$BK164)=TRUE,IF(SEARCH(BC$1,$A164)&gt;0,TRUE,FALSE)),"")</f>
        <v/>
      </c>
      <c r="BD164" s="17" t="str">
        <f>IFERROR(AND(OR(AO1:BD163,$BK164)=TRUE,IF(SEARCH(BD$1,$A164)&gt;0,TRUE,FALSE)),"")</f>
        <v/>
      </c>
      <c r="BE164" s="17" t="str">
        <f>IFERROR(AND(OR(AO1:BE163,$BK164)=TRUE,IF(SEARCH(BE$1,$A164)&gt;0,TRUE,FALSE)),"")</f>
        <v/>
      </c>
      <c r="BF164" s="17" t="str">
        <f>IFERROR(AND(OR(AO1:BF163,$BK164)=TRUE,IF(SEARCH(BF$1,$A164)&gt;0,TRUE,FALSE)),"")</f>
        <v/>
      </c>
      <c r="BG164" s="17" t="str">
        <f>IFERROR(AND(OR(AO1:BG163,$BK164)=TRUE,IF(SEARCH(BG$1,$A164)&gt;0,TRUE,FALSE)),"")</f>
        <v/>
      </c>
      <c r="BH164" s="17" t="str">
        <f>IFERROR(AND(OR(AO1:BH163,$BK164)=TRUE,IF(SEARCH(BH$1,$A164)&gt;0,TRUE,FALSE)),"")</f>
        <v/>
      </c>
      <c r="BI164" s="17">
        <f t="shared" si="10"/>
        <v>0</v>
      </c>
      <c r="BJ164" s="17" t="b">
        <f t="shared" si="11"/>
        <v>0</v>
      </c>
      <c r="BK164" s="17" t="b">
        <f t="shared" si="12"/>
        <v>0</v>
      </c>
      <c r="BL164" s="17" t="b">
        <f t="shared" si="13"/>
        <v>0</v>
      </c>
      <c r="BM164" s="17" t="b">
        <f>IF(D164&gt;INDEX('Overview (RESPONSES REQUIRED)'!$F$60:$F$63,MATCH(E164,'Overview (RESPONSES REQUIRED)'!$B$60:$B$63,0)),FALSE,TRUE)</f>
        <v>0</v>
      </c>
      <c r="BN164" s="17" t="b">
        <f>IF(INDEX('Overview (RESPONSES REQUIRED)'!$D$60:$D$63,MATCH(E164,'Overview (RESPONSES REQUIRED)'!$B$60:$B$63,0)) = "Y", TRUE, FALSE)</f>
        <v>0</v>
      </c>
      <c r="BO164" s="17" t="str">
        <f t="shared" si="14"/>
        <v>N</v>
      </c>
    </row>
    <row r="165" spans="1:67" ht="15" x14ac:dyDescent="0.15">
      <c r="A165" s="17" t="s">
        <v>2588</v>
      </c>
      <c r="B165" s="17">
        <v>2</v>
      </c>
      <c r="C165" s="17">
        <v>2</v>
      </c>
      <c r="D165" s="17">
        <v>10</v>
      </c>
      <c r="E165" s="17" t="s">
        <v>2458</v>
      </c>
      <c r="F165" s="17" t="str">
        <f>IF('ENDC-NRCA'!S168="Y", "Y", IF('ENDC-NRCA'!S168="N", "N", 0))</f>
        <v>N</v>
      </c>
      <c r="G165" s="17" t="str">
        <f>IFERROR(AND(OR(G1:H164,$BK165)=TRUE,IF(SEARCH(G$1,$A165)&gt;0,TRUE,FALSE)),"")</f>
        <v/>
      </c>
      <c r="H165" s="17" t="str">
        <f>IFERROR(AND(OR(H1:H164,$BK165)=TRUE,IF(SEARCH(H$1,$A165)&gt;0,TRUE,FALSE)),"")</f>
        <v/>
      </c>
      <c r="I165" s="17" t="str">
        <f>IFERROR(AND(OR(I1:L164,$BK165)=TRUE,IF(SEARCH(I$1,$A165)&gt;0,TRUE,FALSE)),"")</f>
        <v/>
      </c>
      <c r="J165" s="17" t="str">
        <f>IFERROR(AND(OR(J1:L164,$BK165)=TRUE,IF(SEARCH(J$1,$A165)&gt;0,TRUE,FALSE)),"")</f>
        <v/>
      </c>
      <c r="K165" s="17" t="str">
        <f>IFERROR(AND(OR(K1:L164,$BK165)=TRUE,IF(SEARCH(K$1,$A165)&gt;0,TRUE,FALSE)),"")</f>
        <v/>
      </c>
      <c r="L165" s="17" t="b">
        <f>IFERROR(AND(OR(L1:L164,$BK165)=TRUE,IF(SEARCH(L$1,$A165)&gt;0,TRUE,FALSE)),"")</f>
        <v>0</v>
      </c>
      <c r="M165" s="17" t="str">
        <f>IFERROR(AND(OR(M1:M164,$BK165)=TRUE,IF(SEARCH(M$1,$A165)&gt;0,TRUE,FALSE)),"")</f>
        <v/>
      </c>
      <c r="N165" s="17" t="b">
        <f>IFERROR(AND(OR(N1:Q164,$BK165)=TRUE,IF(SEARCH(N$1,$A165)&gt;0,TRUE,FALSE)),"")</f>
        <v>0</v>
      </c>
      <c r="O165" s="17" t="str">
        <f>IFERROR(AND(OR(O1:Q164,$BK165)=TRUE,IF(SEARCH(O$1,$A165)&gt;0,TRUE,FALSE)),"")</f>
        <v/>
      </c>
      <c r="P165" s="17" t="str">
        <f>IFERROR(AND(OR(P1:Q164,$BK165)=TRUE,IF(SEARCH(P$1,$A165)&gt;0,TRUE,FALSE)),"")</f>
        <v/>
      </c>
      <c r="Q165" s="17" t="str">
        <f>IFERROR(AND(OR(Q1:Q164,$BK165)=TRUE,IF(SEARCH(Q$1,$A165)&gt;0,TRUE,FALSE)),"")</f>
        <v/>
      </c>
      <c r="R165" s="17" t="b">
        <f>IFERROR(AND(OR(R1:S164,$BK165)=TRUE,IF(SEARCH(R$1,$A165)&gt;0,TRUE,FALSE)),"")</f>
        <v>0</v>
      </c>
      <c r="S165" s="17" t="str">
        <f>IFERROR(AND(OR(S1:S164,$BK165)=TRUE,IF(SEARCH(S$1,$A165)&gt;0,TRUE,FALSE)),"")</f>
        <v/>
      </c>
      <c r="T165" s="17" t="str">
        <f>IFERROR(AND(OR(T1:T164,$BK165)=TRUE,IF(SEARCH(T$1,$A165)&gt;0,TRUE,FALSE)),"")</f>
        <v/>
      </c>
      <c r="U165" s="17" t="str">
        <f>IFERROR(AND(OR(U1:V164,$BK165)=TRUE,IF(SEARCH(U$1,$A165)&gt;0,TRUE,FALSE)),"")</f>
        <v/>
      </c>
      <c r="V165" s="17" t="str">
        <f>IFERROR(AND(OR(V1:V164,$BK165)=TRUE,IF(SEARCH(V$1,$A165)&gt;0,TRUE,FALSE)),"")</f>
        <v/>
      </c>
      <c r="W165" s="17" t="str">
        <f>IFERROR(AND(OR(W1:Z164,$BK165)=TRUE,IF(SEARCH(W$1,$A165)&gt;0,TRUE,FALSE)),"")</f>
        <v/>
      </c>
      <c r="X165" s="17" t="str">
        <f>IFERROR(AND(OR(X1:Z164,$BK165)=TRUE,IF(SEARCH(X$1,$A165)&gt;0,TRUE,FALSE)),"")</f>
        <v/>
      </c>
      <c r="Y165" s="17" t="str">
        <f>IFERROR(AND(OR(Y1:Z164,$BK165)=TRUE,IF(SEARCH(Y$1,$A165)&gt;0,TRUE,FALSE)),"")</f>
        <v/>
      </c>
      <c r="Z165" s="17" t="str">
        <f>IFERROR(AND(OR(Z1:Z164,$BK165)=TRUE,IF(SEARCH(Z$1,$A165)&gt;0,TRUE,FALSE)),"")</f>
        <v/>
      </c>
      <c r="AA165" s="17" t="str">
        <f>IFERROR(AND(OR(AA1:AA164,$BK165)=TRUE,IF(SEARCH(AA$1,$A165)&gt;0,TRUE,FALSE)),"")</f>
        <v/>
      </c>
      <c r="AB165" s="17" t="str">
        <f>IFERROR(AND(OR(AB1:AE164,$BK165)=TRUE,IF(SEARCH(AB$1,$A165)&gt;0,TRUE,FALSE)),"")</f>
        <v/>
      </c>
      <c r="AC165" s="17" t="str">
        <f>IFERROR(AND(OR(AC1:AE164,$BK165)=TRUE,IF(SEARCH(AC$1,$A165)&gt;0,TRUE,FALSE)),"")</f>
        <v/>
      </c>
      <c r="AD165" s="17" t="str">
        <f>IFERROR(AND(OR(AD1:AE164,$BK165)=TRUE,IF(SEARCH(AD$1,$A165)&gt;0,TRUE,FALSE)),"")</f>
        <v/>
      </c>
      <c r="AE165" s="17" t="str">
        <f>IFERROR(AND(OR(AE1:AE164,$BK165)=TRUE,IF(SEARCH(AE$1,$A165)&gt;0,TRUE,FALSE)),"")</f>
        <v/>
      </c>
      <c r="AF165" s="17" t="b">
        <f>IFERROR(AND(OR(AF1:AG164,$BK165)=TRUE,IF(SEARCH(AF$1,$A165)&gt;0,TRUE,FALSE)),"")</f>
        <v>0</v>
      </c>
      <c r="AG165" s="17" t="str">
        <f>IFERROR(AND(OR(AG1:AG164,$BK165)=TRUE,IF(SEARCH(AG$1,$A165)&gt;0,TRUE,FALSE)),"")</f>
        <v/>
      </c>
      <c r="AH165" s="17" t="str">
        <f>IFERROR(AND(OR(AH1:AH164,$BK165)=TRUE,IF(SEARCH(AH$1,$A165)&gt;0,TRUE,FALSE)),"")</f>
        <v/>
      </c>
      <c r="AI165" s="17" t="b">
        <f>IFERROR(AND(OR(AI1:AL164,$BK165)=TRUE,IF(SEARCH(AI$1,$A165)&gt;0,TRUE,FALSE)),"")</f>
        <v>0</v>
      </c>
      <c r="AJ165" s="17" t="str">
        <f>IFERROR(AND(OR(AJ1:AL164,$BK165)=TRUE,IF(SEARCH(AJ$1,$A165)&gt;0,TRUE,FALSE)),"")</f>
        <v/>
      </c>
      <c r="AK165" s="17" t="str">
        <f>IFERROR(AND(OR(AK1:AL164,$BK165)=TRUE,IF(SEARCH(AK$1,$A165)&gt;0,TRUE,FALSE)),"")</f>
        <v/>
      </c>
      <c r="AL165" s="17" t="str">
        <f>IFERROR(AND(OR(AL1:AL164,$BK165)=TRUE,IF(SEARCH(AL$1,$A165)&gt;0,TRUE,FALSE)),"")</f>
        <v/>
      </c>
      <c r="AM165" s="17" t="str">
        <f>IFERROR(AND(OR(AM1:AO164,$BK165)=TRUE,IF(SEARCH(AM$1,$A165)&gt;0,TRUE,FALSE)),"")</f>
        <v/>
      </c>
      <c r="AN165" s="17" t="str">
        <f>IFERROR(AND(OR(AN1:AO164,$BK165)=TRUE,IF(SEARCH(AN$1,$A165)&gt;0,TRUE,FALSE)),"")</f>
        <v/>
      </c>
      <c r="AO165" s="17" t="str">
        <f>IFERROR(AND(OR(AO1:AO164,$BK165)=TRUE,IF(SEARCH(AO$1,$A165)&gt;0,TRUE,FALSE)),"")</f>
        <v/>
      </c>
      <c r="AP165" s="17" t="str">
        <f>IFERROR(AND(OR(AO1:AP164,$BK165)=TRUE,IF(SEARCH(AP$1,$A165)&gt;0,TRUE,FALSE)),"")</f>
        <v/>
      </c>
      <c r="AQ165" s="17" t="str">
        <f>IFERROR(AND(OR(AO1:AQ164,$BK165)=TRUE,IF(SEARCH(AQ$1,$A165)&gt;0,TRUE,FALSE)),"")</f>
        <v/>
      </c>
      <c r="AR165" s="17" t="str">
        <f>IFERROR(AND(OR(AO1:AR164,$BK165)=TRUE,IF(SEARCH(AR$1,$A165)&gt;0,TRUE,FALSE)),"")</f>
        <v/>
      </c>
      <c r="AS165" s="17" t="str">
        <f>IFERROR(AND(OR(AO1:AS164,$BK165)=TRUE,IF(SEARCH(AS$1,$A165)&gt;0,TRUE,FALSE)),"")</f>
        <v/>
      </c>
      <c r="AT165" s="17" t="str">
        <f>IFERROR(AND(OR(AO1:AT164,$BK165)=TRUE,IF(SEARCH(AT$1,$A165)&gt;0,TRUE,FALSE)),"")</f>
        <v/>
      </c>
      <c r="AU165" s="17" t="str">
        <f>IFERROR(AND(OR(AO1:AU164,$BK165)=TRUE,IF(SEARCH(AU$1,$A165)&gt;0,TRUE,FALSE)),"")</f>
        <v/>
      </c>
      <c r="AV165" s="17" t="str">
        <f>IFERROR(AND(OR(AO1:AV164,$BK165)=TRUE,IF(SEARCH(AV$1,$A165)&gt;0,TRUE,FALSE)),"")</f>
        <v/>
      </c>
      <c r="AW165" s="17" t="str">
        <f>IFERROR(AND(OR(AO1:AW164,$BK165)=TRUE,IF(SEARCH(AW$1,$A165)&gt;0,TRUE,FALSE)),"")</f>
        <v/>
      </c>
      <c r="AX165" s="17" t="str">
        <f>IFERROR(AND(OR(AO1:AX164,$BK165)=TRUE,IF(SEARCH(AX$1,$A165)&gt;0,TRUE,FALSE)),"")</f>
        <v/>
      </c>
      <c r="AY165" s="17" t="str">
        <f>IFERROR(AND(OR(AO1:AY164,$BK165)=TRUE,IF(SEARCH(AY$1,$A165)&gt;0,TRUE,FALSE)),"")</f>
        <v/>
      </c>
      <c r="AZ165" s="17" t="str">
        <f>IFERROR(AND(OR(AO1:AZ164,$BK165)=TRUE,IF(SEARCH(AZ$1,$A165)&gt;0,TRUE,FALSE)),"")</f>
        <v/>
      </c>
      <c r="BA165" s="17" t="str">
        <f>IFERROR(AND(OR(AO1:BA164,$BK165)=TRUE,IF(SEARCH(BA$1,$A165)&gt;0,TRUE,FALSE)),"")</f>
        <v/>
      </c>
      <c r="BB165" s="17" t="str">
        <f>IFERROR(AND(OR(AO1:BB164,$BK165)=TRUE,IF(SEARCH(BB$1,$A165)&gt;0,TRUE,FALSE)),"")</f>
        <v/>
      </c>
      <c r="BC165" s="17" t="str">
        <f>IFERROR(AND(OR(AO1:BC164,$BK165)=TRUE,IF(SEARCH(BC$1,$A165)&gt;0,TRUE,FALSE)),"")</f>
        <v/>
      </c>
      <c r="BD165" s="17" t="str">
        <f>IFERROR(AND(OR(AO1:BD164,$BK165)=TRUE,IF(SEARCH(BD$1,$A165)&gt;0,TRUE,FALSE)),"")</f>
        <v/>
      </c>
      <c r="BE165" s="17" t="str">
        <f>IFERROR(AND(OR(AO1:BE164,$BK165)=TRUE,IF(SEARCH(BE$1,$A165)&gt;0,TRUE,FALSE)),"")</f>
        <v/>
      </c>
      <c r="BF165" s="17" t="str">
        <f>IFERROR(AND(OR(AO1:BF164,$BK165)=TRUE,IF(SEARCH(BF$1,$A165)&gt;0,TRUE,FALSE)),"")</f>
        <v/>
      </c>
      <c r="BG165" s="17" t="str">
        <f>IFERROR(AND(OR(AO1:BG164,$BK165)=TRUE,IF(SEARCH(BG$1,$A165)&gt;0,TRUE,FALSE)),"")</f>
        <v/>
      </c>
      <c r="BH165" s="17" t="str">
        <f>IFERROR(AND(OR(AO1:BH164,$BK165)=TRUE,IF(SEARCH(BH$1,$A165)&gt;0,TRUE,FALSE)),"")</f>
        <v/>
      </c>
      <c r="BI165" s="17">
        <f t="shared" si="10"/>
        <v>0</v>
      </c>
      <c r="BJ165" s="17" t="b">
        <f t="shared" si="11"/>
        <v>0</v>
      </c>
      <c r="BK165" s="17" t="b">
        <f t="shared" si="12"/>
        <v>0</v>
      </c>
      <c r="BL165" s="17" t="b">
        <f t="shared" si="13"/>
        <v>0</v>
      </c>
      <c r="BM165" s="17" t="b">
        <f>IF(D165&gt;INDEX('Overview (RESPONSES REQUIRED)'!$F$60:$F$63,MATCH(E165,'Overview (RESPONSES REQUIRED)'!$B$60:$B$63,0)),FALSE,TRUE)</f>
        <v>0</v>
      </c>
      <c r="BN165" s="17" t="b">
        <f>IF(INDEX('Overview (RESPONSES REQUIRED)'!$D$60:$D$63,MATCH(E165,'Overview (RESPONSES REQUIRED)'!$B$60:$B$63,0)) = "Y", TRUE, FALSE)</f>
        <v>0</v>
      </c>
      <c r="BO165" s="17" t="str">
        <f t="shared" si="14"/>
        <v>N</v>
      </c>
    </row>
    <row r="166" spans="1:67" ht="15" x14ac:dyDescent="0.15">
      <c r="A166" s="17" t="s">
        <v>2589</v>
      </c>
      <c r="B166" s="17">
        <v>2</v>
      </c>
      <c r="C166" s="17">
        <v>2</v>
      </c>
      <c r="D166" s="17">
        <v>8</v>
      </c>
      <c r="E166" s="17" t="s">
        <v>2467</v>
      </c>
      <c r="F166" s="17" t="str">
        <f>IF('ENDC-NRCA'!S169="Y", "Y", IF('ENDC-NRCA'!S169="N", "N", 0))</f>
        <v>N</v>
      </c>
      <c r="G166" s="17" t="str">
        <f>IFERROR(AND(OR(G1:H165,$BK166)=TRUE,IF(SEARCH(G$1,$A166)&gt;0,TRUE,FALSE)),"")</f>
        <v/>
      </c>
      <c r="H166" s="17" t="b">
        <f>IFERROR(AND(OR(H1:H165,$BK166)=TRUE,IF(SEARCH(H$1,$A166)&gt;0,TRUE,FALSE)),"")</f>
        <v>0</v>
      </c>
      <c r="I166" s="17" t="str">
        <f>IFERROR(AND(OR(I1:L165,$BK166)=TRUE,IF(SEARCH(I$1,$A166)&gt;0,TRUE,FALSE)),"")</f>
        <v/>
      </c>
      <c r="J166" s="17" t="b">
        <f>IFERROR(AND(OR(J1:L165,$BK166)=TRUE,IF(SEARCH(J$1,$A166)&gt;0,TRUE,FALSE)),"")</f>
        <v>0</v>
      </c>
      <c r="K166" s="17" t="str">
        <f>IFERROR(AND(OR(K1:L165,$BK166)=TRUE,IF(SEARCH(K$1,$A166)&gt;0,TRUE,FALSE)),"")</f>
        <v/>
      </c>
      <c r="L166" s="17" t="str">
        <f>IFERROR(AND(OR(L1:L165,$BK166)=TRUE,IF(SEARCH(L$1,$A166)&gt;0,TRUE,FALSE)),"")</f>
        <v/>
      </c>
      <c r="M166" s="17" t="str">
        <f>IFERROR(AND(OR(M1:M165,$BK166)=TRUE,IF(SEARCH(M$1,$A166)&gt;0,TRUE,FALSE)),"")</f>
        <v/>
      </c>
      <c r="N166" s="17" t="str">
        <f>IFERROR(AND(OR(N1:Q165,$BK166)=TRUE,IF(SEARCH(N$1,$A166)&gt;0,TRUE,FALSE)),"")</f>
        <v/>
      </c>
      <c r="O166" s="17" t="b">
        <f>IFERROR(AND(OR(O1:Q165,$BK166)=TRUE,IF(SEARCH(O$1,$A166)&gt;0,TRUE,FALSE)),"")</f>
        <v>0</v>
      </c>
      <c r="P166" s="17" t="str">
        <f>IFERROR(AND(OR(P1:Q165,$BK166)=TRUE,IF(SEARCH(P$1,$A166)&gt;0,TRUE,FALSE)),"")</f>
        <v/>
      </c>
      <c r="Q166" s="17" t="str">
        <f>IFERROR(AND(OR(Q1:Q165,$BK166)=TRUE,IF(SEARCH(Q$1,$A166)&gt;0,TRUE,FALSE)),"")</f>
        <v/>
      </c>
      <c r="R166" s="17" t="str">
        <f>IFERROR(AND(OR(R1:S165,$BK166)=TRUE,IF(SEARCH(R$1,$A166)&gt;0,TRUE,FALSE)),"")</f>
        <v/>
      </c>
      <c r="S166" s="17" t="str">
        <f>IFERROR(AND(OR(S1:S165,$BK166)=TRUE,IF(SEARCH(S$1,$A166)&gt;0,TRUE,FALSE)),"")</f>
        <v/>
      </c>
      <c r="T166" s="17" t="str">
        <f>IFERROR(AND(OR(T1:T165,$BK166)=TRUE,IF(SEARCH(T$1,$A166)&gt;0,TRUE,FALSE)),"")</f>
        <v/>
      </c>
      <c r="U166" s="17" t="str">
        <f>IFERROR(AND(OR(U1:V165,$BK166)=TRUE,IF(SEARCH(U$1,$A166)&gt;0,TRUE,FALSE)),"")</f>
        <v/>
      </c>
      <c r="V166" s="17" t="str">
        <f>IFERROR(AND(OR(V1:V165,$BK166)=TRUE,IF(SEARCH(V$1,$A166)&gt;0,TRUE,FALSE)),"")</f>
        <v/>
      </c>
      <c r="W166" s="17" t="str">
        <f>IFERROR(AND(OR(W1:Z165,$BK166)=TRUE,IF(SEARCH(W$1,$A166)&gt;0,TRUE,FALSE)),"")</f>
        <v/>
      </c>
      <c r="X166" s="17" t="str">
        <f>IFERROR(AND(OR(X1:Z165,$BK166)=TRUE,IF(SEARCH(X$1,$A166)&gt;0,TRUE,FALSE)),"")</f>
        <v/>
      </c>
      <c r="Y166" s="17" t="str">
        <f>IFERROR(AND(OR(Y1:Z165,$BK166)=TRUE,IF(SEARCH(Y$1,$A166)&gt;0,TRUE,FALSE)),"")</f>
        <v/>
      </c>
      <c r="Z166" s="17" t="str">
        <f>IFERROR(AND(OR(Z1:Z165,$BK166)=TRUE,IF(SEARCH(Z$1,$A166)&gt;0,TRUE,FALSE)),"")</f>
        <v/>
      </c>
      <c r="AA166" s="17" t="str">
        <f>IFERROR(AND(OR(AA1:AA165,$BK166)=TRUE,IF(SEARCH(AA$1,$A166)&gt;0,TRUE,FALSE)),"")</f>
        <v/>
      </c>
      <c r="AB166" s="17" t="str">
        <f>IFERROR(AND(OR(AB1:AE165,$BK166)=TRUE,IF(SEARCH(AB$1,$A166)&gt;0,TRUE,FALSE)),"")</f>
        <v/>
      </c>
      <c r="AC166" s="17" t="b">
        <f>IFERROR(AND(OR(AC1:AE165,$BK166)=TRUE,IF(SEARCH(AC$1,$A166)&gt;0,TRUE,FALSE)),"")</f>
        <v>0</v>
      </c>
      <c r="AD166" s="17" t="str">
        <f>IFERROR(AND(OR(AD1:AE165,$BK166)=TRUE,IF(SEARCH(AD$1,$A166)&gt;0,TRUE,FALSE)),"")</f>
        <v/>
      </c>
      <c r="AE166" s="17" t="str">
        <f>IFERROR(AND(OR(AE1:AE165,$BK166)=TRUE,IF(SEARCH(AE$1,$A166)&gt;0,TRUE,FALSE)),"")</f>
        <v/>
      </c>
      <c r="AF166" s="17" t="str">
        <f>IFERROR(AND(OR(AF1:AG165,$BK166)=TRUE,IF(SEARCH(AF$1,$A166)&gt;0,TRUE,FALSE)),"")</f>
        <v/>
      </c>
      <c r="AG166" s="17" t="str">
        <f>IFERROR(AND(OR(AG1:AG165,$BK166)=TRUE,IF(SEARCH(AG$1,$A166)&gt;0,TRUE,FALSE)),"")</f>
        <v/>
      </c>
      <c r="AH166" s="17" t="str">
        <f>IFERROR(AND(OR(AH1:AH165,$BK166)=TRUE,IF(SEARCH(AH$1,$A166)&gt;0,TRUE,FALSE)),"")</f>
        <v/>
      </c>
      <c r="AI166" s="17" t="b">
        <f>IFERROR(AND(OR(AI1:AL165,$BK166)=TRUE,IF(SEARCH(AI$1,$A166)&gt;0,TRUE,FALSE)),"")</f>
        <v>0</v>
      </c>
      <c r="AJ166" s="17" t="str">
        <f>IFERROR(AND(OR(AJ1:AL165,$BK166)=TRUE,IF(SEARCH(AJ$1,$A166)&gt;0,TRUE,FALSE)),"")</f>
        <v/>
      </c>
      <c r="AK166" s="17" t="str">
        <f>IFERROR(AND(OR(AK1:AL165,$BK166)=TRUE,IF(SEARCH(AK$1,$A166)&gt;0,TRUE,FALSE)),"")</f>
        <v/>
      </c>
      <c r="AL166" s="17" t="str">
        <f>IFERROR(AND(OR(AL1:AL165,$BK166)=TRUE,IF(SEARCH(AL$1,$A166)&gt;0,TRUE,FALSE)),"")</f>
        <v/>
      </c>
      <c r="AM166" s="17" t="str">
        <f>IFERROR(AND(OR(AM1:AO165,$BK166)=TRUE,IF(SEARCH(AM$1,$A166)&gt;0,TRUE,FALSE)),"")</f>
        <v/>
      </c>
      <c r="AN166" s="17" t="str">
        <f>IFERROR(AND(OR(AN1:AO165,$BK166)=TRUE,IF(SEARCH(AN$1,$A166)&gt;0,TRUE,FALSE)),"")</f>
        <v/>
      </c>
      <c r="AO166" s="17" t="str">
        <f>IFERROR(AND(OR(AO1:AO165,$BK166)=TRUE,IF(SEARCH(AO$1,$A166)&gt;0,TRUE,FALSE)),"")</f>
        <v/>
      </c>
      <c r="AP166" s="17" t="str">
        <f>IFERROR(AND(OR(AO1:AP165,$BK166)=TRUE,IF(SEARCH(AP$1,$A166)&gt;0,TRUE,FALSE)),"")</f>
        <v/>
      </c>
      <c r="AQ166" s="17" t="str">
        <f>IFERROR(AND(OR(AO1:AQ165,$BK166)=TRUE,IF(SEARCH(AQ$1,$A166)&gt;0,TRUE,FALSE)),"")</f>
        <v/>
      </c>
      <c r="AR166" s="17" t="str">
        <f>IFERROR(AND(OR(AO1:AR165,$BK166)=TRUE,IF(SEARCH(AR$1,$A166)&gt;0,TRUE,FALSE)),"")</f>
        <v/>
      </c>
      <c r="AS166" s="17" t="str">
        <f>IFERROR(AND(OR(AO1:AS165,$BK166)=TRUE,IF(SEARCH(AS$1,$A166)&gt;0,TRUE,FALSE)),"")</f>
        <v/>
      </c>
      <c r="AT166" s="17" t="str">
        <f>IFERROR(AND(OR(AO1:AT165,$BK166)=TRUE,IF(SEARCH(AT$1,$A166)&gt;0,TRUE,FALSE)),"")</f>
        <v/>
      </c>
      <c r="AU166" s="17" t="str">
        <f>IFERROR(AND(OR(AO1:AU165,$BK166)=TRUE,IF(SEARCH(AU$1,$A166)&gt;0,TRUE,FALSE)),"")</f>
        <v/>
      </c>
      <c r="AV166" s="17" t="str">
        <f>IFERROR(AND(OR(AO1:AV165,$BK166)=TRUE,IF(SEARCH(AV$1,$A166)&gt;0,TRUE,FALSE)),"")</f>
        <v/>
      </c>
      <c r="AW166" s="17" t="str">
        <f>IFERROR(AND(OR(AO1:AW165,$BK166)=TRUE,IF(SEARCH(AW$1,$A166)&gt;0,TRUE,FALSE)),"")</f>
        <v/>
      </c>
      <c r="AX166" s="17" t="str">
        <f>IFERROR(AND(OR(AO1:AX165,$BK166)=TRUE,IF(SEARCH(AX$1,$A166)&gt;0,TRUE,FALSE)),"")</f>
        <v/>
      </c>
      <c r="AY166" s="17" t="str">
        <f>IFERROR(AND(OR(AO1:AY165,$BK166)=TRUE,IF(SEARCH(AY$1,$A166)&gt;0,TRUE,FALSE)),"")</f>
        <v/>
      </c>
      <c r="AZ166" s="17" t="str">
        <f>IFERROR(AND(OR(AO1:AZ165,$BK166)=TRUE,IF(SEARCH(AZ$1,$A166)&gt;0,TRUE,FALSE)),"")</f>
        <v/>
      </c>
      <c r="BA166" s="17" t="str">
        <f>IFERROR(AND(OR(AO1:BA165,$BK166)=TRUE,IF(SEARCH(BA$1,$A166)&gt;0,TRUE,FALSE)),"")</f>
        <v/>
      </c>
      <c r="BB166" s="17" t="str">
        <f>IFERROR(AND(OR(AO1:BB165,$BK166)=TRUE,IF(SEARCH(BB$1,$A166)&gt;0,TRUE,FALSE)),"")</f>
        <v/>
      </c>
      <c r="BC166" s="17" t="str">
        <f>IFERROR(AND(OR(AO1:BC165,$BK166)=TRUE,IF(SEARCH(BC$1,$A166)&gt;0,TRUE,FALSE)),"")</f>
        <v/>
      </c>
      <c r="BD166" s="17" t="str">
        <f>IFERROR(AND(OR(AO1:BD165,$BK166)=TRUE,IF(SEARCH(BD$1,$A166)&gt;0,TRUE,FALSE)),"")</f>
        <v/>
      </c>
      <c r="BE166" s="17" t="str">
        <f>IFERROR(AND(OR(AO1:BE165,$BK166)=TRUE,IF(SEARCH(BE$1,$A166)&gt;0,TRUE,FALSE)),"")</f>
        <v/>
      </c>
      <c r="BF166" s="17" t="str">
        <f>IFERROR(AND(OR(AO1:BF165,$BK166)=TRUE,IF(SEARCH(BF$1,$A166)&gt;0,TRUE,FALSE)),"")</f>
        <v/>
      </c>
      <c r="BG166" s="17" t="str">
        <f>IFERROR(AND(OR(AO1:BG165,$BK166)=TRUE,IF(SEARCH(BG$1,$A166)&gt;0,TRUE,FALSE)),"")</f>
        <v/>
      </c>
      <c r="BH166" s="17" t="str">
        <f>IFERROR(AND(OR(AO1:BH165,$BK166)=TRUE,IF(SEARCH(BH$1,$A166)&gt;0,TRUE,FALSE)),"")</f>
        <v/>
      </c>
      <c r="BI166" s="17">
        <f t="shared" si="10"/>
        <v>0</v>
      </c>
      <c r="BJ166" s="17" t="b">
        <f t="shared" si="11"/>
        <v>0</v>
      </c>
      <c r="BK166" s="17" t="b">
        <f t="shared" si="12"/>
        <v>0</v>
      </c>
      <c r="BL166" s="17" t="b">
        <f t="shared" si="13"/>
        <v>0</v>
      </c>
      <c r="BM166" s="17" t="b">
        <f>IF(D166&gt;INDEX('Overview (RESPONSES REQUIRED)'!$F$60:$F$63,MATCH(E166,'Overview (RESPONSES REQUIRED)'!$B$60:$B$63,0)),FALSE,TRUE)</f>
        <v>0</v>
      </c>
      <c r="BN166" s="17" t="b">
        <f>IF(INDEX('Overview (RESPONSES REQUIRED)'!$D$60:$D$63,MATCH(E166,'Overview (RESPONSES REQUIRED)'!$B$60:$B$63,0)) = "Y", TRUE, FALSE)</f>
        <v>0</v>
      </c>
      <c r="BO166" s="17" t="str">
        <f t="shared" si="14"/>
        <v>N</v>
      </c>
    </row>
    <row r="167" spans="1:67" ht="15" x14ac:dyDescent="0.15">
      <c r="A167" s="17" t="s">
        <v>2590</v>
      </c>
      <c r="B167" s="17">
        <v>2</v>
      </c>
      <c r="C167" s="17">
        <v>2</v>
      </c>
      <c r="D167" s="17">
        <v>8</v>
      </c>
      <c r="E167" s="17" t="s">
        <v>2424</v>
      </c>
      <c r="F167" s="17" t="str">
        <f>IF('ENDC-NRCA'!S170="Y", "Y", IF('ENDC-NRCA'!S170="N", "N", 0))</f>
        <v>N</v>
      </c>
      <c r="G167" s="17" t="str">
        <f>IFERROR(AND(OR(G1:H166,$BK167)=TRUE,IF(SEARCH(G$1,$A167)&gt;0,TRUE,FALSE)),"")</f>
        <v/>
      </c>
      <c r="H167" s="17" t="str">
        <f>IFERROR(AND(OR(H1:H166,$BK167)=TRUE,IF(SEARCH(H$1,$A167)&gt;0,TRUE,FALSE)),"")</f>
        <v/>
      </c>
      <c r="I167" s="17" t="str">
        <f>IFERROR(AND(OR(I1:L166,$BK167)=TRUE,IF(SEARCH(I$1,$A167)&gt;0,TRUE,FALSE)),"")</f>
        <v/>
      </c>
      <c r="J167" s="17" t="str">
        <f>IFERROR(AND(OR(J1:L166,$BK167)=TRUE,IF(SEARCH(J$1,$A167)&gt;0,TRUE,FALSE)),"")</f>
        <v/>
      </c>
      <c r="K167" s="17" t="b">
        <f>IFERROR(AND(OR(K1:L166,$BK167)=TRUE,IF(SEARCH(K$1,$A167)&gt;0,TRUE,FALSE)),"")</f>
        <v>0</v>
      </c>
      <c r="L167" s="17" t="str">
        <f>IFERROR(AND(OR(L1:L166,$BK167)=TRUE,IF(SEARCH(L$1,$A167)&gt;0,TRUE,FALSE)),"")</f>
        <v/>
      </c>
      <c r="M167" s="17" t="b">
        <f>IFERROR(AND(OR(M1:M166,$BK167)=TRUE,IF(SEARCH(M$1,$A167)&gt;0,TRUE,FALSE)),"")</f>
        <v>0</v>
      </c>
      <c r="N167" s="17" t="str">
        <f>IFERROR(AND(OR(N1:Q166,$BK167)=TRUE,IF(SEARCH(N$1,$A167)&gt;0,TRUE,FALSE)),"")</f>
        <v/>
      </c>
      <c r="O167" s="17" t="str">
        <f>IFERROR(AND(OR(O1:Q166,$BK167)=TRUE,IF(SEARCH(O$1,$A167)&gt;0,TRUE,FALSE)),"")</f>
        <v/>
      </c>
      <c r="P167" s="17" t="b">
        <f>IFERROR(AND(OR(P1:Q166,$BK167)=TRUE,IF(SEARCH(P$1,$A167)&gt;0,TRUE,FALSE)),"")</f>
        <v>0</v>
      </c>
      <c r="Q167" s="17" t="str">
        <f>IFERROR(AND(OR(Q1:Q166,$BK167)=TRUE,IF(SEARCH(Q$1,$A167)&gt;0,TRUE,FALSE)),"")</f>
        <v/>
      </c>
      <c r="R167" s="17" t="str">
        <f>IFERROR(AND(OR(R1:S166,$BK167)=TRUE,IF(SEARCH(R$1,$A167)&gt;0,TRUE,FALSE)),"")</f>
        <v/>
      </c>
      <c r="S167" s="17" t="str">
        <f>IFERROR(AND(OR(S1:S166,$BK167)=TRUE,IF(SEARCH(S$1,$A167)&gt;0,TRUE,FALSE)),"")</f>
        <v/>
      </c>
      <c r="T167" s="17" t="str">
        <f>IFERROR(AND(OR(T1:T166,$BK167)=TRUE,IF(SEARCH(T$1,$A167)&gt;0,TRUE,FALSE)),"")</f>
        <v/>
      </c>
      <c r="U167" s="17" t="str">
        <f>IFERROR(AND(OR(U1:V166,$BK167)=TRUE,IF(SEARCH(U$1,$A167)&gt;0,TRUE,FALSE)),"")</f>
        <v/>
      </c>
      <c r="V167" s="17" t="str">
        <f>IFERROR(AND(OR(V1:V166,$BK167)=TRUE,IF(SEARCH(V$1,$A167)&gt;0,TRUE,FALSE)),"")</f>
        <v/>
      </c>
      <c r="W167" s="17" t="str">
        <f>IFERROR(AND(OR(W1:Z166,$BK167)=TRUE,IF(SEARCH(W$1,$A167)&gt;0,TRUE,FALSE)),"")</f>
        <v/>
      </c>
      <c r="X167" s="17" t="str">
        <f>IFERROR(AND(OR(X1:Z166,$BK167)=TRUE,IF(SEARCH(X$1,$A167)&gt;0,TRUE,FALSE)),"")</f>
        <v/>
      </c>
      <c r="Y167" s="17" t="str">
        <f>IFERROR(AND(OR(Y1:Z166,$BK167)=TRUE,IF(SEARCH(Y$1,$A167)&gt;0,TRUE,FALSE)),"")</f>
        <v/>
      </c>
      <c r="Z167" s="17" t="str">
        <f>IFERROR(AND(OR(Z1:Z166,$BK167)=TRUE,IF(SEARCH(Z$1,$A167)&gt;0,TRUE,FALSE)),"")</f>
        <v/>
      </c>
      <c r="AA167" s="17" t="b">
        <f>IFERROR(AND(OR(AA1:AA166,$BK167)=TRUE,IF(SEARCH(AA$1,$A167)&gt;0,TRUE,FALSE)),"")</f>
        <v>0</v>
      </c>
      <c r="AB167" s="17" t="str">
        <f>IFERROR(AND(OR(AB1:AE166,$BK167)=TRUE,IF(SEARCH(AB$1,$A167)&gt;0,TRUE,FALSE)),"")</f>
        <v/>
      </c>
      <c r="AC167" s="17" t="str">
        <f>IFERROR(AND(OR(AC1:AE166,$BK167)=TRUE,IF(SEARCH(AC$1,$A167)&gt;0,TRUE,FALSE)),"")</f>
        <v/>
      </c>
      <c r="AD167" s="17" t="str">
        <f>IFERROR(AND(OR(AD1:AE166,$BK167)=TRUE,IF(SEARCH(AD$1,$A167)&gt;0,TRUE,FALSE)),"")</f>
        <v/>
      </c>
      <c r="AE167" s="17" t="str">
        <f>IFERROR(AND(OR(AE1:AE166,$BK167)=TRUE,IF(SEARCH(AE$1,$A167)&gt;0,TRUE,FALSE)),"")</f>
        <v/>
      </c>
      <c r="AF167" s="17" t="str">
        <f>IFERROR(AND(OR(AF1:AG166,$BK167)=TRUE,IF(SEARCH(AF$1,$A167)&gt;0,TRUE,FALSE)),"")</f>
        <v/>
      </c>
      <c r="AG167" s="17" t="str">
        <f>IFERROR(AND(OR(AG1:AG166,$BK167)=TRUE,IF(SEARCH(AG$1,$A167)&gt;0,TRUE,FALSE)),"")</f>
        <v/>
      </c>
      <c r="AH167" s="17" t="str">
        <f>IFERROR(AND(OR(AH1:AH166,$BK167)=TRUE,IF(SEARCH(AH$1,$A167)&gt;0,TRUE,FALSE)),"")</f>
        <v/>
      </c>
      <c r="AI167" s="17" t="b">
        <f>IFERROR(AND(OR(AI1:AL166,$BK167)=TRUE,IF(SEARCH(AI$1,$A167)&gt;0,TRUE,FALSE)),"")</f>
        <v>0</v>
      </c>
      <c r="AJ167" s="17" t="str">
        <f>IFERROR(AND(OR(AJ1:AL166,$BK167)=TRUE,IF(SEARCH(AJ$1,$A167)&gt;0,TRUE,FALSE)),"")</f>
        <v/>
      </c>
      <c r="AK167" s="17" t="str">
        <f>IFERROR(AND(OR(AK1:AL166,$BK167)=TRUE,IF(SEARCH(AK$1,$A167)&gt;0,TRUE,FALSE)),"")</f>
        <v/>
      </c>
      <c r="AL167" s="17" t="str">
        <f>IFERROR(AND(OR(AL1:AL166,$BK167)=TRUE,IF(SEARCH(AL$1,$A167)&gt;0,TRUE,FALSE)),"")</f>
        <v/>
      </c>
      <c r="AM167" s="17" t="str">
        <f>IFERROR(AND(OR(AM1:AO166,$BK167)=TRUE,IF(SEARCH(AM$1,$A167)&gt;0,TRUE,FALSE)),"")</f>
        <v/>
      </c>
      <c r="AN167" s="17" t="str">
        <f>IFERROR(AND(OR(AN1:AO166,$BK167)=TRUE,IF(SEARCH(AN$1,$A167)&gt;0,TRUE,FALSE)),"")</f>
        <v/>
      </c>
      <c r="AO167" s="17" t="str">
        <f>IFERROR(AND(OR(AO1:AO166,$BK167)=TRUE,IF(SEARCH(AO$1,$A167)&gt;0,TRUE,FALSE)),"")</f>
        <v/>
      </c>
      <c r="AP167" s="17" t="str">
        <f>IFERROR(AND(OR(AO1:AP166,$BK167)=TRUE,IF(SEARCH(AP$1,$A167)&gt;0,TRUE,FALSE)),"")</f>
        <v/>
      </c>
      <c r="AQ167" s="17" t="str">
        <f>IFERROR(AND(OR(AO1:AQ166,$BK167)=TRUE,IF(SEARCH(AQ$1,$A167)&gt;0,TRUE,FALSE)),"")</f>
        <v/>
      </c>
      <c r="AR167" s="17" t="str">
        <f>IFERROR(AND(OR(AO1:AR166,$BK167)=TRUE,IF(SEARCH(AR$1,$A167)&gt;0,TRUE,FALSE)),"")</f>
        <v/>
      </c>
      <c r="AS167" s="17" t="str">
        <f>IFERROR(AND(OR(AO1:AS166,$BK167)=TRUE,IF(SEARCH(AS$1,$A167)&gt;0,TRUE,FALSE)),"")</f>
        <v/>
      </c>
      <c r="AT167" s="17" t="str">
        <f>IFERROR(AND(OR(AO1:AT166,$BK167)=TRUE,IF(SEARCH(AT$1,$A167)&gt;0,TRUE,FALSE)),"")</f>
        <v/>
      </c>
      <c r="AU167" s="17" t="str">
        <f>IFERROR(AND(OR(AO1:AU166,$BK167)=TRUE,IF(SEARCH(AU$1,$A167)&gt;0,TRUE,FALSE)),"")</f>
        <v/>
      </c>
      <c r="AV167" s="17" t="str">
        <f>IFERROR(AND(OR(AO1:AV166,$BK167)=TRUE,IF(SEARCH(AV$1,$A167)&gt;0,TRUE,FALSE)),"")</f>
        <v/>
      </c>
      <c r="AW167" s="17" t="str">
        <f>IFERROR(AND(OR(AO1:AW166,$BK167)=TRUE,IF(SEARCH(AW$1,$A167)&gt;0,TRUE,FALSE)),"")</f>
        <v/>
      </c>
      <c r="AX167" s="17" t="str">
        <f>IFERROR(AND(OR(AO1:AX166,$BK167)=TRUE,IF(SEARCH(AX$1,$A167)&gt;0,TRUE,FALSE)),"")</f>
        <v/>
      </c>
      <c r="AY167" s="17" t="str">
        <f>IFERROR(AND(OR(AO1:AY166,$BK167)=TRUE,IF(SEARCH(AY$1,$A167)&gt;0,TRUE,FALSE)),"")</f>
        <v/>
      </c>
      <c r="AZ167" s="17" t="str">
        <f>IFERROR(AND(OR(AO1:AZ166,$BK167)=TRUE,IF(SEARCH(AZ$1,$A167)&gt;0,TRUE,FALSE)),"")</f>
        <v/>
      </c>
      <c r="BA167" s="17" t="str">
        <f>IFERROR(AND(OR(AO1:BA166,$BK167)=TRUE,IF(SEARCH(BA$1,$A167)&gt;0,TRUE,FALSE)),"")</f>
        <v/>
      </c>
      <c r="BB167" s="17" t="str">
        <f>IFERROR(AND(OR(AO1:BB166,$BK167)=TRUE,IF(SEARCH(BB$1,$A167)&gt;0,TRUE,FALSE)),"")</f>
        <v/>
      </c>
      <c r="BC167" s="17" t="str">
        <f>IFERROR(AND(OR(AO1:BC166,$BK167)=TRUE,IF(SEARCH(BC$1,$A167)&gt;0,TRUE,FALSE)),"")</f>
        <v/>
      </c>
      <c r="BD167" s="17" t="str">
        <f>IFERROR(AND(OR(AO1:BD166,$BK167)=TRUE,IF(SEARCH(BD$1,$A167)&gt;0,TRUE,FALSE)),"")</f>
        <v/>
      </c>
      <c r="BE167" s="17" t="str">
        <f>IFERROR(AND(OR(AO1:BE166,$BK167)=TRUE,IF(SEARCH(BE$1,$A167)&gt;0,TRUE,FALSE)),"")</f>
        <v/>
      </c>
      <c r="BF167" s="17" t="str">
        <f>IFERROR(AND(OR(AO1:BF166,$BK167)=TRUE,IF(SEARCH(BF$1,$A167)&gt;0,TRUE,FALSE)),"")</f>
        <v/>
      </c>
      <c r="BG167" s="17" t="str">
        <f>IFERROR(AND(OR(AO1:BG166,$BK167)=TRUE,IF(SEARCH(BG$1,$A167)&gt;0,TRUE,FALSE)),"")</f>
        <v/>
      </c>
      <c r="BH167" s="17" t="str">
        <f>IFERROR(AND(OR(AO1:BH166,$BK167)=TRUE,IF(SEARCH(BH$1,$A167)&gt;0,TRUE,FALSE)),"")</f>
        <v/>
      </c>
      <c r="BI167" s="17">
        <f t="shared" si="10"/>
        <v>0</v>
      </c>
      <c r="BJ167" s="17" t="b">
        <f t="shared" si="11"/>
        <v>0</v>
      </c>
      <c r="BK167" s="17" t="b">
        <f t="shared" si="12"/>
        <v>0</v>
      </c>
      <c r="BL167" s="17" t="b">
        <f t="shared" si="13"/>
        <v>0</v>
      </c>
      <c r="BM167" s="17" t="b">
        <f>IF(D167&gt;INDEX('Overview (RESPONSES REQUIRED)'!$F$60:$F$63,MATCH(E167,'Overview (RESPONSES REQUIRED)'!$B$60:$B$63,0)),FALSE,TRUE)</f>
        <v>0</v>
      </c>
      <c r="BN167" s="17" t="b">
        <f>IF(INDEX('Overview (RESPONSES REQUIRED)'!$D$60:$D$63,MATCH(E167,'Overview (RESPONSES REQUIRED)'!$B$60:$B$63,0)) = "Y", TRUE, FALSE)</f>
        <v>0</v>
      </c>
      <c r="BO167" s="17" t="str">
        <f t="shared" si="14"/>
        <v>N</v>
      </c>
    </row>
    <row r="168" spans="1:67" ht="15" x14ac:dyDescent="0.15">
      <c r="A168" s="17" t="s">
        <v>2591</v>
      </c>
      <c r="B168" s="17">
        <v>2</v>
      </c>
      <c r="C168" s="17">
        <v>2</v>
      </c>
      <c r="D168" s="17">
        <v>8</v>
      </c>
      <c r="E168" s="17" t="s">
        <v>2458</v>
      </c>
      <c r="F168" s="17" t="str">
        <f>IF('ENDC-NRCA'!S171="Y", "Y", IF('ENDC-NRCA'!S171="N", "N", 0))</f>
        <v>N</v>
      </c>
      <c r="G168" s="17" t="str">
        <f>IFERROR(AND(OR(G1:H167,$BK168)=TRUE,IF(SEARCH(G$1,$A168)&gt;0,TRUE,FALSE)),"")</f>
        <v/>
      </c>
      <c r="H168" s="17" t="str">
        <f>IFERROR(AND(OR(H1:H167,$BK168)=TRUE,IF(SEARCH(H$1,$A168)&gt;0,TRUE,FALSE)),"")</f>
        <v/>
      </c>
      <c r="I168" s="17" t="str">
        <f>IFERROR(AND(OR(I1:L167,$BK168)=TRUE,IF(SEARCH(I$1,$A168)&gt;0,TRUE,FALSE)),"")</f>
        <v/>
      </c>
      <c r="J168" s="17" t="str">
        <f>IFERROR(AND(OR(J1:L167,$BK168)=TRUE,IF(SEARCH(J$1,$A168)&gt;0,TRUE,FALSE)),"")</f>
        <v/>
      </c>
      <c r="K168" s="17" t="b">
        <f>IFERROR(AND(OR(K1:L167,$BK168)=TRUE,IF(SEARCH(K$1,$A168)&gt;0,TRUE,FALSE)),"")</f>
        <v>0</v>
      </c>
      <c r="L168" s="17" t="str">
        <f>IFERROR(AND(OR(L1:L167,$BK168)=TRUE,IF(SEARCH(L$1,$A168)&gt;0,TRUE,FALSE)),"")</f>
        <v/>
      </c>
      <c r="M168" s="17" t="str">
        <f>IFERROR(AND(OR(M1:M167,$BK168)=TRUE,IF(SEARCH(M$1,$A168)&gt;0,TRUE,FALSE)),"")</f>
        <v/>
      </c>
      <c r="N168" s="17" t="str">
        <f>IFERROR(AND(OR(N1:Q167,$BK168)=TRUE,IF(SEARCH(N$1,$A168)&gt;0,TRUE,FALSE)),"")</f>
        <v/>
      </c>
      <c r="O168" s="17" t="str">
        <f>IFERROR(AND(OR(O1:Q167,$BK168)=TRUE,IF(SEARCH(O$1,$A168)&gt;0,TRUE,FALSE)),"")</f>
        <v/>
      </c>
      <c r="P168" s="17" t="b">
        <f>IFERROR(AND(OR(P1:Q167,$BK168)=TRUE,IF(SEARCH(P$1,$A168)&gt;0,TRUE,FALSE)),"")</f>
        <v>0</v>
      </c>
      <c r="Q168" s="17" t="str">
        <f>IFERROR(AND(OR(Q1:Q167,$BK168)=TRUE,IF(SEARCH(Q$1,$A168)&gt;0,TRUE,FALSE)),"")</f>
        <v/>
      </c>
      <c r="R168" s="17" t="b">
        <f>IFERROR(AND(OR(R1:S167,$BK168)=TRUE,IF(SEARCH(R$1,$A168)&gt;0,TRUE,FALSE)),"")</f>
        <v>0</v>
      </c>
      <c r="S168" s="17" t="str">
        <f>IFERROR(AND(OR(S1:S167,$BK168)=TRUE,IF(SEARCH(S$1,$A168)&gt;0,TRUE,FALSE)),"")</f>
        <v/>
      </c>
      <c r="T168" s="17" t="str">
        <f>IFERROR(AND(OR(T1:T167,$BK168)=TRUE,IF(SEARCH(T$1,$A168)&gt;0,TRUE,FALSE)),"")</f>
        <v/>
      </c>
      <c r="U168" s="17" t="str">
        <f>IFERROR(AND(OR(U1:V167,$BK168)=TRUE,IF(SEARCH(U$1,$A168)&gt;0,TRUE,FALSE)),"")</f>
        <v/>
      </c>
      <c r="V168" s="17" t="str">
        <f>IFERROR(AND(OR(V1:V167,$BK168)=TRUE,IF(SEARCH(V$1,$A168)&gt;0,TRUE,FALSE)),"")</f>
        <v/>
      </c>
      <c r="W168" s="17" t="str">
        <f>IFERROR(AND(OR(W1:Z167,$BK168)=TRUE,IF(SEARCH(W$1,$A168)&gt;0,TRUE,FALSE)),"")</f>
        <v/>
      </c>
      <c r="X168" s="17" t="str">
        <f>IFERROR(AND(OR(X1:Z167,$BK168)=TRUE,IF(SEARCH(X$1,$A168)&gt;0,TRUE,FALSE)),"")</f>
        <v/>
      </c>
      <c r="Y168" s="17" t="str">
        <f>IFERROR(AND(OR(Y1:Z167,$BK168)=TRUE,IF(SEARCH(Y$1,$A168)&gt;0,TRUE,FALSE)),"")</f>
        <v/>
      </c>
      <c r="Z168" s="17" t="str">
        <f>IFERROR(AND(OR(Z1:Z167,$BK168)=TRUE,IF(SEARCH(Z$1,$A168)&gt;0,TRUE,FALSE)),"")</f>
        <v/>
      </c>
      <c r="AA168" s="17" t="str">
        <f>IFERROR(AND(OR(AA1:AA167,$BK168)=TRUE,IF(SEARCH(AA$1,$A168)&gt;0,TRUE,FALSE)),"")</f>
        <v/>
      </c>
      <c r="AB168" s="17" t="str">
        <f>IFERROR(AND(OR(AB1:AE167,$BK168)=TRUE,IF(SEARCH(AB$1,$A168)&gt;0,TRUE,FALSE)),"")</f>
        <v/>
      </c>
      <c r="AC168" s="17" t="str">
        <f>IFERROR(AND(OR(AC1:AE167,$BK168)=TRUE,IF(SEARCH(AC$1,$A168)&gt;0,TRUE,FALSE)),"")</f>
        <v/>
      </c>
      <c r="AD168" s="17" t="str">
        <f>IFERROR(AND(OR(AD1:AE167,$BK168)=TRUE,IF(SEARCH(AD$1,$A168)&gt;0,TRUE,FALSE)),"")</f>
        <v/>
      </c>
      <c r="AE168" s="17" t="str">
        <f>IFERROR(AND(OR(AE1:AE167,$BK168)=TRUE,IF(SEARCH(AE$1,$A168)&gt;0,TRUE,FALSE)),"")</f>
        <v/>
      </c>
      <c r="AF168" s="17" t="b">
        <f>IFERROR(AND(OR(AF1:AG167,$BK168)=TRUE,IF(SEARCH(AF$1,$A168)&gt;0,TRUE,FALSE)),"")</f>
        <v>0</v>
      </c>
      <c r="AG168" s="17" t="str">
        <f>IFERROR(AND(OR(AG1:AG167,$BK168)=TRUE,IF(SEARCH(AG$1,$A168)&gt;0,TRUE,FALSE)),"")</f>
        <v/>
      </c>
      <c r="AH168" s="17" t="str">
        <f>IFERROR(AND(OR(AH1:AH167,$BK168)=TRUE,IF(SEARCH(AH$1,$A168)&gt;0,TRUE,FALSE)),"")</f>
        <v/>
      </c>
      <c r="AI168" s="17" t="b">
        <f>IFERROR(AND(OR(AI1:AL167,$BK168)=TRUE,IF(SEARCH(AI$1,$A168)&gt;0,TRUE,FALSE)),"")</f>
        <v>0</v>
      </c>
      <c r="AJ168" s="17" t="str">
        <f>IFERROR(AND(OR(AJ1:AL167,$BK168)=TRUE,IF(SEARCH(AJ$1,$A168)&gt;0,TRUE,FALSE)),"")</f>
        <v/>
      </c>
      <c r="AK168" s="17" t="str">
        <f>IFERROR(AND(OR(AK1:AL167,$BK168)=TRUE,IF(SEARCH(AK$1,$A168)&gt;0,TRUE,FALSE)),"")</f>
        <v/>
      </c>
      <c r="AL168" s="17" t="str">
        <f>IFERROR(AND(OR(AL1:AL167,$BK168)=TRUE,IF(SEARCH(AL$1,$A168)&gt;0,TRUE,FALSE)),"")</f>
        <v/>
      </c>
      <c r="AM168" s="17" t="str">
        <f>IFERROR(AND(OR(AM1:AO167,$BK168)=TRUE,IF(SEARCH(AM$1,$A168)&gt;0,TRUE,FALSE)),"")</f>
        <v/>
      </c>
      <c r="AN168" s="17" t="str">
        <f>IFERROR(AND(OR(AN1:AO167,$BK168)=TRUE,IF(SEARCH(AN$1,$A168)&gt;0,TRUE,FALSE)),"")</f>
        <v/>
      </c>
      <c r="AO168" s="17" t="str">
        <f>IFERROR(AND(OR(AO1:AO167,$BK168)=TRUE,IF(SEARCH(AO$1,$A168)&gt;0,TRUE,FALSE)),"")</f>
        <v/>
      </c>
      <c r="AP168" s="17" t="str">
        <f>IFERROR(AND(OR(AO1:AP167,$BK168)=TRUE,IF(SEARCH(AP$1,$A168)&gt;0,TRUE,FALSE)),"")</f>
        <v/>
      </c>
      <c r="AQ168" s="17" t="str">
        <f>IFERROR(AND(OR(AO1:AQ167,$BK168)=TRUE,IF(SEARCH(AQ$1,$A168)&gt;0,TRUE,FALSE)),"")</f>
        <v/>
      </c>
      <c r="AR168" s="17" t="str">
        <f>IFERROR(AND(OR(AO1:AR167,$BK168)=TRUE,IF(SEARCH(AR$1,$A168)&gt;0,TRUE,FALSE)),"")</f>
        <v/>
      </c>
      <c r="AS168" s="17" t="str">
        <f>IFERROR(AND(OR(AO1:AS167,$BK168)=TRUE,IF(SEARCH(AS$1,$A168)&gt;0,TRUE,FALSE)),"")</f>
        <v/>
      </c>
      <c r="AT168" s="17" t="str">
        <f>IFERROR(AND(OR(AO1:AT167,$BK168)=TRUE,IF(SEARCH(AT$1,$A168)&gt;0,TRUE,FALSE)),"")</f>
        <v/>
      </c>
      <c r="AU168" s="17" t="str">
        <f>IFERROR(AND(OR(AO1:AU167,$BK168)=TRUE,IF(SEARCH(AU$1,$A168)&gt;0,TRUE,FALSE)),"")</f>
        <v/>
      </c>
      <c r="AV168" s="17" t="str">
        <f>IFERROR(AND(OR(AO1:AV167,$BK168)=TRUE,IF(SEARCH(AV$1,$A168)&gt;0,TRUE,FALSE)),"")</f>
        <v/>
      </c>
      <c r="AW168" s="17" t="str">
        <f>IFERROR(AND(OR(AO1:AW167,$BK168)=TRUE,IF(SEARCH(AW$1,$A168)&gt;0,TRUE,FALSE)),"")</f>
        <v/>
      </c>
      <c r="AX168" s="17" t="str">
        <f>IFERROR(AND(OR(AO1:AX167,$BK168)=TRUE,IF(SEARCH(AX$1,$A168)&gt;0,TRUE,FALSE)),"")</f>
        <v/>
      </c>
      <c r="AY168" s="17" t="str">
        <f>IFERROR(AND(OR(AO1:AY167,$BK168)=TRUE,IF(SEARCH(AY$1,$A168)&gt;0,TRUE,FALSE)),"")</f>
        <v/>
      </c>
      <c r="AZ168" s="17" t="str">
        <f>IFERROR(AND(OR(AO1:AZ167,$BK168)=TRUE,IF(SEARCH(AZ$1,$A168)&gt;0,TRUE,FALSE)),"")</f>
        <v/>
      </c>
      <c r="BA168" s="17" t="str">
        <f>IFERROR(AND(OR(AO1:BA167,$BK168)=TRUE,IF(SEARCH(BA$1,$A168)&gt;0,TRUE,FALSE)),"")</f>
        <v/>
      </c>
      <c r="BB168" s="17" t="str">
        <f>IFERROR(AND(OR(AO1:BB167,$BK168)=TRUE,IF(SEARCH(BB$1,$A168)&gt;0,TRUE,FALSE)),"")</f>
        <v/>
      </c>
      <c r="BC168" s="17" t="str">
        <f>IFERROR(AND(OR(AO1:BC167,$BK168)=TRUE,IF(SEARCH(BC$1,$A168)&gt;0,TRUE,FALSE)),"")</f>
        <v/>
      </c>
      <c r="BD168" s="17" t="str">
        <f>IFERROR(AND(OR(AO1:BD167,$BK168)=TRUE,IF(SEARCH(BD$1,$A168)&gt;0,TRUE,FALSE)),"")</f>
        <v/>
      </c>
      <c r="BE168" s="17" t="str">
        <f>IFERROR(AND(OR(AO1:BE167,$BK168)=TRUE,IF(SEARCH(BE$1,$A168)&gt;0,TRUE,FALSE)),"")</f>
        <v/>
      </c>
      <c r="BF168" s="17" t="str">
        <f>IFERROR(AND(OR(AO1:BF167,$BK168)=TRUE,IF(SEARCH(BF$1,$A168)&gt;0,TRUE,FALSE)),"")</f>
        <v/>
      </c>
      <c r="BG168" s="17" t="str">
        <f>IFERROR(AND(OR(AO1:BG167,$BK168)=TRUE,IF(SEARCH(BG$1,$A168)&gt;0,TRUE,FALSE)),"")</f>
        <v/>
      </c>
      <c r="BH168" s="17" t="str">
        <f>IFERROR(AND(OR(AO1:BH167,$BK168)=TRUE,IF(SEARCH(BH$1,$A168)&gt;0,TRUE,FALSE)),"")</f>
        <v/>
      </c>
      <c r="BI168" s="17">
        <f t="shared" si="10"/>
        <v>0</v>
      </c>
      <c r="BJ168" s="17" t="b">
        <f t="shared" si="11"/>
        <v>0</v>
      </c>
      <c r="BK168" s="17" t="b">
        <f t="shared" si="12"/>
        <v>0</v>
      </c>
      <c r="BL168" s="17" t="b">
        <f t="shared" si="13"/>
        <v>0</v>
      </c>
      <c r="BM168" s="17" t="b">
        <f>IF(D168&gt;INDEX('Overview (RESPONSES REQUIRED)'!$F$60:$F$63,MATCH(E168,'Overview (RESPONSES REQUIRED)'!$B$60:$B$63,0)),FALSE,TRUE)</f>
        <v>0</v>
      </c>
      <c r="BN168" s="17" t="b">
        <f>IF(INDEX('Overview (RESPONSES REQUIRED)'!$D$60:$D$63,MATCH(E168,'Overview (RESPONSES REQUIRED)'!$B$60:$B$63,0)) = "Y", TRUE, FALSE)</f>
        <v>0</v>
      </c>
      <c r="BO168" s="17" t="str">
        <f t="shared" si="14"/>
        <v>N</v>
      </c>
    </row>
    <row r="169" spans="1:67" ht="15" x14ac:dyDescent="0.15">
      <c r="A169" s="17" t="s">
        <v>2592</v>
      </c>
      <c r="B169" s="17">
        <v>2</v>
      </c>
      <c r="C169" s="17">
        <v>2</v>
      </c>
      <c r="D169" s="17">
        <v>6</v>
      </c>
      <c r="E169" s="17" t="s">
        <v>2467</v>
      </c>
      <c r="F169" s="17" t="str">
        <f>IF('ENDC-NRCA'!S172="Y", "Y", IF('ENDC-NRCA'!S172="N", "N", 0))</f>
        <v>N</v>
      </c>
      <c r="G169" s="17" t="b">
        <f>IFERROR(AND(OR(G1:H168,$BK169)=TRUE,IF(SEARCH(G$1,$A169)&gt;0,TRUE,FALSE)),"")</f>
        <v>0</v>
      </c>
      <c r="H169" s="17" t="str">
        <f>IFERROR(AND(OR(H1:H168,$BK169)=TRUE,IF(SEARCH(H$1,$A169)&gt;0,TRUE,FALSE)),"")</f>
        <v/>
      </c>
      <c r="I169" s="17" t="str">
        <f>IFERROR(AND(OR(I1:L168,$BK169)=TRUE,IF(SEARCH(I$1,$A169)&gt;0,TRUE,FALSE)),"")</f>
        <v/>
      </c>
      <c r="J169" s="17" t="str">
        <f>IFERROR(AND(OR(J1:L168,$BK169)=TRUE,IF(SEARCH(J$1,$A169)&gt;0,TRUE,FALSE)),"")</f>
        <v/>
      </c>
      <c r="K169" s="17" t="b">
        <f>IFERROR(AND(OR(K1:L168,$BK169)=TRUE,IF(SEARCH(K$1,$A169)&gt;0,TRUE,FALSE)),"")</f>
        <v>0</v>
      </c>
      <c r="L169" s="17" t="str">
        <f>IFERROR(AND(OR(L1:L168,$BK169)=TRUE,IF(SEARCH(L$1,$A169)&gt;0,TRUE,FALSE)),"")</f>
        <v/>
      </c>
      <c r="M169" s="17" t="str">
        <f>IFERROR(AND(OR(M1:M168,$BK169)=TRUE,IF(SEARCH(M$1,$A169)&gt;0,TRUE,FALSE)),"")</f>
        <v/>
      </c>
      <c r="N169" s="17" t="str">
        <f>IFERROR(AND(OR(N1:Q168,$BK169)=TRUE,IF(SEARCH(N$1,$A169)&gt;0,TRUE,FALSE)),"")</f>
        <v/>
      </c>
      <c r="O169" s="17" t="b">
        <f>IFERROR(AND(OR(O1:Q168,$BK169)=TRUE,IF(SEARCH(O$1,$A169)&gt;0,TRUE,FALSE)),"")</f>
        <v>0</v>
      </c>
      <c r="P169" s="17" t="str">
        <f>IFERROR(AND(OR(P1:Q168,$BK169)=TRUE,IF(SEARCH(P$1,$A169)&gt;0,TRUE,FALSE)),"")</f>
        <v/>
      </c>
      <c r="Q169" s="17" t="str">
        <f>IFERROR(AND(OR(Q1:Q168,$BK169)=TRUE,IF(SEARCH(Q$1,$A169)&gt;0,TRUE,FALSE)),"")</f>
        <v/>
      </c>
      <c r="R169" s="17" t="str">
        <f>IFERROR(AND(OR(R1:S168,$BK169)=TRUE,IF(SEARCH(R$1,$A169)&gt;0,TRUE,FALSE)),"")</f>
        <v/>
      </c>
      <c r="S169" s="17" t="str">
        <f>IFERROR(AND(OR(S1:S168,$BK169)=TRUE,IF(SEARCH(S$1,$A169)&gt;0,TRUE,FALSE)),"")</f>
        <v/>
      </c>
      <c r="T169" s="17" t="str">
        <f>IFERROR(AND(OR(T1:T168,$BK169)=TRUE,IF(SEARCH(T$1,$A169)&gt;0,TRUE,FALSE)),"")</f>
        <v/>
      </c>
      <c r="U169" s="17" t="str">
        <f>IFERROR(AND(OR(U1:V168,$BK169)=TRUE,IF(SEARCH(U$1,$A169)&gt;0,TRUE,FALSE)),"")</f>
        <v/>
      </c>
      <c r="V169" s="17" t="str">
        <f>IFERROR(AND(OR(V1:V168,$BK169)=TRUE,IF(SEARCH(V$1,$A169)&gt;0,TRUE,FALSE)),"")</f>
        <v/>
      </c>
      <c r="W169" s="17" t="str">
        <f>IFERROR(AND(OR(W1:Z168,$BK169)=TRUE,IF(SEARCH(W$1,$A169)&gt;0,TRUE,FALSE)),"")</f>
        <v/>
      </c>
      <c r="X169" s="17" t="str">
        <f>IFERROR(AND(OR(X1:Z168,$BK169)=TRUE,IF(SEARCH(X$1,$A169)&gt;0,TRUE,FALSE)),"")</f>
        <v/>
      </c>
      <c r="Y169" s="17" t="str">
        <f>IFERROR(AND(OR(Y1:Z168,$BK169)=TRUE,IF(SEARCH(Y$1,$A169)&gt;0,TRUE,FALSE)),"")</f>
        <v/>
      </c>
      <c r="Z169" s="17" t="str">
        <f>IFERROR(AND(OR(Z1:Z168,$BK169)=TRUE,IF(SEARCH(Z$1,$A169)&gt;0,TRUE,FALSE)),"")</f>
        <v/>
      </c>
      <c r="AA169" s="17" t="str">
        <f>IFERROR(AND(OR(AA1:AA168,$BK169)=TRUE,IF(SEARCH(AA$1,$A169)&gt;0,TRUE,FALSE)),"")</f>
        <v/>
      </c>
      <c r="AB169" s="17" t="str">
        <f>IFERROR(AND(OR(AB1:AE168,$BK169)=TRUE,IF(SEARCH(AB$1,$A169)&gt;0,TRUE,FALSE)),"")</f>
        <v/>
      </c>
      <c r="AC169" s="17" t="b">
        <f>IFERROR(AND(OR(AC1:AE168,$BK169)=TRUE,IF(SEARCH(AC$1,$A169)&gt;0,TRUE,FALSE)),"")</f>
        <v>0</v>
      </c>
      <c r="AD169" s="17" t="str">
        <f>IFERROR(AND(OR(AD1:AE168,$BK169)=TRUE,IF(SEARCH(AD$1,$A169)&gt;0,TRUE,FALSE)),"")</f>
        <v/>
      </c>
      <c r="AE169" s="17" t="str">
        <f>IFERROR(AND(OR(AE1:AE168,$BK169)=TRUE,IF(SEARCH(AE$1,$A169)&gt;0,TRUE,FALSE)),"")</f>
        <v/>
      </c>
      <c r="AF169" s="17" t="str">
        <f>IFERROR(AND(OR(AF1:AG168,$BK169)=TRUE,IF(SEARCH(AF$1,$A169)&gt;0,TRUE,FALSE)),"")</f>
        <v/>
      </c>
      <c r="AG169" s="17" t="str">
        <f>IFERROR(AND(OR(AG1:AG168,$BK169)=TRUE,IF(SEARCH(AG$1,$A169)&gt;0,TRUE,FALSE)),"")</f>
        <v/>
      </c>
      <c r="AH169" s="17" t="str">
        <f>IFERROR(AND(OR(AH1:AH168,$BK169)=TRUE,IF(SEARCH(AH$1,$A169)&gt;0,TRUE,FALSE)),"")</f>
        <v/>
      </c>
      <c r="AI169" s="17" t="b">
        <f>IFERROR(AND(OR(AI1:AL168,$BK169)=TRUE,IF(SEARCH(AI$1,$A169)&gt;0,TRUE,FALSE)),"")</f>
        <v>0</v>
      </c>
      <c r="AJ169" s="17" t="str">
        <f>IFERROR(AND(OR(AJ1:AL168,$BK169)=TRUE,IF(SEARCH(AJ$1,$A169)&gt;0,TRUE,FALSE)),"")</f>
        <v/>
      </c>
      <c r="AK169" s="17" t="str">
        <f>IFERROR(AND(OR(AK1:AL168,$BK169)=TRUE,IF(SEARCH(AK$1,$A169)&gt;0,TRUE,FALSE)),"")</f>
        <v/>
      </c>
      <c r="AL169" s="17" t="str">
        <f>IFERROR(AND(OR(AL1:AL168,$BK169)=TRUE,IF(SEARCH(AL$1,$A169)&gt;0,TRUE,FALSE)),"")</f>
        <v/>
      </c>
      <c r="AM169" s="17" t="str">
        <f>IFERROR(AND(OR(AM1:AO168,$BK169)=TRUE,IF(SEARCH(AM$1,$A169)&gt;0,TRUE,FALSE)),"")</f>
        <v/>
      </c>
      <c r="AN169" s="17" t="str">
        <f>IFERROR(AND(OR(AN1:AO168,$BK169)=TRUE,IF(SEARCH(AN$1,$A169)&gt;0,TRUE,FALSE)),"")</f>
        <v/>
      </c>
      <c r="AO169" s="17" t="str">
        <f>IFERROR(AND(OR(AO1:AO168,$BK169)=TRUE,IF(SEARCH(AO$1,$A169)&gt;0,TRUE,FALSE)),"")</f>
        <v/>
      </c>
      <c r="AP169" s="17" t="str">
        <f>IFERROR(AND(OR(AO1:AP168,$BK169)=TRUE,IF(SEARCH(AP$1,$A169)&gt;0,TRUE,FALSE)),"")</f>
        <v/>
      </c>
      <c r="AQ169" s="17" t="str">
        <f>IFERROR(AND(OR(AO1:AQ168,$BK169)=TRUE,IF(SEARCH(AQ$1,$A169)&gt;0,TRUE,FALSE)),"")</f>
        <v/>
      </c>
      <c r="AR169" s="17" t="str">
        <f>IFERROR(AND(OR(AO1:AR168,$BK169)=TRUE,IF(SEARCH(AR$1,$A169)&gt;0,TRUE,FALSE)),"")</f>
        <v/>
      </c>
      <c r="AS169" s="17" t="str">
        <f>IFERROR(AND(OR(AO1:AS168,$BK169)=TRUE,IF(SEARCH(AS$1,$A169)&gt;0,TRUE,FALSE)),"")</f>
        <v/>
      </c>
      <c r="AT169" s="17" t="str">
        <f>IFERROR(AND(OR(AO1:AT168,$BK169)=TRUE,IF(SEARCH(AT$1,$A169)&gt;0,TRUE,FALSE)),"")</f>
        <v/>
      </c>
      <c r="AU169" s="17" t="str">
        <f>IFERROR(AND(OR(AO1:AU168,$BK169)=TRUE,IF(SEARCH(AU$1,$A169)&gt;0,TRUE,FALSE)),"")</f>
        <v/>
      </c>
      <c r="AV169" s="17" t="str">
        <f>IFERROR(AND(OR(AO1:AV168,$BK169)=TRUE,IF(SEARCH(AV$1,$A169)&gt;0,TRUE,FALSE)),"")</f>
        <v/>
      </c>
      <c r="AW169" s="17" t="str">
        <f>IFERROR(AND(OR(AO1:AW168,$BK169)=TRUE,IF(SEARCH(AW$1,$A169)&gt;0,TRUE,FALSE)),"")</f>
        <v/>
      </c>
      <c r="AX169" s="17" t="str">
        <f>IFERROR(AND(OR(AO1:AX168,$BK169)=TRUE,IF(SEARCH(AX$1,$A169)&gt;0,TRUE,FALSE)),"")</f>
        <v/>
      </c>
      <c r="AY169" s="17" t="str">
        <f>IFERROR(AND(OR(AO1:AY168,$BK169)=TRUE,IF(SEARCH(AY$1,$A169)&gt;0,TRUE,FALSE)),"")</f>
        <v/>
      </c>
      <c r="AZ169" s="17" t="str">
        <f>IFERROR(AND(OR(AO1:AZ168,$BK169)=TRUE,IF(SEARCH(AZ$1,$A169)&gt;0,TRUE,FALSE)),"")</f>
        <v/>
      </c>
      <c r="BA169" s="17" t="str">
        <f>IFERROR(AND(OR(AO1:BA168,$BK169)=TRUE,IF(SEARCH(BA$1,$A169)&gt;0,TRUE,FALSE)),"")</f>
        <v/>
      </c>
      <c r="BB169" s="17" t="str">
        <f>IFERROR(AND(OR(AO1:BB168,$BK169)=TRUE,IF(SEARCH(BB$1,$A169)&gt;0,TRUE,FALSE)),"")</f>
        <v/>
      </c>
      <c r="BC169" s="17" t="str">
        <f>IFERROR(AND(OR(AO1:BC168,$BK169)=TRUE,IF(SEARCH(BC$1,$A169)&gt;0,TRUE,FALSE)),"")</f>
        <v/>
      </c>
      <c r="BD169" s="17" t="str">
        <f>IFERROR(AND(OR(AO1:BD168,$BK169)=TRUE,IF(SEARCH(BD$1,$A169)&gt;0,TRUE,FALSE)),"")</f>
        <v/>
      </c>
      <c r="BE169" s="17" t="str">
        <f>IFERROR(AND(OR(AO1:BE168,$BK169)=TRUE,IF(SEARCH(BE$1,$A169)&gt;0,TRUE,FALSE)),"")</f>
        <v/>
      </c>
      <c r="BF169" s="17" t="str">
        <f>IFERROR(AND(OR(AO1:BF168,$BK169)=TRUE,IF(SEARCH(BF$1,$A169)&gt;0,TRUE,FALSE)),"")</f>
        <v/>
      </c>
      <c r="BG169" s="17" t="str">
        <f>IFERROR(AND(OR(AO1:BG168,$BK169)=TRUE,IF(SEARCH(BG$1,$A169)&gt;0,TRUE,FALSE)),"")</f>
        <v/>
      </c>
      <c r="BH169" s="17" t="str">
        <f>IFERROR(AND(OR(AO1:BH168,$BK169)=TRUE,IF(SEARCH(BH$1,$A169)&gt;0,TRUE,FALSE)),"")</f>
        <v/>
      </c>
      <c r="BI169" s="17">
        <f t="shared" si="10"/>
        <v>0</v>
      </c>
      <c r="BJ169" s="17" t="b">
        <f t="shared" si="11"/>
        <v>0</v>
      </c>
      <c r="BK169" s="17" t="b">
        <f t="shared" si="12"/>
        <v>0</v>
      </c>
      <c r="BL169" s="17" t="b">
        <f t="shared" si="13"/>
        <v>0</v>
      </c>
      <c r="BM169" s="17" t="b">
        <f>IF(D169&gt;INDEX('Overview (RESPONSES REQUIRED)'!$F$60:$F$63,MATCH(E169,'Overview (RESPONSES REQUIRED)'!$B$60:$B$63,0)),FALSE,TRUE)</f>
        <v>0</v>
      </c>
      <c r="BN169" s="17" t="b">
        <f>IF(INDEX('Overview (RESPONSES REQUIRED)'!$D$60:$D$63,MATCH(E169,'Overview (RESPONSES REQUIRED)'!$B$60:$B$63,0)) = "Y", TRUE, FALSE)</f>
        <v>0</v>
      </c>
      <c r="BO169" s="17" t="str">
        <f t="shared" si="14"/>
        <v>N</v>
      </c>
    </row>
    <row r="170" spans="1:67" ht="15" x14ac:dyDescent="0.15">
      <c r="A170" s="17" t="s">
        <v>2593</v>
      </c>
      <c r="B170" s="17">
        <v>2</v>
      </c>
      <c r="C170" s="17">
        <v>2</v>
      </c>
      <c r="D170" s="17">
        <v>8</v>
      </c>
      <c r="E170" s="17" t="s">
        <v>2424</v>
      </c>
      <c r="F170" s="17" t="str">
        <f>IF('ENDC-NRCA'!S173="Y", "Y", IF('ENDC-NRCA'!S173="N", "N", 0))</f>
        <v>N</v>
      </c>
      <c r="G170" s="17" t="str">
        <f>IFERROR(AND(OR(G1:H169,$BK170)=TRUE,IF(SEARCH(G$1,$A170)&gt;0,TRUE,FALSE)),"")</f>
        <v/>
      </c>
      <c r="H170" s="17" t="b">
        <f>IFERROR(AND(OR(H1:H169,$BK170)=TRUE,IF(SEARCH(H$1,$A170)&gt;0,TRUE,FALSE)),"")</f>
        <v>0</v>
      </c>
      <c r="I170" s="17" t="str">
        <f>IFERROR(AND(OR(I1:L169,$BK170)=TRUE,IF(SEARCH(I$1,$A170)&gt;0,TRUE,FALSE)),"")</f>
        <v/>
      </c>
      <c r="J170" s="17" t="str">
        <f>IFERROR(AND(OR(J1:L169,$BK170)=TRUE,IF(SEARCH(J$1,$A170)&gt;0,TRUE,FALSE)),"")</f>
        <v/>
      </c>
      <c r="K170" s="17" t="b">
        <f>IFERROR(AND(OR(K1:L169,$BK170)=TRUE,IF(SEARCH(K$1,$A170)&gt;0,TRUE,FALSE)),"")</f>
        <v>0</v>
      </c>
      <c r="L170" s="17" t="str">
        <f>IFERROR(AND(OR(L1:L169,$BK170)=TRUE,IF(SEARCH(L$1,$A170)&gt;0,TRUE,FALSE)),"")</f>
        <v/>
      </c>
      <c r="M170" s="17" t="b">
        <f>IFERROR(AND(OR(M1:M169,$BK170)=TRUE,IF(SEARCH(M$1,$A170)&gt;0,TRUE,FALSE)),"")</f>
        <v>0</v>
      </c>
      <c r="N170" s="17" t="str">
        <f>IFERROR(AND(OR(N1:Q169,$BK170)=TRUE,IF(SEARCH(N$1,$A170)&gt;0,TRUE,FALSE)),"")</f>
        <v/>
      </c>
      <c r="O170" s="17" t="str">
        <f>IFERROR(AND(OR(O1:Q169,$BK170)=TRUE,IF(SEARCH(O$1,$A170)&gt;0,TRUE,FALSE)),"")</f>
        <v/>
      </c>
      <c r="P170" s="17" t="str">
        <f>IFERROR(AND(OR(P1:Q169,$BK170)=TRUE,IF(SEARCH(P$1,$A170)&gt;0,TRUE,FALSE)),"")</f>
        <v/>
      </c>
      <c r="Q170" s="17" t="str">
        <f>IFERROR(AND(OR(Q1:Q169,$BK170)=TRUE,IF(SEARCH(Q$1,$A170)&gt;0,TRUE,FALSE)),"")</f>
        <v/>
      </c>
      <c r="R170" s="17" t="str">
        <f>IFERROR(AND(OR(R1:S169,$BK170)=TRUE,IF(SEARCH(R$1,$A170)&gt;0,TRUE,FALSE)),"")</f>
        <v/>
      </c>
      <c r="S170" s="17" t="str">
        <f>IFERROR(AND(OR(S1:S169,$BK170)=TRUE,IF(SEARCH(S$1,$A170)&gt;0,TRUE,FALSE)),"")</f>
        <v/>
      </c>
      <c r="T170" s="17" t="str">
        <f>IFERROR(AND(OR(T1:T169,$BK170)=TRUE,IF(SEARCH(T$1,$A170)&gt;0,TRUE,FALSE)),"")</f>
        <v/>
      </c>
      <c r="U170" s="17" t="str">
        <f>IFERROR(AND(OR(U1:V169,$BK170)=TRUE,IF(SEARCH(U$1,$A170)&gt;0,TRUE,FALSE)),"")</f>
        <v/>
      </c>
      <c r="V170" s="17" t="str">
        <f>IFERROR(AND(OR(V1:V169,$BK170)=TRUE,IF(SEARCH(V$1,$A170)&gt;0,TRUE,FALSE)),"")</f>
        <v/>
      </c>
      <c r="W170" s="17" t="str">
        <f>IFERROR(AND(OR(W1:Z169,$BK170)=TRUE,IF(SEARCH(W$1,$A170)&gt;0,TRUE,FALSE)),"")</f>
        <v/>
      </c>
      <c r="X170" s="17" t="str">
        <f>IFERROR(AND(OR(X1:Z169,$BK170)=TRUE,IF(SEARCH(X$1,$A170)&gt;0,TRUE,FALSE)),"")</f>
        <v/>
      </c>
      <c r="Y170" s="17" t="str">
        <f>IFERROR(AND(OR(Y1:Z169,$BK170)=TRUE,IF(SEARCH(Y$1,$A170)&gt;0,TRUE,FALSE)),"")</f>
        <v/>
      </c>
      <c r="Z170" s="17" t="str">
        <f>IFERROR(AND(OR(Z1:Z169,$BK170)=TRUE,IF(SEARCH(Z$1,$A170)&gt;0,TRUE,FALSE)),"")</f>
        <v/>
      </c>
      <c r="AA170" s="17" t="b">
        <f>IFERROR(AND(OR(AA1:AA169,$BK170)=TRUE,IF(SEARCH(AA$1,$A170)&gt;0,TRUE,FALSE)),"")</f>
        <v>0</v>
      </c>
      <c r="AB170" s="17" t="str">
        <f>IFERROR(AND(OR(AB1:AE169,$BK170)=TRUE,IF(SEARCH(AB$1,$A170)&gt;0,TRUE,FALSE)),"")</f>
        <v/>
      </c>
      <c r="AC170" s="17" t="str">
        <f>IFERROR(AND(OR(AC1:AE169,$BK170)=TRUE,IF(SEARCH(AC$1,$A170)&gt;0,TRUE,FALSE)),"")</f>
        <v/>
      </c>
      <c r="AD170" s="17" t="str">
        <f>IFERROR(AND(OR(AD1:AE169,$BK170)=TRUE,IF(SEARCH(AD$1,$A170)&gt;0,TRUE,FALSE)),"")</f>
        <v/>
      </c>
      <c r="AE170" s="17" t="str">
        <f>IFERROR(AND(OR(AE1:AE169,$BK170)=TRUE,IF(SEARCH(AE$1,$A170)&gt;0,TRUE,FALSE)),"")</f>
        <v/>
      </c>
      <c r="AF170" s="17" t="str">
        <f>IFERROR(AND(OR(AF1:AG169,$BK170)=TRUE,IF(SEARCH(AF$1,$A170)&gt;0,TRUE,FALSE)),"")</f>
        <v/>
      </c>
      <c r="AG170" s="17" t="str">
        <f>IFERROR(AND(OR(AG1:AG169,$BK170)=TRUE,IF(SEARCH(AG$1,$A170)&gt;0,TRUE,FALSE)),"")</f>
        <v/>
      </c>
      <c r="AH170" s="17" t="str">
        <f>IFERROR(AND(OR(AH1:AH169,$BK170)=TRUE,IF(SEARCH(AH$1,$A170)&gt;0,TRUE,FALSE)),"")</f>
        <v/>
      </c>
      <c r="AI170" s="17" t="b">
        <f>IFERROR(AND(OR(AI1:AL169,$BK170)=TRUE,IF(SEARCH(AI$1,$A170)&gt;0,TRUE,FALSE)),"")</f>
        <v>0</v>
      </c>
      <c r="AJ170" s="17" t="str">
        <f>IFERROR(AND(OR(AJ1:AL169,$BK170)=TRUE,IF(SEARCH(AJ$1,$A170)&gt;0,TRUE,FALSE)),"")</f>
        <v/>
      </c>
      <c r="AK170" s="17" t="str">
        <f>IFERROR(AND(OR(AK1:AL169,$BK170)=TRUE,IF(SEARCH(AK$1,$A170)&gt;0,TRUE,FALSE)),"")</f>
        <v/>
      </c>
      <c r="AL170" s="17" t="str">
        <f>IFERROR(AND(OR(AL1:AL169,$BK170)=TRUE,IF(SEARCH(AL$1,$A170)&gt;0,TRUE,FALSE)),"")</f>
        <v/>
      </c>
      <c r="AM170" s="17" t="str">
        <f>IFERROR(AND(OR(AM1:AO169,$BK170)=TRUE,IF(SEARCH(AM$1,$A170)&gt;0,TRUE,FALSE)),"")</f>
        <v/>
      </c>
      <c r="AN170" s="17" t="str">
        <f>IFERROR(AND(OR(AN1:AO169,$BK170)=TRUE,IF(SEARCH(AN$1,$A170)&gt;0,TRUE,FALSE)),"")</f>
        <v/>
      </c>
      <c r="AO170" s="17" t="str">
        <f>IFERROR(AND(OR(AO1:AO169,$BK170)=TRUE,IF(SEARCH(AO$1,$A170)&gt;0,TRUE,FALSE)),"")</f>
        <v/>
      </c>
      <c r="AP170" s="17" t="str">
        <f>IFERROR(AND(OR(AO1:AP169,$BK170)=TRUE,IF(SEARCH(AP$1,$A170)&gt;0,TRUE,FALSE)),"")</f>
        <v/>
      </c>
      <c r="AQ170" s="17" t="str">
        <f>IFERROR(AND(OR(AO1:AQ169,$BK170)=TRUE,IF(SEARCH(AQ$1,$A170)&gt;0,TRUE,FALSE)),"")</f>
        <v/>
      </c>
      <c r="AR170" s="17" t="str">
        <f>IFERROR(AND(OR(AO1:AR169,$BK170)=TRUE,IF(SEARCH(AR$1,$A170)&gt;0,TRUE,FALSE)),"")</f>
        <v/>
      </c>
      <c r="AS170" s="17" t="str">
        <f>IFERROR(AND(OR(AO1:AS169,$BK170)=TRUE,IF(SEARCH(AS$1,$A170)&gt;0,TRUE,FALSE)),"")</f>
        <v/>
      </c>
      <c r="AT170" s="17" t="str">
        <f>IFERROR(AND(OR(AO1:AT169,$BK170)=TRUE,IF(SEARCH(AT$1,$A170)&gt;0,TRUE,FALSE)),"")</f>
        <v/>
      </c>
      <c r="AU170" s="17" t="str">
        <f>IFERROR(AND(OR(AO1:AU169,$BK170)=TRUE,IF(SEARCH(AU$1,$A170)&gt;0,TRUE,FALSE)),"")</f>
        <v/>
      </c>
      <c r="AV170" s="17" t="str">
        <f>IFERROR(AND(OR(AO1:AV169,$BK170)=TRUE,IF(SEARCH(AV$1,$A170)&gt;0,TRUE,FALSE)),"")</f>
        <v/>
      </c>
      <c r="AW170" s="17" t="str">
        <f>IFERROR(AND(OR(AO1:AW169,$BK170)=TRUE,IF(SEARCH(AW$1,$A170)&gt;0,TRUE,FALSE)),"")</f>
        <v/>
      </c>
      <c r="AX170" s="17" t="str">
        <f>IFERROR(AND(OR(AO1:AX169,$BK170)=TRUE,IF(SEARCH(AX$1,$A170)&gt;0,TRUE,FALSE)),"")</f>
        <v/>
      </c>
      <c r="AY170" s="17" t="str">
        <f>IFERROR(AND(OR(AO1:AY169,$BK170)=TRUE,IF(SEARCH(AY$1,$A170)&gt;0,TRUE,FALSE)),"")</f>
        <v/>
      </c>
      <c r="AZ170" s="17" t="str">
        <f>IFERROR(AND(OR(AO1:AZ169,$BK170)=TRUE,IF(SEARCH(AZ$1,$A170)&gt;0,TRUE,FALSE)),"")</f>
        <v/>
      </c>
      <c r="BA170" s="17" t="str">
        <f>IFERROR(AND(OR(AO1:BA169,$BK170)=TRUE,IF(SEARCH(BA$1,$A170)&gt;0,TRUE,FALSE)),"")</f>
        <v/>
      </c>
      <c r="BB170" s="17" t="str">
        <f>IFERROR(AND(OR(AO1:BB169,$BK170)=TRUE,IF(SEARCH(BB$1,$A170)&gt;0,TRUE,FALSE)),"")</f>
        <v/>
      </c>
      <c r="BC170" s="17" t="str">
        <f>IFERROR(AND(OR(AO1:BC169,$BK170)=TRUE,IF(SEARCH(BC$1,$A170)&gt;0,TRUE,FALSE)),"")</f>
        <v/>
      </c>
      <c r="BD170" s="17" t="str">
        <f>IFERROR(AND(OR(AO1:BD169,$BK170)=TRUE,IF(SEARCH(BD$1,$A170)&gt;0,TRUE,FALSE)),"")</f>
        <v/>
      </c>
      <c r="BE170" s="17" t="str">
        <f>IFERROR(AND(OR(AO1:BE169,$BK170)=TRUE,IF(SEARCH(BE$1,$A170)&gt;0,TRUE,FALSE)),"")</f>
        <v/>
      </c>
      <c r="BF170" s="17" t="str">
        <f>IFERROR(AND(OR(AO1:BF169,$BK170)=TRUE,IF(SEARCH(BF$1,$A170)&gt;0,TRUE,FALSE)),"")</f>
        <v/>
      </c>
      <c r="BG170" s="17" t="str">
        <f>IFERROR(AND(OR(AO1:BG169,$BK170)=TRUE,IF(SEARCH(BG$1,$A170)&gt;0,TRUE,FALSE)),"")</f>
        <v/>
      </c>
      <c r="BH170" s="17" t="str">
        <f>IFERROR(AND(OR(AO1:BH169,$BK170)=TRUE,IF(SEARCH(BH$1,$A170)&gt;0,TRUE,FALSE)),"")</f>
        <v/>
      </c>
      <c r="BI170" s="17">
        <f t="shared" si="10"/>
        <v>0</v>
      </c>
      <c r="BJ170" s="17" t="b">
        <f t="shared" si="11"/>
        <v>0</v>
      </c>
      <c r="BK170" s="17" t="b">
        <f t="shared" si="12"/>
        <v>0</v>
      </c>
      <c r="BL170" s="17" t="b">
        <f t="shared" si="13"/>
        <v>0</v>
      </c>
      <c r="BM170" s="17" t="b">
        <f>IF(D170&gt;INDEX('Overview (RESPONSES REQUIRED)'!$F$60:$F$63,MATCH(E170,'Overview (RESPONSES REQUIRED)'!$B$60:$B$63,0)),FALSE,TRUE)</f>
        <v>0</v>
      </c>
      <c r="BN170" s="17" t="b">
        <f>IF(INDEX('Overview (RESPONSES REQUIRED)'!$D$60:$D$63,MATCH(E170,'Overview (RESPONSES REQUIRED)'!$B$60:$B$63,0)) = "Y", TRUE, FALSE)</f>
        <v>0</v>
      </c>
      <c r="BO170" s="17" t="str">
        <f t="shared" si="14"/>
        <v>N</v>
      </c>
    </row>
    <row r="171" spans="1:67" ht="15" x14ac:dyDescent="0.15">
      <c r="A171" s="17" t="s">
        <v>2594</v>
      </c>
      <c r="B171" s="17">
        <v>2</v>
      </c>
      <c r="C171" s="17">
        <v>2</v>
      </c>
      <c r="D171" s="17">
        <v>8</v>
      </c>
      <c r="E171" s="17" t="s">
        <v>2424</v>
      </c>
      <c r="F171" s="17" t="str">
        <f>IF('ENDC-NRCA'!S174="Y", "Y", IF('ENDC-NRCA'!S174="N", "N", 0))</f>
        <v>N</v>
      </c>
      <c r="G171" s="17" t="str">
        <f>IFERROR(AND(OR(G1:H170,$BK171)=TRUE,IF(SEARCH(G$1,$A171)&gt;0,TRUE,FALSE)),"")</f>
        <v/>
      </c>
      <c r="H171" s="17" t="b">
        <f>IFERROR(AND(OR(H1:H170,$BK171)=TRUE,IF(SEARCH(H$1,$A171)&gt;0,TRUE,FALSE)),"")</f>
        <v>0</v>
      </c>
      <c r="I171" s="17" t="str">
        <f>IFERROR(AND(OR(I1:L170,$BK171)=TRUE,IF(SEARCH(I$1,$A171)&gt;0,TRUE,FALSE)),"")</f>
        <v/>
      </c>
      <c r="J171" s="17" t="str">
        <f>IFERROR(AND(OR(J1:L170,$BK171)=TRUE,IF(SEARCH(J$1,$A171)&gt;0,TRUE,FALSE)),"")</f>
        <v/>
      </c>
      <c r="K171" s="17" t="str">
        <f>IFERROR(AND(OR(K1:L170,$BK171)=TRUE,IF(SEARCH(K$1,$A171)&gt;0,TRUE,FALSE)),"")</f>
        <v/>
      </c>
      <c r="L171" s="17" t="str">
        <f>IFERROR(AND(OR(L1:L170,$BK171)=TRUE,IF(SEARCH(L$1,$A171)&gt;0,TRUE,FALSE)),"")</f>
        <v/>
      </c>
      <c r="M171" s="17" t="b">
        <f>IFERROR(AND(OR(M1:M170,$BK171)=TRUE,IF(SEARCH(M$1,$A171)&gt;0,TRUE,FALSE)),"")</f>
        <v>0</v>
      </c>
      <c r="N171" s="17" t="str">
        <f>IFERROR(AND(OR(N1:Q170,$BK171)=TRUE,IF(SEARCH(N$1,$A171)&gt;0,TRUE,FALSE)),"")</f>
        <v/>
      </c>
      <c r="O171" s="17" t="str">
        <f>IFERROR(AND(OR(O1:Q170,$BK171)=TRUE,IF(SEARCH(O$1,$A171)&gt;0,TRUE,FALSE)),"")</f>
        <v/>
      </c>
      <c r="P171" s="17" t="b">
        <f>IFERROR(AND(OR(P1:Q170,$BK171)=TRUE,IF(SEARCH(P$1,$A171)&gt;0,TRUE,FALSE)),"")</f>
        <v>0</v>
      </c>
      <c r="Q171" s="17" t="str">
        <f>IFERROR(AND(OR(Q1:Q170,$BK171)=TRUE,IF(SEARCH(Q$1,$A171)&gt;0,TRUE,FALSE)),"")</f>
        <v/>
      </c>
      <c r="R171" s="17" t="str">
        <f>IFERROR(AND(OR(R1:S170,$BK171)=TRUE,IF(SEARCH(R$1,$A171)&gt;0,TRUE,FALSE)),"")</f>
        <v/>
      </c>
      <c r="S171" s="17" t="str">
        <f>IFERROR(AND(OR(S1:S170,$BK171)=TRUE,IF(SEARCH(S$1,$A171)&gt;0,TRUE,FALSE)),"")</f>
        <v/>
      </c>
      <c r="T171" s="17" t="str">
        <f>IFERROR(AND(OR(T1:T170,$BK171)=TRUE,IF(SEARCH(T$1,$A171)&gt;0,TRUE,FALSE)),"")</f>
        <v/>
      </c>
      <c r="U171" s="17" t="str">
        <f>IFERROR(AND(OR(U1:V170,$BK171)=TRUE,IF(SEARCH(U$1,$A171)&gt;0,TRUE,FALSE)),"")</f>
        <v/>
      </c>
      <c r="V171" s="17" t="str">
        <f>IFERROR(AND(OR(V1:V170,$BK171)=TRUE,IF(SEARCH(V$1,$A171)&gt;0,TRUE,FALSE)),"")</f>
        <v/>
      </c>
      <c r="W171" s="17" t="str">
        <f>IFERROR(AND(OR(W1:Z170,$BK171)=TRUE,IF(SEARCH(W$1,$A171)&gt;0,TRUE,FALSE)),"")</f>
        <v/>
      </c>
      <c r="X171" s="17" t="str">
        <f>IFERROR(AND(OR(X1:Z170,$BK171)=TRUE,IF(SEARCH(X$1,$A171)&gt;0,TRUE,FALSE)),"")</f>
        <v/>
      </c>
      <c r="Y171" s="17" t="str">
        <f>IFERROR(AND(OR(Y1:Z170,$BK171)=TRUE,IF(SEARCH(Y$1,$A171)&gt;0,TRUE,FALSE)),"")</f>
        <v/>
      </c>
      <c r="Z171" s="17" t="str">
        <f>IFERROR(AND(OR(Z1:Z170,$BK171)=TRUE,IF(SEARCH(Z$1,$A171)&gt;0,TRUE,FALSE)),"")</f>
        <v/>
      </c>
      <c r="AA171" s="17" t="b">
        <f>IFERROR(AND(OR(AA1:AA170,$BK171)=TRUE,IF(SEARCH(AA$1,$A171)&gt;0,TRUE,FALSE)),"")</f>
        <v>0</v>
      </c>
      <c r="AB171" s="17" t="str">
        <f>IFERROR(AND(OR(AB1:AE170,$BK171)=TRUE,IF(SEARCH(AB$1,$A171)&gt;0,TRUE,FALSE)),"")</f>
        <v/>
      </c>
      <c r="AC171" s="17" t="str">
        <f>IFERROR(AND(OR(AC1:AE170,$BK171)=TRUE,IF(SEARCH(AC$1,$A171)&gt;0,TRUE,FALSE)),"")</f>
        <v/>
      </c>
      <c r="AD171" s="17" t="str">
        <f>IFERROR(AND(OR(AD1:AE170,$BK171)=TRUE,IF(SEARCH(AD$1,$A171)&gt;0,TRUE,FALSE)),"")</f>
        <v/>
      </c>
      <c r="AE171" s="17" t="str">
        <f>IFERROR(AND(OR(AE1:AE170,$BK171)=TRUE,IF(SEARCH(AE$1,$A171)&gt;0,TRUE,FALSE)),"")</f>
        <v/>
      </c>
      <c r="AF171" s="17" t="str">
        <f>IFERROR(AND(OR(AF1:AG170,$BK171)=TRUE,IF(SEARCH(AF$1,$A171)&gt;0,TRUE,FALSE)),"")</f>
        <v/>
      </c>
      <c r="AG171" s="17" t="str">
        <f>IFERROR(AND(OR(AG1:AG170,$BK171)=TRUE,IF(SEARCH(AG$1,$A171)&gt;0,TRUE,FALSE)),"")</f>
        <v/>
      </c>
      <c r="AH171" s="17" t="str">
        <f>IFERROR(AND(OR(AH1:AH170,$BK171)=TRUE,IF(SEARCH(AH$1,$A171)&gt;0,TRUE,FALSE)),"")</f>
        <v/>
      </c>
      <c r="AI171" s="17" t="b">
        <f>IFERROR(AND(OR(AI1:AL170,$BK171)=TRUE,IF(SEARCH(AI$1,$A171)&gt;0,TRUE,FALSE)),"")</f>
        <v>0</v>
      </c>
      <c r="AJ171" s="17" t="str">
        <f>IFERROR(AND(OR(AJ1:AL170,$BK171)=TRUE,IF(SEARCH(AJ$1,$A171)&gt;0,TRUE,FALSE)),"")</f>
        <v/>
      </c>
      <c r="AK171" s="17" t="str">
        <f>IFERROR(AND(OR(AK1:AL170,$BK171)=TRUE,IF(SEARCH(AK$1,$A171)&gt;0,TRUE,FALSE)),"")</f>
        <v/>
      </c>
      <c r="AL171" s="17" t="str">
        <f>IFERROR(AND(OR(AL1:AL170,$BK171)=TRUE,IF(SEARCH(AL$1,$A171)&gt;0,TRUE,FALSE)),"")</f>
        <v/>
      </c>
      <c r="AM171" s="17" t="str">
        <f>IFERROR(AND(OR(AM1:AO170,$BK171)=TRUE,IF(SEARCH(AM$1,$A171)&gt;0,TRUE,FALSE)),"")</f>
        <v/>
      </c>
      <c r="AN171" s="17" t="str">
        <f>IFERROR(AND(OR(AN1:AO170,$BK171)=TRUE,IF(SEARCH(AN$1,$A171)&gt;0,TRUE,FALSE)),"")</f>
        <v/>
      </c>
      <c r="AO171" s="17" t="str">
        <f>IFERROR(AND(OR(AO1:AO170,$BK171)=TRUE,IF(SEARCH(AO$1,$A171)&gt;0,TRUE,FALSE)),"")</f>
        <v/>
      </c>
      <c r="AP171" s="17" t="str">
        <f>IFERROR(AND(OR(AO1:AP170,$BK171)=TRUE,IF(SEARCH(AP$1,$A171)&gt;0,TRUE,FALSE)),"")</f>
        <v/>
      </c>
      <c r="AQ171" s="17" t="str">
        <f>IFERROR(AND(OR(AO1:AQ170,$BK171)=TRUE,IF(SEARCH(AQ$1,$A171)&gt;0,TRUE,FALSE)),"")</f>
        <v/>
      </c>
      <c r="AR171" s="17" t="str">
        <f>IFERROR(AND(OR(AO1:AR170,$BK171)=TRUE,IF(SEARCH(AR$1,$A171)&gt;0,TRUE,FALSE)),"")</f>
        <v/>
      </c>
      <c r="AS171" s="17" t="str">
        <f>IFERROR(AND(OR(AO1:AS170,$BK171)=TRUE,IF(SEARCH(AS$1,$A171)&gt;0,TRUE,FALSE)),"")</f>
        <v/>
      </c>
      <c r="AT171" s="17" t="str">
        <f>IFERROR(AND(OR(AO1:AT170,$BK171)=TRUE,IF(SEARCH(AT$1,$A171)&gt;0,TRUE,FALSE)),"")</f>
        <v/>
      </c>
      <c r="AU171" s="17" t="str">
        <f>IFERROR(AND(OR(AO1:AU170,$BK171)=TRUE,IF(SEARCH(AU$1,$A171)&gt;0,TRUE,FALSE)),"")</f>
        <v/>
      </c>
      <c r="AV171" s="17" t="str">
        <f>IFERROR(AND(OR(AO1:AV170,$BK171)=TRUE,IF(SEARCH(AV$1,$A171)&gt;0,TRUE,FALSE)),"")</f>
        <v/>
      </c>
      <c r="AW171" s="17" t="str">
        <f>IFERROR(AND(OR(AO1:AW170,$BK171)=TRUE,IF(SEARCH(AW$1,$A171)&gt;0,TRUE,FALSE)),"")</f>
        <v/>
      </c>
      <c r="AX171" s="17" t="str">
        <f>IFERROR(AND(OR(AO1:AX170,$BK171)=TRUE,IF(SEARCH(AX$1,$A171)&gt;0,TRUE,FALSE)),"")</f>
        <v/>
      </c>
      <c r="AY171" s="17" t="str">
        <f>IFERROR(AND(OR(AO1:AY170,$BK171)=TRUE,IF(SEARCH(AY$1,$A171)&gt;0,TRUE,FALSE)),"")</f>
        <v/>
      </c>
      <c r="AZ171" s="17" t="str">
        <f>IFERROR(AND(OR(AO1:AZ170,$BK171)=TRUE,IF(SEARCH(AZ$1,$A171)&gt;0,TRUE,FALSE)),"")</f>
        <v/>
      </c>
      <c r="BA171" s="17" t="str">
        <f>IFERROR(AND(OR(AO1:BA170,$BK171)=TRUE,IF(SEARCH(BA$1,$A171)&gt;0,TRUE,FALSE)),"")</f>
        <v/>
      </c>
      <c r="BB171" s="17" t="str">
        <f>IFERROR(AND(OR(AO1:BB170,$BK171)=TRUE,IF(SEARCH(BB$1,$A171)&gt;0,TRUE,FALSE)),"")</f>
        <v/>
      </c>
      <c r="BC171" s="17" t="str">
        <f>IFERROR(AND(OR(AO1:BC170,$BK171)=TRUE,IF(SEARCH(BC$1,$A171)&gt;0,TRUE,FALSE)),"")</f>
        <v/>
      </c>
      <c r="BD171" s="17" t="str">
        <f>IFERROR(AND(OR(AO1:BD170,$BK171)=TRUE,IF(SEARCH(BD$1,$A171)&gt;0,TRUE,FALSE)),"")</f>
        <v/>
      </c>
      <c r="BE171" s="17" t="str">
        <f>IFERROR(AND(OR(AO1:BE170,$BK171)=TRUE,IF(SEARCH(BE$1,$A171)&gt;0,TRUE,FALSE)),"")</f>
        <v/>
      </c>
      <c r="BF171" s="17" t="str">
        <f>IFERROR(AND(OR(AO1:BF170,$BK171)=TRUE,IF(SEARCH(BF$1,$A171)&gt;0,TRUE,FALSE)),"")</f>
        <v/>
      </c>
      <c r="BG171" s="17" t="str">
        <f>IFERROR(AND(OR(AO1:BG170,$BK171)=TRUE,IF(SEARCH(BG$1,$A171)&gt;0,TRUE,FALSE)),"")</f>
        <v/>
      </c>
      <c r="BH171" s="17" t="str">
        <f>IFERROR(AND(OR(AO1:BH170,$BK171)=TRUE,IF(SEARCH(BH$1,$A171)&gt;0,TRUE,FALSE)),"")</f>
        <v/>
      </c>
      <c r="BI171" s="17">
        <f t="shared" si="10"/>
        <v>0</v>
      </c>
      <c r="BJ171" s="17" t="b">
        <f t="shared" si="11"/>
        <v>0</v>
      </c>
      <c r="BK171" s="17" t="b">
        <f t="shared" si="12"/>
        <v>0</v>
      </c>
      <c r="BL171" s="17" t="b">
        <f t="shared" si="13"/>
        <v>0</v>
      </c>
      <c r="BM171" s="17" t="b">
        <f>IF(D171&gt;INDEX('Overview (RESPONSES REQUIRED)'!$F$60:$F$63,MATCH(E171,'Overview (RESPONSES REQUIRED)'!$B$60:$B$63,0)),FALSE,TRUE)</f>
        <v>0</v>
      </c>
      <c r="BN171" s="17" t="b">
        <f>IF(INDEX('Overview (RESPONSES REQUIRED)'!$D$60:$D$63,MATCH(E171,'Overview (RESPONSES REQUIRED)'!$B$60:$B$63,0)) = "Y", TRUE, FALSE)</f>
        <v>0</v>
      </c>
      <c r="BO171" s="17" t="str">
        <f t="shared" si="14"/>
        <v>N</v>
      </c>
    </row>
    <row r="172" spans="1:67" ht="15" x14ac:dyDescent="0.15">
      <c r="A172" s="17" t="s">
        <v>2595</v>
      </c>
      <c r="B172" s="17">
        <v>2</v>
      </c>
      <c r="C172" s="17">
        <v>2</v>
      </c>
      <c r="D172" s="17">
        <v>8</v>
      </c>
      <c r="E172" s="17" t="s">
        <v>2424</v>
      </c>
      <c r="F172" s="17" t="str">
        <f>IF('ENDC-NRCA'!S175="Y", "Y", IF('ENDC-NRCA'!S175="N", "N", 0))</f>
        <v>N</v>
      </c>
      <c r="G172" s="17" t="str">
        <f>IFERROR(AND(OR(G1:H171,$BK172)=TRUE,IF(SEARCH(G$1,$A172)&gt;0,TRUE,FALSE)),"")</f>
        <v/>
      </c>
      <c r="H172" s="17" t="str">
        <f>IFERROR(AND(OR(H1:H171,$BK172)=TRUE,IF(SEARCH(H$1,$A172)&gt;0,TRUE,FALSE)),"")</f>
        <v/>
      </c>
      <c r="I172" s="17" t="str">
        <f>IFERROR(AND(OR(I1:L171,$BK172)=TRUE,IF(SEARCH(I$1,$A172)&gt;0,TRUE,FALSE)),"")</f>
        <v/>
      </c>
      <c r="J172" s="17" t="b">
        <f>IFERROR(AND(OR(J1:L171,$BK172)=TRUE,IF(SEARCH(J$1,$A172)&gt;0,TRUE,FALSE)),"")</f>
        <v>0</v>
      </c>
      <c r="K172" s="17" t="str">
        <f>IFERROR(AND(OR(K1:L171,$BK172)=TRUE,IF(SEARCH(K$1,$A172)&gt;0,TRUE,FALSE)),"")</f>
        <v/>
      </c>
      <c r="L172" s="17" t="str">
        <f>IFERROR(AND(OR(L1:L171,$BK172)=TRUE,IF(SEARCH(L$1,$A172)&gt;0,TRUE,FALSE)),"")</f>
        <v/>
      </c>
      <c r="M172" s="17" t="b">
        <f>IFERROR(AND(OR(M1:M171,$BK172)=TRUE,IF(SEARCH(M$1,$A172)&gt;0,TRUE,FALSE)),"")</f>
        <v>0</v>
      </c>
      <c r="N172" s="17" t="str">
        <f>IFERROR(AND(OR(N1:Q171,$BK172)=TRUE,IF(SEARCH(N$1,$A172)&gt;0,TRUE,FALSE)),"")</f>
        <v/>
      </c>
      <c r="O172" s="17" t="str">
        <f>IFERROR(AND(OR(O1:Q171,$BK172)=TRUE,IF(SEARCH(O$1,$A172)&gt;0,TRUE,FALSE)),"")</f>
        <v/>
      </c>
      <c r="P172" s="17" t="b">
        <f>IFERROR(AND(OR(P1:Q171,$BK172)=TRUE,IF(SEARCH(P$1,$A172)&gt;0,TRUE,FALSE)),"")</f>
        <v>0</v>
      </c>
      <c r="Q172" s="17" t="str">
        <f>IFERROR(AND(OR(Q1:Q171,$BK172)=TRUE,IF(SEARCH(Q$1,$A172)&gt;0,TRUE,FALSE)),"")</f>
        <v/>
      </c>
      <c r="R172" s="17" t="str">
        <f>IFERROR(AND(OR(R1:S171,$BK172)=TRUE,IF(SEARCH(R$1,$A172)&gt;0,TRUE,FALSE)),"")</f>
        <v/>
      </c>
      <c r="S172" s="17" t="str">
        <f>IFERROR(AND(OR(S1:S171,$BK172)=TRUE,IF(SEARCH(S$1,$A172)&gt;0,TRUE,FALSE)),"")</f>
        <v/>
      </c>
      <c r="T172" s="17" t="str">
        <f>IFERROR(AND(OR(T1:T171,$BK172)=TRUE,IF(SEARCH(T$1,$A172)&gt;0,TRUE,FALSE)),"")</f>
        <v/>
      </c>
      <c r="U172" s="17" t="str">
        <f>IFERROR(AND(OR(U1:V171,$BK172)=TRUE,IF(SEARCH(U$1,$A172)&gt;0,TRUE,FALSE)),"")</f>
        <v/>
      </c>
      <c r="V172" s="17" t="str">
        <f>IFERROR(AND(OR(V1:V171,$BK172)=TRUE,IF(SEARCH(V$1,$A172)&gt;0,TRUE,FALSE)),"")</f>
        <v/>
      </c>
      <c r="W172" s="17" t="str">
        <f>IFERROR(AND(OR(W1:Z171,$BK172)=TRUE,IF(SEARCH(W$1,$A172)&gt;0,TRUE,FALSE)),"")</f>
        <v/>
      </c>
      <c r="X172" s="17" t="str">
        <f>IFERROR(AND(OR(X1:Z171,$BK172)=TRUE,IF(SEARCH(X$1,$A172)&gt;0,TRUE,FALSE)),"")</f>
        <v/>
      </c>
      <c r="Y172" s="17" t="str">
        <f>IFERROR(AND(OR(Y1:Z171,$BK172)=TRUE,IF(SEARCH(Y$1,$A172)&gt;0,TRUE,FALSE)),"")</f>
        <v/>
      </c>
      <c r="Z172" s="17" t="str">
        <f>IFERROR(AND(OR(Z1:Z171,$BK172)=TRUE,IF(SEARCH(Z$1,$A172)&gt;0,TRUE,FALSE)),"")</f>
        <v/>
      </c>
      <c r="AA172" s="17" t="b">
        <f>IFERROR(AND(OR(AA1:AA171,$BK172)=TRUE,IF(SEARCH(AA$1,$A172)&gt;0,TRUE,FALSE)),"")</f>
        <v>0</v>
      </c>
      <c r="AB172" s="17" t="str">
        <f>IFERROR(AND(OR(AB1:AE171,$BK172)=TRUE,IF(SEARCH(AB$1,$A172)&gt;0,TRUE,FALSE)),"")</f>
        <v/>
      </c>
      <c r="AC172" s="17" t="str">
        <f>IFERROR(AND(OR(AC1:AE171,$BK172)=TRUE,IF(SEARCH(AC$1,$A172)&gt;0,TRUE,FALSE)),"")</f>
        <v/>
      </c>
      <c r="AD172" s="17" t="str">
        <f>IFERROR(AND(OR(AD1:AE171,$BK172)=TRUE,IF(SEARCH(AD$1,$A172)&gt;0,TRUE,FALSE)),"")</f>
        <v/>
      </c>
      <c r="AE172" s="17" t="str">
        <f>IFERROR(AND(OR(AE1:AE171,$BK172)=TRUE,IF(SEARCH(AE$1,$A172)&gt;0,TRUE,FALSE)),"")</f>
        <v/>
      </c>
      <c r="AF172" s="17" t="str">
        <f>IFERROR(AND(OR(AF1:AG171,$BK172)=TRUE,IF(SEARCH(AF$1,$A172)&gt;0,TRUE,FALSE)),"")</f>
        <v/>
      </c>
      <c r="AG172" s="17" t="str">
        <f>IFERROR(AND(OR(AG1:AG171,$BK172)=TRUE,IF(SEARCH(AG$1,$A172)&gt;0,TRUE,FALSE)),"")</f>
        <v/>
      </c>
      <c r="AH172" s="17" t="str">
        <f>IFERROR(AND(OR(AH1:AH171,$BK172)=TRUE,IF(SEARCH(AH$1,$A172)&gt;0,TRUE,FALSE)),"")</f>
        <v/>
      </c>
      <c r="AI172" s="17" t="b">
        <f>IFERROR(AND(OR(AI1:AL171,$BK172)=TRUE,IF(SEARCH(AI$1,$A172)&gt;0,TRUE,FALSE)),"")</f>
        <v>0</v>
      </c>
      <c r="AJ172" s="17" t="str">
        <f>IFERROR(AND(OR(AJ1:AL171,$BK172)=TRUE,IF(SEARCH(AJ$1,$A172)&gt;0,TRUE,FALSE)),"")</f>
        <v/>
      </c>
      <c r="AK172" s="17" t="str">
        <f>IFERROR(AND(OR(AK1:AL171,$BK172)=TRUE,IF(SEARCH(AK$1,$A172)&gt;0,TRUE,FALSE)),"")</f>
        <v/>
      </c>
      <c r="AL172" s="17" t="str">
        <f>IFERROR(AND(OR(AL1:AL171,$BK172)=TRUE,IF(SEARCH(AL$1,$A172)&gt;0,TRUE,FALSE)),"")</f>
        <v/>
      </c>
      <c r="AM172" s="17" t="str">
        <f>IFERROR(AND(OR(AM1:AO171,$BK172)=TRUE,IF(SEARCH(AM$1,$A172)&gt;0,TRUE,FALSE)),"")</f>
        <v/>
      </c>
      <c r="AN172" s="17" t="str">
        <f>IFERROR(AND(OR(AN1:AO171,$BK172)=TRUE,IF(SEARCH(AN$1,$A172)&gt;0,TRUE,FALSE)),"")</f>
        <v/>
      </c>
      <c r="AO172" s="17" t="str">
        <f>IFERROR(AND(OR(AO1:AO171,$BK172)=TRUE,IF(SEARCH(AO$1,$A172)&gt;0,TRUE,FALSE)),"")</f>
        <v/>
      </c>
      <c r="AP172" s="17" t="str">
        <f>IFERROR(AND(OR(AO1:AP171,$BK172)=TRUE,IF(SEARCH(AP$1,$A172)&gt;0,TRUE,FALSE)),"")</f>
        <v/>
      </c>
      <c r="AQ172" s="17" t="str">
        <f>IFERROR(AND(OR(AO1:AQ171,$BK172)=TRUE,IF(SEARCH(AQ$1,$A172)&gt;0,TRUE,FALSE)),"")</f>
        <v/>
      </c>
      <c r="AR172" s="17" t="str">
        <f>IFERROR(AND(OR(AO1:AR171,$BK172)=TRUE,IF(SEARCH(AR$1,$A172)&gt;0,TRUE,FALSE)),"")</f>
        <v/>
      </c>
      <c r="AS172" s="17" t="str">
        <f>IFERROR(AND(OR(AO1:AS171,$BK172)=TRUE,IF(SEARCH(AS$1,$A172)&gt;0,TRUE,FALSE)),"")</f>
        <v/>
      </c>
      <c r="AT172" s="17" t="str">
        <f>IFERROR(AND(OR(AO1:AT171,$BK172)=TRUE,IF(SEARCH(AT$1,$A172)&gt;0,TRUE,FALSE)),"")</f>
        <v/>
      </c>
      <c r="AU172" s="17" t="str">
        <f>IFERROR(AND(OR(AO1:AU171,$BK172)=TRUE,IF(SEARCH(AU$1,$A172)&gt;0,TRUE,FALSE)),"")</f>
        <v/>
      </c>
      <c r="AV172" s="17" t="str">
        <f>IFERROR(AND(OR(AO1:AV171,$BK172)=TRUE,IF(SEARCH(AV$1,$A172)&gt;0,TRUE,FALSE)),"")</f>
        <v/>
      </c>
      <c r="AW172" s="17" t="str">
        <f>IFERROR(AND(OR(AO1:AW171,$BK172)=TRUE,IF(SEARCH(AW$1,$A172)&gt;0,TRUE,FALSE)),"")</f>
        <v/>
      </c>
      <c r="AX172" s="17" t="str">
        <f>IFERROR(AND(OR(AO1:AX171,$BK172)=TRUE,IF(SEARCH(AX$1,$A172)&gt;0,TRUE,FALSE)),"")</f>
        <v/>
      </c>
      <c r="AY172" s="17" t="str">
        <f>IFERROR(AND(OR(AO1:AY171,$BK172)=TRUE,IF(SEARCH(AY$1,$A172)&gt;0,TRUE,FALSE)),"")</f>
        <v/>
      </c>
      <c r="AZ172" s="17" t="str">
        <f>IFERROR(AND(OR(AO1:AZ171,$BK172)=TRUE,IF(SEARCH(AZ$1,$A172)&gt;0,TRUE,FALSE)),"")</f>
        <v/>
      </c>
      <c r="BA172" s="17" t="str">
        <f>IFERROR(AND(OR(AO1:BA171,$BK172)=TRUE,IF(SEARCH(BA$1,$A172)&gt;0,TRUE,FALSE)),"")</f>
        <v/>
      </c>
      <c r="BB172" s="17" t="str">
        <f>IFERROR(AND(OR(AO1:BB171,$BK172)=TRUE,IF(SEARCH(BB$1,$A172)&gt;0,TRUE,FALSE)),"")</f>
        <v/>
      </c>
      <c r="BC172" s="17" t="str">
        <f>IFERROR(AND(OR(AO1:BC171,$BK172)=TRUE,IF(SEARCH(BC$1,$A172)&gt;0,TRUE,FALSE)),"")</f>
        <v/>
      </c>
      <c r="BD172" s="17" t="str">
        <f>IFERROR(AND(OR(AO1:BD171,$BK172)=TRUE,IF(SEARCH(BD$1,$A172)&gt;0,TRUE,FALSE)),"")</f>
        <v/>
      </c>
      <c r="BE172" s="17" t="str">
        <f>IFERROR(AND(OR(AO1:BE171,$BK172)=TRUE,IF(SEARCH(BE$1,$A172)&gt;0,TRUE,FALSE)),"")</f>
        <v/>
      </c>
      <c r="BF172" s="17" t="str">
        <f>IFERROR(AND(OR(AO1:BF171,$BK172)=TRUE,IF(SEARCH(BF$1,$A172)&gt;0,TRUE,FALSE)),"")</f>
        <v/>
      </c>
      <c r="BG172" s="17" t="str">
        <f>IFERROR(AND(OR(AO1:BG171,$BK172)=TRUE,IF(SEARCH(BG$1,$A172)&gt;0,TRUE,FALSE)),"")</f>
        <v/>
      </c>
      <c r="BH172" s="17" t="str">
        <f>IFERROR(AND(OR(AO1:BH171,$BK172)=TRUE,IF(SEARCH(BH$1,$A172)&gt;0,TRUE,FALSE)),"")</f>
        <v/>
      </c>
      <c r="BI172" s="17">
        <f t="shared" si="10"/>
        <v>0</v>
      </c>
      <c r="BJ172" s="17" t="b">
        <f t="shared" si="11"/>
        <v>0</v>
      </c>
      <c r="BK172" s="17" t="b">
        <f t="shared" si="12"/>
        <v>0</v>
      </c>
      <c r="BL172" s="17" t="b">
        <f t="shared" si="13"/>
        <v>0</v>
      </c>
      <c r="BM172" s="17" t="b">
        <f>IF(D172&gt;INDEX('Overview (RESPONSES REQUIRED)'!$F$60:$F$63,MATCH(E172,'Overview (RESPONSES REQUIRED)'!$B$60:$B$63,0)),FALSE,TRUE)</f>
        <v>0</v>
      </c>
      <c r="BN172" s="17" t="b">
        <f>IF(INDEX('Overview (RESPONSES REQUIRED)'!$D$60:$D$63,MATCH(E172,'Overview (RESPONSES REQUIRED)'!$B$60:$B$63,0)) = "Y", TRUE, FALSE)</f>
        <v>0</v>
      </c>
      <c r="BO172" s="17" t="str">
        <f t="shared" si="14"/>
        <v>N</v>
      </c>
    </row>
    <row r="173" spans="1:67" ht="15" x14ac:dyDescent="0.15">
      <c r="A173" s="17" t="s">
        <v>2596</v>
      </c>
      <c r="B173" s="17">
        <v>2</v>
      </c>
      <c r="C173" s="17">
        <v>2</v>
      </c>
      <c r="D173" s="17">
        <v>8</v>
      </c>
      <c r="E173" s="17" t="s">
        <v>2424</v>
      </c>
      <c r="F173" s="17" t="str">
        <f>IF('ENDC-NRCA'!S176="Y", "Y", IF('ENDC-NRCA'!S176="N", "N", 0))</f>
        <v>N</v>
      </c>
      <c r="G173" s="17" t="str">
        <f>IFERROR(AND(OR(G1:H172,$BK173)=TRUE,IF(SEARCH(G$1,$A173)&gt;0,TRUE,FALSE)),"")</f>
        <v/>
      </c>
      <c r="H173" s="17" t="str">
        <f>IFERROR(AND(OR(H1:H172,$BK173)=TRUE,IF(SEARCH(H$1,$A173)&gt;0,TRUE,FALSE)),"")</f>
        <v/>
      </c>
      <c r="I173" s="17" t="str">
        <f>IFERROR(AND(OR(I1:L172,$BK173)=TRUE,IF(SEARCH(I$1,$A173)&gt;0,TRUE,FALSE)),"")</f>
        <v/>
      </c>
      <c r="J173" s="17" t="str">
        <f>IFERROR(AND(OR(J1:L172,$BK173)=TRUE,IF(SEARCH(J$1,$A173)&gt;0,TRUE,FALSE)),"")</f>
        <v/>
      </c>
      <c r="K173" s="17" t="b">
        <f>IFERROR(AND(OR(K1:L172,$BK173)=TRUE,IF(SEARCH(K$1,$A173)&gt;0,TRUE,FALSE)),"")</f>
        <v>0</v>
      </c>
      <c r="L173" s="17" t="str">
        <f>IFERROR(AND(OR(L1:L172,$BK173)=TRUE,IF(SEARCH(L$1,$A173)&gt;0,TRUE,FALSE)),"")</f>
        <v/>
      </c>
      <c r="M173" s="17" t="b">
        <f>IFERROR(AND(OR(M1:M172,$BK173)=TRUE,IF(SEARCH(M$1,$A173)&gt;0,TRUE,FALSE)),"")</f>
        <v>0</v>
      </c>
      <c r="N173" s="17" t="str">
        <f>IFERROR(AND(OR(N1:Q172,$BK173)=TRUE,IF(SEARCH(N$1,$A173)&gt;0,TRUE,FALSE)),"")</f>
        <v/>
      </c>
      <c r="O173" s="17" t="b">
        <f>IFERROR(AND(OR(O1:Q172,$BK173)=TRUE,IF(SEARCH(O$1,$A173)&gt;0,TRUE,FALSE)),"")</f>
        <v>0</v>
      </c>
      <c r="P173" s="17" t="str">
        <f>IFERROR(AND(OR(P1:Q172,$BK173)=TRUE,IF(SEARCH(P$1,$A173)&gt;0,TRUE,FALSE)),"")</f>
        <v/>
      </c>
      <c r="Q173" s="17" t="str">
        <f>IFERROR(AND(OR(Q1:Q172,$BK173)=TRUE,IF(SEARCH(Q$1,$A173)&gt;0,TRUE,FALSE)),"")</f>
        <v/>
      </c>
      <c r="R173" s="17" t="str">
        <f>IFERROR(AND(OR(R1:S172,$BK173)=TRUE,IF(SEARCH(R$1,$A173)&gt;0,TRUE,FALSE)),"")</f>
        <v/>
      </c>
      <c r="S173" s="17" t="str">
        <f>IFERROR(AND(OR(S1:S172,$BK173)=TRUE,IF(SEARCH(S$1,$A173)&gt;0,TRUE,FALSE)),"")</f>
        <v/>
      </c>
      <c r="T173" s="17" t="str">
        <f>IFERROR(AND(OR(T1:T172,$BK173)=TRUE,IF(SEARCH(T$1,$A173)&gt;0,TRUE,FALSE)),"")</f>
        <v/>
      </c>
      <c r="U173" s="17" t="str">
        <f>IFERROR(AND(OR(U1:V172,$BK173)=TRUE,IF(SEARCH(U$1,$A173)&gt;0,TRUE,FALSE)),"")</f>
        <v/>
      </c>
      <c r="V173" s="17" t="str">
        <f>IFERROR(AND(OR(V1:V172,$BK173)=TRUE,IF(SEARCH(V$1,$A173)&gt;0,TRUE,FALSE)),"")</f>
        <v/>
      </c>
      <c r="W173" s="17" t="str">
        <f>IFERROR(AND(OR(W1:Z172,$BK173)=TRUE,IF(SEARCH(W$1,$A173)&gt;0,TRUE,FALSE)),"")</f>
        <v/>
      </c>
      <c r="X173" s="17" t="str">
        <f>IFERROR(AND(OR(X1:Z172,$BK173)=TRUE,IF(SEARCH(X$1,$A173)&gt;0,TRUE,FALSE)),"")</f>
        <v/>
      </c>
      <c r="Y173" s="17" t="str">
        <f>IFERROR(AND(OR(Y1:Z172,$BK173)=TRUE,IF(SEARCH(Y$1,$A173)&gt;0,TRUE,FALSE)),"")</f>
        <v/>
      </c>
      <c r="Z173" s="17" t="str">
        <f>IFERROR(AND(OR(Z1:Z172,$BK173)=TRUE,IF(SEARCH(Z$1,$A173)&gt;0,TRUE,FALSE)),"")</f>
        <v/>
      </c>
      <c r="AA173" s="17" t="b">
        <f>IFERROR(AND(OR(AA1:AA172,$BK173)=TRUE,IF(SEARCH(AA$1,$A173)&gt;0,TRUE,FALSE)),"")</f>
        <v>0</v>
      </c>
      <c r="AB173" s="17" t="str">
        <f>IFERROR(AND(OR(AB1:AE172,$BK173)=TRUE,IF(SEARCH(AB$1,$A173)&gt;0,TRUE,FALSE)),"")</f>
        <v/>
      </c>
      <c r="AC173" s="17" t="str">
        <f>IFERROR(AND(OR(AC1:AE172,$BK173)=TRUE,IF(SEARCH(AC$1,$A173)&gt;0,TRUE,FALSE)),"")</f>
        <v/>
      </c>
      <c r="AD173" s="17" t="str">
        <f>IFERROR(AND(OR(AD1:AE172,$BK173)=TRUE,IF(SEARCH(AD$1,$A173)&gt;0,TRUE,FALSE)),"")</f>
        <v/>
      </c>
      <c r="AE173" s="17" t="str">
        <f>IFERROR(AND(OR(AE1:AE172,$BK173)=TRUE,IF(SEARCH(AE$1,$A173)&gt;0,TRUE,FALSE)),"")</f>
        <v/>
      </c>
      <c r="AF173" s="17" t="str">
        <f>IFERROR(AND(OR(AF1:AG172,$BK173)=TRUE,IF(SEARCH(AF$1,$A173)&gt;0,TRUE,FALSE)),"")</f>
        <v/>
      </c>
      <c r="AG173" s="17" t="str">
        <f>IFERROR(AND(OR(AG1:AG172,$BK173)=TRUE,IF(SEARCH(AG$1,$A173)&gt;0,TRUE,FALSE)),"")</f>
        <v/>
      </c>
      <c r="AH173" s="17" t="str">
        <f>IFERROR(AND(OR(AH1:AH172,$BK173)=TRUE,IF(SEARCH(AH$1,$A173)&gt;0,TRUE,FALSE)),"")</f>
        <v/>
      </c>
      <c r="AI173" s="17" t="b">
        <f>IFERROR(AND(OR(AI1:AL172,$BK173)=TRUE,IF(SEARCH(AI$1,$A173)&gt;0,TRUE,FALSE)),"")</f>
        <v>0</v>
      </c>
      <c r="AJ173" s="17" t="str">
        <f>IFERROR(AND(OR(AJ1:AL172,$BK173)=TRUE,IF(SEARCH(AJ$1,$A173)&gt;0,TRUE,FALSE)),"")</f>
        <v/>
      </c>
      <c r="AK173" s="17" t="str">
        <f>IFERROR(AND(OR(AK1:AL172,$BK173)=TRUE,IF(SEARCH(AK$1,$A173)&gt;0,TRUE,FALSE)),"")</f>
        <v/>
      </c>
      <c r="AL173" s="17" t="str">
        <f>IFERROR(AND(OR(AL1:AL172,$BK173)=TRUE,IF(SEARCH(AL$1,$A173)&gt;0,TRUE,FALSE)),"")</f>
        <v/>
      </c>
      <c r="AM173" s="17" t="str">
        <f>IFERROR(AND(OR(AM1:AO172,$BK173)=TRUE,IF(SEARCH(AM$1,$A173)&gt;0,TRUE,FALSE)),"")</f>
        <v/>
      </c>
      <c r="AN173" s="17" t="str">
        <f>IFERROR(AND(OR(AN1:AO172,$BK173)=TRUE,IF(SEARCH(AN$1,$A173)&gt;0,TRUE,FALSE)),"")</f>
        <v/>
      </c>
      <c r="AO173" s="17" t="str">
        <f>IFERROR(AND(OR(AO1:AO172,$BK173)=TRUE,IF(SEARCH(AO$1,$A173)&gt;0,TRUE,FALSE)),"")</f>
        <v/>
      </c>
      <c r="AP173" s="17" t="str">
        <f>IFERROR(AND(OR(AO1:AP172,$BK173)=TRUE,IF(SEARCH(AP$1,$A173)&gt;0,TRUE,FALSE)),"")</f>
        <v/>
      </c>
      <c r="AQ173" s="17" t="str">
        <f>IFERROR(AND(OR(AO1:AQ172,$BK173)=TRUE,IF(SEARCH(AQ$1,$A173)&gt;0,TRUE,FALSE)),"")</f>
        <v/>
      </c>
      <c r="AR173" s="17" t="str">
        <f>IFERROR(AND(OR(AO1:AR172,$BK173)=TRUE,IF(SEARCH(AR$1,$A173)&gt;0,TRUE,FALSE)),"")</f>
        <v/>
      </c>
      <c r="AS173" s="17" t="str">
        <f>IFERROR(AND(OR(AO1:AS172,$BK173)=TRUE,IF(SEARCH(AS$1,$A173)&gt;0,TRUE,FALSE)),"")</f>
        <v/>
      </c>
      <c r="AT173" s="17" t="str">
        <f>IFERROR(AND(OR(AO1:AT172,$BK173)=TRUE,IF(SEARCH(AT$1,$A173)&gt;0,TRUE,FALSE)),"")</f>
        <v/>
      </c>
      <c r="AU173" s="17" t="str">
        <f>IFERROR(AND(OR(AO1:AU172,$BK173)=TRUE,IF(SEARCH(AU$1,$A173)&gt;0,TRUE,FALSE)),"")</f>
        <v/>
      </c>
      <c r="AV173" s="17" t="str">
        <f>IFERROR(AND(OR(AO1:AV172,$BK173)=TRUE,IF(SEARCH(AV$1,$A173)&gt;0,TRUE,FALSE)),"")</f>
        <v/>
      </c>
      <c r="AW173" s="17" t="str">
        <f>IFERROR(AND(OR(AO1:AW172,$BK173)=TRUE,IF(SEARCH(AW$1,$A173)&gt;0,TRUE,FALSE)),"")</f>
        <v/>
      </c>
      <c r="AX173" s="17" t="str">
        <f>IFERROR(AND(OR(AO1:AX172,$BK173)=TRUE,IF(SEARCH(AX$1,$A173)&gt;0,TRUE,FALSE)),"")</f>
        <v/>
      </c>
      <c r="AY173" s="17" t="str">
        <f>IFERROR(AND(OR(AO1:AY172,$BK173)=TRUE,IF(SEARCH(AY$1,$A173)&gt;0,TRUE,FALSE)),"")</f>
        <v/>
      </c>
      <c r="AZ173" s="17" t="str">
        <f>IFERROR(AND(OR(AO1:AZ172,$BK173)=TRUE,IF(SEARCH(AZ$1,$A173)&gt;0,TRUE,FALSE)),"")</f>
        <v/>
      </c>
      <c r="BA173" s="17" t="str">
        <f>IFERROR(AND(OR(AO1:BA172,$BK173)=TRUE,IF(SEARCH(BA$1,$A173)&gt;0,TRUE,FALSE)),"")</f>
        <v/>
      </c>
      <c r="BB173" s="17" t="str">
        <f>IFERROR(AND(OR(AO1:BB172,$BK173)=TRUE,IF(SEARCH(BB$1,$A173)&gt;0,TRUE,FALSE)),"")</f>
        <v/>
      </c>
      <c r="BC173" s="17" t="str">
        <f>IFERROR(AND(OR(AO1:BC172,$BK173)=TRUE,IF(SEARCH(BC$1,$A173)&gt;0,TRUE,FALSE)),"")</f>
        <v/>
      </c>
      <c r="BD173" s="17" t="str">
        <f>IFERROR(AND(OR(AO1:BD172,$BK173)=TRUE,IF(SEARCH(BD$1,$A173)&gt;0,TRUE,FALSE)),"")</f>
        <v/>
      </c>
      <c r="BE173" s="17" t="str">
        <f>IFERROR(AND(OR(AO1:BE172,$BK173)=TRUE,IF(SEARCH(BE$1,$A173)&gt;0,TRUE,FALSE)),"")</f>
        <v/>
      </c>
      <c r="BF173" s="17" t="str">
        <f>IFERROR(AND(OR(AO1:BF172,$BK173)=TRUE,IF(SEARCH(BF$1,$A173)&gt;0,TRUE,FALSE)),"")</f>
        <v/>
      </c>
      <c r="BG173" s="17" t="str">
        <f>IFERROR(AND(OR(AO1:BG172,$BK173)=TRUE,IF(SEARCH(BG$1,$A173)&gt;0,TRUE,FALSE)),"")</f>
        <v/>
      </c>
      <c r="BH173" s="17" t="str">
        <f>IFERROR(AND(OR(AO1:BH172,$BK173)=TRUE,IF(SEARCH(BH$1,$A173)&gt;0,TRUE,FALSE)),"")</f>
        <v/>
      </c>
      <c r="BI173" s="17">
        <f t="shared" si="10"/>
        <v>0</v>
      </c>
      <c r="BJ173" s="17" t="b">
        <f t="shared" si="11"/>
        <v>0</v>
      </c>
      <c r="BK173" s="17" t="b">
        <f t="shared" si="12"/>
        <v>0</v>
      </c>
      <c r="BL173" s="17" t="b">
        <f t="shared" si="13"/>
        <v>0</v>
      </c>
      <c r="BM173" s="17" t="b">
        <f>IF(D173&gt;INDEX('Overview (RESPONSES REQUIRED)'!$F$60:$F$63,MATCH(E173,'Overview (RESPONSES REQUIRED)'!$B$60:$B$63,0)),FALSE,TRUE)</f>
        <v>0</v>
      </c>
      <c r="BN173" s="17" t="b">
        <f>IF(INDEX('Overview (RESPONSES REQUIRED)'!$D$60:$D$63,MATCH(E173,'Overview (RESPONSES REQUIRED)'!$B$60:$B$63,0)) = "Y", TRUE, FALSE)</f>
        <v>0</v>
      </c>
      <c r="BO173" s="17" t="str">
        <f t="shared" si="14"/>
        <v>N</v>
      </c>
    </row>
    <row r="174" spans="1:67" ht="15" x14ac:dyDescent="0.15">
      <c r="A174" s="17" t="s">
        <v>2597</v>
      </c>
      <c r="B174" s="17">
        <v>2</v>
      </c>
      <c r="C174" s="17">
        <v>2</v>
      </c>
      <c r="D174" s="17">
        <v>8</v>
      </c>
      <c r="E174" s="17" t="s">
        <v>2458</v>
      </c>
      <c r="F174" s="17" t="str">
        <f>IF('ENDC-NRCA'!S177="Y", "Y", IF('ENDC-NRCA'!S177="N", "N", 0))</f>
        <v>N</v>
      </c>
      <c r="G174" s="17" t="str">
        <f>IFERROR(AND(OR(G1:H173,$BK174)=TRUE,IF(SEARCH(G$1,$A174)&gt;0,TRUE,FALSE)),"")</f>
        <v/>
      </c>
      <c r="H174" s="17" t="b">
        <f>IFERROR(AND(OR(H1:H173,$BK174)=TRUE,IF(SEARCH(H$1,$A174)&gt;0,TRUE,FALSE)),"")</f>
        <v>0</v>
      </c>
      <c r="I174" s="17" t="str">
        <f>IFERROR(AND(OR(I1:L173,$BK174)=TRUE,IF(SEARCH(I$1,$A174)&gt;0,TRUE,FALSE)),"")</f>
        <v/>
      </c>
      <c r="J174" s="17" t="str">
        <f>IFERROR(AND(OR(J1:L173,$BK174)=TRUE,IF(SEARCH(J$1,$A174)&gt;0,TRUE,FALSE)),"")</f>
        <v/>
      </c>
      <c r="K174" s="17" t="b">
        <f>IFERROR(AND(OR(K1:L173,$BK174)=TRUE,IF(SEARCH(K$1,$A174)&gt;0,TRUE,FALSE)),"")</f>
        <v>0</v>
      </c>
      <c r="L174" s="17" t="str">
        <f>IFERROR(AND(OR(L1:L173,$BK174)=TRUE,IF(SEARCH(L$1,$A174)&gt;0,TRUE,FALSE)),"")</f>
        <v/>
      </c>
      <c r="M174" s="17" t="str">
        <f>IFERROR(AND(OR(M1:M173,$BK174)=TRUE,IF(SEARCH(M$1,$A174)&gt;0,TRUE,FALSE)),"")</f>
        <v/>
      </c>
      <c r="N174" s="17" t="str">
        <f>IFERROR(AND(OR(N1:Q173,$BK174)=TRUE,IF(SEARCH(N$1,$A174)&gt;0,TRUE,FALSE)),"")</f>
        <v/>
      </c>
      <c r="O174" s="17" t="str">
        <f>IFERROR(AND(OR(O1:Q173,$BK174)=TRUE,IF(SEARCH(O$1,$A174)&gt;0,TRUE,FALSE)),"")</f>
        <v/>
      </c>
      <c r="P174" s="17" t="str">
        <f>IFERROR(AND(OR(P1:Q173,$BK174)=TRUE,IF(SEARCH(P$1,$A174)&gt;0,TRUE,FALSE)),"")</f>
        <v/>
      </c>
      <c r="Q174" s="17" t="str">
        <f>IFERROR(AND(OR(Q1:Q173,$BK174)=TRUE,IF(SEARCH(Q$1,$A174)&gt;0,TRUE,FALSE)),"")</f>
        <v/>
      </c>
      <c r="R174" s="17" t="b">
        <f>IFERROR(AND(OR(R1:S173,$BK174)=TRUE,IF(SEARCH(R$1,$A174)&gt;0,TRUE,FALSE)),"")</f>
        <v>0</v>
      </c>
      <c r="S174" s="17" t="str">
        <f>IFERROR(AND(OR(S1:S173,$BK174)=TRUE,IF(SEARCH(S$1,$A174)&gt;0,TRUE,FALSE)),"")</f>
        <v/>
      </c>
      <c r="T174" s="17" t="str">
        <f>IFERROR(AND(OR(T1:T173,$BK174)=TRUE,IF(SEARCH(T$1,$A174)&gt;0,TRUE,FALSE)),"")</f>
        <v/>
      </c>
      <c r="U174" s="17" t="str">
        <f>IFERROR(AND(OR(U1:V173,$BK174)=TRUE,IF(SEARCH(U$1,$A174)&gt;0,TRUE,FALSE)),"")</f>
        <v/>
      </c>
      <c r="V174" s="17" t="str">
        <f>IFERROR(AND(OR(V1:V173,$BK174)=TRUE,IF(SEARCH(V$1,$A174)&gt;0,TRUE,FALSE)),"")</f>
        <v/>
      </c>
      <c r="W174" s="17" t="str">
        <f>IFERROR(AND(OR(W1:Z173,$BK174)=TRUE,IF(SEARCH(W$1,$A174)&gt;0,TRUE,FALSE)),"")</f>
        <v/>
      </c>
      <c r="X174" s="17" t="str">
        <f>IFERROR(AND(OR(X1:Z173,$BK174)=TRUE,IF(SEARCH(X$1,$A174)&gt;0,TRUE,FALSE)),"")</f>
        <v/>
      </c>
      <c r="Y174" s="17" t="str">
        <f>IFERROR(AND(OR(Y1:Z173,$BK174)=TRUE,IF(SEARCH(Y$1,$A174)&gt;0,TRUE,FALSE)),"")</f>
        <v/>
      </c>
      <c r="Z174" s="17" t="str">
        <f>IFERROR(AND(OR(Z1:Z173,$BK174)=TRUE,IF(SEARCH(Z$1,$A174)&gt;0,TRUE,FALSE)),"")</f>
        <v/>
      </c>
      <c r="AA174" s="17" t="str">
        <f>IFERROR(AND(OR(AA1:AA173,$BK174)=TRUE,IF(SEARCH(AA$1,$A174)&gt;0,TRUE,FALSE)),"")</f>
        <v/>
      </c>
      <c r="AB174" s="17" t="str">
        <f>IFERROR(AND(OR(AB1:AE173,$BK174)=TRUE,IF(SEARCH(AB$1,$A174)&gt;0,TRUE,FALSE)),"")</f>
        <v/>
      </c>
      <c r="AC174" s="17" t="str">
        <f>IFERROR(AND(OR(AC1:AE173,$BK174)=TRUE,IF(SEARCH(AC$1,$A174)&gt;0,TRUE,FALSE)),"")</f>
        <v/>
      </c>
      <c r="AD174" s="17" t="str">
        <f>IFERROR(AND(OR(AD1:AE173,$BK174)=TRUE,IF(SEARCH(AD$1,$A174)&gt;0,TRUE,FALSE)),"")</f>
        <v/>
      </c>
      <c r="AE174" s="17" t="str">
        <f>IFERROR(AND(OR(AE1:AE173,$BK174)=TRUE,IF(SEARCH(AE$1,$A174)&gt;0,TRUE,FALSE)),"")</f>
        <v/>
      </c>
      <c r="AF174" s="17" t="b">
        <f>IFERROR(AND(OR(AF1:AG173,$BK174)=TRUE,IF(SEARCH(AF$1,$A174)&gt;0,TRUE,FALSE)),"")</f>
        <v>0</v>
      </c>
      <c r="AG174" s="17" t="str">
        <f>IFERROR(AND(OR(AG1:AG173,$BK174)=TRUE,IF(SEARCH(AG$1,$A174)&gt;0,TRUE,FALSE)),"")</f>
        <v/>
      </c>
      <c r="AH174" s="17" t="str">
        <f>IFERROR(AND(OR(AH1:AH173,$BK174)=TRUE,IF(SEARCH(AH$1,$A174)&gt;0,TRUE,FALSE)),"")</f>
        <v/>
      </c>
      <c r="AI174" s="17" t="b">
        <f>IFERROR(AND(OR(AI1:AL173,$BK174)=TRUE,IF(SEARCH(AI$1,$A174)&gt;0,TRUE,FALSE)),"")</f>
        <v>0</v>
      </c>
      <c r="AJ174" s="17" t="str">
        <f>IFERROR(AND(OR(AJ1:AL173,$BK174)=TRUE,IF(SEARCH(AJ$1,$A174)&gt;0,TRUE,FALSE)),"")</f>
        <v/>
      </c>
      <c r="AK174" s="17" t="str">
        <f>IFERROR(AND(OR(AK1:AL173,$BK174)=TRUE,IF(SEARCH(AK$1,$A174)&gt;0,TRUE,FALSE)),"")</f>
        <v/>
      </c>
      <c r="AL174" s="17" t="str">
        <f>IFERROR(AND(OR(AL1:AL173,$BK174)=TRUE,IF(SEARCH(AL$1,$A174)&gt;0,TRUE,FALSE)),"")</f>
        <v/>
      </c>
      <c r="AM174" s="17" t="str">
        <f>IFERROR(AND(OR(AM1:AO173,$BK174)=TRUE,IF(SEARCH(AM$1,$A174)&gt;0,TRUE,FALSE)),"")</f>
        <v/>
      </c>
      <c r="AN174" s="17" t="str">
        <f>IFERROR(AND(OR(AN1:AO173,$BK174)=TRUE,IF(SEARCH(AN$1,$A174)&gt;0,TRUE,FALSE)),"")</f>
        <v/>
      </c>
      <c r="AO174" s="17" t="str">
        <f>IFERROR(AND(OR(AO1:AO173,$BK174)=TRUE,IF(SEARCH(AO$1,$A174)&gt;0,TRUE,FALSE)),"")</f>
        <v/>
      </c>
      <c r="AP174" s="17" t="str">
        <f>IFERROR(AND(OR(AO1:AP173,$BK174)=TRUE,IF(SEARCH(AP$1,$A174)&gt;0,TRUE,FALSE)),"")</f>
        <v/>
      </c>
      <c r="AQ174" s="17" t="str">
        <f>IFERROR(AND(OR(AO1:AQ173,$BK174)=TRUE,IF(SEARCH(AQ$1,$A174)&gt;0,TRUE,FALSE)),"")</f>
        <v/>
      </c>
      <c r="AR174" s="17" t="str">
        <f>IFERROR(AND(OR(AO1:AR173,$BK174)=TRUE,IF(SEARCH(AR$1,$A174)&gt;0,TRUE,FALSE)),"")</f>
        <v/>
      </c>
      <c r="AS174" s="17" t="str">
        <f>IFERROR(AND(OR(AO1:AS173,$BK174)=TRUE,IF(SEARCH(AS$1,$A174)&gt;0,TRUE,FALSE)),"")</f>
        <v/>
      </c>
      <c r="AT174" s="17" t="str">
        <f>IFERROR(AND(OR(AO1:AT173,$BK174)=TRUE,IF(SEARCH(AT$1,$A174)&gt;0,TRUE,FALSE)),"")</f>
        <v/>
      </c>
      <c r="AU174" s="17" t="str">
        <f>IFERROR(AND(OR(AO1:AU173,$BK174)=TRUE,IF(SEARCH(AU$1,$A174)&gt;0,TRUE,FALSE)),"")</f>
        <v/>
      </c>
      <c r="AV174" s="17" t="str">
        <f>IFERROR(AND(OR(AO1:AV173,$BK174)=TRUE,IF(SEARCH(AV$1,$A174)&gt;0,TRUE,FALSE)),"")</f>
        <v/>
      </c>
      <c r="AW174" s="17" t="str">
        <f>IFERROR(AND(OR(AO1:AW173,$BK174)=TRUE,IF(SEARCH(AW$1,$A174)&gt;0,TRUE,FALSE)),"")</f>
        <v/>
      </c>
      <c r="AX174" s="17" t="str">
        <f>IFERROR(AND(OR(AO1:AX173,$BK174)=TRUE,IF(SEARCH(AX$1,$A174)&gt;0,TRUE,FALSE)),"")</f>
        <v/>
      </c>
      <c r="AY174" s="17" t="str">
        <f>IFERROR(AND(OR(AO1:AY173,$BK174)=TRUE,IF(SEARCH(AY$1,$A174)&gt;0,TRUE,FALSE)),"")</f>
        <v/>
      </c>
      <c r="AZ174" s="17" t="str">
        <f>IFERROR(AND(OR(AO1:AZ173,$BK174)=TRUE,IF(SEARCH(AZ$1,$A174)&gt;0,TRUE,FALSE)),"")</f>
        <v/>
      </c>
      <c r="BA174" s="17" t="str">
        <f>IFERROR(AND(OR(AO1:BA173,$BK174)=TRUE,IF(SEARCH(BA$1,$A174)&gt;0,TRUE,FALSE)),"")</f>
        <v/>
      </c>
      <c r="BB174" s="17" t="str">
        <f>IFERROR(AND(OR(AO1:BB173,$BK174)=TRUE,IF(SEARCH(BB$1,$A174)&gt;0,TRUE,FALSE)),"")</f>
        <v/>
      </c>
      <c r="BC174" s="17" t="str">
        <f>IFERROR(AND(OR(AO1:BC173,$BK174)=TRUE,IF(SEARCH(BC$1,$A174)&gt;0,TRUE,FALSE)),"")</f>
        <v/>
      </c>
      <c r="BD174" s="17" t="str">
        <f>IFERROR(AND(OR(AO1:BD173,$BK174)=TRUE,IF(SEARCH(BD$1,$A174)&gt;0,TRUE,FALSE)),"")</f>
        <v/>
      </c>
      <c r="BE174" s="17" t="str">
        <f>IFERROR(AND(OR(AO1:BE173,$BK174)=TRUE,IF(SEARCH(BE$1,$A174)&gt;0,TRUE,FALSE)),"")</f>
        <v/>
      </c>
      <c r="BF174" s="17" t="str">
        <f>IFERROR(AND(OR(AO1:BF173,$BK174)=TRUE,IF(SEARCH(BF$1,$A174)&gt;0,TRUE,FALSE)),"")</f>
        <v/>
      </c>
      <c r="BG174" s="17" t="str">
        <f>IFERROR(AND(OR(AO1:BG173,$BK174)=TRUE,IF(SEARCH(BG$1,$A174)&gt;0,TRUE,FALSE)),"")</f>
        <v/>
      </c>
      <c r="BH174" s="17" t="str">
        <f>IFERROR(AND(OR(AO1:BH173,$BK174)=TRUE,IF(SEARCH(BH$1,$A174)&gt;0,TRUE,FALSE)),"")</f>
        <v/>
      </c>
      <c r="BI174" s="17">
        <f t="shared" si="10"/>
        <v>0</v>
      </c>
      <c r="BJ174" s="17" t="b">
        <f t="shared" si="11"/>
        <v>0</v>
      </c>
      <c r="BK174" s="17" t="b">
        <f t="shared" si="12"/>
        <v>0</v>
      </c>
      <c r="BL174" s="17" t="b">
        <f t="shared" si="13"/>
        <v>0</v>
      </c>
      <c r="BM174" s="17" t="b">
        <f>IF(D174&gt;INDEX('Overview (RESPONSES REQUIRED)'!$F$60:$F$63,MATCH(E174,'Overview (RESPONSES REQUIRED)'!$B$60:$B$63,0)),FALSE,TRUE)</f>
        <v>0</v>
      </c>
      <c r="BN174" s="17" t="b">
        <f>IF(INDEX('Overview (RESPONSES REQUIRED)'!$D$60:$D$63,MATCH(E174,'Overview (RESPONSES REQUIRED)'!$B$60:$B$63,0)) = "Y", TRUE, FALSE)</f>
        <v>0</v>
      </c>
      <c r="BO174" s="17" t="str">
        <f t="shared" si="14"/>
        <v>N</v>
      </c>
    </row>
    <row r="175" spans="1:67" ht="15" x14ac:dyDescent="0.15">
      <c r="A175" s="17" t="s">
        <v>2598</v>
      </c>
      <c r="B175" s="17">
        <v>2</v>
      </c>
      <c r="C175" s="17">
        <v>2</v>
      </c>
      <c r="D175" s="17">
        <v>8</v>
      </c>
      <c r="E175" s="17" t="s">
        <v>2458</v>
      </c>
      <c r="F175" s="17" t="str">
        <f>IF('ENDC-NRCA'!S178="Y", "Y", IF('ENDC-NRCA'!S178="N", "N", 0))</f>
        <v>N</v>
      </c>
      <c r="G175" s="17" t="str">
        <f>IFERROR(AND(OR(G1:H174,$BK175)=TRUE,IF(SEARCH(G$1,$A175)&gt;0,TRUE,FALSE)),"")</f>
        <v/>
      </c>
      <c r="H175" s="17" t="b">
        <f>IFERROR(AND(OR(H1:H174,$BK175)=TRUE,IF(SEARCH(H$1,$A175)&gt;0,TRUE,FALSE)),"")</f>
        <v>0</v>
      </c>
      <c r="I175" s="17" t="str">
        <f>IFERROR(AND(OR(I1:L174,$BK175)=TRUE,IF(SEARCH(I$1,$A175)&gt;0,TRUE,FALSE)),"")</f>
        <v/>
      </c>
      <c r="J175" s="17" t="str">
        <f>IFERROR(AND(OR(J1:L174,$BK175)=TRUE,IF(SEARCH(J$1,$A175)&gt;0,TRUE,FALSE)),"")</f>
        <v/>
      </c>
      <c r="K175" s="17" t="str">
        <f>IFERROR(AND(OR(K1:L174,$BK175)=TRUE,IF(SEARCH(K$1,$A175)&gt;0,TRUE,FALSE)),"")</f>
        <v/>
      </c>
      <c r="L175" s="17" t="str">
        <f>IFERROR(AND(OR(L1:L174,$BK175)=TRUE,IF(SEARCH(L$1,$A175)&gt;0,TRUE,FALSE)),"")</f>
        <v/>
      </c>
      <c r="M175" s="17" t="str">
        <f>IFERROR(AND(OR(M1:M174,$BK175)=TRUE,IF(SEARCH(M$1,$A175)&gt;0,TRUE,FALSE)),"")</f>
        <v/>
      </c>
      <c r="N175" s="17" t="str">
        <f>IFERROR(AND(OR(N1:Q174,$BK175)=TRUE,IF(SEARCH(N$1,$A175)&gt;0,TRUE,FALSE)),"")</f>
        <v/>
      </c>
      <c r="O175" s="17" t="str">
        <f>IFERROR(AND(OR(O1:Q174,$BK175)=TRUE,IF(SEARCH(O$1,$A175)&gt;0,TRUE,FALSE)),"")</f>
        <v/>
      </c>
      <c r="P175" s="17" t="b">
        <f>IFERROR(AND(OR(P1:Q174,$BK175)=TRUE,IF(SEARCH(P$1,$A175)&gt;0,TRUE,FALSE)),"")</f>
        <v>0</v>
      </c>
      <c r="Q175" s="17" t="str">
        <f>IFERROR(AND(OR(Q1:Q174,$BK175)=TRUE,IF(SEARCH(Q$1,$A175)&gt;0,TRUE,FALSE)),"")</f>
        <v/>
      </c>
      <c r="R175" s="17" t="b">
        <f>IFERROR(AND(OR(R1:S174,$BK175)=TRUE,IF(SEARCH(R$1,$A175)&gt;0,TRUE,FALSE)),"")</f>
        <v>0</v>
      </c>
      <c r="S175" s="17" t="str">
        <f>IFERROR(AND(OR(S1:S174,$BK175)=TRUE,IF(SEARCH(S$1,$A175)&gt;0,TRUE,FALSE)),"")</f>
        <v/>
      </c>
      <c r="T175" s="17" t="str">
        <f>IFERROR(AND(OR(T1:T174,$BK175)=TRUE,IF(SEARCH(T$1,$A175)&gt;0,TRUE,FALSE)),"")</f>
        <v/>
      </c>
      <c r="U175" s="17" t="str">
        <f>IFERROR(AND(OR(U1:V174,$BK175)=TRUE,IF(SEARCH(U$1,$A175)&gt;0,TRUE,FALSE)),"")</f>
        <v/>
      </c>
      <c r="V175" s="17" t="str">
        <f>IFERROR(AND(OR(V1:V174,$BK175)=TRUE,IF(SEARCH(V$1,$A175)&gt;0,TRUE,FALSE)),"")</f>
        <v/>
      </c>
      <c r="W175" s="17" t="str">
        <f>IFERROR(AND(OR(W1:Z174,$BK175)=TRUE,IF(SEARCH(W$1,$A175)&gt;0,TRUE,FALSE)),"")</f>
        <v/>
      </c>
      <c r="X175" s="17" t="str">
        <f>IFERROR(AND(OR(X1:Z174,$BK175)=TRUE,IF(SEARCH(X$1,$A175)&gt;0,TRUE,FALSE)),"")</f>
        <v/>
      </c>
      <c r="Y175" s="17" t="str">
        <f>IFERROR(AND(OR(Y1:Z174,$BK175)=TRUE,IF(SEARCH(Y$1,$A175)&gt;0,TRUE,FALSE)),"")</f>
        <v/>
      </c>
      <c r="Z175" s="17" t="str">
        <f>IFERROR(AND(OR(Z1:Z174,$BK175)=TRUE,IF(SEARCH(Z$1,$A175)&gt;0,TRUE,FALSE)),"")</f>
        <v/>
      </c>
      <c r="AA175" s="17" t="str">
        <f>IFERROR(AND(OR(AA1:AA174,$BK175)=TRUE,IF(SEARCH(AA$1,$A175)&gt;0,TRUE,FALSE)),"")</f>
        <v/>
      </c>
      <c r="AB175" s="17" t="str">
        <f>IFERROR(AND(OR(AB1:AE174,$BK175)=TRUE,IF(SEARCH(AB$1,$A175)&gt;0,TRUE,FALSE)),"")</f>
        <v/>
      </c>
      <c r="AC175" s="17" t="str">
        <f>IFERROR(AND(OR(AC1:AE174,$BK175)=TRUE,IF(SEARCH(AC$1,$A175)&gt;0,TRUE,FALSE)),"")</f>
        <v/>
      </c>
      <c r="AD175" s="17" t="str">
        <f>IFERROR(AND(OR(AD1:AE174,$BK175)=TRUE,IF(SEARCH(AD$1,$A175)&gt;0,TRUE,FALSE)),"")</f>
        <v/>
      </c>
      <c r="AE175" s="17" t="str">
        <f>IFERROR(AND(OR(AE1:AE174,$BK175)=TRUE,IF(SEARCH(AE$1,$A175)&gt;0,TRUE,FALSE)),"")</f>
        <v/>
      </c>
      <c r="AF175" s="17" t="b">
        <f>IFERROR(AND(OR(AF1:AG174,$BK175)=TRUE,IF(SEARCH(AF$1,$A175)&gt;0,TRUE,FALSE)),"")</f>
        <v>0</v>
      </c>
      <c r="AG175" s="17" t="str">
        <f>IFERROR(AND(OR(AG1:AG174,$BK175)=TRUE,IF(SEARCH(AG$1,$A175)&gt;0,TRUE,FALSE)),"")</f>
        <v/>
      </c>
      <c r="AH175" s="17" t="str">
        <f>IFERROR(AND(OR(AH1:AH174,$BK175)=TRUE,IF(SEARCH(AH$1,$A175)&gt;0,TRUE,FALSE)),"")</f>
        <v/>
      </c>
      <c r="AI175" s="17" t="b">
        <f>IFERROR(AND(OR(AI1:AL174,$BK175)=TRUE,IF(SEARCH(AI$1,$A175)&gt;0,TRUE,FALSE)),"")</f>
        <v>0</v>
      </c>
      <c r="AJ175" s="17" t="str">
        <f>IFERROR(AND(OR(AJ1:AL174,$BK175)=TRUE,IF(SEARCH(AJ$1,$A175)&gt;0,TRUE,FALSE)),"")</f>
        <v/>
      </c>
      <c r="AK175" s="17" t="str">
        <f>IFERROR(AND(OR(AK1:AL174,$BK175)=TRUE,IF(SEARCH(AK$1,$A175)&gt;0,TRUE,FALSE)),"")</f>
        <v/>
      </c>
      <c r="AL175" s="17" t="str">
        <f>IFERROR(AND(OR(AL1:AL174,$BK175)=TRUE,IF(SEARCH(AL$1,$A175)&gt;0,TRUE,FALSE)),"")</f>
        <v/>
      </c>
      <c r="AM175" s="17" t="str">
        <f>IFERROR(AND(OR(AM1:AO174,$BK175)=TRUE,IF(SEARCH(AM$1,$A175)&gt;0,TRUE,FALSE)),"")</f>
        <v/>
      </c>
      <c r="AN175" s="17" t="str">
        <f>IFERROR(AND(OR(AN1:AO174,$BK175)=TRUE,IF(SEARCH(AN$1,$A175)&gt;0,TRUE,FALSE)),"")</f>
        <v/>
      </c>
      <c r="AO175" s="17" t="str">
        <f>IFERROR(AND(OR(AO1:AO174,$BK175)=TRUE,IF(SEARCH(AO$1,$A175)&gt;0,TRUE,FALSE)),"")</f>
        <v/>
      </c>
      <c r="AP175" s="17" t="str">
        <f>IFERROR(AND(OR(AO1:AP174,$BK175)=TRUE,IF(SEARCH(AP$1,$A175)&gt;0,TRUE,FALSE)),"")</f>
        <v/>
      </c>
      <c r="AQ175" s="17" t="str">
        <f>IFERROR(AND(OR(AO1:AQ174,$BK175)=TRUE,IF(SEARCH(AQ$1,$A175)&gt;0,TRUE,FALSE)),"")</f>
        <v/>
      </c>
      <c r="AR175" s="17" t="str">
        <f>IFERROR(AND(OR(AO1:AR174,$BK175)=TRUE,IF(SEARCH(AR$1,$A175)&gt;0,TRUE,FALSE)),"")</f>
        <v/>
      </c>
      <c r="AS175" s="17" t="str">
        <f>IFERROR(AND(OR(AO1:AS174,$BK175)=TRUE,IF(SEARCH(AS$1,$A175)&gt;0,TRUE,FALSE)),"")</f>
        <v/>
      </c>
      <c r="AT175" s="17" t="str">
        <f>IFERROR(AND(OR(AO1:AT174,$BK175)=TRUE,IF(SEARCH(AT$1,$A175)&gt;0,TRUE,FALSE)),"")</f>
        <v/>
      </c>
      <c r="AU175" s="17" t="str">
        <f>IFERROR(AND(OR(AO1:AU174,$BK175)=TRUE,IF(SEARCH(AU$1,$A175)&gt;0,TRUE,FALSE)),"")</f>
        <v/>
      </c>
      <c r="AV175" s="17" t="str">
        <f>IFERROR(AND(OR(AO1:AV174,$BK175)=TRUE,IF(SEARCH(AV$1,$A175)&gt;0,TRUE,FALSE)),"")</f>
        <v/>
      </c>
      <c r="AW175" s="17" t="str">
        <f>IFERROR(AND(OR(AO1:AW174,$BK175)=TRUE,IF(SEARCH(AW$1,$A175)&gt;0,TRUE,FALSE)),"")</f>
        <v/>
      </c>
      <c r="AX175" s="17" t="str">
        <f>IFERROR(AND(OR(AO1:AX174,$BK175)=TRUE,IF(SEARCH(AX$1,$A175)&gt;0,TRUE,FALSE)),"")</f>
        <v/>
      </c>
      <c r="AY175" s="17" t="str">
        <f>IFERROR(AND(OR(AO1:AY174,$BK175)=TRUE,IF(SEARCH(AY$1,$A175)&gt;0,TRUE,FALSE)),"")</f>
        <v/>
      </c>
      <c r="AZ175" s="17" t="str">
        <f>IFERROR(AND(OR(AO1:AZ174,$BK175)=TRUE,IF(SEARCH(AZ$1,$A175)&gt;0,TRUE,FALSE)),"")</f>
        <v/>
      </c>
      <c r="BA175" s="17" t="str">
        <f>IFERROR(AND(OR(AO1:BA174,$BK175)=TRUE,IF(SEARCH(BA$1,$A175)&gt;0,TRUE,FALSE)),"")</f>
        <v/>
      </c>
      <c r="BB175" s="17" t="str">
        <f>IFERROR(AND(OR(AO1:BB174,$BK175)=TRUE,IF(SEARCH(BB$1,$A175)&gt;0,TRUE,FALSE)),"")</f>
        <v/>
      </c>
      <c r="BC175" s="17" t="str">
        <f>IFERROR(AND(OR(AO1:BC174,$BK175)=TRUE,IF(SEARCH(BC$1,$A175)&gt;0,TRUE,FALSE)),"")</f>
        <v/>
      </c>
      <c r="BD175" s="17" t="str">
        <f>IFERROR(AND(OR(AO1:BD174,$BK175)=TRUE,IF(SEARCH(BD$1,$A175)&gt;0,TRUE,FALSE)),"")</f>
        <v/>
      </c>
      <c r="BE175" s="17" t="str">
        <f>IFERROR(AND(OR(AO1:BE174,$BK175)=TRUE,IF(SEARCH(BE$1,$A175)&gt;0,TRUE,FALSE)),"")</f>
        <v/>
      </c>
      <c r="BF175" s="17" t="str">
        <f>IFERROR(AND(OR(AO1:BF174,$BK175)=TRUE,IF(SEARCH(BF$1,$A175)&gt;0,TRUE,FALSE)),"")</f>
        <v/>
      </c>
      <c r="BG175" s="17" t="str">
        <f>IFERROR(AND(OR(AO1:BG174,$BK175)=TRUE,IF(SEARCH(BG$1,$A175)&gt;0,TRUE,FALSE)),"")</f>
        <v/>
      </c>
      <c r="BH175" s="17" t="str">
        <f>IFERROR(AND(OR(AO1:BH174,$BK175)=TRUE,IF(SEARCH(BH$1,$A175)&gt;0,TRUE,FALSE)),"")</f>
        <v/>
      </c>
      <c r="BI175" s="17">
        <f t="shared" si="10"/>
        <v>0</v>
      </c>
      <c r="BJ175" s="17" t="b">
        <f t="shared" si="11"/>
        <v>0</v>
      </c>
      <c r="BK175" s="17" t="b">
        <f t="shared" si="12"/>
        <v>0</v>
      </c>
      <c r="BL175" s="17" t="b">
        <f t="shared" si="13"/>
        <v>0</v>
      </c>
      <c r="BM175" s="17" t="b">
        <f>IF(D175&gt;INDEX('Overview (RESPONSES REQUIRED)'!$F$60:$F$63,MATCH(E175,'Overview (RESPONSES REQUIRED)'!$B$60:$B$63,0)),FALSE,TRUE)</f>
        <v>0</v>
      </c>
      <c r="BN175" s="17" t="b">
        <f>IF(INDEX('Overview (RESPONSES REQUIRED)'!$D$60:$D$63,MATCH(E175,'Overview (RESPONSES REQUIRED)'!$B$60:$B$63,0)) = "Y", TRUE, FALSE)</f>
        <v>0</v>
      </c>
      <c r="BO175" s="17" t="str">
        <f t="shared" si="14"/>
        <v>N</v>
      </c>
    </row>
    <row r="176" spans="1:67" ht="15" x14ac:dyDescent="0.15">
      <c r="A176" s="17" t="s">
        <v>2599</v>
      </c>
      <c r="B176" s="17">
        <v>2</v>
      </c>
      <c r="C176" s="17">
        <v>2</v>
      </c>
      <c r="D176" s="17">
        <v>8</v>
      </c>
      <c r="E176" s="17" t="s">
        <v>2458</v>
      </c>
      <c r="F176" s="17" t="str">
        <f>IF('ENDC-NRCA'!S179="Y", "Y", IF('ENDC-NRCA'!S179="N", "N", 0))</f>
        <v>N</v>
      </c>
      <c r="G176" s="17" t="str">
        <f>IFERROR(AND(OR(G1:H175,$BK176)=TRUE,IF(SEARCH(G$1,$A176)&gt;0,TRUE,FALSE)),"")</f>
        <v/>
      </c>
      <c r="H176" s="17" t="str">
        <f>IFERROR(AND(OR(H1:H175,$BK176)=TRUE,IF(SEARCH(H$1,$A176)&gt;0,TRUE,FALSE)),"")</f>
        <v/>
      </c>
      <c r="I176" s="17" t="str">
        <f>IFERROR(AND(OR(I1:L175,$BK176)=TRUE,IF(SEARCH(I$1,$A176)&gt;0,TRUE,FALSE)),"")</f>
        <v/>
      </c>
      <c r="J176" s="17" t="b">
        <f>IFERROR(AND(OR(J1:L175,$BK176)=TRUE,IF(SEARCH(J$1,$A176)&gt;0,TRUE,FALSE)),"")</f>
        <v>0</v>
      </c>
      <c r="K176" s="17" t="str">
        <f>IFERROR(AND(OR(K1:L175,$BK176)=TRUE,IF(SEARCH(K$1,$A176)&gt;0,TRUE,FALSE)),"")</f>
        <v/>
      </c>
      <c r="L176" s="17" t="str">
        <f>IFERROR(AND(OR(L1:L175,$BK176)=TRUE,IF(SEARCH(L$1,$A176)&gt;0,TRUE,FALSE)),"")</f>
        <v/>
      </c>
      <c r="M176" s="17" t="str">
        <f>IFERROR(AND(OR(M1:M175,$BK176)=TRUE,IF(SEARCH(M$1,$A176)&gt;0,TRUE,FALSE)),"")</f>
        <v/>
      </c>
      <c r="N176" s="17" t="str">
        <f>IFERROR(AND(OR(N1:Q175,$BK176)=TRUE,IF(SEARCH(N$1,$A176)&gt;0,TRUE,FALSE)),"")</f>
        <v/>
      </c>
      <c r="O176" s="17" t="str">
        <f>IFERROR(AND(OR(O1:Q175,$BK176)=TRUE,IF(SEARCH(O$1,$A176)&gt;0,TRUE,FALSE)),"")</f>
        <v/>
      </c>
      <c r="P176" s="17" t="b">
        <f>IFERROR(AND(OR(P1:Q175,$BK176)=TRUE,IF(SEARCH(P$1,$A176)&gt;0,TRUE,FALSE)),"")</f>
        <v>0</v>
      </c>
      <c r="Q176" s="17" t="str">
        <f>IFERROR(AND(OR(Q1:Q175,$BK176)=TRUE,IF(SEARCH(Q$1,$A176)&gt;0,TRUE,FALSE)),"")</f>
        <v/>
      </c>
      <c r="R176" s="17" t="b">
        <f>IFERROR(AND(OR(R1:S175,$BK176)=TRUE,IF(SEARCH(R$1,$A176)&gt;0,TRUE,FALSE)),"")</f>
        <v>0</v>
      </c>
      <c r="S176" s="17" t="str">
        <f>IFERROR(AND(OR(S1:S175,$BK176)=TRUE,IF(SEARCH(S$1,$A176)&gt;0,TRUE,FALSE)),"")</f>
        <v/>
      </c>
      <c r="T176" s="17" t="str">
        <f>IFERROR(AND(OR(T1:T175,$BK176)=TRUE,IF(SEARCH(T$1,$A176)&gt;0,TRUE,FALSE)),"")</f>
        <v/>
      </c>
      <c r="U176" s="17" t="str">
        <f>IFERROR(AND(OR(U1:V175,$BK176)=TRUE,IF(SEARCH(U$1,$A176)&gt;0,TRUE,FALSE)),"")</f>
        <v/>
      </c>
      <c r="V176" s="17" t="str">
        <f>IFERROR(AND(OR(V1:V175,$BK176)=TRUE,IF(SEARCH(V$1,$A176)&gt;0,TRUE,FALSE)),"")</f>
        <v/>
      </c>
      <c r="W176" s="17" t="str">
        <f>IFERROR(AND(OR(W1:Z175,$BK176)=TRUE,IF(SEARCH(W$1,$A176)&gt;0,TRUE,FALSE)),"")</f>
        <v/>
      </c>
      <c r="X176" s="17" t="str">
        <f>IFERROR(AND(OR(X1:Z175,$BK176)=TRUE,IF(SEARCH(X$1,$A176)&gt;0,TRUE,FALSE)),"")</f>
        <v/>
      </c>
      <c r="Y176" s="17" t="str">
        <f>IFERROR(AND(OR(Y1:Z175,$BK176)=TRUE,IF(SEARCH(Y$1,$A176)&gt;0,TRUE,FALSE)),"")</f>
        <v/>
      </c>
      <c r="Z176" s="17" t="str">
        <f>IFERROR(AND(OR(Z1:Z175,$BK176)=TRUE,IF(SEARCH(Z$1,$A176)&gt;0,TRUE,FALSE)),"")</f>
        <v/>
      </c>
      <c r="AA176" s="17" t="str">
        <f>IFERROR(AND(OR(AA1:AA175,$BK176)=TRUE,IF(SEARCH(AA$1,$A176)&gt;0,TRUE,FALSE)),"")</f>
        <v/>
      </c>
      <c r="AB176" s="17" t="str">
        <f>IFERROR(AND(OR(AB1:AE175,$BK176)=TRUE,IF(SEARCH(AB$1,$A176)&gt;0,TRUE,FALSE)),"")</f>
        <v/>
      </c>
      <c r="AC176" s="17" t="str">
        <f>IFERROR(AND(OR(AC1:AE175,$BK176)=TRUE,IF(SEARCH(AC$1,$A176)&gt;0,TRUE,FALSE)),"")</f>
        <v/>
      </c>
      <c r="AD176" s="17" t="str">
        <f>IFERROR(AND(OR(AD1:AE175,$BK176)=TRUE,IF(SEARCH(AD$1,$A176)&gt;0,TRUE,FALSE)),"")</f>
        <v/>
      </c>
      <c r="AE176" s="17" t="str">
        <f>IFERROR(AND(OR(AE1:AE175,$BK176)=TRUE,IF(SEARCH(AE$1,$A176)&gt;0,TRUE,FALSE)),"")</f>
        <v/>
      </c>
      <c r="AF176" s="17" t="b">
        <f>IFERROR(AND(OR(AF1:AG175,$BK176)=TRUE,IF(SEARCH(AF$1,$A176)&gt;0,TRUE,FALSE)),"")</f>
        <v>0</v>
      </c>
      <c r="AG176" s="17" t="str">
        <f>IFERROR(AND(OR(AG1:AG175,$BK176)=TRUE,IF(SEARCH(AG$1,$A176)&gt;0,TRUE,FALSE)),"")</f>
        <v/>
      </c>
      <c r="AH176" s="17" t="str">
        <f>IFERROR(AND(OR(AH1:AH175,$BK176)=TRUE,IF(SEARCH(AH$1,$A176)&gt;0,TRUE,FALSE)),"")</f>
        <v/>
      </c>
      <c r="AI176" s="17" t="b">
        <f>IFERROR(AND(OR(AI1:AL175,$BK176)=TRUE,IF(SEARCH(AI$1,$A176)&gt;0,TRUE,FALSE)),"")</f>
        <v>0</v>
      </c>
      <c r="AJ176" s="17" t="str">
        <f>IFERROR(AND(OR(AJ1:AL175,$BK176)=TRUE,IF(SEARCH(AJ$1,$A176)&gt;0,TRUE,FALSE)),"")</f>
        <v/>
      </c>
      <c r="AK176" s="17" t="str">
        <f>IFERROR(AND(OR(AK1:AL175,$BK176)=TRUE,IF(SEARCH(AK$1,$A176)&gt;0,TRUE,FALSE)),"")</f>
        <v/>
      </c>
      <c r="AL176" s="17" t="str">
        <f>IFERROR(AND(OR(AL1:AL175,$BK176)=TRUE,IF(SEARCH(AL$1,$A176)&gt;0,TRUE,FALSE)),"")</f>
        <v/>
      </c>
      <c r="AM176" s="17" t="str">
        <f>IFERROR(AND(OR(AM1:AO175,$BK176)=TRUE,IF(SEARCH(AM$1,$A176)&gt;0,TRUE,FALSE)),"")</f>
        <v/>
      </c>
      <c r="AN176" s="17" t="str">
        <f>IFERROR(AND(OR(AN1:AO175,$BK176)=TRUE,IF(SEARCH(AN$1,$A176)&gt;0,TRUE,FALSE)),"")</f>
        <v/>
      </c>
      <c r="AO176" s="17" t="str">
        <f>IFERROR(AND(OR(AO1:AO175,$BK176)=TRUE,IF(SEARCH(AO$1,$A176)&gt;0,TRUE,FALSE)),"")</f>
        <v/>
      </c>
      <c r="AP176" s="17" t="str">
        <f>IFERROR(AND(OR(AO1:AP175,$BK176)=TRUE,IF(SEARCH(AP$1,$A176)&gt;0,TRUE,FALSE)),"")</f>
        <v/>
      </c>
      <c r="AQ176" s="17" t="str">
        <f>IFERROR(AND(OR(AO1:AQ175,$BK176)=TRUE,IF(SEARCH(AQ$1,$A176)&gt;0,TRUE,FALSE)),"")</f>
        <v/>
      </c>
      <c r="AR176" s="17" t="str">
        <f>IFERROR(AND(OR(AO1:AR175,$BK176)=TRUE,IF(SEARCH(AR$1,$A176)&gt;0,TRUE,FALSE)),"")</f>
        <v/>
      </c>
      <c r="AS176" s="17" t="str">
        <f>IFERROR(AND(OR(AO1:AS175,$BK176)=TRUE,IF(SEARCH(AS$1,$A176)&gt;0,TRUE,FALSE)),"")</f>
        <v/>
      </c>
      <c r="AT176" s="17" t="str">
        <f>IFERROR(AND(OR(AO1:AT175,$BK176)=TRUE,IF(SEARCH(AT$1,$A176)&gt;0,TRUE,FALSE)),"")</f>
        <v/>
      </c>
      <c r="AU176" s="17" t="str">
        <f>IFERROR(AND(OR(AO1:AU175,$BK176)=TRUE,IF(SEARCH(AU$1,$A176)&gt;0,TRUE,FALSE)),"")</f>
        <v/>
      </c>
      <c r="AV176" s="17" t="str">
        <f>IFERROR(AND(OR(AO1:AV175,$BK176)=TRUE,IF(SEARCH(AV$1,$A176)&gt;0,TRUE,FALSE)),"")</f>
        <v/>
      </c>
      <c r="AW176" s="17" t="str">
        <f>IFERROR(AND(OR(AO1:AW175,$BK176)=TRUE,IF(SEARCH(AW$1,$A176)&gt;0,TRUE,FALSE)),"")</f>
        <v/>
      </c>
      <c r="AX176" s="17" t="str">
        <f>IFERROR(AND(OR(AO1:AX175,$BK176)=TRUE,IF(SEARCH(AX$1,$A176)&gt;0,TRUE,FALSE)),"")</f>
        <v/>
      </c>
      <c r="AY176" s="17" t="str">
        <f>IFERROR(AND(OR(AO1:AY175,$BK176)=TRUE,IF(SEARCH(AY$1,$A176)&gt;0,TRUE,FALSE)),"")</f>
        <v/>
      </c>
      <c r="AZ176" s="17" t="str">
        <f>IFERROR(AND(OR(AO1:AZ175,$BK176)=TRUE,IF(SEARCH(AZ$1,$A176)&gt;0,TRUE,FALSE)),"")</f>
        <v/>
      </c>
      <c r="BA176" s="17" t="str">
        <f>IFERROR(AND(OR(AO1:BA175,$BK176)=TRUE,IF(SEARCH(BA$1,$A176)&gt;0,TRUE,FALSE)),"")</f>
        <v/>
      </c>
      <c r="BB176" s="17" t="str">
        <f>IFERROR(AND(OR(AO1:BB175,$BK176)=TRUE,IF(SEARCH(BB$1,$A176)&gt;0,TRUE,FALSE)),"")</f>
        <v/>
      </c>
      <c r="BC176" s="17" t="str">
        <f>IFERROR(AND(OR(AO1:BC175,$BK176)=TRUE,IF(SEARCH(BC$1,$A176)&gt;0,TRUE,FALSE)),"")</f>
        <v/>
      </c>
      <c r="BD176" s="17" t="str">
        <f>IFERROR(AND(OR(AO1:BD175,$BK176)=TRUE,IF(SEARCH(BD$1,$A176)&gt;0,TRUE,FALSE)),"")</f>
        <v/>
      </c>
      <c r="BE176" s="17" t="str">
        <f>IFERROR(AND(OR(AO1:BE175,$BK176)=TRUE,IF(SEARCH(BE$1,$A176)&gt;0,TRUE,FALSE)),"")</f>
        <v/>
      </c>
      <c r="BF176" s="17" t="str">
        <f>IFERROR(AND(OR(AO1:BF175,$BK176)=TRUE,IF(SEARCH(BF$1,$A176)&gt;0,TRUE,FALSE)),"")</f>
        <v/>
      </c>
      <c r="BG176" s="17" t="str">
        <f>IFERROR(AND(OR(AO1:BG175,$BK176)=TRUE,IF(SEARCH(BG$1,$A176)&gt;0,TRUE,FALSE)),"")</f>
        <v/>
      </c>
      <c r="BH176" s="17" t="str">
        <f>IFERROR(AND(OR(AO1:BH175,$BK176)=TRUE,IF(SEARCH(BH$1,$A176)&gt;0,TRUE,FALSE)),"")</f>
        <v/>
      </c>
      <c r="BI176" s="17">
        <f t="shared" si="10"/>
        <v>0</v>
      </c>
      <c r="BJ176" s="17" t="b">
        <f t="shared" si="11"/>
        <v>0</v>
      </c>
      <c r="BK176" s="17" t="b">
        <f t="shared" si="12"/>
        <v>0</v>
      </c>
      <c r="BL176" s="17" t="b">
        <f t="shared" si="13"/>
        <v>0</v>
      </c>
      <c r="BM176" s="17" t="b">
        <f>IF(D176&gt;INDEX('Overview (RESPONSES REQUIRED)'!$F$60:$F$63,MATCH(E176,'Overview (RESPONSES REQUIRED)'!$B$60:$B$63,0)),FALSE,TRUE)</f>
        <v>0</v>
      </c>
      <c r="BN176" s="17" t="b">
        <f>IF(INDEX('Overview (RESPONSES REQUIRED)'!$D$60:$D$63,MATCH(E176,'Overview (RESPONSES REQUIRED)'!$B$60:$B$63,0)) = "Y", TRUE, FALSE)</f>
        <v>0</v>
      </c>
      <c r="BO176" s="17" t="str">
        <f t="shared" si="14"/>
        <v>N</v>
      </c>
    </row>
    <row r="177" spans="1:67" ht="15" x14ac:dyDescent="0.15">
      <c r="A177" s="17" t="s">
        <v>2600</v>
      </c>
      <c r="B177" s="17">
        <v>2</v>
      </c>
      <c r="C177" s="17">
        <v>2</v>
      </c>
      <c r="D177" s="17">
        <v>8</v>
      </c>
      <c r="E177" s="17" t="s">
        <v>2458</v>
      </c>
      <c r="F177" s="17" t="str">
        <f>IF('ENDC-NRCA'!S180="Y", "Y", IF('ENDC-NRCA'!S180="N", "N", 0))</f>
        <v>N</v>
      </c>
      <c r="G177" s="17" t="str">
        <f>IFERROR(AND(OR(G1:H176,$BK177)=TRUE,IF(SEARCH(G$1,$A177)&gt;0,TRUE,FALSE)),"")</f>
        <v/>
      </c>
      <c r="H177" s="17" t="str">
        <f>IFERROR(AND(OR(H1:H176,$BK177)=TRUE,IF(SEARCH(H$1,$A177)&gt;0,TRUE,FALSE)),"")</f>
        <v/>
      </c>
      <c r="I177" s="17" t="str">
        <f>IFERROR(AND(OR(I1:L176,$BK177)=TRUE,IF(SEARCH(I$1,$A177)&gt;0,TRUE,FALSE)),"")</f>
        <v/>
      </c>
      <c r="J177" s="17" t="str">
        <f>IFERROR(AND(OR(J1:L176,$BK177)=TRUE,IF(SEARCH(J$1,$A177)&gt;0,TRUE,FALSE)),"")</f>
        <v/>
      </c>
      <c r="K177" s="17" t="b">
        <f>IFERROR(AND(OR(K1:L176,$BK177)=TRUE,IF(SEARCH(K$1,$A177)&gt;0,TRUE,FALSE)),"")</f>
        <v>0</v>
      </c>
      <c r="L177" s="17" t="str">
        <f>IFERROR(AND(OR(L1:L176,$BK177)=TRUE,IF(SEARCH(L$1,$A177)&gt;0,TRUE,FALSE)),"")</f>
        <v/>
      </c>
      <c r="M177" s="17" t="str">
        <f>IFERROR(AND(OR(M1:M176,$BK177)=TRUE,IF(SEARCH(M$1,$A177)&gt;0,TRUE,FALSE)),"")</f>
        <v/>
      </c>
      <c r="N177" s="17" t="str">
        <f>IFERROR(AND(OR(N1:Q176,$BK177)=TRUE,IF(SEARCH(N$1,$A177)&gt;0,TRUE,FALSE)),"")</f>
        <v/>
      </c>
      <c r="O177" s="17" t="b">
        <f>IFERROR(AND(OR(O1:Q176,$BK177)=TRUE,IF(SEARCH(O$1,$A177)&gt;0,TRUE,FALSE)),"")</f>
        <v>0</v>
      </c>
      <c r="P177" s="17" t="str">
        <f>IFERROR(AND(OR(P1:Q176,$BK177)=TRUE,IF(SEARCH(P$1,$A177)&gt;0,TRUE,FALSE)),"")</f>
        <v/>
      </c>
      <c r="Q177" s="17" t="str">
        <f>IFERROR(AND(OR(Q1:Q176,$BK177)=TRUE,IF(SEARCH(Q$1,$A177)&gt;0,TRUE,FALSE)),"")</f>
        <v/>
      </c>
      <c r="R177" s="17" t="b">
        <f>IFERROR(AND(OR(R1:S176,$BK177)=TRUE,IF(SEARCH(R$1,$A177)&gt;0,TRUE,FALSE)),"")</f>
        <v>0</v>
      </c>
      <c r="S177" s="17" t="str">
        <f>IFERROR(AND(OR(S1:S176,$BK177)=TRUE,IF(SEARCH(S$1,$A177)&gt;0,TRUE,FALSE)),"")</f>
        <v/>
      </c>
      <c r="T177" s="17" t="str">
        <f>IFERROR(AND(OR(T1:T176,$BK177)=TRUE,IF(SEARCH(T$1,$A177)&gt;0,TRUE,FALSE)),"")</f>
        <v/>
      </c>
      <c r="U177" s="17" t="str">
        <f>IFERROR(AND(OR(U1:V176,$BK177)=TRUE,IF(SEARCH(U$1,$A177)&gt;0,TRUE,FALSE)),"")</f>
        <v/>
      </c>
      <c r="V177" s="17" t="str">
        <f>IFERROR(AND(OR(V1:V176,$BK177)=TRUE,IF(SEARCH(V$1,$A177)&gt;0,TRUE,FALSE)),"")</f>
        <v/>
      </c>
      <c r="W177" s="17" t="str">
        <f>IFERROR(AND(OR(W1:Z176,$BK177)=TRUE,IF(SEARCH(W$1,$A177)&gt;0,TRUE,FALSE)),"")</f>
        <v/>
      </c>
      <c r="X177" s="17" t="str">
        <f>IFERROR(AND(OR(X1:Z176,$BK177)=TRUE,IF(SEARCH(X$1,$A177)&gt;0,TRUE,FALSE)),"")</f>
        <v/>
      </c>
      <c r="Y177" s="17" t="str">
        <f>IFERROR(AND(OR(Y1:Z176,$BK177)=TRUE,IF(SEARCH(Y$1,$A177)&gt;0,TRUE,FALSE)),"")</f>
        <v/>
      </c>
      <c r="Z177" s="17" t="str">
        <f>IFERROR(AND(OR(Z1:Z176,$BK177)=TRUE,IF(SEARCH(Z$1,$A177)&gt;0,TRUE,FALSE)),"")</f>
        <v/>
      </c>
      <c r="AA177" s="17" t="str">
        <f>IFERROR(AND(OR(AA1:AA176,$BK177)=TRUE,IF(SEARCH(AA$1,$A177)&gt;0,TRUE,FALSE)),"")</f>
        <v/>
      </c>
      <c r="AB177" s="17" t="str">
        <f>IFERROR(AND(OR(AB1:AE176,$BK177)=TRUE,IF(SEARCH(AB$1,$A177)&gt;0,TRUE,FALSE)),"")</f>
        <v/>
      </c>
      <c r="AC177" s="17" t="str">
        <f>IFERROR(AND(OR(AC1:AE176,$BK177)=TRUE,IF(SEARCH(AC$1,$A177)&gt;0,TRUE,FALSE)),"")</f>
        <v/>
      </c>
      <c r="AD177" s="17" t="str">
        <f>IFERROR(AND(OR(AD1:AE176,$BK177)=TRUE,IF(SEARCH(AD$1,$A177)&gt;0,TRUE,FALSE)),"")</f>
        <v/>
      </c>
      <c r="AE177" s="17" t="str">
        <f>IFERROR(AND(OR(AE1:AE176,$BK177)=TRUE,IF(SEARCH(AE$1,$A177)&gt;0,TRUE,FALSE)),"")</f>
        <v/>
      </c>
      <c r="AF177" s="17" t="b">
        <f>IFERROR(AND(OR(AF1:AG176,$BK177)=TRUE,IF(SEARCH(AF$1,$A177)&gt;0,TRUE,FALSE)),"")</f>
        <v>0</v>
      </c>
      <c r="AG177" s="17" t="str">
        <f>IFERROR(AND(OR(AG1:AG176,$BK177)=TRUE,IF(SEARCH(AG$1,$A177)&gt;0,TRUE,FALSE)),"")</f>
        <v/>
      </c>
      <c r="AH177" s="17" t="str">
        <f>IFERROR(AND(OR(AH1:AH176,$BK177)=TRUE,IF(SEARCH(AH$1,$A177)&gt;0,TRUE,FALSE)),"")</f>
        <v/>
      </c>
      <c r="AI177" s="17" t="b">
        <f>IFERROR(AND(OR(AI1:AL176,$BK177)=TRUE,IF(SEARCH(AI$1,$A177)&gt;0,TRUE,FALSE)),"")</f>
        <v>0</v>
      </c>
      <c r="AJ177" s="17" t="str">
        <f>IFERROR(AND(OR(AJ1:AL176,$BK177)=TRUE,IF(SEARCH(AJ$1,$A177)&gt;0,TRUE,FALSE)),"")</f>
        <v/>
      </c>
      <c r="AK177" s="17" t="str">
        <f>IFERROR(AND(OR(AK1:AL176,$BK177)=TRUE,IF(SEARCH(AK$1,$A177)&gt;0,TRUE,FALSE)),"")</f>
        <v/>
      </c>
      <c r="AL177" s="17" t="str">
        <f>IFERROR(AND(OR(AL1:AL176,$BK177)=TRUE,IF(SEARCH(AL$1,$A177)&gt;0,TRUE,FALSE)),"")</f>
        <v/>
      </c>
      <c r="AM177" s="17" t="str">
        <f>IFERROR(AND(OR(AM1:AO176,$BK177)=TRUE,IF(SEARCH(AM$1,$A177)&gt;0,TRUE,FALSE)),"")</f>
        <v/>
      </c>
      <c r="AN177" s="17" t="str">
        <f>IFERROR(AND(OR(AN1:AO176,$BK177)=TRUE,IF(SEARCH(AN$1,$A177)&gt;0,TRUE,FALSE)),"")</f>
        <v/>
      </c>
      <c r="AO177" s="17" t="str">
        <f>IFERROR(AND(OR(AO1:AO176,$BK177)=TRUE,IF(SEARCH(AO$1,$A177)&gt;0,TRUE,FALSE)),"")</f>
        <v/>
      </c>
      <c r="AP177" s="17" t="str">
        <f>IFERROR(AND(OR(AO1:AP176,$BK177)=TRUE,IF(SEARCH(AP$1,$A177)&gt;0,TRUE,FALSE)),"")</f>
        <v/>
      </c>
      <c r="AQ177" s="17" t="str">
        <f>IFERROR(AND(OR(AO1:AQ176,$BK177)=TRUE,IF(SEARCH(AQ$1,$A177)&gt;0,TRUE,FALSE)),"")</f>
        <v/>
      </c>
      <c r="AR177" s="17" t="str">
        <f>IFERROR(AND(OR(AO1:AR176,$BK177)=TRUE,IF(SEARCH(AR$1,$A177)&gt;0,TRUE,FALSE)),"")</f>
        <v/>
      </c>
      <c r="AS177" s="17" t="str">
        <f>IFERROR(AND(OR(AO1:AS176,$BK177)=TRUE,IF(SEARCH(AS$1,$A177)&gt;0,TRUE,FALSE)),"")</f>
        <v/>
      </c>
      <c r="AT177" s="17" t="str">
        <f>IFERROR(AND(OR(AO1:AT176,$BK177)=TRUE,IF(SEARCH(AT$1,$A177)&gt;0,TRUE,FALSE)),"")</f>
        <v/>
      </c>
      <c r="AU177" s="17" t="str">
        <f>IFERROR(AND(OR(AO1:AU176,$BK177)=TRUE,IF(SEARCH(AU$1,$A177)&gt;0,TRUE,FALSE)),"")</f>
        <v/>
      </c>
      <c r="AV177" s="17" t="str">
        <f>IFERROR(AND(OR(AO1:AV176,$BK177)=TRUE,IF(SEARCH(AV$1,$A177)&gt;0,TRUE,FALSE)),"")</f>
        <v/>
      </c>
      <c r="AW177" s="17" t="str">
        <f>IFERROR(AND(OR(AO1:AW176,$BK177)=TRUE,IF(SEARCH(AW$1,$A177)&gt;0,TRUE,FALSE)),"")</f>
        <v/>
      </c>
      <c r="AX177" s="17" t="str">
        <f>IFERROR(AND(OR(AO1:AX176,$BK177)=TRUE,IF(SEARCH(AX$1,$A177)&gt;0,TRUE,FALSE)),"")</f>
        <v/>
      </c>
      <c r="AY177" s="17" t="str">
        <f>IFERROR(AND(OR(AO1:AY176,$BK177)=TRUE,IF(SEARCH(AY$1,$A177)&gt;0,TRUE,FALSE)),"")</f>
        <v/>
      </c>
      <c r="AZ177" s="17" t="str">
        <f>IFERROR(AND(OR(AO1:AZ176,$BK177)=TRUE,IF(SEARCH(AZ$1,$A177)&gt;0,TRUE,FALSE)),"")</f>
        <v/>
      </c>
      <c r="BA177" s="17" t="str">
        <f>IFERROR(AND(OR(AO1:BA176,$BK177)=TRUE,IF(SEARCH(BA$1,$A177)&gt;0,TRUE,FALSE)),"")</f>
        <v/>
      </c>
      <c r="BB177" s="17" t="str">
        <f>IFERROR(AND(OR(AO1:BB176,$BK177)=TRUE,IF(SEARCH(BB$1,$A177)&gt;0,TRUE,FALSE)),"")</f>
        <v/>
      </c>
      <c r="BC177" s="17" t="str">
        <f>IFERROR(AND(OR(AO1:BC176,$BK177)=TRUE,IF(SEARCH(BC$1,$A177)&gt;0,TRUE,FALSE)),"")</f>
        <v/>
      </c>
      <c r="BD177" s="17" t="str">
        <f>IFERROR(AND(OR(AO1:BD176,$BK177)=TRUE,IF(SEARCH(BD$1,$A177)&gt;0,TRUE,FALSE)),"")</f>
        <v/>
      </c>
      <c r="BE177" s="17" t="str">
        <f>IFERROR(AND(OR(AO1:BE176,$BK177)=TRUE,IF(SEARCH(BE$1,$A177)&gt;0,TRUE,FALSE)),"")</f>
        <v/>
      </c>
      <c r="BF177" s="17" t="str">
        <f>IFERROR(AND(OR(AO1:BF176,$BK177)=TRUE,IF(SEARCH(BF$1,$A177)&gt;0,TRUE,FALSE)),"")</f>
        <v/>
      </c>
      <c r="BG177" s="17" t="str">
        <f>IFERROR(AND(OR(AO1:BG176,$BK177)=TRUE,IF(SEARCH(BG$1,$A177)&gt;0,TRUE,FALSE)),"")</f>
        <v/>
      </c>
      <c r="BH177" s="17" t="str">
        <f>IFERROR(AND(OR(AO1:BH176,$BK177)=TRUE,IF(SEARCH(BH$1,$A177)&gt;0,TRUE,FALSE)),"")</f>
        <v/>
      </c>
      <c r="BI177" s="17">
        <f t="shared" si="10"/>
        <v>0</v>
      </c>
      <c r="BJ177" s="17" t="b">
        <f t="shared" si="11"/>
        <v>0</v>
      </c>
      <c r="BK177" s="17" t="b">
        <f t="shared" si="12"/>
        <v>0</v>
      </c>
      <c r="BL177" s="17" t="b">
        <f t="shared" si="13"/>
        <v>0</v>
      </c>
      <c r="BM177" s="17" t="b">
        <f>IF(D177&gt;INDEX('Overview (RESPONSES REQUIRED)'!$F$60:$F$63,MATCH(E177,'Overview (RESPONSES REQUIRED)'!$B$60:$B$63,0)),FALSE,TRUE)</f>
        <v>0</v>
      </c>
      <c r="BN177" s="17" t="b">
        <f>IF(INDEX('Overview (RESPONSES REQUIRED)'!$D$60:$D$63,MATCH(E177,'Overview (RESPONSES REQUIRED)'!$B$60:$B$63,0)) = "Y", TRUE, FALSE)</f>
        <v>0</v>
      </c>
      <c r="BO177" s="17" t="str">
        <f t="shared" si="14"/>
        <v>N</v>
      </c>
    </row>
    <row r="178" spans="1:67" ht="15" x14ac:dyDescent="0.15">
      <c r="A178" s="17" t="s">
        <v>2601</v>
      </c>
      <c r="B178" s="17">
        <v>2</v>
      </c>
      <c r="C178" s="17">
        <v>2</v>
      </c>
      <c r="D178" s="17">
        <v>6</v>
      </c>
      <c r="E178" s="17" t="s">
        <v>2467</v>
      </c>
      <c r="F178" s="17" t="str">
        <f>IF('ENDC-NRCA'!S181="Y", "Y", IF('ENDC-NRCA'!S181="N", "N", 0))</f>
        <v>N</v>
      </c>
      <c r="G178" s="17" t="str">
        <f>IFERROR(AND(OR(G1:H177,$BK178)=TRUE,IF(SEARCH(G$1,$A178)&gt;0,TRUE,FALSE)),"")</f>
        <v/>
      </c>
      <c r="H178" s="17" t="b">
        <f>IFERROR(AND(OR(H1:H177,$BK178)=TRUE,IF(SEARCH(H$1,$A178)&gt;0,TRUE,FALSE)),"")</f>
        <v>0</v>
      </c>
      <c r="I178" s="17" t="str">
        <f>IFERROR(AND(OR(I1:L177,$BK178)=TRUE,IF(SEARCH(I$1,$A178)&gt;0,TRUE,FALSE)),"")</f>
        <v/>
      </c>
      <c r="J178" s="17" t="str">
        <f>IFERROR(AND(OR(J1:L177,$BK178)=TRUE,IF(SEARCH(J$1,$A178)&gt;0,TRUE,FALSE)),"")</f>
        <v/>
      </c>
      <c r="K178" s="17" t="str">
        <f>IFERROR(AND(OR(K1:L177,$BK178)=TRUE,IF(SEARCH(K$1,$A178)&gt;0,TRUE,FALSE)),"")</f>
        <v/>
      </c>
      <c r="L178" s="17" t="str">
        <f>IFERROR(AND(OR(L1:L177,$BK178)=TRUE,IF(SEARCH(L$1,$A178)&gt;0,TRUE,FALSE)),"")</f>
        <v/>
      </c>
      <c r="M178" s="17" t="str">
        <f>IFERROR(AND(OR(M1:M177,$BK178)=TRUE,IF(SEARCH(M$1,$A178)&gt;0,TRUE,FALSE)),"")</f>
        <v/>
      </c>
      <c r="N178" s="17" t="str">
        <f>IFERROR(AND(OR(N1:Q177,$BK178)=TRUE,IF(SEARCH(N$1,$A178)&gt;0,TRUE,FALSE)),"")</f>
        <v/>
      </c>
      <c r="O178" s="17" t="b">
        <f>IFERROR(AND(OR(O1:Q177,$BK178)=TRUE,IF(SEARCH(O$1,$A178)&gt;0,TRUE,FALSE)),"")</f>
        <v>0</v>
      </c>
      <c r="P178" s="17" t="str">
        <f>IFERROR(AND(OR(P1:Q177,$BK178)=TRUE,IF(SEARCH(P$1,$A178)&gt;0,TRUE,FALSE)),"")</f>
        <v/>
      </c>
      <c r="Q178" s="17" t="str">
        <f>IFERROR(AND(OR(Q1:Q177,$BK178)=TRUE,IF(SEARCH(Q$1,$A178)&gt;0,TRUE,FALSE)),"")</f>
        <v/>
      </c>
      <c r="R178" s="17" t="str">
        <f>IFERROR(AND(OR(R1:S177,$BK178)=TRUE,IF(SEARCH(R$1,$A178)&gt;0,TRUE,FALSE)),"")</f>
        <v/>
      </c>
      <c r="S178" s="17" t="str">
        <f>IFERROR(AND(OR(S1:S177,$BK178)=TRUE,IF(SEARCH(S$1,$A178)&gt;0,TRUE,FALSE)),"")</f>
        <v/>
      </c>
      <c r="T178" s="17" t="b">
        <f>IFERROR(AND(OR(T1:T177,$BK178)=TRUE,IF(SEARCH(T$1,$A178)&gt;0,TRUE,FALSE)),"")</f>
        <v>0</v>
      </c>
      <c r="U178" s="17" t="str">
        <f>IFERROR(AND(OR(U1:V177,$BK178)=TRUE,IF(SEARCH(U$1,$A178)&gt;0,TRUE,FALSE)),"")</f>
        <v/>
      </c>
      <c r="V178" s="17" t="str">
        <f>IFERROR(AND(OR(V1:V177,$BK178)=TRUE,IF(SEARCH(V$1,$A178)&gt;0,TRUE,FALSE)),"")</f>
        <v/>
      </c>
      <c r="W178" s="17" t="str">
        <f>IFERROR(AND(OR(W1:Z177,$BK178)=TRUE,IF(SEARCH(W$1,$A178)&gt;0,TRUE,FALSE)),"")</f>
        <v/>
      </c>
      <c r="X178" s="17" t="str">
        <f>IFERROR(AND(OR(X1:Z177,$BK178)=TRUE,IF(SEARCH(X$1,$A178)&gt;0,TRUE,FALSE)),"")</f>
        <v/>
      </c>
      <c r="Y178" s="17" t="str">
        <f>IFERROR(AND(OR(Y1:Z177,$BK178)=TRUE,IF(SEARCH(Y$1,$A178)&gt;0,TRUE,FALSE)),"")</f>
        <v/>
      </c>
      <c r="Z178" s="17" t="str">
        <f>IFERROR(AND(OR(Z1:Z177,$BK178)=TRUE,IF(SEARCH(Z$1,$A178)&gt;0,TRUE,FALSE)),"")</f>
        <v/>
      </c>
      <c r="AA178" s="17" t="str">
        <f>IFERROR(AND(OR(AA1:AA177,$BK178)=TRUE,IF(SEARCH(AA$1,$A178)&gt;0,TRUE,FALSE)),"")</f>
        <v/>
      </c>
      <c r="AB178" s="17" t="str">
        <f>IFERROR(AND(OR(AB1:AE177,$BK178)=TRUE,IF(SEARCH(AB$1,$A178)&gt;0,TRUE,FALSE)),"")</f>
        <v/>
      </c>
      <c r="AC178" s="17" t="b">
        <f>IFERROR(AND(OR(AC1:AE177,$BK178)=TRUE,IF(SEARCH(AC$1,$A178)&gt;0,TRUE,FALSE)),"")</f>
        <v>0</v>
      </c>
      <c r="AD178" s="17" t="str">
        <f>IFERROR(AND(OR(AD1:AE177,$BK178)=TRUE,IF(SEARCH(AD$1,$A178)&gt;0,TRUE,FALSE)),"")</f>
        <v/>
      </c>
      <c r="AE178" s="17" t="str">
        <f>IFERROR(AND(OR(AE1:AE177,$BK178)=TRUE,IF(SEARCH(AE$1,$A178)&gt;0,TRUE,FALSE)),"")</f>
        <v/>
      </c>
      <c r="AF178" s="17" t="str">
        <f>IFERROR(AND(OR(AF1:AG177,$BK178)=TRUE,IF(SEARCH(AF$1,$A178)&gt;0,TRUE,FALSE)),"")</f>
        <v/>
      </c>
      <c r="AG178" s="17" t="str">
        <f>IFERROR(AND(OR(AG1:AG177,$BK178)=TRUE,IF(SEARCH(AG$1,$A178)&gt;0,TRUE,FALSE)),"")</f>
        <v/>
      </c>
      <c r="AH178" s="17" t="str">
        <f>IFERROR(AND(OR(AH1:AH177,$BK178)=TRUE,IF(SEARCH(AH$1,$A178)&gt;0,TRUE,FALSE)),"")</f>
        <v/>
      </c>
      <c r="AI178" s="17" t="b">
        <f>IFERROR(AND(OR(AI1:AL177,$BK178)=TRUE,IF(SEARCH(AI$1,$A178)&gt;0,TRUE,FALSE)),"")</f>
        <v>0</v>
      </c>
      <c r="AJ178" s="17" t="str">
        <f>IFERROR(AND(OR(AJ1:AL177,$BK178)=TRUE,IF(SEARCH(AJ$1,$A178)&gt;0,TRUE,FALSE)),"")</f>
        <v/>
      </c>
      <c r="AK178" s="17" t="str">
        <f>IFERROR(AND(OR(AK1:AL177,$BK178)=TRUE,IF(SEARCH(AK$1,$A178)&gt;0,TRUE,FALSE)),"")</f>
        <v/>
      </c>
      <c r="AL178" s="17" t="str">
        <f>IFERROR(AND(OR(AL1:AL177,$BK178)=TRUE,IF(SEARCH(AL$1,$A178)&gt;0,TRUE,FALSE)),"")</f>
        <v/>
      </c>
      <c r="AM178" s="17" t="str">
        <f>IFERROR(AND(OR(AM1:AO177,$BK178)=TRUE,IF(SEARCH(AM$1,$A178)&gt;0,TRUE,FALSE)),"")</f>
        <v/>
      </c>
      <c r="AN178" s="17" t="str">
        <f>IFERROR(AND(OR(AN1:AO177,$BK178)=TRUE,IF(SEARCH(AN$1,$A178)&gt;0,TRUE,FALSE)),"")</f>
        <v/>
      </c>
      <c r="AO178" s="17" t="str">
        <f>IFERROR(AND(OR(AO1:AO177,$BK178)=TRUE,IF(SEARCH(AO$1,$A178)&gt;0,TRUE,FALSE)),"")</f>
        <v/>
      </c>
      <c r="AP178" s="17" t="str">
        <f>IFERROR(AND(OR(AO1:AP177,$BK178)=TRUE,IF(SEARCH(AP$1,$A178)&gt;0,TRUE,FALSE)),"")</f>
        <v/>
      </c>
      <c r="AQ178" s="17" t="str">
        <f>IFERROR(AND(OR(AO1:AQ177,$BK178)=TRUE,IF(SEARCH(AQ$1,$A178)&gt;0,TRUE,FALSE)),"")</f>
        <v/>
      </c>
      <c r="AR178" s="17" t="str">
        <f>IFERROR(AND(OR(AO1:AR177,$BK178)=TRUE,IF(SEARCH(AR$1,$A178)&gt;0,TRUE,FALSE)),"")</f>
        <v/>
      </c>
      <c r="AS178" s="17" t="str">
        <f>IFERROR(AND(OR(AO1:AS177,$BK178)=TRUE,IF(SEARCH(AS$1,$A178)&gt;0,TRUE,FALSE)),"")</f>
        <v/>
      </c>
      <c r="AT178" s="17" t="str">
        <f>IFERROR(AND(OR(AO1:AT177,$BK178)=TRUE,IF(SEARCH(AT$1,$A178)&gt;0,TRUE,FALSE)),"")</f>
        <v/>
      </c>
      <c r="AU178" s="17" t="str">
        <f>IFERROR(AND(OR(AO1:AU177,$BK178)=TRUE,IF(SEARCH(AU$1,$A178)&gt;0,TRUE,FALSE)),"")</f>
        <v/>
      </c>
      <c r="AV178" s="17" t="str">
        <f>IFERROR(AND(OR(AO1:AV177,$BK178)=TRUE,IF(SEARCH(AV$1,$A178)&gt;0,TRUE,FALSE)),"")</f>
        <v/>
      </c>
      <c r="AW178" s="17" t="str">
        <f>IFERROR(AND(OR(AO1:AW177,$BK178)=TRUE,IF(SEARCH(AW$1,$A178)&gt;0,TRUE,FALSE)),"")</f>
        <v/>
      </c>
      <c r="AX178" s="17" t="str">
        <f>IFERROR(AND(OR(AO1:AX177,$BK178)=TRUE,IF(SEARCH(AX$1,$A178)&gt;0,TRUE,FALSE)),"")</f>
        <v/>
      </c>
      <c r="AY178" s="17" t="str">
        <f>IFERROR(AND(OR(AO1:AY177,$BK178)=TRUE,IF(SEARCH(AY$1,$A178)&gt;0,TRUE,FALSE)),"")</f>
        <v/>
      </c>
      <c r="AZ178" s="17" t="str">
        <f>IFERROR(AND(OR(AO1:AZ177,$BK178)=TRUE,IF(SEARCH(AZ$1,$A178)&gt;0,TRUE,FALSE)),"")</f>
        <v/>
      </c>
      <c r="BA178" s="17" t="str">
        <f>IFERROR(AND(OR(AO1:BA177,$BK178)=TRUE,IF(SEARCH(BA$1,$A178)&gt;0,TRUE,FALSE)),"")</f>
        <v/>
      </c>
      <c r="BB178" s="17" t="str">
        <f>IFERROR(AND(OR(AO1:BB177,$BK178)=TRUE,IF(SEARCH(BB$1,$A178)&gt;0,TRUE,FALSE)),"")</f>
        <v/>
      </c>
      <c r="BC178" s="17" t="str">
        <f>IFERROR(AND(OR(AO1:BC177,$BK178)=TRUE,IF(SEARCH(BC$1,$A178)&gt;0,TRUE,FALSE)),"")</f>
        <v/>
      </c>
      <c r="BD178" s="17" t="str">
        <f>IFERROR(AND(OR(AO1:BD177,$BK178)=TRUE,IF(SEARCH(BD$1,$A178)&gt;0,TRUE,FALSE)),"")</f>
        <v/>
      </c>
      <c r="BE178" s="17" t="str">
        <f>IFERROR(AND(OR(AO1:BE177,$BK178)=TRUE,IF(SEARCH(BE$1,$A178)&gt;0,TRUE,FALSE)),"")</f>
        <v/>
      </c>
      <c r="BF178" s="17" t="str">
        <f>IFERROR(AND(OR(AO1:BF177,$BK178)=TRUE,IF(SEARCH(BF$1,$A178)&gt;0,TRUE,FALSE)),"")</f>
        <v/>
      </c>
      <c r="BG178" s="17" t="str">
        <f>IFERROR(AND(OR(AO1:BG177,$BK178)=TRUE,IF(SEARCH(BG$1,$A178)&gt;0,TRUE,FALSE)),"")</f>
        <v/>
      </c>
      <c r="BH178" s="17" t="str">
        <f>IFERROR(AND(OR(AO1:BH177,$BK178)=TRUE,IF(SEARCH(BH$1,$A178)&gt;0,TRUE,FALSE)),"")</f>
        <v/>
      </c>
      <c r="BI178" s="17">
        <f t="shared" si="10"/>
        <v>0</v>
      </c>
      <c r="BJ178" s="17" t="b">
        <f t="shared" si="11"/>
        <v>0</v>
      </c>
      <c r="BK178" s="17" t="b">
        <f t="shared" si="12"/>
        <v>0</v>
      </c>
      <c r="BL178" s="17" t="b">
        <f t="shared" si="13"/>
        <v>0</v>
      </c>
      <c r="BM178" s="17" t="b">
        <f>IF(D178&gt;INDEX('Overview (RESPONSES REQUIRED)'!$F$60:$F$63,MATCH(E178,'Overview (RESPONSES REQUIRED)'!$B$60:$B$63,0)),FALSE,TRUE)</f>
        <v>0</v>
      </c>
      <c r="BN178" s="17" t="b">
        <f>IF(INDEX('Overview (RESPONSES REQUIRED)'!$D$60:$D$63,MATCH(E178,'Overview (RESPONSES REQUIRED)'!$B$60:$B$63,0)) = "Y", TRUE, FALSE)</f>
        <v>0</v>
      </c>
      <c r="BO178" s="17" t="str">
        <f t="shared" si="14"/>
        <v>N</v>
      </c>
    </row>
    <row r="179" spans="1:67" ht="15" x14ac:dyDescent="0.15">
      <c r="A179" s="17" t="s">
        <v>2602</v>
      </c>
      <c r="B179" s="17">
        <v>2</v>
      </c>
      <c r="C179" s="17">
        <v>2</v>
      </c>
      <c r="D179" s="17">
        <v>6</v>
      </c>
      <c r="E179" s="17" t="s">
        <v>2467</v>
      </c>
      <c r="F179" s="17" t="str">
        <f>IF('ENDC-NRCA'!S182="Y", "Y", IF('ENDC-NRCA'!S182="N", "N", 0))</f>
        <v>N</v>
      </c>
      <c r="G179" s="17" t="str">
        <f>IFERROR(AND(OR(G1:H178,$BK179)=TRUE,IF(SEARCH(G$1,$A179)&gt;0,TRUE,FALSE)),"")</f>
        <v/>
      </c>
      <c r="H179" s="17" t="str">
        <f>IFERROR(AND(OR(H1:H178,$BK179)=TRUE,IF(SEARCH(H$1,$A179)&gt;0,TRUE,FALSE)),"")</f>
        <v/>
      </c>
      <c r="I179" s="17" t="str">
        <f>IFERROR(AND(OR(I1:L178,$BK179)=TRUE,IF(SEARCH(I$1,$A179)&gt;0,TRUE,FALSE)),"")</f>
        <v/>
      </c>
      <c r="J179" s="17" t="b">
        <f>IFERROR(AND(OR(J1:L178,$BK179)=TRUE,IF(SEARCH(J$1,$A179)&gt;0,TRUE,FALSE)),"")</f>
        <v>0</v>
      </c>
      <c r="K179" s="17" t="str">
        <f>IFERROR(AND(OR(K1:L178,$BK179)=TRUE,IF(SEARCH(K$1,$A179)&gt;0,TRUE,FALSE)),"")</f>
        <v/>
      </c>
      <c r="L179" s="17" t="str">
        <f>IFERROR(AND(OR(L1:L178,$BK179)=TRUE,IF(SEARCH(L$1,$A179)&gt;0,TRUE,FALSE)),"")</f>
        <v/>
      </c>
      <c r="M179" s="17" t="str">
        <f>IFERROR(AND(OR(M1:M178,$BK179)=TRUE,IF(SEARCH(M$1,$A179)&gt;0,TRUE,FALSE)),"")</f>
        <v/>
      </c>
      <c r="N179" s="17" t="str">
        <f>IFERROR(AND(OR(N1:Q178,$BK179)=TRUE,IF(SEARCH(N$1,$A179)&gt;0,TRUE,FALSE)),"")</f>
        <v/>
      </c>
      <c r="O179" s="17" t="b">
        <f>IFERROR(AND(OR(O1:Q178,$BK179)=TRUE,IF(SEARCH(O$1,$A179)&gt;0,TRUE,FALSE)),"")</f>
        <v>0</v>
      </c>
      <c r="P179" s="17" t="str">
        <f>IFERROR(AND(OR(P1:Q178,$BK179)=TRUE,IF(SEARCH(P$1,$A179)&gt;0,TRUE,FALSE)),"")</f>
        <v/>
      </c>
      <c r="Q179" s="17" t="str">
        <f>IFERROR(AND(OR(Q1:Q178,$BK179)=TRUE,IF(SEARCH(Q$1,$A179)&gt;0,TRUE,FALSE)),"")</f>
        <v/>
      </c>
      <c r="R179" s="17" t="str">
        <f>IFERROR(AND(OR(R1:S178,$BK179)=TRUE,IF(SEARCH(R$1,$A179)&gt;0,TRUE,FALSE)),"")</f>
        <v/>
      </c>
      <c r="S179" s="17" t="str">
        <f>IFERROR(AND(OR(S1:S178,$BK179)=TRUE,IF(SEARCH(S$1,$A179)&gt;0,TRUE,FALSE)),"")</f>
        <v/>
      </c>
      <c r="T179" s="17" t="b">
        <f>IFERROR(AND(OR(T1:T178,$BK179)=TRUE,IF(SEARCH(T$1,$A179)&gt;0,TRUE,FALSE)),"")</f>
        <v>0</v>
      </c>
      <c r="U179" s="17" t="str">
        <f>IFERROR(AND(OR(U1:V178,$BK179)=TRUE,IF(SEARCH(U$1,$A179)&gt;0,TRUE,FALSE)),"")</f>
        <v/>
      </c>
      <c r="V179" s="17" t="str">
        <f>IFERROR(AND(OR(V1:V178,$BK179)=TRUE,IF(SEARCH(V$1,$A179)&gt;0,TRUE,FALSE)),"")</f>
        <v/>
      </c>
      <c r="W179" s="17" t="str">
        <f>IFERROR(AND(OR(W1:Z178,$BK179)=TRUE,IF(SEARCH(W$1,$A179)&gt;0,TRUE,FALSE)),"")</f>
        <v/>
      </c>
      <c r="X179" s="17" t="str">
        <f>IFERROR(AND(OR(X1:Z178,$BK179)=TRUE,IF(SEARCH(X$1,$A179)&gt;0,TRUE,FALSE)),"")</f>
        <v/>
      </c>
      <c r="Y179" s="17" t="str">
        <f>IFERROR(AND(OR(Y1:Z178,$BK179)=TRUE,IF(SEARCH(Y$1,$A179)&gt;0,TRUE,FALSE)),"")</f>
        <v/>
      </c>
      <c r="Z179" s="17" t="str">
        <f>IFERROR(AND(OR(Z1:Z178,$BK179)=TRUE,IF(SEARCH(Z$1,$A179)&gt;0,TRUE,FALSE)),"")</f>
        <v/>
      </c>
      <c r="AA179" s="17" t="str">
        <f>IFERROR(AND(OR(AA1:AA178,$BK179)=TRUE,IF(SEARCH(AA$1,$A179)&gt;0,TRUE,FALSE)),"")</f>
        <v/>
      </c>
      <c r="AB179" s="17" t="str">
        <f>IFERROR(AND(OR(AB1:AE178,$BK179)=TRUE,IF(SEARCH(AB$1,$A179)&gt;0,TRUE,FALSE)),"")</f>
        <v/>
      </c>
      <c r="AC179" s="17" t="b">
        <f>IFERROR(AND(OR(AC1:AE178,$BK179)=TRUE,IF(SEARCH(AC$1,$A179)&gt;0,TRUE,FALSE)),"")</f>
        <v>0</v>
      </c>
      <c r="AD179" s="17" t="str">
        <f>IFERROR(AND(OR(AD1:AE178,$BK179)=TRUE,IF(SEARCH(AD$1,$A179)&gt;0,TRUE,FALSE)),"")</f>
        <v/>
      </c>
      <c r="AE179" s="17" t="str">
        <f>IFERROR(AND(OR(AE1:AE178,$BK179)=TRUE,IF(SEARCH(AE$1,$A179)&gt;0,TRUE,FALSE)),"")</f>
        <v/>
      </c>
      <c r="AF179" s="17" t="str">
        <f>IFERROR(AND(OR(AF1:AG178,$BK179)=TRUE,IF(SEARCH(AF$1,$A179)&gt;0,TRUE,FALSE)),"")</f>
        <v/>
      </c>
      <c r="AG179" s="17" t="str">
        <f>IFERROR(AND(OR(AG1:AG178,$BK179)=TRUE,IF(SEARCH(AG$1,$A179)&gt;0,TRUE,FALSE)),"")</f>
        <v/>
      </c>
      <c r="AH179" s="17" t="str">
        <f>IFERROR(AND(OR(AH1:AH178,$BK179)=TRUE,IF(SEARCH(AH$1,$A179)&gt;0,TRUE,FALSE)),"")</f>
        <v/>
      </c>
      <c r="AI179" s="17" t="b">
        <f>IFERROR(AND(OR(AI1:AL178,$BK179)=TRUE,IF(SEARCH(AI$1,$A179)&gt;0,TRUE,FALSE)),"")</f>
        <v>0</v>
      </c>
      <c r="AJ179" s="17" t="str">
        <f>IFERROR(AND(OR(AJ1:AL178,$BK179)=TRUE,IF(SEARCH(AJ$1,$A179)&gt;0,TRUE,FALSE)),"")</f>
        <v/>
      </c>
      <c r="AK179" s="17" t="str">
        <f>IFERROR(AND(OR(AK1:AL178,$BK179)=TRUE,IF(SEARCH(AK$1,$A179)&gt;0,TRUE,FALSE)),"")</f>
        <v/>
      </c>
      <c r="AL179" s="17" t="str">
        <f>IFERROR(AND(OR(AL1:AL178,$BK179)=TRUE,IF(SEARCH(AL$1,$A179)&gt;0,TRUE,FALSE)),"")</f>
        <v/>
      </c>
      <c r="AM179" s="17" t="str">
        <f>IFERROR(AND(OR(AM1:AO178,$BK179)=TRUE,IF(SEARCH(AM$1,$A179)&gt;0,TRUE,FALSE)),"")</f>
        <v/>
      </c>
      <c r="AN179" s="17" t="str">
        <f>IFERROR(AND(OR(AN1:AO178,$BK179)=TRUE,IF(SEARCH(AN$1,$A179)&gt;0,TRUE,FALSE)),"")</f>
        <v/>
      </c>
      <c r="AO179" s="17" t="str">
        <f>IFERROR(AND(OR(AO1:AO178,$BK179)=TRUE,IF(SEARCH(AO$1,$A179)&gt;0,TRUE,FALSE)),"")</f>
        <v/>
      </c>
      <c r="AP179" s="17" t="str">
        <f>IFERROR(AND(OR(AO1:AP178,$BK179)=TRUE,IF(SEARCH(AP$1,$A179)&gt;0,TRUE,FALSE)),"")</f>
        <v/>
      </c>
      <c r="AQ179" s="17" t="str">
        <f>IFERROR(AND(OR(AO1:AQ178,$BK179)=TRUE,IF(SEARCH(AQ$1,$A179)&gt;0,TRUE,FALSE)),"")</f>
        <v/>
      </c>
      <c r="AR179" s="17" t="str">
        <f>IFERROR(AND(OR(AO1:AR178,$BK179)=TRUE,IF(SEARCH(AR$1,$A179)&gt;0,TRUE,FALSE)),"")</f>
        <v/>
      </c>
      <c r="AS179" s="17" t="str">
        <f>IFERROR(AND(OR(AO1:AS178,$BK179)=TRUE,IF(SEARCH(AS$1,$A179)&gt;0,TRUE,FALSE)),"")</f>
        <v/>
      </c>
      <c r="AT179" s="17" t="str">
        <f>IFERROR(AND(OR(AO1:AT178,$BK179)=TRUE,IF(SEARCH(AT$1,$A179)&gt;0,TRUE,FALSE)),"")</f>
        <v/>
      </c>
      <c r="AU179" s="17" t="str">
        <f>IFERROR(AND(OR(AO1:AU178,$BK179)=TRUE,IF(SEARCH(AU$1,$A179)&gt;0,TRUE,FALSE)),"")</f>
        <v/>
      </c>
      <c r="AV179" s="17" t="str">
        <f>IFERROR(AND(OR(AO1:AV178,$BK179)=TRUE,IF(SEARCH(AV$1,$A179)&gt;0,TRUE,FALSE)),"")</f>
        <v/>
      </c>
      <c r="AW179" s="17" t="str">
        <f>IFERROR(AND(OR(AO1:AW178,$BK179)=TRUE,IF(SEARCH(AW$1,$A179)&gt;0,TRUE,FALSE)),"")</f>
        <v/>
      </c>
      <c r="AX179" s="17" t="str">
        <f>IFERROR(AND(OR(AO1:AX178,$BK179)=TRUE,IF(SEARCH(AX$1,$A179)&gt;0,TRUE,FALSE)),"")</f>
        <v/>
      </c>
      <c r="AY179" s="17" t="str">
        <f>IFERROR(AND(OR(AO1:AY178,$BK179)=TRUE,IF(SEARCH(AY$1,$A179)&gt;0,TRUE,FALSE)),"")</f>
        <v/>
      </c>
      <c r="AZ179" s="17" t="str">
        <f>IFERROR(AND(OR(AO1:AZ178,$BK179)=TRUE,IF(SEARCH(AZ$1,$A179)&gt;0,TRUE,FALSE)),"")</f>
        <v/>
      </c>
      <c r="BA179" s="17" t="str">
        <f>IFERROR(AND(OR(AO1:BA178,$BK179)=TRUE,IF(SEARCH(BA$1,$A179)&gt;0,TRUE,FALSE)),"")</f>
        <v/>
      </c>
      <c r="BB179" s="17" t="str">
        <f>IFERROR(AND(OR(AO1:BB178,$BK179)=TRUE,IF(SEARCH(BB$1,$A179)&gt;0,TRUE,FALSE)),"")</f>
        <v/>
      </c>
      <c r="BC179" s="17" t="str">
        <f>IFERROR(AND(OR(AO1:BC178,$BK179)=TRUE,IF(SEARCH(BC$1,$A179)&gt;0,TRUE,FALSE)),"")</f>
        <v/>
      </c>
      <c r="BD179" s="17" t="str">
        <f>IFERROR(AND(OR(AO1:BD178,$BK179)=TRUE,IF(SEARCH(BD$1,$A179)&gt;0,TRUE,FALSE)),"")</f>
        <v/>
      </c>
      <c r="BE179" s="17" t="str">
        <f>IFERROR(AND(OR(AO1:BE178,$BK179)=TRUE,IF(SEARCH(BE$1,$A179)&gt;0,TRUE,FALSE)),"")</f>
        <v/>
      </c>
      <c r="BF179" s="17" t="str">
        <f>IFERROR(AND(OR(AO1:BF178,$BK179)=TRUE,IF(SEARCH(BF$1,$A179)&gt;0,TRUE,FALSE)),"")</f>
        <v/>
      </c>
      <c r="BG179" s="17" t="str">
        <f>IFERROR(AND(OR(AO1:BG178,$BK179)=TRUE,IF(SEARCH(BG$1,$A179)&gt;0,TRUE,FALSE)),"")</f>
        <v/>
      </c>
      <c r="BH179" s="17" t="str">
        <f>IFERROR(AND(OR(AO1:BH178,$BK179)=TRUE,IF(SEARCH(BH$1,$A179)&gt;0,TRUE,FALSE)),"")</f>
        <v/>
      </c>
      <c r="BI179" s="17">
        <f t="shared" si="10"/>
        <v>0</v>
      </c>
      <c r="BJ179" s="17" t="b">
        <f t="shared" si="11"/>
        <v>0</v>
      </c>
      <c r="BK179" s="17" t="b">
        <f t="shared" si="12"/>
        <v>0</v>
      </c>
      <c r="BL179" s="17" t="b">
        <f t="shared" si="13"/>
        <v>0</v>
      </c>
      <c r="BM179" s="17" t="b">
        <f>IF(D179&gt;INDEX('Overview (RESPONSES REQUIRED)'!$F$60:$F$63,MATCH(E179,'Overview (RESPONSES REQUIRED)'!$B$60:$B$63,0)),FALSE,TRUE)</f>
        <v>0</v>
      </c>
      <c r="BN179" s="17" t="b">
        <f>IF(INDEX('Overview (RESPONSES REQUIRED)'!$D$60:$D$63,MATCH(E179,'Overview (RESPONSES REQUIRED)'!$B$60:$B$63,0)) = "Y", TRUE, FALSE)</f>
        <v>0</v>
      </c>
      <c r="BO179" s="17" t="str">
        <f t="shared" si="14"/>
        <v>N</v>
      </c>
    </row>
    <row r="180" spans="1:67" ht="15" x14ac:dyDescent="0.15">
      <c r="A180" s="17" t="s">
        <v>2603</v>
      </c>
      <c r="B180" s="17">
        <v>2</v>
      </c>
      <c r="C180" s="17">
        <v>2</v>
      </c>
      <c r="D180" s="17">
        <v>6</v>
      </c>
      <c r="E180" s="17" t="s">
        <v>2467</v>
      </c>
      <c r="F180" s="17" t="str">
        <f>IF('ENDC-NRCA'!S183="Y", "Y", IF('ENDC-NRCA'!S183="N", "N", 0))</f>
        <v>N</v>
      </c>
      <c r="G180" s="17" t="str">
        <f>IFERROR(AND(OR(G1:H179,$BK180)=TRUE,IF(SEARCH(G$1,$A180)&gt;0,TRUE,FALSE)),"")</f>
        <v/>
      </c>
      <c r="H180" s="17" t="b">
        <f>IFERROR(AND(OR(H1:H179,$BK180)=TRUE,IF(SEARCH(H$1,$A180)&gt;0,TRUE,FALSE)),"")</f>
        <v>0</v>
      </c>
      <c r="I180" s="17" t="b">
        <f>IFERROR(AND(OR(I1:L179,$BK180)=TRUE,IF(SEARCH(I$1,$A180)&gt;0,TRUE,FALSE)),"")</f>
        <v>0</v>
      </c>
      <c r="J180" s="17" t="str">
        <f>IFERROR(AND(OR(J1:L179,$BK180)=TRUE,IF(SEARCH(J$1,$A180)&gt;0,TRUE,FALSE)),"")</f>
        <v/>
      </c>
      <c r="K180" s="17" t="str">
        <f>IFERROR(AND(OR(K1:L179,$BK180)=TRUE,IF(SEARCH(K$1,$A180)&gt;0,TRUE,FALSE)),"")</f>
        <v/>
      </c>
      <c r="L180" s="17" t="str">
        <f>IFERROR(AND(OR(L1:L179,$BK180)=TRUE,IF(SEARCH(L$1,$A180)&gt;0,TRUE,FALSE)),"")</f>
        <v/>
      </c>
      <c r="M180" s="17" t="str">
        <f>IFERROR(AND(OR(M1:M179,$BK180)=TRUE,IF(SEARCH(M$1,$A180)&gt;0,TRUE,FALSE)),"")</f>
        <v/>
      </c>
      <c r="N180" s="17" t="str">
        <f>IFERROR(AND(OR(N1:Q179,$BK180)=TRUE,IF(SEARCH(N$1,$A180)&gt;0,TRUE,FALSE)),"")</f>
        <v/>
      </c>
      <c r="O180" s="17" t="b">
        <f>IFERROR(AND(OR(O1:Q179,$BK180)=TRUE,IF(SEARCH(O$1,$A180)&gt;0,TRUE,FALSE)),"")</f>
        <v>0</v>
      </c>
      <c r="P180" s="17" t="str">
        <f>IFERROR(AND(OR(P1:Q179,$BK180)=TRUE,IF(SEARCH(P$1,$A180)&gt;0,TRUE,FALSE)),"")</f>
        <v/>
      </c>
      <c r="Q180" s="17" t="str">
        <f>IFERROR(AND(OR(Q1:Q179,$BK180)=TRUE,IF(SEARCH(Q$1,$A180)&gt;0,TRUE,FALSE)),"")</f>
        <v/>
      </c>
      <c r="R180" s="17" t="str">
        <f>IFERROR(AND(OR(R1:S179,$BK180)=TRUE,IF(SEARCH(R$1,$A180)&gt;0,TRUE,FALSE)),"")</f>
        <v/>
      </c>
      <c r="S180" s="17" t="str">
        <f>IFERROR(AND(OR(S1:S179,$BK180)=TRUE,IF(SEARCH(S$1,$A180)&gt;0,TRUE,FALSE)),"")</f>
        <v/>
      </c>
      <c r="T180" s="17" t="str">
        <f>IFERROR(AND(OR(T1:T179,$BK180)=TRUE,IF(SEARCH(T$1,$A180)&gt;0,TRUE,FALSE)),"")</f>
        <v/>
      </c>
      <c r="U180" s="17" t="str">
        <f>IFERROR(AND(OR(U1:V179,$BK180)=TRUE,IF(SEARCH(U$1,$A180)&gt;0,TRUE,FALSE)),"")</f>
        <v/>
      </c>
      <c r="V180" s="17" t="str">
        <f>IFERROR(AND(OR(V1:V179,$BK180)=TRUE,IF(SEARCH(V$1,$A180)&gt;0,TRUE,FALSE)),"")</f>
        <v/>
      </c>
      <c r="W180" s="17" t="str">
        <f>IFERROR(AND(OR(W1:Z179,$BK180)=TRUE,IF(SEARCH(W$1,$A180)&gt;0,TRUE,FALSE)),"")</f>
        <v/>
      </c>
      <c r="X180" s="17" t="str">
        <f>IFERROR(AND(OR(X1:Z179,$BK180)=TRUE,IF(SEARCH(X$1,$A180)&gt;0,TRUE,FALSE)),"")</f>
        <v/>
      </c>
      <c r="Y180" s="17" t="str">
        <f>IFERROR(AND(OR(Y1:Z179,$BK180)=TRUE,IF(SEARCH(Y$1,$A180)&gt;0,TRUE,FALSE)),"")</f>
        <v/>
      </c>
      <c r="Z180" s="17" t="str">
        <f>IFERROR(AND(OR(Z1:Z179,$BK180)=TRUE,IF(SEARCH(Z$1,$A180)&gt;0,TRUE,FALSE)),"")</f>
        <v/>
      </c>
      <c r="AA180" s="17" t="str">
        <f>IFERROR(AND(OR(AA1:AA179,$BK180)=TRUE,IF(SEARCH(AA$1,$A180)&gt;0,TRUE,FALSE)),"")</f>
        <v/>
      </c>
      <c r="AB180" s="17" t="str">
        <f>IFERROR(AND(OR(AB1:AE179,$BK180)=TRUE,IF(SEARCH(AB$1,$A180)&gt;0,TRUE,FALSE)),"")</f>
        <v/>
      </c>
      <c r="AC180" s="17" t="b">
        <f>IFERROR(AND(OR(AC1:AE179,$BK180)=TRUE,IF(SEARCH(AC$1,$A180)&gt;0,TRUE,FALSE)),"")</f>
        <v>0</v>
      </c>
      <c r="AD180" s="17" t="str">
        <f>IFERROR(AND(OR(AD1:AE179,$BK180)=TRUE,IF(SEARCH(AD$1,$A180)&gt;0,TRUE,FALSE)),"")</f>
        <v/>
      </c>
      <c r="AE180" s="17" t="str">
        <f>IFERROR(AND(OR(AE1:AE179,$BK180)=TRUE,IF(SEARCH(AE$1,$A180)&gt;0,TRUE,FALSE)),"")</f>
        <v/>
      </c>
      <c r="AF180" s="17" t="str">
        <f>IFERROR(AND(OR(AF1:AG179,$BK180)=TRUE,IF(SEARCH(AF$1,$A180)&gt;0,TRUE,FALSE)),"")</f>
        <v/>
      </c>
      <c r="AG180" s="17" t="str">
        <f>IFERROR(AND(OR(AG1:AG179,$BK180)=TRUE,IF(SEARCH(AG$1,$A180)&gt;0,TRUE,FALSE)),"")</f>
        <v/>
      </c>
      <c r="AH180" s="17" t="str">
        <f>IFERROR(AND(OR(AH1:AH179,$BK180)=TRUE,IF(SEARCH(AH$1,$A180)&gt;0,TRUE,FALSE)),"")</f>
        <v/>
      </c>
      <c r="AI180" s="17" t="b">
        <f>IFERROR(AND(OR(AI1:AL179,$BK180)=TRUE,IF(SEARCH(AI$1,$A180)&gt;0,TRUE,FALSE)),"")</f>
        <v>0</v>
      </c>
      <c r="AJ180" s="17" t="str">
        <f>IFERROR(AND(OR(AJ1:AL179,$BK180)=TRUE,IF(SEARCH(AJ$1,$A180)&gt;0,TRUE,FALSE)),"")</f>
        <v/>
      </c>
      <c r="AK180" s="17" t="str">
        <f>IFERROR(AND(OR(AK1:AL179,$BK180)=TRUE,IF(SEARCH(AK$1,$A180)&gt;0,TRUE,FALSE)),"")</f>
        <v/>
      </c>
      <c r="AL180" s="17" t="str">
        <f>IFERROR(AND(OR(AL1:AL179,$BK180)=TRUE,IF(SEARCH(AL$1,$A180)&gt;0,TRUE,FALSE)),"")</f>
        <v/>
      </c>
      <c r="AM180" s="17" t="str">
        <f>IFERROR(AND(OR(AM1:AO179,$BK180)=TRUE,IF(SEARCH(AM$1,$A180)&gt;0,TRUE,FALSE)),"")</f>
        <v/>
      </c>
      <c r="AN180" s="17" t="str">
        <f>IFERROR(AND(OR(AN1:AO179,$BK180)=TRUE,IF(SEARCH(AN$1,$A180)&gt;0,TRUE,FALSE)),"")</f>
        <v/>
      </c>
      <c r="AO180" s="17" t="str">
        <f>IFERROR(AND(OR(AO1:AO179,$BK180)=TRUE,IF(SEARCH(AO$1,$A180)&gt;0,TRUE,FALSE)),"")</f>
        <v/>
      </c>
      <c r="AP180" s="17" t="str">
        <f>IFERROR(AND(OR(AO1:AP179,$BK180)=TRUE,IF(SEARCH(AP$1,$A180)&gt;0,TRUE,FALSE)),"")</f>
        <v/>
      </c>
      <c r="AQ180" s="17" t="str">
        <f>IFERROR(AND(OR(AO1:AQ179,$BK180)=TRUE,IF(SEARCH(AQ$1,$A180)&gt;0,TRUE,FALSE)),"")</f>
        <v/>
      </c>
      <c r="AR180" s="17" t="str">
        <f>IFERROR(AND(OR(AO1:AR179,$BK180)=TRUE,IF(SEARCH(AR$1,$A180)&gt;0,TRUE,FALSE)),"")</f>
        <v/>
      </c>
      <c r="AS180" s="17" t="str">
        <f>IFERROR(AND(OR(AO1:AS179,$BK180)=TRUE,IF(SEARCH(AS$1,$A180)&gt;0,TRUE,FALSE)),"")</f>
        <v/>
      </c>
      <c r="AT180" s="17" t="str">
        <f>IFERROR(AND(OR(AO1:AT179,$BK180)=TRUE,IF(SEARCH(AT$1,$A180)&gt;0,TRUE,FALSE)),"")</f>
        <v/>
      </c>
      <c r="AU180" s="17" t="str">
        <f>IFERROR(AND(OR(AO1:AU179,$BK180)=TRUE,IF(SEARCH(AU$1,$A180)&gt;0,TRUE,FALSE)),"")</f>
        <v/>
      </c>
      <c r="AV180" s="17" t="str">
        <f>IFERROR(AND(OR(AO1:AV179,$BK180)=TRUE,IF(SEARCH(AV$1,$A180)&gt;0,TRUE,FALSE)),"")</f>
        <v/>
      </c>
      <c r="AW180" s="17" t="str">
        <f>IFERROR(AND(OR(AO1:AW179,$BK180)=TRUE,IF(SEARCH(AW$1,$A180)&gt;0,TRUE,FALSE)),"")</f>
        <v/>
      </c>
      <c r="AX180" s="17" t="str">
        <f>IFERROR(AND(OR(AO1:AX179,$BK180)=TRUE,IF(SEARCH(AX$1,$A180)&gt;0,TRUE,FALSE)),"")</f>
        <v/>
      </c>
      <c r="AY180" s="17" t="str">
        <f>IFERROR(AND(OR(AO1:AY179,$BK180)=TRUE,IF(SEARCH(AY$1,$A180)&gt;0,TRUE,FALSE)),"")</f>
        <v/>
      </c>
      <c r="AZ180" s="17" t="str">
        <f>IFERROR(AND(OR(AO1:AZ179,$BK180)=TRUE,IF(SEARCH(AZ$1,$A180)&gt;0,TRUE,FALSE)),"")</f>
        <v/>
      </c>
      <c r="BA180" s="17" t="str">
        <f>IFERROR(AND(OR(AO1:BA179,$BK180)=TRUE,IF(SEARCH(BA$1,$A180)&gt;0,TRUE,FALSE)),"")</f>
        <v/>
      </c>
      <c r="BB180" s="17" t="str">
        <f>IFERROR(AND(OR(AO1:BB179,$BK180)=TRUE,IF(SEARCH(BB$1,$A180)&gt;0,TRUE,FALSE)),"")</f>
        <v/>
      </c>
      <c r="BC180" s="17" t="str">
        <f>IFERROR(AND(OR(AO1:BC179,$BK180)=TRUE,IF(SEARCH(BC$1,$A180)&gt;0,TRUE,FALSE)),"")</f>
        <v/>
      </c>
      <c r="BD180" s="17" t="str">
        <f>IFERROR(AND(OR(AO1:BD179,$BK180)=TRUE,IF(SEARCH(BD$1,$A180)&gt;0,TRUE,FALSE)),"")</f>
        <v/>
      </c>
      <c r="BE180" s="17" t="str">
        <f>IFERROR(AND(OR(AO1:BE179,$BK180)=TRUE,IF(SEARCH(BE$1,$A180)&gt;0,TRUE,FALSE)),"")</f>
        <v/>
      </c>
      <c r="BF180" s="17" t="str">
        <f>IFERROR(AND(OR(AO1:BF179,$BK180)=TRUE,IF(SEARCH(BF$1,$A180)&gt;0,TRUE,FALSE)),"")</f>
        <v/>
      </c>
      <c r="BG180" s="17" t="str">
        <f>IFERROR(AND(OR(AO1:BG179,$BK180)=TRUE,IF(SEARCH(BG$1,$A180)&gt;0,TRUE,FALSE)),"")</f>
        <v/>
      </c>
      <c r="BH180" s="17" t="str">
        <f>IFERROR(AND(OR(AO1:BH179,$BK180)=TRUE,IF(SEARCH(BH$1,$A180)&gt;0,TRUE,FALSE)),"")</f>
        <v/>
      </c>
      <c r="BI180" s="17">
        <f t="shared" si="10"/>
        <v>0</v>
      </c>
      <c r="BJ180" s="17" t="b">
        <f t="shared" si="11"/>
        <v>0</v>
      </c>
      <c r="BK180" s="17" t="b">
        <f t="shared" si="12"/>
        <v>0</v>
      </c>
      <c r="BL180" s="17" t="b">
        <f t="shared" si="13"/>
        <v>0</v>
      </c>
      <c r="BM180" s="17" t="b">
        <f>IF(D180&gt;INDEX('Overview (RESPONSES REQUIRED)'!$F$60:$F$63,MATCH(E180,'Overview (RESPONSES REQUIRED)'!$B$60:$B$63,0)),FALSE,TRUE)</f>
        <v>0</v>
      </c>
      <c r="BN180" s="17" t="b">
        <f>IF(INDEX('Overview (RESPONSES REQUIRED)'!$D$60:$D$63,MATCH(E180,'Overview (RESPONSES REQUIRED)'!$B$60:$B$63,0)) = "Y", TRUE, FALSE)</f>
        <v>0</v>
      </c>
      <c r="BO180" s="17" t="str">
        <f t="shared" si="14"/>
        <v>N</v>
      </c>
    </row>
    <row r="181" spans="1:67" ht="15" x14ac:dyDescent="0.15">
      <c r="A181" s="17" t="s">
        <v>2604</v>
      </c>
      <c r="B181" s="17">
        <v>2</v>
      </c>
      <c r="C181" s="17">
        <v>2</v>
      </c>
      <c r="D181" s="17">
        <v>6</v>
      </c>
      <c r="E181" s="17" t="s">
        <v>2467</v>
      </c>
      <c r="F181" s="17" t="str">
        <f>IF('ENDC-NRCA'!S184="Y", "Y", IF('ENDC-NRCA'!S184="N", "N", 0))</f>
        <v>N</v>
      </c>
      <c r="G181" s="17" t="b">
        <f>IFERROR(AND(OR(G1:H180,$BK181)=TRUE,IF(SEARCH(G$1,$A181)&gt;0,TRUE,FALSE)),"")</f>
        <v>0</v>
      </c>
      <c r="H181" s="17" t="str">
        <f>IFERROR(AND(OR(H1:H180,$BK181)=TRUE,IF(SEARCH(H$1,$A181)&gt;0,TRUE,FALSE)),"")</f>
        <v/>
      </c>
      <c r="I181" s="17" t="str">
        <f>IFERROR(AND(OR(I1:L180,$BK181)=TRUE,IF(SEARCH(I$1,$A181)&gt;0,TRUE,FALSE)),"")</f>
        <v/>
      </c>
      <c r="J181" s="17" t="b">
        <f>IFERROR(AND(OR(J1:L180,$BK181)=TRUE,IF(SEARCH(J$1,$A181)&gt;0,TRUE,FALSE)),"")</f>
        <v>0</v>
      </c>
      <c r="K181" s="17" t="str">
        <f>IFERROR(AND(OR(K1:L180,$BK181)=TRUE,IF(SEARCH(K$1,$A181)&gt;0,TRUE,FALSE)),"")</f>
        <v/>
      </c>
      <c r="L181" s="17" t="str">
        <f>IFERROR(AND(OR(L1:L180,$BK181)=TRUE,IF(SEARCH(L$1,$A181)&gt;0,TRUE,FALSE)),"")</f>
        <v/>
      </c>
      <c r="M181" s="17" t="str">
        <f>IFERROR(AND(OR(M1:M180,$BK181)=TRUE,IF(SEARCH(M$1,$A181)&gt;0,TRUE,FALSE)),"")</f>
        <v/>
      </c>
      <c r="N181" s="17" t="str">
        <f>IFERROR(AND(OR(N1:Q180,$BK181)=TRUE,IF(SEARCH(N$1,$A181)&gt;0,TRUE,FALSE)),"")</f>
        <v/>
      </c>
      <c r="O181" s="17" t="b">
        <f>IFERROR(AND(OR(O1:Q180,$BK181)=TRUE,IF(SEARCH(O$1,$A181)&gt;0,TRUE,FALSE)),"")</f>
        <v>0</v>
      </c>
      <c r="P181" s="17" t="str">
        <f>IFERROR(AND(OR(P1:Q180,$BK181)=TRUE,IF(SEARCH(P$1,$A181)&gt;0,TRUE,FALSE)),"")</f>
        <v/>
      </c>
      <c r="Q181" s="17" t="str">
        <f>IFERROR(AND(OR(Q1:Q180,$BK181)=TRUE,IF(SEARCH(Q$1,$A181)&gt;0,TRUE,FALSE)),"")</f>
        <v/>
      </c>
      <c r="R181" s="17" t="str">
        <f>IFERROR(AND(OR(R1:S180,$BK181)=TRUE,IF(SEARCH(R$1,$A181)&gt;0,TRUE,FALSE)),"")</f>
        <v/>
      </c>
      <c r="S181" s="17" t="str">
        <f>IFERROR(AND(OR(S1:S180,$BK181)=TRUE,IF(SEARCH(S$1,$A181)&gt;0,TRUE,FALSE)),"")</f>
        <v/>
      </c>
      <c r="T181" s="17" t="str">
        <f>IFERROR(AND(OR(T1:T180,$BK181)=TRUE,IF(SEARCH(T$1,$A181)&gt;0,TRUE,FALSE)),"")</f>
        <v/>
      </c>
      <c r="U181" s="17" t="str">
        <f>IFERROR(AND(OR(U1:V180,$BK181)=TRUE,IF(SEARCH(U$1,$A181)&gt;0,TRUE,FALSE)),"")</f>
        <v/>
      </c>
      <c r="V181" s="17" t="str">
        <f>IFERROR(AND(OR(V1:V180,$BK181)=TRUE,IF(SEARCH(V$1,$A181)&gt;0,TRUE,FALSE)),"")</f>
        <v/>
      </c>
      <c r="W181" s="17" t="str">
        <f>IFERROR(AND(OR(W1:Z180,$BK181)=TRUE,IF(SEARCH(W$1,$A181)&gt;0,TRUE,FALSE)),"")</f>
        <v/>
      </c>
      <c r="X181" s="17" t="str">
        <f>IFERROR(AND(OR(X1:Z180,$BK181)=TRUE,IF(SEARCH(X$1,$A181)&gt;0,TRUE,FALSE)),"")</f>
        <v/>
      </c>
      <c r="Y181" s="17" t="str">
        <f>IFERROR(AND(OR(Y1:Z180,$BK181)=TRUE,IF(SEARCH(Y$1,$A181)&gt;0,TRUE,FALSE)),"")</f>
        <v/>
      </c>
      <c r="Z181" s="17" t="str">
        <f>IFERROR(AND(OR(Z1:Z180,$BK181)=TRUE,IF(SEARCH(Z$1,$A181)&gt;0,TRUE,FALSE)),"")</f>
        <v/>
      </c>
      <c r="AA181" s="17" t="str">
        <f>IFERROR(AND(OR(AA1:AA180,$BK181)=TRUE,IF(SEARCH(AA$1,$A181)&gt;0,TRUE,FALSE)),"")</f>
        <v/>
      </c>
      <c r="AB181" s="17" t="str">
        <f>IFERROR(AND(OR(AB1:AE180,$BK181)=TRUE,IF(SEARCH(AB$1,$A181)&gt;0,TRUE,FALSE)),"")</f>
        <v/>
      </c>
      <c r="AC181" s="17" t="b">
        <f>IFERROR(AND(OR(AC1:AE180,$BK181)=TRUE,IF(SEARCH(AC$1,$A181)&gt;0,TRUE,FALSE)),"")</f>
        <v>0</v>
      </c>
      <c r="AD181" s="17" t="str">
        <f>IFERROR(AND(OR(AD1:AE180,$BK181)=TRUE,IF(SEARCH(AD$1,$A181)&gt;0,TRUE,FALSE)),"")</f>
        <v/>
      </c>
      <c r="AE181" s="17" t="str">
        <f>IFERROR(AND(OR(AE1:AE180,$BK181)=TRUE,IF(SEARCH(AE$1,$A181)&gt;0,TRUE,FALSE)),"")</f>
        <v/>
      </c>
      <c r="AF181" s="17" t="str">
        <f>IFERROR(AND(OR(AF1:AG180,$BK181)=TRUE,IF(SEARCH(AF$1,$A181)&gt;0,TRUE,FALSE)),"")</f>
        <v/>
      </c>
      <c r="AG181" s="17" t="str">
        <f>IFERROR(AND(OR(AG1:AG180,$BK181)=TRUE,IF(SEARCH(AG$1,$A181)&gt;0,TRUE,FALSE)),"")</f>
        <v/>
      </c>
      <c r="AH181" s="17" t="str">
        <f>IFERROR(AND(OR(AH1:AH180,$BK181)=TRUE,IF(SEARCH(AH$1,$A181)&gt;0,TRUE,FALSE)),"")</f>
        <v/>
      </c>
      <c r="AI181" s="17" t="b">
        <f>IFERROR(AND(OR(AI1:AL180,$BK181)=TRUE,IF(SEARCH(AI$1,$A181)&gt;0,TRUE,FALSE)),"")</f>
        <v>0</v>
      </c>
      <c r="AJ181" s="17" t="str">
        <f>IFERROR(AND(OR(AJ1:AL180,$BK181)=TRUE,IF(SEARCH(AJ$1,$A181)&gt;0,TRUE,FALSE)),"")</f>
        <v/>
      </c>
      <c r="AK181" s="17" t="str">
        <f>IFERROR(AND(OR(AK1:AL180,$BK181)=TRUE,IF(SEARCH(AK$1,$A181)&gt;0,TRUE,FALSE)),"")</f>
        <v/>
      </c>
      <c r="AL181" s="17" t="str">
        <f>IFERROR(AND(OR(AL1:AL180,$BK181)=TRUE,IF(SEARCH(AL$1,$A181)&gt;0,TRUE,FALSE)),"")</f>
        <v/>
      </c>
      <c r="AM181" s="17" t="str">
        <f>IFERROR(AND(OR(AM1:AO180,$BK181)=TRUE,IF(SEARCH(AM$1,$A181)&gt;0,TRUE,FALSE)),"")</f>
        <v/>
      </c>
      <c r="AN181" s="17" t="str">
        <f>IFERROR(AND(OR(AN1:AO180,$BK181)=TRUE,IF(SEARCH(AN$1,$A181)&gt;0,TRUE,FALSE)),"")</f>
        <v/>
      </c>
      <c r="AO181" s="17" t="str">
        <f>IFERROR(AND(OR(AO1:AO180,$BK181)=TRUE,IF(SEARCH(AO$1,$A181)&gt;0,TRUE,FALSE)),"")</f>
        <v/>
      </c>
      <c r="AP181" s="17" t="str">
        <f>IFERROR(AND(OR(AO1:AP180,$BK181)=TRUE,IF(SEARCH(AP$1,$A181)&gt;0,TRUE,FALSE)),"")</f>
        <v/>
      </c>
      <c r="AQ181" s="17" t="str">
        <f>IFERROR(AND(OR(AO1:AQ180,$BK181)=TRUE,IF(SEARCH(AQ$1,$A181)&gt;0,TRUE,FALSE)),"")</f>
        <v/>
      </c>
      <c r="AR181" s="17" t="str">
        <f>IFERROR(AND(OR(AO1:AR180,$BK181)=TRUE,IF(SEARCH(AR$1,$A181)&gt;0,TRUE,FALSE)),"")</f>
        <v/>
      </c>
      <c r="AS181" s="17" t="str">
        <f>IFERROR(AND(OR(AO1:AS180,$BK181)=TRUE,IF(SEARCH(AS$1,$A181)&gt;0,TRUE,FALSE)),"")</f>
        <v/>
      </c>
      <c r="AT181" s="17" t="str">
        <f>IFERROR(AND(OR(AO1:AT180,$BK181)=TRUE,IF(SEARCH(AT$1,$A181)&gt;0,TRUE,FALSE)),"")</f>
        <v/>
      </c>
      <c r="AU181" s="17" t="str">
        <f>IFERROR(AND(OR(AO1:AU180,$BK181)=TRUE,IF(SEARCH(AU$1,$A181)&gt;0,TRUE,FALSE)),"")</f>
        <v/>
      </c>
      <c r="AV181" s="17" t="str">
        <f>IFERROR(AND(OR(AO1:AV180,$BK181)=TRUE,IF(SEARCH(AV$1,$A181)&gt;0,TRUE,FALSE)),"")</f>
        <v/>
      </c>
      <c r="AW181" s="17" t="str">
        <f>IFERROR(AND(OR(AO1:AW180,$BK181)=TRUE,IF(SEARCH(AW$1,$A181)&gt;0,TRUE,FALSE)),"")</f>
        <v/>
      </c>
      <c r="AX181" s="17" t="str">
        <f>IFERROR(AND(OR(AO1:AX180,$BK181)=TRUE,IF(SEARCH(AX$1,$A181)&gt;0,TRUE,FALSE)),"")</f>
        <v/>
      </c>
      <c r="AY181" s="17" t="str">
        <f>IFERROR(AND(OR(AO1:AY180,$BK181)=TRUE,IF(SEARCH(AY$1,$A181)&gt;0,TRUE,FALSE)),"")</f>
        <v/>
      </c>
      <c r="AZ181" s="17" t="str">
        <f>IFERROR(AND(OR(AO1:AZ180,$BK181)=TRUE,IF(SEARCH(AZ$1,$A181)&gt;0,TRUE,FALSE)),"")</f>
        <v/>
      </c>
      <c r="BA181" s="17" t="str">
        <f>IFERROR(AND(OR(AO1:BA180,$BK181)=TRUE,IF(SEARCH(BA$1,$A181)&gt;0,TRUE,FALSE)),"")</f>
        <v/>
      </c>
      <c r="BB181" s="17" t="str">
        <f>IFERROR(AND(OR(AO1:BB180,$BK181)=TRUE,IF(SEARCH(BB$1,$A181)&gt;0,TRUE,FALSE)),"")</f>
        <v/>
      </c>
      <c r="BC181" s="17" t="str">
        <f>IFERROR(AND(OR(AO1:BC180,$BK181)=TRUE,IF(SEARCH(BC$1,$A181)&gt;0,TRUE,FALSE)),"")</f>
        <v/>
      </c>
      <c r="BD181" s="17" t="str">
        <f>IFERROR(AND(OR(AO1:BD180,$BK181)=TRUE,IF(SEARCH(BD$1,$A181)&gt;0,TRUE,FALSE)),"")</f>
        <v/>
      </c>
      <c r="BE181" s="17" t="str">
        <f>IFERROR(AND(OR(AO1:BE180,$BK181)=TRUE,IF(SEARCH(BE$1,$A181)&gt;0,TRUE,FALSE)),"")</f>
        <v/>
      </c>
      <c r="BF181" s="17" t="str">
        <f>IFERROR(AND(OR(AO1:BF180,$BK181)=TRUE,IF(SEARCH(BF$1,$A181)&gt;0,TRUE,FALSE)),"")</f>
        <v/>
      </c>
      <c r="BG181" s="17" t="str">
        <f>IFERROR(AND(OR(AO1:BG180,$BK181)=TRUE,IF(SEARCH(BG$1,$A181)&gt;0,TRUE,FALSE)),"")</f>
        <v/>
      </c>
      <c r="BH181" s="17" t="str">
        <f>IFERROR(AND(OR(AO1:BH180,$BK181)=TRUE,IF(SEARCH(BH$1,$A181)&gt;0,TRUE,FALSE)),"")</f>
        <v/>
      </c>
      <c r="BI181" s="17">
        <f t="shared" si="10"/>
        <v>0</v>
      </c>
      <c r="BJ181" s="17" t="b">
        <f t="shared" si="11"/>
        <v>0</v>
      </c>
      <c r="BK181" s="17" t="b">
        <f t="shared" si="12"/>
        <v>0</v>
      </c>
      <c r="BL181" s="17" t="b">
        <f t="shared" si="13"/>
        <v>0</v>
      </c>
      <c r="BM181" s="17" t="b">
        <f>IF(D181&gt;INDEX('Overview (RESPONSES REQUIRED)'!$F$60:$F$63,MATCH(E181,'Overview (RESPONSES REQUIRED)'!$B$60:$B$63,0)),FALSE,TRUE)</f>
        <v>0</v>
      </c>
      <c r="BN181" s="17" t="b">
        <f>IF(INDEX('Overview (RESPONSES REQUIRED)'!$D$60:$D$63,MATCH(E181,'Overview (RESPONSES REQUIRED)'!$B$60:$B$63,0)) = "Y", TRUE, FALSE)</f>
        <v>0</v>
      </c>
      <c r="BO181" s="17" t="str">
        <f t="shared" si="14"/>
        <v>N</v>
      </c>
    </row>
    <row r="182" spans="1:67" ht="15" x14ac:dyDescent="0.15">
      <c r="A182" s="17" t="s">
        <v>2605</v>
      </c>
      <c r="B182" s="17">
        <v>2</v>
      </c>
      <c r="C182" s="17">
        <v>2</v>
      </c>
      <c r="D182" s="17">
        <v>8</v>
      </c>
      <c r="E182" s="17" t="s">
        <v>2424</v>
      </c>
      <c r="F182" s="17" t="str">
        <f>IF('ENDC-NRCA'!S185="Y", "Y", IF('ENDC-NRCA'!S185="N", "N", 0))</f>
        <v>N</v>
      </c>
      <c r="G182" s="17" t="str">
        <f>IFERROR(AND(OR(G1:H181,$BK182)=TRUE,IF(SEARCH(G$1,$A182)&gt;0,TRUE,FALSE)),"")</f>
        <v/>
      </c>
      <c r="H182" s="17" t="b">
        <f>IFERROR(AND(OR(H1:H181,$BK182)=TRUE,IF(SEARCH(H$1,$A182)&gt;0,TRUE,FALSE)),"")</f>
        <v>0</v>
      </c>
      <c r="I182" s="17" t="str">
        <f>IFERROR(AND(OR(I1:L181,$BK182)=TRUE,IF(SEARCH(I$1,$A182)&gt;0,TRUE,FALSE)),"")</f>
        <v/>
      </c>
      <c r="J182" s="17" t="b">
        <f>IFERROR(AND(OR(J1:L181,$BK182)=TRUE,IF(SEARCH(J$1,$A182)&gt;0,TRUE,FALSE)),"")</f>
        <v>0</v>
      </c>
      <c r="K182" s="17" t="str">
        <f>IFERROR(AND(OR(K1:L181,$BK182)=TRUE,IF(SEARCH(K$1,$A182)&gt;0,TRUE,FALSE)),"")</f>
        <v/>
      </c>
      <c r="L182" s="17" t="str">
        <f>IFERROR(AND(OR(L1:L181,$BK182)=TRUE,IF(SEARCH(L$1,$A182)&gt;0,TRUE,FALSE)),"")</f>
        <v/>
      </c>
      <c r="M182" s="17" t="b">
        <f>IFERROR(AND(OR(M1:M181,$BK182)=TRUE,IF(SEARCH(M$1,$A182)&gt;0,TRUE,FALSE)),"")</f>
        <v>0</v>
      </c>
      <c r="N182" s="17" t="str">
        <f>IFERROR(AND(OR(N1:Q181,$BK182)=TRUE,IF(SEARCH(N$1,$A182)&gt;0,TRUE,FALSE)),"")</f>
        <v/>
      </c>
      <c r="O182" s="17" t="str">
        <f>IFERROR(AND(OR(O1:Q181,$BK182)=TRUE,IF(SEARCH(O$1,$A182)&gt;0,TRUE,FALSE)),"")</f>
        <v/>
      </c>
      <c r="P182" s="17" t="str">
        <f>IFERROR(AND(OR(P1:Q181,$BK182)=TRUE,IF(SEARCH(P$1,$A182)&gt;0,TRUE,FALSE)),"")</f>
        <v/>
      </c>
      <c r="Q182" s="17" t="str">
        <f>IFERROR(AND(OR(Q1:Q181,$BK182)=TRUE,IF(SEARCH(Q$1,$A182)&gt;0,TRUE,FALSE)),"")</f>
        <v/>
      </c>
      <c r="R182" s="17" t="str">
        <f>IFERROR(AND(OR(R1:S181,$BK182)=TRUE,IF(SEARCH(R$1,$A182)&gt;0,TRUE,FALSE)),"")</f>
        <v/>
      </c>
      <c r="S182" s="17" t="str">
        <f>IFERROR(AND(OR(S1:S181,$BK182)=TRUE,IF(SEARCH(S$1,$A182)&gt;0,TRUE,FALSE)),"")</f>
        <v/>
      </c>
      <c r="T182" s="17" t="str">
        <f>IFERROR(AND(OR(T1:T181,$BK182)=TRUE,IF(SEARCH(T$1,$A182)&gt;0,TRUE,FALSE)),"")</f>
        <v/>
      </c>
      <c r="U182" s="17" t="str">
        <f>IFERROR(AND(OR(U1:V181,$BK182)=TRUE,IF(SEARCH(U$1,$A182)&gt;0,TRUE,FALSE)),"")</f>
        <v/>
      </c>
      <c r="V182" s="17" t="str">
        <f>IFERROR(AND(OR(V1:V181,$BK182)=TRUE,IF(SEARCH(V$1,$A182)&gt;0,TRUE,FALSE)),"")</f>
        <v/>
      </c>
      <c r="W182" s="17" t="str">
        <f>IFERROR(AND(OR(W1:Z181,$BK182)=TRUE,IF(SEARCH(W$1,$A182)&gt;0,TRUE,FALSE)),"")</f>
        <v/>
      </c>
      <c r="X182" s="17" t="str">
        <f>IFERROR(AND(OR(X1:Z181,$BK182)=TRUE,IF(SEARCH(X$1,$A182)&gt;0,TRUE,FALSE)),"")</f>
        <v/>
      </c>
      <c r="Y182" s="17" t="str">
        <f>IFERROR(AND(OR(Y1:Z181,$BK182)=TRUE,IF(SEARCH(Y$1,$A182)&gt;0,TRUE,FALSE)),"")</f>
        <v/>
      </c>
      <c r="Z182" s="17" t="str">
        <f>IFERROR(AND(OR(Z1:Z181,$BK182)=TRUE,IF(SEARCH(Z$1,$A182)&gt;0,TRUE,FALSE)),"")</f>
        <v/>
      </c>
      <c r="AA182" s="17" t="b">
        <f>IFERROR(AND(OR(AA1:AA181,$BK182)=TRUE,IF(SEARCH(AA$1,$A182)&gt;0,TRUE,FALSE)),"")</f>
        <v>0</v>
      </c>
      <c r="AB182" s="17" t="str">
        <f>IFERROR(AND(OR(AB1:AE181,$BK182)=TRUE,IF(SEARCH(AB$1,$A182)&gt;0,TRUE,FALSE)),"")</f>
        <v/>
      </c>
      <c r="AC182" s="17" t="str">
        <f>IFERROR(AND(OR(AC1:AE181,$BK182)=TRUE,IF(SEARCH(AC$1,$A182)&gt;0,TRUE,FALSE)),"")</f>
        <v/>
      </c>
      <c r="AD182" s="17" t="str">
        <f>IFERROR(AND(OR(AD1:AE181,$BK182)=TRUE,IF(SEARCH(AD$1,$A182)&gt;0,TRUE,FALSE)),"")</f>
        <v/>
      </c>
      <c r="AE182" s="17" t="str">
        <f>IFERROR(AND(OR(AE1:AE181,$BK182)=TRUE,IF(SEARCH(AE$1,$A182)&gt;0,TRUE,FALSE)),"")</f>
        <v/>
      </c>
      <c r="AF182" s="17" t="str">
        <f>IFERROR(AND(OR(AF1:AG181,$BK182)=TRUE,IF(SEARCH(AF$1,$A182)&gt;0,TRUE,FALSE)),"")</f>
        <v/>
      </c>
      <c r="AG182" s="17" t="str">
        <f>IFERROR(AND(OR(AG1:AG181,$BK182)=TRUE,IF(SEARCH(AG$1,$A182)&gt;0,TRUE,FALSE)),"")</f>
        <v/>
      </c>
      <c r="AH182" s="17" t="str">
        <f>IFERROR(AND(OR(AH1:AH181,$BK182)=TRUE,IF(SEARCH(AH$1,$A182)&gt;0,TRUE,FALSE)),"")</f>
        <v/>
      </c>
      <c r="AI182" s="17" t="b">
        <f>IFERROR(AND(OR(AI1:AL181,$BK182)=TRUE,IF(SEARCH(AI$1,$A182)&gt;0,TRUE,FALSE)),"")</f>
        <v>0</v>
      </c>
      <c r="AJ182" s="17" t="str">
        <f>IFERROR(AND(OR(AJ1:AL181,$BK182)=TRUE,IF(SEARCH(AJ$1,$A182)&gt;0,TRUE,FALSE)),"")</f>
        <v/>
      </c>
      <c r="AK182" s="17" t="str">
        <f>IFERROR(AND(OR(AK1:AL181,$BK182)=TRUE,IF(SEARCH(AK$1,$A182)&gt;0,TRUE,FALSE)),"")</f>
        <v/>
      </c>
      <c r="AL182" s="17" t="str">
        <f>IFERROR(AND(OR(AL1:AL181,$BK182)=TRUE,IF(SEARCH(AL$1,$A182)&gt;0,TRUE,FALSE)),"")</f>
        <v/>
      </c>
      <c r="AM182" s="17" t="str">
        <f>IFERROR(AND(OR(AM1:AO181,$BK182)=TRUE,IF(SEARCH(AM$1,$A182)&gt;0,TRUE,FALSE)),"")</f>
        <v/>
      </c>
      <c r="AN182" s="17" t="str">
        <f>IFERROR(AND(OR(AN1:AO181,$BK182)=TRUE,IF(SEARCH(AN$1,$A182)&gt;0,TRUE,FALSE)),"")</f>
        <v/>
      </c>
      <c r="AO182" s="17" t="str">
        <f>IFERROR(AND(OR(AO1:AO181,$BK182)=TRUE,IF(SEARCH(AO$1,$A182)&gt;0,TRUE,FALSE)),"")</f>
        <v/>
      </c>
      <c r="AP182" s="17" t="str">
        <f>IFERROR(AND(OR(AO1:AP181,$BK182)=TRUE,IF(SEARCH(AP$1,$A182)&gt;0,TRUE,FALSE)),"")</f>
        <v/>
      </c>
      <c r="AQ182" s="17" t="str">
        <f>IFERROR(AND(OR(AO1:AQ181,$BK182)=TRUE,IF(SEARCH(AQ$1,$A182)&gt;0,TRUE,FALSE)),"")</f>
        <v/>
      </c>
      <c r="AR182" s="17" t="str">
        <f>IFERROR(AND(OR(AO1:AR181,$BK182)=TRUE,IF(SEARCH(AR$1,$A182)&gt;0,TRUE,FALSE)),"")</f>
        <v/>
      </c>
      <c r="AS182" s="17" t="str">
        <f>IFERROR(AND(OR(AO1:AS181,$BK182)=TRUE,IF(SEARCH(AS$1,$A182)&gt;0,TRUE,FALSE)),"")</f>
        <v/>
      </c>
      <c r="AT182" s="17" t="str">
        <f>IFERROR(AND(OR(AO1:AT181,$BK182)=TRUE,IF(SEARCH(AT$1,$A182)&gt;0,TRUE,FALSE)),"")</f>
        <v/>
      </c>
      <c r="AU182" s="17" t="str">
        <f>IFERROR(AND(OR(AO1:AU181,$BK182)=TRUE,IF(SEARCH(AU$1,$A182)&gt;0,TRUE,FALSE)),"")</f>
        <v/>
      </c>
      <c r="AV182" s="17" t="str">
        <f>IFERROR(AND(OR(AO1:AV181,$BK182)=TRUE,IF(SEARCH(AV$1,$A182)&gt;0,TRUE,FALSE)),"")</f>
        <v/>
      </c>
      <c r="AW182" s="17" t="str">
        <f>IFERROR(AND(OR(AO1:AW181,$BK182)=TRUE,IF(SEARCH(AW$1,$A182)&gt;0,TRUE,FALSE)),"")</f>
        <v/>
      </c>
      <c r="AX182" s="17" t="str">
        <f>IFERROR(AND(OR(AO1:AX181,$BK182)=TRUE,IF(SEARCH(AX$1,$A182)&gt;0,TRUE,FALSE)),"")</f>
        <v/>
      </c>
      <c r="AY182" s="17" t="str">
        <f>IFERROR(AND(OR(AO1:AY181,$BK182)=TRUE,IF(SEARCH(AY$1,$A182)&gt;0,TRUE,FALSE)),"")</f>
        <v/>
      </c>
      <c r="AZ182" s="17" t="str">
        <f>IFERROR(AND(OR(AO1:AZ181,$BK182)=TRUE,IF(SEARCH(AZ$1,$A182)&gt;0,TRUE,FALSE)),"")</f>
        <v/>
      </c>
      <c r="BA182" s="17" t="str">
        <f>IFERROR(AND(OR(AO1:BA181,$BK182)=TRUE,IF(SEARCH(BA$1,$A182)&gt;0,TRUE,FALSE)),"")</f>
        <v/>
      </c>
      <c r="BB182" s="17" t="str">
        <f>IFERROR(AND(OR(AO1:BB181,$BK182)=TRUE,IF(SEARCH(BB$1,$A182)&gt;0,TRUE,FALSE)),"")</f>
        <v/>
      </c>
      <c r="BC182" s="17" t="str">
        <f>IFERROR(AND(OR(AO1:BC181,$BK182)=TRUE,IF(SEARCH(BC$1,$A182)&gt;0,TRUE,FALSE)),"")</f>
        <v/>
      </c>
      <c r="BD182" s="17" t="str">
        <f>IFERROR(AND(OR(AO1:BD181,$BK182)=TRUE,IF(SEARCH(BD$1,$A182)&gt;0,TRUE,FALSE)),"")</f>
        <v/>
      </c>
      <c r="BE182" s="17" t="str">
        <f>IFERROR(AND(OR(AO1:BE181,$BK182)=TRUE,IF(SEARCH(BE$1,$A182)&gt;0,TRUE,FALSE)),"")</f>
        <v/>
      </c>
      <c r="BF182" s="17" t="str">
        <f>IFERROR(AND(OR(AO1:BF181,$BK182)=TRUE,IF(SEARCH(BF$1,$A182)&gt;0,TRUE,FALSE)),"")</f>
        <v/>
      </c>
      <c r="BG182" s="17" t="str">
        <f>IFERROR(AND(OR(AO1:BG181,$BK182)=TRUE,IF(SEARCH(BG$1,$A182)&gt;0,TRUE,FALSE)),"")</f>
        <v/>
      </c>
      <c r="BH182" s="17" t="str">
        <f>IFERROR(AND(OR(AO1:BH181,$BK182)=TRUE,IF(SEARCH(BH$1,$A182)&gt;0,TRUE,FALSE)),"")</f>
        <v/>
      </c>
      <c r="BI182" s="17">
        <f t="shared" si="10"/>
        <v>0</v>
      </c>
      <c r="BJ182" s="17" t="b">
        <f t="shared" si="11"/>
        <v>0</v>
      </c>
      <c r="BK182" s="17" t="b">
        <f t="shared" si="12"/>
        <v>0</v>
      </c>
      <c r="BL182" s="17" t="b">
        <f t="shared" si="13"/>
        <v>0</v>
      </c>
      <c r="BM182" s="17" t="b">
        <f>IF(D182&gt;INDEX('Overview (RESPONSES REQUIRED)'!$F$60:$F$63,MATCH(E182,'Overview (RESPONSES REQUIRED)'!$B$60:$B$63,0)),FALSE,TRUE)</f>
        <v>0</v>
      </c>
      <c r="BN182" s="17" t="b">
        <f>IF(INDEX('Overview (RESPONSES REQUIRED)'!$D$60:$D$63,MATCH(E182,'Overview (RESPONSES REQUIRED)'!$B$60:$B$63,0)) = "Y", TRUE, FALSE)</f>
        <v>0</v>
      </c>
      <c r="BO182" s="17" t="str">
        <f t="shared" si="14"/>
        <v>N</v>
      </c>
    </row>
    <row r="183" spans="1:67" ht="15" x14ac:dyDescent="0.15">
      <c r="A183" s="17" t="s">
        <v>2606</v>
      </c>
      <c r="B183" s="17">
        <v>2</v>
      </c>
      <c r="C183" s="17">
        <v>2</v>
      </c>
      <c r="D183" s="17">
        <v>8</v>
      </c>
      <c r="E183" s="17" t="s">
        <v>2424</v>
      </c>
      <c r="F183" s="17" t="str">
        <f>IF('ENDC-NRCA'!S186="Y", "Y", IF('ENDC-NRCA'!S186="N", "N", 0))</f>
        <v>N</v>
      </c>
      <c r="G183" s="17" t="str">
        <f>IFERROR(AND(OR(G1:H182,$BK183)=TRUE,IF(SEARCH(G$1,$A183)&gt;0,TRUE,FALSE)),"")</f>
        <v/>
      </c>
      <c r="H183" s="17" t="b">
        <f>IFERROR(AND(OR(H1:H182,$BK183)=TRUE,IF(SEARCH(H$1,$A183)&gt;0,TRUE,FALSE)),"")</f>
        <v>0</v>
      </c>
      <c r="I183" s="17" t="str">
        <f>IFERROR(AND(OR(I1:L182,$BK183)=TRUE,IF(SEARCH(I$1,$A183)&gt;0,TRUE,FALSE)),"")</f>
        <v/>
      </c>
      <c r="J183" s="17" t="str">
        <f>IFERROR(AND(OR(J1:L182,$BK183)=TRUE,IF(SEARCH(J$1,$A183)&gt;0,TRUE,FALSE)),"")</f>
        <v/>
      </c>
      <c r="K183" s="17" t="str">
        <f>IFERROR(AND(OR(K1:L182,$BK183)=TRUE,IF(SEARCH(K$1,$A183)&gt;0,TRUE,FALSE)),"")</f>
        <v/>
      </c>
      <c r="L183" s="17" t="str">
        <f>IFERROR(AND(OR(L1:L182,$BK183)=TRUE,IF(SEARCH(L$1,$A183)&gt;0,TRUE,FALSE)),"")</f>
        <v/>
      </c>
      <c r="M183" s="17" t="b">
        <f>IFERROR(AND(OR(M1:M182,$BK183)=TRUE,IF(SEARCH(M$1,$A183)&gt;0,TRUE,FALSE)),"")</f>
        <v>0</v>
      </c>
      <c r="N183" s="17" t="str">
        <f>IFERROR(AND(OR(N1:Q182,$BK183)=TRUE,IF(SEARCH(N$1,$A183)&gt;0,TRUE,FALSE)),"")</f>
        <v/>
      </c>
      <c r="O183" s="17" t="b">
        <f>IFERROR(AND(OR(O1:Q182,$BK183)=TRUE,IF(SEARCH(O$1,$A183)&gt;0,TRUE,FALSE)),"")</f>
        <v>0</v>
      </c>
      <c r="P183" s="17" t="str">
        <f>IFERROR(AND(OR(P1:Q182,$BK183)=TRUE,IF(SEARCH(P$1,$A183)&gt;0,TRUE,FALSE)),"")</f>
        <v/>
      </c>
      <c r="Q183" s="17" t="str">
        <f>IFERROR(AND(OR(Q1:Q182,$BK183)=TRUE,IF(SEARCH(Q$1,$A183)&gt;0,TRUE,FALSE)),"")</f>
        <v/>
      </c>
      <c r="R183" s="17" t="str">
        <f>IFERROR(AND(OR(R1:S182,$BK183)=TRUE,IF(SEARCH(R$1,$A183)&gt;0,TRUE,FALSE)),"")</f>
        <v/>
      </c>
      <c r="S183" s="17" t="str">
        <f>IFERROR(AND(OR(S1:S182,$BK183)=TRUE,IF(SEARCH(S$1,$A183)&gt;0,TRUE,FALSE)),"")</f>
        <v/>
      </c>
      <c r="T183" s="17" t="str">
        <f>IFERROR(AND(OR(T1:T182,$BK183)=TRUE,IF(SEARCH(T$1,$A183)&gt;0,TRUE,FALSE)),"")</f>
        <v/>
      </c>
      <c r="U183" s="17" t="str">
        <f>IFERROR(AND(OR(U1:V182,$BK183)=TRUE,IF(SEARCH(U$1,$A183)&gt;0,TRUE,FALSE)),"")</f>
        <v/>
      </c>
      <c r="V183" s="17" t="str">
        <f>IFERROR(AND(OR(V1:V182,$BK183)=TRUE,IF(SEARCH(V$1,$A183)&gt;0,TRUE,FALSE)),"")</f>
        <v/>
      </c>
      <c r="W183" s="17" t="str">
        <f>IFERROR(AND(OR(W1:Z182,$BK183)=TRUE,IF(SEARCH(W$1,$A183)&gt;0,TRUE,FALSE)),"")</f>
        <v/>
      </c>
      <c r="X183" s="17" t="str">
        <f>IFERROR(AND(OR(X1:Z182,$BK183)=TRUE,IF(SEARCH(X$1,$A183)&gt;0,TRUE,FALSE)),"")</f>
        <v/>
      </c>
      <c r="Y183" s="17" t="str">
        <f>IFERROR(AND(OR(Y1:Z182,$BK183)=TRUE,IF(SEARCH(Y$1,$A183)&gt;0,TRUE,FALSE)),"")</f>
        <v/>
      </c>
      <c r="Z183" s="17" t="str">
        <f>IFERROR(AND(OR(Z1:Z182,$BK183)=TRUE,IF(SEARCH(Z$1,$A183)&gt;0,TRUE,FALSE)),"")</f>
        <v/>
      </c>
      <c r="AA183" s="17" t="b">
        <f>IFERROR(AND(OR(AA1:AA182,$BK183)=TRUE,IF(SEARCH(AA$1,$A183)&gt;0,TRUE,FALSE)),"")</f>
        <v>0</v>
      </c>
      <c r="AB183" s="17" t="str">
        <f>IFERROR(AND(OR(AB1:AE182,$BK183)=TRUE,IF(SEARCH(AB$1,$A183)&gt;0,TRUE,FALSE)),"")</f>
        <v/>
      </c>
      <c r="AC183" s="17" t="str">
        <f>IFERROR(AND(OR(AC1:AE182,$BK183)=TRUE,IF(SEARCH(AC$1,$A183)&gt;0,TRUE,FALSE)),"")</f>
        <v/>
      </c>
      <c r="AD183" s="17" t="str">
        <f>IFERROR(AND(OR(AD1:AE182,$BK183)=TRUE,IF(SEARCH(AD$1,$A183)&gt;0,TRUE,FALSE)),"")</f>
        <v/>
      </c>
      <c r="AE183" s="17" t="str">
        <f>IFERROR(AND(OR(AE1:AE182,$BK183)=TRUE,IF(SEARCH(AE$1,$A183)&gt;0,TRUE,FALSE)),"")</f>
        <v/>
      </c>
      <c r="AF183" s="17" t="str">
        <f>IFERROR(AND(OR(AF1:AG182,$BK183)=TRUE,IF(SEARCH(AF$1,$A183)&gt;0,TRUE,FALSE)),"")</f>
        <v/>
      </c>
      <c r="AG183" s="17" t="str">
        <f>IFERROR(AND(OR(AG1:AG182,$BK183)=TRUE,IF(SEARCH(AG$1,$A183)&gt;0,TRUE,FALSE)),"")</f>
        <v/>
      </c>
      <c r="AH183" s="17" t="str">
        <f>IFERROR(AND(OR(AH1:AH182,$BK183)=TRUE,IF(SEARCH(AH$1,$A183)&gt;0,TRUE,FALSE)),"")</f>
        <v/>
      </c>
      <c r="AI183" s="17" t="b">
        <f>IFERROR(AND(OR(AI1:AL182,$BK183)=TRUE,IF(SEARCH(AI$1,$A183)&gt;0,TRUE,FALSE)),"")</f>
        <v>0</v>
      </c>
      <c r="AJ183" s="17" t="str">
        <f>IFERROR(AND(OR(AJ1:AL182,$BK183)=TRUE,IF(SEARCH(AJ$1,$A183)&gt;0,TRUE,FALSE)),"")</f>
        <v/>
      </c>
      <c r="AK183" s="17" t="str">
        <f>IFERROR(AND(OR(AK1:AL182,$BK183)=TRUE,IF(SEARCH(AK$1,$A183)&gt;0,TRUE,FALSE)),"")</f>
        <v/>
      </c>
      <c r="AL183" s="17" t="str">
        <f>IFERROR(AND(OR(AL1:AL182,$BK183)=TRUE,IF(SEARCH(AL$1,$A183)&gt;0,TRUE,FALSE)),"")</f>
        <v/>
      </c>
      <c r="AM183" s="17" t="str">
        <f>IFERROR(AND(OR(AM1:AO182,$BK183)=TRUE,IF(SEARCH(AM$1,$A183)&gt;0,TRUE,FALSE)),"")</f>
        <v/>
      </c>
      <c r="AN183" s="17" t="str">
        <f>IFERROR(AND(OR(AN1:AO182,$BK183)=TRUE,IF(SEARCH(AN$1,$A183)&gt;0,TRUE,FALSE)),"")</f>
        <v/>
      </c>
      <c r="AO183" s="17" t="str">
        <f>IFERROR(AND(OR(AO1:AO182,$BK183)=TRUE,IF(SEARCH(AO$1,$A183)&gt;0,TRUE,FALSE)),"")</f>
        <v/>
      </c>
      <c r="AP183" s="17" t="str">
        <f>IFERROR(AND(OR(AO1:AP182,$BK183)=TRUE,IF(SEARCH(AP$1,$A183)&gt;0,TRUE,FALSE)),"")</f>
        <v/>
      </c>
      <c r="AQ183" s="17" t="str">
        <f>IFERROR(AND(OR(AO1:AQ182,$BK183)=TRUE,IF(SEARCH(AQ$1,$A183)&gt;0,TRUE,FALSE)),"")</f>
        <v/>
      </c>
      <c r="AR183" s="17" t="str">
        <f>IFERROR(AND(OR(AO1:AR182,$BK183)=TRUE,IF(SEARCH(AR$1,$A183)&gt;0,TRUE,FALSE)),"")</f>
        <v/>
      </c>
      <c r="AS183" s="17" t="str">
        <f>IFERROR(AND(OR(AO1:AS182,$BK183)=TRUE,IF(SEARCH(AS$1,$A183)&gt;0,TRUE,FALSE)),"")</f>
        <v/>
      </c>
      <c r="AT183" s="17" t="str">
        <f>IFERROR(AND(OR(AO1:AT182,$BK183)=TRUE,IF(SEARCH(AT$1,$A183)&gt;0,TRUE,FALSE)),"")</f>
        <v/>
      </c>
      <c r="AU183" s="17" t="str">
        <f>IFERROR(AND(OR(AO1:AU182,$BK183)=TRUE,IF(SEARCH(AU$1,$A183)&gt;0,TRUE,FALSE)),"")</f>
        <v/>
      </c>
      <c r="AV183" s="17" t="str">
        <f>IFERROR(AND(OR(AO1:AV182,$BK183)=TRUE,IF(SEARCH(AV$1,$A183)&gt;0,TRUE,FALSE)),"")</f>
        <v/>
      </c>
      <c r="AW183" s="17" t="str">
        <f>IFERROR(AND(OR(AO1:AW182,$BK183)=TRUE,IF(SEARCH(AW$1,$A183)&gt;0,TRUE,FALSE)),"")</f>
        <v/>
      </c>
      <c r="AX183" s="17" t="str">
        <f>IFERROR(AND(OR(AO1:AX182,$BK183)=TRUE,IF(SEARCH(AX$1,$A183)&gt;0,TRUE,FALSE)),"")</f>
        <v/>
      </c>
      <c r="AY183" s="17" t="str">
        <f>IFERROR(AND(OR(AO1:AY182,$BK183)=TRUE,IF(SEARCH(AY$1,$A183)&gt;0,TRUE,FALSE)),"")</f>
        <v/>
      </c>
      <c r="AZ183" s="17" t="str">
        <f>IFERROR(AND(OR(AO1:AZ182,$BK183)=TRUE,IF(SEARCH(AZ$1,$A183)&gt;0,TRUE,FALSE)),"")</f>
        <v/>
      </c>
      <c r="BA183" s="17" t="str">
        <f>IFERROR(AND(OR(AO1:BA182,$BK183)=TRUE,IF(SEARCH(BA$1,$A183)&gt;0,TRUE,FALSE)),"")</f>
        <v/>
      </c>
      <c r="BB183" s="17" t="str">
        <f>IFERROR(AND(OR(AO1:BB182,$BK183)=TRUE,IF(SEARCH(BB$1,$A183)&gt;0,TRUE,FALSE)),"")</f>
        <v/>
      </c>
      <c r="BC183" s="17" t="str">
        <f>IFERROR(AND(OR(AO1:BC182,$BK183)=TRUE,IF(SEARCH(BC$1,$A183)&gt;0,TRUE,FALSE)),"")</f>
        <v/>
      </c>
      <c r="BD183" s="17" t="str">
        <f>IFERROR(AND(OR(AO1:BD182,$BK183)=TRUE,IF(SEARCH(BD$1,$A183)&gt;0,TRUE,FALSE)),"")</f>
        <v/>
      </c>
      <c r="BE183" s="17" t="str">
        <f>IFERROR(AND(OR(AO1:BE182,$BK183)=TRUE,IF(SEARCH(BE$1,$A183)&gt;0,TRUE,FALSE)),"")</f>
        <v/>
      </c>
      <c r="BF183" s="17" t="str">
        <f>IFERROR(AND(OR(AO1:BF182,$BK183)=TRUE,IF(SEARCH(BF$1,$A183)&gt;0,TRUE,FALSE)),"")</f>
        <v/>
      </c>
      <c r="BG183" s="17" t="str">
        <f>IFERROR(AND(OR(AO1:BG182,$BK183)=TRUE,IF(SEARCH(BG$1,$A183)&gt;0,TRUE,FALSE)),"")</f>
        <v/>
      </c>
      <c r="BH183" s="17" t="str">
        <f>IFERROR(AND(OR(AO1:BH182,$BK183)=TRUE,IF(SEARCH(BH$1,$A183)&gt;0,TRUE,FALSE)),"")</f>
        <v/>
      </c>
      <c r="BI183" s="17">
        <f t="shared" si="10"/>
        <v>0</v>
      </c>
      <c r="BJ183" s="17" t="b">
        <f t="shared" si="11"/>
        <v>0</v>
      </c>
      <c r="BK183" s="17" t="b">
        <f t="shared" si="12"/>
        <v>0</v>
      </c>
      <c r="BL183" s="17" t="b">
        <f t="shared" si="13"/>
        <v>0</v>
      </c>
      <c r="BM183" s="17" t="b">
        <f>IF(D183&gt;INDEX('Overview (RESPONSES REQUIRED)'!$F$60:$F$63,MATCH(E183,'Overview (RESPONSES REQUIRED)'!$B$60:$B$63,0)),FALSE,TRUE)</f>
        <v>0</v>
      </c>
      <c r="BN183" s="17" t="b">
        <f>IF(INDEX('Overview (RESPONSES REQUIRED)'!$D$60:$D$63,MATCH(E183,'Overview (RESPONSES REQUIRED)'!$B$60:$B$63,0)) = "Y", TRUE, FALSE)</f>
        <v>0</v>
      </c>
      <c r="BO183" s="17" t="str">
        <f t="shared" si="14"/>
        <v>N</v>
      </c>
    </row>
    <row r="184" spans="1:67" ht="15" x14ac:dyDescent="0.15">
      <c r="A184" s="17" t="s">
        <v>2607</v>
      </c>
      <c r="B184" s="17">
        <v>2</v>
      </c>
      <c r="C184" s="17">
        <v>2</v>
      </c>
      <c r="D184" s="17">
        <v>8</v>
      </c>
      <c r="E184" s="17" t="s">
        <v>2424</v>
      </c>
      <c r="F184" s="17" t="str">
        <f>IF('ENDC-NRCA'!S187="Y", "Y", IF('ENDC-NRCA'!S187="N", "N", 0))</f>
        <v>N</v>
      </c>
      <c r="G184" s="17" t="str">
        <f>IFERROR(AND(OR(G1:H183,$BK184)=TRUE,IF(SEARCH(G$1,$A184)&gt;0,TRUE,FALSE)),"")</f>
        <v/>
      </c>
      <c r="H184" s="17" t="str">
        <f>IFERROR(AND(OR(H1:H183,$BK184)=TRUE,IF(SEARCH(H$1,$A184)&gt;0,TRUE,FALSE)),"")</f>
        <v/>
      </c>
      <c r="I184" s="17" t="str">
        <f>IFERROR(AND(OR(I1:L183,$BK184)=TRUE,IF(SEARCH(I$1,$A184)&gt;0,TRUE,FALSE)),"")</f>
        <v/>
      </c>
      <c r="J184" s="17" t="b">
        <f>IFERROR(AND(OR(J1:L183,$BK184)=TRUE,IF(SEARCH(J$1,$A184)&gt;0,TRUE,FALSE)),"")</f>
        <v>0</v>
      </c>
      <c r="K184" s="17" t="str">
        <f>IFERROR(AND(OR(K1:L183,$BK184)=TRUE,IF(SEARCH(K$1,$A184)&gt;0,TRUE,FALSE)),"")</f>
        <v/>
      </c>
      <c r="L184" s="17" t="str">
        <f>IFERROR(AND(OR(L1:L183,$BK184)=TRUE,IF(SEARCH(L$1,$A184)&gt;0,TRUE,FALSE)),"")</f>
        <v/>
      </c>
      <c r="M184" s="17" t="b">
        <f>IFERROR(AND(OR(M1:M183,$BK184)=TRUE,IF(SEARCH(M$1,$A184)&gt;0,TRUE,FALSE)),"")</f>
        <v>0</v>
      </c>
      <c r="N184" s="17" t="str">
        <f>IFERROR(AND(OR(N1:Q183,$BK184)=TRUE,IF(SEARCH(N$1,$A184)&gt;0,TRUE,FALSE)),"")</f>
        <v/>
      </c>
      <c r="O184" s="17" t="b">
        <f>IFERROR(AND(OR(O1:Q183,$BK184)=TRUE,IF(SEARCH(O$1,$A184)&gt;0,TRUE,FALSE)),"")</f>
        <v>0</v>
      </c>
      <c r="P184" s="17" t="str">
        <f>IFERROR(AND(OR(P1:Q183,$BK184)=TRUE,IF(SEARCH(P$1,$A184)&gt;0,TRUE,FALSE)),"")</f>
        <v/>
      </c>
      <c r="Q184" s="17" t="str">
        <f>IFERROR(AND(OR(Q1:Q183,$BK184)=TRUE,IF(SEARCH(Q$1,$A184)&gt;0,TRUE,FALSE)),"")</f>
        <v/>
      </c>
      <c r="R184" s="17" t="str">
        <f>IFERROR(AND(OR(R1:S183,$BK184)=TRUE,IF(SEARCH(R$1,$A184)&gt;0,TRUE,FALSE)),"")</f>
        <v/>
      </c>
      <c r="S184" s="17" t="str">
        <f>IFERROR(AND(OR(S1:S183,$BK184)=TRUE,IF(SEARCH(S$1,$A184)&gt;0,TRUE,FALSE)),"")</f>
        <v/>
      </c>
      <c r="T184" s="17" t="str">
        <f>IFERROR(AND(OR(T1:T183,$BK184)=TRUE,IF(SEARCH(T$1,$A184)&gt;0,TRUE,FALSE)),"")</f>
        <v/>
      </c>
      <c r="U184" s="17" t="str">
        <f>IFERROR(AND(OR(U1:V183,$BK184)=TRUE,IF(SEARCH(U$1,$A184)&gt;0,TRUE,FALSE)),"")</f>
        <v/>
      </c>
      <c r="V184" s="17" t="str">
        <f>IFERROR(AND(OR(V1:V183,$BK184)=TRUE,IF(SEARCH(V$1,$A184)&gt;0,TRUE,FALSE)),"")</f>
        <v/>
      </c>
      <c r="W184" s="17" t="str">
        <f>IFERROR(AND(OR(W1:Z183,$BK184)=TRUE,IF(SEARCH(W$1,$A184)&gt;0,TRUE,FALSE)),"")</f>
        <v/>
      </c>
      <c r="X184" s="17" t="str">
        <f>IFERROR(AND(OR(X1:Z183,$BK184)=TRUE,IF(SEARCH(X$1,$A184)&gt;0,TRUE,FALSE)),"")</f>
        <v/>
      </c>
      <c r="Y184" s="17" t="str">
        <f>IFERROR(AND(OR(Y1:Z183,$BK184)=TRUE,IF(SEARCH(Y$1,$A184)&gt;0,TRUE,FALSE)),"")</f>
        <v/>
      </c>
      <c r="Z184" s="17" t="str">
        <f>IFERROR(AND(OR(Z1:Z183,$BK184)=TRUE,IF(SEARCH(Z$1,$A184)&gt;0,TRUE,FALSE)),"")</f>
        <v/>
      </c>
      <c r="AA184" s="17" t="b">
        <f>IFERROR(AND(OR(AA1:AA183,$BK184)=TRUE,IF(SEARCH(AA$1,$A184)&gt;0,TRUE,FALSE)),"")</f>
        <v>0</v>
      </c>
      <c r="AB184" s="17" t="str">
        <f>IFERROR(AND(OR(AB1:AE183,$BK184)=TRUE,IF(SEARCH(AB$1,$A184)&gt;0,TRUE,FALSE)),"")</f>
        <v/>
      </c>
      <c r="AC184" s="17" t="str">
        <f>IFERROR(AND(OR(AC1:AE183,$BK184)=TRUE,IF(SEARCH(AC$1,$A184)&gt;0,TRUE,FALSE)),"")</f>
        <v/>
      </c>
      <c r="AD184" s="17" t="str">
        <f>IFERROR(AND(OR(AD1:AE183,$BK184)=TRUE,IF(SEARCH(AD$1,$A184)&gt;0,TRUE,FALSE)),"")</f>
        <v/>
      </c>
      <c r="AE184" s="17" t="str">
        <f>IFERROR(AND(OR(AE1:AE183,$BK184)=TRUE,IF(SEARCH(AE$1,$A184)&gt;0,TRUE,FALSE)),"")</f>
        <v/>
      </c>
      <c r="AF184" s="17" t="str">
        <f>IFERROR(AND(OR(AF1:AG183,$BK184)=TRUE,IF(SEARCH(AF$1,$A184)&gt;0,TRUE,FALSE)),"")</f>
        <v/>
      </c>
      <c r="AG184" s="17" t="str">
        <f>IFERROR(AND(OR(AG1:AG183,$BK184)=TRUE,IF(SEARCH(AG$1,$A184)&gt;0,TRUE,FALSE)),"")</f>
        <v/>
      </c>
      <c r="AH184" s="17" t="str">
        <f>IFERROR(AND(OR(AH1:AH183,$BK184)=TRUE,IF(SEARCH(AH$1,$A184)&gt;0,TRUE,FALSE)),"")</f>
        <v/>
      </c>
      <c r="AI184" s="17" t="b">
        <f>IFERROR(AND(OR(AI1:AL183,$BK184)=TRUE,IF(SEARCH(AI$1,$A184)&gt;0,TRUE,FALSE)),"")</f>
        <v>0</v>
      </c>
      <c r="AJ184" s="17" t="str">
        <f>IFERROR(AND(OR(AJ1:AL183,$BK184)=TRUE,IF(SEARCH(AJ$1,$A184)&gt;0,TRUE,FALSE)),"")</f>
        <v/>
      </c>
      <c r="AK184" s="17" t="str">
        <f>IFERROR(AND(OR(AK1:AL183,$BK184)=TRUE,IF(SEARCH(AK$1,$A184)&gt;0,TRUE,FALSE)),"")</f>
        <v/>
      </c>
      <c r="AL184" s="17" t="str">
        <f>IFERROR(AND(OR(AL1:AL183,$BK184)=TRUE,IF(SEARCH(AL$1,$A184)&gt;0,TRUE,FALSE)),"")</f>
        <v/>
      </c>
      <c r="AM184" s="17" t="str">
        <f>IFERROR(AND(OR(AM1:AO183,$BK184)=TRUE,IF(SEARCH(AM$1,$A184)&gt;0,TRUE,FALSE)),"")</f>
        <v/>
      </c>
      <c r="AN184" s="17" t="str">
        <f>IFERROR(AND(OR(AN1:AO183,$BK184)=TRUE,IF(SEARCH(AN$1,$A184)&gt;0,TRUE,FALSE)),"")</f>
        <v/>
      </c>
      <c r="AO184" s="17" t="str">
        <f>IFERROR(AND(OR(AO1:AO183,$BK184)=TRUE,IF(SEARCH(AO$1,$A184)&gt;0,TRUE,FALSE)),"")</f>
        <v/>
      </c>
      <c r="AP184" s="17" t="str">
        <f>IFERROR(AND(OR(AO1:AP183,$BK184)=TRUE,IF(SEARCH(AP$1,$A184)&gt;0,TRUE,FALSE)),"")</f>
        <v/>
      </c>
      <c r="AQ184" s="17" t="str">
        <f>IFERROR(AND(OR(AO1:AQ183,$BK184)=TRUE,IF(SEARCH(AQ$1,$A184)&gt;0,TRUE,FALSE)),"")</f>
        <v/>
      </c>
      <c r="AR184" s="17" t="str">
        <f>IFERROR(AND(OR(AO1:AR183,$BK184)=TRUE,IF(SEARCH(AR$1,$A184)&gt;0,TRUE,FALSE)),"")</f>
        <v/>
      </c>
      <c r="AS184" s="17" t="str">
        <f>IFERROR(AND(OR(AO1:AS183,$BK184)=TRUE,IF(SEARCH(AS$1,$A184)&gt;0,TRUE,FALSE)),"")</f>
        <v/>
      </c>
      <c r="AT184" s="17" t="str">
        <f>IFERROR(AND(OR(AO1:AT183,$BK184)=TRUE,IF(SEARCH(AT$1,$A184)&gt;0,TRUE,FALSE)),"")</f>
        <v/>
      </c>
      <c r="AU184" s="17" t="str">
        <f>IFERROR(AND(OR(AO1:AU183,$BK184)=TRUE,IF(SEARCH(AU$1,$A184)&gt;0,TRUE,FALSE)),"")</f>
        <v/>
      </c>
      <c r="AV184" s="17" t="str">
        <f>IFERROR(AND(OR(AO1:AV183,$BK184)=TRUE,IF(SEARCH(AV$1,$A184)&gt;0,TRUE,FALSE)),"")</f>
        <v/>
      </c>
      <c r="AW184" s="17" t="str">
        <f>IFERROR(AND(OR(AO1:AW183,$BK184)=TRUE,IF(SEARCH(AW$1,$A184)&gt;0,TRUE,FALSE)),"")</f>
        <v/>
      </c>
      <c r="AX184" s="17" t="str">
        <f>IFERROR(AND(OR(AO1:AX183,$BK184)=TRUE,IF(SEARCH(AX$1,$A184)&gt;0,TRUE,FALSE)),"")</f>
        <v/>
      </c>
      <c r="AY184" s="17" t="str">
        <f>IFERROR(AND(OR(AO1:AY183,$BK184)=TRUE,IF(SEARCH(AY$1,$A184)&gt;0,TRUE,FALSE)),"")</f>
        <v/>
      </c>
      <c r="AZ184" s="17" t="str">
        <f>IFERROR(AND(OR(AO1:AZ183,$BK184)=TRUE,IF(SEARCH(AZ$1,$A184)&gt;0,TRUE,FALSE)),"")</f>
        <v/>
      </c>
      <c r="BA184" s="17" t="str">
        <f>IFERROR(AND(OR(AO1:BA183,$BK184)=TRUE,IF(SEARCH(BA$1,$A184)&gt;0,TRUE,FALSE)),"")</f>
        <v/>
      </c>
      <c r="BB184" s="17" t="str">
        <f>IFERROR(AND(OR(AO1:BB183,$BK184)=TRUE,IF(SEARCH(BB$1,$A184)&gt;0,TRUE,FALSE)),"")</f>
        <v/>
      </c>
      <c r="BC184" s="17" t="str">
        <f>IFERROR(AND(OR(AO1:BC183,$BK184)=TRUE,IF(SEARCH(BC$1,$A184)&gt;0,TRUE,FALSE)),"")</f>
        <v/>
      </c>
      <c r="BD184" s="17" t="str">
        <f>IFERROR(AND(OR(AO1:BD183,$BK184)=TRUE,IF(SEARCH(BD$1,$A184)&gt;0,TRUE,FALSE)),"")</f>
        <v/>
      </c>
      <c r="BE184" s="17" t="str">
        <f>IFERROR(AND(OR(AO1:BE183,$BK184)=TRUE,IF(SEARCH(BE$1,$A184)&gt;0,TRUE,FALSE)),"")</f>
        <v/>
      </c>
      <c r="BF184" s="17" t="str">
        <f>IFERROR(AND(OR(AO1:BF183,$BK184)=TRUE,IF(SEARCH(BF$1,$A184)&gt;0,TRUE,FALSE)),"")</f>
        <v/>
      </c>
      <c r="BG184" s="17" t="str">
        <f>IFERROR(AND(OR(AO1:BG183,$BK184)=TRUE,IF(SEARCH(BG$1,$A184)&gt;0,TRUE,FALSE)),"")</f>
        <v/>
      </c>
      <c r="BH184" s="17" t="str">
        <f>IFERROR(AND(OR(AO1:BH183,$BK184)=TRUE,IF(SEARCH(BH$1,$A184)&gt;0,TRUE,FALSE)),"")</f>
        <v/>
      </c>
      <c r="BI184" s="17">
        <f t="shared" si="10"/>
        <v>0</v>
      </c>
      <c r="BJ184" s="17" t="b">
        <f t="shared" si="11"/>
        <v>0</v>
      </c>
      <c r="BK184" s="17" t="b">
        <f t="shared" si="12"/>
        <v>0</v>
      </c>
      <c r="BL184" s="17" t="b">
        <f t="shared" si="13"/>
        <v>0</v>
      </c>
      <c r="BM184" s="17" t="b">
        <f>IF(D184&gt;INDEX('Overview (RESPONSES REQUIRED)'!$F$60:$F$63,MATCH(E184,'Overview (RESPONSES REQUIRED)'!$B$60:$B$63,0)),FALSE,TRUE)</f>
        <v>0</v>
      </c>
      <c r="BN184" s="17" t="b">
        <f>IF(INDEX('Overview (RESPONSES REQUIRED)'!$D$60:$D$63,MATCH(E184,'Overview (RESPONSES REQUIRED)'!$B$60:$B$63,0)) = "Y", TRUE, FALSE)</f>
        <v>0</v>
      </c>
      <c r="BO184" s="17" t="str">
        <f t="shared" si="14"/>
        <v>N</v>
      </c>
    </row>
    <row r="185" spans="1:67" ht="15" x14ac:dyDescent="0.15">
      <c r="A185" s="17" t="s">
        <v>2608</v>
      </c>
      <c r="B185" s="17">
        <v>2</v>
      </c>
      <c r="C185" s="17">
        <v>2</v>
      </c>
      <c r="D185" s="17">
        <v>8</v>
      </c>
      <c r="E185" s="17" t="s">
        <v>2458</v>
      </c>
      <c r="F185" s="17" t="str">
        <f>IF('ENDC-NRCA'!S188="Y", "Y", IF('ENDC-NRCA'!S188="N", "N", 0))</f>
        <v>N</v>
      </c>
      <c r="G185" s="17" t="str">
        <f>IFERROR(AND(OR(G1:H184,$BK185)=TRUE,IF(SEARCH(G$1,$A185)&gt;0,TRUE,FALSE)),"")</f>
        <v/>
      </c>
      <c r="H185" s="17" t="b">
        <f>IFERROR(AND(OR(H1:H184,$BK185)=TRUE,IF(SEARCH(H$1,$A185)&gt;0,TRUE,FALSE)),"")</f>
        <v>0</v>
      </c>
      <c r="I185" s="17" t="str">
        <f>IFERROR(AND(OR(I1:L184,$BK185)=TRUE,IF(SEARCH(I$1,$A185)&gt;0,TRUE,FALSE)),"")</f>
        <v/>
      </c>
      <c r="J185" s="17" t="b">
        <f>IFERROR(AND(OR(J1:L184,$BK185)=TRUE,IF(SEARCH(J$1,$A185)&gt;0,TRUE,FALSE)),"")</f>
        <v>0</v>
      </c>
      <c r="K185" s="17" t="str">
        <f>IFERROR(AND(OR(K1:L184,$BK185)=TRUE,IF(SEARCH(K$1,$A185)&gt;0,TRUE,FALSE)),"")</f>
        <v/>
      </c>
      <c r="L185" s="17" t="str">
        <f>IFERROR(AND(OR(L1:L184,$BK185)=TRUE,IF(SEARCH(L$1,$A185)&gt;0,TRUE,FALSE)),"")</f>
        <v/>
      </c>
      <c r="M185" s="17" t="str">
        <f>IFERROR(AND(OR(M1:M184,$BK185)=TRUE,IF(SEARCH(M$1,$A185)&gt;0,TRUE,FALSE)),"")</f>
        <v/>
      </c>
      <c r="N185" s="17" t="str">
        <f>IFERROR(AND(OR(N1:Q184,$BK185)=TRUE,IF(SEARCH(N$1,$A185)&gt;0,TRUE,FALSE)),"")</f>
        <v/>
      </c>
      <c r="O185" s="17" t="str">
        <f>IFERROR(AND(OR(O1:Q184,$BK185)=TRUE,IF(SEARCH(O$1,$A185)&gt;0,TRUE,FALSE)),"")</f>
        <v/>
      </c>
      <c r="P185" s="17" t="str">
        <f>IFERROR(AND(OR(P1:Q184,$BK185)=TRUE,IF(SEARCH(P$1,$A185)&gt;0,TRUE,FALSE)),"")</f>
        <v/>
      </c>
      <c r="Q185" s="17" t="str">
        <f>IFERROR(AND(OR(Q1:Q184,$BK185)=TRUE,IF(SEARCH(Q$1,$A185)&gt;0,TRUE,FALSE)),"")</f>
        <v/>
      </c>
      <c r="R185" s="17" t="b">
        <f>IFERROR(AND(OR(R1:S184,$BK185)=TRUE,IF(SEARCH(R$1,$A185)&gt;0,TRUE,FALSE)),"")</f>
        <v>0</v>
      </c>
      <c r="S185" s="17" t="str">
        <f>IFERROR(AND(OR(S1:S184,$BK185)=TRUE,IF(SEARCH(S$1,$A185)&gt;0,TRUE,FALSE)),"")</f>
        <v/>
      </c>
      <c r="T185" s="17" t="str">
        <f>IFERROR(AND(OR(T1:T184,$BK185)=TRUE,IF(SEARCH(T$1,$A185)&gt;0,TRUE,FALSE)),"")</f>
        <v/>
      </c>
      <c r="U185" s="17" t="str">
        <f>IFERROR(AND(OR(U1:V184,$BK185)=TRUE,IF(SEARCH(U$1,$A185)&gt;0,TRUE,FALSE)),"")</f>
        <v/>
      </c>
      <c r="V185" s="17" t="str">
        <f>IFERROR(AND(OR(V1:V184,$BK185)=TRUE,IF(SEARCH(V$1,$A185)&gt;0,TRUE,FALSE)),"")</f>
        <v/>
      </c>
      <c r="W185" s="17" t="str">
        <f>IFERROR(AND(OR(W1:Z184,$BK185)=TRUE,IF(SEARCH(W$1,$A185)&gt;0,TRUE,FALSE)),"")</f>
        <v/>
      </c>
      <c r="X185" s="17" t="str">
        <f>IFERROR(AND(OR(X1:Z184,$BK185)=TRUE,IF(SEARCH(X$1,$A185)&gt;0,TRUE,FALSE)),"")</f>
        <v/>
      </c>
      <c r="Y185" s="17" t="str">
        <f>IFERROR(AND(OR(Y1:Z184,$BK185)=TRUE,IF(SEARCH(Y$1,$A185)&gt;0,TRUE,FALSE)),"")</f>
        <v/>
      </c>
      <c r="Z185" s="17" t="str">
        <f>IFERROR(AND(OR(Z1:Z184,$BK185)=TRUE,IF(SEARCH(Z$1,$A185)&gt;0,TRUE,FALSE)),"")</f>
        <v/>
      </c>
      <c r="AA185" s="17" t="str">
        <f>IFERROR(AND(OR(AA1:AA184,$BK185)=TRUE,IF(SEARCH(AA$1,$A185)&gt;0,TRUE,FALSE)),"")</f>
        <v/>
      </c>
      <c r="AB185" s="17" t="str">
        <f>IFERROR(AND(OR(AB1:AE184,$BK185)=TRUE,IF(SEARCH(AB$1,$A185)&gt;0,TRUE,FALSE)),"")</f>
        <v/>
      </c>
      <c r="AC185" s="17" t="str">
        <f>IFERROR(AND(OR(AC1:AE184,$BK185)=TRUE,IF(SEARCH(AC$1,$A185)&gt;0,TRUE,FALSE)),"")</f>
        <v/>
      </c>
      <c r="AD185" s="17" t="str">
        <f>IFERROR(AND(OR(AD1:AE184,$BK185)=TRUE,IF(SEARCH(AD$1,$A185)&gt;0,TRUE,FALSE)),"")</f>
        <v/>
      </c>
      <c r="AE185" s="17" t="str">
        <f>IFERROR(AND(OR(AE1:AE184,$BK185)=TRUE,IF(SEARCH(AE$1,$A185)&gt;0,TRUE,FALSE)),"")</f>
        <v/>
      </c>
      <c r="AF185" s="17" t="b">
        <f>IFERROR(AND(OR(AF1:AG184,$BK185)=TRUE,IF(SEARCH(AF$1,$A185)&gt;0,TRUE,FALSE)),"")</f>
        <v>0</v>
      </c>
      <c r="AG185" s="17" t="str">
        <f>IFERROR(AND(OR(AG1:AG184,$BK185)=TRUE,IF(SEARCH(AG$1,$A185)&gt;0,TRUE,FALSE)),"")</f>
        <v/>
      </c>
      <c r="AH185" s="17" t="str">
        <f>IFERROR(AND(OR(AH1:AH184,$BK185)=TRUE,IF(SEARCH(AH$1,$A185)&gt;0,TRUE,FALSE)),"")</f>
        <v/>
      </c>
      <c r="AI185" s="17" t="b">
        <f>IFERROR(AND(OR(AI1:AL184,$BK185)=TRUE,IF(SEARCH(AI$1,$A185)&gt;0,TRUE,FALSE)),"")</f>
        <v>0</v>
      </c>
      <c r="AJ185" s="17" t="str">
        <f>IFERROR(AND(OR(AJ1:AL184,$BK185)=TRUE,IF(SEARCH(AJ$1,$A185)&gt;0,TRUE,FALSE)),"")</f>
        <v/>
      </c>
      <c r="AK185" s="17" t="str">
        <f>IFERROR(AND(OR(AK1:AL184,$BK185)=TRUE,IF(SEARCH(AK$1,$A185)&gt;0,TRUE,FALSE)),"")</f>
        <v/>
      </c>
      <c r="AL185" s="17" t="str">
        <f>IFERROR(AND(OR(AL1:AL184,$BK185)=TRUE,IF(SEARCH(AL$1,$A185)&gt;0,TRUE,FALSE)),"")</f>
        <v/>
      </c>
      <c r="AM185" s="17" t="str">
        <f>IFERROR(AND(OR(AM1:AO184,$BK185)=TRUE,IF(SEARCH(AM$1,$A185)&gt;0,TRUE,FALSE)),"")</f>
        <v/>
      </c>
      <c r="AN185" s="17" t="str">
        <f>IFERROR(AND(OR(AN1:AO184,$BK185)=TRUE,IF(SEARCH(AN$1,$A185)&gt;0,TRUE,FALSE)),"")</f>
        <v/>
      </c>
      <c r="AO185" s="17" t="str">
        <f>IFERROR(AND(OR(AO1:AO184,$BK185)=TRUE,IF(SEARCH(AO$1,$A185)&gt;0,TRUE,FALSE)),"")</f>
        <v/>
      </c>
      <c r="AP185" s="17" t="str">
        <f>IFERROR(AND(OR(AO1:AP184,$BK185)=TRUE,IF(SEARCH(AP$1,$A185)&gt;0,TRUE,FALSE)),"")</f>
        <v/>
      </c>
      <c r="AQ185" s="17" t="str">
        <f>IFERROR(AND(OR(AO1:AQ184,$BK185)=TRUE,IF(SEARCH(AQ$1,$A185)&gt;0,TRUE,FALSE)),"")</f>
        <v/>
      </c>
      <c r="AR185" s="17" t="str">
        <f>IFERROR(AND(OR(AO1:AR184,$BK185)=TRUE,IF(SEARCH(AR$1,$A185)&gt;0,TRUE,FALSE)),"")</f>
        <v/>
      </c>
      <c r="AS185" s="17" t="str">
        <f>IFERROR(AND(OR(AO1:AS184,$BK185)=TRUE,IF(SEARCH(AS$1,$A185)&gt;0,TRUE,FALSE)),"")</f>
        <v/>
      </c>
      <c r="AT185" s="17" t="str">
        <f>IFERROR(AND(OR(AO1:AT184,$BK185)=TRUE,IF(SEARCH(AT$1,$A185)&gt;0,TRUE,FALSE)),"")</f>
        <v/>
      </c>
      <c r="AU185" s="17" t="str">
        <f>IFERROR(AND(OR(AO1:AU184,$BK185)=TRUE,IF(SEARCH(AU$1,$A185)&gt;0,TRUE,FALSE)),"")</f>
        <v/>
      </c>
      <c r="AV185" s="17" t="str">
        <f>IFERROR(AND(OR(AO1:AV184,$BK185)=TRUE,IF(SEARCH(AV$1,$A185)&gt;0,TRUE,FALSE)),"")</f>
        <v/>
      </c>
      <c r="AW185" s="17" t="str">
        <f>IFERROR(AND(OR(AO1:AW184,$BK185)=TRUE,IF(SEARCH(AW$1,$A185)&gt;0,TRUE,FALSE)),"")</f>
        <v/>
      </c>
      <c r="AX185" s="17" t="str">
        <f>IFERROR(AND(OR(AO1:AX184,$BK185)=TRUE,IF(SEARCH(AX$1,$A185)&gt;0,TRUE,FALSE)),"")</f>
        <v/>
      </c>
      <c r="AY185" s="17" t="str">
        <f>IFERROR(AND(OR(AO1:AY184,$BK185)=TRUE,IF(SEARCH(AY$1,$A185)&gt;0,TRUE,FALSE)),"")</f>
        <v/>
      </c>
      <c r="AZ185" s="17" t="str">
        <f>IFERROR(AND(OR(AO1:AZ184,$BK185)=TRUE,IF(SEARCH(AZ$1,$A185)&gt;0,TRUE,FALSE)),"")</f>
        <v/>
      </c>
      <c r="BA185" s="17" t="str">
        <f>IFERROR(AND(OR(AO1:BA184,$BK185)=TRUE,IF(SEARCH(BA$1,$A185)&gt;0,TRUE,FALSE)),"")</f>
        <v/>
      </c>
      <c r="BB185" s="17" t="str">
        <f>IFERROR(AND(OR(AO1:BB184,$BK185)=TRUE,IF(SEARCH(BB$1,$A185)&gt;0,TRUE,FALSE)),"")</f>
        <v/>
      </c>
      <c r="BC185" s="17" t="str">
        <f>IFERROR(AND(OR(AO1:BC184,$BK185)=TRUE,IF(SEARCH(BC$1,$A185)&gt;0,TRUE,FALSE)),"")</f>
        <v/>
      </c>
      <c r="BD185" s="17" t="str">
        <f>IFERROR(AND(OR(AO1:BD184,$BK185)=TRUE,IF(SEARCH(BD$1,$A185)&gt;0,TRUE,FALSE)),"")</f>
        <v/>
      </c>
      <c r="BE185" s="17" t="str">
        <f>IFERROR(AND(OR(AO1:BE184,$BK185)=TRUE,IF(SEARCH(BE$1,$A185)&gt;0,TRUE,FALSE)),"")</f>
        <v/>
      </c>
      <c r="BF185" s="17" t="str">
        <f>IFERROR(AND(OR(AO1:BF184,$BK185)=TRUE,IF(SEARCH(BF$1,$A185)&gt;0,TRUE,FALSE)),"")</f>
        <v/>
      </c>
      <c r="BG185" s="17" t="str">
        <f>IFERROR(AND(OR(AO1:BG184,$BK185)=TRUE,IF(SEARCH(BG$1,$A185)&gt;0,TRUE,FALSE)),"")</f>
        <v/>
      </c>
      <c r="BH185" s="17" t="str">
        <f>IFERROR(AND(OR(AO1:BH184,$BK185)=TRUE,IF(SEARCH(BH$1,$A185)&gt;0,TRUE,FALSE)),"")</f>
        <v/>
      </c>
      <c r="BI185" s="17">
        <f t="shared" si="10"/>
        <v>0</v>
      </c>
      <c r="BJ185" s="17" t="b">
        <f t="shared" si="11"/>
        <v>0</v>
      </c>
      <c r="BK185" s="17" t="b">
        <f t="shared" si="12"/>
        <v>0</v>
      </c>
      <c r="BL185" s="17" t="b">
        <f t="shared" si="13"/>
        <v>0</v>
      </c>
      <c r="BM185" s="17" t="b">
        <f>IF(D185&gt;INDEX('Overview (RESPONSES REQUIRED)'!$F$60:$F$63,MATCH(E185,'Overview (RESPONSES REQUIRED)'!$B$60:$B$63,0)),FALSE,TRUE)</f>
        <v>0</v>
      </c>
      <c r="BN185" s="17" t="b">
        <f>IF(INDEX('Overview (RESPONSES REQUIRED)'!$D$60:$D$63,MATCH(E185,'Overview (RESPONSES REQUIRED)'!$B$60:$B$63,0)) = "Y", TRUE, FALSE)</f>
        <v>0</v>
      </c>
      <c r="BO185" s="17" t="str">
        <f t="shared" si="14"/>
        <v>N</v>
      </c>
    </row>
    <row r="186" spans="1:67" ht="15" x14ac:dyDescent="0.15">
      <c r="A186" s="17" t="s">
        <v>2609</v>
      </c>
      <c r="B186" s="17">
        <v>2</v>
      </c>
      <c r="C186" s="17">
        <v>2</v>
      </c>
      <c r="D186" s="17">
        <v>8</v>
      </c>
      <c r="E186" s="17" t="s">
        <v>2458</v>
      </c>
      <c r="F186" s="17" t="str">
        <f>IF('ENDC-NRCA'!S189="Y", "Y", IF('ENDC-NRCA'!S189="N", "N", 0))</f>
        <v>N</v>
      </c>
      <c r="G186" s="17" t="str">
        <f>IFERROR(AND(OR(G1:H185,$BK186)=TRUE,IF(SEARCH(G$1,$A186)&gt;0,TRUE,FALSE)),"")</f>
        <v/>
      </c>
      <c r="H186" s="17" t="b">
        <f>IFERROR(AND(OR(H1:H185,$BK186)=TRUE,IF(SEARCH(H$1,$A186)&gt;0,TRUE,FALSE)),"")</f>
        <v>0</v>
      </c>
      <c r="I186" s="17" t="str">
        <f>IFERROR(AND(OR(I1:L185,$BK186)=TRUE,IF(SEARCH(I$1,$A186)&gt;0,TRUE,FALSE)),"")</f>
        <v/>
      </c>
      <c r="J186" s="17" t="str">
        <f>IFERROR(AND(OR(J1:L185,$BK186)=TRUE,IF(SEARCH(J$1,$A186)&gt;0,TRUE,FALSE)),"")</f>
        <v/>
      </c>
      <c r="K186" s="17" t="str">
        <f>IFERROR(AND(OR(K1:L185,$BK186)=TRUE,IF(SEARCH(K$1,$A186)&gt;0,TRUE,FALSE)),"")</f>
        <v/>
      </c>
      <c r="L186" s="17" t="str">
        <f>IFERROR(AND(OR(L1:L185,$BK186)=TRUE,IF(SEARCH(L$1,$A186)&gt;0,TRUE,FALSE)),"")</f>
        <v/>
      </c>
      <c r="M186" s="17" t="str">
        <f>IFERROR(AND(OR(M1:M185,$BK186)=TRUE,IF(SEARCH(M$1,$A186)&gt;0,TRUE,FALSE)),"")</f>
        <v/>
      </c>
      <c r="N186" s="17" t="str">
        <f>IFERROR(AND(OR(N1:Q185,$BK186)=TRUE,IF(SEARCH(N$1,$A186)&gt;0,TRUE,FALSE)),"")</f>
        <v/>
      </c>
      <c r="O186" s="17" t="b">
        <f>IFERROR(AND(OR(O1:Q185,$BK186)=TRUE,IF(SEARCH(O$1,$A186)&gt;0,TRUE,FALSE)),"")</f>
        <v>0</v>
      </c>
      <c r="P186" s="17" t="str">
        <f>IFERROR(AND(OR(P1:Q185,$BK186)=TRUE,IF(SEARCH(P$1,$A186)&gt;0,TRUE,FALSE)),"")</f>
        <v/>
      </c>
      <c r="Q186" s="17" t="str">
        <f>IFERROR(AND(OR(Q1:Q185,$BK186)=TRUE,IF(SEARCH(Q$1,$A186)&gt;0,TRUE,FALSE)),"")</f>
        <v/>
      </c>
      <c r="R186" s="17" t="b">
        <f>IFERROR(AND(OR(R1:S185,$BK186)=TRUE,IF(SEARCH(R$1,$A186)&gt;0,TRUE,FALSE)),"")</f>
        <v>0</v>
      </c>
      <c r="S186" s="17" t="str">
        <f>IFERROR(AND(OR(S1:S185,$BK186)=TRUE,IF(SEARCH(S$1,$A186)&gt;0,TRUE,FALSE)),"")</f>
        <v/>
      </c>
      <c r="T186" s="17" t="str">
        <f>IFERROR(AND(OR(T1:T185,$BK186)=TRUE,IF(SEARCH(T$1,$A186)&gt;0,TRUE,FALSE)),"")</f>
        <v/>
      </c>
      <c r="U186" s="17" t="str">
        <f>IFERROR(AND(OR(U1:V185,$BK186)=TRUE,IF(SEARCH(U$1,$A186)&gt;0,TRUE,FALSE)),"")</f>
        <v/>
      </c>
      <c r="V186" s="17" t="str">
        <f>IFERROR(AND(OR(V1:V185,$BK186)=TRUE,IF(SEARCH(V$1,$A186)&gt;0,TRUE,FALSE)),"")</f>
        <v/>
      </c>
      <c r="W186" s="17" t="str">
        <f>IFERROR(AND(OR(W1:Z185,$BK186)=TRUE,IF(SEARCH(W$1,$A186)&gt;0,TRUE,FALSE)),"")</f>
        <v/>
      </c>
      <c r="X186" s="17" t="str">
        <f>IFERROR(AND(OR(X1:Z185,$BK186)=TRUE,IF(SEARCH(X$1,$A186)&gt;0,TRUE,FALSE)),"")</f>
        <v/>
      </c>
      <c r="Y186" s="17" t="str">
        <f>IFERROR(AND(OR(Y1:Z185,$BK186)=TRUE,IF(SEARCH(Y$1,$A186)&gt;0,TRUE,FALSE)),"")</f>
        <v/>
      </c>
      <c r="Z186" s="17" t="str">
        <f>IFERROR(AND(OR(Z1:Z185,$BK186)=TRUE,IF(SEARCH(Z$1,$A186)&gt;0,TRUE,FALSE)),"")</f>
        <v/>
      </c>
      <c r="AA186" s="17" t="str">
        <f>IFERROR(AND(OR(AA1:AA185,$BK186)=TRUE,IF(SEARCH(AA$1,$A186)&gt;0,TRUE,FALSE)),"")</f>
        <v/>
      </c>
      <c r="AB186" s="17" t="str">
        <f>IFERROR(AND(OR(AB1:AE185,$BK186)=TRUE,IF(SEARCH(AB$1,$A186)&gt;0,TRUE,FALSE)),"")</f>
        <v/>
      </c>
      <c r="AC186" s="17" t="str">
        <f>IFERROR(AND(OR(AC1:AE185,$BK186)=TRUE,IF(SEARCH(AC$1,$A186)&gt;0,TRUE,FALSE)),"")</f>
        <v/>
      </c>
      <c r="AD186" s="17" t="str">
        <f>IFERROR(AND(OR(AD1:AE185,$BK186)=TRUE,IF(SEARCH(AD$1,$A186)&gt;0,TRUE,FALSE)),"")</f>
        <v/>
      </c>
      <c r="AE186" s="17" t="str">
        <f>IFERROR(AND(OR(AE1:AE185,$BK186)=TRUE,IF(SEARCH(AE$1,$A186)&gt;0,TRUE,FALSE)),"")</f>
        <v/>
      </c>
      <c r="AF186" s="17" t="b">
        <f>IFERROR(AND(OR(AF1:AG185,$BK186)=TRUE,IF(SEARCH(AF$1,$A186)&gt;0,TRUE,FALSE)),"")</f>
        <v>0</v>
      </c>
      <c r="AG186" s="17" t="str">
        <f>IFERROR(AND(OR(AG1:AG185,$BK186)=TRUE,IF(SEARCH(AG$1,$A186)&gt;0,TRUE,FALSE)),"")</f>
        <v/>
      </c>
      <c r="AH186" s="17" t="str">
        <f>IFERROR(AND(OR(AH1:AH185,$BK186)=TRUE,IF(SEARCH(AH$1,$A186)&gt;0,TRUE,FALSE)),"")</f>
        <v/>
      </c>
      <c r="AI186" s="17" t="b">
        <f>IFERROR(AND(OR(AI1:AL185,$BK186)=TRUE,IF(SEARCH(AI$1,$A186)&gt;0,TRUE,FALSE)),"")</f>
        <v>0</v>
      </c>
      <c r="AJ186" s="17" t="str">
        <f>IFERROR(AND(OR(AJ1:AL185,$BK186)=TRUE,IF(SEARCH(AJ$1,$A186)&gt;0,TRUE,FALSE)),"")</f>
        <v/>
      </c>
      <c r="AK186" s="17" t="str">
        <f>IFERROR(AND(OR(AK1:AL185,$BK186)=TRUE,IF(SEARCH(AK$1,$A186)&gt;0,TRUE,FALSE)),"")</f>
        <v/>
      </c>
      <c r="AL186" s="17" t="str">
        <f>IFERROR(AND(OR(AL1:AL185,$BK186)=TRUE,IF(SEARCH(AL$1,$A186)&gt;0,TRUE,FALSE)),"")</f>
        <v/>
      </c>
      <c r="AM186" s="17" t="str">
        <f>IFERROR(AND(OR(AM1:AO185,$BK186)=TRUE,IF(SEARCH(AM$1,$A186)&gt;0,TRUE,FALSE)),"")</f>
        <v/>
      </c>
      <c r="AN186" s="17" t="str">
        <f>IFERROR(AND(OR(AN1:AO185,$BK186)=TRUE,IF(SEARCH(AN$1,$A186)&gt;0,TRUE,FALSE)),"")</f>
        <v/>
      </c>
      <c r="AO186" s="17" t="str">
        <f>IFERROR(AND(OR(AO1:AO185,$BK186)=TRUE,IF(SEARCH(AO$1,$A186)&gt;0,TRUE,FALSE)),"")</f>
        <v/>
      </c>
      <c r="AP186" s="17" t="str">
        <f>IFERROR(AND(OR(AO1:AP185,$BK186)=TRUE,IF(SEARCH(AP$1,$A186)&gt;0,TRUE,FALSE)),"")</f>
        <v/>
      </c>
      <c r="AQ186" s="17" t="str">
        <f>IFERROR(AND(OR(AO1:AQ185,$BK186)=TRUE,IF(SEARCH(AQ$1,$A186)&gt;0,TRUE,FALSE)),"")</f>
        <v/>
      </c>
      <c r="AR186" s="17" t="str">
        <f>IFERROR(AND(OR(AO1:AR185,$BK186)=TRUE,IF(SEARCH(AR$1,$A186)&gt;0,TRUE,FALSE)),"")</f>
        <v/>
      </c>
      <c r="AS186" s="17" t="str">
        <f>IFERROR(AND(OR(AO1:AS185,$BK186)=TRUE,IF(SEARCH(AS$1,$A186)&gt;0,TRUE,FALSE)),"")</f>
        <v/>
      </c>
      <c r="AT186" s="17" t="str">
        <f>IFERROR(AND(OR(AO1:AT185,$BK186)=TRUE,IF(SEARCH(AT$1,$A186)&gt;0,TRUE,FALSE)),"")</f>
        <v/>
      </c>
      <c r="AU186" s="17" t="str">
        <f>IFERROR(AND(OR(AO1:AU185,$BK186)=TRUE,IF(SEARCH(AU$1,$A186)&gt;0,TRUE,FALSE)),"")</f>
        <v/>
      </c>
      <c r="AV186" s="17" t="str">
        <f>IFERROR(AND(OR(AO1:AV185,$BK186)=TRUE,IF(SEARCH(AV$1,$A186)&gt;0,TRUE,FALSE)),"")</f>
        <v/>
      </c>
      <c r="AW186" s="17" t="str">
        <f>IFERROR(AND(OR(AO1:AW185,$BK186)=TRUE,IF(SEARCH(AW$1,$A186)&gt;0,TRUE,FALSE)),"")</f>
        <v/>
      </c>
      <c r="AX186" s="17" t="str">
        <f>IFERROR(AND(OR(AO1:AX185,$BK186)=TRUE,IF(SEARCH(AX$1,$A186)&gt;0,TRUE,FALSE)),"")</f>
        <v/>
      </c>
      <c r="AY186" s="17" t="str">
        <f>IFERROR(AND(OR(AO1:AY185,$BK186)=TRUE,IF(SEARCH(AY$1,$A186)&gt;0,TRUE,FALSE)),"")</f>
        <v/>
      </c>
      <c r="AZ186" s="17" t="str">
        <f>IFERROR(AND(OR(AO1:AZ185,$BK186)=TRUE,IF(SEARCH(AZ$1,$A186)&gt;0,TRUE,FALSE)),"")</f>
        <v/>
      </c>
      <c r="BA186" s="17" t="str">
        <f>IFERROR(AND(OR(AO1:BA185,$BK186)=TRUE,IF(SEARCH(BA$1,$A186)&gt;0,TRUE,FALSE)),"")</f>
        <v/>
      </c>
      <c r="BB186" s="17" t="str">
        <f>IFERROR(AND(OR(AO1:BB185,$BK186)=TRUE,IF(SEARCH(BB$1,$A186)&gt;0,TRUE,FALSE)),"")</f>
        <v/>
      </c>
      <c r="BC186" s="17" t="str">
        <f>IFERROR(AND(OR(AO1:BC185,$BK186)=TRUE,IF(SEARCH(BC$1,$A186)&gt;0,TRUE,FALSE)),"")</f>
        <v/>
      </c>
      <c r="BD186" s="17" t="str">
        <f>IFERROR(AND(OR(AO1:BD185,$BK186)=TRUE,IF(SEARCH(BD$1,$A186)&gt;0,TRUE,FALSE)),"")</f>
        <v/>
      </c>
      <c r="BE186" s="17" t="str">
        <f>IFERROR(AND(OR(AO1:BE185,$BK186)=TRUE,IF(SEARCH(BE$1,$A186)&gt;0,TRUE,FALSE)),"")</f>
        <v/>
      </c>
      <c r="BF186" s="17" t="str">
        <f>IFERROR(AND(OR(AO1:BF185,$BK186)=TRUE,IF(SEARCH(BF$1,$A186)&gt;0,TRUE,FALSE)),"")</f>
        <v/>
      </c>
      <c r="BG186" s="17" t="str">
        <f>IFERROR(AND(OR(AO1:BG185,$BK186)=TRUE,IF(SEARCH(BG$1,$A186)&gt;0,TRUE,FALSE)),"")</f>
        <v/>
      </c>
      <c r="BH186" s="17" t="str">
        <f>IFERROR(AND(OR(AO1:BH185,$BK186)=TRUE,IF(SEARCH(BH$1,$A186)&gt;0,TRUE,FALSE)),"")</f>
        <v/>
      </c>
      <c r="BI186" s="17">
        <f t="shared" si="10"/>
        <v>0</v>
      </c>
      <c r="BJ186" s="17" t="b">
        <f t="shared" si="11"/>
        <v>0</v>
      </c>
      <c r="BK186" s="17" t="b">
        <f t="shared" si="12"/>
        <v>0</v>
      </c>
      <c r="BL186" s="17" t="b">
        <f t="shared" si="13"/>
        <v>0</v>
      </c>
      <c r="BM186" s="17" t="b">
        <f>IF(D186&gt;INDEX('Overview (RESPONSES REQUIRED)'!$F$60:$F$63,MATCH(E186,'Overview (RESPONSES REQUIRED)'!$B$60:$B$63,0)),FALSE,TRUE)</f>
        <v>0</v>
      </c>
      <c r="BN186" s="17" t="b">
        <f>IF(INDEX('Overview (RESPONSES REQUIRED)'!$D$60:$D$63,MATCH(E186,'Overview (RESPONSES REQUIRED)'!$B$60:$B$63,0)) = "Y", TRUE, FALSE)</f>
        <v>0</v>
      </c>
      <c r="BO186" s="17" t="str">
        <f t="shared" si="14"/>
        <v>N</v>
      </c>
    </row>
    <row r="187" spans="1:67" ht="15" x14ac:dyDescent="0.15">
      <c r="A187" s="17" t="s">
        <v>2610</v>
      </c>
      <c r="B187" s="17">
        <v>2</v>
      </c>
      <c r="C187" s="17">
        <v>2</v>
      </c>
      <c r="D187" s="17">
        <v>8</v>
      </c>
      <c r="E187" s="17" t="s">
        <v>2458</v>
      </c>
      <c r="F187" s="17" t="str">
        <f>IF('ENDC-NRCA'!S190="Y", "Y", IF('ENDC-NRCA'!S190="N", "N", 0))</f>
        <v>N</v>
      </c>
      <c r="G187" s="17" t="str">
        <f>IFERROR(AND(OR(G1:H186,$BK187)=TRUE,IF(SEARCH(G$1,$A187)&gt;0,TRUE,FALSE)),"")</f>
        <v/>
      </c>
      <c r="H187" s="17" t="str">
        <f>IFERROR(AND(OR(H1:H186,$BK187)=TRUE,IF(SEARCH(H$1,$A187)&gt;0,TRUE,FALSE)),"")</f>
        <v/>
      </c>
      <c r="I187" s="17" t="str">
        <f>IFERROR(AND(OR(I1:L186,$BK187)=TRUE,IF(SEARCH(I$1,$A187)&gt;0,TRUE,FALSE)),"")</f>
        <v/>
      </c>
      <c r="J187" s="17" t="b">
        <f>IFERROR(AND(OR(J1:L186,$BK187)=TRUE,IF(SEARCH(J$1,$A187)&gt;0,TRUE,FALSE)),"")</f>
        <v>0</v>
      </c>
      <c r="K187" s="17" t="str">
        <f>IFERROR(AND(OR(K1:L186,$BK187)=TRUE,IF(SEARCH(K$1,$A187)&gt;0,TRUE,FALSE)),"")</f>
        <v/>
      </c>
      <c r="L187" s="17" t="str">
        <f>IFERROR(AND(OR(L1:L186,$BK187)=TRUE,IF(SEARCH(L$1,$A187)&gt;0,TRUE,FALSE)),"")</f>
        <v/>
      </c>
      <c r="M187" s="17" t="str">
        <f>IFERROR(AND(OR(M1:M186,$BK187)=TRUE,IF(SEARCH(M$1,$A187)&gt;0,TRUE,FALSE)),"")</f>
        <v/>
      </c>
      <c r="N187" s="17" t="str">
        <f>IFERROR(AND(OR(N1:Q186,$BK187)=TRUE,IF(SEARCH(N$1,$A187)&gt;0,TRUE,FALSE)),"")</f>
        <v/>
      </c>
      <c r="O187" s="17" t="b">
        <f>IFERROR(AND(OR(O1:Q186,$BK187)=TRUE,IF(SEARCH(O$1,$A187)&gt;0,TRUE,FALSE)),"")</f>
        <v>0</v>
      </c>
      <c r="P187" s="17" t="str">
        <f>IFERROR(AND(OR(P1:Q186,$BK187)=TRUE,IF(SEARCH(P$1,$A187)&gt;0,TRUE,FALSE)),"")</f>
        <v/>
      </c>
      <c r="Q187" s="17" t="str">
        <f>IFERROR(AND(OR(Q1:Q186,$BK187)=TRUE,IF(SEARCH(Q$1,$A187)&gt;0,TRUE,FALSE)),"")</f>
        <v/>
      </c>
      <c r="R187" s="17" t="b">
        <f>IFERROR(AND(OR(R1:S186,$BK187)=TRUE,IF(SEARCH(R$1,$A187)&gt;0,TRUE,FALSE)),"")</f>
        <v>0</v>
      </c>
      <c r="S187" s="17" t="str">
        <f>IFERROR(AND(OR(S1:S186,$BK187)=TRUE,IF(SEARCH(S$1,$A187)&gt;0,TRUE,FALSE)),"")</f>
        <v/>
      </c>
      <c r="T187" s="17" t="str">
        <f>IFERROR(AND(OR(T1:T186,$BK187)=TRUE,IF(SEARCH(T$1,$A187)&gt;0,TRUE,FALSE)),"")</f>
        <v/>
      </c>
      <c r="U187" s="17" t="str">
        <f>IFERROR(AND(OR(U1:V186,$BK187)=TRUE,IF(SEARCH(U$1,$A187)&gt;0,TRUE,FALSE)),"")</f>
        <v/>
      </c>
      <c r="V187" s="17" t="str">
        <f>IFERROR(AND(OR(V1:V186,$BK187)=TRUE,IF(SEARCH(V$1,$A187)&gt;0,TRUE,FALSE)),"")</f>
        <v/>
      </c>
      <c r="W187" s="17" t="str">
        <f>IFERROR(AND(OR(W1:Z186,$BK187)=TRUE,IF(SEARCH(W$1,$A187)&gt;0,TRUE,FALSE)),"")</f>
        <v/>
      </c>
      <c r="X187" s="17" t="str">
        <f>IFERROR(AND(OR(X1:Z186,$BK187)=TRUE,IF(SEARCH(X$1,$A187)&gt;0,TRUE,FALSE)),"")</f>
        <v/>
      </c>
      <c r="Y187" s="17" t="str">
        <f>IFERROR(AND(OR(Y1:Z186,$BK187)=TRUE,IF(SEARCH(Y$1,$A187)&gt;0,TRUE,FALSE)),"")</f>
        <v/>
      </c>
      <c r="Z187" s="17" t="str">
        <f>IFERROR(AND(OR(Z1:Z186,$BK187)=TRUE,IF(SEARCH(Z$1,$A187)&gt;0,TRUE,FALSE)),"")</f>
        <v/>
      </c>
      <c r="AA187" s="17" t="str">
        <f>IFERROR(AND(OR(AA1:AA186,$BK187)=TRUE,IF(SEARCH(AA$1,$A187)&gt;0,TRUE,FALSE)),"")</f>
        <v/>
      </c>
      <c r="AB187" s="17" t="str">
        <f>IFERROR(AND(OR(AB1:AE186,$BK187)=TRUE,IF(SEARCH(AB$1,$A187)&gt;0,TRUE,FALSE)),"")</f>
        <v/>
      </c>
      <c r="AC187" s="17" t="str">
        <f>IFERROR(AND(OR(AC1:AE186,$BK187)=TRUE,IF(SEARCH(AC$1,$A187)&gt;0,TRUE,FALSE)),"")</f>
        <v/>
      </c>
      <c r="AD187" s="17" t="str">
        <f>IFERROR(AND(OR(AD1:AE186,$BK187)=TRUE,IF(SEARCH(AD$1,$A187)&gt;0,TRUE,FALSE)),"")</f>
        <v/>
      </c>
      <c r="AE187" s="17" t="str">
        <f>IFERROR(AND(OR(AE1:AE186,$BK187)=TRUE,IF(SEARCH(AE$1,$A187)&gt;0,TRUE,FALSE)),"")</f>
        <v/>
      </c>
      <c r="AF187" s="17" t="b">
        <f>IFERROR(AND(OR(AF1:AG186,$BK187)=TRUE,IF(SEARCH(AF$1,$A187)&gt;0,TRUE,FALSE)),"")</f>
        <v>0</v>
      </c>
      <c r="AG187" s="17" t="str">
        <f>IFERROR(AND(OR(AG1:AG186,$BK187)=TRUE,IF(SEARCH(AG$1,$A187)&gt;0,TRUE,FALSE)),"")</f>
        <v/>
      </c>
      <c r="AH187" s="17" t="str">
        <f>IFERROR(AND(OR(AH1:AH186,$BK187)=TRUE,IF(SEARCH(AH$1,$A187)&gt;0,TRUE,FALSE)),"")</f>
        <v/>
      </c>
      <c r="AI187" s="17" t="b">
        <f>IFERROR(AND(OR(AI1:AL186,$BK187)=TRUE,IF(SEARCH(AI$1,$A187)&gt;0,TRUE,FALSE)),"")</f>
        <v>0</v>
      </c>
      <c r="AJ187" s="17" t="str">
        <f>IFERROR(AND(OR(AJ1:AL186,$BK187)=TRUE,IF(SEARCH(AJ$1,$A187)&gt;0,TRUE,FALSE)),"")</f>
        <v/>
      </c>
      <c r="AK187" s="17" t="str">
        <f>IFERROR(AND(OR(AK1:AL186,$BK187)=TRUE,IF(SEARCH(AK$1,$A187)&gt;0,TRUE,FALSE)),"")</f>
        <v/>
      </c>
      <c r="AL187" s="17" t="str">
        <f>IFERROR(AND(OR(AL1:AL186,$BK187)=TRUE,IF(SEARCH(AL$1,$A187)&gt;0,TRUE,FALSE)),"")</f>
        <v/>
      </c>
      <c r="AM187" s="17" t="str">
        <f>IFERROR(AND(OR(AM1:AO186,$BK187)=TRUE,IF(SEARCH(AM$1,$A187)&gt;0,TRUE,FALSE)),"")</f>
        <v/>
      </c>
      <c r="AN187" s="17" t="str">
        <f>IFERROR(AND(OR(AN1:AO186,$BK187)=TRUE,IF(SEARCH(AN$1,$A187)&gt;0,TRUE,FALSE)),"")</f>
        <v/>
      </c>
      <c r="AO187" s="17" t="str">
        <f>IFERROR(AND(OR(AO1:AO186,$BK187)=TRUE,IF(SEARCH(AO$1,$A187)&gt;0,TRUE,FALSE)),"")</f>
        <v/>
      </c>
      <c r="AP187" s="17" t="str">
        <f>IFERROR(AND(OR(AO1:AP186,$BK187)=TRUE,IF(SEARCH(AP$1,$A187)&gt;0,TRUE,FALSE)),"")</f>
        <v/>
      </c>
      <c r="AQ187" s="17" t="str">
        <f>IFERROR(AND(OR(AO1:AQ186,$BK187)=TRUE,IF(SEARCH(AQ$1,$A187)&gt;0,TRUE,FALSE)),"")</f>
        <v/>
      </c>
      <c r="AR187" s="17" t="str">
        <f>IFERROR(AND(OR(AO1:AR186,$BK187)=TRUE,IF(SEARCH(AR$1,$A187)&gt;0,TRUE,FALSE)),"")</f>
        <v/>
      </c>
      <c r="AS187" s="17" t="str">
        <f>IFERROR(AND(OR(AO1:AS186,$BK187)=TRUE,IF(SEARCH(AS$1,$A187)&gt;0,TRUE,FALSE)),"")</f>
        <v/>
      </c>
      <c r="AT187" s="17" t="str">
        <f>IFERROR(AND(OR(AO1:AT186,$BK187)=TRUE,IF(SEARCH(AT$1,$A187)&gt;0,TRUE,FALSE)),"")</f>
        <v/>
      </c>
      <c r="AU187" s="17" t="str">
        <f>IFERROR(AND(OR(AO1:AU186,$BK187)=TRUE,IF(SEARCH(AU$1,$A187)&gt;0,TRUE,FALSE)),"")</f>
        <v/>
      </c>
      <c r="AV187" s="17" t="str">
        <f>IFERROR(AND(OR(AO1:AV186,$BK187)=TRUE,IF(SEARCH(AV$1,$A187)&gt;0,TRUE,FALSE)),"")</f>
        <v/>
      </c>
      <c r="AW187" s="17" t="str">
        <f>IFERROR(AND(OR(AO1:AW186,$BK187)=TRUE,IF(SEARCH(AW$1,$A187)&gt;0,TRUE,FALSE)),"")</f>
        <v/>
      </c>
      <c r="AX187" s="17" t="str">
        <f>IFERROR(AND(OR(AO1:AX186,$BK187)=TRUE,IF(SEARCH(AX$1,$A187)&gt;0,TRUE,FALSE)),"")</f>
        <v/>
      </c>
      <c r="AY187" s="17" t="str">
        <f>IFERROR(AND(OR(AO1:AY186,$BK187)=TRUE,IF(SEARCH(AY$1,$A187)&gt;0,TRUE,FALSE)),"")</f>
        <v/>
      </c>
      <c r="AZ187" s="17" t="str">
        <f>IFERROR(AND(OR(AO1:AZ186,$BK187)=TRUE,IF(SEARCH(AZ$1,$A187)&gt;0,TRUE,FALSE)),"")</f>
        <v/>
      </c>
      <c r="BA187" s="17" t="str">
        <f>IFERROR(AND(OR(AO1:BA186,$BK187)=TRUE,IF(SEARCH(BA$1,$A187)&gt;0,TRUE,FALSE)),"")</f>
        <v/>
      </c>
      <c r="BB187" s="17" t="str">
        <f>IFERROR(AND(OR(AO1:BB186,$BK187)=TRUE,IF(SEARCH(BB$1,$A187)&gt;0,TRUE,FALSE)),"")</f>
        <v/>
      </c>
      <c r="BC187" s="17" t="str">
        <f>IFERROR(AND(OR(AO1:BC186,$BK187)=TRUE,IF(SEARCH(BC$1,$A187)&gt;0,TRUE,FALSE)),"")</f>
        <v/>
      </c>
      <c r="BD187" s="17" t="str">
        <f>IFERROR(AND(OR(AO1:BD186,$BK187)=TRUE,IF(SEARCH(BD$1,$A187)&gt;0,TRUE,FALSE)),"")</f>
        <v/>
      </c>
      <c r="BE187" s="17" t="str">
        <f>IFERROR(AND(OR(AO1:BE186,$BK187)=TRUE,IF(SEARCH(BE$1,$A187)&gt;0,TRUE,FALSE)),"")</f>
        <v/>
      </c>
      <c r="BF187" s="17" t="str">
        <f>IFERROR(AND(OR(AO1:BF186,$BK187)=TRUE,IF(SEARCH(BF$1,$A187)&gt;0,TRUE,FALSE)),"")</f>
        <v/>
      </c>
      <c r="BG187" s="17" t="str">
        <f>IFERROR(AND(OR(AO1:BG186,$BK187)=TRUE,IF(SEARCH(BG$1,$A187)&gt;0,TRUE,FALSE)),"")</f>
        <v/>
      </c>
      <c r="BH187" s="17" t="str">
        <f>IFERROR(AND(OR(AO1:BH186,$BK187)=TRUE,IF(SEARCH(BH$1,$A187)&gt;0,TRUE,FALSE)),"")</f>
        <v/>
      </c>
      <c r="BI187" s="17">
        <f t="shared" si="10"/>
        <v>0</v>
      </c>
      <c r="BJ187" s="17" t="b">
        <f t="shared" si="11"/>
        <v>0</v>
      </c>
      <c r="BK187" s="17" t="b">
        <f t="shared" si="12"/>
        <v>0</v>
      </c>
      <c r="BL187" s="17" t="b">
        <f t="shared" si="13"/>
        <v>0</v>
      </c>
      <c r="BM187" s="17" t="b">
        <f>IF(D187&gt;INDEX('Overview (RESPONSES REQUIRED)'!$F$60:$F$63,MATCH(E187,'Overview (RESPONSES REQUIRED)'!$B$60:$B$63,0)),FALSE,TRUE)</f>
        <v>0</v>
      </c>
      <c r="BN187" s="17" t="b">
        <f>IF(INDEX('Overview (RESPONSES REQUIRED)'!$D$60:$D$63,MATCH(E187,'Overview (RESPONSES REQUIRED)'!$B$60:$B$63,0)) = "Y", TRUE, FALSE)</f>
        <v>0</v>
      </c>
      <c r="BO187" s="17" t="str">
        <f t="shared" si="14"/>
        <v>N</v>
      </c>
    </row>
    <row r="188" spans="1:67" ht="15" x14ac:dyDescent="0.15">
      <c r="A188" s="17" t="s">
        <v>2611</v>
      </c>
      <c r="B188" s="17">
        <v>2</v>
      </c>
      <c r="C188" s="17">
        <v>2</v>
      </c>
      <c r="D188" s="17">
        <v>6</v>
      </c>
      <c r="E188" s="17" t="s">
        <v>2424</v>
      </c>
      <c r="F188" s="17" t="str">
        <f>IF('ENDC-NRCA'!S191="Y", "Y", IF('ENDC-NRCA'!S191="N", "N", 0))</f>
        <v>N</v>
      </c>
      <c r="G188" s="17" t="b">
        <f>IFERROR(AND(OR(G1:H187,$BK188)=TRUE,IF(SEARCH(G$1,$A188)&gt;0,TRUE,FALSE)),"")</f>
        <v>0</v>
      </c>
      <c r="H188" s="17" t="str">
        <f>IFERROR(AND(OR(H1:H187,$BK188)=TRUE,IF(SEARCH(H$1,$A188)&gt;0,TRUE,FALSE)),"")</f>
        <v/>
      </c>
      <c r="I188" s="17" t="str">
        <f>IFERROR(AND(OR(I1:L187,$BK188)=TRUE,IF(SEARCH(I$1,$A188)&gt;0,TRUE,FALSE)),"")</f>
        <v/>
      </c>
      <c r="J188" s="17" t="str">
        <f>IFERROR(AND(OR(J1:L187,$BK188)=TRUE,IF(SEARCH(J$1,$A188)&gt;0,TRUE,FALSE)),"")</f>
        <v/>
      </c>
      <c r="K188" s="17" t="b">
        <f>IFERROR(AND(OR(K1:L187,$BK188)=TRUE,IF(SEARCH(K$1,$A188)&gt;0,TRUE,FALSE)),"")</f>
        <v>0</v>
      </c>
      <c r="L188" s="17" t="str">
        <f>IFERROR(AND(OR(L1:L187,$BK188)=TRUE,IF(SEARCH(L$1,$A188)&gt;0,TRUE,FALSE)),"")</f>
        <v/>
      </c>
      <c r="M188" s="17" t="b">
        <f>IFERROR(AND(OR(M1:M187,$BK188)=TRUE,IF(SEARCH(M$1,$A188)&gt;0,TRUE,FALSE)),"")</f>
        <v>0</v>
      </c>
      <c r="N188" s="17" t="str">
        <f>IFERROR(AND(OR(N1:Q187,$BK188)=TRUE,IF(SEARCH(N$1,$A188)&gt;0,TRUE,FALSE)),"")</f>
        <v/>
      </c>
      <c r="O188" s="17" t="str">
        <f>IFERROR(AND(OR(O1:Q187,$BK188)=TRUE,IF(SEARCH(O$1,$A188)&gt;0,TRUE,FALSE)),"")</f>
        <v/>
      </c>
      <c r="P188" s="17" t="str">
        <f>IFERROR(AND(OR(P1:Q187,$BK188)=TRUE,IF(SEARCH(P$1,$A188)&gt;0,TRUE,FALSE)),"")</f>
        <v/>
      </c>
      <c r="Q188" s="17" t="str">
        <f>IFERROR(AND(OR(Q1:Q187,$BK188)=TRUE,IF(SEARCH(Q$1,$A188)&gt;0,TRUE,FALSE)),"")</f>
        <v/>
      </c>
      <c r="R188" s="17" t="str">
        <f>IFERROR(AND(OR(R1:S187,$BK188)=TRUE,IF(SEARCH(R$1,$A188)&gt;0,TRUE,FALSE)),"")</f>
        <v/>
      </c>
      <c r="S188" s="17" t="str">
        <f>IFERROR(AND(OR(S1:S187,$BK188)=TRUE,IF(SEARCH(S$1,$A188)&gt;0,TRUE,FALSE)),"")</f>
        <v/>
      </c>
      <c r="T188" s="17" t="str">
        <f>IFERROR(AND(OR(T1:T187,$BK188)=TRUE,IF(SEARCH(T$1,$A188)&gt;0,TRUE,FALSE)),"")</f>
        <v/>
      </c>
      <c r="U188" s="17" t="str">
        <f>IFERROR(AND(OR(U1:V187,$BK188)=TRUE,IF(SEARCH(U$1,$A188)&gt;0,TRUE,FALSE)),"")</f>
        <v/>
      </c>
      <c r="V188" s="17" t="str">
        <f>IFERROR(AND(OR(V1:V187,$BK188)=TRUE,IF(SEARCH(V$1,$A188)&gt;0,TRUE,FALSE)),"")</f>
        <v/>
      </c>
      <c r="W188" s="17" t="str">
        <f>IFERROR(AND(OR(W1:Z187,$BK188)=TRUE,IF(SEARCH(W$1,$A188)&gt;0,TRUE,FALSE)),"")</f>
        <v/>
      </c>
      <c r="X188" s="17" t="str">
        <f>IFERROR(AND(OR(X1:Z187,$BK188)=TRUE,IF(SEARCH(X$1,$A188)&gt;0,TRUE,FALSE)),"")</f>
        <v/>
      </c>
      <c r="Y188" s="17" t="str">
        <f>IFERROR(AND(OR(Y1:Z187,$BK188)=TRUE,IF(SEARCH(Y$1,$A188)&gt;0,TRUE,FALSE)),"")</f>
        <v/>
      </c>
      <c r="Z188" s="17" t="str">
        <f>IFERROR(AND(OR(Z1:Z187,$BK188)=TRUE,IF(SEARCH(Z$1,$A188)&gt;0,TRUE,FALSE)),"")</f>
        <v/>
      </c>
      <c r="AA188" s="17" t="b">
        <f>IFERROR(AND(OR(AA1:AA187,$BK188)=TRUE,IF(SEARCH(AA$1,$A188)&gt;0,TRUE,FALSE)),"")</f>
        <v>0</v>
      </c>
      <c r="AB188" s="17" t="str">
        <f>IFERROR(AND(OR(AB1:AE187,$BK188)=TRUE,IF(SEARCH(AB$1,$A188)&gt;0,TRUE,FALSE)),"")</f>
        <v/>
      </c>
      <c r="AC188" s="17" t="str">
        <f>IFERROR(AND(OR(AC1:AE187,$BK188)=TRUE,IF(SEARCH(AC$1,$A188)&gt;0,TRUE,FALSE)),"")</f>
        <v/>
      </c>
      <c r="AD188" s="17" t="str">
        <f>IFERROR(AND(OR(AD1:AE187,$BK188)=TRUE,IF(SEARCH(AD$1,$A188)&gt;0,TRUE,FALSE)),"")</f>
        <v/>
      </c>
      <c r="AE188" s="17" t="str">
        <f>IFERROR(AND(OR(AE1:AE187,$BK188)=TRUE,IF(SEARCH(AE$1,$A188)&gt;0,TRUE,FALSE)),"")</f>
        <v/>
      </c>
      <c r="AF188" s="17" t="str">
        <f>IFERROR(AND(OR(AF1:AG187,$BK188)=TRUE,IF(SEARCH(AF$1,$A188)&gt;0,TRUE,FALSE)),"")</f>
        <v/>
      </c>
      <c r="AG188" s="17" t="str">
        <f>IFERROR(AND(OR(AG1:AG187,$BK188)=TRUE,IF(SEARCH(AG$1,$A188)&gt;0,TRUE,FALSE)),"")</f>
        <v/>
      </c>
      <c r="AH188" s="17" t="str">
        <f>IFERROR(AND(OR(AH1:AH187,$BK188)=TRUE,IF(SEARCH(AH$1,$A188)&gt;0,TRUE,FALSE)),"")</f>
        <v/>
      </c>
      <c r="AI188" s="17" t="b">
        <f>IFERROR(AND(OR(AI1:AL187,$BK188)=TRUE,IF(SEARCH(AI$1,$A188)&gt;0,TRUE,FALSE)),"")</f>
        <v>0</v>
      </c>
      <c r="AJ188" s="17" t="str">
        <f>IFERROR(AND(OR(AJ1:AL187,$BK188)=TRUE,IF(SEARCH(AJ$1,$A188)&gt;0,TRUE,FALSE)),"")</f>
        <v/>
      </c>
      <c r="AK188" s="17" t="str">
        <f>IFERROR(AND(OR(AK1:AL187,$BK188)=TRUE,IF(SEARCH(AK$1,$A188)&gt;0,TRUE,FALSE)),"")</f>
        <v/>
      </c>
      <c r="AL188" s="17" t="str">
        <f>IFERROR(AND(OR(AL1:AL187,$BK188)=TRUE,IF(SEARCH(AL$1,$A188)&gt;0,TRUE,FALSE)),"")</f>
        <v/>
      </c>
      <c r="AM188" s="17" t="str">
        <f>IFERROR(AND(OR(AM1:AO187,$BK188)=TRUE,IF(SEARCH(AM$1,$A188)&gt;0,TRUE,FALSE)),"")</f>
        <v/>
      </c>
      <c r="AN188" s="17" t="str">
        <f>IFERROR(AND(OR(AN1:AO187,$BK188)=TRUE,IF(SEARCH(AN$1,$A188)&gt;0,TRUE,FALSE)),"")</f>
        <v/>
      </c>
      <c r="AO188" s="17" t="str">
        <f>IFERROR(AND(OR(AO1:AO187,$BK188)=TRUE,IF(SEARCH(AO$1,$A188)&gt;0,TRUE,FALSE)),"")</f>
        <v/>
      </c>
      <c r="AP188" s="17" t="str">
        <f>IFERROR(AND(OR(AO1:AP187,$BK188)=TRUE,IF(SEARCH(AP$1,$A188)&gt;0,TRUE,FALSE)),"")</f>
        <v/>
      </c>
      <c r="AQ188" s="17" t="str">
        <f>IFERROR(AND(OR(AO1:AQ187,$BK188)=TRUE,IF(SEARCH(AQ$1,$A188)&gt;0,TRUE,FALSE)),"")</f>
        <v/>
      </c>
      <c r="AR188" s="17" t="str">
        <f>IFERROR(AND(OR(AO1:AR187,$BK188)=TRUE,IF(SEARCH(AR$1,$A188)&gt;0,TRUE,FALSE)),"")</f>
        <v/>
      </c>
      <c r="AS188" s="17" t="str">
        <f>IFERROR(AND(OR(AO1:AS187,$BK188)=TRUE,IF(SEARCH(AS$1,$A188)&gt;0,TRUE,FALSE)),"")</f>
        <v/>
      </c>
      <c r="AT188" s="17" t="str">
        <f>IFERROR(AND(OR(AO1:AT187,$BK188)=TRUE,IF(SEARCH(AT$1,$A188)&gt;0,TRUE,FALSE)),"")</f>
        <v/>
      </c>
      <c r="AU188" s="17" t="str">
        <f>IFERROR(AND(OR(AO1:AU187,$BK188)=TRUE,IF(SEARCH(AU$1,$A188)&gt;0,TRUE,FALSE)),"")</f>
        <v/>
      </c>
      <c r="AV188" s="17" t="str">
        <f>IFERROR(AND(OR(AO1:AV187,$BK188)=TRUE,IF(SEARCH(AV$1,$A188)&gt;0,TRUE,FALSE)),"")</f>
        <v/>
      </c>
      <c r="AW188" s="17" t="str">
        <f>IFERROR(AND(OR(AO1:AW187,$BK188)=TRUE,IF(SEARCH(AW$1,$A188)&gt;0,TRUE,FALSE)),"")</f>
        <v/>
      </c>
      <c r="AX188" s="17" t="str">
        <f>IFERROR(AND(OR(AO1:AX187,$BK188)=TRUE,IF(SEARCH(AX$1,$A188)&gt;0,TRUE,FALSE)),"")</f>
        <v/>
      </c>
      <c r="AY188" s="17" t="str">
        <f>IFERROR(AND(OR(AO1:AY187,$BK188)=TRUE,IF(SEARCH(AY$1,$A188)&gt;0,TRUE,FALSE)),"")</f>
        <v/>
      </c>
      <c r="AZ188" s="17" t="str">
        <f>IFERROR(AND(OR(AO1:AZ187,$BK188)=TRUE,IF(SEARCH(AZ$1,$A188)&gt;0,TRUE,FALSE)),"")</f>
        <v/>
      </c>
      <c r="BA188" s="17" t="str">
        <f>IFERROR(AND(OR(AO1:BA187,$BK188)=TRUE,IF(SEARCH(BA$1,$A188)&gt;0,TRUE,FALSE)),"")</f>
        <v/>
      </c>
      <c r="BB188" s="17" t="str">
        <f>IFERROR(AND(OR(AO1:BB187,$BK188)=TRUE,IF(SEARCH(BB$1,$A188)&gt;0,TRUE,FALSE)),"")</f>
        <v/>
      </c>
      <c r="BC188" s="17" t="str">
        <f>IFERROR(AND(OR(AO1:BC187,$BK188)=TRUE,IF(SEARCH(BC$1,$A188)&gt;0,TRUE,FALSE)),"")</f>
        <v/>
      </c>
      <c r="BD188" s="17" t="str">
        <f>IFERROR(AND(OR(AO1:BD187,$BK188)=TRUE,IF(SEARCH(BD$1,$A188)&gt;0,TRUE,FALSE)),"")</f>
        <v/>
      </c>
      <c r="BE188" s="17" t="str">
        <f>IFERROR(AND(OR(AO1:BE187,$BK188)=TRUE,IF(SEARCH(BE$1,$A188)&gt;0,TRUE,FALSE)),"")</f>
        <v/>
      </c>
      <c r="BF188" s="17" t="str">
        <f>IFERROR(AND(OR(AO1:BF187,$BK188)=TRUE,IF(SEARCH(BF$1,$A188)&gt;0,TRUE,FALSE)),"")</f>
        <v/>
      </c>
      <c r="BG188" s="17" t="str">
        <f>IFERROR(AND(OR(AO1:BG187,$BK188)=TRUE,IF(SEARCH(BG$1,$A188)&gt;0,TRUE,FALSE)),"")</f>
        <v/>
      </c>
      <c r="BH188" s="17" t="str">
        <f>IFERROR(AND(OR(AO1:BH187,$BK188)=TRUE,IF(SEARCH(BH$1,$A188)&gt;0,TRUE,FALSE)),"")</f>
        <v/>
      </c>
      <c r="BI188" s="17">
        <f t="shared" si="10"/>
        <v>0</v>
      </c>
      <c r="BJ188" s="17" t="b">
        <f t="shared" si="11"/>
        <v>0</v>
      </c>
      <c r="BK188" s="17" t="b">
        <f t="shared" si="12"/>
        <v>0</v>
      </c>
      <c r="BL188" s="17" t="b">
        <f t="shared" si="13"/>
        <v>0</v>
      </c>
      <c r="BM188" s="17" t="b">
        <f>IF(D188&gt;INDEX('Overview (RESPONSES REQUIRED)'!$F$60:$F$63,MATCH(E188,'Overview (RESPONSES REQUIRED)'!$B$60:$B$63,0)),FALSE,TRUE)</f>
        <v>0</v>
      </c>
      <c r="BN188" s="17" t="b">
        <f>IF(INDEX('Overview (RESPONSES REQUIRED)'!$D$60:$D$63,MATCH(E188,'Overview (RESPONSES REQUIRED)'!$B$60:$B$63,0)) = "Y", TRUE, FALSE)</f>
        <v>0</v>
      </c>
      <c r="BO188" s="17" t="str">
        <f t="shared" si="14"/>
        <v>N</v>
      </c>
    </row>
    <row r="189" spans="1:67" ht="15" x14ac:dyDescent="0.15">
      <c r="A189" s="17" t="s">
        <v>2612</v>
      </c>
      <c r="B189" s="17">
        <v>2</v>
      </c>
      <c r="C189" s="17">
        <v>2</v>
      </c>
      <c r="D189" s="17">
        <v>6</v>
      </c>
      <c r="E189" s="17" t="s">
        <v>2424</v>
      </c>
      <c r="F189" s="17" t="str">
        <f>IF('ENDC-NRCA'!S192="Y", "Y", IF('ENDC-NRCA'!S192="N", "N", 0))</f>
        <v>N</v>
      </c>
      <c r="G189" s="17" t="b">
        <f>IFERROR(AND(OR(G1:H188,$BK189)=TRUE,IF(SEARCH(G$1,$A189)&gt;0,TRUE,FALSE)),"")</f>
        <v>0</v>
      </c>
      <c r="H189" s="17" t="str">
        <f>IFERROR(AND(OR(H1:H188,$BK189)=TRUE,IF(SEARCH(H$1,$A189)&gt;0,TRUE,FALSE)),"")</f>
        <v/>
      </c>
      <c r="I189" s="17" t="str">
        <f>IFERROR(AND(OR(I1:L188,$BK189)=TRUE,IF(SEARCH(I$1,$A189)&gt;0,TRUE,FALSE)),"")</f>
        <v/>
      </c>
      <c r="J189" s="17" t="str">
        <f>IFERROR(AND(OR(J1:L188,$BK189)=TRUE,IF(SEARCH(J$1,$A189)&gt;0,TRUE,FALSE)),"")</f>
        <v/>
      </c>
      <c r="K189" s="17" t="str">
        <f>IFERROR(AND(OR(K1:L188,$BK189)=TRUE,IF(SEARCH(K$1,$A189)&gt;0,TRUE,FALSE)),"")</f>
        <v/>
      </c>
      <c r="L189" s="17" t="str">
        <f>IFERROR(AND(OR(L1:L188,$BK189)=TRUE,IF(SEARCH(L$1,$A189)&gt;0,TRUE,FALSE)),"")</f>
        <v/>
      </c>
      <c r="M189" s="17" t="b">
        <f>IFERROR(AND(OR(M1:M188,$BK189)=TRUE,IF(SEARCH(M$1,$A189)&gt;0,TRUE,FALSE)),"")</f>
        <v>0</v>
      </c>
      <c r="N189" s="17" t="str">
        <f>IFERROR(AND(OR(N1:Q188,$BK189)=TRUE,IF(SEARCH(N$1,$A189)&gt;0,TRUE,FALSE)),"")</f>
        <v/>
      </c>
      <c r="O189" s="17" t="str">
        <f>IFERROR(AND(OR(O1:Q188,$BK189)=TRUE,IF(SEARCH(O$1,$A189)&gt;0,TRUE,FALSE)),"")</f>
        <v/>
      </c>
      <c r="P189" s="17" t="b">
        <f>IFERROR(AND(OR(P1:Q188,$BK189)=TRUE,IF(SEARCH(P$1,$A189)&gt;0,TRUE,FALSE)),"")</f>
        <v>0</v>
      </c>
      <c r="Q189" s="17" t="str">
        <f>IFERROR(AND(OR(Q1:Q188,$BK189)=TRUE,IF(SEARCH(Q$1,$A189)&gt;0,TRUE,FALSE)),"")</f>
        <v/>
      </c>
      <c r="R189" s="17" t="str">
        <f>IFERROR(AND(OR(R1:S188,$BK189)=TRUE,IF(SEARCH(R$1,$A189)&gt;0,TRUE,FALSE)),"")</f>
        <v/>
      </c>
      <c r="S189" s="17" t="str">
        <f>IFERROR(AND(OR(S1:S188,$BK189)=TRUE,IF(SEARCH(S$1,$A189)&gt;0,TRUE,FALSE)),"")</f>
        <v/>
      </c>
      <c r="T189" s="17" t="str">
        <f>IFERROR(AND(OR(T1:T188,$BK189)=TRUE,IF(SEARCH(T$1,$A189)&gt;0,TRUE,FALSE)),"")</f>
        <v/>
      </c>
      <c r="U189" s="17" t="str">
        <f>IFERROR(AND(OR(U1:V188,$BK189)=TRUE,IF(SEARCH(U$1,$A189)&gt;0,TRUE,FALSE)),"")</f>
        <v/>
      </c>
      <c r="V189" s="17" t="str">
        <f>IFERROR(AND(OR(V1:V188,$BK189)=TRUE,IF(SEARCH(V$1,$A189)&gt;0,TRUE,FALSE)),"")</f>
        <v/>
      </c>
      <c r="W189" s="17" t="str">
        <f>IFERROR(AND(OR(W1:Z188,$BK189)=TRUE,IF(SEARCH(W$1,$A189)&gt;0,TRUE,FALSE)),"")</f>
        <v/>
      </c>
      <c r="X189" s="17" t="str">
        <f>IFERROR(AND(OR(X1:Z188,$BK189)=TRUE,IF(SEARCH(X$1,$A189)&gt;0,TRUE,FALSE)),"")</f>
        <v/>
      </c>
      <c r="Y189" s="17" t="str">
        <f>IFERROR(AND(OR(Y1:Z188,$BK189)=TRUE,IF(SEARCH(Y$1,$A189)&gt;0,TRUE,FALSE)),"")</f>
        <v/>
      </c>
      <c r="Z189" s="17" t="str">
        <f>IFERROR(AND(OR(Z1:Z188,$BK189)=TRUE,IF(SEARCH(Z$1,$A189)&gt;0,TRUE,FALSE)),"")</f>
        <v/>
      </c>
      <c r="AA189" s="17" t="b">
        <f>IFERROR(AND(OR(AA1:AA188,$BK189)=TRUE,IF(SEARCH(AA$1,$A189)&gt;0,TRUE,FALSE)),"")</f>
        <v>0</v>
      </c>
      <c r="AB189" s="17" t="str">
        <f>IFERROR(AND(OR(AB1:AE188,$BK189)=TRUE,IF(SEARCH(AB$1,$A189)&gt;0,TRUE,FALSE)),"")</f>
        <v/>
      </c>
      <c r="AC189" s="17" t="str">
        <f>IFERROR(AND(OR(AC1:AE188,$BK189)=TRUE,IF(SEARCH(AC$1,$A189)&gt;0,TRUE,FALSE)),"")</f>
        <v/>
      </c>
      <c r="AD189" s="17" t="str">
        <f>IFERROR(AND(OR(AD1:AE188,$BK189)=TRUE,IF(SEARCH(AD$1,$A189)&gt;0,TRUE,FALSE)),"")</f>
        <v/>
      </c>
      <c r="AE189" s="17" t="str">
        <f>IFERROR(AND(OR(AE1:AE188,$BK189)=TRUE,IF(SEARCH(AE$1,$A189)&gt;0,TRUE,FALSE)),"")</f>
        <v/>
      </c>
      <c r="AF189" s="17" t="str">
        <f>IFERROR(AND(OR(AF1:AG188,$BK189)=TRUE,IF(SEARCH(AF$1,$A189)&gt;0,TRUE,FALSE)),"")</f>
        <v/>
      </c>
      <c r="AG189" s="17" t="str">
        <f>IFERROR(AND(OR(AG1:AG188,$BK189)=TRUE,IF(SEARCH(AG$1,$A189)&gt;0,TRUE,FALSE)),"")</f>
        <v/>
      </c>
      <c r="AH189" s="17" t="str">
        <f>IFERROR(AND(OR(AH1:AH188,$BK189)=TRUE,IF(SEARCH(AH$1,$A189)&gt;0,TRUE,FALSE)),"")</f>
        <v/>
      </c>
      <c r="AI189" s="17" t="b">
        <f>IFERROR(AND(OR(AI1:AL188,$BK189)=TRUE,IF(SEARCH(AI$1,$A189)&gt;0,TRUE,FALSE)),"")</f>
        <v>0</v>
      </c>
      <c r="AJ189" s="17" t="str">
        <f>IFERROR(AND(OR(AJ1:AL188,$BK189)=TRUE,IF(SEARCH(AJ$1,$A189)&gt;0,TRUE,FALSE)),"")</f>
        <v/>
      </c>
      <c r="AK189" s="17" t="str">
        <f>IFERROR(AND(OR(AK1:AL188,$BK189)=TRUE,IF(SEARCH(AK$1,$A189)&gt;0,TRUE,FALSE)),"")</f>
        <v/>
      </c>
      <c r="AL189" s="17" t="str">
        <f>IFERROR(AND(OR(AL1:AL188,$BK189)=TRUE,IF(SEARCH(AL$1,$A189)&gt;0,TRUE,FALSE)),"")</f>
        <v/>
      </c>
      <c r="AM189" s="17" t="str">
        <f>IFERROR(AND(OR(AM1:AO188,$BK189)=TRUE,IF(SEARCH(AM$1,$A189)&gt;0,TRUE,FALSE)),"")</f>
        <v/>
      </c>
      <c r="AN189" s="17" t="str">
        <f>IFERROR(AND(OR(AN1:AO188,$BK189)=TRUE,IF(SEARCH(AN$1,$A189)&gt;0,TRUE,FALSE)),"")</f>
        <v/>
      </c>
      <c r="AO189" s="17" t="str">
        <f>IFERROR(AND(OR(AO1:AO188,$BK189)=TRUE,IF(SEARCH(AO$1,$A189)&gt;0,TRUE,FALSE)),"")</f>
        <v/>
      </c>
      <c r="AP189" s="17" t="str">
        <f>IFERROR(AND(OR(AO1:AP188,$BK189)=TRUE,IF(SEARCH(AP$1,$A189)&gt;0,TRUE,FALSE)),"")</f>
        <v/>
      </c>
      <c r="AQ189" s="17" t="str">
        <f>IFERROR(AND(OR(AO1:AQ188,$BK189)=TRUE,IF(SEARCH(AQ$1,$A189)&gt;0,TRUE,FALSE)),"")</f>
        <v/>
      </c>
      <c r="AR189" s="17" t="str">
        <f>IFERROR(AND(OR(AO1:AR188,$BK189)=TRUE,IF(SEARCH(AR$1,$A189)&gt;0,TRUE,FALSE)),"")</f>
        <v/>
      </c>
      <c r="AS189" s="17" t="str">
        <f>IFERROR(AND(OR(AO1:AS188,$BK189)=TRUE,IF(SEARCH(AS$1,$A189)&gt;0,TRUE,FALSE)),"")</f>
        <v/>
      </c>
      <c r="AT189" s="17" t="str">
        <f>IFERROR(AND(OR(AO1:AT188,$BK189)=TRUE,IF(SEARCH(AT$1,$A189)&gt;0,TRUE,FALSE)),"")</f>
        <v/>
      </c>
      <c r="AU189" s="17" t="str">
        <f>IFERROR(AND(OR(AO1:AU188,$BK189)=TRUE,IF(SEARCH(AU$1,$A189)&gt;0,TRUE,FALSE)),"")</f>
        <v/>
      </c>
      <c r="AV189" s="17" t="str">
        <f>IFERROR(AND(OR(AO1:AV188,$BK189)=TRUE,IF(SEARCH(AV$1,$A189)&gt;0,TRUE,FALSE)),"")</f>
        <v/>
      </c>
      <c r="AW189" s="17" t="str">
        <f>IFERROR(AND(OR(AO1:AW188,$BK189)=TRUE,IF(SEARCH(AW$1,$A189)&gt;0,TRUE,FALSE)),"")</f>
        <v/>
      </c>
      <c r="AX189" s="17" t="str">
        <f>IFERROR(AND(OR(AO1:AX188,$BK189)=TRUE,IF(SEARCH(AX$1,$A189)&gt;0,TRUE,FALSE)),"")</f>
        <v/>
      </c>
      <c r="AY189" s="17" t="str">
        <f>IFERROR(AND(OR(AO1:AY188,$BK189)=TRUE,IF(SEARCH(AY$1,$A189)&gt;0,TRUE,FALSE)),"")</f>
        <v/>
      </c>
      <c r="AZ189" s="17" t="str">
        <f>IFERROR(AND(OR(AO1:AZ188,$BK189)=TRUE,IF(SEARCH(AZ$1,$A189)&gt;0,TRUE,FALSE)),"")</f>
        <v/>
      </c>
      <c r="BA189" s="17" t="str">
        <f>IFERROR(AND(OR(AO1:BA188,$BK189)=TRUE,IF(SEARCH(BA$1,$A189)&gt;0,TRUE,FALSE)),"")</f>
        <v/>
      </c>
      <c r="BB189" s="17" t="str">
        <f>IFERROR(AND(OR(AO1:BB188,$BK189)=TRUE,IF(SEARCH(BB$1,$A189)&gt;0,TRUE,FALSE)),"")</f>
        <v/>
      </c>
      <c r="BC189" s="17" t="str">
        <f>IFERROR(AND(OR(AO1:BC188,$BK189)=TRUE,IF(SEARCH(BC$1,$A189)&gt;0,TRUE,FALSE)),"")</f>
        <v/>
      </c>
      <c r="BD189" s="17" t="str">
        <f>IFERROR(AND(OR(AO1:BD188,$BK189)=TRUE,IF(SEARCH(BD$1,$A189)&gt;0,TRUE,FALSE)),"")</f>
        <v/>
      </c>
      <c r="BE189" s="17" t="str">
        <f>IFERROR(AND(OR(AO1:BE188,$BK189)=TRUE,IF(SEARCH(BE$1,$A189)&gt;0,TRUE,FALSE)),"")</f>
        <v/>
      </c>
      <c r="BF189" s="17" t="str">
        <f>IFERROR(AND(OR(AO1:BF188,$BK189)=TRUE,IF(SEARCH(BF$1,$A189)&gt;0,TRUE,FALSE)),"")</f>
        <v/>
      </c>
      <c r="BG189" s="17" t="str">
        <f>IFERROR(AND(OR(AO1:BG188,$BK189)=TRUE,IF(SEARCH(BG$1,$A189)&gt;0,TRUE,FALSE)),"")</f>
        <v/>
      </c>
      <c r="BH189" s="17" t="str">
        <f>IFERROR(AND(OR(AO1:BH188,$BK189)=TRUE,IF(SEARCH(BH$1,$A189)&gt;0,TRUE,FALSE)),"")</f>
        <v/>
      </c>
      <c r="BI189" s="17">
        <f t="shared" si="10"/>
        <v>0</v>
      </c>
      <c r="BJ189" s="17" t="b">
        <f t="shared" si="11"/>
        <v>0</v>
      </c>
      <c r="BK189" s="17" t="b">
        <f t="shared" si="12"/>
        <v>0</v>
      </c>
      <c r="BL189" s="17" t="b">
        <f t="shared" si="13"/>
        <v>0</v>
      </c>
      <c r="BM189" s="17" t="b">
        <f>IF(D189&gt;INDEX('Overview (RESPONSES REQUIRED)'!$F$60:$F$63,MATCH(E189,'Overview (RESPONSES REQUIRED)'!$B$60:$B$63,0)),FALSE,TRUE)</f>
        <v>0</v>
      </c>
      <c r="BN189" s="17" t="b">
        <f>IF(INDEX('Overview (RESPONSES REQUIRED)'!$D$60:$D$63,MATCH(E189,'Overview (RESPONSES REQUIRED)'!$B$60:$B$63,0)) = "Y", TRUE, FALSE)</f>
        <v>0</v>
      </c>
      <c r="BO189" s="17" t="str">
        <f t="shared" si="14"/>
        <v>N</v>
      </c>
    </row>
    <row r="190" spans="1:67" ht="15" x14ac:dyDescent="0.15">
      <c r="A190" s="17" t="s">
        <v>2613</v>
      </c>
      <c r="B190" s="17">
        <v>2</v>
      </c>
      <c r="C190" s="17">
        <v>2</v>
      </c>
      <c r="D190" s="17">
        <v>6</v>
      </c>
      <c r="E190" s="17" t="s">
        <v>2424</v>
      </c>
      <c r="F190" s="17" t="str">
        <f>IF('ENDC-NRCA'!S193="Y", "Y", IF('ENDC-NRCA'!S193="N", "N", 0))</f>
        <v>N</v>
      </c>
      <c r="G190" s="17" t="str">
        <f>IFERROR(AND(OR(G1:H189,$BK190)=TRUE,IF(SEARCH(G$1,$A190)&gt;0,TRUE,FALSE)),"")</f>
        <v/>
      </c>
      <c r="H190" s="17" t="str">
        <f>IFERROR(AND(OR(H1:H189,$BK190)=TRUE,IF(SEARCH(H$1,$A190)&gt;0,TRUE,FALSE)),"")</f>
        <v/>
      </c>
      <c r="I190" s="17" t="b">
        <f>IFERROR(AND(OR(I1:L189,$BK190)=TRUE,IF(SEARCH(I$1,$A190)&gt;0,TRUE,FALSE)),"")</f>
        <v>0</v>
      </c>
      <c r="J190" s="17" t="str">
        <f>IFERROR(AND(OR(J1:L189,$BK190)=TRUE,IF(SEARCH(J$1,$A190)&gt;0,TRUE,FALSE)),"")</f>
        <v/>
      </c>
      <c r="K190" s="17" t="str">
        <f>IFERROR(AND(OR(K1:L189,$BK190)=TRUE,IF(SEARCH(K$1,$A190)&gt;0,TRUE,FALSE)),"")</f>
        <v/>
      </c>
      <c r="L190" s="17" t="str">
        <f>IFERROR(AND(OR(L1:L189,$BK190)=TRUE,IF(SEARCH(L$1,$A190)&gt;0,TRUE,FALSE)),"")</f>
        <v/>
      </c>
      <c r="M190" s="17" t="b">
        <f>IFERROR(AND(OR(M1:M189,$BK190)=TRUE,IF(SEARCH(M$1,$A190)&gt;0,TRUE,FALSE)),"")</f>
        <v>0</v>
      </c>
      <c r="N190" s="17" t="str">
        <f>IFERROR(AND(OR(N1:Q189,$BK190)=TRUE,IF(SEARCH(N$1,$A190)&gt;0,TRUE,FALSE)),"")</f>
        <v/>
      </c>
      <c r="O190" s="17" t="str">
        <f>IFERROR(AND(OR(O1:Q189,$BK190)=TRUE,IF(SEARCH(O$1,$A190)&gt;0,TRUE,FALSE)),"")</f>
        <v/>
      </c>
      <c r="P190" s="17" t="b">
        <f>IFERROR(AND(OR(P1:Q189,$BK190)=TRUE,IF(SEARCH(P$1,$A190)&gt;0,TRUE,FALSE)),"")</f>
        <v>0</v>
      </c>
      <c r="Q190" s="17" t="str">
        <f>IFERROR(AND(OR(Q1:Q189,$BK190)=TRUE,IF(SEARCH(Q$1,$A190)&gt;0,TRUE,FALSE)),"")</f>
        <v/>
      </c>
      <c r="R190" s="17" t="str">
        <f>IFERROR(AND(OR(R1:S189,$BK190)=TRUE,IF(SEARCH(R$1,$A190)&gt;0,TRUE,FALSE)),"")</f>
        <v/>
      </c>
      <c r="S190" s="17" t="str">
        <f>IFERROR(AND(OR(S1:S189,$BK190)=TRUE,IF(SEARCH(S$1,$A190)&gt;0,TRUE,FALSE)),"")</f>
        <v/>
      </c>
      <c r="T190" s="17" t="str">
        <f>IFERROR(AND(OR(T1:T189,$BK190)=TRUE,IF(SEARCH(T$1,$A190)&gt;0,TRUE,FALSE)),"")</f>
        <v/>
      </c>
      <c r="U190" s="17" t="str">
        <f>IFERROR(AND(OR(U1:V189,$BK190)=TRUE,IF(SEARCH(U$1,$A190)&gt;0,TRUE,FALSE)),"")</f>
        <v/>
      </c>
      <c r="V190" s="17" t="str">
        <f>IFERROR(AND(OR(V1:V189,$BK190)=TRUE,IF(SEARCH(V$1,$A190)&gt;0,TRUE,FALSE)),"")</f>
        <v/>
      </c>
      <c r="W190" s="17" t="str">
        <f>IFERROR(AND(OR(W1:Z189,$BK190)=TRUE,IF(SEARCH(W$1,$A190)&gt;0,TRUE,FALSE)),"")</f>
        <v/>
      </c>
      <c r="X190" s="17" t="str">
        <f>IFERROR(AND(OR(X1:Z189,$BK190)=TRUE,IF(SEARCH(X$1,$A190)&gt;0,TRUE,FALSE)),"")</f>
        <v/>
      </c>
      <c r="Y190" s="17" t="str">
        <f>IFERROR(AND(OR(Y1:Z189,$BK190)=TRUE,IF(SEARCH(Y$1,$A190)&gt;0,TRUE,FALSE)),"")</f>
        <v/>
      </c>
      <c r="Z190" s="17" t="str">
        <f>IFERROR(AND(OR(Z1:Z189,$BK190)=TRUE,IF(SEARCH(Z$1,$A190)&gt;0,TRUE,FALSE)),"")</f>
        <v/>
      </c>
      <c r="AA190" s="17" t="b">
        <f>IFERROR(AND(OR(AA1:AA189,$BK190)=TRUE,IF(SEARCH(AA$1,$A190)&gt;0,TRUE,FALSE)),"")</f>
        <v>0</v>
      </c>
      <c r="AB190" s="17" t="str">
        <f>IFERROR(AND(OR(AB1:AE189,$BK190)=TRUE,IF(SEARCH(AB$1,$A190)&gt;0,TRUE,FALSE)),"")</f>
        <v/>
      </c>
      <c r="AC190" s="17" t="str">
        <f>IFERROR(AND(OR(AC1:AE189,$BK190)=TRUE,IF(SEARCH(AC$1,$A190)&gt;0,TRUE,FALSE)),"")</f>
        <v/>
      </c>
      <c r="AD190" s="17" t="str">
        <f>IFERROR(AND(OR(AD1:AE189,$BK190)=TRUE,IF(SEARCH(AD$1,$A190)&gt;0,TRUE,FALSE)),"")</f>
        <v/>
      </c>
      <c r="AE190" s="17" t="str">
        <f>IFERROR(AND(OR(AE1:AE189,$BK190)=TRUE,IF(SEARCH(AE$1,$A190)&gt;0,TRUE,FALSE)),"")</f>
        <v/>
      </c>
      <c r="AF190" s="17" t="str">
        <f>IFERROR(AND(OR(AF1:AG189,$BK190)=TRUE,IF(SEARCH(AF$1,$A190)&gt;0,TRUE,FALSE)),"")</f>
        <v/>
      </c>
      <c r="AG190" s="17" t="str">
        <f>IFERROR(AND(OR(AG1:AG189,$BK190)=TRUE,IF(SEARCH(AG$1,$A190)&gt;0,TRUE,FALSE)),"")</f>
        <v/>
      </c>
      <c r="AH190" s="17" t="str">
        <f>IFERROR(AND(OR(AH1:AH189,$BK190)=TRUE,IF(SEARCH(AH$1,$A190)&gt;0,TRUE,FALSE)),"")</f>
        <v/>
      </c>
      <c r="AI190" s="17" t="b">
        <f>IFERROR(AND(OR(AI1:AL189,$BK190)=TRUE,IF(SEARCH(AI$1,$A190)&gt;0,TRUE,FALSE)),"")</f>
        <v>0</v>
      </c>
      <c r="AJ190" s="17" t="str">
        <f>IFERROR(AND(OR(AJ1:AL189,$BK190)=TRUE,IF(SEARCH(AJ$1,$A190)&gt;0,TRUE,FALSE)),"")</f>
        <v/>
      </c>
      <c r="AK190" s="17" t="str">
        <f>IFERROR(AND(OR(AK1:AL189,$BK190)=TRUE,IF(SEARCH(AK$1,$A190)&gt;0,TRUE,FALSE)),"")</f>
        <v/>
      </c>
      <c r="AL190" s="17" t="str">
        <f>IFERROR(AND(OR(AL1:AL189,$BK190)=TRUE,IF(SEARCH(AL$1,$A190)&gt;0,TRUE,FALSE)),"")</f>
        <v/>
      </c>
      <c r="AM190" s="17" t="str">
        <f>IFERROR(AND(OR(AM1:AO189,$BK190)=TRUE,IF(SEARCH(AM$1,$A190)&gt;0,TRUE,FALSE)),"")</f>
        <v/>
      </c>
      <c r="AN190" s="17" t="str">
        <f>IFERROR(AND(OR(AN1:AO189,$BK190)=TRUE,IF(SEARCH(AN$1,$A190)&gt;0,TRUE,FALSE)),"")</f>
        <v/>
      </c>
      <c r="AO190" s="17" t="str">
        <f>IFERROR(AND(OR(AO1:AO189,$BK190)=TRUE,IF(SEARCH(AO$1,$A190)&gt;0,TRUE,FALSE)),"")</f>
        <v/>
      </c>
      <c r="AP190" s="17" t="str">
        <f>IFERROR(AND(OR(AO1:AP189,$BK190)=TRUE,IF(SEARCH(AP$1,$A190)&gt;0,TRUE,FALSE)),"")</f>
        <v/>
      </c>
      <c r="AQ190" s="17" t="str">
        <f>IFERROR(AND(OR(AO1:AQ189,$BK190)=TRUE,IF(SEARCH(AQ$1,$A190)&gt;0,TRUE,FALSE)),"")</f>
        <v/>
      </c>
      <c r="AR190" s="17" t="str">
        <f>IFERROR(AND(OR(AO1:AR189,$BK190)=TRUE,IF(SEARCH(AR$1,$A190)&gt;0,TRUE,FALSE)),"")</f>
        <v/>
      </c>
      <c r="AS190" s="17" t="str">
        <f>IFERROR(AND(OR(AO1:AS189,$BK190)=TRUE,IF(SEARCH(AS$1,$A190)&gt;0,TRUE,FALSE)),"")</f>
        <v/>
      </c>
      <c r="AT190" s="17" t="str">
        <f>IFERROR(AND(OR(AO1:AT189,$BK190)=TRUE,IF(SEARCH(AT$1,$A190)&gt;0,TRUE,FALSE)),"")</f>
        <v/>
      </c>
      <c r="AU190" s="17" t="str">
        <f>IFERROR(AND(OR(AO1:AU189,$BK190)=TRUE,IF(SEARCH(AU$1,$A190)&gt;0,TRUE,FALSE)),"")</f>
        <v/>
      </c>
      <c r="AV190" s="17" t="str">
        <f>IFERROR(AND(OR(AO1:AV189,$BK190)=TRUE,IF(SEARCH(AV$1,$A190)&gt;0,TRUE,FALSE)),"")</f>
        <v/>
      </c>
      <c r="AW190" s="17" t="str">
        <f>IFERROR(AND(OR(AO1:AW189,$BK190)=TRUE,IF(SEARCH(AW$1,$A190)&gt;0,TRUE,FALSE)),"")</f>
        <v/>
      </c>
      <c r="AX190" s="17" t="str">
        <f>IFERROR(AND(OR(AO1:AX189,$BK190)=TRUE,IF(SEARCH(AX$1,$A190)&gt;0,TRUE,FALSE)),"")</f>
        <v/>
      </c>
      <c r="AY190" s="17" t="str">
        <f>IFERROR(AND(OR(AO1:AY189,$BK190)=TRUE,IF(SEARCH(AY$1,$A190)&gt;0,TRUE,FALSE)),"")</f>
        <v/>
      </c>
      <c r="AZ190" s="17" t="str">
        <f>IFERROR(AND(OR(AO1:AZ189,$BK190)=TRUE,IF(SEARCH(AZ$1,$A190)&gt;0,TRUE,FALSE)),"")</f>
        <v/>
      </c>
      <c r="BA190" s="17" t="str">
        <f>IFERROR(AND(OR(AO1:BA189,$BK190)=TRUE,IF(SEARCH(BA$1,$A190)&gt;0,TRUE,FALSE)),"")</f>
        <v/>
      </c>
      <c r="BB190" s="17" t="str">
        <f>IFERROR(AND(OR(AO1:BB189,$BK190)=TRUE,IF(SEARCH(BB$1,$A190)&gt;0,TRUE,FALSE)),"")</f>
        <v/>
      </c>
      <c r="BC190" s="17" t="str">
        <f>IFERROR(AND(OR(AO1:BC189,$BK190)=TRUE,IF(SEARCH(BC$1,$A190)&gt;0,TRUE,FALSE)),"")</f>
        <v/>
      </c>
      <c r="BD190" s="17" t="str">
        <f>IFERROR(AND(OR(AO1:BD189,$BK190)=TRUE,IF(SEARCH(BD$1,$A190)&gt;0,TRUE,FALSE)),"")</f>
        <v/>
      </c>
      <c r="BE190" s="17" t="str">
        <f>IFERROR(AND(OR(AO1:BE189,$BK190)=TRUE,IF(SEARCH(BE$1,$A190)&gt;0,TRUE,FALSE)),"")</f>
        <v/>
      </c>
      <c r="BF190" s="17" t="str">
        <f>IFERROR(AND(OR(AO1:BF189,$BK190)=TRUE,IF(SEARCH(BF$1,$A190)&gt;0,TRUE,FALSE)),"")</f>
        <v/>
      </c>
      <c r="BG190" s="17" t="str">
        <f>IFERROR(AND(OR(AO1:BG189,$BK190)=TRUE,IF(SEARCH(BG$1,$A190)&gt;0,TRUE,FALSE)),"")</f>
        <v/>
      </c>
      <c r="BH190" s="17" t="str">
        <f>IFERROR(AND(OR(AO1:BH189,$BK190)=TRUE,IF(SEARCH(BH$1,$A190)&gt;0,TRUE,FALSE)),"")</f>
        <v/>
      </c>
      <c r="BI190" s="17">
        <f t="shared" si="10"/>
        <v>0</v>
      </c>
      <c r="BJ190" s="17" t="b">
        <f t="shared" si="11"/>
        <v>0</v>
      </c>
      <c r="BK190" s="17" t="b">
        <f t="shared" si="12"/>
        <v>0</v>
      </c>
      <c r="BL190" s="17" t="b">
        <f t="shared" si="13"/>
        <v>0</v>
      </c>
      <c r="BM190" s="17" t="b">
        <f>IF(D190&gt;INDEX('Overview (RESPONSES REQUIRED)'!$F$60:$F$63,MATCH(E190,'Overview (RESPONSES REQUIRED)'!$B$60:$B$63,0)),FALSE,TRUE)</f>
        <v>0</v>
      </c>
      <c r="BN190" s="17" t="b">
        <f>IF(INDEX('Overview (RESPONSES REQUIRED)'!$D$60:$D$63,MATCH(E190,'Overview (RESPONSES REQUIRED)'!$B$60:$B$63,0)) = "Y", TRUE, FALSE)</f>
        <v>0</v>
      </c>
      <c r="BO190" s="17" t="str">
        <f t="shared" si="14"/>
        <v>N</v>
      </c>
    </row>
    <row r="191" spans="1:67" ht="15" x14ac:dyDescent="0.15">
      <c r="A191" s="17" t="s">
        <v>2614</v>
      </c>
      <c r="B191" s="17">
        <v>2</v>
      </c>
      <c r="C191" s="17">
        <v>2</v>
      </c>
      <c r="D191" s="17">
        <v>6</v>
      </c>
      <c r="E191" s="17" t="s">
        <v>2424</v>
      </c>
      <c r="F191" s="17" t="str">
        <f>IF('ENDC-NRCA'!S194="Y", "Y", IF('ENDC-NRCA'!S194="N", "N", 0))</f>
        <v>N</v>
      </c>
      <c r="G191" s="17" t="str">
        <f>IFERROR(AND(OR(G1:H190,$BK191)=TRUE,IF(SEARCH(G$1,$A191)&gt;0,TRUE,FALSE)),"")</f>
        <v/>
      </c>
      <c r="H191" s="17" t="str">
        <f>IFERROR(AND(OR(H1:H190,$BK191)=TRUE,IF(SEARCH(H$1,$A191)&gt;0,TRUE,FALSE)),"")</f>
        <v/>
      </c>
      <c r="I191" s="17" t="str">
        <f>IFERROR(AND(OR(I1:L190,$BK191)=TRUE,IF(SEARCH(I$1,$A191)&gt;0,TRUE,FALSE)),"")</f>
        <v/>
      </c>
      <c r="J191" s="17" t="str">
        <f>IFERROR(AND(OR(J1:L190,$BK191)=TRUE,IF(SEARCH(J$1,$A191)&gt;0,TRUE,FALSE)),"")</f>
        <v/>
      </c>
      <c r="K191" s="17" t="b">
        <f>IFERROR(AND(OR(K1:L190,$BK191)=TRUE,IF(SEARCH(K$1,$A191)&gt;0,TRUE,FALSE)),"")</f>
        <v>0</v>
      </c>
      <c r="L191" s="17" t="str">
        <f>IFERROR(AND(OR(L1:L190,$BK191)=TRUE,IF(SEARCH(L$1,$A191)&gt;0,TRUE,FALSE)),"")</f>
        <v/>
      </c>
      <c r="M191" s="17" t="b">
        <f>IFERROR(AND(OR(M1:M190,$BK191)=TRUE,IF(SEARCH(M$1,$A191)&gt;0,TRUE,FALSE)),"")</f>
        <v>0</v>
      </c>
      <c r="N191" s="17" t="b">
        <f>IFERROR(AND(OR(N1:Q190,$BK191)=TRUE,IF(SEARCH(N$1,$A191)&gt;0,TRUE,FALSE)),"")</f>
        <v>0</v>
      </c>
      <c r="O191" s="17" t="str">
        <f>IFERROR(AND(OR(O1:Q190,$BK191)=TRUE,IF(SEARCH(O$1,$A191)&gt;0,TRUE,FALSE)),"")</f>
        <v/>
      </c>
      <c r="P191" s="17" t="str">
        <f>IFERROR(AND(OR(P1:Q190,$BK191)=TRUE,IF(SEARCH(P$1,$A191)&gt;0,TRUE,FALSE)),"")</f>
        <v/>
      </c>
      <c r="Q191" s="17" t="str">
        <f>IFERROR(AND(OR(Q1:Q190,$BK191)=TRUE,IF(SEARCH(Q$1,$A191)&gt;0,TRUE,FALSE)),"")</f>
        <v/>
      </c>
      <c r="R191" s="17" t="str">
        <f>IFERROR(AND(OR(R1:S190,$BK191)=TRUE,IF(SEARCH(R$1,$A191)&gt;0,TRUE,FALSE)),"")</f>
        <v/>
      </c>
      <c r="S191" s="17" t="str">
        <f>IFERROR(AND(OR(S1:S190,$BK191)=TRUE,IF(SEARCH(S$1,$A191)&gt;0,TRUE,FALSE)),"")</f>
        <v/>
      </c>
      <c r="T191" s="17" t="str">
        <f>IFERROR(AND(OR(T1:T190,$BK191)=TRUE,IF(SEARCH(T$1,$A191)&gt;0,TRUE,FALSE)),"")</f>
        <v/>
      </c>
      <c r="U191" s="17" t="str">
        <f>IFERROR(AND(OR(U1:V190,$BK191)=TRUE,IF(SEARCH(U$1,$A191)&gt;0,TRUE,FALSE)),"")</f>
        <v/>
      </c>
      <c r="V191" s="17" t="str">
        <f>IFERROR(AND(OR(V1:V190,$BK191)=TRUE,IF(SEARCH(V$1,$A191)&gt;0,TRUE,FALSE)),"")</f>
        <v/>
      </c>
      <c r="W191" s="17" t="str">
        <f>IFERROR(AND(OR(W1:Z190,$BK191)=TRUE,IF(SEARCH(W$1,$A191)&gt;0,TRUE,FALSE)),"")</f>
        <v/>
      </c>
      <c r="X191" s="17" t="str">
        <f>IFERROR(AND(OR(X1:Z190,$BK191)=TRUE,IF(SEARCH(X$1,$A191)&gt;0,TRUE,FALSE)),"")</f>
        <v/>
      </c>
      <c r="Y191" s="17" t="str">
        <f>IFERROR(AND(OR(Y1:Z190,$BK191)=TRUE,IF(SEARCH(Y$1,$A191)&gt;0,TRUE,FALSE)),"")</f>
        <v/>
      </c>
      <c r="Z191" s="17" t="str">
        <f>IFERROR(AND(OR(Z1:Z190,$BK191)=TRUE,IF(SEARCH(Z$1,$A191)&gt;0,TRUE,FALSE)),"")</f>
        <v/>
      </c>
      <c r="AA191" s="17" t="b">
        <f>IFERROR(AND(OR(AA1:AA190,$BK191)=TRUE,IF(SEARCH(AA$1,$A191)&gt;0,TRUE,FALSE)),"")</f>
        <v>0</v>
      </c>
      <c r="AB191" s="17" t="str">
        <f>IFERROR(AND(OR(AB1:AE190,$BK191)=TRUE,IF(SEARCH(AB$1,$A191)&gt;0,TRUE,FALSE)),"")</f>
        <v/>
      </c>
      <c r="AC191" s="17" t="str">
        <f>IFERROR(AND(OR(AC1:AE190,$BK191)=TRUE,IF(SEARCH(AC$1,$A191)&gt;0,TRUE,FALSE)),"")</f>
        <v/>
      </c>
      <c r="AD191" s="17" t="str">
        <f>IFERROR(AND(OR(AD1:AE190,$BK191)=TRUE,IF(SEARCH(AD$1,$A191)&gt;0,TRUE,FALSE)),"")</f>
        <v/>
      </c>
      <c r="AE191" s="17" t="str">
        <f>IFERROR(AND(OR(AE1:AE190,$BK191)=TRUE,IF(SEARCH(AE$1,$A191)&gt;0,TRUE,FALSE)),"")</f>
        <v/>
      </c>
      <c r="AF191" s="17" t="str">
        <f>IFERROR(AND(OR(AF1:AG190,$BK191)=TRUE,IF(SEARCH(AF$1,$A191)&gt;0,TRUE,FALSE)),"")</f>
        <v/>
      </c>
      <c r="AG191" s="17" t="str">
        <f>IFERROR(AND(OR(AG1:AG190,$BK191)=TRUE,IF(SEARCH(AG$1,$A191)&gt;0,TRUE,FALSE)),"")</f>
        <v/>
      </c>
      <c r="AH191" s="17" t="str">
        <f>IFERROR(AND(OR(AH1:AH190,$BK191)=TRUE,IF(SEARCH(AH$1,$A191)&gt;0,TRUE,FALSE)),"")</f>
        <v/>
      </c>
      <c r="AI191" s="17" t="b">
        <f>IFERROR(AND(OR(AI1:AL190,$BK191)=TRUE,IF(SEARCH(AI$1,$A191)&gt;0,TRUE,FALSE)),"")</f>
        <v>0</v>
      </c>
      <c r="AJ191" s="17" t="str">
        <f>IFERROR(AND(OR(AJ1:AL190,$BK191)=TRUE,IF(SEARCH(AJ$1,$A191)&gt;0,TRUE,FALSE)),"")</f>
        <v/>
      </c>
      <c r="AK191" s="17" t="str">
        <f>IFERROR(AND(OR(AK1:AL190,$BK191)=TRUE,IF(SEARCH(AK$1,$A191)&gt;0,TRUE,FALSE)),"")</f>
        <v/>
      </c>
      <c r="AL191" s="17" t="str">
        <f>IFERROR(AND(OR(AL1:AL190,$BK191)=TRUE,IF(SEARCH(AL$1,$A191)&gt;0,TRUE,FALSE)),"")</f>
        <v/>
      </c>
      <c r="AM191" s="17" t="str">
        <f>IFERROR(AND(OR(AM1:AO190,$BK191)=TRUE,IF(SEARCH(AM$1,$A191)&gt;0,TRUE,FALSE)),"")</f>
        <v/>
      </c>
      <c r="AN191" s="17" t="str">
        <f>IFERROR(AND(OR(AN1:AO190,$BK191)=TRUE,IF(SEARCH(AN$1,$A191)&gt;0,TRUE,FALSE)),"")</f>
        <v/>
      </c>
      <c r="AO191" s="17" t="str">
        <f>IFERROR(AND(OR(AO1:AO190,$BK191)=TRUE,IF(SEARCH(AO$1,$A191)&gt;0,TRUE,FALSE)),"")</f>
        <v/>
      </c>
      <c r="AP191" s="17" t="str">
        <f>IFERROR(AND(OR(AO1:AP190,$BK191)=TRUE,IF(SEARCH(AP$1,$A191)&gt;0,TRUE,FALSE)),"")</f>
        <v/>
      </c>
      <c r="AQ191" s="17" t="str">
        <f>IFERROR(AND(OR(AO1:AQ190,$BK191)=TRUE,IF(SEARCH(AQ$1,$A191)&gt;0,TRUE,FALSE)),"")</f>
        <v/>
      </c>
      <c r="AR191" s="17" t="str">
        <f>IFERROR(AND(OR(AO1:AR190,$BK191)=TRUE,IF(SEARCH(AR$1,$A191)&gt;0,TRUE,FALSE)),"")</f>
        <v/>
      </c>
      <c r="AS191" s="17" t="str">
        <f>IFERROR(AND(OR(AO1:AS190,$BK191)=TRUE,IF(SEARCH(AS$1,$A191)&gt;0,TRUE,FALSE)),"")</f>
        <v/>
      </c>
      <c r="AT191" s="17" t="str">
        <f>IFERROR(AND(OR(AO1:AT190,$BK191)=TRUE,IF(SEARCH(AT$1,$A191)&gt;0,TRUE,FALSE)),"")</f>
        <v/>
      </c>
      <c r="AU191" s="17" t="str">
        <f>IFERROR(AND(OR(AO1:AU190,$BK191)=TRUE,IF(SEARCH(AU$1,$A191)&gt;0,TRUE,FALSE)),"")</f>
        <v/>
      </c>
      <c r="AV191" s="17" t="str">
        <f>IFERROR(AND(OR(AO1:AV190,$BK191)=TRUE,IF(SEARCH(AV$1,$A191)&gt;0,TRUE,FALSE)),"")</f>
        <v/>
      </c>
      <c r="AW191" s="17" t="str">
        <f>IFERROR(AND(OR(AO1:AW190,$BK191)=TRUE,IF(SEARCH(AW$1,$A191)&gt;0,TRUE,FALSE)),"")</f>
        <v/>
      </c>
      <c r="AX191" s="17" t="str">
        <f>IFERROR(AND(OR(AO1:AX190,$BK191)=TRUE,IF(SEARCH(AX$1,$A191)&gt;0,TRUE,FALSE)),"")</f>
        <v/>
      </c>
      <c r="AY191" s="17" t="str">
        <f>IFERROR(AND(OR(AO1:AY190,$BK191)=TRUE,IF(SEARCH(AY$1,$A191)&gt;0,TRUE,FALSE)),"")</f>
        <v/>
      </c>
      <c r="AZ191" s="17" t="str">
        <f>IFERROR(AND(OR(AO1:AZ190,$BK191)=TRUE,IF(SEARCH(AZ$1,$A191)&gt;0,TRUE,FALSE)),"")</f>
        <v/>
      </c>
      <c r="BA191" s="17" t="str">
        <f>IFERROR(AND(OR(AO1:BA190,$BK191)=TRUE,IF(SEARCH(BA$1,$A191)&gt;0,TRUE,FALSE)),"")</f>
        <v/>
      </c>
      <c r="BB191" s="17" t="str">
        <f>IFERROR(AND(OR(AO1:BB190,$BK191)=TRUE,IF(SEARCH(BB$1,$A191)&gt;0,TRUE,FALSE)),"")</f>
        <v/>
      </c>
      <c r="BC191" s="17" t="str">
        <f>IFERROR(AND(OR(AO1:BC190,$BK191)=TRUE,IF(SEARCH(BC$1,$A191)&gt;0,TRUE,FALSE)),"")</f>
        <v/>
      </c>
      <c r="BD191" s="17" t="str">
        <f>IFERROR(AND(OR(AO1:BD190,$BK191)=TRUE,IF(SEARCH(BD$1,$A191)&gt;0,TRUE,FALSE)),"")</f>
        <v/>
      </c>
      <c r="BE191" s="17" t="str">
        <f>IFERROR(AND(OR(AO1:BE190,$BK191)=TRUE,IF(SEARCH(BE$1,$A191)&gt;0,TRUE,FALSE)),"")</f>
        <v/>
      </c>
      <c r="BF191" s="17" t="str">
        <f>IFERROR(AND(OR(AO1:BF190,$BK191)=TRUE,IF(SEARCH(BF$1,$A191)&gt;0,TRUE,FALSE)),"")</f>
        <v/>
      </c>
      <c r="BG191" s="17" t="str">
        <f>IFERROR(AND(OR(AO1:BG190,$BK191)=TRUE,IF(SEARCH(BG$1,$A191)&gt;0,TRUE,FALSE)),"")</f>
        <v/>
      </c>
      <c r="BH191" s="17" t="str">
        <f>IFERROR(AND(OR(AO1:BH190,$BK191)=TRUE,IF(SEARCH(BH$1,$A191)&gt;0,TRUE,FALSE)),"")</f>
        <v/>
      </c>
      <c r="BI191" s="17">
        <f t="shared" si="10"/>
        <v>0</v>
      </c>
      <c r="BJ191" s="17" t="b">
        <f t="shared" si="11"/>
        <v>0</v>
      </c>
      <c r="BK191" s="17" t="b">
        <f t="shared" si="12"/>
        <v>0</v>
      </c>
      <c r="BL191" s="17" t="b">
        <f t="shared" si="13"/>
        <v>0</v>
      </c>
      <c r="BM191" s="17" t="b">
        <f>IF(D191&gt;INDEX('Overview (RESPONSES REQUIRED)'!$F$60:$F$63,MATCH(E191,'Overview (RESPONSES REQUIRED)'!$B$60:$B$63,0)),FALSE,TRUE)</f>
        <v>0</v>
      </c>
      <c r="BN191" s="17" t="b">
        <f>IF(INDEX('Overview (RESPONSES REQUIRED)'!$D$60:$D$63,MATCH(E191,'Overview (RESPONSES REQUIRED)'!$B$60:$B$63,0)) = "Y", TRUE, FALSE)</f>
        <v>0</v>
      </c>
      <c r="BO191" s="17" t="str">
        <f t="shared" si="14"/>
        <v>N</v>
      </c>
    </row>
    <row r="192" spans="1:67" ht="15" x14ac:dyDescent="0.15">
      <c r="A192" s="17" t="s">
        <v>2615</v>
      </c>
      <c r="B192" s="17">
        <v>2</v>
      </c>
      <c r="C192" s="17">
        <v>2</v>
      </c>
      <c r="D192" s="17">
        <v>6</v>
      </c>
      <c r="E192" s="17" t="s">
        <v>2458</v>
      </c>
      <c r="F192" s="17" t="str">
        <f>IF('ENDC-NRCA'!S195="Y", "Y", IF('ENDC-NRCA'!S195="N", "N", 0))</f>
        <v>N</v>
      </c>
      <c r="G192" s="17" t="b">
        <f>IFERROR(AND(OR(G1:H191,$BK192)=TRUE,IF(SEARCH(G$1,$A192)&gt;0,TRUE,FALSE)),"")</f>
        <v>0</v>
      </c>
      <c r="H192" s="17" t="str">
        <f>IFERROR(AND(OR(H1:H191,$BK192)=TRUE,IF(SEARCH(H$1,$A192)&gt;0,TRUE,FALSE)),"")</f>
        <v/>
      </c>
      <c r="I192" s="17" t="str">
        <f>IFERROR(AND(OR(I1:L191,$BK192)=TRUE,IF(SEARCH(I$1,$A192)&gt;0,TRUE,FALSE)),"")</f>
        <v/>
      </c>
      <c r="J192" s="17" t="str">
        <f>IFERROR(AND(OR(J1:L191,$BK192)=TRUE,IF(SEARCH(J$1,$A192)&gt;0,TRUE,FALSE)),"")</f>
        <v/>
      </c>
      <c r="K192" s="17" t="b">
        <f>IFERROR(AND(OR(K1:L191,$BK192)=TRUE,IF(SEARCH(K$1,$A192)&gt;0,TRUE,FALSE)),"")</f>
        <v>0</v>
      </c>
      <c r="L192" s="17" t="str">
        <f>IFERROR(AND(OR(L1:L191,$BK192)=TRUE,IF(SEARCH(L$1,$A192)&gt;0,TRUE,FALSE)),"")</f>
        <v/>
      </c>
      <c r="M192" s="17" t="str">
        <f>IFERROR(AND(OR(M1:M191,$BK192)=TRUE,IF(SEARCH(M$1,$A192)&gt;0,TRUE,FALSE)),"")</f>
        <v/>
      </c>
      <c r="N192" s="17" t="str">
        <f>IFERROR(AND(OR(N1:Q191,$BK192)=TRUE,IF(SEARCH(N$1,$A192)&gt;0,TRUE,FALSE)),"")</f>
        <v/>
      </c>
      <c r="O192" s="17" t="str">
        <f>IFERROR(AND(OR(O1:Q191,$BK192)=TRUE,IF(SEARCH(O$1,$A192)&gt;0,TRUE,FALSE)),"")</f>
        <v/>
      </c>
      <c r="P192" s="17" t="str">
        <f>IFERROR(AND(OR(P1:Q191,$BK192)=TRUE,IF(SEARCH(P$1,$A192)&gt;0,TRUE,FALSE)),"")</f>
        <v/>
      </c>
      <c r="Q192" s="17" t="str">
        <f>IFERROR(AND(OR(Q1:Q191,$BK192)=TRUE,IF(SEARCH(Q$1,$A192)&gt;0,TRUE,FALSE)),"")</f>
        <v/>
      </c>
      <c r="R192" s="17" t="b">
        <f>IFERROR(AND(OR(R1:S191,$BK192)=TRUE,IF(SEARCH(R$1,$A192)&gt;0,TRUE,FALSE)),"")</f>
        <v>0</v>
      </c>
      <c r="S192" s="17" t="str">
        <f>IFERROR(AND(OR(S1:S191,$BK192)=TRUE,IF(SEARCH(S$1,$A192)&gt;0,TRUE,FALSE)),"")</f>
        <v/>
      </c>
      <c r="T192" s="17" t="str">
        <f>IFERROR(AND(OR(T1:T191,$BK192)=TRUE,IF(SEARCH(T$1,$A192)&gt;0,TRUE,FALSE)),"")</f>
        <v/>
      </c>
      <c r="U192" s="17" t="str">
        <f>IFERROR(AND(OR(U1:V191,$BK192)=TRUE,IF(SEARCH(U$1,$A192)&gt;0,TRUE,FALSE)),"")</f>
        <v/>
      </c>
      <c r="V192" s="17" t="str">
        <f>IFERROR(AND(OR(V1:V191,$BK192)=TRUE,IF(SEARCH(V$1,$A192)&gt;0,TRUE,FALSE)),"")</f>
        <v/>
      </c>
      <c r="W192" s="17" t="str">
        <f>IFERROR(AND(OR(W1:Z191,$BK192)=TRUE,IF(SEARCH(W$1,$A192)&gt;0,TRUE,FALSE)),"")</f>
        <v/>
      </c>
      <c r="X192" s="17" t="str">
        <f>IFERROR(AND(OR(X1:Z191,$BK192)=TRUE,IF(SEARCH(X$1,$A192)&gt;0,TRUE,FALSE)),"")</f>
        <v/>
      </c>
      <c r="Y192" s="17" t="str">
        <f>IFERROR(AND(OR(Y1:Z191,$BK192)=TRUE,IF(SEARCH(Y$1,$A192)&gt;0,TRUE,FALSE)),"")</f>
        <v/>
      </c>
      <c r="Z192" s="17" t="str">
        <f>IFERROR(AND(OR(Z1:Z191,$BK192)=TRUE,IF(SEARCH(Z$1,$A192)&gt;0,TRUE,FALSE)),"")</f>
        <v/>
      </c>
      <c r="AA192" s="17" t="str">
        <f>IFERROR(AND(OR(AA1:AA191,$BK192)=TRUE,IF(SEARCH(AA$1,$A192)&gt;0,TRUE,FALSE)),"")</f>
        <v/>
      </c>
      <c r="AB192" s="17" t="str">
        <f>IFERROR(AND(OR(AB1:AE191,$BK192)=TRUE,IF(SEARCH(AB$1,$A192)&gt;0,TRUE,FALSE)),"")</f>
        <v/>
      </c>
      <c r="AC192" s="17" t="str">
        <f>IFERROR(AND(OR(AC1:AE191,$BK192)=TRUE,IF(SEARCH(AC$1,$A192)&gt;0,TRUE,FALSE)),"")</f>
        <v/>
      </c>
      <c r="AD192" s="17" t="str">
        <f>IFERROR(AND(OR(AD1:AE191,$BK192)=TRUE,IF(SEARCH(AD$1,$A192)&gt;0,TRUE,FALSE)),"")</f>
        <v/>
      </c>
      <c r="AE192" s="17" t="str">
        <f>IFERROR(AND(OR(AE1:AE191,$BK192)=TRUE,IF(SEARCH(AE$1,$A192)&gt;0,TRUE,FALSE)),"")</f>
        <v/>
      </c>
      <c r="AF192" s="17" t="b">
        <f>IFERROR(AND(OR(AF1:AG191,$BK192)=TRUE,IF(SEARCH(AF$1,$A192)&gt;0,TRUE,FALSE)),"")</f>
        <v>0</v>
      </c>
      <c r="AG192" s="17" t="str">
        <f>IFERROR(AND(OR(AG1:AG191,$BK192)=TRUE,IF(SEARCH(AG$1,$A192)&gt;0,TRUE,FALSE)),"")</f>
        <v/>
      </c>
      <c r="AH192" s="17" t="str">
        <f>IFERROR(AND(OR(AH1:AH191,$BK192)=TRUE,IF(SEARCH(AH$1,$A192)&gt;0,TRUE,FALSE)),"")</f>
        <v/>
      </c>
      <c r="AI192" s="17" t="b">
        <f>IFERROR(AND(OR(AI1:AL191,$BK192)=TRUE,IF(SEARCH(AI$1,$A192)&gt;0,TRUE,FALSE)),"")</f>
        <v>0</v>
      </c>
      <c r="AJ192" s="17" t="str">
        <f>IFERROR(AND(OR(AJ1:AL191,$BK192)=TRUE,IF(SEARCH(AJ$1,$A192)&gt;0,TRUE,FALSE)),"")</f>
        <v/>
      </c>
      <c r="AK192" s="17" t="str">
        <f>IFERROR(AND(OR(AK1:AL191,$BK192)=TRUE,IF(SEARCH(AK$1,$A192)&gt;0,TRUE,FALSE)),"")</f>
        <v/>
      </c>
      <c r="AL192" s="17" t="str">
        <f>IFERROR(AND(OR(AL1:AL191,$BK192)=TRUE,IF(SEARCH(AL$1,$A192)&gt;0,TRUE,FALSE)),"")</f>
        <v/>
      </c>
      <c r="AM192" s="17" t="str">
        <f>IFERROR(AND(OR(AM1:AO191,$BK192)=TRUE,IF(SEARCH(AM$1,$A192)&gt;0,TRUE,FALSE)),"")</f>
        <v/>
      </c>
      <c r="AN192" s="17" t="str">
        <f>IFERROR(AND(OR(AN1:AO191,$BK192)=TRUE,IF(SEARCH(AN$1,$A192)&gt;0,TRUE,FALSE)),"")</f>
        <v/>
      </c>
      <c r="AO192" s="17" t="str">
        <f>IFERROR(AND(OR(AO1:AO191,$BK192)=TRUE,IF(SEARCH(AO$1,$A192)&gt;0,TRUE,FALSE)),"")</f>
        <v/>
      </c>
      <c r="AP192" s="17" t="str">
        <f>IFERROR(AND(OR(AO1:AP191,$BK192)=TRUE,IF(SEARCH(AP$1,$A192)&gt;0,TRUE,FALSE)),"")</f>
        <v/>
      </c>
      <c r="AQ192" s="17" t="str">
        <f>IFERROR(AND(OR(AO1:AQ191,$BK192)=TRUE,IF(SEARCH(AQ$1,$A192)&gt;0,TRUE,FALSE)),"")</f>
        <v/>
      </c>
      <c r="AR192" s="17" t="str">
        <f>IFERROR(AND(OR(AO1:AR191,$BK192)=TRUE,IF(SEARCH(AR$1,$A192)&gt;0,TRUE,FALSE)),"")</f>
        <v/>
      </c>
      <c r="AS192" s="17" t="str">
        <f>IFERROR(AND(OR(AO1:AS191,$BK192)=TRUE,IF(SEARCH(AS$1,$A192)&gt;0,TRUE,FALSE)),"")</f>
        <v/>
      </c>
      <c r="AT192" s="17" t="str">
        <f>IFERROR(AND(OR(AO1:AT191,$BK192)=TRUE,IF(SEARCH(AT$1,$A192)&gt;0,TRUE,FALSE)),"")</f>
        <v/>
      </c>
      <c r="AU192" s="17" t="str">
        <f>IFERROR(AND(OR(AO1:AU191,$BK192)=TRUE,IF(SEARCH(AU$1,$A192)&gt;0,TRUE,FALSE)),"")</f>
        <v/>
      </c>
      <c r="AV192" s="17" t="str">
        <f>IFERROR(AND(OR(AO1:AV191,$BK192)=TRUE,IF(SEARCH(AV$1,$A192)&gt;0,TRUE,FALSE)),"")</f>
        <v/>
      </c>
      <c r="AW192" s="17" t="str">
        <f>IFERROR(AND(OR(AO1:AW191,$BK192)=TRUE,IF(SEARCH(AW$1,$A192)&gt;0,TRUE,FALSE)),"")</f>
        <v/>
      </c>
      <c r="AX192" s="17" t="str">
        <f>IFERROR(AND(OR(AO1:AX191,$BK192)=TRUE,IF(SEARCH(AX$1,$A192)&gt;0,TRUE,FALSE)),"")</f>
        <v/>
      </c>
      <c r="AY192" s="17" t="str">
        <f>IFERROR(AND(OR(AO1:AY191,$BK192)=TRUE,IF(SEARCH(AY$1,$A192)&gt;0,TRUE,FALSE)),"")</f>
        <v/>
      </c>
      <c r="AZ192" s="17" t="str">
        <f>IFERROR(AND(OR(AO1:AZ191,$BK192)=TRUE,IF(SEARCH(AZ$1,$A192)&gt;0,TRUE,FALSE)),"")</f>
        <v/>
      </c>
      <c r="BA192" s="17" t="str">
        <f>IFERROR(AND(OR(AO1:BA191,$BK192)=TRUE,IF(SEARCH(BA$1,$A192)&gt;0,TRUE,FALSE)),"")</f>
        <v/>
      </c>
      <c r="BB192" s="17" t="str">
        <f>IFERROR(AND(OR(AO1:BB191,$BK192)=TRUE,IF(SEARCH(BB$1,$A192)&gt;0,TRUE,FALSE)),"")</f>
        <v/>
      </c>
      <c r="BC192" s="17" t="str">
        <f>IFERROR(AND(OR(AO1:BC191,$BK192)=TRUE,IF(SEARCH(BC$1,$A192)&gt;0,TRUE,FALSE)),"")</f>
        <v/>
      </c>
      <c r="BD192" s="17" t="str">
        <f>IFERROR(AND(OR(AO1:BD191,$BK192)=TRUE,IF(SEARCH(BD$1,$A192)&gt;0,TRUE,FALSE)),"")</f>
        <v/>
      </c>
      <c r="BE192" s="17" t="str">
        <f>IFERROR(AND(OR(AO1:BE191,$BK192)=TRUE,IF(SEARCH(BE$1,$A192)&gt;0,TRUE,FALSE)),"")</f>
        <v/>
      </c>
      <c r="BF192" s="17" t="str">
        <f>IFERROR(AND(OR(AO1:BF191,$BK192)=TRUE,IF(SEARCH(BF$1,$A192)&gt;0,TRUE,FALSE)),"")</f>
        <v/>
      </c>
      <c r="BG192" s="17" t="str">
        <f>IFERROR(AND(OR(AO1:BG191,$BK192)=TRUE,IF(SEARCH(BG$1,$A192)&gt;0,TRUE,FALSE)),"")</f>
        <v/>
      </c>
      <c r="BH192" s="17" t="str">
        <f>IFERROR(AND(OR(AO1:BH191,$BK192)=TRUE,IF(SEARCH(BH$1,$A192)&gt;0,TRUE,FALSE)),"")</f>
        <v/>
      </c>
      <c r="BI192" s="17">
        <f t="shared" si="10"/>
        <v>0</v>
      </c>
      <c r="BJ192" s="17" t="b">
        <f t="shared" si="11"/>
        <v>0</v>
      </c>
      <c r="BK192" s="17" t="b">
        <f t="shared" si="12"/>
        <v>0</v>
      </c>
      <c r="BL192" s="17" t="b">
        <f t="shared" si="13"/>
        <v>0</v>
      </c>
      <c r="BM192" s="17" t="b">
        <f>IF(D192&gt;INDEX('Overview (RESPONSES REQUIRED)'!$F$60:$F$63,MATCH(E192,'Overview (RESPONSES REQUIRED)'!$B$60:$B$63,0)),FALSE,TRUE)</f>
        <v>0</v>
      </c>
      <c r="BN192" s="17" t="b">
        <f>IF(INDEX('Overview (RESPONSES REQUIRED)'!$D$60:$D$63,MATCH(E192,'Overview (RESPONSES REQUIRED)'!$B$60:$B$63,0)) = "Y", TRUE, FALSE)</f>
        <v>0</v>
      </c>
      <c r="BO192" s="17" t="str">
        <f t="shared" si="14"/>
        <v>N</v>
      </c>
    </row>
    <row r="193" spans="1:67" ht="15" x14ac:dyDescent="0.15">
      <c r="A193" s="17" t="s">
        <v>2616</v>
      </c>
      <c r="B193" s="17">
        <v>2</v>
      </c>
      <c r="C193" s="17">
        <v>2</v>
      </c>
      <c r="D193" s="17">
        <v>6</v>
      </c>
      <c r="E193" s="17" t="s">
        <v>2458</v>
      </c>
      <c r="F193" s="17" t="str">
        <f>IF('ENDC-NRCA'!S196="Y", "Y", IF('ENDC-NRCA'!S196="N", "N", 0))</f>
        <v>N</v>
      </c>
      <c r="G193" s="17" t="b">
        <f>IFERROR(AND(OR(G1:H192,$BK193)=TRUE,IF(SEARCH(G$1,$A193)&gt;0,TRUE,FALSE)),"")</f>
        <v>0</v>
      </c>
      <c r="H193" s="17" t="str">
        <f>IFERROR(AND(OR(H1:H192,$BK193)=TRUE,IF(SEARCH(H$1,$A193)&gt;0,TRUE,FALSE)),"")</f>
        <v/>
      </c>
      <c r="I193" s="17" t="str">
        <f>IFERROR(AND(OR(I1:L192,$BK193)=TRUE,IF(SEARCH(I$1,$A193)&gt;0,TRUE,FALSE)),"")</f>
        <v/>
      </c>
      <c r="J193" s="17" t="str">
        <f>IFERROR(AND(OR(J1:L192,$BK193)=TRUE,IF(SEARCH(J$1,$A193)&gt;0,TRUE,FALSE)),"")</f>
        <v/>
      </c>
      <c r="K193" s="17" t="str">
        <f>IFERROR(AND(OR(K1:L192,$BK193)=TRUE,IF(SEARCH(K$1,$A193)&gt;0,TRUE,FALSE)),"")</f>
        <v/>
      </c>
      <c r="L193" s="17" t="str">
        <f>IFERROR(AND(OR(L1:L192,$BK193)=TRUE,IF(SEARCH(L$1,$A193)&gt;0,TRUE,FALSE)),"")</f>
        <v/>
      </c>
      <c r="M193" s="17" t="str">
        <f>IFERROR(AND(OR(M1:M192,$BK193)=TRUE,IF(SEARCH(M$1,$A193)&gt;0,TRUE,FALSE)),"")</f>
        <v/>
      </c>
      <c r="N193" s="17" t="str">
        <f>IFERROR(AND(OR(N1:Q192,$BK193)=TRUE,IF(SEARCH(N$1,$A193)&gt;0,TRUE,FALSE)),"")</f>
        <v/>
      </c>
      <c r="O193" s="17" t="str">
        <f>IFERROR(AND(OR(O1:Q192,$BK193)=TRUE,IF(SEARCH(O$1,$A193)&gt;0,TRUE,FALSE)),"")</f>
        <v/>
      </c>
      <c r="P193" s="17" t="b">
        <f>IFERROR(AND(OR(P1:Q192,$BK193)=TRUE,IF(SEARCH(P$1,$A193)&gt;0,TRUE,FALSE)),"")</f>
        <v>0</v>
      </c>
      <c r="Q193" s="17" t="str">
        <f>IFERROR(AND(OR(Q1:Q192,$BK193)=TRUE,IF(SEARCH(Q$1,$A193)&gt;0,TRUE,FALSE)),"")</f>
        <v/>
      </c>
      <c r="R193" s="17" t="b">
        <f>IFERROR(AND(OR(R1:S192,$BK193)=TRUE,IF(SEARCH(R$1,$A193)&gt;0,TRUE,FALSE)),"")</f>
        <v>0</v>
      </c>
      <c r="S193" s="17" t="str">
        <f>IFERROR(AND(OR(S1:S192,$BK193)=TRUE,IF(SEARCH(S$1,$A193)&gt;0,TRUE,FALSE)),"")</f>
        <v/>
      </c>
      <c r="T193" s="17" t="str">
        <f>IFERROR(AND(OR(T1:T192,$BK193)=TRUE,IF(SEARCH(T$1,$A193)&gt;0,TRUE,FALSE)),"")</f>
        <v/>
      </c>
      <c r="U193" s="17" t="str">
        <f>IFERROR(AND(OR(U1:V192,$BK193)=TRUE,IF(SEARCH(U$1,$A193)&gt;0,TRUE,FALSE)),"")</f>
        <v/>
      </c>
      <c r="V193" s="17" t="str">
        <f>IFERROR(AND(OR(V1:V192,$BK193)=TRUE,IF(SEARCH(V$1,$A193)&gt;0,TRUE,FALSE)),"")</f>
        <v/>
      </c>
      <c r="W193" s="17" t="str">
        <f>IFERROR(AND(OR(W1:Z192,$BK193)=TRUE,IF(SEARCH(W$1,$A193)&gt;0,TRUE,FALSE)),"")</f>
        <v/>
      </c>
      <c r="X193" s="17" t="str">
        <f>IFERROR(AND(OR(X1:Z192,$BK193)=TRUE,IF(SEARCH(X$1,$A193)&gt;0,TRUE,FALSE)),"")</f>
        <v/>
      </c>
      <c r="Y193" s="17" t="str">
        <f>IFERROR(AND(OR(Y1:Z192,$BK193)=TRUE,IF(SEARCH(Y$1,$A193)&gt;0,TRUE,FALSE)),"")</f>
        <v/>
      </c>
      <c r="Z193" s="17" t="str">
        <f>IFERROR(AND(OR(Z1:Z192,$BK193)=TRUE,IF(SEARCH(Z$1,$A193)&gt;0,TRUE,FALSE)),"")</f>
        <v/>
      </c>
      <c r="AA193" s="17" t="str">
        <f>IFERROR(AND(OR(AA1:AA192,$BK193)=TRUE,IF(SEARCH(AA$1,$A193)&gt;0,TRUE,FALSE)),"")</f>
        <v/>
      </c>
      <c r="AB193" s="17" t="str">
        <f>IFERROR(AND(OR(AB1:AE192,$BK193)=TRUE,IF(SEARCH(AB$1,$A193)&gt;0,TRUE,FALSE)),"")</f>
        <v/>
      </c>
      <c r="AC193" s="17" t="str">
        <f>IFERROR(AND(OR(AC1:AE192,$BK193)=TRUE,IF(SEARCH(AC$1,$A193)&gt;0,TRUE,FALSE)),"")</f>
        <v/>
      </c>
      <c r="AD193" s="17" t="str">
        <f>IFERROR(AND(OR(AD1:AE192,$BK193)=TRUE,IF(SEARCH(AD$1,$A193)&gt;0,TRUE,FALSE)),"")</f>
        <v/>
      </c>
      <c r="AE193" s="17" t="str">
        <f>IFERROR(AND(OR(AE1:AE192,$BK193)=TRUE,IF(SEARCH(AE$1,$A193)&gt;0,TRUE,FALSE)),"")</f>
        <v/>
      </c>
      <c r="AF193" s="17" t="b">
        <f>IFERROR(AND(OR(AF1:AG192,$BK193)=TRUE,IF(SEARCH(AF$1,$A193)&gt;0,TRUE,FALSE)),"")</f>
        <v>0</v>
      </c>
      <c r="AG193" s="17" t="str">
        <f>IFERROR(AND(OR(AG1:AG192,$BK193)=TRUE,IF(SEARCH(AG$1,$A193)&gt;0,TRUE,FALSE)),"")</f>
        <v/>
      </c>
      <c r="AH193" s="17" t="str">
        <f>IFERROR(AND(OR(AH1:AH192,$BK193)=TRUE,IF(SEARCH(AH$1,$A193)&gt;0,TRUE,FALSE)),"")</f>
        <v/>
      </c>
      <c r="AI193" s="17" t="b">
        <f>IFERROR(AND(OR(AI1:AL192,$BK193)=TRUE,IF(SEARCH(AI$1,$A193)&gt;0,TRUE,FALSE)),"")</f>
        <v>0</v>
      </c>
      <c r="AJ193" s="17" t="str">
        <f>IFERROR(AND(OR(AJ1:AL192,$BK193)=TRUE,IF(SEARCH(AJ$1,$A193)&gt;0,TRUE,FALSE)),"")</f>
        <v/>
      </c>
      <c r="AK193" s="17" t="str">
        <f>IFERROR(AND(OR(AK1:AL192,$BK193)=TRUE,IF(SEARCH(AK$1,$A193)&gt;0,TRUE,FALSE)),"")</f>
        <v/>
      </c>
      <c r="AL193" s="17" t="str">
        <f>IFERROR(AND(OR(AL1:AL192,$BK193)=TRUE,IF(SEARCH(AL$1,$A193)&gt;0,TRUE,FALSE)),"")</f>
        <v/>
      </c>
      <c r="AM193" s="17" t="str">
        <f>IFERROR(AND(OR(AM1:AO192,$BK193)=TRUE,IF(SEARCH(AM$1,$A193)&gt;0,TRUE,FALSE)),"")</f>
        <v/>
      </c>
      <c r="AN193" s="17" t="str">
        <f>IFERROR(AND(OR(AN1:AO192,$BK193)=TRUE,IF(SEARCH(AN$1,$A193)&gt;0,TRUE,FALSE)),"")</f>
        <v/>
      </c>
      <c r="AO193" s="17" t="str">
        <f>IFERROR(AND(OR(AO1:AO192,$BK193)=TRUE,IF(SEARCH(AO$1,$A193)&gt;0,TRUE,FALSE)),"")</f>
        <v/>
      </c>
      <c r="AP193" s="17" t="str">
        <f>IFERROR(AND(OR(AO1:AP192,$BK193)=TRUE,IF(SEARCH(AP$1,$A193)&gt;0,TRUE,FALSE)),"")</f>
        <v/>
      </c>
      <c r="AQ193" s="17" t="str">
        <f>IFERROR(AND(OR(AO1:AQ192,$BK193)=TRUE,IF(SEARCH(AQ$1,$A193)&gt;0,TRUE,FALSE)),"")</f>
        <v/>
      </c>
      <c r="AR193" s="17" t="str">
        <f>IFERROR(AND(OR(AO1:AR192,$BK193)=TRUE,IF(SEARCH(AR$1,$A193)&gt;0,TRUE,FALSE)),"")</f>
        <v/>
      </c>
      <c r="AS193" s="17" t="str">
        <f>IFERROR(AND(OR(AO1:AS192,$BK193)=TRUE,IF(SEARCH(AS$1,$A193)&gt;0,TRUE,FALSE)),"")</f>
        <v/>
      </c>
      <c r="AT193" s="17" t="str">
        <f>IFERROR(AND(OR(AO1:AT192,$BK193)=TRUE,IF(SEARCH(AT$1,$A193)&gt;0,TRUE,FALSE)),"")</f>
        <v/>
      </c>
      <c r="AU193" s="17" t="str">
        <f>IFERROR(AND(OR(AO1:AU192,$BK193)=TRUE,IF(SEARCH(AU$1,$A193)&gt;0,TRUE,FALSE)),"")</f>
        <v/>
      </c>
      <c r="AV193" s="17" t="str">
        <f>IFERROR(AND(OR(AO1:AV192,$BK193)=TRUE,IF(SEARCH(AV$1,$A193)&gt;0,TRUE,FALSE)),"")</f>
        <v/>
      </c>
      <c r="AW193" s="17" t="str">
        <f>IFERROR(AND(OR(AO1:AW192,$BK193)=TRUE,IF(SEARCH(AW$1,$A193)&gt;0,TRUE,FALSE)),"")</f>
        <v/>
      </c>
      <c r="AX193" s="17" t="str">
        <f>IFERROR(AND(OR(AO1:AX192,$BK193)=TRUE,IF(SEARCH(AX$1,$A193)&gt;0,TRUE,FALSE)),"")</f>
        <v/>
      </c>
      <c r="AY193" s="17" t="str">
        <f>IFERROR(AND(OR(AO1:AY192,$BK193)=TRUE,IF(SEARCH(AY$1,$A193)&gt;0,TRUE,FALSE)),"")</f>
        <v/>
      </c>
      <c r="AZ193" s="17" t="str">
        <f>IFERROR(AND(OR(AO1:AZ192,$BK193)=TRUE,IF(SEARCH(AZ$1,$A193)&gt;0,TRUE,FALSE)),"")</f>
        <v/>
      </c>
      <c r="BA193" s="17" t="str">
        <f>IFERROR(AND(OR(AO1:BA192,$BK193)=TRUE,IF(SEARCH(BA$1,$A193)&gt;0,TRUE,FALSE)),"")</f>
        <v/>
      </c>
      <c r="BB193" s="17" t="str">
        <f>IFERROR(AND(OR(AO1:BB192,$BK193)=TRUE,IF(SEARCH(BB$1,$A193)&gt;0,TRUE,FALSE)),"")</f>
        <v/>
      </c>
      <c r="BC193" s="17" t="str">
        <f>IFERROR(AND(OR(AO1:BC192,$BK193)=TRUE,IF(SEARCH(BC$1,$A193)&gt;0,TRUE,FALSE)),"")</f>
        <v/>
      </c>
      <c r="BD193" s="17" t="str">
        <f>IFERROR(AND(OR(AO1:BD192,$BK193)=TRUE,IF(SEARCH(BD$1,$A193)&gt;0,TRUE,FALSE)),"")</f>
        <v/>
      </c>
      <c r="BE193" s="17" t="str">
        <f>IFERROR(AND(OR(AO1:BE192,$BK193)=TRUE,IF(SEARCH(BE$1,$A193)&gt;0,TRUE,FALSE)),"")</f>
        <v/>
      </c>
      <c r="BF193" s="17" t="str">
        <f>IFERROR(AND(OR(AO1:BF192,$BK193)=TRUE,IF(SEARCH(BF$1,$A193)&gt;0,TRUE,FALSE)),"")</f>
        <v/>
      </c>
      <c r="BG193" s="17" t="str">
        <f>IFERROR(AND(OR(AO1:BG192,$BK193)=TRUE,IF(SEARCH(BG$1,$A193)&gt;0,TRUE,FALSE)),"")</f>
        <v/>
      </c>
      <c r="BH193" s="17" t="str">
        <f>IFERROR(AND(OR(AO1:BH192,$BK193)=TRUE,IF(SEARCH(BH$1,$A193)&gt;0,TRUE,FALSE)),"")</f>
        <v/>
      </c>
      <c r="BI193" s="17">
        <f t="shared" si="10"/>
        <v>0</v>
      </c>
      <c r="BJ193" s="17" t="b">
        <f t="shared" si="11"/>
        <v>0</v>
      </c>
      <c r="BK193" s="17" t="b">
        <f t="shared" si="12"/>
        <v>0</v>
      </c>
      <c r="BL193" s="17" t="b">
        <f t="shared" si="13"/>
        <v>0</v>
      </c>
      <c r="BM193" s="17" t="b">
        <f>IF(D193&gt;INDEX('Overview (RESPONSES REQUIRED)'!$F$60:$F$63,MATCH(E193,'Overview (RESPONSES REQUIRED)'!$B$60:$B$63,0)),FALSE,TRUE)</f>
        <v>0</v>
      </c>
      <c r="BN193" s="17" t="b">
        <f>IF(INDEX('Overview (RESPONSES REQUIRED)'!$D$60:$D$63,MATCH(E193,'Overview (RESPONSES REQUIRED)'!$B$60:$B$63,0)) = "Y", TRUE, FALSE)</f>
        <v>0</v>
      </c>
      <c r="BO193" s="17" t="str">
        <f t="shared" si="14"/>
        <v>N</v>
      </c>
    </row>
    <row r="194" spans="1:67" ht="15" x14ac:dyDescent="0.15">
      <c r="A194" s="17" t="s">
        <v>2617</v>
      </c>
      <c r="B194" s="17">
        <v>2</v>
      </c>
      <c r="C194" s="17">
        <v>2</v>
      </c>
      <c r="D194" s="17">
        <v>6</v>
      </c>
      <c r="E194" s="17" t="s">
        <v>2458</v>
      </c>
      <c r="F194" s="17" t="str">
        <f>IF('ENDC-NRCA'!S197="Y", "Y", IF('ENDC-NRCA'!S197="N", "N", 0))</f>
        <v>N</v>
      </c>
      <c r="G194" s="17" t="str">
        <f>IFERROR(AND(OR(G1:H193,$BK194)=TRUE,IF(SEARCH(G$1,$A194)&gt;0,TRUE,FALSE)),"")</f>
        <v/>
      </c>
      <c r="H194" s="17" t="str">
        <f>IFERROR(AND(OR(H1:H193,$BK194)=TRUE,IF(SEARCH(H$1,$A194)&gt;0,TRUE,FALSE)),"")</f>
        <v/>
      </c>
      <c r="I194" s="17" t="b">
        <f>IFERROR(AND(OR(I1:L193,$BK194)=TRUE,IF(SEARCH(I$1,$A194)&gt;0,TRUE,FALSE)),"")</f>
        <v>0</v>
      </c>
      <c r="J194" s="17" t="str">
        <f>IFERROR(AND(OR(J1:L193,$BK194)=TRUE,IF(SEARCH(J$1,$A194)&gt;0,TRUE,FALSE)),"")</f>
        <v/>
      </c>
      <c r="K194" s="17" t="str">
        <f>IFERROR(AND(OR(K1:L193,$BK194)=TRUE,IF(SEARCH(K$1,$A194)&gt;0,TRUE,FALSE)),"")</f>
        <v/>
      </c>
      <c r="L194" s="17" t="str">
        <f>IFERROR(AND(OR(L1:L193,$BK194)=TRUE,IF(SEARCH(L$1,$A194)&gt;0,TRUE,FALSE)),"")</f>
        <v/>
      </c>
      <c r="M194" s="17" t="str">
        <f>IFERROR(AND(OR(M1:M193,$BK194)=TRUE,IF(SEARCH(M$1,$A194)&gt;0,TRUE,FALSE)),"")</f>
        <v/>
      </c>
      <c r="N194" s="17" t="str">
        <f>IFERROR(AND(OR(N1:Q193,$BK194)=TRUE,IF(SEARCH(N$1,$A194)&gt;0,TRUE,FALSE)),"")</f>
        <v/>
      </c>
      <c r="O194" s="17" t="str">
        <f>IFERROR(AND(OR(O1:Q193,$BK194)=TRUE,IF(SEARCH(O$1,$A194)&gt;0,TRUE,FALSE)),"")</f>
        <v/>
      </c>
      <c r="P194" s="17" t="b">
        <f>IFERROR(AND(OR(P1:Q193,$BK194)=TRUE,IF(SEARCH(P$1,$A194)&gt;0,TRUE,FALSE)),"")</f>
        <v>0</v>
      </c>
      <c r="Q194" s="17" t="str">
        <f>IFERROR(AND(OR(Q1:Q193,$BK194)=TRUE,IF(SEARCH(Q$1,$A194)&gt;0,TRUE,FALSE)),"")</f>
        <v/>
      </c>
      <c r="R194" s="17" t="b">
        <f>IFERROR(AND(OR(R1:S193,$BK194)=TRUE,IF(SEARCH(R$1,$A194)&gt;0,TRUE,FALSE)),"")</f>
        <v>0</v>
      </c>
      <c r="S194" s="17" t="str">
        <f>IFERROR(AND(OR(S1:S193,$BK194)=TRUE,IF(SEARCH(S$1,$A194)&gt;0,TRUE,FALSE)),"")</f>
        <v/>
      </c>
      <c r="T194" s="17" t="str">
        <f>IFERROR(AND(OR(T1:T193,$BK194)=TRUE,IF(SEARCH(T$1,$A194)&gt;0,TRUE,FALSE)),"")</f>
        <v/>
      </c>
      <c r="U194" s="17" t="str">
        <f>IFERROR(AND(OR(U1:V193,$BK194)=TRUE,IF(SEARCH(U$1,$A194)&gt;0,TRUE,FALSE)),"")</f>
        <v/>
      </c>
      <c r="V194" s="17" t="str">
        <f>IFERROR(AND(OR(V1:V193,$BK194)=TRUE,IF(SEARCH(V$1,$A194)&gt;0,TRUE,FALSE)),"")</f>
        <v/>
      </c>
      <c r="W194" s="17" t="str">
        <f>IFERROR(AND(OR(W1:Z193,$BK194)=TRUE,IF(SEARCH(W$1,$A194)&gt;0,TRUE,FALSE)),"")</f>
        <v/>
      </c>
      <c r="X194" s="17" t="str">
        <f>IFERROR(AND(OR(X1:Z193,$BK194)=TRUE,IF(SEARCH(X$1,$A194)&gt;0,TRUE,FALSE)),"")</f>
        <v/>
      </c>
      <c r="Y194" s="17" t="str">
        <f>IFERROR(AND(OR(Y1:Z193,$BK194)=TRUE,IF(SEARCH(Y$1,$A194)&gt;0,TRUE,FALSE)),"")</f>
        <v/>
      </c>
      <c r="Z194" s="17" t="str">
        <f>IFERROR(AND(OR(Z1:Z193,$BK194)=TRUE,IF(SEARCH(Z$1,$A194)&gt;0,TRUE,FALSE)),"")</f>
        <v/>
      </c>
      <c r="AA194" s="17" t="str">
        <f>IFERROR(AND(OR(AA1:AA193,$BK194)=TRUE,IF(SEARCH(AA$1,$A194)&gt;0,TRUE,FALSE)),"")</f>
        <v/>
      </c>
      <c r="AB194" s="17" t="str">
        <f>IFERROR(AND(OR(AB1:AE193,$BK194)=TRUE,IF(SEARCH(AB$1,$A194)&gt;0,TRUE,FALSE)),"")</f>
        <v/>
      </c>
      <c r="AC194" s="17" t="str">
        <f>IFERROR(AND(OR(AC1:AE193,$BK194)=TRUE,IF(SEARCH(AC$1,$A194)&gt;0,TRUE,FALSE)),"")</f>
        <v/>
      </c>
      <c r="AD194" s="17" t="str">
        <f>IFERROR(AND(OR(AD1:AE193,$BK194)=TRUE,IF(SEARCH(AD$1,$A194)&gt;0,TRUE,FALSE)),"")</f>
        <v/>
      </c>
      <c r="AE194" s="17" t="str">
        <f>IFERROR(AND(OR(AE1:AE193,$BK194)=TRUE,IF(SEARCH(AE$1,$A194)&gt;0,TRUE,FALSE)),"")</f>
        <v/>
      </c>
      <c r="AF194" s="17" t="b">
        <f>IFERROR(AND(OR(AF1:AG193,$BK194)=TRUE,IF(SEARCH(AF$1,$A194)&gt;0,TRUE,FALSE)),"")</f>
        <v>0</v>
      </c>
      <c r="AG194" s="17" t="str">
        <f>IFERROR(AND(OR(AG1:AG193,$BK194)=TRUE,IF(SEARCH(AG$1,$A194)&gt;0,TRUE,FALSE)),"")</f>
        <v/>
      </c>
      <c r="AH194" s="17" t="str">
        <f>IFERROR(AND(OR(AH1:AH193,$BK194)=TRUE,IF(SEARCH(AH$1,$A194)&gt;0,TRUE,FALSE)),"")</f>
        <v/>
      </c>
      <c r="AI194" s="17" t="b">
        <f>IFERROR(AND(OR(AI1:AL193,$BK194)=TRUE,IF(SEARCH(AI$1,$A194)&gt;0,TRUE,FALSE)),"")</f>
        <v>0</v>
      </c>
      <c r="AJ194" s="17" t="str">
        <f>IFERROR(AND(OR(AJ1:AL193,$BK194)=TRUE,IF(SEARCH(AJ$1,$A194)&gt;0,TRUE,FALSE)),"")</f>
        <v/>
      </c>
      <c r="AK194" s="17" t="str">
        <f>IFERROR(AND(OR(AK1:AL193,$BK194)=TRUE,IF(SEARCH(AK$1,$A194)&gt;0,TRUE,FALSE)),"")</f>
        <v/>
      </c>
      <c r="AL194" s="17" t="str">
        <f>IFERROR(AND(OR(AL1:AL193,$BK194)=TRUE,IF(SEARCH(AL$1,$A194)&gt;0,TRUE,FALSE)),"")</f>
        <v/>
      </c>
      <c r="AM194" s="17" t="str">
        <f>IFERROR(AND(OR(AM1:AO193,$BK194)=TRUE,IF(SEARCH(AM$1,$A194)&gt;0,TRUE,FALSE)),"")</f>
        <v/>
      </c>
      <c r="AN194" s="17" t="str">
        <f>IFERROR(AND(OR(AN1:AO193,$BK194)=TRUE,IF(SEARCH(AN$1,$A194)&gt;0,TRUE,FALSE)),"")</f>
        <v/>
      </c>
      <c r="AO194" s="17" t="str">
        <f>IFERROR(AND(OR(AO1:AO193,$BK194)=TRUE,IF(SEARCH(AO$1,$A194)&gt;0,TRUE,FALSE)),"")</f>
        <v/>
      </c>
      <c r="AP194" s="17" t="str">
        <f>IFERROR(AND(OR(AO1:AP193,$BK194)=TRUE,IF(SEARCH(AP$1,$A194)&gt;0,TRUE,FALSE)),"")</f>
        <v/>
      </c>
      <c r="AQ194" s="17" t="str">
        <f>IFERROR(AND(OR(AO1:AQ193,$BK194)=TRUE,IF(SEARCH(AQ$1,$A194)&gt;0,TRUE,FALSE)),"")</f>
        <v/>
      </c>
      <c r="AR194" s="17" t="str">
        <f>IFERROR(AND(OR(AO1:AR193,$BK194)=TRUE,IF(SEARCH(AR$1,$A194)&gt;0,TRUE,FALSE)),"")</f>
        <v/>
      </c>
      <c r="AS194" s="17" t="str">
        <f>IFERROR(AND(OR(AO1:AS193,$BK194)=TRUE,IF(SEARCH(AS$1,$A194)&gt;0,TRUE,FALSE)),"")</f>
        <v/>
      </c>
      <c r="AT194" s="17" t="str">
        <f>IFERROR(AND(OR(AO1:AT193,$BK194)=TRUE,IF(SEARCH(AT$1,$A194)&gt;0,TRUE,FALSE)),"")</f>
        <v/>
      </c>
      <c r="AU194" s="17" t="str">
        <f>IFERROR(AND(OR(AO1:AU193,$BK194)=TRUE,IF(SEARCH(AU$1,$A194)&gt;0,TRUE,FALSE)),"")</f>
        <v/>
      </c>
      <c r="AV194" s="17" t="str">
        <f>IFERROR(AND(OR(AO1:AV193,$BK194)=TRUE,IF(SEARCH(AV$1,$A194)&gt;0,TRUE,FALSE)),"")</f>
        <v/>
      </c>
      <c r="AW194" s="17" t="str">
        <f>IFERROR(AND(OR(AO1:AW193,$BK194)=TRUE,IF(SEARCH(AW$1,$A194)&gt;0,TRUE,FALSE)),"")</f>
        <v/>
      </c>
      <c r="AX194" s="17" t="str">
        <f>IFERROR(AND(OR(AO1:AX193,$BK194)=TRUE,IF(SEARCH(AX$1,$A194)&gt;0,TRUE,FALSE)),"")</f>
        <v/>
      </c>
      <c r="AY194" s="17" t="str">
        <f>IFERROR(AND(OR(AO1:AY193,$BK194)=TRUE,IF(SEARCH(AY$1,$A194)&gt;0,TRUE,FALSE)),"")</f>
        <v/>
      </c>
      <c r="AZ194" s="17" t="str">
        <f>IFERROR(AND(OR(AO1:AZ193,$BK194)=TRUE,IF(SEARCH(AZ$1,$A194)&gt;0,TRUE,FALSE)),"")</f>
        <v/>
      </c>
      <c r="BA194" s="17" t="str">
        <f>IFERROR(AND(OR(AO1:BA193,$BK194)=TRUE,IF(SEARCH(BA$1,$A194)&gt;0,TRUE,FALSE)),"")</f>
        <v/>
      </c>
      <c r="BB194" s="17" t="str">
        <f>IFERROR(AND(OR(AO1:BB193,$BK194)=TRUE,IF(SEARCH(BB$1,$A194)&gt;0,TRUE,FALSE)),"")</f>
        <v/>
      </c>
      <c r="BC194" s="17" t="str">
        <f>IFERROR(AND(OR(AO1:BC193,$BK194)=TRUE,IF(SEARCH(BC$1,$A194)&gt;0,TRUE,FALSE)),"")</f>
        <v/>
      </c>
      <c r="BD194" s="17" t="str">
        <f>IFERROR(AND(OR(AO1:BD193,$BK194)=TRUE,IF(SEARCH(BD$1,$A194)&gt;0,TRUE,FALSE)),"")</f>
        <v/>
      </c>
      <c r="BE194" s="17" t="str">
        <f>IFERROR(AND(OR(AO1:BE193,$BK194)=TRUE,IF(SEARCH(BE$1,$A194)&gt;0,TRUE,FALSE)),"")</f>
        <v/>
      </c>
      <c r="BF194" s="17" t="str">
        <f>IFERROR(AND(OR(AO1:BF193,$BK194)=TRUE,IF(SEARCH(BF$1,$A194)&gt;0,TRUE,FALSE)),"")</f>
        <v/>
      </c>
      <c r="BG194" s="17" t="str">
        <f>IFERROR(AND(OR(AO1:BG193,$BK194)=TRUE,IF(SEARCH(BG$1,$A194)&gt;0,TRUE,FALSE)),"")</f>
        <v/>
      </c>
      <c r="BH194" s="17" t="str">
        <f>IFERROR(AND(OR(AO1:BH193,$BK194)=TRUE,IF(SEARCH(BH$1,$A194)&gt;0,TRUE,FALSE)),"")</f>
        <v/>
      </c>
      <c r="BI194" s="17">
        <f t="shared" si="10"/>
        <v>0</v>
      </c>
      <c r="BJ194" s="17" t="b">
        <f t="shared" si="11"/>
        <v>0</v>
      </c>
      <c r="BK194" s="17" t="b">
        <f t="shared" si="12"/>
        <v>0</v>
      </c>
      <c r="BL194" s="17" t="b">
        <f t="shared" si="13"/>
        <v>0</v>
      </c>
      <c r="BM194" s="17" t="b">
        <f>IF(D194&gt;INDEX('Overview (RESPONSES REQUIRED)'!$F$60:$F$63,MATCH(E194,'Overview (RESPONSES REQUIRED)'!$B$60:$B$63,0)),FALSE,TRUE)</f>
        <v>0</v>
      </c>
      <c r="BN194" s="17" t="b">
        <f>IF(INDEX('Overview (RESPONSES REQUIRED)'!$D$60:$D$63,MATCH(E194,'Overview (RESPONSES REQUIRED)'!$B$60:$B$63,0)) = "Y", TRUE, FALSE)</f>
        <v>0</v>
      </c>
      <c r="BO194" s="17" t="str">
        <f t="shared" si="14"/>
        <v>N</v>
      </c>
    </row>
    <row r="195" spans="1:67" ht="15" x14ac:dyDescent="0.15">
      <c r="A195" s="17" t="s">
        <v>2618</v>
      </c>
      <c r="B195" s="17">
        <v>2</v>
      </c>
      <c r="C195" s="17">
        <v>2</v>
      </c>
      <c r="D195" s="17">
        <v>6</v>
      </c>
      <c r="E195" s="17" t="s">
        <v>2458</v>
      </c>
      <c r="F195" s="17" t="str">
        <f>IF('ENDC-NRCA'!S198="Y", "Y", IF('ENDC-NRCA'!S198="N", "N", 0))</f>
        <v>N</v>
      </c>
      <c r="G195" s="17" t="str">
        <f>IFERROR(AND(OR(G1:H194,$BK195)=TRUE,IF(SEARCH(G$1,$A195)&gt;0,TRUE,FALSE)),"")</f>
        <v/>
      </c>
      <c r="H195" s="17" t="str">
        <f>IFERROR(AND(OR(H1:H194,$BK195)=TRUE,IF(SEARCH(H$1,$A195)&gt;0,TRUE,FALSE)),"")</f>
        <v/>
      </c>
      <c r="I195" s="17" t="str">
        <f>IFERROR(AND(OR(I1:L194,$BK195)=TRUE,IF(SEARCH(I$1,$A195)&gt;0,TRUE,FALSE)),"")</f>
        <v/>
      </c>
      <c r="J195" s="17" t="str">
        <f>IFERROR(AND(OR(J1:L194,$BK195)=TRUE,IF(SEARCH(J$1,$A195)&gt;0,TRUE,FALSE)),"")</f>
        <v/>
      </c>
      <c r="K195" s="17" t="b">
        <f>IFERROR(AND(OR(K1:L194,$BK195)=TRUE,IF(SEARCH(K$1,$A195)&gt;0,TRUE,FALSE)),"")</f>
        <v>0</v>
      </c>
      <c r="L195" s="17" t="str">
        <f>IFERROR(AND(OR(L1:L194,$BK195)=TRUE,IF(SEARCH(L$1,$A195)&gt;0,TRUE,FALSE)),"")</f>
        <v/>
      </c>
      <c r="M195" s="17" t="str">
        <f>IFERROR(AND(OR(M1:M194,$BK195)=TRUE,IF(SEARCH(M$1,$A195)&gt;0,TRUE,FALSE)),"")</f>
        <v/>
      </c>
      <c r="N195" s="17" t="b">
        <f>IFERROR(AND(OR(N1:Q194,$BK195)=TRUE,IF(SEARCH(N$1,$A195)&gt;0,TRUE,FALSE)),"")</f>
        <v>0</v>
      </c>
      <c r="O195" s="17" t="str">
        <f>IFERROR(AND(OR(O1:Q194,$BK195)=TRUE,IF(SEARCH(O$1,$A195)&gt;0,TRUE,FALSE)),"")</f>
        <v/>
      </c>
      <c r="P195" s="17" t="str">
        <f>IFERROR(AND(OR(P1:Q194,$BK195)=TRUE,IF(SEARCH(P$1,$A195)&gt;0,TRUE,FALSE)),"")</f>
        <v/>
      </c>
      <c r="Q195" s="17" t="str">
        <f>IFERROR(AND(OR(Q1:Q194,$BK195)=TRUE,IF(SEARCH(Q$1,$A195)&gt;0,TRUE,FALSE)),"")</f>
        <v/>
      </c>
      <c r="R195" s="17" t="b">
        <f>IFERROR(AND(OR(R1:S194,$BK195)=TRUE,IF(SEARCH(R$1,$A195)&gt;0,TRUE,FALSE)),"")</f>
        <v>0</v>
      </c>
      <c r="S195" s="17" t="str">
        <f>IFERROR(AND(OR(S1:S194,$BK195)=TRUE,IF(SEARCH(S$1,$A195)&gt;0,TRUE,FALSE)),"")</f>
        <v/>
      </c>
      <c r="T195" s="17" t="str">
        <f>IFERROR(AND(OR(T1:T194,$BK195)=TRUE,IF(SEARCH(T$1,$A195)&gt;0,TRUE,FALSE)),"")</f>
        <v/>
      </c>
      <c r="U195" s="17" t="str">
        <f>IFERROR(AND(OR(U1:V194,$BK195)=TRUE,IF(SEARCH(U$1,$A195)&gt;0,TRUE,FALSE)),"")</f>
        <v/>
      </c>
      <c r="V195" s="17" t="str">
        <f>IFERROR(AND(OR(V1:V194,$BK195)=TRUE,IF(SEARCH(V$1,$A195)&gt;0,TRUE,FALSE)),"")</f>
        <v/>
      </c>
      <c r="W195" s="17" t="str">
        <f>IFERROR(AND(OR(W1:Z194,$BK195)=TRUE,IF(SEARCH(W$1,$A195)&gt;0,TRUE,FALSE)),"")</f>
        <v/>
      </c>
      <c r="X195" s="17" t="str">
        <f>IFERROR(AND(OR(X1:Z194,$BK195)=TRUE,IF(SEARCH(X$1,$A195)&gt;0,TRUE,FALSE)),"")</f>
        <v/>
      </c>
      <c r="Y195" s="17" t="str">
        <f>IFERROR(AND(OR(Y1:Z194,$BK195)=TRUE,IF(SEARCH(Y$1,$A195)&gt;0,TRUE,FALSE)),"")</f>
        <v/>
      </c>
      <c r="Z195" s="17" t="str">
        <f>IFERROR(AND(OR(Z1:Z194,$BK195)=TRUE,IF(SEARCH(Z$1,$A195)&gt;0,TRUE,FALSE)),"")</f>
        <v/>
      </c>
      <c r="AA195" s="17" t="str">
        <f>IFERROR(AND(OR(AA1:AA194,$BK195)=TRUE,IF(SEARCH(AA$1,$A195)&gt;0,TRUE,FALSE)),"")</f>
        <v/>
      </c>
      <c r="AB195" s="17" t="str">
        <f>IFERROR(AND(OR(AB1:AE194,$BK195)=TRUE,IF(SEARCH(AB$1,$A195)&gt;0,TRUE,FALSE)),"")</f>
        <v/>
      </c>
      <c r="AC195" s="17" t="str">
        <f>IFERROR(AND(OR(AC1:AE194,$BK195)=TRUE,IF(SEARCH(AC$1,$A195)&gt;0,TRUE,FALSE)),"")</f>
        <v/>
      </c>
      <c r="AD195" s="17" t="str">
        <f>IFERROR(AND(OR(AD1:AE194,$BK195)=TRUE,IF(SEARCH(AD$1,$A195)&gt;0,TRUE,FALSE)),"")</f>
        <v/>
      </c>
      <c r="AE195" s="17" t="str">
        <f>IFERROR(AND(OR(AE1:AE194,$BK195)=TRUE,IF(SEARCH(AE$1,$A195)&gt;0,TRUE,FALSE)),"")</f>
        <v/>
      </c>
      <c r="AF195" s="17" t="b">
        <f>IFERROR(AND(OR(AF1:AG194,$BK195)=TRUE,IF(SEARCH(AF$1,$A195)&gt;0,TRUE,FALSE)),"")</f>
        <v>0</v>
      </c>
      <c r="AG195" s="17" t="str">
        <f>IFERROR(AND(OR(AG1:AG194,$BK195)=TRUE,IF(SEARCH(AG$1,$A195)&gt;0,TRUE,FALSE)),"")</f>
        <v/>
      </c>
      <c r="AH195" s="17" t="str">
        <f>IFERROR(AND(OR(AH1:AH194,$BK195)=TRUE,IF(SEARCH(AH$1,$A195)&gt;0,TRUE,FALSE)),"")</f>
        <v/>
      </c>
      <c r="AI195" s="17" t="b">
        <f>IFERROR(AND(OR(AI1:AL194,$BK195)=TRUE,IF(SEARCH(AI$1,$A195)&gt;0,TRUE,FALSE)),"")</f>
        <v>0</v>
      </c>
      <c r="AJ195" s="17" t="str">
        <f>IFERROR(AND(OR(AJ1:AL194,$BK195)=TRUE,IF(SEARCH(AJ$1,$A195)&gt;0,TRUE,FALSE)),"")</f>
        <v/>
      </c>
      <c r="AK195" s="17" t="str">
        <f>IFERROR(AND(OR(AK1:AL194,$BK195)=TRUE,IF(SEARCH(AK$1,$A195)&gt;0,TRUE,FALSE)),"")</f>
        <v/>
      </c>
      <c r="AL195" s="17" t="str">
        <f>IFERROR(AND(OR(AL1:AL194,$BK195)=TRUE,IF(SEARCH(AL$1,$A195)&gt;0,TRUE,FALSE)),"")</f>
        <v/>
      </c>
      <c r="AM195" s="17" t="str">
        <f>IFERROR(AND(OR(AM1:AO194,$BK195)=TRUE,IF(SEARCH(AM$1,$A195)&gt;0,TRUE,FALSE)),"")</f>
        <v/>
      </c>
      <c r="AN195" s="17" t="str">
        <f>IFERROR(AND(OR(AN1:AO194,$BK195)=TRUE,IF(SEARCH(AN$1,$A195)&gt;0,TRUE,FALSE)),"")</f>
        <v/>
      </c>
      <c r="AO195" s="17" t="str">
        <f>IFERROR(AND(OR(AO1:AO194,$BK195)=TRUE,IF(SEARCH(AO$1,$A195)&gt;0,TRUE,FALSE)),"")</f>
        <v/>
      </c>
      <c r="AP195" s="17" t="str">
        <f>IFERROR(AND(OR(AO1:AP194,$BK195)=TRUE,IF(SEARCH(AP$1,$A195)&gt;0,TRUE,FALSE)),"")</f>
        <v/>
      </c>
      <c r="AQ195" s="17" t="str">
        <f>IFERROR(AND(OR(AO1:AQ194,$BK195)=TRUE,IF(SEARCH(AQ$1,$A195)&gt;0,TRUE,FALSE)),"")</f>
        <v/>
      </c>
      <c r="AR195" s="17" t="str">
        <f>IFERROR(AND(OR(AO1:AR194,$BK195)=TRUE,IF(SEARCH(AR$1,$A195)&gt;0,TRUE,FALSE)),"")</f>
        <v/>
      </c>
      <c r="AS195" s="17" t="str">
        <f>IFERROR(AND(OR(AO1:AS194,$BK195)=TRUE,IF(SEARCH(AS$1,$A195)&gt;0,TRUE,FALSE)),"")</f>
        <v/>
      </c>
      <c r="AT195" s="17" t="str">
        <f>IFERROR(AND(OR(AO1:AT194,$BK195)=TRUE,IF(SEARCH(AT$1,$A195)&gt;0,TRUE,FALSE)),"")</f>
        <v/>
      </c>
      <c r="AU195" s="17" t="str">
        <f>IFERROR(AND(OR(AO1:AU194,$BK195)=TRUE,IF(SEARCH(AU$1,$A195)&gt;0,TRUE,FALSE)),"")</f>
        <v/>
      </c>
      <c r="AV195" s="17" t="str">
        <f>IFERROR(AND(OR(AO1:AV194,$BK195)=TRUE,IF(SEARCH(AV$1,$A195)&gt;0,TRUE,FALSE)),"")</f>
        <v/>
      </c>
      <c r="AW195" s="17" t="str">
        <f>IFERROR(AND(OR(AO1:AW194,$BK195)=TRUE,IF(SEARCH(AW$1,$A195)&gt;0,TRUE,FALSE)),"")</f>
        <v/>
      </c>
      <c r="AX195" s="17" t="str">
        <f>IFERROR(AND(OR(AO1:AX194,$BK195)=TRUE,IF(SEARCH(AX$1,$A195)&gt;0,TRUE,FALSE)),"")</f>
        <v/>
      </c>
      <c r="AY195" s="17" t="str">
        <f>IFERROR(AND(OR(AO1:AY194,$BK195)=TRUE,IF(SEARCH(AY$1,$A195)&gt;0,TRUE,FALSE)),"")</f>
        <v/>
      </c>
      <c r="AZ195" s="17" t="str">
        <f>IFERROR(AND(OR(AO1:AZ194,$BK195)=TRUE,IF(SEARCH(AZ$1,$A195)&gt;0,TRUE,FALSE)),"")</f>
        <v/>
      </c>
      <c r="BA195" s="17" t="str">
        <f>IFERROR(AND(OR(AO1:BA194,$BK195)=TRUE,IF(SEARCH(BA$1,$A195)&gt;0,TRUE,FALSE)),"")</f>
        <v/>
      </c>
      <c r="BB195" s="17" t="str">
        <f>IFERROR(AND(OR(AO1:BB194,$BK195)=TRUE,IF(SEARCH(BB$1,$A195)&gt;0,TRUE,FALSE)),"")</f>
        <v/>
      </c>
      <c r="BC195" s="17" t="str">
        <f>IFERROR(AND(OR(AO1:BC194,$BK195)=TRUE,IF(SEARCH(BC$1,$A195)&gt;0,TRUE,FALSE)),"")</f>
        <v/>
      </c>
      <c r="BD195" s="17" t="str">
        <f>IFERROR(AND(OR(AO1:BD194,$BK195)=TRUE,IF(SEARCH(BD$1,$A195)&gt;0,TRUE,FALSE)),"")</f>
        <v/>
      </c>
      <c r="BE195" s="17" t="str">
        <f>IFERROR(AND(OR(AO1:BE194,$BK195)=TRUE,IF(SEARCH(BE$1,$A195)&gt;0,TRUE,FALSE)),"")</f>
        <v/>
      </c>
      <c r="BF195" s="17" t="str">
        <f>IFERROR(AND(OR(AO1:BF194,$BK195)=TRUE,IF(SEARCH(BF$1,$A195)&gt;0,TRUE,FALSE)),"")</f>
        <v/>
      </c>
      <c r="BG195" s="17" t="str">
        <f>IFERROR(AND(OR(AO1:BG194,$BK195)=TRUE,IF(SEARCH(BG$1,$A195)&gt;0,TRUE,FALSE)),"")</f>
        <v/>
      </c>
      <c r="BH195" s="17" t="str">
        <f>IFERROR(AND(OR(AO1:BH194,$BK195)=TRUE,IF(SEARCH(BH$1,$A195)&gt;0,TRUE,FALSE)),"")</f>
        <v/>
      </c>
      <c r="BI195" s="17">
        <f t="shared" ref="BI195:BI252" si="15">COUNTIF(G195:BH195,TRUE)</f>
        <v>0</v>
      </c>
      <c r="BJ195" s="17" t="b">
        <f t="shared" ref="BJ195:BJ252" si="16">IFERROR(AND(G195:BH195), TRUE)</f>
        <v>0</v>
      </c>
      <c r="BK195" s="17" t="b">
        <f t="shared" ref="BK195:BK252" si="17">IF(F195="Y",TRUE,IF(F195="N",FALSE,0))</f>
        <v>0</v>
      </c>
      <c r="BL195" s="17" t="b">
        <f t="shared" ref="BL195:BL252" si="18">IF(BK195=FALSE, FALSE, BJ195)</f>
        <v>0</v>
      </c>
      <c r="BM195" s="17" t="b">
        <f>IF(D195&gt;INDEX('Overview (RESPONSES REQUIRED)'!$F$60:$F$63,MATCH(E195,'Overview (RESPONSES REQUIRED)'!$B$60:$B$63,0)),FALSE,TRUE)</f>
        <v>0</v>
      </c>
      <c r="BN195" s="17" t="b">
        <f>IF(INDEX('Overview (RESPONSES REQUIRED)'!$D$60:$D$63,MATCH(E195,'Overview (RESPONSES REQUIRED)'!$B$60:$B$63,0)) = "Y", TRUE, FALSE)</f>
        <v>0</v>
      </c>
      <c r="BO195" s="17" t="str">
        <f t="shared" ref="BO195:BO252" si="19">IF(AND(BM195,BN195)=FALSE,"N",IF(BL195=TRUE,"Y",IF(F195=0,"E","N")))</f>
        <v>N</v>
      </c>
    </row>
    <row r="196" spans="1:67" ht="15" x14ac:dyDescent="0.15">
      <c r="A196" s="17" t="s">
        <v>2619</v>
      </c>
      <c r="B196" s="17">
        <v>2</v>
      </c>
      <c r="C196" s="17">
        <v>2</v>
      </c>
      <c r="D196" s="17">
        <v>6</v>
      </c>
      <c r="E196" s="17" t="s">
        <v>2424</v>
      </c>
      <c r="F196" s="17" t="str">
        <f>IF('ENDC-NRCA'!S199="Y", "Y", IF('ENDC-NRCA'!S199="N", "N", 0))</f>
        <v>N</v>
      </c>
      <c r="G196" s="17" t="str">
        <f>IFERROR(AND(OR(G1:H195,$BK196)=TRUE,IF(SEARCH(G$1,$A196)&gt;0,TRUE,FALSE)),"")</f>
        <v/>
      </c>
      <c r="H196" s="17" t="str">
        <f>IFERROR(AND(OR(H1:H195,$BK196)=TRUE,IF(SEARCH(H$1,$A196)&gt;0,TRUE,FALSE)),"")</f>
        <v/>
      </c>
      <c r="I196" s="17" t="str">
        <f>IFERROR(AND(OR(I1:L195,$BK196)=TRUE,IF(SEARCH(I$1,$A196)&gt;0,TRUE,FALSE)),"")</f>
        <v/>
      </c>
      <c r="J196" s="17" t="str">
        <f>IFERROR(AND(OR(J1:L195,$BK196)=TRUE,IF(SEARCH(J$1,$A196)&gt;0,TRUE,FALSE)),"")</f>
        <v/>
      </c>
      <c r="K196" s="17" t="b">
        <f>IFERROR(AND(OR(K1:L195,$BK196)=TRUE,IF(SEARCH(K$1,$A196)&gt;0,TRUE,FALSE)),"")</f>
        <v>0</v>
      </c>
      <c r="L196" s="17" t="str">
        <f>IFERROR(AND(OR(L1:L195,$BK196)=TRUE,IF(SEARCH(L$1,$A196)&gt;0,TRUE,FALSE)),"")</f>
        <v/>
      </c>
      <c r="M196" s="17" t="b">
        <f>IFERROR(AND(OR(M1:M195,$BK196)=TRUE,IF(SEARCH(M$1,$A196)&gt;0,TRUE,FALSE)),"")</f>
        <v>0</v>
      </c>
      <c r="N196" s="17" t="str">
        <f>IFERROR(AND(OR(N1:Q195,$BK196)=TRUE,IF(SEARCH(N$1,$A196)&gt;0,TRUE,FALSE)),"")</f>
        <v/>
      </c>
      <c r="O196" s="17" t="str">
        <f>IFERROR(AND(OR(O1:Q195,$BK196)=TRUE,IF(SEARCH(O$1,$A196)&gt;0,TRUE,FALSE)),"")</f>
        <v/>
      </c>
      <c r="P196" s="17" t="str">
        <f>IFERROR(AND(OR(P1:Q195,$BK196)=TRUE,IF(SEARCH(P$1,$A196)&gt;0,TRUE,FALSE)),"")</f>
        <v/>
      </c>
      <c r="Q196" s="17" t="str">
        <f>IFERROR(AND(OR(Q1:Q195,$BK196)=TRUE,IF(SEARCH(Q$1,$A196)&gt;0,TRUE,FALSE)),"")</f>
        <v/>
      </c>
      <c r="R196" s="17" t="str">
        <f>IFERROR(AND(OR(R1:S195,$BK196)=TRUE,IF(SEARCH(R$1,$A196)&gt;0,TRUE,FALSE)),"")</f>
        <v/>
      </c>
      <c r="S196" s="17" t="str">
        <f>IFERROR(AND(OR(S1:S195,$BK196)=TRUE,IF(SEARCH(S$1,$A196)&gt;0,TRUE,FALSE)),"")</f>
        <v/>
      </c>
      <c r="T196" s="17" t="b">
        <f>IFERROR(AND(OR(T1:T195,$BK196)=TRUE,IF(SEARCH(T$1,$A196)&gt;0,TRUE,FALSE)),"")</f>
        <v>0</v>
      </c>
      <c r="U196" s="17" t="str">
        <f>IFERROR(AND(OR(U1:V195,$BK196)=TRUE,IF(SEARCH(U$1,$A196)&gt;0,TRUE,FALSE)),"")</f>
        <v/>
      </c>
      <c r="V196" s="17" t="str">
        <f>IFERROR(AND(OR(V1:V195,$BK196)=TRUE,IF(SEARCH(V$1,$A196)&gt;0,TRUE,FALSE)),"")</f>
        <v/>
      </c>
      <c r="W196" s="17" t="str">
        <f>IFERROR(AND(OR(W1:Z195,$BK196)=TRUE,IF(SEARCH(W$1,$A196)&gt;0,TRUE,FALSE)),"")</f>
        <v/>
      </c>
      <c r="X196" s="17" t="str">
        <f>IFERROR(AND(OR(X1:Z195,$BK196)=TRUE,IF(SEARCH(X$1,$A196)&gt;0,TRUE,FALSE)),"")</f>
        <v/>
      </c>
      <c r="Y196" s="17" t="str">
        <f>IFERROR(AND(OR(Y1:Z195,$BK196)=TRUE,IF(SEARCH(Y$1,$A196)&gt;0,TRUE,FALSE)),"")</f>
        <v/>
      </c>
      <c r="Z196" s="17" t="str">
        <f>IFERROR(AND(OR(Z1:Z195,$BK196)=TRUE,IF(SEARCH(Z$1,$A196)&gt;0,TRUE,FALSE)),"")</f>
        <v/>
      </c>
      <c r="AA196" s="17" t="b">
        <f>IFERROR(AND(OR(AA1:AA195,$BK196)=TRUE,IF(SEARCH(AA$1,$A196)&gt;0,TRUE,FALSE)),"")</f>
        <v>0</v>
      </c>
      <c r="AB196" s="17" t="str">
        <f>IFERROR(AND(OR(AB1:AE195,$BK196)=TRUE,IF(SEARCH(AB$1,$A196)&gt;0,TRUE,FALSE)),"")</f>
        <v/>
      </c>
      <c r="AC196" s="17" t="str">
        <f>IFERROR(AND(OR(AC1:AE195,$BK196)=TRUE,IF(SEARCH(AC$1,$A196)&gt;0,TRUE,FALSE)),"")</f>
        <v/>
      </c>
      <c r="AD196" s="17" t="str">
        <f>IFERROR(AND(OR(AD1:AE195,$BK196)=TRUE,IF(SEARCH(AD$1,$A196)&gt;0,TRUE,FALSE)),"")</f>
        <v/>
      </c>
      <c r="AE196" s="17" t="str">
        <f>IFERROR(AND(OR(AE1:AE195,$BK196)=TRUE,IF(SEARCH(AE$1,$A196)&gt;0,TRUE,FALSE)),"")</f>
        <v/>
      </c>
      <c r="AF196" s="17" t="str">
        <f>IFERROR(AND(OR(AF1:AG195,$BK196)=TRUE,IF(SEARCH(AF$1,$A196)&gt;0,TRUE,FALSE)),"")</f>
        <v/>
      </c>
      <c r="AG196" s="17" t="str">
        <f>IFERROR(AND(OR(AG1:AG195,$BK196)=TRUE,IF(SEARCH(AG$1,$A196)&gt;0,TRUE,FALSE)),"")</f>
        <v/>
      </c>
      <c r="AH196" s="17" t="str">
        <f>IFERROR(AND(OR(AH1:AH195,$BK196)=TRUE,IF(SEARCH(AH$1,$A196)&gt;0,TRUE,FALSE)),"")</f>
        <v/>
      </c>
      <c r="AI196" s="17" t="b">
        <f>IFERROR(AND(OR(AI1:AL195,$BK196)=TRUE,IF(SEARCH(AI$1,$A196)&gt;0,TRUE,FALSE)),"")</f>
        <v>0</v>
      </c>
      <c r="AJ196" s="17" t="str">
        <f>IFERROR(AND(OR(AJ1:AL195,$BK196)=TRUE,IF(SEARCH(AJ$1,$A196)&gt;0,TRUE,FALSE)),"")</f>
        <v/>
      </c>
      <c r="AK196" s="17" t="str">
        <f>IFERROR(AND(OR(AK1:AL195,$BK196)=TRUE,IF(SEARCH(AK$1,$A196)&gt;0,TRUE,FALSE)),"")</f>
        <v/>
      </c>
      <c r="AL196" s="17" t="str">
        <f>IFERROR(AND(OR(AL1:AL195,$BK196)=TRUE,IF(SEARCH(AL$1,$A196)&gt;0,TRUE,FALSE)),"")</f>
        <v/>
      </c>
      <c r="AM196" s="17" t="str">
        <f>IFERROR(AND(OR(AM1:AO195,$BK196)=TRUE,IF(SEARCH(AM$1,$A196)&gt;0,TRUE,FALSE)),"")</f>
        <v/>
      </c>
      <c r="AN196" s="17" t="str">
        <f>IFERROR(AND(OR(AN1:AO195,$BK196)=TRUE,IF(SEARCH(AN$1,$A196)&gt;0,TRUE,FALSE)),"")</f>
        <v/>
      </c>
      <c r="AO196" s="17" t="str">
        <f>IFERROR(AND(OR(AO1:AO195,$BK196)=TRUE,IF(SEARCH(AO$1,$A196)&gt;0,TRUE,FALSE)),"")</f>
        <v/>
      </c>
      <c r="AP196" s="17" t="str">
        <f>IFERROR(AND(OR(AO1:AP195,$BK196)=TRUE,IF(SEARCH(AP$1,$A196)&gt;0,TRUE,FALSE)),"")</f>
        <v/>
      </c>
      <c r="AQ196" s="17" t="str">
        <f>IFERROR(AND(OR(AO1:AQ195,$BK196)=TRUE,IF(SEARCH(AQ$1,$A196)&gt;0,TRUE,FALSE)),"")</f>
        <v/>
      </c>
      <c r="AR196" s="17" t="str">
        <f>IFERROR(AND(OR(AO1:AR195,$BK196)=TRUE,IF(SEARCH(AR$1,$A196)&gt;0,TRUE,FALSE)),"")</f>
        <v/>
      </c>
      <c r="AS196" s="17" t="str">
        <f>IFERROR(AND(OR(AO1:AS195,$BK196)=TRUE,IF(SEARCH(AS$1,$A196)&gt;0,TRUE,FALSE)),"")</f>
        <v/>
      </c>
      <c r="AT196" s="17" t="str">
        <f>IFERROR(AND(OR(AO1:AT195,$BK196)=TRUE,IF(SEARCH(AT$1,$A196)&gt;0,TRUE,FALSE)),"")</f>
        <v/>
      </c>
      <c r="AU196" s="17" t="str">
        <f>IFERROR(AND(OR(AO1:AU195,$BK196)=TRUE,IF(SEARCH(AU$1,$A196)&gt;0,TRUE,FALSE)),"")</f>
        <v/>
      </c>
      <c r="AV196" s="17" t="str">
        <f>IFERROR(AND(OR(AO1:AV195,$BK196)=TRUE,IF(SEARCH(AV$1,$A196)&gt;0,TRUE,FALSE)),"")</f>
        <v/>
      </c>
      <c r="AW196" s="17" t="str">
        <f>IFERROR(AND(OR(AO1:AW195,$BK196)=TRUE,IF(SEARCH(AW$1,$A196)&gt;0,TRUE,FALSE)),"")</f>
        <v/>
      </c>
      <c r="AX196" s="17" t="str">
        <f>IFERROR(AND(OR(AO1:AX195,$BK196)=TRUE,IF(SEARCH(AX$1,$A196)&gt;0,TRUE,FALSE)),"")</f>
        <v/>
      </c>
      <c r="AY196" s="17" t="str">
        <f>IFERROR(AND(OR(AO1:AY195,$BK196)=TRUE,IF(SEARCH(AY$1,$A196)&gt;0,TRUE,FALSE)),"")</f>
        <v/>
      </c>
      <c r="AZ196" s="17" t="str">
        <f>IFERROR(AND(OR(AO1:AZ195,$BK196)=TRUE,IF(SEARCH(AZ$1,$A196)&gt;0,TRUE,FALSE)),"")</f>
        <v/>
      </c>
      <c r="BA196" s="17" t="str">
        <f>IFERROR(AND(OR(AO1:BA195,$BK196)=TRUE,IF(SEARCH(BA$1,$A196)&gt;0,TRUE,FALSE)),"")</f>
        <v/>
      </c>
      <c r="BB196" s="17" t="str">
        <f>IFERROR(AND(OR(AO1:BB195,$BK196)=TRUE,IF(SEARCH(BB$1,$A196)&gt;0,TRUE,FALSE)),"")</f>
        <v/>
      </c>
      <c r="BC196" s="17" t="str">
        <f>IFERROR(AND(OR(AO1:BC195,$BK196)=TRUE,IF(SEARCH(BC$1,$A196)&gt;0,TRUE,FALSE)),"")</f>
        <v/>
      </c>
      <c r="BD196" s="17" t="str">
        <f>IFERROR(AND(OR(AO1:BD195,$BK196)=TRUE,IF(SEARCH(BD$1,$A196)&gt;0,TRUE,FALSE)),"")</f>
        <v/>
      </c>
      <c r="BE196" s="17" t="str">
        <f>IFERROR(AND(OR(AO1:BE195,$BK196)=TRUE,IF(SEARCH(BE$1,$A196)&gt;0,TRUE,FALSE)),"")</f>
        <v/>
      </c>
      <c r="BF196" s="17" t="str">
        <f>IFERROR(AND(OR(AO1:BF195,$BK196)=TRUE,IF(SEARCH(BF$1,$A196)&gt;0,TRUE,FALSE)),"")</f>
        <v/>
      </c>
      <c r="BG196" s="17" t="str">
        <f>IFERROR(AND(OR(AO1:BG195,$BK196)=TRUE,IF(SEARCH(BG$1,$A196)&gt;0,TRUE,FALSE)),"")</f>
        <v/>
      </c>
      <c r="BH196" s="17" t="str">
        <f>IFERROR(AND(OR(AO1:BH195,$BK196)=TRUE,IF(SEARCH(BH$1,$A196)&gt;0,TRUE,FALSE)),"")</f>
        <v/>
      </c>
      <c r="BI196" s="17">
        <f t="shared" si="15"/>
        <v>0</v>
      </c>
      <c r="BJ196" s="17" t="b">
        <f t="shared" si="16"/>
        <v>0</v>
      </c>
      <c r="BK196" s="17" t="b">
        <f t="shared" si="17"/>
        <v>0</v>
      </c>
      <c r="BL196" s="17" t="b">
        <f t="shared" si="18"/>
        <v>0</v>
      </c>
      <c r="BM196" s="17" t="b">
        <f>IF(D196&gt;INDEX('Overview (RESPONSES REQUIRED)'!$F$60:$F$63,MATCH(E196,'Overview (RESPONSES REQUIRED)'!$B$60:$B$63,0)),FALSE,TRUE)</f>
        <v>0</v>
      </c>
      <c r="BN196" s="17" t="b">
        <f>IF(INDEX('Overview (RESPONSES REQUIRED)'!$D$60:$D$63,MATCH(E196,'Overview (RESPONSES REQUIRED)'!$B$60:$B$63,0)) = "Y", TRUE, FALSE)</f>
        <v>0</v>
      </c>
      <c r="BO196" s="17" t="str">
        <f t="shared" si="19"/>
        <v>N</v>
      </c>
    </row>
    <row r="197" spans="1:67" ht="15" x14ac:dyDescent="0.15">
      <c r="A197" s="17" t="s">
        <v>2620</v>
      </c>
      <c r="B197" s="17">
        <v>2</v>
      </c>
      <c r="C197" s="17">
        <v>2</v>
      </c>
      <c r="D197" s="17">
        <v>6</v>
      </c>
      <c r="E197" s="17" t="s">
        <v>2424</v>
      </c>
      <c r="F197" s="17" t="str">
        <f>IF('ENDC-NRCA'!S200="Y", "Y", IF('ENDC-NRCA'!S200="N", "N", 0))</f>
        <v>N</v>
      </c>
      <c r="G197" s="17" t="str">
        <f>IFERROR(AND(OR(G1:H196,$BK197)=TRUE,IF(SEARCH(G$1,$A197)&gt;0,TRUE,FALSE)),"")</f>
        <v/>
      </c>
      <c r="H197" s="17" t="str">
        <f>IFERROR(AND(OR(H1:H196,$BK197)=TRUE,IF(SEARCH(H$1,$A197)&gt;0,TRUE,FALSE)),"")</f>
        <v/>
      </c>
      <c r="I197" s="17" t="str">
        <f>IFERROR(AND(OR(I1:L196,$BK197)=TRUE,IF(SEARCH(I$1,$A197)&gt;0,TRUE,FALSE)),"")</f>
        <v/>
      </c>
      <c r="J197" s="17" t="str">
        <f>IFERROR(AND(OR(J1:L196,$BK197)=TRUE,IF(SEARCH(J$1,$A197)&gt;0,TRUE,FALSE)),"")</f>
        <v/>
      </c>
      <c r="K197" s="17" t="str">
        <f>IFERROR(AND(OR(K1:L196,$BK197)=TRUE,IF(SEARCH(K$1,$A197)&gt;0,TRUE,FALSE)),"")</f>
        <v/>
      </c>
      <c r="L197" s="17" t="str">
        <f>IFERROR(AND(OR(L1:L196,$BK197)=TRUE,IF(SEARCH(L$1,$A197)&gt;0,TRUE,FALSE)),"")</f>
        <v/>
      </c>
      <c r="M197" s="17" t="b">
        <f>IFERROR(AND(OR(M1:M196,$BK197)=TRUE,IF(SEARCH(M$1,$A197)&gt;0,TRUE,FALSE)),"")</f>
        <v>0</v>
      </c>
      <c r="N197" s="17" t="str">
        <f>IFERROR(AND(OR(N1:Q196,$BK197)=TRUE,IF(SEARCH(N$1,$A197)&gt;0,TRUE,FALSE)),"")</f>
        <v/>
      </c>
      <c r="O197" s="17" t="str">
        <f>IFERROR(AND(OR(O1:Q196,$BK197)=TRUE,IF(SEARCH(O$1,$A197)&gt;0,TRUE,FALSE)),"")</f>
        <v/>
      </c>
      <c r="P197" s="17" t="b">
        <f>IFERROR(AND(OR(P1:Q196,$BK197)=TRUE,IF(SEARCH(P$1,$A197)&gt;0,TRUE,FALSE)),"")</f>
        <v>0</v>
      </c>
      <c r="Q197" s="17" t="str">
        <f>IFERROR(AND(OR(Q1:Q196,$BK197)=TRUE,IF(SEARCH(Q$1,$A197)&gt;0,TRUE,FALSE)),"")</f>
        <v/>
      </c>
      <c r="R197" s="17" t="str">
        <f>IFERROR(AND(OR(R1:S196,$BK197)=TRUE,IF(SEARCH(R$1,$A197)&gt;0,TRUE,FALSE)),"")</f>
        <v/>
      </c>
      <c r="S197" s="17" t="str">
        <f>IFERROR(AND(OR(S1:S196,$BK197)=TRUE,IF(SEARCH(S$1,$A197)&gt;0,TRUE,FALSE)),"")</f>
        <v/>
      </c>
      <c r="T197" s="17" t="b">
        <f>IFERROR(AND(OR(T1:T196,$BK197)=TRUE,IF(SEARCH(T$1,$A197)&gt;0,TRUE,FALSE)),"")</f>
        <v>0</v>
      </c>
      <c r="U197" s="17" t="str">
        <f>IFERROR(AND(OR(U1:V196,$BK197)=TRUE,IF(SEARCH(U$1,$A197)&gt;0,TRUE,FALSE)),"")</f>
        <v/>
      </c>
      <c r="V197" s="17" t="str">
        <f>IFERROR(AND(OR(V1:V196,$BK197)=TRUE,IF(SEARCH(V$1,$A197)&gt;0,TRUE,FALSE)),"")</f>
        <v/>
      </c>
      <c r="W197" s="17" t="str">
        <f>IFERROR(AND(OR(W1:Z196,$BK197)=TRUE,IF(SEARCH(W$1,$A197)&gt;0,TRUE,FALSE)),"")</f>
        <v/>
      </c>
      <c r="X197" s="17" t="str">
        <f>IFERROR(AND(OR(X1:Z196,$BK197)=TRUE,IF(SEARCH(X$1,$A197)&gt;0,TRUE,FALSE)),"")</f>
        <v/>
      </c>
      <c r="Y197" s="17" t="str">
        <f>IFERROR(AND(OR(Y1:Z196,$BK197)=TRUE,IF(SEARCH(Y$1,$A197)&gt;0,TRUE,FALSE)),"")</f>
        <v/>
      </c>
      <c r="Z197" s="17" t="str">
        <f>IFERROR(AND(OR(Z1:Z196,$BK197)=TRUE,IF(SEARCH(Z$1,$A197)&gt;0,TRUE,FALSE)),"")</f>
        <v/>
      </c>
      <c r="AA197" s="17" t="b">
        <f>IFERROR(AND(OR(AA1:AA196,$BK197)=TRUE,IF(SEARCH(AA$1,$A197)&gt;0,TRUE,FALSE)),"")</f>
        <v>0</v>
      </c>
      <c r="AB197" s="17" t="str">
        <f>IFERROR(AND(OR(AB1:AE196,$BK197)=TRUE,IF(SEARCH(AB$1,$A197)&gt;0,TRUE,FALSE)),"")</f>
        <v/>
      </c>
      <c r="AC197" s="17" t="str">
        <f>IFERROR(AND(OR(AC1:AE196,$BK197)=TRUE,IF(SEARCH(AC$1,$A197)&gt;0,TRUE,FALSE)),"")</f>
        <v/>
      </c>
      <c r="AD197" s="17" t="str">
        <f>IFERROR(AND(OR(AD1:AE196,$BK197)=TRUE,IF(SEARCH(AD$1,$A197)&gt;0,TRUE,FALSE)),"")</f>
        <v/>
      </c>
      <c r="AE197" s="17" t="str">
        <f>IFERROR(AND(OR(AE1:AE196,$BK197)=TRUE,IF(SEARCH(AE$1,$A197)&gt;0,TRUE,FALSE)),"")</f>
        <v/>
      </c>
      <c r="AF197" s="17" t="str">
        <f>IFERROR(AND(OR(AF1:AG196,$BK197)=TRUE,IF(SEARCH(AF$1,$A197)&gt;0,TRUE,FALSE)),"")</f>
        <v/>
      </c>
      <c r="AG197" s="17" t="str">
        <f>IFERROR(AND(OR(AG1:AG196,$BK197)=TRUE,IF(SEARCH(AG$1,$A197)&gt;0,TRUE,FALSE)),"")</f>
        <v/>
      </c>
      <c r="AH197" s="17" t="str">
        <f>IFERROR(AND(OR(AH1:AH196,$BK197)=TRUE,IF(SEARCH(AH$1,$A197)&gt;0,TRUE,FALSE)),"")</f>
        <v/>
      </c>
      <c r="AI197" s="17" t="b">
        <f>IFERROR(AND(OR(AI1:AL196,$BK197)=TRUE,IF(SEARCH(AI$1,$A197)&gt;0,TRUE,FALSE)),"")</f>
        <v>0</v>
      </c>
      <c r="AJ197" s="17" t="str">
        <f>IFERROR(AND(OR(AJ1:AL196,$BK197)=TRUE,IF(SEARCH(AJ$1,$A197)&gt;0,TRUE,FALSE)),"")</f>
        <v/>
      </c>
      <c r="AK197" s="17" t="str">
        <f>IFERROR(AND(OR(AK1:AL196,$BK197)=TRUE,IF(SEARCH(AK$1,$A197)&gt;0,TRUE,FALSE)),"")</f>
        <v/>
      </c>
      <c r="AL197" s="17" t="str">
        <f>IFERROR(AND(OR(AL1:AL196,$BK197)=TRUE,IF(SEARCH(AL$1,$A197)&gt;0,TRUE,FALSE)),"")</f>
        <v/>
      </c>
      <c r="AM197" s="17" t="str">
        <f>IFERROR(AND(OR(AM1:AO196,$BK197)=TRUE,IF(SEARCH(AM$1,$A197)&gt;0,TRUE,FALSE)),"")</f>
        <v/>
      </c>
      <c r="AN197" s="17" t="str">
        <f>IFERROR(AND(OR(AN1:AO196,$BK197)=TRUE,IF(SEARCH(AN$1,$A197)&gt;0,TRUE,FALSE)),"")</f>
        <v/>
      </c>
      <c r="AO197" s="17" t="str">
        <f>IFERROR(AND(OR(AO1:AO196,$BK197)=TRUE,IF(SEARCH(AO$1,$A197)&gt;0,TRUE,FALSE)),"")</f>
        <v/>
      </c>
      <c r="AP197" s="17" t="str">
        <f>IFERROR(AND(OR(AO1:AP196,$BK197)=TRUE,IF(SEARCH(AP$1,$A197)&gt;0,TRUE,FALSE)),"")</f>
        <v/>
      </c>
      <c r="AQ197" s="17" t="str">
        <f>IFERROR(AND(OR(AO1:AQ196,$BK197)=TRUE,IF(SEARCH(AQ$1,$A197)&gt;0,TRUE,FALSE)),"")</f>
        <v/>
      </c>
      <c r="AR197" s="17" t="str">
        <f>IFERROR(AND(OR(AO1:AR196,$BK197)=TRUE,IF(SEARCH(AR$1,$A197)&gt;0,TRUE,FALSE)),"")</f>
        <v/>
      </c>
      <c r="AS197" s="17" t="str">
        <f>IFERROR(AND(OR(AO1:AS196,$BK197)=TRUE,IF(SEARCH(AS$1,$A197)&gt;0,TRUE,FALSE)),"")</f>
        <v/>
      </c>
      <c r="AT197" s="17" t="str">
        <f>IFERROR(AND(OR(AO1:AT196,$BK197)=TRUE,IF(SEARCH(AT$1,$A197)&gt;0,TRUE,FALSE)),"")</f>
        <v/>
      </c>
      <c r="AU197" s="17" t="str">
        <f>IFERROR(AND(OR(AO1:AU196,$BK197)=TRUE,IF(SEARCH(AU$1,$A197)&gt;0,TRUE,FALSE)),"")</f>
        <v/>
      </c>
      <c r="AV197" s="17" t="str">
        <f>IFERROR(AND(OR(AO1:AV196,$BK197)=TRUE,IF(SEARCH(AV$1,$A197)&gt;0,TRUE,FALSE)),"")</f>
        <v/>
      </c>
      <c r="AW197" s="17" t="str">
        <f>IFERROR(AND(OR(AO1:AW196,$BK197)=TRUE,IF(SEARCH(AW$1,$A197)&gt;0,TRUE,FALSE)),"")</f>
        <v/>
      </c>
      <c r="AX197" s="17" t="str">
        <f>IFERROR(AND(OR(AO1:AX196,$BK197)=TRUE,IF(SEARCH(AX$1,$A197)&gt;0,TRUE,FALSE)),"")</f>
        <v/>
      </c>
      <c r="AY197" s="17" t="str">
        <f>IFERROR(AND(OR(AO1:AY196,$BK197)=TRUE,IF(SEARCH(AY$1,$A197)&gt;0,TRUE,FALSE)),"")</f>
        <v/>
      </c>
      <c r="AZ197" s="17" t="str">
        <f>IFERROR(AND(OR(AO1:AZ196,$BK197)=TRUE,IF(SEARCH(AZ$1,$A197)&gt;0,TRUE,FALSE)),"")</f>
        <v/>
      </c>
      <c r="BA197" s="17" t="str">
        <f>IFERROR(AND(OR(AO1:BA196,$BK197)=TRUE,IF(SEARCH(BA$1,$A197)&gt;0,TRUE,FALSE)),"")</f>
        <v/>
      </c>
      <c r="BB197" s="17" t="str">
        <f>IFERROR(AND(OR(AO1:BB196,$BK197)=TRUE,IF(SEARCH(BB$1,$A197)&gt;0,TRUE,FALSE)),"")</f>
        <v/>
      </c>
      <c r="BC197" s="17" t="str">
        <f>IFERROR(AND(OR(AO1:BC196,$BK197)=TRUE,IF(SEARCH(BC$1,$A197)&gt;0,TRUE,FALSE)),"")</f>
        <v/>
      </c>
      <c r="BD197" s="17" t="str">
        <f>IFERROR(AND(OR(AO1:BD196,$BK197)=TRUE,IF(SEARCH(BD$1,$A197)&gt;0,TRUE,FALSE)),"")</f>
        <v/>
      </c>
      <c r="BE197" s="17" t="str">
        <f>IFERROR(AND(OR(AO1:BE196,$BK197)=TRUE,IF(SEARCH(BE$1,$A197)&gt;0,TRUE,FALSE)),"")</f>
        <v/>
      </c>
      <c r="BF197" s="17" t="str">
        <f>IFERROR(AND(OR(AO1:BF196,$BK197)=TRUE,IF(SEARCH(BF$1,$A197)&gt;0,TRUE,FALSE)),"")</f>
        <v/>
      </c>
      <c r="BG197" s="17" t="str">
        <f>IFERROR(AND(OR(AO1:BG196,$BK197)=TRUE,IF(SEARCH(BG$1,$A197)&gt;0,TRUE,FALSE)),"")</f>
        <v/>
      </c>
      <c r="BH197" s="17" t="str">
        <f>IFERROR(AND(OR(AO1:BH196,$BK197)=TRUE,IF(SEARCH(BH$1,$A197)&gt;0,TRUE,FALSE)),"")</f>
        <v/>
      </c>
      <c r="BI197" s="17">
        <f t="shared" si="15"/>
        <v>0</v>
      </c>
      <c r="BJ197" s="17" t="b">
        <f t="shared" si="16"/>
        <v>0</v>
      </c>
      <c r="BK197" s="17" t="b">
        <f t="shared" si="17"/>
        <v>0</v>
      </c>
      <c r="BL197" s="17" t="b">
        <f t="shared" si="18"/>
        <v>0</v>
      </c>
      <c r="BM197" s="17" t="b">
        <f>IF(D197&gt;INDEX('Overview (RESPONSES REQUIRED)'!$F$60:$F$63,MATCH(E197,'Overview (RESPONSES REQUIRED)'!$B$60:$B$63,0)),FALSE,TRUE)</f>
        <v>0</v>
      </c>
      <c r="BN197" s="17" t="b">
        <f>IF(INDEX('Overview (RESPONSES REQUIRED)'!$D$60:$D$63,MATCH(E197,'Overview (RESPONSES REQUIRED)'!$B$60:$B$63,0)) = "Y", TRUE, FALSE)</f>
        <v>0</v>
      </c>
      <c r="BO197" s="17" t="str">
        <f t="shared" si="19"/>
        <v>N</v>
      </c>
    </row>
    <row r="198" spans="1:67" ht="15" x14ac:dyDescent="0.15">
      <c r="A198" s="17" t="s">
        <v>2621</v>
      </c>
      <c r="B198" s="17">
        <v>2</v>
      </c>
      <c r="C198" s="17">
        <v>2</v>
      </c>
      <c r="D198" s="17">
        <v>4</v>
      </c>
      <c r="E198" s="17" t="s">
        <v>2467</v>
      </c>
      <c r="F198" s="17" t="str">
        <f>IF('ENDC-NRCA'!S201="Y", "Y", IF('ENDC-NRCA'!S201="N", "N", 0))</f>
        <v>N</v>
      </c>
      <c r="G198" s="17" t="b">
        <f>IFERROR(AND(OR(G1:H197,$BK198)=TRUE,IF(SEARCH(G$1,$A198)&gt;0,TRUE,FALSE)),"")</f>
        <v>0</v>
      </c>
      <c r="H198" s="17" t="str">
        <f>IFERROR(AND(OR(H1:H197,$BK198)=TRUE,IF(SEARCH(H$1,$A198)&gt;0,TRUE,FALSE)),"")</f>
        <v/>
      </c>
      <c r="I198" s="17" t="b">
        <f>IFERROR(AND(OR(I1:L197,$BK198)=TRUE,IF(SEARCH(I$1,$A198)&gt;0,TRUE,FALSE)),"")</f>
        <v>0</v>
      </c>
      <c r="J198" s="17" t="str">
        <f>IFERROR(AND(OR(J1:L197,$BK198)=TRUE,IF(SEARCH(J$1,$A198)&gt;0,TRUE,FALSE)),"")</f>
        <v/>
      </c>
      <c r="K198" s="17" t="str">
        <f>IFERROR(AND(OR(K1:L197,$BK198)=TRUE,IF(SEARCH(K$1,$A198)&gt;0,TRUE,FALSE)),"")</f>
        <v/>
      </c>
      <c r="L198" s="17" t="str">
        <f>IFERROR(AND(OR(L1:L197,$BK198)=TRUE,IF(SEARCH(L$1,$A198)&gt;0,TRUE,FALSE)),"")</f>
        <v/>
      </c>
      <c r="M198" s="17" t="str">
        <f>IFERROR(AND(OR(M1:M197,$BK198)=TRUE,IF(SEARCH(M$1,$A198)&gt;0,TRUE,FALSE)),"")</f>
        <v/>
      </c>
      <c r="N198" s="17" t="str">
        <f>IFERROR(AND(OR(N1:Q197,$BK198)=TRUE,IF(SEARCH(N$1,$A198)&gt;0,TRUE,FALSE)),"")</f>
        <v/>
      </c>
      <c r="O198" s="17" t="b">
        <f>IFERROR(AND(OR(O1:Q197,$BK198)=TRUE,IF(SEARCH(O$1,$A198)&gt;0,TRUE,FALSE)),"")</f>
        <v>0</v>
      </c>
      <c r="P198" s="17" t="str">
        <f>IFERROR(AND(OR(P1:Q197,$BK198)=TRUE,IF(SEARCH(P$1,$A198)&gt;0,TRUE,FALSE)),"")</f>
        <v/>
      </c>
      <c r="Q198" s="17" t="str">
        <f>IFERROR(AND(OR(Q1:Q197,$BK198)=TRUE,IF(SEARCH(Q$1,$A198)&gt;0,TRUE,FALSE)),"")</f>
        <v/>
      </c>
      <c r="R198" s="17" t="str">
        <f>IFERROR(AND(OR(R1:S197,$BK198)=TRUE,IF(SEARCH(R$1,$A198)&gt;0,TRUE,FALSE)),"")</f>
        <v/>
      </c>
      <c r="S198" s="17" t="str">
        <f>IFERROR(AND(OR(S1:S197,$BK198)=TRUE,IF(SEARCH(S$1,$A198)&gt;0,TRUE,FALSE)),"")</f>
        <v/>
      </c>
      <c r="T198" s="17" t="str">
        <f>IFERROR(AND(OR(T1:T197,$BK198)=TRUE,IF(SEARCH(T$1,$A198)&gt;0,TRUE,FALSE)),"")</f>
        <v/>
      </c>
      <c r="U198" s="17" t="str">
        <f>IFERROR(AND(OR(U1:V197,$BK198)=TRUE,IF(SEARCH(U$1,$A198)&gt;0,TRUE,FALSE)),"")</f>
        <v/>
      </c>
      <c r="V198" s="17" t="str">
        <f>IFERROR(AND(OR(V1:V197,$BK198)=TRUE,IF(SEARCH(V$1,$A198)&gt;0,TRUE,FALSE)),"")</f>
        <v/>
      </c>
      <c r="W198" s="17" t="str">
        <f>IFERROR(AND(OR(W1:Z197,$BK198)=TRUE,IF(SEARCH(W$1,$A198)&gt;0,TRUE,FALSE)),"")</f>
        <v/>
      </c>
      <c r="X198" s="17" t="str">
        <f>IFERROR(AND(OR(X1:Z197,$BK198)=TRUE,IF(SEARCH(X$1,$A198)&gt;0,TRUE,FALSE)),"")</f>
        <v/>
      </c>
      <c r="Y198" s="17" t="str">
        <f>IFERROR(AND(OR(Y1:Z197,$BK198)=TRUE,IF(SEARCH(Y$1,$A198)&gt;0,TRUE,FALSE)),"")</f>
        <v/>
      </c>
      <c r="Z198" s="17" t="str">
        <f>IFERROR(AND(OR(Z1:Z197,$BK198)=TRUE,IF(SEARCH(Z$1,$A198)&gt;0,TRUE,FALSE)),"")</f>
        <v/>
      </c>
      <c r="AA198" s="17" t="str">
        <f>IFERROR(AND(OR(AA1:AA197,$BK198)=TRUE,IF(SEARCH(AA$1,$A198)&gt;0,TRUE,FALSE)),"")</f>
        <v/>
      </c>
      <c r="AB198" s="17" t="str">
        <f>IFERROR(AND(OR(AB1:AE197,$BK198)=TRUE,IF(SEARCH(AB$1,$A198)&gt;0,TRUE,FALSE)),"")</f>
        <v/>
      </c>
      <c r="AC198" s="17" t="b">
        <f>IFERROR(AND(OR(AC1:AE197,$BK198)=TRUE,IF(SEARCH(AC$1,$A198)&gt;0,TRUE,FALSE)),"")</f>
        <v>0</v>
      </c>
      <c r="AD198" s="17" t="str">
        <f>IFERROR(AND(OR(AD1:AE197,$BK198)=TRUE,IF(SEARCH(AD$1,$A198)&gt;0,TRUE,FALSE)),"")</f>
        <v/>
      </c>
      <c r="AE198" s="17" t="str">
        <f>IFERROR(AND(OR(AE1:AE197,$BK198)=TRUE,IF(SEARCH(AE$1,$A198)&gt;0,TRUE,FALSE)),"")</f>
        <v/>
      </c>
      <c r="AF198" s="17" t="str">
        <f>IFERROR(AND(OR(AF1:AG197,$BK198)=TRUE,IF(SEARCH(AF$1,$A198)&gt;0,TRUE,FALSE)),"")</f>
        <v/>
      </c>
      <c r="AG198" s="17" t="str">
        <f>IFERROR(AND(OR(AG1:AG197,$BK198)=TRUE,IF(SEARCH(AG$1,$A198)&gt;0,TRUE,FALSE)),"")</f>
        <v/>
      </c>
      <c r="AH198" s="17" t="str">
        <f>IFERROR(AND(OR(AH1:AH197,$BK198)=TRUE,IF(SEARCH(AH$1,$A198)&gt;0,TRUE,FALSE)),"")</f>
        <v/>
      </c>
      <c r="AI198" s="17" t="b">
        <f>IFERROR(AND(OR(AI1:AL197,$BK198)=TRUE,IF(SEARCH(AI$1,$A198)&gt;0,TRUE,FALSE)),"")</f>
        <v>0</v>
      </c>
      <c r="AJ198" s="17" t="str">
        <f>IFERROR(AND(OR(AJ1:AL197,$BK198)=TRUE,IF(SEARCH(AJ$1,$A198)&gt;0,TRUE,FALSE)),"")</f>
        <v/>
      </c>
      <c r="AK198" s="17" t="str">
        <f>IFERROR(AND(OR(AK1:AL197,$BK198)=TRUE,IF(SEARCH(AK$1,$A198)&gt;0,TRUE,FALSE)),"")</f>
        <v/>
      </c>
      <c r="AL198" s="17" t="str">
        <f>IFERROR(AND(OR(AL1:AL197,$BK198)=TRUE,IF(SEARCH(AL$1,$A198)&gt;0,TRUE,FALSE)),"")</f>
        <v/>
      </c>
      <c r="AM198" s="17" t="str">
        <f>IFERROR(AND(OR(AM1:AO197,$BK198)=TRUE,IF(SEARCH(AM$1,$A198)&gt;0,TRUE,FALSE)),"")</f>
        <v/>
      </c>
      <c r="AN198" s="17" t="str">
        <f>IFERROR(AND(OR(AN1:AO197,$BK198)=TRUE,IF(SEARCH(AN$1,$A198)&gt;0,TRUE,FALSE)),"")</f>
        <v/>
      </c>
      <c r="AO198" s="17" t="str">
        <f>IFERROR(AND(OR(AO1:AO197,$BK198)=TRUE,IF(SEARCH(AO$1,$A198)&gt;0,TRUE,FALSE)),"")</f>
        <v/>
      </c>
      <c r="AP198" s="17" t="str">
        <f>IFERROR(AND(OR(AO1:AP197,$BK198)=TRUE,IF(SEARCH(AP$1,$A198)&gt;0,TRUE,FALSE)),"")</f>
        <v/>
      </c>
      <c r="AQ198" s="17" t="str">
        <f>IFERROR(AND(OR(AO1:AQ197,$BK198)=TRUE,IF(SEARCH(AQ$1,$A198)&gt;0,TRUE,FALSE)),"")</f>
        <v/>
      </c>
      <c r="AR198" s="17" t="str">
        <f>IFERROR(AND(OR(AO1:AR197,$BK198)=TRUE,IF(SEARCH(AR$1,$A198)&gt;0,TRUE,FALSE)),"")</f>
        <v/>
      </c>
      <c r="AS198" s="17" t="str">
        <f>IFERROR(AND(OR(AO1:AS197,$BK198)=TRUE,IF(SEARCH(AS$1,$A198)&gt;0,TRUE,FALSE)),"")</f>
        <v/>
      </c>
      <c r="AT198" s="17" t="str">
        <f>IFERROR(AND(OR(AO1:AT197,$BK198)=TRUE,IF(SEARCH(AT$1,$A198)&gt;0,TRUE,FALSE)),"")</f>
        <v/>
      </c>
      <c r="AU198" s="17" t="str">
        <f>IFERROR(AND(OR(AO1:AU197,$BK198)=TRUE,IF(SEARCH(AU$1,$A198)&gt;0,TRUE,FALSE)),"")</f>
        <v/>
      </c>
      <c r="AV198" s="17" t="str">
        <f>IFERROR(AND(OR(AO1:AV197,$BK198)=TRUE,IF(SEARCH(AV$1,$A198)&gt;0,TRUE,FALSE)),"")</f>
        <v/>
      </c>
      <c r="AW198" s="17" t="str">
        <f>IFERROR(AND(OR(AO1:AW197,$BK198)=TRUE,IF(SEARCH(AW$1,$A198)&gt;0,TRUE,FALSE)),"")</f>
        <v/>
      </c>
      <c r="AX198" s="17" t="str">
        <f>IFERROR(AND(OR(AO1:AX197,$BK198)=TRUE,IF(SEARCH(AX$1,$A198)&gt;0,TRUE,FALSE)),"")</f>
        <v/>
      </c>
      <c r="AY198" s="17" t="str">
        <f>IFERROR(AND(OR(AO1:AY197,$BK198)=TRUE,IF(SEARCH(AY$1,$A198)&gt;0,TRUE,FALSE)),"")</f>
        <v/>
      </c>
      <c r="AZ198" s="17" t="str">
        <f>IFERROR(AND(OR(AO1:AZ197,$BK198)=TRUE,IF(SEARCH(AZ$1,$A198)&gt;0,TRUE,FALSE)),"")</f>
        <v/>
      </c>
      <c r="BA198" s="17" t="str">
        <f>IFERROR(AND(OR(AO1:BA197,$BK198)=TRUE,IF(SEARCH(BA$1,$A198)&gt;0,TRUE,FALSE)),"")</f>
        <v/>
      </c>
      <c r="BB198" s="17" t="str">
        <f>IFERROR(AND(OR(AO1:BB197,$BK198)=TRUE,IF(SEARCH(BB$1,$A198)&gt;0,TRUE,FALSE)),"")</f>
        <v/>
      </c>
      <c r="BC198" s="17" t="str">
        <f>IFERROR(AND(OR(AO1:BC197,$BK198)=TRUE,IF(SEARCH(BC$1,$A198)&gt;0,TRUE,FALSE)),"")</f>
        <v/>
      </c>
      <c r="BD198" s="17" t="str">
        <f>IFERROR(AND(OR(AO1:BD197,$BK198)=TRUE,IF(SEARCH(BD$1,$A198)&gt;0,TRUE,FALSE)),"")</f>
        <v/>
      </c>
      <c r="BE198" s="17" t="str">
        <f>IFERROR(AND(OR(AO1:BE197,$BK198)=TRUE,IF(SEARCH(BE$1,$A198)&gt;0,TRUE,FALSE)),"")</f>
        <v/>
      </c>
      <c r="BF198" s="17" t="str">
        <f>IFERROR(AND(OR(AO1:BF197,$BK198)=TRUE,IF(SEARCH(BF$1,$A198)&gt;0,TRUE,FALSE)),"")</f>
        <v/>
      </c>
      <c r="BG198" s="17" t="str">
        <f>IFERROR(AND(OR(AO1:BG197,$BK198)=TRUE,IF(SEARCH(BG$1,$A198)&gt;0,TRUE,FALSE)),"")</f>
        <v/>
      </c>
      <c r="BH198" s="17" t="str">
        <f>IFERROR(AND(OR(AO1:BH197,$BK198)=TRUE,IF(SEARCH(BH$1,$A198)&gt;0,TRUE,FALSE)),"")</f>
        <v/>
      </c>
      <c r="BI198" s="17">
        <f t="shared" si="15"/>
        <v>0</v>
      </c>
      <c r="BJ198" s="17" t="b">
        <f t="shared" si="16"/>
        <v>0</v>
      </c>
      <c r="BK198" s="17" t="b">
        <f t="shared" si="17"/>
        <v>0</v>
      </c>
      <c r="BL198" s="17" t="b">
        <f t="shared" si="18"/>
        <v>0</v>
      </c>
      <c r="BM198" s="17" t="b">
        <f>IF(D198&gt;INDEX('Overview (RESPONSES REQUIRED)'!$F$60:$F$63,MATCH(E198,'Overview (RESPONSES REQUIRED)'!$B$60:$B$63,0)),FALSE,TRUE)</f>
        <v>0</v>
      </c>
      <c r="BN198" s="17" t="b">
        <f>IF(INDEX('Overview (RESPONSES REQUIRED)'!$D$60:$D$63,MATCH(E198,'Overview (RESPONSES REQUIRED)'!$B$60:$B$63,0)) = "Y", TRUE, FALSE)</f>
        <v>0</v>
      </c>
      <c r="BO198" s="17" t="str">
        <f t="shared" si="19"/>
        <v>N</v>
      </c>
    </row>
    <row r="199" spans="1:67" ht="15" x14ac:dyDescent="0.15">
      <c r="A199" s="17" t="s">
        <v>2622</v>
      </c>
      <c r="B199" s="17">
        <v>2</v>
      </c>
      <c r="C199" s="17">
        <v>2</v>
      </c>
      <c r="D199" s="17">
        <v>4</v>
      </c>
      <c r="E199" s="17" t="s">
        <v>2467</v>
      </c>
      <c r="F199" s="17" t="str">
        <f>IF('ENDC-NRCA'!S202="Y", "Y", IF('ENDC-NRCA'!S202="N", "N", 0))</f>
        <v>N</v>
      </c>
      <c r="G199" s="17" t="b">
        <f>IFERROR(AND(OR(G1:H198,$BK199)=TRUE,IF(SEARCH(G$1,$A199)&gt;0,TRUE,FALSE)),"")</f>
        <v>0</v>
      </c>
      <c r="H199" s="17" t="str">
        <f>IFERROR(AND(OR(H1:H198,$BK199)=TRUE,IF(SEARCH(H$1,$A199)&gt;0,TRUE,FALSE)),"")</f>
        <v/>
      </c>
      <c r="I199" s="17" t="str">
        <f>IFERROR(AND(OR(I1:L198,$BK199)=TRUE,IF(SEARCH(I$1,$A199)&gt;0,TRUE,FALSE)),"")</f>
        <v/>
      </c>
      <c r="J199" s="17" t="str">
        <f>IFERROR(AND(OR(J1:L198,$BK199)=TRUE,IF(SEARCH(J$1,$A199)&gt;0,TRUE,FALSE)),"")</f>
        <v/>
      </c>
      <c r="K199" s="17" t="str">
        <f>IFERROR(AND(OR(K1:L198,$BK199)=TRUE,IF(SEARCH(K$1,$A199)&gt;0,TRUE,FALSE)),"")</f>
        <v/>
      </c>
      <c r="L199" s="17" t="str">
        <f>IFERROR(AND(OR(L1:L198,$BK199)=TRUE,IF(SEARCH(L$1,$A199)&gt;0,TRUE,FALSE)),"")</f>
        <v/>
      </c>
      <c r="M199" s="17" t="str">
        <f>IFERROR(AND(OR(M1:M198,$BK199)=TRUE,IF(SEARCH(M$1,$A199)&gt;0,TRUE,FALSE)),"")</f>
        <v/>
      </c>
      <c r="N199" s="17" t="str">
        <f>IFERROR(AND(OR(N1:Q198,$BK199)=TRUE,IF(SEARCH(N$1,$A199)&gt;0,TRUE,FALSE)),"")</f>
        <v/>
      </c>
      <c r="O199" s="17" t="b">
        <f>IFERROR(AND(OR(O1:Q198,$BK199)=TRUE,IF(SEARCH(O$1,$A199)&gt;0,TRUE,FALSE)),"")</f>
        <v>0</v>
      </c>
      <c r="P199" s="17" t="str">
        <f>IFERROR(AND(OR(P1:Q198,$BK199)=TRUE,IF(SEARCH(P$1,$A199)&gt;0,TRUE,FALSE)),"")</f>
        <v/>
      </c>
      <c r="Q199" s="17" t="str">
        <f>IFERROR(AND(OR(Q1:Q198,$BK199)=TRUE,IF(SEARCH(Q$1,$A199)&gt;0,TRUE,FALSE)),"")</f>
        <v/>
      </c>
      <c r="R199" s="17" t="str">
        <f>IFERROR(AND(OR(R1:S198,$BK199)=TRUE,IF(SEARCH(R$1,$A199)&gt;0,TRUE,FALSE)),"")</f>
        <v/>
      </c>
      <c r="S199" s="17" t="str">
        <f>IFERROR(AND(OR(S1:S198,$BK199)=TRUE,IF(SEARCH(S$1,$A199)&gt;0,TRUE,FALSE)),"")</f>
        <v/>
      </c>
      <c r="T199" s="17" t="b">
        <f>IFERROR(AND(OR(T1:T198,$BK199)=TRUE,IF(SEARCH(T$1,$A199)&gt;0,TRUE,FALSE)),"")</f>
        <v>0</v>
      </c>
      <c r="U199" s="17" t="str">
        <f>IFERROR(AND(OR(U1:V198,$BK199)=TRUE,IF(SEARCH(U$1,$A199)&gt;0,TRUE,FALSE)),"")</f>
        <v/>
      </c>
      <c r="V199" s="17" t="str">
        <f>IFERROR(AND(OR(V1:V198,$BK199)=TRUE,IF(SEARCH(V$1,$A199)&gt;0,TRUE,FALSE)),"")</f>
        <v/>
      </c>
      <c r="W199" s="17" t="str">
        <f>IFERROR(AND(OR(W1:Z198,$BK199)=TRUE,IF(SEARCH(W$1,$A199)&gt;0,TRUE,FALSE)),"")</f>
        <v/>
      </c>
      <c r="X199" s="17" t="str">
        <f>IFERROR(AND(OR(X1:Z198,$BK199)=TRUE,IF(SEARCH(X$1,$A199)&gt;0,TRUE,FALSE)),"")</f>
        <v/>
      </c>
      <c r="Y199" s="17" t="str">
        <f>IFERROR(AND(OR(Y1:Z198,$BK199)=TRUE,IF(SEARCH(Y$1,$A199)&gt;0,TRUE,FALSE)),"")</f>
        <v/>
      </c>
      <c r="Z199" s="17" t="str">
        <f>IFERROR(AND(OR(Z1:Z198,$BK199)=TRUE,IF(SEARCH(Z$1,$A199)&gt;0,TRUE,FALSE)),"")</f>
        <v/>
      </c>
      <c r="AA199" s="17" t="str">
        <f>IFERROR(AND(OR(AA1:AA198,$BK199)=TRUE,IF(SEARCH(AA$1,$A199)&gt;0,TRUE,FALSE)),"")</f>
        <v/>
      </c>
      <c r="AB199" s="17" t="str">
        <f>IFERROR(AND(OR(AB1:AE198,$BK199)=TRUE,IF(SEARCH(AB$1,$A199)&gt;0,TRUE,FALSE)),"")</f>
        <v/>
      </c>
      <c r="AC199" s="17" t="b">
        <f>IFERROR(AND(OR(AC1:AE198,$BK199)=TRUE,IF(SEARCH(AC$1,$A199)&gt;0,TRUE,FALSE)),"")</f>
        <v>0</v>
      </c>
      <c r="AD199" s="17" t="str">
        <f>IFERROR(AND(OR(AD1:AE198,$BK199)=TRUE,IF(SEARCH(AD$1,$A199)&gt;0,TRUE,FALSE)),"")</f>
        <v/>
      </c>
      <c r="AE199" s="17" t="str">
        <f>IFERROR(AND(OR(AE1:AE198,$BK199)=TRUE,IF(SEARCH(AE$1,$A199)&gt;0,TRUE,FALSE)),"")</f>
        <v/>
      </c>
      <c r="AF199" s="17" t="str">
        <f>IFERROR(AND(OR(AF1:AG198,$BK199)=TRUE,IF(SEARCH(AF$1,$A199)&gt;0,TRUE,FALSE)),"")</f>
        <v/>
      </c>
      <c r="AG199" s="17" t="str">
        <f>IFERROR(AND(OR(AG1:AG198,$BK199)=TRUE,IF(SEARCH(AG$1,$A199)&gt;0,TRUE,FALSE)),"")</f>
        <v/>
      </c>
      <c r="AH199" s="17" t="str">
        <f>IFERROR(AND(OR(AH1:AH198,$BK199)=TRUE,IF(SEARCH(AH$1,$A199)&gt;0,TRUE,FALSE)),"")</f>
        <v/>
      </c>
      <c r="AI199" s="17" t="b">
        <f>IFERROR(AND(OR(AI1:AL198,$BK199)=TRUE,IF(SEARCH(AI$1,$A199)&gt;0,TRUE,FALSE)),"")</f>
        <v>0</v>
      </c>
      <c r="AJ199" s="17" t="str">
        <f>IFERROR(AND(OR(AJ1:AL198,$BK199)=TRUE,IF(SEARCH(AJ$1,$A199)&gt;0,TRUE,FALSE)),"")</f>
        <v/>
      </c>
      <c r="AK199" s="17" t="str">
        <f>IFERROR(AND(OR(AK1:AL198,$BK199)=TRUE,IF(SEARCH(AK$1,$A199)&gt;0,TRUE,FALSE)),"")</f>
        <v/>
      </c>
      <c r="AL199" s="17" t="str">
        <f>IFERROR(AND(OR(AL1:AL198,$BK199)=TRUE,IF(SEARCH(AL$1,$A199)&gt;0,TRUE,FALSE)),"")</f>
        <v/>
      </c>
      <c r="AM199" s="17" t="str">
        <f>IFERROR(AND(OR(AM1:AO198,$BK199)=TRUE,IF(SEARCH(AM$1,$A199)&gt;0,TRUE,FALSE)),"")</f>
        <v/>
      </c>
      <c r="AN199" s="17" t="str">
        <f>IFERROR(AND(OR(AN1:AO198,$BK199)=TRUE,IF(SEARCH(AN$1,$A199)&gt;0,TRUE,FALSE)),"")</f>
        <v/>
      </c>
      <c r="AO199" s="17" t="str">
        <f>IFERROR(AND(OR(AO1:AO198,$BK199)=TRUE,IF(SEARCH(AO$1,$A199)&gt;0,TRUE,FALSE)),"")</f>
        <v/>
      </c>
      <c r="AP199" s="17" t="str">
        <f>IFERROR(AND(OR(AO1:AP198,$BK199)=TRUE,IF(SEARCH(AP$1,$A199)&gt;0,TRUE,FALSE)),"")</f>
        <v/>
      </c>
      <c r="AQ199" s="17" t="str">
        <f>IFERROR(AND(OR(AO1:AQ198,$BK199)=TRUE,IF(SEARCH(AQ$1,$A199)&gt;0,TRUE,FALSE)),"")</f>
        <v/>
      </c>
      <c r="AR199" s="17" t="str">
        <f>IFERROR(AND(OR(AO1:AR198,$BK199)=TRUE,IF(SEARCH(AR$1,$A199)&gt;0,TRUE,FALSE)),"")</f>
        <v/>
      </c>
      <c r="AS199" s="17" t="str">
        <f>IFERROR(AND(OR(AO1:AS198,$BK199)=TRUE,IF(SEARCH(AS$1,$A199)&gt;0,TRUE,FALSE)),"")</f>
        <v/>
      </c>
      <c r="AT199" s="17" t="str">
        <f>IFERROR(AND(OR(AO1:AT198,$BK199)=TRUE,IF(SEARCH(AT$1,$A199)&gt;0,TRUE,FALSE)),"")</f>
        <v/>
      </c>
      <c r="AU199" s="17" t="str">
        <f>IFERROR(AND(OR(AO1:AU198,$BK199)=TRUE,IF(SEARCH(AU$1,$A199)&gt;0,TRUE,FALSE)),"")</f>
        <v/>
      </c>
      <c r="AV199" s="17" t="str">
        <f>IFERROR(AND(OR(AO1:AV198,$BK199)=TRUE,IF(SEARCH(AV$1,$A199)&gt;0,TRUE,FALSE)),"")</f>
        <v/>
      </c>
      <c r="AW199" s="17" t="str">
        <f>IFERROR(AND(OR(AO1:AW198,$BK199)=TRUE,IF(SEARCH(AW$1,$A199)&gt;0,TRUE,FALSE)),"")</f>
        <v/>
      </c>
      <c r="AX199" s="17" t="str">
        <f>IFERROR(AND(OR(AO1:AX198,$BK199)=TRUE,IF(SEARCH(AX$1,$A199)&gt;0,TRUE,FALSE)),"")</f>
        <v/>
      </c>
      <c r="AY199" s="17" t="str">
        <f>IFERROR(AND(OR(AO1:AY198,$BK199)=TRUE,IF(SEARCH(AY$1,$A199)&gt;0,TRUE,FALSE)),"")</f>
        <v/>
      </c>
      <c r="AZ199" s="17" t="str">
        <f>IFERROR(AND(OR(AO1:AZ198,$BK199)=TRUE,IF(SEARCH(AZ$1,$A199)&gt;0,TRUE,FALSE)),"")</f>
        <v/>
      </c>
      <c r="BA199" s="17" t="str">
        <f>IFERROR(AND(OR(AO1:BA198,$BK199)=TRUE,IF(SEARCH(BA$1,$A199)&gt;0,TRUE,FALSE)),"")</f>
        <v/>
      </c>
      <c r="BB199" s="17" t="str">
        <f>IFERROR(AND(OR(AO1:BB198,$BK199)=TRUE,IF(SEARCH(BB$1,$A199)&gt;0,TRUE,FALSE)),"")</f>
        <v/>
      </c>
      <c r="BC199" s="17" t="str">
        <f>IFERROR(AND(OR(AO1:BC198,$BK199)=TRUE,IF(SEARCH(BC$1,$A199)&gt;0,TRUE,FALSE)),"")</f>
        <v/>
      </c>
      <c r="BD199" s="17" t="str">
        <f>IFERROR(AND(OR(AO1:BD198,$BK199)=TRUE,IF(SEARCH(BD$1,$A199)&gt;0,TRUE,FALSE)),"")</f>
        <v/>
      </c>
      <c r="BE199" s="17" t="str">
        <f>IFERROR(AND(OR(AO1:BE198,$BK199)=TRUE,IF(SEARCH(BE$1,$A199)&gt;0,TRUE,FALSE)),"")</f>
        <v/>
      </c>
      <c r="BF199" s="17" t="str">
        <f>IFERROR(AND(OR(AO1:BF198,$BK199)=TRUE,IF(SEARCH(BF$1,$A199)&gt;0,TRUE,FALSE)),"")</f>
        <v/>
      </c>
      <c r="BG199" s="17" t="str">
        <f>IFERROR(AND(OR(AO1:BG198,$BK199)=TRUE,IF(SEARCH(BG$1,$A199)&gt;0,TRUE,FALSE)),"")</f>
        <v/>
      </c>
      <c r="BH199" s="17" t="str">
        <f>IFERROR(AND(OR(AO1:BH198,$BK199)=TRUE,IF(SEARCH(BH$1,$A199)&gt;0,TRUE,FALSE)),"")</f>
        <v/>
      </c>
      <c r="BI199" s="17">
        <f t="shared" si="15"/>
        <v>0</v>
      </c>
      <c r="BJ199" s="17" t="b">
        <f t="shared" si="16"/>
        <v>0</v>
      </c>
      <c r="BK199" s="17" t="b">
        <f t="shared" si="17"/>
        <v>0</v>
      </c>
      <c r="BL199" s="17" t="b">
        <f t="shared" si="18"/>
        <v>0</v>
      </c>
      <c r="BM199" s="17" t="b">
        <f>IF(D199&gt;INDEX('Overview (RESPONSES REQUIRED)'!$F$60:$F$63,MATCH(E199,'Overview (RESPONSES REQUIRED)'!$B$60:$B$63,0)),FALSE,TRUE)</f>
        <v>0</v>
      </c>
      <c r="BN199" s="17" t="b">
        <f>IF(INDEX('Overview (RESPONSES REQUIRED)'!$D$60:$D$63,MATCH(E199,'Overview (RESPONSES REQUIRED)'!$B$60:$B$63,0)) = "Y", TRUE, FALSE)</f>
        <v>0</v>
      </c>
      <c r="BO199" s="17" t="str">
        <f t="shared" si="19"/>
        <v>N</v>
      </c>
    </row>
    <row r="200" spans="1:67" ht="15" x14ac:dyDescent="0.15">
      <c r="A200" s="17" t="s">
        <v>2623</v>
      </c>
      <c r="B200" s="17">
        <v>2</v>
      </c>
      <c r="C200" s="17">
        <v>2</v>
      </c>
      <c r="D200" s="17">
        <v>4</v>
      </c>
      <c r="E200" s="17" t="s">
        <v>2467</v>
      </c>
      <c r="F200" s="17" t="str">
        <f>IF('ENDC-NRCA'!S203="Y", "Y", IF('ENDC-NRCA'!S203="N", "N", 0))</f>
        <v>N</v>
      </c>
      <c r="G200" s="17" t="str">
        <f>IFERROR(AND(OR(G1:H199,$BK200)=TRUE,IF(SEARCH(G$1,$A200)&gt;0,TRUE,FALSE)),"")</f>
        <v/>
      </c>
      <c r="H200" s="17" t="str">
        <f>IFERROR(AND(OR(H1:H199,$BK200)=TRUE,IF(SEARCH(H$1,$A200)&gt;0,TRUE,FALSE)),"")</f>
        <v/>
      </c>
      <c r="I200" s="17" t="b">
        <f>IFERROR(AND(OR(I1:L199,$BK200)=TRUE,IF(SEARCH(I$1,$A200)&gt;0,TRUE,FALSE)),"")</f>
        <v>0</v>
      </c>
      <c r="J200" s="17" t="str">
        <f>IFERROR(AND(OR(J1:L199,$BK200)=TRUE,IF(SEARCH(J$1,$A200)&gt;0,TRUE,FALSE)),"")</f>
        <v/>
      </c>
      <c r="K200" s="17" t="str">
        <f>IFERROR(AND(OR(K1:L199,$BK200)=TRUE,IF(SEARCH(K$1,$A200)&gt;0,TRUE,FALSE)),"")</f>
        <v/>
      </c>
      <c r="L200" s="17" t="str">
        <f>IFERROR(AND(OR(L1:L199,$BK200)=TRUE,IF(SEARCH(L$1,$A200)&gt;0,TRUE,FALSE)),"")</f>
        <v/>
      </c>
      <c r="M200" s="17" t="str">
        <f>IFERROR(AND(OR(M1:M199,$BK200)=TRUE,IF(SEARCH(M$1,$A200)&gt;0,TRUE,FALSE)),"")</f>
        <v/>
      </c>
      <c r="N200" s="17" t="str">
        <f>IFERROR(AND(OR(N1:Q199,$BK200)=TRUE,IF(SEARCH(N$1,$A200)&gt;0,TRUE,FALSE)),"")</f>
        <v/>
      </c>
      <c r="O200" s="17" t="b">
        <f>IFERROR(AND(OR(O1:Q199,$BK200)=TRUE,IF(SEARCH(O$1,$A200)&gt;0,TRUE,FALSE)),"")</f>
        <v>0</v>
      </c>
      <c r="P200" s="17" t="str">
        <f>IFERROR(AND(OR(P1:Q199,$BK200)=TRUE,IF(SEARCH(P$1,$A200)&gt;0,TRUE,FALSE)),"")</f>
        <v/>
      </c>
      <c r="Q200" s="17" t="str">
        <f>IFERROR(AND(OR(Q1:Q199,$BK200)=TRUE,IF(SEARCH(Q$1,$A200)&gt;0,TRUE,FALSE)),"")</f>
        <v/>
      </c>
      <c r="R200" s="17" t="str">
        <f>IFERROR(AND(OR(R1:S199,$BK200)=TRUE,IF(SEARCH(R$1,$A200)&gt;0,TRUE,FALSE)),"")</f>
        <v/>
      </c>
      <c r="S200" s="17" t="str">
        <f>IFERROR(AND(OR(S1:S199,$BK200)=TRUE,IF(SEARCH(S$1,$A200)&gt;0,TRUE,FALSE)),"")</f>
        <v/>
      </c>
      <c r="T200" s="17" t="b">
        <f>IFERROR(AND(OR(T1:T199,$BK200)=TRUE,IF(SEARCH(T$1,$A200)&gt;0,TRUE,FALSE)),"")</f>
        <v>0</v>
      </c>
      <c r="U200" s="17" t="str">
        <f>IFERROR(AND(OR(U1:V199,$BK200)=TRUE,IF(SEARCH(U$1,$A200)&gt;0,TRUE,FALSE)),"")</f>
        <v/>
      </c>
      <c r="V200" s="17" t="str">
        <f>IFERROR(AND(OR(V1:V199,$BK200)=TRUE,IF(SEARCH(V$1,$A200)&gt;0,TRUE,FALSE)),"")</f>
        <v/>
      </c>
      <c r="W200" s="17" t="str">
        <f>IFERROR(AND(OR(W1:Z199,$BK200)=TRUE,IF(SEARCH(W$1,$A200)&gt;0,TRUE,FALSE)),"")</f>
        <v/>
      </c>
      <c r="X200" s="17" t="str">
        <f>IFERROR(AND(OR(X1:Z199,$BK200)=TRUE,IF(SEARCH(X$1,$A200)&gt;0,TRUE,FALSE)),"")</f>
        <v/>
      </c>
      <c r="Y200" s="17" t="str">
        <f>IFERROR(AND(OR(Y1:Z199,$BK200)=TRUE,IF(SEARCH(Y$1,$A200)&gt;0,TRUE,FALSE)),"")</f>
        <v/>
      </c>
      <c r="Z200" s="17" t="str">
        <f>IFERROR(AND(OR(Z1:Z199,$BK200)=TRUE,IF(SEARCH(Z$1,$A200)&gt;0,TRUE,FALSE)),"")</f>
        <v/>
      </c>
      <c r="AA200" s="17" t="str">
        <f>IFERROR(AND(OR(AA1:AA199,$BK200)=TRUE,IF(SEARCH(AA$1,$A200)&gt;0,TRUE,FALSE)),"")</f>
        <v/>
      </c>
      <c r="AB200" s="17" t="str">
        <f>IFERROR(AND(OR(AB1:AE199,$BK200)=TRUE,IF(SEARCH(AB$1,$A200)&gt;0,TRUE,FALSE)),"")</f>
        <v/>
      </c>
      <c r="AC200" s="17" t="b">
        <f>IFERROR(AND(OR(AC1:AE199,$BK200)=TRUE,IF(SEARCH(AC$1,$A200)&gt;0,TRUE,FALSE)),"")</f>
        <v>0</v>
      </c>
      <c r="AD200" s="17" t="str">
        <f>IFERROR(AND(OR(AD1:AE199,$BK200)=TRUE,IF(SEARCH(AD$1,$A200)&gt;0,TRUE,FALSE)),"")</f>
        <v/>
      </c>
      <c r="AE200" s="17" t="str">
        <f>IFERROR(AND(OR(AE1:AE199,$BK200)=TRUE,IF(SEARCH(AE$1,$A200)&gt;0,TRUE,FALSE)),"")</f>
        <v/>
      </c>
      <c r="AF200" s="17" t="str">
        <f>IFERROR(AND(OR(AF1:AG199,$BK200)=TRUE,IF(SEARCH(AF$1,$A200)&gt;0,TRUE,FALSE)),"")</f>
        <v/>
      </c>
      <c r="AG200" s="17" t="str">
        <f>IFERROR(AND(OR(AG1:AG199,$BK200)=TRUE,IF(SEARCH(AG$1,$A200)&gt;0,TRUE,FALSE)),"")</f>
        <v/>
      </c>
      <c r="AH200" s="17" t="str">
        <f>IFERROR(AND(OR(AH1:AH199,$BK200)=TRUE,IF(SEARCH(AH$1,$A200)&gt;0,TRUE,FALSE)),"")</f>
        <v/>
      </c>
      <c r="AI200" s="17" t="b">
        <f>IFERROR(AND(OR(AI1:AL199,$BK200)=TRUE,IF(SEARCH(AI$1,$A200)&gt;0,TRUE,FALSE)),"")</f>
        <v>0</v>
      </c>
      <c r="AJ200" s="17" t="str">
        <f>IFERROR(AND(OR(AJ1:AL199,$BK200)=TRUE,IF(SEARCH(AJ$1,$A200)&gt;0,TRUE,FALSE)),"")</f>
        <v/>
      </c>
      <c r="AK200" s="17" t="str">
        <f>IFERROR(AND(OR(AK1:AL199,$BK200)=TRUE,IF(SEARCH(AK$1,$A200)&gt;0,TRUE,FALSE)),"")</f>
        <v/>
      </c>
      <c r="AL200" s="17" t="str">
        <f>IFERROR(AND(OR(AL1:AL199,$BK200)=TRUE,IF(SEARCH(AL$1,$A200)&gt;0,TRUE,FALSE)),"")</f>
        <v/>
      </c>
      <c r="AM200" s="17" t="str">
        <f>IFERROR(AND(OR(AM1:AO199,$BK200)=TRUE,IF(SEARCH(AM$1,$A200)&gt;0,TRUE,FALSE)),"")</f>
        <v/>
      </c>
      <c r="AN200" s="17" t="str">
        <f>IFERROR(AND(OR(AN1:AO199,$BK200)=TRUE,IF(SEARCH(AN$1,$A200)&gt;0,TRUE,FALSE)),"")</f>
        <v/>
      </c>
      <c r="AO200" s="17" t="str">
        <f>IFERROR(AND(OR(AO1:AO199,$BK200)=TRUE,IF(SEARCH(AO$1,$A200)&gt;0,TRUE,FALSE)),"")</f>
        <v/>
      </c>
      <c r="AP200" s="17" t="str">
        <f>IFERROR(AND(OR(AO1:AP199,$BK200)=TRUE,IF(SEARCH(AP$1,$A200)&gt;0,TRUE,FALSE)),"")</f>
        <v/>
      </c>
      <c r="AQ200" s="17" t="str">
        <f>IFERROR(AND(OR(AO1:AQ199,$BK200)=TRUE,IF(SEARCH(AQ$1,$A200)&gt;0,TRUE,FALSE)),"")</f>
        <v/>
      </c>
      <c r="AR200" s="17" t="str">
        <f>IFERROR(AND(OR(AO1:AR199,$BK200)=TRUE,IF(SEARCH(AR$1,$A200)&gt;0,TRUE,FALSE)),"")</f>
        <v/>
      </c>
      <c r="AS200" s="17" t="str">
        <f>IFERROR(AND(OR(AO1:AS199,$BK200)=TRUE,IF(SEARCH(AS$1,$A200)&gt;0,TRUE,FALSE)),"")</f>
        <v/>
      </c>
      <c r="AT200" s="17" t="str">
        <f>IFERROR(AND(OR(AO1:AT199,$BK200)=TRUE,IF(SEARCH(AT$1,$A200)&gt;0,TRUE,FALSE)),"")</f>
        <v/>
      </c>
      <c r="AU200" s="17" t="str">
        <f>IFERROR(AND(OR(AO1:AU199,$BK200)=TRUE,IF(SEARCH(AU$1,$A200)&gt;0,TRUE,FALSE)),"")</f>
        <v/>
      </c>
      <c r="AV200" s="17" t="str">
        <f>IFERROR(AND(OR(AO1:AV199,$BK200)=TRUE,IF(SEARCH(AV$1,$A200)&gt;0,TRUE,FALSE)),"")</f>
        <v/>
      </c>
      <c r="AW200" s="17" t="str">
        <f>IFERROR(AND(OR(AO1:AW199,$BK200)=TRUE,IF(SEARCH(AW$1,$A200)&gt;0,TRUE,FALSE)),"")</f>
        <v/>
      </c>
      <c r="AX200" s="17" t="str">
        <f>IFERROR(AND(OR(AO1:AX199,$BK200)=TRUE,IF(SEARCH(AX$1,$A200)&gt;0,TRUE,FALSE)),"")</f>
        <v/>
      </c>
      <c r="AY200" s="17" t="str">
        <f>IFERROR(AND(OR(AO1:AY199,$BK200)=TRUE,IF(SEARCH(AY$1,$A200)&gt;0,TRUE,FALSE)),"")</f>
        <v/>
      </c>
      <c r="AZ200" s="17" t="str">
        <f>IFERROR(AND(OR(AO1:AZ199,$BK200)=TRUE,IF(SEARCH(AZ$1,$A200)&gt;0,TRUE,FALSE)),"")</f>
        <v/>
      </c>
      <c r="BA200" s="17" t="str">
        <f>IFERROR(AND(OR(AO1:BA199,$BK200)=TRUE,IF(SEARCH(BA$1,$A200)&gt;0,TRUE,FALSE)),"")</f>
        <v/>
      </c>
      <c r="BB200" s="17" t="str">
        <f>IFERROR(AND(OR(AO1:BB199,$BK200)=TRUE,IF(SEARCH(BB$1,$A200)&gt;0,TRUE,FALSE)),"")</f>
        <v/>
      </c>
      <c r="BC200" s="17" t="str">
        <f>IFERROR(AND(OR(AO1:BC199,$BK200)=TRUE,IF(SEARCH(BC$1,$A200)&gt;0,TRUE,FALSE)),"")</f>
        <v/>
      </c>
      <c r="BD200" s="17" t="str">
        <f>IFERROR(AND(OR(AO1:BD199,$BK200)=TRUE,IF(SEARCH(BD$1,$A200)&gt;0,TRUE,FALSE)),"")</f>
        <v/>
      </c>
      <c r="BE200" s="17" t="str">
        <f>IFERROR(AND(OR(AO1:BE199,$BK200)=TRUE,IF(SEARCH(BE$1,$A200)&gt;0,TRUE,FALSE)),"")</f>
        <v/>
      </c>
      <c r="BF200" s="17" t="str">
        <f>IFERROR(AND(OR(AO1:BF199,$BK200)=TRUE,IF(SEARCH(BF$1,$A200)&gt;0,TRUE,FALSE)),"")</f>
        <v/>
      </c>
      <c r="BG200" s="17" t="str">
        <f>IFERROR(AND(OR(AO1:BG199,$BK200)=TRUE,IF(SEARCH(BG$1,$A200)&gt;0,TRUE,FALSE)),"")</f>
        <v/>
      </c>
      <c r="BH200" s="17" t="str">
        <f>IFERROR(AND(OR(AO1:BH199,$BK200)=TRUE,IF(SEARCH(BH$1,$A200)&gt;0,TRUE,FALSE)),"")</f>
        <v/>
      </c>
      <c r="BI200" s="17">
        <f t="shared" si="15"/>
        <v>0</v>
      </c>
      <c r="BJ200" s="17" t="b">
        <f t="shared" si="16"/>
        <v>0</v>
      </c>
      <c r="BK200" s="17" t="b">
        <f t="shared" si="17"/>
        <v>0</v>
      </c>
      <c r="BL200" s="17" t="b">
        <f t="shared" si="18"/>
        <v>0</v>
      </c>
      <c r="BM200" s="17" t="b">
        <f>IF(D200&gt;INDEX('Overview (RESPONSES REQUIRED)'!$F$60:$F$63,MATCH(E200,'Overview (RESPONSES REQUIRED)'!$B$60:$B$63,0)),FALSE,TRUE)</f>
        <v>0</v>
      </c>
      <c r="BN200" s="17" t="b">
        <f>IF(INDEX('Overview (RESPONSES REQUIRED)'!$D$60:$D$63,MATCH(E200,'Overview (RESPONSES REQUIRED)'!$B$60:$B$63,0)) = "Y", TRUE, FALSE)</f>
        <v>0</v>
      </c>
      <c r="BO200" s="17" t="str">
        <f t="shared" si="19"/>
        <v>N</v>
      </c>
    </row>
    <row r="201" spans="1:67" ht="15" x14ac:dyDescent="0.15">
      <c r="A201" s="17" t="s">
        <v>2624</v>
      </c>
      <c r="B201" s="17">
        <v>2</v>
      </c>
      <c r="C201" s="17">
        <v>2</v>
      </c>
      <c r="D201" s="17">
        <v>6</v>
      </c>
      <c r="E201" s="17" t="s">
        <v>2424</v>
      </c>
      <c r="F201" s="17" t="str">
        <f>IF('ENDC-NRCA'!S204="Y", "Y", IF('ENDC-NRCA'!S204="N", "N", 0))</f>
        <v>N</v>
      </c>
      <c r="G201" s="17" t="str">
        <f>IFERROR(AND(OR(G1:H200,$BK201)=TRUE,IF(SEARCH(G$1,$A201)&gt;0,TRUE,FALSE)),"")</f>
        <v/>
      </c>
      <c r="H201" s="17" t="b">
        <f>IFERROR(AND(OR(H1:H200,$BK201)=TRUE,IF(SEARCH(H$1,$A201)&gt;0,TRUE,FALSE)),"")</f>
        <v>0</v>
      </c>
      <c r="I201" s="17" t="str">
        <f>IFERROR(AND(OR(I1:L200,$BK201)=TRUE,IF(SEARCH(I$1,$A201)&gt;0,TRUE,FALSE)),"")</f>
        <v/>
      </c>
      <c r="J201" s="17" t="str">
        <f>IFERROR(AND(OR(J1:L200,$BK201)=TRUE,IF(SEARCH(J$1,$A201)&gt;0,TRUE,FALSE)),"")</f>
        <v/>
      </c>
      <c r="K201" s="17" t="str">
        <f>IFERROR(AND(OR(K1:L200,$BK201)=TRUE,IF(SEARCH(K$1,$A201)&gt;0,TRUE,FALSE)),"")</f>
        <v/>
      </c>
      <c r="L201" s="17" t="str">
        <f>IFERROR(AND(OR(L1:L200,$BK201)=TRUE,IF(SEARCH(L$1,$A201)&gt;0,TRUE,FALSE)),"")</f>
        <v/>
      </c>
      <c r="M201" s="17" t="b">
        <f>IFERROR(AND(OR(M1:M200,$BK201)=TRUE,IF(SEARCH(M$1,$A201)&gt;0,TRUE,FALSE)),"")</f>
        <v>0</v>
      </c>
      <c r="N201" s="17" t="str">
        <f>IFERROR(AND(OR(N1:Q200,$BK201)=TRUE,IF(SEARCH(N$1,$A201)&gt;0,TRUE,FALSE)),"")</f>
        <v/>
      </c>
      <c r="O201" s="17" t="str">
        <f>IFERROR(AND(OR(O1:Q200,$BK201)=TRUE,IF(SEARCH(O$1,$A201)&gt;0,TRUE,FALSE)),"")</f>
        <v/>
      </c>
      <c r="P201" s="17" t="str">
        <f>IFERROR(AND(OR(P1:Q200,$BK201)=TRUE,IF(SEARCH(P$1,$A201)&gt;0,TRUE,FALSE)),"")</f>
        <v/>
      </c>
      <c r="Q201" s="17" t="str">
        <f>IFERROR(AND(OR(Q1:Q200,$BK201)=TRUE,IF(SEARCH(Q$1,$A201)&gt;0,TRUE,FALSE)),"")</f>
        <v/>
      </c>
      <c r="R201" s="17" t="str">
        <f>IFERROR(AND(OR(R1:S200,$BK201)=TRUE,IF(SEARCH(R$1,$A201)&gt;0,TRUE,FALSE)),"")</f>
        <v/>
      </c>
      <c r="S201" s="17" t="str">
        <f>IFERROR(AND(OR(S1:S200,$BK201)=TRUE,IF(SEARCH(S$1,$A201)&gt;0,TRUE,FALSE)),"")</f>
        <v/>
      </c>
      <c r="T201" s="17" t="b">
        <f>IFERROR(AND(OR(T1:T200,$BK201)=TRUE,IF(SEARCH(T$1,$A201)&gt;0,TRUE,FALSE)),"")</f>
        <v>0</v>
      </c>
      <c r="U201" s="17" t="str">
        <f>IFERROR(AND(OR(U1:V200,$BK201)=TRUE,IF(SEARCH(U$1,$A201)&gt;0,TRUE,FALSE)),"")</f>
        <v/>
      </c>
      <c r="V201" s="17" t="str">
        <f>IFERROR(AND(OR(V1:V200,$BK201)=TRUE,IF(SEARCH(V$1,$A201)&gt;0,TRUE,FALSE)),"")</f>
        <v/>
      </c>
      <c r="W201" s="17" t="str">
        <f>IFERROR(AND(OR(W1:Z200,$BK201)=TRUE,IF(SEARCH(W$1,$A201)&gt;0,TRUE,FALSE)),"")</f>
        <v/>
      </c>
      <c r="X201" s="17" t="str">
        <f>IFERROR(AND(OR(X1:Z200,$BK201)=TRUE,IF(SEARCH(X$1,$A201)&gt;0,TRUE,FALSE)),"")</f>
        <v/>
      </c>
      <c r="Y201" s="17" t="str">
        <f>IFERROR(AND(OR(Y1:Z200,$BK201)=TRUE,IF(SEARCH(Y$1,$A201)&gt;0,TRUE,FALSE)),"")</f>
        <v/>
      </c>
      <c r="Z201" s="17" t="str">
        <f>IFERROR(AND(OR(Z1:Z200,$BK201)=TRUE,IF(SEARCH(Z$1,$A201)&gt;0,TRUE,FALSE)),"")</f>
        <v/>
      </c>
      <c r="AA201" s="17" t="b">
        <f>IFERROR(AND(OR(AA1:AA200,$BK201)=TRUE,IF(SEARCH(AA$1,$A201)&gt;0,TRUE,FALSE)),"")</f>
        <v>0</v>
      </c>
      <c r="AB201" s="17" t="str">
        <f>IFERROR(AND(OR(AB1:AE200,$BK201)=TRUE,IF(SEARCH(AB$1,$A201)&gt;0,TRUE,FALSE)),"")</f>
        <v/>
      </c>
      <c r="AC201" s="17" t="str">
        <f>IFERROR(AND(OR(AC1:AE200,$BK201)=TRUE,IF(SEARCH(AC$1,$A201)&gt;0,TRUE,FALSE)),"")</f>
        <v/>
      </c>
      <c r="AD201" s="17" t="str">
        <f>IFERROR(AND(OR(AD1:AE200,$BK201)=TRUE,IF(SEARCH(AD$1,$A201)&gt;0,TRUE,FALSE)),"")</f>
        <v/>
      </c>
      <c r="AE201" s="17" t="str">
        <f>IFERROR(AND(OR(AE1:AE200,$BK201)=TRUE,IF(SEARCH(AE$1,$A201)&gt;0,TRUE,FALSE)),"")</f>
        <v/>
      </c>
      <c r="AF201" s="17" t="str">
        <f>IFERROR(AND(OR(AF1:AG200,$BK201)=TRUE,IF(SEARCH(AF$1,$A201)&gt;0,TRUE,FALSE)),"")</f>
        <v/>
      </c>
      <c r="AG201" s="17" t="str">
        <f>IFERROR(AND(OR(AG1:AG200,$BK201)=TRUE,IF(SEARCH(AG$1,$A201)&gt;0,TRUE,FALSE)),"")</f>
        <v/>
      </c>
      <c r="AH201" s="17" t="str">
        <f>IFERROR(AND(OR(AH1:AH200,$BK201)=TRUE,IF(SEARCH(AH$1,$A201)&gt;0,TRUE,FALSE)),"")</f>
        <v/>
      </c>
      <c r="AI201" s="17" t="b">
        <f>IFERROR(AND(OR(AI1:AL200,$BK201)=TRUE,IF(SEARCH(AI$1,$A201)&gt;0,TRUE,FALSE)),"")</f>
        <v>0</v>
      </c>
      <c r="AJ201" s="17" t="str">
        <f>IFERROR(AND(OR(AJ1:AL200,$BK201)=TRUE,IF(SEARCH(AJ$1,$A201)&gt;0,TRUE,FALSE)),"")</f>
        <v/>
      </c>
      <c r="AK201" s="17" t="str">
        <f>IFERROR(AND(OR(AK1:AL200,$BK201)=TRUE,IF(SEARCH(AK$1,$A201)&gt;0,TRUE,FALSE)),"")</f>
        <v/>
      </c>
      <c r="AL201" s="17" t="str">
        <f>IFERROR(AND(OR(AL1:AL200,$BK201)=TRUE,IF(SEARCH(AL$1,$A201)&gt;0,TRUE,FALSE)),"")</f>
        <v/>
      </c>
      <c r="AM201" s="17" t="str">
        <f>IFERROR(AND(OR(AM1:AO200,$BK201)=TRUE,IF(SEARCH(AM$1,$A201)&gt;0,TRUE,FALSE)),"")</f>
        <v/>
      </c>
      <c r="AN201" s="17" t="str">
        <f>IFERROR(AND(OR(AN1:AO200,$BK201)=TRUE,IF(SEARCH(AN$1,$A201)&gt;0,TRUE,FALSE)),"")</f>
        <v/>
      </c>
      <c r="AO201" s="17" t="str">
        <f>IFERROR(AND(OR(AO1:AO200,$BK201)=TRUE,IF(SEARCH(AO$1,$A201)&gt;0,TRUE,FALSE)),"")</f>
        <v/>
      </c>
      <c r="AP201" s="17" t="str">
        <f>IFERROR(AND(OR(AO1:AP200,$BK201)=TRUE,IF(SEARCH(AP$1,$A201)&gt;0,TRUE,FALSE)),"")</f>
        <v/>
      </c>
      <c r="AQ201" s="17" t="str">
        <f>IFERROR(AND(OR(AO1:AQ200,$BK201)=TRUE,IF(SEARCH(AQ$1,$A201)&gt;0,TRUE,FALSE)),"")</f>
        <v/>
      </c>
      <c r="AR201" s="17" t="str">
        <f>IFERROR(AND(OR(AO1:AR200,$BK201)=TRUE,IF(SEARCH(AR$1,$A201)&gt;0,TRUE,FALSE)),"")</f>
        <v/>
      </c>
      <c r="AS201" s="17" t="str">
        <f>IFERROR(AND(OR(AO1:AS200,$BK201)=TRUE,IF(SEARCH(AS$1,$A201)&gt;0,TRUE,FALSE)),"")</f>
        <v/>
      </c>
      <c r="AT201" s="17" t="str">
        <f>IFERROR(AND(OR(AO1:AT200,$BK201)=TRUE,IF(SEARCH(AT$1,$A201)&gt;0,TRUE,FALSE)),"")</f>
        <v/>
      </c>
      <c r="AU201" s="17" t="str">
        <f>IFERROR(AND(OR(AO1:AU200,$BK201)=TRUE,IF(SEARCH(AU$1,$A201)&gt;0,TRUE,FALSE)),"")</f>
        <v/>
      </c>
      <c r="AV201" s="17" t="str">
        <f>IFERROR(AND(OR(AO1:AV200,$BK201)=TRUE,IF(SEARCH(AV$1,$A201)&gt;0,TRUE,FALSE)),"")</f>
        <v/>
      </c>
      <c r="AW201" s="17" t="str">
        <f>IFERROR(AND(OR(AO1:AW200,$BK201)=TRUE,IF(SEARCH(AW$1,$A201)&gt;0,TRUE,FALSE)),"")</f>
        <v/>
      </c>
      <c r="AX201" s="17" t="str">
        <f>IFERROR(AND(OR(AO1:AX200,$BK201)=TRUE,IF(SEARCH(AX$1,$A201)&gt;0,TRUE,FALSE)),"")</f>
        <v/>
      </c>
      <c r="AY201" s="17" t="str">
        <f>IFERROR(AND(OR(AO1:AY200,$BK201)=TRUE,IF(SEARCH(AY$1,$A201)&gt;0,TRUE,FALSE)),"")</f>
        <v/>
      </c>
      <c r="AZ201" s="17" t="str">
        <f>IFERROR(AND(OR(AO1:AZ200,$BK201)=TRUE,IF(SEARCH(AZ$1,$A201)&gt;0,TRUE,FALSE)),"")</f>
        <v/>
      </c>
      <c r="BA201" s="17" t="str">
        <f>IFERROR(AND(OR(AO1:BA200,$BK201)=TRUE,IF(SEARCH(BA$1,$A201)&gt;0,TRUE,FALSE)),"")</f>
        <v/>
      </c>
      <c r="BB201" s="17" t="str">
        <f>IFERROR(AND(OR(AO1:BB200,$BK201)=TRUE,IF(SEARCH(BB$1,$A201)&gt;0,TRUE,FALSE)),"")</f>
        <v/>
      </c>
      <c r="BC201" s="17" t="str">
        <f>IFERROR(AND(OR(AO1:BC200,$BK201)=TRUE,IF(SEARCH(BC$1,$A201)&gt;0,TRUE,FALSE)),"")</f>
        <v/>
      </c>
      <c r="BD201" s="17" t="str">
        <f>IFERROR(AND(OR(AO1:BD200,$BK201)=TRUE,IF(SEARCH(BD$1,$A201)&gt;0,TRUE,FALSE)),"")</f>
        <v/>
      </c>
      <c r="BE201" s="17" t="str">
        <f>IFERROR(AND(OR(AO1:BE200,$BK201)=TRUE,IF(SEARCH(BE$1,$A201)&gt;0,TRUE,FALSE)),"")</f>
        <v/>
      </c>
      <c r="BF201" s="17" t="str">
        <f>IFERROR(AND(OR(AO1:BF200,$BK201)=TRUE,IF(SEARCH(BF$1,$A201)&gt;0,TRUE,FALSE)),"")</f>
        <v/>
      </c>
      <c r="BG201" s="17" t="str">
        <f>IFERROR(AND(OR(AO1:BG200,$BK201)=TRUE,IF(SEARCH(BG$1,$A201)&gt;0,TRUE,FALSE)),"")</f>
        <v/>
      </c>
      <c r="BH201" s="17" t="str">
        <f>IFERROR(AND(OR(AO1:BH200,$BK201)=TRUE,IF(SEARCH(BH$1,$A201)&gt;0,TRUE,FALSE)),"")</f>
        <v/>
      </c>
      <c r="BI201" s="17">
        <f t="shared" si="15"/>
        <v>0</v>
      </c>
      <c r="BJ201" s="17" t="b">
        <f t="shared" si="16"/>
        <v>0</v>
      </c>
      <c r="BK201" s="17" t="b">
        <f t="shared" si="17"/>
        <v>0</v>
      </c>
      <c r="BL201" s="17" t="b">
        <f t="shared" si="18"/>
        <v>0</v>
      </c>
      <c r="BM201" s="17" t="b">
        <f>IF(D201&gt;INDEX('Overview (RESPONSES REQUIRED)'!$F$60:$F$63,MATCH(E201,'Overview (RESPONSES REQUIRED)'!$B$60:$B$63,0)),FALSE,TRUE)</f>
        <v>0</v>
      </c>
      <c r="BN201" s="17" t="b">
        <f>IF(INDEX('Overview (RESPONSES REQUIRED)'!$D$60:$D$63,MATCH(E201,'Overview (RESPONSES REQUIRED)'!$B$60:$B$63,0)) = "Y", TRUE, FALSE)</f>
        <v>0</v>
      </c>
      <c r="BO201" s="17" t="str">
        <f t="shared" si="19"/>
        <v>N</v>
      </c>
    </row>
    <row r="202" spans="1:67" ht="15" x14ac:dyDescent="0.15">
      <c r="A202" s="17" t="s">
        <v>2625</v>
      </c>
      <c r="B202" s="17">
        <v>2</v>
      </c>
      <c r="C202" s="17">
        <v>2</v>
      </c>
      <c r="D202" s="17">
        <v>6</v>
      </c>
      <c r="E202" s="17" t="s">
        <v>2424</v>
      </c>
      <c r="F202" s="17" t="str">
        <f>IF('ENDC-NRCA'!S205="Y", "Y", IF('ENDC-NRCA'!S205="N", "N", 0))</f>
        <v>N</v>
      </c>
      <c r="G202" s="17" t="str">
        <f>IFERROR(AND(OR(G1:H201,$BK202)=TRUE,IF(SEARCH(G$1,$A202)&gt;0,TRUE,FALSE)),"")</f>
        <v/>
      </c>
      <c r="H202" s="17" t="str">
        <f>IFERROR(AND(OR(H1:H201,$BK202)=TRUE,IF(SEARCH(H$1,$A202)&gt;0,TRUE,FALSE)),"")</f>
        <v/>
      </c>
      <c r="I202" s="17" t="str">
        <f>IFERROR(AND(OR(I1:L201,$BK202)=TRUE,IF(SEARCH(I$1,$A202)&gt;0,TRUE,FALSE)),"")</f>
        <v/>
      </c>
      <c r="J202" s="17" t="b">
        <f>IFERROR(AND(OR(J1:L201,$BK202)=TRUE,IF(SEARCH(J$1,$A202)&gt;0,TRUE,FALSE)),"")</f>
        <v>0</v>
      </c>
      <c r="K202" s="17" t="str">
        <f>IFERROR(AND(OR(K1:L201,$BK202)=TRUE,IF(SEARCH(K$1,$A202)&gt;0,TRUE,FALSE)),"")</f>
        <v/>
      </c>
      <c r="L202" s="17" t="str">
        <f>IFERROR(AND(OR(L1:L201,$BK202)=TRUE,IF(SEARCH(L$1,$A202)&gt;0,TRUE,FALSE)),"")</f>
        <v/>
      </c>
      <c r="M202" s="17" t="b">
        <f>IFERROR(AND(OR(M1:M201,$BK202)=TRUE,IF(SEARCH(M$1,$A202)&gt;0,TRUE,FALSE)),"")</f>
        <v>0</v>
      </c>
      <c r="N202" s="17" t="str">
        <f>IFERROR(AND(OR(N1:Q201,$BK202)=TRUE,IF(SEARCH(N$1,$A202)&gt;0,TRUE,FALSE)),"")</f>
        <v/>
      </c>
      <c r="O202" s="17" t="str">
        <f>IFERROR(AND(OR(O1:Q201,$BK202)=TRUE,IF(SEARCH(O$1,$A202)&gt;0,TRUE,FALSE)),"")</f>
        <v/>
      </c>
      <c r="P202" s="17" t="str">
        <f>IFERROR(AND(OR(P1:Q201,$BK202)=TRUE,IF(SEARCH(P$1,$A202)&gt;0,TRUE,FALSE)),"")</f>
        <v/>
      </c>
      <c r="Q202" s="17" t="str">
        <f>IFERROR(AND(OR(Q1:Q201,$BK202)=TRUE,IF(SEARCH(Q$1,$A202)&gt;0,TRUE,FALSE)),"")</f>
        <v/>
      </c>
      <c r="R202" s="17" t="str">
        <f>IFERROR(AND(OR(R1:S201,$BK202)=TRUE,IF(SEARCH(R$1,$A202)&gt;0,TRUE,FALSE)),"")</f>
        <v/>
      </c>
      <c r="S202" s="17" t="str">
        <f>IFERROR(AND(OR(S1:S201,$BK202)=TRUE,IF(SEARCH(S$1,$A202)&gt;0,TRUE,FALSE)),"")</f>
        <v/>
      </c>
      <c r="T202" s="17" t="b">
        <f>IFERROR(AND(OR(T1:T201,$BK202)=TRUE,IF(SEARCH(T$1,$A202)&gt;0,TRUE,FALSE)),"")</f>
        <v>0</v>
      </c>
      <c r="U202" s="17" t="str">
        <f>IFERROR(AND(OR(U1:V201,$BK202)=TRUE,IF(SEARCH(U$1,$A202)&gt;0,TRUE,FALSE)),"")</f>
        <v/>
      </c>
      <c r="V202" s="17" t="str">
        <f>IFERROR(AND(OR(V1:V201,$BK202)=TRUE,IF(SEARCH(V$1,$A202)&gt;0,TRUE,FALSE)),"")</f>
        <v/>
      </c>
      <c r="W202" s="17" t="str">
        <f>IFERROR(AND(OR(W1:Z201,$BK202)=TRUE,IF(SEARCH(W$1,$A202)&gt;0,TRUE,FALSE)),"")</f>
        <v/>
      </c>
      <c r="X202" s="17" t="str">
        <f>IFERROR(AND(OR(X1:Z201,$BK202)=TRUE,IF(SEARCH(X$1,$A202)&gt;0,TRUE,FALSE)),"")</f>
        <v/>
      </c>
      <c r="Y202" s="17" t="str">
        <f>IFERROR(AND(OR(Y1:Z201,$BK202)=TRUE,IF(SEARCH(Y$1,$A202)&gt;0,TRUE,FALSE)),"")</f>
        <v/>
      </c>
      <c r="Z202" s="17" t="str">
        <f>IFERROR(AND(OR(Z1:Z201,$BK202)=TRUE,IF(SEARCH(Z$1,$A202)&gt;0,TRUE,FALSE)),"")</f>
        <v/>
      </c>
      <c r="AA202" s="17" t="b">
        <f>IFERROR(AND(OR(AA1:AA201,$BK202)=TRUE,IF(SEARCH(AA$1,$A202)&gt;0,TRUE,FALSE)),"")</f>
        <v>0</v>
      </c>
      <c r="AB202" s="17" t="str">
        <f>IFERROR(AND(OR(AB1:AE201,$BK202)=TRUE,IF(SEARCH(AB$1,$A202)&gt;0,TRUE,FALSE)),"")</f>
        <v/>
      </c>
      <c r="AC202" s="17" t="str">
        <f>IFERROR(AND(OR(AC1:AE201,$BK202)=TRUE,IF(SEARCH(AC$1,$A202)&gt;0,TRUE,FALSE)),"")</f>
        <v/>
      </c>
      <c r="AD202" s="17" t="str">
        <f>IFERROR(AND(OR(AD1:AE201,$BK202)=TRUE,IF(SEARCH(AD$1,$A202)&gt;0,TRUE,FALSE)),"")</f>
        <v/>
      </c>
      <c r="AE202" s="17" t="str">
        <f>IFERROR(AND(OR(AE1:AE201,$BK202)=TRUE,IF(SEARCH(AE$1,$A202)&gt;0,TRUE,FALSE)),"")</f>
        <v/>
      </c>
      <c r="AF202" s="17" t="str">
        <f>IFERROR(AND(OR(AF1:AG201,$BK202)=TRUE,IF(SEARCH(AF$1,$A202)&gt;0,TRUE,FALSE)),"")</f>
        <v/>
      </c>
      <c r="AG202" s="17" t="str">
        <f>IFERROR(AND(OR(AG1:AG201,$BK202)=TRUE,IF(SEARCH(AG$1,$A202)&gt;0,TRUE,FALSE)),"")</f>
        <v/>
      </c>
      <c r="AH202" s="17" t="str">
        <f>IFERROR(AND(OR(AH1:AH201,$BK202)=TRUE,IF(SEARCH(AH$1,$A202)&gt;0,TRUE,FALSE)),"")</f>
        <v/>
      </c>
      <c r="AI202" s="17" t="b">
        <f>IFERROR(AND(OR(AI1:AL201,$BK202)=TRUE,IF(SEARCH(AI$1,$A202)&gt;0,TRUE,FALSE)),"")</f>
        <v>0</v>
      </c>
      <c r="AJ202" s="17" t="str">
        <f>IFERROR(AND(OR(AJ1:AL201,$BK202)=TRUE,IF(SEARCH(AJ$1,$A202)&gt;0,TRUE,FALSE)),"")</f>
        <v/>
      </c>
      <c r="AK202" s="17" t="str">
        <f>IFERROR(AND(OR(AK1:AL201,$BK202)=TRUE,IF(SEARCH(AK$1,$A202)&gt;0,TRUE,FALSE)),"")</f>
        <v/>
      </c>
      <c r="AL202" s="17" t="str">
        <f>IFERROR(AND(OR(AL1:AL201,$BK202)=TRUE,IF(SEARCH(AL$1,$A202)&gt;0,TRUE,FALSE)),"")</f>
        <v/>
      </c>
      <c r="AM202" s="17" t="str">
        <f>IFERROR(AND(OR(AM1:AO201,$BK202)=TRUE,IF(SEARCH(AM$1,$A202)&gt;0,TRUE,FALSE)),"")</f>
        <v/>
      </c>
      <c r="AN202" s="17" t="str">
        <f>IFERROR(AND(OR(AN1:AO201,$BK202)=TRUE,IF(SEARCH(AN$1,$A202)&gt;0,TRUE,FALSE)),"")</f>
        <v/>
      </c>
      <c r="AO202" s="17" t="str">
        <f>IFERROR(AND(OR(AO1:AO201,$BK202)=TRUE,IF(SEARCH(AO$1,$A202)&gt;0,TRUE,FALSE)),"")</f>
        <v/>
      </c>
      <c r="AP202" s="17" t="str">
        <f>IFERROR(AND(OR(AO1:AP201,$BK202)=TRUE,IF(SEARCH(AP$1,$A202)&gt;0,TRUE,FALSE)),"")</f>
        <v/>
      </c>
      <c r="AQ202" s="17" t="str">
        <f>IFERROR(AND(OR(AO1:AQ201,$BK202)=TRUE,IF(SEARCH(AQ$1,$A202)&gt;0,TRUE,FALSE)),"")</f>
        <v/>
      </c>
      <c r="AR202" s="17" t="str">
        <f>IFERROR(AND(OR(AO1:AR201,$BK202)=TRUE,IF(SEARCH(AR$1,$A202)&gt;0,TRUE,FALSE)),"")</f>
        <v/>
      </c>
      <c r="AS202" s="17" t="str">
        <f>IFERROR(AND(OR(AO1:AS201,$BK202)=TRUE,IF(SEARCH(AS$1,$A202)&gt;0,TRUE,FALSE)),"")</f>
        <v/>
      </c>
      <c r="AT202" s="17" t="str">
        <f>IFERROR(AND(OR(AO1:AT201,$BK202)=TRUE,IF(SEARCH(AT$1,$A202)&gt;0,TRUE,FALSE)),"")</f>
        <v/>
      </c>
      <c r="AU202" s="17" t="str">
        <f>IFERROR(AND(OR(AO1:AU201,$BK202)=TRUE,IF(SEARCH(AU$1,$A202)&gt;0,TRUE,FALSE)),"")</f>
        <v/>
      </c>
      <c r="AV202" s="17" t="str">
        <f>IFERROR(AND(OR(AO1:AV201,$BK202)=TRUE,IF(SEARCH(AV$1,$A202)&gt;0,TRUE,FALSE)),"")</f>
        <v/>
      </c>
      <c r="AW202" s="17" t="str">
        <f>IFERROR(AND(OR(AO1:AW201,$BK202)=TRUE,IF(SEARCH(AW$1,$A202)&gt;0,TRUE,FALSE)),"")</f>
        <v/>
      </c>
      <c r="AX202" s="17" t="str">
        <f>IFERROR(AND(OR(AO1:AX201,$BK202)=TRUE,IF(SEARCH(AX$1,$A202)&gt;0,TRUE,FALSE)),"")</f>
        <v/>
      </c>
      <c r="AY202" s="17" t="str">
        <f>IFERROR(AND(OR(AO1:AY201,$BK202)=TRUE,IF(SEARCH(AY$1,$A202)&gt;0,TRUE,FALSE)),"")</f>
        <v/>
      </c>
      <c r="AZ202" s="17" t="str">
        <f>IFERROR(AND(OR(AO1:AZ201,$BK202)=TRUE,IF(SEARCH(AZ$1,$A202)&gt;0,TRUE,FALSE)),"")</f>
        <v/>
      </c>
      <c r="BA202" s="17" t="str">
        <f>IFERROR(AND(OR(AO1:BA201,$BK202)=TRUE,IF(SEARCH(BA$1,$A202)&gt;0,TRUE,FALSE)),"")</f>
        <v/>
      </c>
      <c r="BB202" s="17" t="str">
        <f>IFERROR(AND(OR(AO1:BB201,$BK202)=TRUE,IF(SEARCH(BB$1,$A202)&gt;0,TRUE,FALSE)),"")</f>
        <v/>
      </c>
      <c r="BC202" s="17" t="str">
        <f>IFERROR(AND(OR(AO1:BC201,$BK202)=TRUE,IF(SEARCH(BC$1,$A202)&gt;0,TRUE,FALSE)),"")</f>
        <v/>
      </c>
      <c r="BD202" s="17" t="str">
        <f>IFERROR(AND(OR(AO1:BD201,$BK202)=TRUE,IF(SEARCH(BD$1,$A202)&gt;0,TRUE,FALSE)),"")</f>
        <v/>
      </c>
      <c r="BE202" s="17" t="str">
        <f>IFERROR(AND(OR(AO1:BE201,$BK202)=TRUE,IF(SEARCH(BE$1,$A202)&gt;0,TRUE,FALSE)),"")</f>
        <v/>
      </c>
      <c r="BF202" s="17" t="str">
        <f>IFERROR(AND(OR(AO1:BF201,$BK202)=TRUE,IF(SEARCH(BF$1,$A202)&gt;0,TRUE,FALSE)),"")</f>
        <v/>
      </c>
      <c r="BG202" s="17" t="str">
        <f>IFERROR(AND(OR(AO1:BG201,$BK202)=TRUE,IF(SEARCH(BG$1,$A202)&gt;0,TRUE,FALSE)),"")</f>
        <v/>
      </c>
      <c r="BH202" s="17" t="str">
        <f>IFERROR(AND(OR(AO1:BH201,$BK202)=TRUE,IF(SEARCH(BH$1,$A202)&gt;0,TRUE,FALSE)),"")</f>
        <v/>
      </c>
      <c r="BI202" s="17">
        <f t="shared" si="15"/>
        <v>0</v>
      </c>
      <c r="BJ202" s="17" t="b">
        <f t="shared" si="16"/>
        <v>0</v>
      </c>
      <c r="BK202" s="17" t="b">
        <f t="shared" si="17"/>
        <v>0</v>
      </c>
      <c r="BL202" s="17" t="b">
        <f t="shared" si="18"/>
        <v>0</v>
      </c>
      <c r="BM202" s="17" t="b">
        <f>IF(D202&gt;INDEX('Overview (RESPONSES REQUIRED)'!$F$60:$F$63,MATCH(E202,'Overview (RESPONSES REQUIRED)'!$B$60:$B$63,0)),FALSE,TRUE)</f>
        <v>0</v>
      </c>
      <c r="BN202" s="17" t="b">
        <f>IF(INDEX('Overview (RESPONSES REQUIRED)'!$D$60:$D$63,MATCH(E202,'Overview (RESPONSES REQUIRED)'!$B$60:$B$63,0)) = "Y", TRUE, FALSE)</f>
        <v>0</v>
      </c>
      <c r="BO202" s="17" t="str">
        <f t="shared" si="19"/>
        <v>N</v>
      </c>
    </row>
    <row r="203" spans="1:67" ht="15" x14ac:dyDescent="0.15">
      <c r="A203" s="17" t="s">
        <v>2626</v>
      </c>
      <c r="B203" s="17">
        <v>2</v>
      </c>
      <c r="C203" s="17">
        <v>2</v>
      </c>
      <c r="D203" s="17">
        <v>6</v>
      </c>
      <c r="E203" s="17" t="s">
        <v>2424</v>
      </c>
      <c r="F203" s="17" t="str">
        <f>IF('ENDC-NRCA'!S206="Y", "Y", IF('ENDC-NRCA'!S206="N", "N", 0))</f>
        <v>N</v>
      </c>
      <c r="G203" s="17" t="str">
        <f>IFERROR(AND(OR(G1:H202,$BK203)=TRUE,IF(SEARCH(G$1,$A203)&gt;0,TRUE,FALSE)),"")</f>
        <v/>
      </c>
      <c r="H203" s="17" t="str">
        <f>IFERROR(AND(OR(H1:H202,$BK203)=TRUE,IF(SEARCH(H$1,$A203)&gt;0,TRUE,FALSE)),"")</f>
        <v/>
      </c>
      <c r="I203" s="17" t="str">
        <f>IFERROR(AND(OR(I1:L202,$BK203)=TRUE,IF(SEARCH(I$1,$A203)&gt;0,TRUE,FALSE)),"")</f>
        <v/>
      </c>
      <c r="J203" s="17" t="str">
        <f>IFERROR(AND(OR(J1:L202,$BK203)=TRUE,IF(SEARCH(J$1,$A203)&gt;0,TRUE,FALSE)),"")</f>
        <v/>
      </c>
      <c r="K203" s="17" t="str">
        <f>IFERROR(AND(OR(K1:L202,$BK203)=TRUE,IF(SEARCH(K$1,$A203)&gt;0,TRUE,FALSE)),"")</f>
        <v/>
      </c>
      <c r="L203" s="17" t="str">
        <f>IFERROR(AND(OR(L1:L202,$BK203)=TRUE,IF(SEARCH(L$1,$A203)&gt;0,TRUE,FALSE)),"")</f>
        <v/>
      </c>
      <c r="M203" s="17" t="b">
        <f>IFERROR(AND(OR(M1:M202,$BK203)=TRUE,IF(SEARCH(M$1,$A203)&gt;0,TRUE,FALSE)),"")</f>
        <v>0</v>
      </c>
      <c r="N203" s="17" t="str">
        <f>IFERROR(AND(OR(N1:Q202,$BK203)=TRUE,IF(SEARCH(N$1,$A203)&gt;0,TRUE,FALSE)),"")</f>
        <v/>
      </c>
      <c r="O203" s="17" t="b">
        <f>IFERROR(AND(OR(O1:Q202,$BK203)=TRUE,IF(SEARCH(O$1,$A203)&gt;0,TRUE,FALSE)),"")</f>
        <v>0</v>
      </c>
      <c r="P203" s="17" t="str">
        <f>IFERROR(AND(OR(P1:Q202,$BK203)=TRUE,IF(SEARCH(P$1,$A203)&gt;0,TRUE,FALSE)),"")</f>
        <v/>
      </c>
      <c r="Q203" s="17" t="str">
        <f>IFERROR(AND(OR(Q1:Q202,$BK203)=TRUE,IF(SEARCH(Q$1,$A203)&gt;0,TRUE,FALSE)),"")</f>
        <v/>
      </c>
      <c r="R203" s="17" t="str">
        <f>IFERROR(AND(OR(R1:S202,$BK203)=TRUE,IF(SEARCH(R$1,$A203)&gt;0,TRUE,FALSE)),"")</f>
        <v/>
      </c>
      <c r="S203" s="17" t="str">
        <f>IFERROR(AND(OR(S1:S202,$BK203)=TRUE,IF(SEARCH(S$1,$A203)&gt;0,TRUE,FALSE)),"")</f>
        <v/>
      </c>
      <c r="T203" s="17" t="b">
        <f>IFERROR(AND(OR(T1:T202,$BK203)=TRUE,IF(SEARCH(T$1,$A203)&gt;0,TRUE,FALSE)),"")</f>
        <v>0</v>
      </c>
      <c r="U203" s="17" t="str">
        <f>IFERROR(AND(OR(U1:V202,$BK203)=TRUE,IF(SEARCH(U$1,$A203)&gt;0,TRUE,FALSE)),"")</f>
        <v/>
      </c>
      <c r="V203" s="17" t="str">
        <f>IFERROR(AND(OR(V1:V202,$BK203)=TRUE,IF(SEARCH(V$1,$A203)&gt;0,TRUE,FALSE)),"")</f>
        <v/>
      </c>
      <c r="W203" s="17" t="str">
        <f>IFERROR(AND(OR(W1:Z202,$BK203)=TRUE,IF(SEARCH(W$1,$A203)&gt;0,TRUE,FALSE)),"")</f>
        <v/>
      </c>
      <c r="X203" s="17" t="str">
        <f>IFERROR(AND(OR(X1:Z202,$BK203)=TRUE,IF(SEARCH(X$1,$A203)&gt;0,TRUE,FALSE)),"")</f>
        <v/>
      </c>
      <c r="Y203" s="17" t="str">
        <f>IFERROR(AND(OR(Y1:Z202,$BK203)=TRUE,IF(SEARCH(Y$1,$A203)&gt;0,TRUE,FALSE)),"")</f>
        <v/>
      </c>
      <c r="Z203" s="17" t="str">
        <f>IFERROR(AND(OR(Z1:Z202,$BK203)=TRUE,IF(SEARCH(Z$1,$A203)&gt;0,TRUE,FALSE)),"")</f>
        <v/>
      </c>
      <c r="AA203" s="17" t="b">
        <f>IFERROR(AND(OR(AA1:AA202,$BK203)=TRUE,IF(SEARCH(AA$1,$A203)&gt;0,TRUE,FALSE)),"")</f>
        <v>0</v>
      </c>
      <c r="AB203" s="17" t="str">
        <f>IFERROR(AND(OR(AB1:AE202,$BK203)=TRUE,IF(SEARCH(AB$1,$A203)&gt;0,TRUE,FALSE)),"")</f>
        <v/>
      </c>
      <c r="AC203" s="17" t="str">
        <f>IFERROR(AND(OR(AC1:AE202,$BK203)=TRUE,IF(SEARCH(AC$1,$A203)&gt;0,TRUE,FALSE)),"")</f>
        <v/>
      </c>
      <c r="AD203" s="17" t="str">
        <f>IFERROR(AND(OR(AD1:AE202,$BK203)=TRUE,IF(SEARCH(AD$1,$A203)&gt;0,TRUE,FALSE)),"")</f>
        <v/>
      </c>
      <c r="AE203" s="17" t="str">
        <f>IFERROR(AND(OR(AE1:AE202,$BK203)=TRUE,IF(SEARCH(AE$1,$A203)&gt;0,TRUE,FALSE)),"")</f>
        <v/>
      </c>
      <c r="AF203" s="17" t="str">
        <f>IFERROR(AND(OR(AF1:AG202,$BK203)=TRUE,IF(SEARCH(AF$1,$A203)&gt;0,TRUE,FALSE)),"")</f>
        <v/>
      </c>
      <c r="AG203" s="17" t="str">
        <f>IFERROR(AND(OR(AG1:AG202,$BK203)=TRUE,IF(SEARCH(AG$1,$A203)&gt;0,TRUE,FALSE)),"")</f>
        <v/>
      </c>
      <c r="AH203" s="17" t="str">
        <f>IFERROR(AND(OR(AH1:AH202,$BK203)=TRUE,IF(SEARCH(AH$1,$A203)&gt;0,TRUE,FALSE)),"")</f>
        <v/>
      </c>
      <c r="AI203" s="17" t="b">
        <f>IFERROR(AND(OR(AI1:AL202,$BK203)=TRUE,IF(SEARCH(AI$1,$A203)&gt;0,TRUE,FALSE)),"")</f>
        <v>0</v>
      </c>
      <c r="AJ203" s="17" t="str">
        <f>IFERROR(AND(OR(AJ1:AL202,$BK203)=TRUE,IF(SEARCH(AJ$1,$A203)&gt;0,TRUE,FALSE)),"")</f>
        <v/>
      </c>
      <c r="AK203" s="17" t="str">
        <f>IFERROR(AND(OR(AK1:AL202,$BK203)=TRUE,IF(SEARCH(AK$1,$A203)&gt;0,TRUE,FALSE)),"")</f>
        <v/>
      </c>
      <c r="AL203" s="17" t="str">
        <f>IFERROR(AND(OR(AL1:AL202,$BK203)=TRUE,IF(SEARCH(AL$1,$A203)&gt;0,TRUE,FALSE)),"")</f>
        <v/>
      </c>
      <c r="AM203" s="17" t="str">
        <f>IFERROR(AND(OR(AM1:AO202,$BK203)=TRUE,IF(SEARCH(AM$1,$A203)&gt;0,TRUE,FALSE)),"")</f>
        <v/>
      </c>
      <c r="AN203" s="17" t="str">
        <f>IFERROR(AND(OR(AN1:AO202,$BK203)=TRUE,IF(SEARCH(AN$1,$A203)&gt;0,TRUE,FALSE)),"")</f>
        <v/>
      </c>
      <c r="AO203" s="17" t="str">
        <f>IFERROR(AND(OR(AO1:AO202,$BK203)=TRUE,IF(SEARCH(AO$1,$A203)&gt;0,TRUE,FALSE)),"")</f>
        <v/>
      </c>
      <c r="AP203" s="17" t="str">
        <f>IFERROR(AND(OR(AO1:AP202,$BK203)=TRUE,IF(SEARCH(AP$1,$A203)&gt;0,TRUE,FALSE)),"")</f>
        <v/>
      </c>
      <c r="AQ203" s="17" t="str">
        <f>IFERROR(AND(OR(AO1:AQ202,$BK203)=TRUE,IF(SEARCH(AQ$1,$A203)&gt;0,TRUE,FALSE)),"")</f>
        <v/>
      </c>
      <c r="AR203" s="17" t="str">
        <f>IFERROR(AND(OR(AO1:AR202,$BK203)=TRUE,IF(SEARCH(AR$1,$A203)&gt;0,TRUE,FALSE)),"")</f>
        <v/>
      </c>
      <c r="AS203" s="17" t="str">
        <f>IFERROR(AND(OR(AO1:AS202,$BK203)=TRUE,IF(SEARCH(AS$1,$A203)&gt;0,TRUE,FALSE)),"")</f>
        <v/>
      </c>
      <c r="AT203" s="17" t="str">
        <f>IFERROR(AND(OR(AO1:AT202,$BK203)=TRUE,IF(SEARCH(AT$1,$A203)&gt;0,TRUE,FALSE)),"")</f>
        <v/>
      </c>
      <c r="AU203" s="17" t="str">
        <f>IFERROR(AND(OR(AO1:AU202,$BK203)=TRUE,IF(SEARCH(AU$1,$A203)&gt;0,TRUE,FALSE)),"")</f>
        <v/>
      </c>
      <c r="AV203" s="17" t="str">
        <f>IFERROR(AND(OR(AO1:AV202,$BK203)=TRUE,IF(SEARCH(AV$1,$A203)&gt;0,TRUE,FALSE)),"")</f>
        <v/>
      </c>
      <c r="AW203" s="17" t="str">
        <f>IFERROR(AND(OR(AO1:AW202,$BK203)=TRUE,IF(SEARCH(AW$1,$A203)&gt;0,TRUE,FALSE)),"")</f>
        <v/>
      </c>
      <c r="AX203" s="17" t="str">
        <f>IFERROR(AND(OR(AO1:AX202,$BK203)=TRUE,IF(SEARCH(AX$1,$A203)&gt;0,TRUE,FALSE)),"")</f>
        <v/>
      </c>
      <c r="AY203" s="17" t="str">
        <f>IFERROR(AND(OR(AO1:AY202,$BK203)=TRUE,IF(SEARCH(AY$1,$A203)&gt;0,TRUE,FALSE)),"")</f>
        <v/>
      </c>
      <c r="AZ203" s="17" t="str">
        <f>IFERROR(AND(OR(AO1:AZ202,$BK203)=TRUE,IF(SEARCH(AZ$1,$A203)&gt;0,TRUE,FALSE)),"")</f>
        <v/>
      </c>
      <c r="BA203" s="17" t="str">
        <f>IFERROR(AND(OR(AO1:BA202,$BK203)=TRUE,IF(SEARCH(BA$1,$A203)&gt;0,TRUE,FALSE)),"")</f>
        <v/>
      </c>
      <c r="BB203" s="17" t="str">
        <f>IFERROR(AND(OR(AO1:BB202,$BK203)=TRUE,IF(SEARCH(BB$1,$A203)&gt;0,TRUE,FALSE)),"")</f>
        <v/>
      </c>
      <c r="BC203" s="17" t="str">
        <f>IFERROR(AND(OR(AO1:BC202,$BK203)=TRUE,IF(SEARCH(BC$1,$A203)&gt;0,TRUE,FALSE)),"")</f>
        <v/>
      </c>
      <c r="BD203" s="17" t="str">
        <f>IFERROR(AND(OR(AO1:BD202,$BK203)=TRUE,IF(SEARCH(BD$1,$A203)&gt;0,TRUE,FALSE)),"")</f>
        <v/>
      </c>
      <c r="BE203" s="17" t="str">
        <f>IFERROR(AND(OR(AO1:BE202,$BK203)=TRUE,IF(SEARCH(BE$1,$A203)&gt;0,TRUE,FALSE)),"")</f>
        <v/>
      </c>
      <c r="BF203" s="17" t="str">
        <f>IFERROR(AND(OR(AO1:BF202,$BK203)=TRUE,IF(SEARCH(BF$1,$A203)&gt;0,TRUE,FALSE)),"")</f>
        <v/>
      </c>
      <c r="BG203" s="17" t="str">
        <f>IFERROR(AND(OR(AO1:BG202,$BK203)=TRUE,IF(SEARCH(BG$1,$A203)&gt;0,TRUE,FALSE)),"")</f>
        <v/>
      </c>
      <c r="BH203" s="17" t="str">
        <f>IFERROR(AND(OR(AO1:BH202,$BK203)=TRUE,IF(SEARCH(BH$1,$A203)&gt;0,TRUE,FALSE)),"")</f>
        <v/>
      </c>
      <c r="BI203" s="17">
        <f t="shared" si="15"/>
        <v>0</v>
      </c>
      <c r="BJ203" s="17" t="b">
        <f t="shared" si="16"/>
        <v>0</v>
      </c>
      <c r="BK203" s="17" t="b">
        <f t="shared" si="17"/>
        <v>0</v>
      </c>
      <c r="BL203" s="17" t="b">
        <f t="shared" si="18"/>
        <v>0</v>
      </c>
      <c r="BM203" s="17" t="b">
        <f>IF(D203&gt;INDEX('Overview (RESPONSES REQUIRED)'!$F$60:$F$63,MATCH(E203,'Overview (RESPONSES REQUIRED)'!$B$60:$B$63,0)),FALSE,TRUE)</f>
        <v>0</v>
      </c>
      <c r="BN203" s="17" t="b">
        <f>IF(INDEX('Overview (RESPONSES REQUIRED)'!$D$60:$D$63,MATCH(E203,'Overview (RESPONSES REQUIRED)'!$B$60:$B$63,0)) = "Y", TRUE, FALSE)</f>
        <v>0</v>
      </c>
      <c r="BO203" s="17" t="str">
        <f t="shared" si="19"/>
        <v>N</v>
      </c>
    </row>
    <row r="204" spans="1:67" ht="15" x14ac:dyDescent="0.15">
      <c r="A204" s="17" t="s">
        <v>2627</v>
      </c>
      <c r="B204" s="17">
        <v>2</v>
      </c>
      <c r="C204" s="17">
        <v>2</v>
      </c>
      <c r="D204" s="17">
        <v>6</v>
      </c>
      <c r="E204" s="17" t="s">
        <v>2424</v>
      </c>
      <c r="F204" s="17" t="str">
        <f>IF('ENDC-NRCA'!S207="Y", "Y", IF('ENDC-NRCA'!S207="N", "N", 0))</f>
        <v>N</v>
      </c>
      <c r="G204" s="17" t="str">
        <f>IFERROR(AND(OR(G1:H203,$BK204)=TRUE,IF(SEARCH(G$1,$A204)&gt;0,TRUE,FALSE)),"")</f>
        <v/>
      </c>
      <c r="H204" s="17" t="b">
        <f>IFERROR(AND(OR(H1:H203,$BK204)=TRUE,IF(SEARCH(H$1,$A204)&gt;0,TRUE,FALSE)),"")</f>
        <v>0</v>
      </c>
      <c r="I204" s="17" t="b">
        <f>IFERROR(AND(OR(I1:L203,$BK204)=TRUE,IF(SEARCH(I$1,$A204)&gt;0,TRUE,FALSE)),"")</f>
        <v>0</v>
      </c>
      <c r="J204" s="17" t="str">
        <f>IFERROR(AND(OR(J1:L203,$BK204)=TRUE,IF(SEARCH(J$1,$A204)&gt;0,TRUE,FALSE)),"")</f>
        <v/>
      </c>
      <c r="K204" s="17" t="str">
        <f>IFERROR(AND(OR(K1:L203,$BK204)=TRUE,IF(SEARCH(K$1,$A204)&gt;0,TRUE,FALSE)),"")</f>
        <v/>
      </c>
      <c r="L204" s="17" t="str">
        <f>IFERROR(AND(OR(L1:L203,$BK204)=TRUE,IF(SEARCH(L$1,$A204)&gt;0,TRUE,FALSE)),"")</f>
        <v/>
      </c>
      <c r="M204" s="17" t="b">
        <f>IFERROR(AND(OR(M1:M203,$BK204)=TRUE,IF(SEARCH(M$1,$A204)&gt;0,TRUE,FALSE)),"")</f>
        <v>0</v>
      </c>
      <c r="N204" s="17" t="str">
        <f>IFERROR(AND(OR(N1:Q203,$BK204)=TRUE,IF(SEARCH(N$1,$A204)&gt;0,TRUE,FALSE)),"")</f>
        <v/>
      </c>
      <c r="O204" s="17" t="str">
        <f>IFERROR(AND(OR(O1:Q203,$BK204)=TRUE,IF(SEARCH(O$1,$A204)&gt;0,TRUE,FALSE)),"")</f>
        <v/>
      </c>
      <c r="P204" s="17" t="str">
        <f>IFERROR(AND(OR(P1:Q203,$BK204)=TRUE,IF(SEARCH(P$1,$A204)&gt;0,TRUE,FALSE)),"")</f>
        <v/>
      </c>
      <c r="Q204" s="17" t="str">
        <f>IFERROR(AND(OR(Q1:Q203,$BK204)=TRUE,IF(SEARCH(Q$1,$A204)&gt;0,TRUE,FALSE)),"")</f>
        <v/>
      </c>
      <c r="R204" s="17" t="str">
        <f>IFERROR(AND(OR(R1:S203,$BK204)=TRUE,IF(SEARCH(R$1,$A204)&gt;0,TRUE,FALSE)),"")</f>
        <v/>
      </c>
      <c r="S204" s="17" t="str">
        <f>IFERROR(AND(OR(S1:S203,$BK204)=TRUE,IF(SEARCH(S$1,$A204)&gt;0,TRUE,FALSE)),"")</f>
        <v/>
      </c>
      <c r="T204" s="17" t="str">
        <f>IFERROR(AND(OR(T1:T203,$BK204)=TRUE,IF(SEARCH(T$1,$A204)&gt;0,TRUE,FALSE)),"")</f>
        <v/>
      </c>
      <c r="U204" s="17" t="str">
        <f>IFERROR(AND(OR(U1:V203,$BK204)=TRUE,IF(SEARCH(U$1,$A204)&gt;0,TRUE,FALSE)),"")</f>
        <v/>
      </c>
      <c r="V204" s="17" t="str">
        <f>IFERROR(AND(OR(V1:V203,$BK204)=TRUE,IF(SEARCH(V$1,$A204)&gt;0,TRUE,FALSE)),"")</f>
        <v/>
      </c>
      <c r="W204" s="17" t="str">
        <f>IFERROR(AND(OR(W1:Z203,$BK204)=TRUE,IF(SEARCH(W$1,$A204)&gt;0,TRUE,FALSE)),"")</f>
        <v/>
      </c>
      <c r="X204" s="17" t="str">
        <f>IFERROR(AND(OR(X1:Z203,$BK204)=TRUE,IF(SEARCH(X$1,$A204)&gt;0,TRUE,FALSE)),"")</f>
        <v/>
      </c>
      <c r="Y204" s="17" t="str">
        <f>IFERROR(AND(OR(Y1:Z203,$BK204)=TRUE,IF(SEARCH(Y$1,$A204)&gt;0,TRUE,FALSE)),"")</f>
        <v/>
      </c>
      <c r="Z204" s="17" t="str">
        <f>IFERROR(AND(OR(Z1:Z203,$BK204)=TRUE,IF(SEARCH(Z$1,$A204)&gt;0,TRUE,FALSE)),"")</f>
        <v/>
      </c>
      <c r="AA204" s="17" t="b">
        <f>IFERROR(AND(OR(AA1:AA203,$BK204)=TRUE,IF(SEARCH(AA$1,$A204)&gt;0,TRUE,FALSE)),"")</f>
        <v>0</v>
      </c>
      <c r="AB204" s="17" t="str">
        <f>IFERROR(AND(OR(AB1:AE203,$BK204)=TRUE,IF(SEARCH(AB$1,$A204)&gt;0,TRUE,FALSE)),"")</f>
        <v/>
      </c>
      <c r="AC204" s="17" t="str">
        <f>IFERROR(AND(OR(AC1:AE203,$BK204)=TRUE,IF(SEARCH(AC$1,$A204)&gt;0,TRUE,FALSE)),"")</f>
        <v/>
      </c>
      <c r="AD204" s="17" t="str">
        <f>IFERROR(AND(OR(AD1:AE203,$BK204)=TRUE,IF(SEARCH(AD$1,$A204)&gt;0,TRUE,FALSE)),"")</f>
        <v/>
      </c>
      <c r="AE204" s="17" t="str">
        <f>IFERROR(AND(OR(AE1:AE203,$BK204)=TRUE,IF(SEARCH(AE$1,$A204)&gt;0,TRUE,FALSE)),"")</f>
        <v/>
      </c>
      <c r="AF204" s="17" t="str">
        <f>IFERROR(AND(OR(AF1:AG203,$BK204)=TRUE,IF(SEARCH(AF$1,$A204)&gt;0,TRUE,FALSE)),"")</f>
        <v/>
      </c>
      <c r="AG204" s="17" t="str">
        <f>IFERROR(AND(OR(AG1:AG203,$BK204)=TRUE,IF(SEARCH(AG$1,$A204)&gt;0,TRUE,FALSE)),"")</f>
        <v/>
      </c>
      <c r="AH204" s="17" t="str">
        <f>IFERROR(AND(OR(AH1:AH203,$BK204)=TRUE,IF(SEARCH(AH$1,$A204)&gt;0,TRUE,FALSE)),"")</f>
        <v/>
      </c>
      <c r="AI204" s="17" t="b">
        <f>IFERROR(AND(OR(AI1:AL203,$BK204)=TRUE,IF(SEARCH(AI$1,$A204)&gt;0,TRUE,FALSE)),"")</f>
        <v>0</v>
      </c>
      <c r="AJ204" s="17" t="str">
        <f>IFERROR(AND(OR(AJ1:AL203,$BK204)=TRUE,IF(SEARCH(AJ$1,$A204)&gt;0,TRUE,FALSE)),"")</f>
        <v/>
      </c>
      <c r="AK204" s="17" t="str">
        <f>IFERROR(AND(OR(AK1:AL203,$BK204)=TRUE,IF(SEARCH(AK$1,$A204)&gt;0,TRUE,FALSE)),"")</f>
        <v/>
      </c>
      <c r="AL204" s="17" t="str">
        <f>IFERROR(AND(OR(AL1:AL203,$BK204)=TRUE,IF(SEARCH(AL$1,$A204)&gt;0,TRUE,FALSE)),"")</f>
        <v/>
      </c>
      <c r="AM204" s="17" t="str">
        <f>IFERROR(AND(OR(AM1:AO203,$BK204)=TRUE,IF(SEARCH(AM$1,$A204)&gt;0,TRUE,FALSE)),"")</f>
        <v/>
      </c>
      <c r="AN204" s="17" t="str">
        <f>IFERROR(AND(OR(AN1:AO203,$BK204)=TRUE,IF(SEARCH(AN$1,$A204)&gt;0,TRUE,FALSE)),"")</f>
        <v/>
      </c>
      <c r="AO204" s="17" t="str">
        <f>IFERROR(AND(OR(AO1:AO203,$BK204)=TRUE,IF(SEARCH(AO$1,$A204)&gt;0,TRUE,FALSE)),"")</f>
        <v/>
      </c>
      <c r="AP204" s="17" t="str">
        <f>IFERROR(AND(OR(AO1:AP203,$BK204)=TRUE,IF(SEARCH(AP$1,$A204)&gt;0,TRUE,FALSE)),"")</f>
        <v/>
      </c>
      <c r="AQ204" s="17" t="str">
        <f>IFERROR(AND(OR(AO1:AQ203,$BK204)=TRUE,IF(SEARCH(AQ$1,$A204)&gt;0,TRUE,FALSE)),"")</f>
        <v/>
      </c>
      <c r="AR204" s="17" t="str">
        <f>IFERROR(AND(OR(AO1:AR203,$BK204)=TRUE,IF(SEARCH(AR$1,$A204)&gt;0,TRUE,FALSE)),"")</f>
        <v/>
      </c>
      <c r="AS204" s="17" t="str">
        <f>IFERROR(AND(OR(AO1:AS203,$BK204)=TRUE,IF(SEARCH(AS$1,$A204)&gt;0,TRUE,FALSE)),"")</f>
        <v/>
      </c>
      <c r="AT204" s="17" t="str">
        <f>IFERROR(AND(OR(AO1:AT203,$BK204)=TRUE,IF(SEARCH(AT$1,$A204)&gt;0,TRUE,FALSE)),"")</f>
        <v/>
      </c>
      <c r="AU204" s="17" t="str">
        <f>IFERROR(AND(OR(AO1:AU203,$BK204)=TRUE,IF(SEARCH(AU$1,$A204)&gt;0,TRUE,FALSE)),"")</f>
        <v/>
      </c>
      <c r="AV204" s="17" t="str">
        <f>IFERROR(AND(OR(AO1:AV203,$BK204)=TRUE,IF(SEARCH(AV$1,$A204)&gt;0,TRUE,FALSE)),"")</f>
        <v/>
      </c>
      <c r="AW204" s="17" t="str">
        <f>IFERROR(AND(OR(AO1:AW203,$BK204)=TRUE,IF(SEARCH(AW$1,$A204)&gt;0,TRUE,FALSE)),"")</f>
        <v/>
      </c>
      <c r="AX204" s="17" t="str">
        <f>IFERROR(AND(OR(AO1:AX203,$BK204)=TRUE,IF(SEARCH(AX$1,$A204)&gt;0,TRUE,FALSE)),"")</f>
        <v/>
      </c>
      <c r="AY204" s="17" t="str">
        <f>IFERROR(AND(OR(AO1:AY203,$BK204)=TRUE,IF(SEARCH(AY$1,$A204)&gt;0,TRUE,FALSE)),"")</f>
        <v/>
      </c>
      <c r="AZ204" s="17" t="str">
        <f>IFERROR(AND(OR(AO1:AZ203,$BK204)=TRUE,IF(SEARCH(AZ$1,$A204)&gt;0,TRUE,FALSE)),"")</f>
        <v/>
      </c>
      <c r="BA204" s="17" t="str">
        <f>IFERROR(AND(OR(AO1:BA203,$BK204)=TRUE,IF(SEARCH(BA$1,$A204)&gt;0,TRUE,FALSE)),"")</f>
        <v/>
      </c>
      <c r="BB204" s="17" t="str">
        <f>IFERROR(AND(OR(AO1:BB203,$BK204)=TRUE,IF(SEARCH(BB$1,$A204)&gt;0,TRUE,FALSE)),"")</f>
        <v/>
      </c>
      <c r="BC204" s="17" t="str">
        <f>IFERROR(AND(OR(AO1:BC203,$BK204)=TRUE,IF(SEARCH(BC$1,$A204)&gt;0,TRUE,FALSE)),"")</f>
        <v/>
      </c>
      <c r="BD204" s="17" t="str">
        <f>IFERROR(AND(OR(AO1:BD203,$BK204)=TRUE,IF(SEARCH(BD$1,$A204)&gt;0,TRUE,FALSE)),"")</f>
        <v/>
      </c>
      <c r="BE204" s="17" t="str">
        <f>IFERROR(AND(OR(AO1:BE203,$BK204)=TRUE,IF(SEARCH(BE$1,$A204)&gt;0,TRUE,FALSE)),"")</f>
        <v/>
      </c>
      <c r="BF204" s="17" t="str">
        <f>IFERROR(AND(OR(AO1:BF203,$BK204)=TRUE,IF(SEARCH(BF$1,$A204)&gt;0,TRUE,FALSE)),"")</f>
        <v/>
      </c>
      <c r="BG204" s="17" t="str">
        <f>IFERROR(AND(OR(AO1:BG203,$BK204)=TRUE,IF(SEARCH(BG$1,$A204)&gt;0,TRUE,FALSE)),"")</f>
        <v/>
      </c>
      <c r="BH204" s="17" t="str">
        <f>IFERROR(AND(OR(AO1:BH203,$BK204)=TRUE,IF(SEARCH(BH$1,$A204)&gt;0,TRUE,FALSE)),"")</f>
        <v/>
      </c>
      <c r="BI204" s="17">
        <f t="shared" si="15"/>
        <v>0</v>
      </c>
      <c r="BJ204" s="17" t="b">
        <f t="shared" si="16"/>
        <v>0</v>
      </c>
      <c r="BK204" s="17" t="b">
        <f t="shared" si="17"/>
        <v>0</v>
      </c>
      <c r="BL204" s="17" t="b">
        <f t="shared" si="18"/>
        <v>0</v>
      </c>
      <c r="BM204" s="17" t="b">
        <f>IF(D204&gt;INDEX('Overview (RESPONSES REQUIRED)'!$F$60:$F$63,MATCH(E204,'Overview (RESPONSES REQUIRED)'!$B$60:$B$63,0)),FALSE,TRUE)</f>
        <v>0</v>
      </c>
      <c r="BN204" s="17" t="b">
        <f>IF(INDEX('Overview (RESPONSES REQUIRED)'!$D$60:$D$63,MATCH(E204,'Overview (RESPONSES REQUIRED)'!$B$60:$B$63,0)) = "Y", TRUE, FALSE)</f>
        <v>0</v>
      </c>
      <c r="BO204" s="17" t="str">
        <f t="shared" si="19"/>
        <v>N</v>
      </c>
    </row>
    <row r="205" spans="1:67" ht="15" x14ac:dyDescent="0.15">
      <c r="A205" s="17" t="s">
        <v>2628</v>
      </c>
      <c r="B205" s="17">
        <v>2</v>
      </c>
      <c r="C205" s="17">
        <v>2</v>
      </c>
      <c r="D205" s="17">
        <v>6</v>
      </c>
      <c r="E205" s="17" t="s">
        <v>2424</v>
      </c>
      <c r="F205" s="17" t="str">
        <f>IF('ENDC-NRCA'!S208="Y", "Y", IF('ENDC-NRCA'!S208="N", "N", 0))</f>
        <v>N</v>
      </c>
      <c r="G205" s="17" t="b">
        <f>IFERROR(AND(OR(G1:H204,$BK205)=TRUE,IF(SEARCH(G$1,$A205)&gt;0,TRUE,FALSE)),"")</f>
        <v>0</v>
      </c>
      <c r="H205" s="17" t="str">
        <f>IFERROR(AND(OR(H1:H204,$BK205)=TRUE,IF(SEARCH(H$1,$A205)&gt;0,TRUE,FALSE)),"")</f>
        <v/>
      </c>
      <c r="I205" s="17" t="str">
        <f>IFERROR(AND(OR(I1:L204,$BK205)=TRUE,IF(SEARCH(I$1,$A205)&gt;0,TRUE,FALSE)),"")</f>
        <v/>
      </c>
      <c r="J205" s="17" t="b">
        <f>IFERROR(AND(OR(J1:L204,$BK205)=TRUE,IF(SEARCH(J$1,$A205)&gt;0,TRUE,FALSE)),"")</f>
        <v>0</v>
      </c>
      <c r="K205" s="17" t="str">
        <f>IFERROR(AND(OR(K1:L204,$BK205)=TRUE,IF(SEARCH(K$1,$A205)&gt;0,TRUE,FALSE)),"")</f>
        <v/>
      </c>
      <c r="L205" s="17" t="str">
        <f>IFERROR(AND(OR(L1:L204,$BK205)=TRUE,IF(SEARCH(L$1,$A205)&gt;0,TRUE,FALSE)),"")</f>
        <v/>
      </c>
      <c r="M205" s="17" t="b">
        <f>IFERROR(AND(OR(M1:M204,$BK205)=TRUE,IF(SEARCH(M$1,$A205)&gt;0,TRUE,FALSE)),"")</f>
        <v>0</v>
      </c>
      <c r="N205" s="17" t="str">
        <f>IFERROR(AND(OR(N1:Q204,$BK205)=TRUE,IF(SEARCH(N$1,$A205)&gt;0,TRUE,FALSE)),"")</f>
        <v/>
      </c>
      <c r="O205" s="17" t="str">
        <f>IFERROR(AND(OR(O1:Q204,$BK205)=TRUE,IF(SEARCH(O$1,$A205)&gt;0,TRUE,FALSE)),"")</f>
        <v/>
      </c>
      <c r="P205" s="17" t="str">
        <f>IFERROR(AND(OR(P1:Q204,$BK205)=TRUE,IF(SEARCH(P$1,$A205)&gt;0,TRUE,FALSE)),"")</f>
        <v/>
      </c>
      <c r="Q205" s="17" t="str">
        <f>IFERROR(AND(OR(Q1:Q204,$BK205)=TRUE,IF(SEARCH(Q$1,$A205)&gt;0,TRUE,FALSE)),"")</f>
        <v/>
      </c>
      <c r="R205" s="17" t="str">
        <f>IFERROR(AND(OR(R1:S204,$BK205)=TRUE,IF(SEARCH(R$1,$A205)&gt;0,TRUE,FALSE)),"")</f>
        <v/>
      </c>
      <c r="S205" s="17" t="str">
        <f>IFERROR(AND(OR(S1:S204,$BK205)=TRUE,IF(SEARCH(S$1,$A205)&gt;0,TRUE,FALSE)),"")</f>
        <v/>
      </c>
      <c r="T205" s="17" t="str">
        <f>IFERROR(AND(OR(T1:T204,$BK205)=TRUE,IF(SEARCH(T$1,$A205)&gt;0,TRUE,FALSE)),"")</f>
        <v/>
      </c>
      <c r="U205" s="17" t="str">
        <f>IFERROR(AND(OR(U1:V204,$BK205)=TRUE,IF(SEARCH(U$1,$A205)&gt;0,TRUE,FALSE)),"")</f>
        <v/>
      </c>
      <c r="V205" s="17" t="str">
        <f>IFERROR(AND(OR(V1:V204,$BK205)=TRUE,IF(SEARCH(V$1,$A205)&gt;0,TRUE,FALSE)),"")</f>
        <v/>
      </c>
      <c r="W205" s="17" t="str">
        <f>IFERROR(AND(OR(W1:Z204,$BK205)=TRUE,IF(SEARCH(W$1,$A205)&gt;0,TRUE,FALSE)),"")</f>
        <v/>
      </c>
      <c r="X205" s="17" t="str">
        <f>IFERROR(AND(OR(X1:Z204,$BK205)=TRUE,IF(SEARCH(X$1,$A205)&gt;0,TRUE,FALSE)),"")</f>
        <v/>
      </c>
      <c r="Y205" s="17" t="str">
        <f>IFERROR(AND(OR(Y1:Z204,$BK205)=TRUE,IF(SEARCH(Y$1,$A205)&gt;0,TRUE,FALSE)),"")</f>
        <v/>
      </c>
      <c r="Z205" s="17" t="str">
        <f>IFERROR(AND(OR(Z1:Z204,$BK205)=TRUE,IF(SEARCH(Z$1,$A205)&gt;0,TRUE,FALSE)),"")</f>
        <v/>
      </c>
      <c r="AA205" s="17" t="b">
        <f>IFERROR(AND(OR(AA1:AA204,$BK205)=TRUE,IF(SEARCH(AA$1,$A205)&gt;0,TRUE,FALSE)),"")</f>
        <v>0</v>
      </c>
      <c r="AB205" s="17" t="str">
        <f>IFERROR(AND(OR(AB1:AE204,$BK205)=TRUE,IF(SEARCH(AB$1,$A205)&gt;0,TRUE,FALSE)),"")</f>
        <v/>
      </c>
      <c r="AC205" s="17" t="str">
        <f>IFERROR(AND(OR(AC1:AE204,$BK205)=TRUE,IF(SEARCH(AC$1,$A205)&gt;0,TRUE,FALSE)),"")</f>
        <v/>
      </c>
      <c r="AD205" s="17" t="str">
        <f>IFERROR(AND(OR(AD1:AE204,$BK205)=TRUE,IF(SEARCH(AD$1,$A205)&gt;0,TRUE,FALSE)),"")</f>
        <v/>
      </c>
      <c r="AE205" s="17" t="str">
        <f>IFERROR(AND(OR(AE1:AE204,$BK205)=TRUE,IF(SEARCH(AE$1,$A205)&gt;0,TRUE,FALSE)),"")</f>
        <v/>
      </c>
      <c r="AF205" s="17" t="str">
        <f>IFERROR(AND(OR(AF1:AG204,$BK205)=TRUE,IF(SEARCH(AF$1,$A205)&gt;0,TRUE,FALSE)),"")</f>
        <v/>
      </c>
      <c r="AG205" s="17" t="str">
        <f>IFERROR(AND(OR(AG1:AG204,$BK205)=TRUE,IF(SEARCH(AG$1,$A205)&gt;0,TRUE,FALSE)),"")</f>
        <v/>
      </c>
      <c r="AH205" s="17" t="str">
        <f>IFERROR(AND(OR(AH1:AH204,$BK205)=TRUE,IF(SEARCH(AH$1,$A205)&gt;0,TRUE,FALSE)),"")</f>
        <v/>
      </c>
      <c r="AI205" s="17" t="b">
        <f>IFERROR(AND(OR(AI1:AL204,$BK205)=TRUE,IF(SEARCH(AI$1,$A205)&gt;0,TRUE,FALSE)),"")</f>
        <v>0</v>
      </c>
      <c r="AJ205" s="17" t="str">
        <f>IFERROR(AND(OR(AJ1:AL204,$BK205)=TRUE,IF(SEARCH(AJ$1,$A205)&gt;0,TRUE,FALSE)),"")</f>
        <v/>
      </c>
      <c r="AK205" s="17" t="str">
        <f>IFERROR(AND(OR(AK1:AL204,$BK205)=TRUE,IF(SEARCH(AK$1,$A205)&gt;0,TRUE,FALSE)),"")</f>
        <v/>
      </c>
      <c r="AL205" s="17" t="str">
        <f>IFERROR(AND(OR(AL1:AL204,$BK205)=TRUE,IF(SEARCH(AL$1,$A205)&gt;0,TRUE,FALSE)),"")</f>
        <v/>
      </c>
      <c r="AM205" s="17" t="str">
        <f>IFERROR(AND(OR(AM1:AO204,$BK205)=TRUE,IF(SEARCH(AM$1,$A205)&gt;0,TRUE,FALSE)),"")</f>
        <v/>
      </c>
      <c r="AN205" s="17" t="str">
        <f>IFERROR(AND(OR(AN1:AO204,$BK205)=TRUE,IF(SEARCH(AN$1,$A205)&gt;0,TRUE,FALSE)),"")</f>
        <v/>
      </c>
      <c r="AO205" s="17" t="str">
        <f>IFERROR(AND(OR(AO1:AO204,$BK205)=TRUE,IF(SEARCH(AO$1,$A205)&gt;0,TRUE,FALSE)),"")</f>
        <v/>
      </c>
      <c r="AP205" s="17" t="str">
        <f>IFERROR(AND(OR(AO1:AP204,$BK205)=TRUE,IF(SEARCH(AP$1,$A205)&gt;0,TRUE,FALSE)),"")</f>
        <v/>
      </c>
      <c r="AQ205" s="17" t="str">
        <f>IFERROR(AND(OR(AO1:AQ204,$BK205)=TRUE,IF(SEARCH(AQ$1,$A205)&gt;0,TRUE,FALSE)),"")</f>
        <v/>
      </c>
      <c r="AR205" s="17" t="str">
        <f>IFERROR(AND(OR(AO1:AR204,$BK205)=TRUE,IF(SEARCH(AR$1,$A205)&gt;0,TRUE,FALSE)),"")</f>
        <v/>
      </c>
      <c r="AS205" s="17" t="str">
        <f>IFERROR(AND(OR(AO1:AS204,$BK205)=TRUE,IF(SEARCH(AS$1,$A205)&gt;0,TRUE,FALSE)),"")</f>
        <v/>
      </c>
      <c r="AT205" s="17" t="str">
        <f>IFERROR(AND(OR(AO1:AT204,$BK205)=TRUE,IF(SEARCH(AT$1,$A205)&gt;0,TRUE,FALSE)),"")</f>
        <v/>
      </c>
      <c r="AU205" s="17" t="str">
        <f>IFERROR(AND(OR(AO1:AU204,$BK205)=TRUE,IF(SEARCH(AU$1,$A205)&gt;0,TRUE,FALSE)),"")</f>
        <v/>
      </c>
      <c r="AV205" s="17" t="str">
        <f>IFERROR(AND(OR(AO1:AV204,$BK205)=TRUE,IF(SEARCH(AV$1,$A205)&gt;0,TRUE,FALSE)),"")</f>
        <v/>
      </c>
      <c r="AW205" s="17" t="str">
        <f>IFERROR(AND(OR(AO1:AW204,$BK205)=TRUE,IF(SEARCH(AW$1,$A205)&gt;0,TRUE,FALSE)),"")</f>
        <v/>
      </c>
      <c r="AX205" s="17" t="str">
        <f>IFERROR(AND(OR(AO1:AX204,$BK205)=TRUE,IF(SEARCH(AX$1,$A205)&gt;0,TRUE,FALSE)),"")</f>
        <v/>
      </c>
      <c r="AY205" s="17" t="str">
        <f>IFERROR(AND(OR(AO1:AY204,$BK205)=TRUE,IF(SEARCH(AY$1,$A205)&gt;0,TRUE,FALSE)),"")</f>
        <v/>
      </c>
      <c r="AZ205" s="17" t="str">
        <f>IFERROR(AND(OR(AO1:AZ204,$BK205)=TRUE,IF(SEARCH(AZ$1,$A205)&gt;0,TRUE,FALSE)),"")</f>
        <v/>
      </c>
      <c r="BA205" s="17" t="str">
        <f>IFERROR(AND(OR(AO1:BA204,$BK205)=TRUE,IF(SEARCH(BA$1,$A205)&gt;0,TRUE,FALSE)),"")</f>
        <v/>
      </c>
      <c r="BB205" s="17" t="str">
        <f>IFERROR(AND(OR(AO1:BB204,$BK205)=TRUE,IF(SEARCH(BB$1,$A205)&gt;0,TRUE,FALSE)),"")</f>
        <v/>
      </c>
      <c r="BC205" s="17" t="str">
        <f>IFERROR(AND(OR(AO1:BC204,$BK205)=TRUE,IF(SEARCH(BC$1,$A205)&gt;0,TRUE,FALSE)),"")</f>
        <v/>
      </c>
      <c r="BD205" s="17" t="str">
        <f>IFERROR(AND(OR(AO1:BD204,$BK205)=TRUE,IF(SEARCH(BD$1,$A205)&gt;0,TRUE,FALSE)),"")</f>
        <v/>
      </c>
      <c r="BE205" s="17" t="str">
        <f>IFERROR(AND(OR(AO1:BE204,$BK205)=TRUE,IF(SEARCH(BE$1,$A205)&gt;0,TRUE,FALSE)),"")</f>
        <v/>
      </c>
      <c r="BF205" s="17" t="str">
        <f>IFERROR(AND(OR(AO1:BF204,$BK205)=TRUE,IF(SEARCH(BF$1,$A205)&gt;0,TRUE,FALSE)),"")</f>
        <v/>
      </c>
      <c r="BG205" s="17" t="str">
        <f>IFERROR(AND(OR(AO1:BG204,$BK205)=TRUE,IF(SEARCH(BG$1,$A205)&gt;0,TRUE,FALSE)),"")</f>
        <v/>
      </c>
      <c r="BH205" s="17" t="str">
        <f>IFERROR(AND(OR(AO1:BH204,$BK205)=TRUE,IF(SEARCH(BH$1,$A205)&gt;0,TRUE,FALSE)),"")</f>
        <v/>
      </c>
      <c r="BI205" s="17">
        <f t="shared" si="15"/>
        <v>0</v>
      </c>
      <c r="BJ205" s="17" t="b">
        <f t="shared" si="16"/>
        <v>0</v>
      </c>
      <c r="BK205" s="17" t="b">
        <f t="shared" si="17"/>
        <v>0</v>
      </c>
      <c r="BL205" s="17" t="b">
        <f t="shared" si="18"/>
        <v>0</v>
      </c>
      <c r="BM205" s="17" t="b">
        <f>IF(D205&gt;INDEX('Overview (RESPONSES REQUIRED)'!$F$60:$F$63,MATCH(E205,'Overview (RESPONSES REQUIRED)'!$B$60:$B$63,0)),FALSE,TRUE)</f>
        <v>0</v>
      </c>
      <c r="BN205" s="17" t="b">
        <f>IF(INDEX('Overview (RESPONSES REQUIRED)'!$D$60:$D$63,MATCH(E205,'Overview (RESPONSES REQUIRED)'!$B$60:$B$63,0)) = "Y", TRUE, FALSE)</f>
        <v>0</v>
      </c>
      <c r="BO205" s="17" t="str">
        <f t="shared" si="19"/>
        <v>N</v>
      </c>
    </row>
    <row r="206" spans="1:67" ht="15" x14ac:dyDescent="0.15">
      <c r="A206" s="17" t="s">
        <v>2629</v>
      </c>
      <c r="B206" s="17">
        <v>2</v>
      </c>
      <c r="C206" s="17">
        <v>2</v>
      </c>
      <c r="D206" s="17">
        <v>6</v>
      </c>
      <c r="E206" s="17" t="s">
        <v>2424</v>
      </c>
      <c r="F206" s="17" t="str">
        <f>IF('ENDC-NRCA'!S209="Y", "Y", IF('ENDC-NRCA'!S209="N", "N", 0))</f>
        <v>N</v>
      </c>
      <c r="G206" s="17" t="str">
        <f>IFERROR(AND(OR(G1:H205,$BK206)=TRUE,IF(SEARCH(G$1,$A206)&gt;0,TRUE,FALSE)),"")</f>
        <v/>
      </c>
      <c r="H206" s="17" t="b">
        <f>IFERROR(AND(OR(H1:H205,$BK206)=TRUE,IF(SEARCH(H$1,$A206)&gt;0,TRUE,FALSE)),"")</f>
        <v>0</v>
      </c>
      <c r="I206" s="17" t="str">
        <f>IFERROR(AND(OR(I1:L205,$BK206)=TRUE,IF(SEARCH(I$1,$A206)&gt;0,TRUE,FALSE)),"")</f>
        <v/>
      </c>
      <c r="J206" s="17" t="str">
        <f>IFERROR(AND(OR(J1:L205,$BK206)=TRUE,IF(SEARCH(J$1,$A206)&gt;0,TRUE,FALSE)),"")</f>
        <v/>
      </c>
      <c r="K206" s="17" t="str">
        <f>IFERROR(AND(OR(K1:L205,$BK206)=TRUE,IF(SEARCH(K$1,$A206)&gt;0,TRUE,FALSE)),"")</f>
        <v/>
      </c>
      <c r="L206" s="17" t="str">
        <f>IFERROR(AND(OR(L1:L205,$BK206)=TRUE,IF(SEARCH(L$1,$A206)&gt;0,TRUE,FALSE)),"")</f>
        <v/>
      </c>
      <c r="M206" s="17" t="b">
        <f>IFERROR(AND(OR(M1:M205,$BK206)=TRUE,IF(SEARCH(M$1,$A206)&gt;0,TRUE,FALSE)),"")</f>
        <v>0</v>
      </c>
      <c r="N206" s="17" t="b">
        <f>IFERROR(AND(OR(N1:Q205,$BK206)=TRUE,IF(SEARCH(N$1,$A206)&gt;0,TRUE,FALSE)),"")</f>
        <v>0</v>
      </c>
      <c r="O206" s="17" t="str">
        <f>IFERROR(AND(OR(O1:Q205,$BK206)=TRUE,IF(SEARCH(O$1,$A206)&gt;0,TRUE,FALSE)),"")</f>
        <v/>
      </c>
      <c r="P206" s="17" t="str">
        <f>IFERROR(AND(OR(P1:Q205,$BK206)=TRUE,IF(SEARCH(P$1,$A206)&gt;0,TRUE,FALSE)),"")</f>
        <v/>
      </c>
      <c r="Q206" s="17" t="str">
        <f>IFERROR(AND(OR(Q1:Q205,$BK206)=TRUE,IF(SEARCH(Q$1,$A206)&gt;0,TRUE,FALSE)),"")</f>
        <v/>
      </c>
      <c r="R206" s="17" t="str">
        <f>IFERROR(AND(OR(R1:S205,$BK206)=TRUE,IF(SEARCH(R$1,$A206)&gt;0,TRUE,FALSE)),"")</f>
        <v/>
      </c>
      <c r="S206" s="17" t="str">
        <f>IFERROR(AND(OR(S1:S205,$BK206)=TRUE,IF(SEARCH(S$1,$A206)&gt;0,TRUE,FALSE)),"")</f>
        <v/>
      </c>
      <c r="T206" s="17" t="str">
        <f>IFERROR(AND(OR(T1:T205,$BK206)=TRUE,IF(SEARCH(T$1,$A206)&gt;0,TRUE,FALSE)),"")</f>
        <v/>
      </c>
      <c r="U206" s="17" t="str">
        <f>IFERROR(AND(OR(U1:V205,$BK206)=TRUE,IF(SEARCH(U$1,$A206)&gt;0,TRUE,FALSE)),"")</f>
        <v/>
      </c>
      <c r="V206" s="17" t="str">
        <f>IFERROR(AND(OR(V1:V205,$BK206)=TRUE,IF(SEARCH(V$1,$A206)&gt;0,TRUE,FALSE)),"")</f>
        <v/>
      </c>
      <c r="W206" s="17" t="str">
        <f>IFERROR(AND(OR(W1:Z205,$BK206)=TRUE,IF(SEARCH(W$1,$A206)&gt;0,TRUE,FALSE)),"")</f>
        <v/>
      </c>
      <c r="X206" s="17" t="str">
        <f>IFERROR(AND(OR(X1:Z205,$BK206)=TRUE,IF(SEARCH(X$1,$A206)&gt;0,TRUE,FALSE)),"")</f>
        <v/>
      </c>
      <c r="Y206" s="17" t="str">
        <f>IFERROR(AND(OR(Y1:Z205,$BK206)=TRUE,IF(SEARCH(Y$1,$A206)&gt;0,TRUE,FALSE)),"")</f>
        <v/>
      </c>
      <c r="Z206" s="17" t="str">
        <f>IFERROR(AND(OR(Z1:Z205,$BK206)=TRUE,IF(SEARCH(Z$1,$A206)&gt;0,TRUE,FALSE)),"")</f>
        <v/>
      </c>
      <c r="AA206" s="17" t="b">
        <f>IFERROR(AND(OR(AA1:AA205,$BK206)=TRUE,IF(SEARCH(AA$1,$A206)&gt;0,TRUE,FALSE)),"")</f>
        <v>0</v>
      </c>
      <c r="AB206" s="17" t="str">
        <f>IFERROR(AND(OR(AB1:AE205,$BK206)=TRUE,IF(SEARCH(AB$1,$A206)&gt;0,TRUE,FALSE)),"")</f>
        <v/>
      </c>
      <c r="AC206" s="17" t="str">
        <f>IFERROR(AND(OR(AC1:AE205,$BK206)=TRUE,IF(SEARCH(AC$1,$A206)&gt;0,TRUE,FALSE)),"")</f>
        <v/>
      </c>
      <c r="AD206" s="17" t="str">
        <f>IFERROR(AND(OR(AD1:AE205,$BK206)=TRUE,IF(SEARCH(AD$1,$A206)&gt;0,TRUE,FALSE)),"")</f>
        <v/>
      </c>
      <c r="AE206" s="17" t="str">
        <f>IFERROR(AND(OR(AE1:AE205,$BK206)=TRUE,IF(SEARCH(AE$1,$A206)&gt;0,TRUE,FALSE)),"")</f>
        <v/>
      </c>
      <c r="AF206" s="17" t="str">
        <f>IFERROR(AND(OR(AF1:AG205,$BK206)=TRUE,IF(SEARCH(AF$1,$A206)&gt;0,TRUE,FALSE)),"")</f>
        <v/>
      </c>
      <c r="AG206" s="17" t="str">
        <f>IFERROR(AND(OR(AG1:AG205,$BK206)=TRUE,IF(SEARCH(AG$1,$A206)&gt;0,TRUE,FALSE)),"")</f>
        <v/>
      </c>
      <c r="AH206" s="17" t="str">
        <f>IFERROR(AND(OR(AH1:AH205,$BK206)=TRUE,IF(SEARCH(AH$1,$A206)&gt;0,TRUE,FALSE)),"")</f>
        <v/>
      </c>
      <c r="AI206" s="17" t="b">
        <f>IFERROR(AND(OR(AI1:AL205,$BK206)=TRUE,IF(SEARCH(AI$1,$A206)&gt;0,TRUE,FALSE)),"")</f>
        <v>0</v>
      </c>
      <c r="AJ206" s="17" t="str">
        <f>IFERROR(AND(OR(AJ1:AL205,$BK206)=TRUE,IF(SEARCH(AJ$1,$A206)&gt;0,TRUE,FALSE)),"")</f>
        <v/>
      </c>
      <c r="AK206" s="17" t="str">
        <f>IFERROR(AND(OR(AK1:AL205,$BK206)=TRUE,IF(SEARCH(AK$1,$A206)&gt;0,TRUE,FALSE)),"")</f>
        <v/>
      </c>
      <c r="AL206" s="17" t="str">
        <f>IFERROR(AND(OR(AL1:AL205,$BK206)=TRUE,IF(SEARCH(AL$1,$A206)&gt;0,TRUE,FALSE)),"")</f>
        <v/>
      </c>
      <c r="AM206" s="17" t="str">
        <f>IFERROR(AND(OR(AM1:AO205,$BK206)=TRUE,IF(SEARCH(AM$1,$A206)&gt;0,TRUE,FALSE)),"")</f>
        <v/>
      </c>
      <c r="AN206" s="17" t="str">
        <f>IFERROR(AND(OR(AN1:AO205,$BK206)=TRUE,IF(SEARCH(AN$1,$A206)&gt;0,TRUE,FALSE)),"")</f>
        <v/>
      </c>
      <c r="AO206" s="17" t="str">
        <f>IFERROR(AND(OR(AO1:AO205,$BK206)=TRUE,IF(SEARCH(AO$1,$A206)&gt;0,TRUE,FALSE)),"")</f>
        <v/>
      </c>
      <c r="AP206" s="17" t="str">
        <f>IFERROR(AND(OR(AO1:AP205,$BK206)=TRUE,IF(SEARCH(AP$1,$A206)&gt;0,TRUE,FALSE)),"")</f>
        <v/>
      </c>
      <c r="AQ206" s="17" t="str">
        <f>IFERROR(AND(OR(AO1:AQ205,$BK206)=TRUE,IF(SEARCH(AQ$1,$A206)&gt;0,TRUE,FALSE)),"")</f>
        <v/>
      </c>
      <c r="AR206" s="17" t="str">
        <f>IFERROR(AND(OR(AO1:AR205,$BK206)=TRUE,IF(SEARCH(AR$1,$A206)&gt;0,TRUE,FALSE)),"")</f>
        <v/>
      </c>
      <c r="AS206" s="17" t="str">
        <f>IFERROR(AND(OR(AO1:AS205,$BK206)=TRUE,IF(SEARCH(AS$1,$A206)&gt;0,TRUE,FALSE)),"")</f>
        <v/>
      </c>
      <c r="AT206" s="17" t="str">
        <f>IFERROR(AND(OR(AO1:AT205,$BK206)=TRUE,IF(SEARCH(AT$1,$A206)&gt;0,TRUE,FALSE)),"")</f>
        <v/>
      </c>
      <c r="AU206" s="17" t="str">
        <f>IFERROR(AND(OR(AO1:AU205,$BK206)=TRUE,IF(SEARCH(AU$1,$A206)&gt;0,TRUE,FALSE)),"")</f>
        <v/>
      </c>
      <c r="AV206" s="17" t="str">
        <f>IFERROR(AND(OR(AO1:AV205,$BK206)=TRUE,IF(SEARCH(AV$1,$A206)&gt;0,TRUE,FALSE)),"")</f>
        <v/>
      </c>
      <c r="AW206" s="17" t="str">
        <f>IFERROR(AND(OR(AO1:AW205,$BK206)=TRUE,IF(SEARCH(AW$1,$A206)&gt;0,TRUE,FALSE)),"")</f>
        <v/>
      </c>
      <c r="AX206" s="17" t="str">
        <f>IFERROR(AND(OR(AO1:AX205,$BK206)=TRUE,IF(SEARCH(AX$1,$A206)&gt;0,TRUE,FALSE)),"")</f>
        <v/>
      </c>
      <c r="AY206" s="17" t="str">
        <f>IFERROR(AND(OR(AO1:AY205,$BK206)=TRUE,IF(SEARCH(AY$1,$A206)&gt;0,TRUE,FALSE)),"")</f>
        <v/>
      </c>
      <c r="AZ206" s="17" t="str">
        <f>IFERROR(AND(OR(AO1:AZ205,$BK206)=TRUE,IF(SEARCH(AZ$1,$A206)&gt;0,TRUE,FALSE)),"")</f>
        <v/>
      </c>
      <c r="BA206" s="17" t="str">
        <f>IFERROR(AND(OR(AO1:BA205,$BK206)=TRUE,IF(SEARCH(BA$1,$A206)&gt;0,TRUE,FALSE)),"")</f>
        <v/>
      </c>
      <c r="BB206" s="17" t="str">
        <f>IFERROR(AND(OR(AO1:BB205,$BK206)=TRUE,IF(SEARCH(BB$1,$A206)&gt;0,TRUE,FALSE)),"")</f>
        <v/>
      </c>
      <c r="BC206" s="17" t="str">
        <f>IFERROR(AND(OR(AO1:BC205,$BK206)=TRUE,IF(SEARCH(BC$1,$A206)&gt;0,TRUE,FALSE)),"")</f>
        <v/>
      </c>
      <c r="BD206" s="17" t="str">
        <f>IFERROR(AND(OR(AO1:BD205,$BK206)=TRUE,IF(SEARCH(BD$1,$A206)&gt;0,TRUE,FALSE)),"")</f>
        <v/>
      </c>
      <c r="BE206" s="17" t="str">
        <f>IFERROR(AND(OR(AO1:BE205,$BK206)=TRUE,IF(SEARCH(BE$1,$A206)&gt;0,TRUE,FALSE)),"")</f>
        <v/>
      </c>
      <c r="BF206" s="17" t="str">
        <f>IFERROR(AND(OR(AO1:BF205,$BK206)=TRUE,IF(SEARCH(BF$1,$A206)&gt;0,TRUE,FALSE)),"")</f>
        <v/>
      </c>
      <c r="BG206" s="17" t="str">
        <f>IFERROR(AND(OR(AO1:BG205,$BK206)=TRUE,IF(SEARCH(BG$1,$A206)&gt;0,TRUE,FALSE)),"")</f>
        <v/>
      </c>
      <c r="BH206" s="17" t="str">
        <f>IFERROR(AND(OR(AO1:BH205,$BK206)=TRUE,IF(SEARCH(BH$1,$A206)&gt;0,TRUE,FALSE)),"")</f>
        <v/>
      </c>
      <c r="BI206" s="17">
        <f t="shared" si="15"/>
        <v>0</v>
      </c>
      <c r="BJ206" s="17" t="b">
        <f t="shared" si="16"/>
        <v>0</v>
      </c>
      <c r="BK206" s="17" t="b">
        <f t="shared" si="17"/>
        <v>0</v>
      </c>
      <c r="BL206" s="17" t="b">
        <f t="shared" si="18"/>
        <v>0</v>
      </c>
      <c r="BM206" s="17" t="b">
        <f>IF(D206&gt;INDEX('Overview (RESPONSES REQUIRED)'!$F$60:$F$63,MATCH(E206,'Overview (RESPONSES REQUIRED)'!$B$60:$B$63,0)),FALSE,TRUE)</f>
        <v>0</v>
      </c>
      <c r="BN206" s="17" t="b">
        <f>IF(INDEX('Overview (RESPONSES REQUIRED)'!$D$60:$D$63,MATCH(E206,'Overview (RESPONSES REQUIRED)'!$B$60:$B$63,0)) = "Y", TRUE, FALSE)</f>
        <v>0</v>
      </c>
      <c r="BO206" s="17" t="str">
        <f t="shared" si="19"/>
        <v>N</v>
      </c>
    </row>
    <row r="207" spans="1:67" ht="15" x14ac:dyDescent="0.15">
      <c r="A207" s="17" t="s">
        <v>2630</v>
      </c>
      <c r="B207" s="17">
        <v>2</v>
      </c>
      <c r="C207" s="17">
        <v>2</v>
      </c>
      <c r="D207" s="17">
        <v>6</v>
      </c>
      <c r="E207" s="17" t="s">
        <v>2424</v>
      </c>
      <c r="F207" s="17" t="str">
        <f>IF('ENDC-NRCA'!S210="Y", "Y", IF('ENDC-NRCA'!S210="N", "N", 0))</f>
        <v>N</v>
      </c>
      <c r="G207" s="17" t="b">
        <f>IFERROR(AND(OR(G1:H206,$BK207)=TRUE,IF(SEARCH(G$1,$A207)&gt;0,TRUE,FALSE)),"")</f>
        <v>0</v>
      </c>
      <c r="H207" s="17" t="str">
        <f>IFERROR(AND(OR(H1:H206,$BK207)=TRUE,IF(SEARCH(H$1,$A207)&gt;0,TRUE,FALSE)),"")</f>
        <v/>
      </c>
      <c r="I207" s="17" t="str">
        <f>IFERROR(AND(OR(I1:L206,$BK207)=TRUE,IF(SEARCH(I$1,$A207)&gt;0,TRUE,FALSE)),"")</f>
        <v/>
      </c>
      <c r="J207" s="17" t="str">
        <f>IFERROR(AND(OR(J1:L206,$BK207)=TRUE,IF(SEARCH(J$1,$A207)&gt;0,TRUE,FALSE)),"")</f>
        <v/>
      </c>
      <c r="K207" s="17" t="str">
        <f>IFERROR(AND(OR(K1:L206,$BK207)=TRUE,IF(SEARCH(K$1,$A207)&gt;0,TRUE,FALSE)),"")</f>
        <v/>
      </c>
      <c r="L207" s="17" t="str">
        <f>IFERROR(AND(OR(L1:L206,$BK207)=TRUE,IF(SEARCH(L$1,$A207)&gt;0,TRUE,FALSE)),"")</f>
        <v/>
      </c>
      <c r="M207" s="17" t="b">
        <f>IFERROR(AND(OR(M1:M206,$BK207)=TRUE,IF(SEARCH(M$1,$A207)&gt;0,TRUE,FALSE)),"")</f>
        <v>0</v>
      </c>
      <c r="N207" s="17" t="str">
        <f>IFERROR(AND(OR(N1:Q206,$BK207)=TRUE,IF(SEARCH(N$1,$A207)&gt;0,TRUE,FALSE)),"")</f>
        <v/>
      </c>
      <c r="O207" s="17" t="b">
        <f>IFERROR(AND(OR(O1:Q206,$BK207)=TRUE,IF(SEARCH(O$1,$A207)&gt;0,TRUE,FALSE)),"")</f>
        <v>0</v>
      </c>
      <c r="P207" s="17" t="str">
        <f>IFERROR(AND(OR(P1:Q206,$BK207)=TRUE,IF(SEARCH(P$1,$A207)&gt;0,TRUE,FALSE)),"")</f>
        <v/>
      </c>
      <c r="Q207" s="17" t="str">
        <f>IFERROR(AND(OR(Q1:Q206,$BK207)=TRUE,IF(SEARCH(Q$1,$A207)&gt;0,TRUE,FALSE)),"")</f>
        <v/>
      </c>
      <c r="R207" s="17" t="str">
        <f>IFERROR(AND(OR(R1:S206,$BK207)=TRUE,IF(SEARCH(R$1,$A207)&gt;0,TRUE,FALSE)),"")</f>
        <v/>
      </c>
      <c r="S207" s="17" t="str">
        <f>IFERROR(AND(OR(S1:S206,$BK207)=TRUE,IF(SEARCH(S$1,$A207)&gt;0,TRUE,FALSE)),"")</f>
        <v/>
      </c>
      <c r="T207" s="17" t="str">
        <f>IFERROR(AND(OR(T1:T206,$BK207)=TRUE,IF(SEARCH(T$1,$A207)&gt;0,TRUE,FALSE)),"")</f>
        <v/>
      </c>
      <c r="U207" s="17" t="str">
        <f>IFERROR(AND(OR(U1:V206,$BK207)=TRUE,IF(SEARCH(U$1,$A207)&gt;0,TRUE,FALSE)),"")</f>
        <v/>
      </c>
      <c r="V207" s="17" t="str">
        <f>IFERROR(AND(OR(V1:V206,$BK207)=TRUE,IF(SEARCH(V$1,$A207)&gt;0,TRUE,FALSE)),"")</f>
        <v/>
      </c>
      <c r="W207" s="17" t="str">
        <f>IFERROR(AND(OR(W1:Z206,$BK207)=TRUE,IF(SEARCH(W$1,$A207)&gt;0,TRUE,FALSE)),"")</f>
        <v/>
      </c>
      <c r="X207" s="17" t="str">
        <f>IFERROR(AND(OR(X1:Z206,$BK207)=TRUE,IF(SEARCH(X$1,$A207)&gt;0,TRUE,FALSE)),"")</f>
        <v/>
      </c>
      <c r="Y207" s="17" t="str">
        <f>IFERROR(AND(OR(Y1:Z206,$BK207)=TRUE,IF(SEARCH(Y$1,$A207)&gt;0,TRUE,FALSE)),"")</f>
        <v/>
      </c>
      <c r="Z207" s="17" t="str">
        <f>IFERROR(AND(OR(Z1:Z206,$BK207)=TRUE,IF(SEARCH(Z$1,$A207)&gt;0,TRUE,FALSE)),"")</f>
        <v/>
      </c>
      <c r="AA207" s="17" t="b">
        <f>IFERROR(AND(OR(AA1:AA206,$BK207)=TRUE,IF(SEARCH(AA$1,$A207)&gt;0,TRUE,FALSE)),"")</f>
        <v>0</v>
      </c>
      <c r="AB207" s="17" t="str">
        <f>IFERROR(AND(OR(AB1:AE206,$BK207)=TRUE,IF(SEARCH(AB$1,$A207)&gt;0,TRUE,FALSE)),"")</f>
        <v/>
      </c>
      <c r="AC207" s="17" t="str">
        <f>IFERROR(AND(OR(AC1:AE206,$BK207)=TRUE,IF(SEARCH(AC$1,$A207)&gt;0,TRUE,FALSE)),"")</f>
        <v/>
      </c>
      <c r="AD207" s="17" t="str">
        <f>IFERROR(AND(OR(AD1:AE206,$BK207)=TRUE,IF(SEARCH(AD$1,$A207)&gt;0,TRUE,FALSE)),"")</f>
        <v/>
      </c>
      <c r="AE207" s="17" t="str">
        <f>IFERROR(AND(OR(AE1:AE206,$BK207)=TRUE,IF(SEARCH(AE$1,$A207)&gt;0,TRUE,FALSE)),"")</f>
        <v/>
      </c>
      <c r="AF207" s="17" t="str">
        <f>IFERROR(AND(OR(AF1:AG206,$BK207)=TRUE,IF(SEARCH(AF$1,$A207)&gt;0,TRUE,FALSE)),"")</f>
        <v/>
      </c>
      <c r="AG207" s="17" t="str">
        <f>IFERROR(AND(OR(AG1:AG206,$BK207)=TRUE,IF(SEARCH(AG$1,$A207)&gt;0,TRUE,FALSE)),"")</f>
        <v/>
      </c>
      <c r="AH207" s="17" t="str">
        <f>IFERROR(AND(OR(AH1:AH206,$BK207)=TRUE,IF(SEARCH(AH$1,$A207)&gt;0,TRUE,FALSE)),"")</f>
        <v/>
      </c>
      <c r="AI207" s="17" t="b">
        <f>IFERROR(AND(OR(AI1:AL206,$BK207)=TRUE,IF(SEARCH(AI$1,$A207)&gt;0,TRUE,FALSE)),"")</f>
        <v>0</v>
      </c>
      <c r="AJ207" s="17" t="str">
        <f>IFERROR(AND(OR(AJ1:AL206,$BK207)=TRUE,IF(SEARCH(AJ$1,$A207)&gt;0,TRUE,FALSE)),"")</f>
        <v/>
      </c>
      <c r="AK207" s="17" t="str">
        <f>IFERROR(AND(OR(AK1:AL206,$BK207)=TRUE,IF(SEARCH(AK$1,$A207)&gt;0,TRUE,FALSE)),"")</f>
        <v/>
      </c>
      <c r="AL207" s="17" t="str">
        <f>IFERROR(AND(OR(AL1:AL206,$BK207)=TRUE,IF(SEARCH(AL$1,$A207)&gt;0,TRUE,FALSE)),"")</f>
        <v/>
      </c>
      <c r="AM207" s="17" t="str">
        <f>IFERROR(AND(OR(AM1:AO206,$BK207)=TRUE,IF(SEARCH(AM$1,$A207)&gt;0,TRUE,FALSE)),"")</f>
        <v/>
      </c>
      <c r="AN207" s="17" t="str">
        <f>IFERROR(AND(OR(AN1:AO206,$BK207)=TRUE,IF(SEARCH(AN$1,$A207)&gt;0,TRUE,FALSE)),"")</f>
        <v/>
      </c>
      <c r="AO207" s="17" t="str">
        <f>IFERROR(AND(OR(AO1:AO206,$BK207)=TRUE,IF(SEARCH(AO$1,$A207)&gt;0,TRUE,FALSE)),"")</f>
        <v/>
      </c>
      <c r="AP207" s="17" t="str">
        <f>IFERROR(AND(OR(AO1:AP206,$BK207)=TRUE,IF(SEARCH(AP$1,$A207)&gt;0,TRUE,FALSE)),"")</f>
        <v/>
      </c>
      <c r="AQ207" s="17" t="str">
        <f>IFERROR(AND(OR(AO1:AQ206,$BK207)=TRUE,IF(SEARCH(AQ$1,$A207)&gt;0,TRUE,FALSE)),"")</f>
        <v/>
      </c>
      <c r="AR207" s="17" t="str">
        <f>IFERROR(AND(OR(AO1:AR206,$BK207)=TRUE,IF(SEARCH(AR$1,$A207)&gt;0,TRUE,FALSE)),"")</f>
        <v/>
      </c>
      <c r="AS207" s="17" t="str">
        <f>IFERROR(AND(OR(AO1:AS206,$BK207)=TRUE,IF(SEARCH(AS$1,$A207)&gt;0,TRUE,FALSE)),"")</f>
        <v/>
      </c>
      <c r="AT207" s="17" t="str">
        <f>IFERROR(AND(OR(AO1:AT206,$BK207)=TRUE,IF(SEARCH(AT$1,$A207)&gt;0,TRUE,FALSE)),"")</f>
        <v/>
      </c>
      <c r="AU207" s="17" t="str">
        <f>IFERROR(AND(OR(AO1:AU206,$BK207)=TRUE,IF(SEARCH(AU$1,$A207)&gt;0,TRUE,FALSE)),"")</f>
        <v/>
      </c>
      <c r="AV207" s="17" t="str">
        <f>IFERROR(AND(OR(AO1:AV206,$BK207)=TRUE,IF(SEARCH(AV$1,$A207)&gt;0,TRUE,FALSE)),"")</f>
        <v/>
      </c>
      <c r="AW207" s="17" t="str">
        <f>IFERROR(AND(OR(AO1:AW206,$BK207)=TRUE,IF(SEARCH(AW$1,$A207)&gt;0,TRUE,FALSE)),"")</f>
        <v/>
      </c>
      <c r="AX207" s="17" t="str">
        <f>IFERROR(AND(OR(AO1:AX206,$BK207)=TRUE,IF(SEARCH(AX$1,$A207)&gt;0,TRUE,FALSE)),"")</f>
        <v/>
      </c>
      <c r="AY207" s="17" t="str">
        <f>IFERROR(AND(OR(AO1:AY206,$BK207)=TRUE,IF(SEARCH(AY$1,$A207)&gt;0,TRUE,FALSE)),"")</f>
        <v/>
      </c>
      <c r="AZ207" s="17" t="str">
        <f>IFERROR(AND(OR(AO1:AZ206,$BK207)=TRUE,IF(SEARCH(AZ$1,$A207)&gt;0,TRUE,FALSE)),"")</f>
        <v/>
      </c>
      <c r="BA207" s="17" t="str">
        <f>IFERROR(AND(OR(AO1:BA206,$BK207)=TRUE,IF(SEARCH(BA$1,$A207)&gt;0,TRUE,FALSE)),"")</f>
        <v/>
      </c>
      <c r="BB207" s="17" t="str">
        <f>IFERROR(AND(OR(AO1:BB206,$BK207)=TRUE,IF(SEARCH(BB$1,$A207)&gt;0,TRUE,FALSE)),"")</f>
        <v/>
      </c>
      <c r="BC207" s="17" t="str">
        <f>IFERROR(AND(OR(AO1:BC206,$BK207)=TRUE,IF(SEARCH(BC$1,$A207)&gt;0,TRUE,FALSE)),"")</f>
        <v/>
      </c>
      <c r="BD207" s="17" t="str">
        <f>IFERROR(AND(OR(AO1:BD206,$BK207)=TRUE,IF(SEARCH(BD$1,$A207)&gt;0,TRUE,FALSE)),"")</f>
        <v/>
      </c>
      <c r="BE207" s="17" t="str">
        <f>IFERROR(AND(OR(AO1:BE206,$BK207)=TRUE,IF(SEARCH(BE$1,$A207)&gt;0,TRUE,FALSE)),"")</f>
        <v/>
      </c>
      <c r="BF207" s="17" t="str">
        <f>IFERROR(AND(OR(AO1:BF206,$BK207)=TRUE,IF(SEARCH(BF$1,$A207)&gt;0,TRUE,FALSE)),"")</f>
        <v/>
      </c>
      <c r="BG207" s="17" t="str">
        <f>IFERROR(AND(OR(AO1:BG206,$BK207)=TRUE,IF(SEARCH(BG$1,$A207)&gt;0,TRUE,FALSE)),"")</f>
        <v/>
      </c>
      <c r="BH207" s="17" t="str">
        <f>IFERROR(AND(OR(AO1:BH206,$BK207)=TRUE,IF(SEARCH(BH$1,$A207)&gt;0,TRUE,FALSE)),"")</f>
        <v/>
      </c>
      <c r="BI207" s="17">
        <f t="shared" si="15"/>
        <v>0</v>
      </c>
      <c r="BJ207" s="17" t="b">
        <f t="shared" si="16"/>
        <v>0</v>
      </c>
      <c r="BK207" s="17" t="b">
        <f t="shared" si="17"/>
        <v>0</v>
      </c>
      <c r="BL207" s="17" t="b">
        <f t="shared" si="18"/>
        <v>0</v>
      </c>
      <c r="BM207" s="17" t="b">
        <f>IF(D207&gt;INDEX('Overview (RESPONSES REQUIRED)'!$F$60:$F$63,MATCH(E207,'Overview (RESPONSES REQUIRED)'!$B$60:$B$63,0)),FALSE,TRUE)</f>
        <v>0</v>
      </c>
      <c r="BN207" s="17" t="b">
        <f>IF(INDEX('Overview (RESPONSES REQUIRED)'!$D$60:$D$63,MATCH(E207,'Overview (RESPONSES REQUIRED)'!$B$60:$B$63,0)) = "Y", TRUE, FALSE)</f>
        <v>0</v>
      </c>
      <c r="BO207" s="17" t="str">
        <f t="shared" si="19"/>
        <v>N</v>
      </c>
    </row>
    <row r="208" spans="1:67" ht="15" x14ac:dyDescent="0.15">
      <c r="A208" s="17" t="s">
        <v>2631</v>
      </c>
      <c r="B208" s="17">
        <v>2</v>
      </c>
      <c r="C208" s="17">
        <v>2</v>
      </c>
      <c r="D208" s="17">
        <v>6</v>
      </c>
      <c r="E208" s="17" t="s">
        <v>2424</v>
      </c>
      <c r="F208" s="17" t="str">
        <f>IF('ENDC-NRCA'!S211="Y", "Y", IF('ENDC-NRCA'!S211="N", "N", 0))</f>
        <v>N</v>
      </c>
      <c r="G208" s="17" t="str">
        <f>IFERROR(AND(OR(G1:H207,$BK208)=TRUE,IF(SEARCH(G$1,$A208)&gt;0,TRUE,FALSE)),"")</f>
        <v/>
      </c>
      <c r="H208" s="17" t="str">
        <f>IFERROR(AND(OR(H1:H207,$BK208)=TRUE,IF(SEARCH(H$1,$A208)&gt;0,TRUE,FALSE)),"")</f>
        <v/>
      </c>
      <c r="I208" s="17" t="str">
        <f>IFERROR(AND(OR(I1:L207,$BK208)=TRUE,IF(SEARCH(I$1,$A208)&gt;0,TRUE,FALSE)),"")</f>
        <v/>
      </c>
      <c r="J208" s="17" t="b">
        <f>IFERROR(AND(OR(J1:L207,$BK208)=TRUE,IF(SEARCH(J$1,$A208)&gt;0,TRUE,FALSE)),"")</f>
        <v>0</v>
      </c>
      <c r="K208" s="17" t="str">
        <f>IFERROR(AND(OR(K1:L207,$BK208)=TRUE,IF(SEARCH(K$1,$A208)&gt;0,TRUE,FALSE)),"")</f>
        <v/>
      </c>
      <c r="L208" s="17" t="str">
        <f>IFERROR(AND(OR(L1:L207,$BK208)=TRUE,IF(SEARCH(L$1,$A208)&gt;0,TRUE,FALSE)),"")</f>
        <v/>
      </c>
      <c r="M208" s="17" t="b">
        <f>IFERROR(AND(OR(M1:M207,$BK208)=TRUE,IF(SEARCH(M$1,$A208)&gt;0,TRUE,FALSE)),"")</f>
        <v>0</v>
      </c>
      <c r="N208" s="17" t="b">
        <f>IFERROR(AND(OR(N1:Q207,$BK208)=TRUE,IF(SEARCH(N$1,$A208)&gt;0,TRUE,FALSE)),"")</f>
        <v>0</v>
      </c>
      <c r="O208" s="17" t="str">
        <f>IFERROR(AND(OR(O1:Q207,$BK208)=TRUE,IF(SEARCH(O$1,$A208)&gt;0,TRUE,FALSE)),"")</f>
        <v/>
      </c>
      <c r="P208" s="17" t="str">
        <f>IFERROR(AND(OR(P1:Q207,$BK208)=TRUE,IF(SEARCH(P$1,$A208)&gt;0,TRUE,FALSE)),"")</f>
        <v/>
      </c>
      <c r="Q208" s="17" t="str">
        <f>IFERROR(AND(OR(Q1:Q207,$BK208)=TRUE,IF(SEARCH(Q$1,$A208)&gt;0,TRUE,FALSE)),"")</f>
        <v/>
      </c>
      <c r="R208" s="17" t="str">
        <f>IFERROR(AND(OR(R1:S207,$BK208)=TRUE,IF(SEARCH(R$1,$A208)&gt;0,TRUE,FALSE)),"")</f>
        <v/>
      </c>
      <c r="S208" s="17" t="str">
        <f>IFERROR(AND(OR(S1:S207,$BK208)=TRUE,IF(SEARCH(S$1,$A208)&gt;0,TRUE,FALSE)),"")</f>
        <v/>
      </c>
      <c r="T208" s="17" t="str">
        <f>IFERROR(AND(OR(T1:T207,$BK208)=TRUE,IF(SEARCH(T$1,$A208)&gt;0,TRUE,FALSE)),"")</f>
        <v/>
      </c>
      <c r="U208" s="17" t="str">
        <f>IFERROR(AND(OR(U1:V207,$BK208)=TRUE,IF(SEARCH(U$1,$A208)&gt;0,TRUE,FALSE)),"")</f>
        <v/>
      </c>
      <c r="V208" s="17" t="str">
        <f>IFERROR(AND(OR(V1:V207,$BK208)=TRUE,IF(SEARCH(V$1,$A208)&gt;0,TRUE,FALSE)),"")</f>
        <v/>
      </c>
      <c r="W208" s="17" t="str">
        <f>IFERROR(AND(OR(W1:Z207,$BK208)=TRUE,IF(SEARCH(W$1,$A208)&gt;0,TRUE,FALSE)),"")</f>
        <v/>
      </c>
      <c r="X208" s="17" t="str">
        <f>IFERROR(AND(OR(X1:Z207,$BK208)=TRUE,IF(SEARCH(X$1,$A208)&gt;0,TRUE,FALSE)),"")</f>
        <v/>
      </c>
      <c r="Y208" s="17" t="str">
        <f>IFERROR(AND(OR(Y1:Z207,$BK208)=TRUE,IF(SEARCH(Y$1,$A208)&gt;0,TRUE,FALSE)),"")</f>
        <v/>
      </c>
      <c r="Z208" s="17" t="str">
        <f>IFERROR(AND(OR(Z1:Z207,$BK208)=TRUE,IF(SEARCH(Z$1,$A208)&gt;0,TRUE,FALSE)),"")</f>
        <v/>
      </c>
      <c r="AA208" s="17" t="b">
        <f>IFERROR(AND(OR(AA1:AA207,$BK208)=TRUE,IF(SEARCH(AA$1,$A208)&gt;0,TRUE,FALSE)),"")</f>
        <v>0</v>
      </c>
      <c r="AB208" s="17" t="str">
        <f>IFERROR(AND(OR(AB1:AE207,$BK208)=TRUE,IF(SEARCH(AB$1,$A208)&gt;0,TRUE,FALSE)),"")</f>
        <v/>
      </c>
      <c r="AC208" s="17" t="str">
        <f>IFERROR(AND(OR(AC1:AE207,$BK208)=TRUE,IF(SEARCH(AC$1,$A208)&gt;0,TRUE,FALSE)),"")</f>
        <v/>
      </c>
      <c r="AD208" s="17" t="str">
        <f>IFERROR(AND(OR(AD1:AE207,$BK208)=TRUE,IF(SEARCH(AD$1,$A208)&gt;0,TRUE,FALSE)),"")</f>
        <v/>
      </c>
      <c r="AE208" s="17" t="str">
        <f>IFERROR(AND(OR(AE1:AE207,$BK208)=TRUE,IF(SEARCH(AE$1,$A208)&gt;0,TRUE,FALSE)),"")</f>
        <v/>
      </c>
      <c r="AF208" s="17" t="str">
        <f>IFERROR(AND(OR(AF1:AG207,$BK208)=TRUE,IF(SEARCH(AF$1,$A208)&gt;0,TRUE,FALSE)),"")</f>
        <v/>
      </c>
      <c r="AG208" s="17" t="str">
        <f>IFERROR(AND(OR(AG1:AG207,$BK208)=TRUE,IF(SEARCH(AG$1,$A208)&gt;0,TRUE,FALSE)),"")</f>
        <v/>
      </c>
      <c r="AH208" s="17" t="str">
        <f>IFERROR(AND(OR(AH1:AH207,$BK208)=TRUE,IF(SEARCH(AH$1,$A208)&gt;0,TRUE,FALSE)),"")</f>
        <v/>
      </c>
      <c r="AI208" s="17" t="b">
        <f>IFERROR(AND(OR(AI1:AL207,$BK208)=TRUE,IF(SEARCH(AI$1,$A208)&gt;0,TRUE,FALSE)),"")</f>
        <v>0</v>
      </c>
      <c r="AJ208" s="17" t="str">
        <f>IFERROR(AND(OR(AJ1:AL207,$BK208)=TRUE,IF(SEARCH(AJ$1,$A208)&gt;0,TRUE,FALSE)),"")</f>
        <v/>
      </c>
      <c r="AK208" s="17" t="str">
        <f>IFERROR(AND(OR(AK1:AL207,$BK208)=TRUE,IF(SEARCH(AK$1,$A208)&gt;0,TRUE,FALSE)),"")</f>
        <v/>
      </c>
      <c r="AL208" s="17" t="str">
        <f>IFERROR(AND(OR(AL1:AL207,$BK208)=TRUE,IF(SEARCH(AL$1,$A208)&gt;0,TRUE,FALSE)),"")</f>
        <v/>
      </c>
      <c r="AM208" s="17" t="str">
        <f>IFERROR(AND(OR(AM1:AO207,$BK208)=TRUE,IF(SEARCH(AM$1,$A208)&gt;0,TRUE,FALSE)),"")</f>
        <v/>
      </c>
      <c r="AN208" s="17" t="str">
        <f>IFERROR(AND(OR(AN1:AO207,$BK208)=TRUE,IF(SEARCH(AN$1,$A208)&gt;0,TRUE,FALSE)),"")</f>
        <v/>
      </c>
      <c r="AO208" s="17" t="str">
        <f>IFERROR(AND(OR(AO1:AO207,$BK208)=TRUE,IF(SEARCH(AO$1,$A208)&gt;0,TRUE,FALSE)),"")</f>
        <v/>
      </c>
      <c r="AP208" s="17" t="str">
        <f>IFERROR(AND(OR(AO1:AP207,$BK208)=TRUE,IF(SEARCH(AP$1,$A208)&gt;0,TRUE,FALSE)),"")</f>
        <v/>
      </c>
      <c r="AQ208" s="17" t="str">
        <f>IFERROR(AND(OR(AO1:AQ207,$BK208)=TRUE,IF(SEARCH(AQ$1,$A208)&gt;0,TRUE,FALSE)),"")</f>
        <v/>
      </c>
      <c r="AR208" s="17" t="str">
        <f>IFERROR(AND(OR(AO1:AR207,$BK208)=TRUE,IF(SEARCH(AR$1,$A208)&gt;0,TRUE,FALSE)),"")</f>
        <v/>
      </c>
      <c r="AS208" s="17" t="str">
        <f>IFERROR(AND(OR(AO1:AS207,$BK208)=TRUE,IF(SEARCH(AS$1,$A208)&gt;0,TRUE,FALSE)),"")</f>
        <v/>
      </c>
      <c r="AT208" s="17" t="str">
        <f>IFERROR(AND(OR(AO1:AT207,$BK208)=TRUE,IF(SEARCH(AT$1,$A208)&gt;0,TRUE,FALSE)),"")</f>
        <v/>
      </c>
      <c r="AU208" s="17" t="str">
        <f>IFERROR(AND(OR(AO1:AU207,$BK208)=TRUE,IF(SEARCH(AU$1,$A208)&gt;0,TRUE,FALSE)),"")</f>
        <v/>
      </c>
      <c r="AV208" s="17" t="str">
        <f>IFERROR(AND(OR(AO1:AV207,$BK208)=TRUE,IF(SEARCH(AV$1,$A208)&gt;0,TRUE,FALSE)),"")</f>
        <v/>
      </c>
      <c r="AW208" s="17" t="str">
        <f>IFERROR(AND(OR(AO1:AW207,$BK208)=TRUE,IF(SEARCH(AW$1,$A208)&gt;0,TRUE,FALSE)),"")</f>
        <v/>
      </c>
      <c r="AX208" s="17" t="str">
        <f>IFERROR(AND(OR(AO1:AX207,$BK208)=TRUE,IF(SEARCH(AX$1,$A208)&gt;0,TRUE,FALSE)),"")</f>
        <v/>
      </c>
      <c r="AY208" s="17" t="str">
        <f>IFERROR(AND(OR(AO1:AY207,$BK208)=TRUE,IF(SEARCH(AY$1,$A208)&gt;0,TRUE,FALSE)),"")</f>
        <v/>
      </c>
      <c r="AZ208" s="17" t="str">
        <f>IFERROR(AND(OR(AO1:AZ207,$BK208)=TRUE,IF(SEARCH(AZ$1,$A208)&gt;0,TRUE,FALSE)),"")</f>
        <v/>
      </c>
      <c r="BA208" s="17" t="str">
        <f>IFERROR(AND(OR(AO1:BA207,$BK208)=TRUE,IF(SEARCH(BA$1,$A208)&gt;0,TRUE,FALSE)),"")</f>
        <v/>
      </c>
      <c r="BB208" s="17" t="str">
        <f>IFERROR(AND(OR(AO1:BB207,$BK208)=TRUE,IF(SEARCH(BB$1,$A208)&gt;0,TRUE,FALSE)),"")</f>
        <v/>
      </c>
      <c r="BC208" s="17" t="str">
        <f>IFERROR(AND(OR(AO1:BC207,$BK208)=TRUE,IF(SEARCH(BC$1,$A208)&gt;0,TRUE,FALSE)),"")</f>
        <v/>
      </c>
      <c r="BD208" s="17" t="str">
        <f>IFERROR(AND(OR(AO1:BD207,$BK208)=TRUE,IF(SEARCH(BD$1,$A208)&gt;0,TRUE,FALSE)),"")</f>
        <v/>
      </c>
      <c r="BE208" s="17" t="str">
        <f>IFERROR(AND(OR(AO1:BE207,$BK208)=TRUE,IF(SEARCH(BE$1,$A208)&gt;0,TRUE,FALSE)),"")</f>
        <v/>
      </c>
      <c r="BF208" s="17" t="str">
        <f>IFERROR(AND(OR(AO1:BF207,$BK208)=TRUE,IF(SEARCH(BF$1,$A208)&gt;0,TRUE,FALSE)),"")</f>
        <v/>
      </c>
      <c r="BG208" s="17" t="str">
        <f>IFERROR(AND(OR(AO1:BG207,$BK208)=TRUE,IF(SEARCH(BG$1,$A208)&gt;0,TRUE,FALSE)),"")</f>
        <v/>
      </c>
      <c r="BH208" s="17" t="str">
        <f>IFERROR(AND(OR(AO1:BH207,$BK208)=TRUE,IF(SEARCH(BH$1,$A208)&gt;0,TRUE,FALSE)),"")</f>
        <v/>
      </c>
      <c r="BI208" s="17">
        <f t="shared" si="15"/>
        <v>0</v>
      </c>
      <c r="BJ208" s="17" t="b">
        <f t="shared" si="16"/>
        <v>0</v>
      </c>
      <c r="BK208" s="17" t="b">
        <f t="shared" si="17"/>
        <v>0</v>
      </c>
      <c r="BL208" s="17" t="b">
        <f t="shared" si="18"/>
        <v>0</v>
      </c>
      <c r="BM208" s="17" t="b">
        <f>IF(D208&gt;INDEX('Overview (RESPONSES REQUIRED)'!$F$60:$F$63,MATCH(E208,'Overview (RESPONSES REQUIRED)'!$B$60:$B$63,0)),FALSE,TRUE)</f>
        <v>0</v>
      </c>
      <c r="BN208" s="17" t="b">
        <f>IF(INDEX('Overview (RESPONSES REQUIRED)'!$D$60:$D$63,MATCH(E208,'Overview (RESPONSES REQUIRED)'!$B$60:$B$63,0)) = "Y", TRUE, FALSE)</f>
        <v>0</v>
      </c>
      <c r="BO208" s="17" t="str">
        <f t="shared" si="19"/>
        <v>N</v>
      </c>
    </row>
    <row r="209" spans="1:67" ht="15" x14ac:dyDescent="0.15">
      <c r="A209" s="17" t="s">
        <v>2632</v>
      </c>
      <c r="B209" s="17">
        <v>2</v>
      </c>
      <c r="C209" s="17">
        <v>2</v>
      </c>
      <c r="D209" s="17">
        <v>6</v>
      </c>
      <c r="E209" s="17" t="s">
        <v>2424</v>
      </c>
      <c r="F209" s="17" t="str">
        <f>IF('ENDC-NRCA'!S212="Y", "Y", IF('ENDC-NRCA'!S212="N", "N", 0))</f>
        <v>N</v>
      </c>
      <c r="G209" s="17" t="str">
        <f>IFERROR(AND(OR(G1:H208,$BK209)=TRUE,IF(SEARCH(G$1,$A209)&gt;0,TRUE,FALSE)),"")</f>
        <v/>
      </c>
      <c r="H209" s="17" t="str">
        <f>IFERROR(AND(OR(H1:H208,$BK209)=TRUE,IF(SEARCH(H$1,$A209)&gt;0,TRUE,FALSE)),"")</f>
        <v/>
      </c>
      <c r="I209" s="17" t="b">
        <f>IFERROR(AND(OR(I1:L208,$BK209)=TRUE,IF(SEARCH(I$1,$A209)&gt;0,TRUE,FALSE)),"")</f>
        <v>0</v>
      </c>
      <c r="J209" s="17" t="str">
        <f>IFERROR(AND(OR(J1:L208,$BK209)=TRUE,IF(SEARCH(J$1,$A209)&gt;0,TRUE,FALSE)),"")</f>
        <v/>
      </c>
      <c r="K209" s="17" t="str">
        <f>IFERROR(AND(OR(K1:L208,$BK209)=TRUE,IF(SEARCH(K$1,$A209)&gt;0,TRUE,FALSE)),"")</f>
        <v/>
      </c>
      <c r="L209" s="17" t="str">
        <f>IFERROR(AND(OR(L1:L208,$BK209)=TRUE,IF(SEARCH(L$1,$A209)&gt;0,TRUE,FALSE)),"")</f>
        <v/>
      </c>
      <c r="M209" s="17" t="b">
        <f>IFERROR(AND(OR(M1:M208,$BK209)=TRUE,IF(SEARCH(M$1,$A209)&gt;0,TRUE,FALSE)),"")</f>
        <v>0</v>
      </c>
      <c r="N209" s="17" t="str">
        <f>IFERROR(AND(OR(N1:Q208,$BK209)=TRUE,IF(SEARCH(N$1,$A209)&gt;0,TRUE,FALSE)),"")</f>
        <v/>
      </c>
      <c r="O209" s="17" t="b">
        <f>IFERROR(AND(OR(O1:Q208,$BK209)=TRUE,IF(SEARCH(O$1,$A209)&gt;0,TRUE,FALSE)),"")</f>
        <v>0</v>
      </c>
      <c r="P209" s="17" t="str">
        <f>IFERROR(AND(OR(P1:Q208,$BK209)=TRUE,IF(SEARCH(P$1,$A209)&gt;0,TRUE,FALSE)),"")</f>
        <v/>
      </c>
      <c r="Q209" s="17" t="str">
        <f>IFERROR(AND(OR(Q1:Q208,$BK209)=TRUE,IF(SEARCH(Q$1,$A209)&gt;0,TRUE,FALSE)),"")</f>
        <v/>
      </c>
      <c r="R209" s="17" t="str">
        <f>IFERROR(AND(OR(R1:S208,$BK209)=TRUE,IF(SEARCH(R$1,$A209)&gt;0,TRUE,FALSE)),"")</f>
        <v/>
      </c>
      <c r="S209" s="17" t="str">
        <f>IFERROR(AND(OR(S1:S208,$BK209)=TRUE,IF(SEARCH(S$1,$A209)&gt;0,TRUE,FALSE)),"")</f>
        <v/>
      </c>
      <c r="T209" s="17" t="str">
        <f>IFERROR(AND(OR(T1:T208,$BK209)=TRUE,IF(SEARCH(T$1,$A209)&gt;0,TRUE,FALSE)),"")</f>
        <v/>
      </c>
      <c r="U209" s="17" t="str">
        <f>IFERROR(AND(OR(U1:V208,$BK209)=TRUE,IF(SEARCH(U$1,$A209)&gt;0,TRUE,FALSE)),"")</f>
        <v/>
      </c>
      <c r="V209" s="17" t="str">
        <f>IFERROR(AND(OR(V1:V208,$BK209)=TRUE,IF(SEARCH(V$1,$A209)&gt;0,TRUE,FALSE)),"")</f>
        <v/>
      </c>
      <c r="W209" s="17" t="str">
        <f>IFERROR(AND(OR(W1:Z208,$BK209)=TRUE,IF(SEARCH(W$1,$A209)&gt;0,TRUE,FALSE)),"")</f>
        <v/>
      </c>
      <c r="X209" s="17" t="str">
        <f>IFERROR(AND(OR(X1:Z208,$BK209)=TRUE,IF(SEARCH(X$1,$A209)&gt;0,TRUE,FALSE)),"")</f>
        <v/>
      </c>
      <c r="Y209" s="17" t="str">
        <f>IFERROR(AND(OR(Y1:Z208,$BK209)=TRUE,IF(SEARCH(Y$1,$A209)&gt;0,TRUE,FALSE)),"")</f>
        <v/>
      </c>
      <c r="Z209" s="17" t="str">
        <f>IFERROR(AND(OR(Z1:Z208,$BK209)=TRUE,IF(SEARCH(Z$1,$A209)&gt;0,TRUE,FALSE)),"")</f>
        <v/>
      </c>
      <c r="AA209" s="17" t="b">
        <f>IFERROR(AND(OR(AA1:AA208,$BK209)=TRUE,IF(SEARCH(AA$1,$A209)&gt;0,TRUE,FALSE)),"")</f>
        <v>0</v>
      </c>
      <c r="AB209" s="17" t="str">
        <f>IFERROR(AND(OR(AB1:AE208,$BK209)=TRUE,IF(SEARCH(AB$1,$A209)&gt;0,TRUE,FALSE)),"")</f>
        <v/>
      </c>
      <c r="AC209" s="17" t="str">
        <f>IFERROR(AND(OR(AC1:AE208,$BK209)=TRUE,IF(SEARCH(AC$1,$A209)&gt;0,TRUE,FALSE)),"")</f>
        <v/>
      </c>
      <c r="AD209" s="17" t="str">
        <f>IFERROR(AND(OR(AD1:AE208,$BK209)=TRUE,IF(SEARCH(AD$1,$A209)&gt;0,TRUE,FALSE)),"")</f>
        <v/>
      </c>
      <c r="AE209" s="17" t="str">
        <f>IFERROR(AND(OR(AE1:AE208,$BK209)=TRUE,IF(SEARCH(AE$1,$A209)&gt;0,TRUE,FALSE)),"")</f>
        <v/>
      </c>
      <c r="AF209" s="17" t="str">
        <f>IFERROR(AND(OR(AF1:AG208,$BK209)=TRUE,IF(SEARCH(AF$1,$A209)&gt;0,TRUE,FALSE)),"")</f>
        <v/>
      </c>
      <c r="AG209" s="17" t="str">
        <f>IFERROR(AND(OR(AG1:AG208,$BK209)=TRUE,IF(SEARCH(AG$1,$A209)&gt;0,TRUE,FALSE)),"")</f>
        <v/>
      </c>
      <c r="AH209" s="17" t="str">
        <f>IFERROR(AND(OR(AH1:AH208,$BK209)=TRUE,IF(SEARCH(AH$1,$A209)&gt;0,TRUE,FALSE)),"")</f>
        <v/>
      </c>
      <c r="AI209" s="17" t="b">
        <f>IFERROR(AND(OR(AI1:AL208,$BK209)=TRUE,IF(SEARCH(AI$1,$A209)&gt;0,TRUE,FALSE)),"")</f>
        <v>0</v>
      </c>
      <c r="AJ209" s="17" t="str">
        <f>IFERROR(AND(OR(AJ1:AL208,$BK209)=TRUE,IF(SEARCH(AJ$1,$A209)&gt;0,TRUE,FALSE)),"")</f>
        <v/>
      </c>
      <c r="AK209" s="17" t="str">
        <f>IFERROR(AND(OR(AK1:AL208,$BK209)=TRUE,IF(SEARCH(AK$1,$A209)&gt;0,TRUE,FALSE)),"")</f>
        <v/>
      </c>
      <c r="AL209" s="17" t="str">
        <f>IFERROR(AND(OR(AL1:AL208,$BK209)=TRUE,IF(SEARCH(AL$1,$A209)&gt;0,TRUE,FALSE)),"")</f>
        <v/>
      </c>
      <c r="AM209" s="17" t="str">
        <f>IFERROR(AND(OR(AM1:AO208,$BK209)=TRUE,IF(SEARCH(AM$1,$A209)&gt;0,TRUE,FALSE)),"")</f>
        <v/>
      </c>
      <c r="AN209" s="17" t="str">
        <f>IFERROR(AND(OR(AN1:AO208,$BK209)=TRUE,IF(SEARCH(AN$1,$A209)&gt;0,TRUE,FALSE)),"")</f>
        <v/>
      </c>
      <c r="AO209" s="17" t="str">
        <f>IFERROR(AND(OR(AO1:AO208,$BK209)=TRUE,IF(SEARCH(AO$1,$A209)&gt;0,TRUE,FALSE)),"")</f>
        <v/>
      </c>
      <c r="AP209" s="17" t="str">
        <f>IFERROR(AND(OR(AO1:AP208,$BK209)=TRUE,IF(SEARCH(AP$1,$A209)&gt;0,TRUE,FALSE)),"")</f>
        <v/>
      </c>
      <c r="AQ209" s="17" t="str">
        <f>IFERROR(AND(OR(AO1:AQ208,$BK209)=TRUE,IF(SEARCH(AQ$1,$A209)&gt;0,TRUE,FALSE)),"")</f>
        <v/>
      </c>
      <c r="AR209" s="17" t="str">
        <f>IFERROR(AND(OR(AO1:AR208,$BK209)=TRUE,IF(SEARCH(AR$1,$A209)&gt;0,TRUE,FALSE)),"")</f>
        <v/>
      </c>
      <c r="AS209" s="17" t="str">
        <f>IFERROR(AND(OR(AO1:AS208,$BK209)=TRUE,IF(SEARCH(AS$1,$A209)&gt;0,TRUE,FALSE)),"")</f>
        <v/>
      </c>
      <c r="AT209" s="17" t="str">
        <f>IFERROR(AND(OR(AO1:AT208,$BK209)=TRUE,IF(SEARCH(AT$1,$A209)&gt;0,TRUE,FALSE)),"")</f>
        <v/>
      </c>
      <c r="AU209" s="17" t="str">
        <f>IFERROR(AND(OR(AO1:AU208,$BK209)=TRUE,IF(SEARCH(AU$1,$A209)&gt;0,TRUE,FALSE)),"")</f>
        <v/>
      </c>
      <c r="AV209" s="17" t="str">
        <f>IFERROR(AND(OR(AO1:AV208,$BK209)=TRUE,IF(SEARCH(AV$1,$A209)&gt;0,TRUE,FALSE)),"")</f>
        <v/>
      </c>
      <c r="AW209" s="17" t="str">
        <f>IFERROR(AND(OR(AO1:AW208,$BK209)=TRUE,IF(SEARCH(AW$1,$A209)&gt;0,TRUE,FALSE)),"")</f>
        <v/>
      </c>
      <c r="AX209" s="17" t="str">
        <f>IFERROR(AND(OR(AO1:AX208,$BK209)=TRUE,IF(SEARCH(AX$1,$A209)&gt;0,TRUE,FALSE)),"")</f>
        <v/>
      </c>
      <c r="AY209" s="17" t="str">
        <f>IFERROR(AND(OR(AO1:AY208,$BK209)=TRUE,IF(SEARCH(AY$1,$A209)&gt;0,TRUE,FALSE)),"")</f>
        <v/>
      </c>
      <c r="AZ209" s="17" t="str">
        <f>IFERROR(AND(OR(AO1:AZ208,$BK209)=TRUE,IF(SEARCH(AZ$1,$A209)&gt;0,TRUE,FALSE)),"")</f>
        <v/>
      </c>
      <c r="BA209" s="17" t="str">
        <f>IFERROR(AND(OR(AO1:BA208,$BK209)=TRUE,IF(SEARCH(BA$1,$A209)&gt;0,TRUE,FALSE)),"")</f>
        <v/>
      </c>
      <c r="BB209" s="17" t="str">
        <f>IFERROR(AND(OR(AO1:BB208,$BK209)=TRUE,IF(SEARCH(BB$1,$A209)&gt;0,TRUE,FALSE)),"")</f>
        <v/>
      </c>
      <c r="BC209" s="17" t="str">
        <f>IFERROR(AND(OR(AO1:BC208,$BK209)=TRUE,IF(SEARCH(BC$1,$A209)&gt;0,TRUE,FALSE)),"")</f>
        <v/>
      </c>
      <c r="BD209" s="17" t="str">
        <f>IFERROR(AND(OR(AO1:BD208,$BK209)=TRUE,IF(SEARCH(BD$1,$A209)&gt;0,TRUE,FALSE)),"")</f>
        <v/>
      </c>
      <c r="BE209" s="17" t="str">
        <f>IFERROR(AND(OR(AO1:BE208,$BK209)=TRUE,IF(SEARCH(BE$1,$A209)&gt;0,TRUE,FALSE)),"")</f>
        <v/>
      </c>
      <c r="BF209" s="17" t="str">
        <f>IFERROR(AND(OR(AO1:BF208,$BK209)=TRUE,IF(SEARCH(BF$1,$A209)&gt;0,TRUE,FALSE)),"")</f>
        <v/>
      </c>
      <c r="BG209" s="17" t="str">
        <f>IFERROR(AND(OR(AO1:BG208,$BK209)=TRUE,IF(SEARCH(BG$1,$A209)&gt;0,TRUE,FALSE)),"")</f>
        <v/>
      </c>
      <c r="BH209" s="17" t="str">
        <f>IFERROR(AND(OR(AO1:BH208,$BK209)=TRUE,IF(SEARCH(BH$1,$A209)&gt;0,TRUE,FALSE)),"")</f>
        <v/>
      </c>
      <c r="BI209" s="17">
        <f t="shared" si="15"/>
        <v>0</v>
      </c>
      <c r="BJ209" s="17" t="b">
        <f t="shared" si="16"/>
        <v>0</v>
      </c>
      <c r="BK209" s="17" t="b">
        <f t="shared" si="17"/>
        <v>0</v>
      </c>
      <c r="BL209" s="17" t="b">
        <f t="shared" si="18"/>
        <v>0</v>
      </c>
      <c r="BM209" s="17" t="b">
        <f>IF(D209&gt;INDEX('Overview (RESPONSES REQUIRED)'!$F$60:$F$63,MATCH(E209,'Overview (RESPONSES REQUIRED)'!$B$60:$B$63,0)),FALSE,TRUE)</f>
        <v>0</v>
      </c>
      <c r="BN209" s="17" t="b">
        <f>IF(INDEX('Overview (RESPONSES REQUIRED)'!$D$60:$D$63,MATCH(E209,'Overview (RESPONSES REQUIRED)'!$B$60:$B$63,0)) = "Y", TRUE, FALSE)</f>
        <v>0</v>
      </c>
      <c r="BO209" s="17" t="str">
        <f t="shared" si="19"/>
        <v>N</v>
      </c>
    </row>
    <row r="210" spans="1:67" ht="15" x14ac:dyDescent="0.15">
      <c r="A210" s="17" t="s">
        <v>2633</v>
      </c>
      <c r="B210" s="17">
        <v>2</v>
      </c>
      <c r="C210" s="17">
        <v>2</v>
      </c>
      <c r="D210" s="17">
        <v>6</v>
      </c>
      <c r="E210" s="17" t="s">
        <v>2458</v>
      </c>
      <c r="F210" s="17" t="str">
        <f>IF('ENDC-NRCA'!S213="Y", "Y", IF('ENDC-NRCA'!S213="N", "N", 0))</f>
        <v>N</v>
      </c>
      <c r="G210" s="17" t="str">
        <f>IFERROR(AND(OR(G1:H209,$BK210)=TRUE,IF(SEARCH(G$1,$A210)&gt;0,TRUE,FALSE)),"")</f>
        <v/>
      </c>
      <c r="H210" s="17" t="b">
        <f>IFERROR(AND(OR(H1:H209,$BK210)=TRUE,IF(SEARCH(H$1,$A210)&gt;0,TRUE,FALSE)),"")</f>
        <v>0</v>
      </c>
      <c r="I210" s="17" t="b">
        <f>IFERROR(AND(OR(I1:L209,$BK210)=TRUE,IF(SEARCH(I$1,$A210)&gt;0,TRUE,FALSE)),"")</f>
        <v>0</v>
      </c>
      <c r="J210" s="17" t="str">
        <f>IFERROR(AND(OR(J1:L209,$BK210)=TRUE,IF(SEARCH(J$1,$A210)&gt;0,TRUE,FALSE)),"")</f>
        <v/>
      </c>
      <c r="K210" s="17" t="str">
        <f>IFERROR(AND(OR(K1:L209,$BK210)=TRUE,IF(SEARCH(K$1,$A210)&gt;0,TRUE,FALSE)),"")</f>
        <v/>
      </c>
      <c r="L210" s="17" t="str">
        <f>IFERROR(AND(OR(L1:L209,$BK210)=TRUE,IF(SEARCH(L$1,$A210)&gt;0,TRUE,FALSE)),"")</f>
        <v/>
      </c>
      <c r="M210" s="17" t="str">
        <f>IFERROR(AND(OR(M1:M209,$BK210)=TRUE,IF(SEARCH(M$1,$A210)&gt;0,TRUE,FALSE)),"")</f>
        <v/>
      </c>
      <c r="N210" s="17" t="str">
        <f>IFERROR(AND(OR(N1:Q209,$BK210)=TRUE,IF(SEARCH(N$1,$A210)&gt;0,TRUE,FALSE)),"")</f>
        <v/>
      </c>
      <c r="O210" s="17" t="str">
        <f>IFERROR(AND(OR(O1:Q209,$BK210)=TRUE,IF(SEARCH(O$1,$A210)&gt;0,TRUE,FALSE)),"")</f>
        <v/>
      </c>
      <c r="P210" s="17" t="str">
        <f>IFERROR(AND(OR(P1:Q209,$BK210)=TRUE,IF(SEARCH(P$1,$A210)&gt;0,TRUE,FALSE)),"")</f>
        <v/>
      </c>
      <c r="Q210" s="17" t="str">
        <f>IFERROR(AND(OR(Q1:Q209,$BK210)=TRUE,IF(SEARCH(Q$1,$A210)&gt;0,TRUE,FALSE)),"")</f>
        <v/>
      </c>
      <c r="R210" s="17" t="b">
        <f>IFERROR(AND(OR(R1:S209,$BK210)=TRUE,IF(SEARCH(R$1,$A210)&gt;0,TRUE,FALSE)),"")</f>
        <v>0</v>
      </c>
      <c r="S210" s="17" t="str">
        <f>IFERROR(AND(OR(S1:S209,$BK210)=TRUE,IF(SEARCH(S$1,$A210)&gt;0,TRUE,FALSE)),"")</f>
        <v/>
      </c>
      <c r="T210" s="17" t="str">
        <f>IFERROR(AND(OR(T1:T209,$BK210)=TRUE,IF(SEARCH(T$1,$A210)&gt;0,TRUE,FALSE)),"")</f>
        <v/>
      </c>
      <c r="U210" s="17" t="str">
        <f>IFERROR(AND(OR(U1:V209,$BK210)=TRUE,IF(SEARCH(U$1,$A210)&gt;0,TRUE,FALSE)),"")</f>
        <v/>
      </c>
      <c r="V210" s="17" t="str">
        <f>IFERROR(AND(OR(V1:V209,$BK210)=TRUE,IF(SEARCH(V$1,$A210)&gt;0,TRUE,FALSE)),"")</f>
        <v/>
      </c>
      <c r="W210" s="17" t="str">
        <f>IFERROR(AND(OR(W1:Z209,$BK210)=TRUE,IF(SEARCH(W$1,$A210)&gt;0,TRUE,FALSE)),"")</f>
        <v/>
      </c>
      <c r="X210" s="17" t="str">
        <f>IFERROR(AND(OR(X1:Z209,$BK210)=TRUE,IF(SEARCH(X$1,$A210)&gt;0,TRUE,FALSE)),"")</f>
        <v/>
      </c>
      <c r="Y210" s="17" t="str">
        <f>IFERROR(AND(OR(Y1:Z209,$BK210)=TRUE,IF(SEARCH(Y$1,$A210)&gt;0,TRUE,FALSE)),"")</f>
        <v/>
      </c>
      <c r="Z210" s="17" t="str">
        <f>IFERROR(AND(OR(Z1:Z209,$BK210)=TRUE,IF(SEARCH(Z$1,$A210)&gt;0,TRUE,FALSE)),"")</f>
        <v/>
      </c>
      <c r="AA210" s="17" t="str">
        <f>IFERROR(AND(OR(AA1:AA209,$BK210)=TRUE,IF(SEARCH(AA$1,$A210)&gt;0,TRUE,FALSE)),"")</f>
        <v/>
      </c>
      <c r="AB210" s="17" t="str">
        <f>IFERROR(AND(OR(AB1:AE209,$BK210)=TRUE,IF(SEARCH(AB$1,$A210)&gt;0,TRUE,FALSE)),"")</f>
        <v/>
      </c>
      <c r="AC210" s="17" t="str">
        <f>IFERROR(AND(OR(AC1:AE209,$BK210)=TRUE,IF(SEARCH(AC$1,$A210)&gt;0,TRUE,FALSE)),"")</f>
        <v/>
      </c>
      <c r="AD210" s="17" t="str">
        <f>IFERROR(AND(OR(AD1:AE209,$BK210)=TRUE,IF(SEARCH(AD$1,$A210)&gt;0,TRUE,FALSE)),"")</f>
        <v/>
      </c>
      <c r="AE210" s="17" t="str">
        <f>IFERROR(AND(OR(AE1:AE209,$BK210)=TRUE,IF(SEARCH(AE$1,$A210)&gt;0,TRUE,FALSE)),"")</f>
        <v/>
      </c>
      <c r="AF210" s="17" t="b">
        <f>IFERROR(AND(OR(AF1:AG209,$BK210)=TRUE,IF(SEARCH(AF$1,$A210)&gt;0,TRUE,FALSE)),"")</f>
        <v>0</v>
      </c>
      <c r="AG210" s="17" t="str">
        <f>IFERROR(AND(OR(AG1:AG209,$BK210)=TRUE,IF(SEARCH(AG$1,$A210)&gt;0,TRUE,FALSE)),"")</f>
        <v/>
      </c>
      <c r="AH210" s="17" t="str">
        <f>IFERROR(AND(OR(AH1:AH209,$BK210)=TRUE,IF(SEARCH(AH$1,$A210)&gt;0,TRUE,FALSE)),"")</f>
        <v/>
      </c>
      <c r="AI210" s="17" t="b">
        <f>IFERROR(AND(OR(AI1:AL209,$BK210)=TRUE,IF(SEARCH(AI$1,$A210)&gt;0,TRUE,FALSE)),"")</f>
        <v>0</v>
      </c>
      <c r="AJ210" s="17" t="str">
        <f>IFERROR(AND(OR(AJ1:AL209,$BK210)=TRUE,IF(SEARCH(AJ$1,$A210)&gt;0,TRUE,FALSE)),"")</f>
        <v/>
      </c>
      <c r="AK210" s="17" t="str">
        <f>IFERROR(AND(OR(AK1:AL209,$BK210)=TRUE,IF(SEARCH(AK$1,$A210)&gt;0,TRUE,FALSE)),"")</f>
        <v/>
      </c>
      <c r="AL210" s="17" t="str">
        <f>IFERROR(AND(OR(AL1:AL209,$BK210)=TRUE,IF(SEARCH(AL$1,$A210)&gt;0,TRUE,FALSE)),"")</f>
        <v/>
      </c>
      <c r="AM210" s="17" t="str">
        <f>IFERROR(AND(OR(AM1:AO209,$BK210)=TRUE,IF(SEARCH(AM$1,$A210)&gt;0,TRUE,FALSE)),"")</f>
        <v/>
      </c>
      <c r="AN210" s="17" t="str">
        <f>IFERROR(AND(OR(AN1:AO209,$BK210)=TRUE,IF(SEARCH(AN$1,$A210)&gt;0,TRUE,FALSE)),"")</f>
        <v/>
      </c>
      <c r="AO210" s="17" t="str">
        <f>IFERROR(AND(OR(AO1:AO209,$BK210)=TRUE,IF(SEARCH(AO$1,$A210)&gt;0,TRUE,FALSE)),"")</f>
        <v/>
      </c>
      <c r="AP210" s="17" t="str">
        <f>IFERROR(AND(OR(AO1:AP209,$BK210)=TRUE,IF(SEARCH(AP$1,$A210)&gt;0,TRUE,FALSE)),"")</f>
        <v/>
      </c>
      <c r="AQ210" s="17" t="str">
        <f>IFERROR(AND(OR(AO1:AQ209,$BK210)=TRUE,IF(SEARCH(AQ$1,$A210)&gt;0,TRUE,FALSE)),"")</f>
        <v/>
      </c>
      <c r="AR210" s="17" t="str">
        <f>IFERROR(AND(OR(AO1:AR209,$BK210)=TRUE,IF(SEARCH(AR$1,$A210)&gt;0,TRUE,FALSE)),"")</f>
        <v/>
      </c>
      <c r="AS210" s="17" t="str">
        <f>IFERROR(AND(OR(AO1:AS209,$BK210)=TRUE,IF(SEARCH(AS$1,$A210)&gt;0,TRUE,FALSE)),"")</f>
        <v/>
      </c>
      <c r="AT210" s="17" t="str">
        <f>IFERROR(AND(OR(AO1:AT209,$BK210)=TRUE,IF(SEARCH(AT$1,$A210)&gt;0,TRUE,FALSE)),"")</f>
        <v/>
      </c>
      <c r="AU210" s="17" t="str">
        <f>IFERROR(AND(OR(AO1:AU209,$BK210)=TRUE,IF(SEARCH(AU$1,$A210)&gt;0,TRUE,FALSE)),"")</f>
        <v/>
      </c>
      <c r="AV210" s="17" t="str">
        <f>IFERROR(AND(OR(AO1:AV209,$BK210)=TRUE,IF(SEARCH(AV$1,$A210)&gt;0,TRUE,FALSE)),"")</f>
        <v/>
      </c>
      <c r="AW210" s="17" t="str">
        <f>IFERROR(AND(OR(AO1:AW209,$BK210)=TRUE,IF(SEARCH(AW$1,$A210)&gt;0,TRUE,FALSE)),"")</f>
        <v/>
      </c>
      <c r="AX210" s="17" t="str">
        <f>IFERROR(AND(OR(AO1:AX209,$BK210)=TRUE,IF(SEARCH(AX$1,$A210)&gt;0,TRUE,FALSE)),"")</f>
        <v/>
      </c>
      <c r="AY210" s="17" t="str">
        <f>IFERROR(AND(OR(AO1:AY209,$BK210)=TRUE,IF(SEARCH(AY$1,$A210)&gt;0,TRUE,FALSE)),"")</f>
        <v/>
      </c>
      <c r="AZ210" s="17" t="str">
        <f>IFERROR(AND(OR(AO1:AZ209,$BK210)=TRUE,IF(SEARCH(AZ$1,$A210)&gt;0,TRUE,FALSE)),"")</f>
        <v/>
      </c>
      <c r="BA210" s="17" t="str">
        <f>IFERROR(AND(OR(AO1:BA209,$BK210)=TRUE,IF(SEARCH(BA$1,$A210)&gt;0,TRUE,FALSE)),"")</f>
        <v/>
      </c>
      <c r="BB210" s="17" t="str">
        <f>IFERROR(AND(OR(AO1:BB209,$BK210)=TRUE,IF(SEARCH(BB$1,$A210)&gt;0,TRUE,FALSE)),"")</f>
        <v/>
      </c>
      <c r="BC210" s="17" t="str">
        <f>IFERROR(AND(OR(AO1:BC209,$BK210)=TRUE,IF(SEARCH(BC$1,$A210)&gt;0,TRUE,FALSE)),"")</f>
        <v/>
      </c>
      <c r="BD210" s="17" t="str">
        <f>IFERROR(AND(OR(AO1:BD209,$BK210)=TRUE,IF(SEARCH(BD$1,$A210)&gt;0,TRUE,FALSE)),"")</f>
        <v/>
      </c>
      <c r="BE210" s="17" t="str">
        <f>IFERROR(AND(OR(AO1:BE209,$BK210)=TRUE,IF(SEARCH(BE$1,$A210)&gt;0,TRUE,FALSE)),"")</f>
        <v/>
      </c>
      <c r="BF210" s="17" t="str">
        <f>IFERROR(AND(OR(AO1:BF209,$BK210)=TRUE,IF(SEARCH(BF$1,$A210)&gt;0,TRUE,FALSE)),"")</f>
        <v/>
      </c>
      <c r="BG210" s="17" t="str">
        <f>IFERROR(AND(OR(AO1:BG209,$BK210)=TRUE,IF(SEARCH(BG$1,$A210)&gt;0,TRUE,FALSE)),"")</f>
        <v/>
      </c>
      <c r="BH210" s="17" t="str">
        <f>IFERROR(AND(OR(AO1:BH209,$BK210)=TRUE,IF(SEARCH(BH$1,$A210)&gt;0,TRUE,FALSE)),"")</f>
        <v/>
      </c>
      <c r="BI210" s="17">
        <f t="shared" si="15"/>
        <v>0</v>
      </c>
      <c r="BJ210" s="17" t="b">
        <f t="shared" si="16"/>
        <v>0</v>
      </c>
      <c r="BK210" s="17" t="b">
        <f t="shared" si="17"/>
        <v>0</v>
      </c>
      <c r="BL210" s="17" t="b">
        <f t="shared" si="18"/>
        <v>0</v>
      </c>
      <c r="BM210" s="17" t="b">
        <f>IF(D210&gt;INDEX('Overview (RESPONSES REQUIRED)'!$F$60:$F$63,MATCH(E210,'Overview (RESPONSES REQUIRED)'!$B$60:$B$63,0)),FALSE,TRUE)</f>
        <v>0</v>
      </c>
      <c r="BN210" s="17" t="b">
        <f>IF(INDEX('Overview (RESPONSES REQUIRED)'!$D$60:$D$63,MATCH(E210,'Overview (RESPONSES REQUIRED)'!$B$60:$B$63,0)) = "Y", TRUE, FALSE)</f>
        <v>0</v>
      </c>
      <c r="BO210" s="17" t="str">
        <f t="shared" si="19"/>
        <v>N</v>
      </c>
    </row>
    <row r="211" spans="1:67" ht="15" x14ac:dyDescent="0.15">
      <c r="A211" s="17" t="s">
        <v>2634</v>
      </c>
      <c r="B211" s="17">
        <v>2</v>
      </c>
      <c r="C211" s="17">
        <v>2</v>
      </c>
      <c r="D211" s="17">
        <v>6</v>
      </c>
      <c r="E211" s="17" t="s">
        <v>2458</v>
      </c>
      <c r="F211" s="17" t="str">
        <f>IF('ENDC-NRCA'!S214="Y", "Y", IF('ENDC-NRCA'!S214="N", "N", 0))</f>
        <v>N</v>
      </c>
      <c r="G211" s="17" t="b">
        <f>IFERROR(AND(OR(G1:H210,$BK211)=TRUE,IF(SEARCH(G$1,$A211)&gt;0,TRUE,FALSE)),"")</f>
        <v>0</v>
      </c>
      <c r="H211" s="17" t="str">
        <f>IFERROR(AND(OR(H1:H210,$BK211)=TRUE,IF(SEARCH(H$1,$A211)&gt;0,TRUE,FALSE)),"")</f>
        <v/>
      </c>
      <c r="I211" s="17" t="str">
        <f>IFERROR(AND(OR(I1:L210,$BK211)=TRUE,IF(SEARCH(I$1,$A211)&gt;0,TRUE,FALSE)),"")</f>
        <v/>
      </c>
      <c r="J211" s="17" t="b">
        <f>IFERROR(AND(OR(J1:L210,$BK211)=TRUE,IF(SEARCH(J$1,$A211)&gt;0,TRUE,FALSE)),"")</f>
        <v>0</v>
      </c>
      <c r="K211" s="17" t="str">
        <f>IFERROR(AND(OR(K1:L210,$BK211)=TRUE,IF(SEARCH(K$1,$A211)&gt;0,TRUE,FALSE)),"")</f>
        <v/>
      </c>
      <c r="L211" s="17" t="str">
        <f>IFERROR(AND(OR(L1:L210,$BK211)=TRUE,IF(SEARCH(L$1,$A211)&gt;0,TRUE,FALSE)),"")</f>
        <v/>
      </c>
      <c r="M211" s="17" t="str">
        <f>IFERROR(AND(OR(M1:M210,$BK211)=TRUE,IF(SEARCH(M$1,$A211)&gt;0,TRUE,FALSE)),"")</f>
        <v/>
      </c>
      <c r="N211" s="17" t="str">
        <f>IFERROR(AND(OR(N1:Q210,$BK211)=TRUE,IF(SEARCH(N$1,$A211)&gt;0,TRUE,FALSE)),"")</f>
        <v/>
      </c>
      <c r="O211" s="17" t="str">
        <f>IFERROR(AND(OR(O1:Q210,$BK211)=TRUE,IF(SEARCH(O$1,$A211)&gt;0,TRUE,FALSE)),"")</f>
        <v/>
      </c>
      <c r="P211" s="17" t="str">
        <f>IFERROR(AND(OR(P1:Q210,$BK211)=TRUE,IF(SEARCH(P$1,$A211)&gt;0,TRUE,FALSE)),"")</f>
        <v/>
      </c>
      <c r="Q211" s="17" t="str">
        <f>IFERROR(AND(OR(Q1:Q210,$BK211)=TRUE,IF(SEARCH(Q$1,$A211)&gt;0,TRUE,FALSE)),"")</f>
        <v/>
      </c>
      <c r="R211" s="17" t="b">
        <f>IFERROR(AND(OR(R1:S210,$BK211)=TRUE,IF(SEARCH(R$1,$A211)&gt;0,TRUE,FALSE)),"")</f>
        <v>0</v>
      </c>
      <c r="S211" s="17" t="str">
        <f>IFERROR(AND(OR(S1:S210,$BK211)=TRUE,IF(SEARCH(S$1,$A211)&gt;0,TRUE,FALSE)),"")</f>
        <v/>
      </c>
      <c r="T211" s="17" t="str">
        <f>IFERROR(AND(OR(T1:T210,$BK211)=TRUE,IF(SEARCH(T$1,$A211)&gt;0,TRUE,FALSE)),"")</f>
        <v/>
      </c>
      <c r="U211" s="17" t="str">
        <f>IFERROR(AND(OR(U1:V210,$BK211)=TRUE,IF(SEARCH(U$1,$A211)&gt;0,TRUE,FALSE)),"")</f>
        <v/>
      </c>
      <c r="V211" s="17" t="str">
        <f>IFERROR(AND(OR(V1:V210,$BK211)=TRUE,IF(SEARCH(V$1,$A211)&gt;0,TRUE,FALSE)),"")</f>
        <v/>
      </c>
      <c r="W211" s="17" t="str">
        <f>IFERROR(AND(OR(W1:Z210,$BK211)=TRUE,IF(SEARCH(W$1,$A211)&gt;0,TRUE,FALSE)),"")</f>
        <v/>
      </c>
      <c r="X211" s="17" t="str">
        <f>IFERROR(AND(OR(X1:Z210,$BK211)=TRUE,IF(SEARCH(X$1,$A211)&gt;0,TRUE,FALSE)),"")</f>
        <v/>
      </c>
      <c r="Y211" s="17" t="str">
        <f>IFERROR(AND(OR(Y1:Z210,$BK211)=TRUE,IF(SEARCH(Y$1,$A211)&gt;0,TRUE,FALSE)),"")</f>
        <v/>
      </c>
      <c r="Z211" s="17" t="str">
        <f>IFERROR(AND(OR(Z1:Z210,$BK211)=TRUE,IF(SEARCH(Z$1,$A211)&gt;0,TRUE,FALSE)),"")</f>
        <v/>
      </c>
      <c r="AA211" s="17" t="str">
        <f>IFERROR(AND(OR(AA1:AA210,$BK211)=TRUE,IF(SEARCH(AA$1,$A211)&gt;0,TRUE,FALSE)),"")</f>
        <v/>
      </c>
      <c r="AB211" s="17" t="str">
        <f>IFERROR(AND(OR(AB1:AE210,$BK211)=TRUE,IF(SEARCH(AB$1,$A211)&gt;0,TRUE,FALSE)),"")</f>
        <v/>
      </c>
      <c r="AC211" s="17" t="str">
        <f>IFERROR(AND(OR(AC1:AE210,$BK211)=TRUE,IF(SEARCH(AC$1,$A211)&gt;0,TRUE,FALSE)),"")</f>
        <v/>
      </c>
      <c r="AD211" s="17" t="str">
        <f>IFERROR(AND(OR(AD1:AE210,$BK211)=TRUE,IF(SEARCH(AD$1,$A211)&gt;0,TRUE,FALSE)),"")</f>
        <v/>
      </c>
      <c r="AE211" s="17" t="str">
        <f>IFERROR(AND(OR(AE1:AE210,$BK211)=TRUE,IF(SEARCH(AE$1,$A211)&gt;0,TRUE,FALSE)),"")</f>
        <v/>
      </c>
      <c r="AF211" s="17" t="b">
        <f>IFERROR(AND(OR(AF1:AG210,$BK211)=TRUE,IF(SEARCH(AF$1,$A211)&gt;0,TRUE,FALSE)),"")</f>
        <v>0</v>
      </c>
      <c r="AG211" s="17" t="str">
        <f>IFERROR(AND(OR(AG1:AG210,$BK211)=TRUE,IF(SEARCH(AG$1,$A211)&gt;0,TRUE,FALSE)),"")</f>
        <v/>
      </c>
      <c r="AH211" s="17" t="str">
        <f>IFERROR(AND(OR(AH1:AH210,$BK211)=TRUE,IF(SEARCH(AH$1,$A211)&gt;0,TRUE,FALSE)),"")</f>
        <v/>
      </c>
      <c r="AI211" s="17" t="b">
        <f>IFERROR(AND(OR(AI1:AL210,$BK211)=TRUE,IF(SEARCH(AI$1,$A211)&gt;0,TRUE,FALSE)),"")</f>
        <v>0</v>
      </c>
      <c r="AJ211" s="17" t="str">
        <f>IFERROR(AND(OR(AJ1:AL210,$BK211)=TRUE,IF(SEARCH(AJ$1,$A211)&gt;0,TRUE,FALSE)),"")</f>
        <v/>
      </c>
      <c r="AK211" s="17" t="str">
        <f>IFERROR(AND(OR(AK1:AL210,$BK211)=TRUE,IF(SEARCH(AK$1,$A211)&gt;0,TRUE,FALSE)),"")</f>
        <v/>
      </c>
      <c r="AL211" s="17" t="str">
        <f>IFERROR(AND(OR(AL1:AL210,$BK211)=TRUE,IF(SEARCH(AL$1,$A211)&gt;0,TRUE,FALSE)),"")</f>
        <v/>
      </c>
      <c r="AM211" s="17" t="str">
        <f>IFERROR(AND(OR(AM1:AO210,$BK211)=TRUE,IF(SEARCH(AM$1,$A211)&gt;0,TRUE,FALSE)),"")</f>
        <v/>
      </c>
      <c r="AN211" s="17" t="str">
        <f>IFERROR(AND(OR(AN1:AO210,$BK211)=TRUE,IF(SEARCH(AN$1,$A211)&gt;0,TRUE,FALSE)),"")</f>
        <v/>
      </c>
      <c r="AO211" s="17" t="str">
        <f>IFERROR(AND(OR(AO1:AO210,$BK211)=TRUE,IF(SEARCH(AO$1,$A211)&gt;0,TRUE,FALSE)),"")</f>
        <v/>
      </c>
      <c r="AP211" s="17" t="str">
        <f>IFERROR(AND(OR(AO1:AP210,$BK211)=TRUE,IF(SEARCH(AP$1,$A211)&gt;0,TRUE,FALSE)),"")</f>
        <v/>
      </c>
      <c r="AQ211" s="17" t="str">
        <f>IFERROR(AND(OR(AO1:AQ210,$BK211)=TRUE,IF(SEARCH(AQ$1,$A211)&gt;0,TRUE,FALSE)),"")</f>
        <v/>
      </c>
      <c r="AR211" s="17" t="str">
        <f>IFERROR(AND(OR(AO1:AR210,$BK211)=TRUE,IF(SEARCH(AR$1,$A211)&gt;0,TRUE,FALSE)),"")</f>
        <v/>
      </c>
      <c r="AS211" s="17" t="str">
        <f>IFERROR(AND(OR(AO1:AS210,$BK211)=TRUE,IF(SEARCH(AS$1,$A211)&gt;0,TRUE,FALSE)),"")</f>
        <v/>
      </c>
      <c r="AT211" s="17" t="str">
        <f>IFERROR(AND(OR(AO1:AT210,$BK211)=TRUE,IF(SEARCH(AT$1,$A211)&gt;0,TRUE,FALSE)),"")</f>
        <v/>
      </c>
      <c r="AU211" s="17" t="str">
        <f>IFERROR(AND(OR(AO1:AU210,$BK211)=TRUE,IF(SEARCH(AU$1,$A211)&gt;0,TRUE,FALSE)),"")</f>
        <v/>
      </c>
      <c r="AV211" s="17" t="str">
        <f>IFERROR(AND(OR(AO1:AV210,$BK211)=TRUE,IF(SEARCH(AV$1,$A211)&gt;0,TRUE,FALSE)),"")</f>
        <v/>
      </c>
      <c r="AW211" s="17" t="str">
        <f>IFERROR(AND(OR(AO1:AW210,$BK211)=TRUE,IF(SEARCH(AW$1,$A211)&gt;0,TRUE,FALSE)),"")</f>
        <v/>
      </c>
      <c r="AX211" s="17" t="str">
        <f>IFERROR(AND(OR(AO1:AX210,$BK211)=TRUE,IF(SEARCH(AX$1,$A211)&gt;0,TRUE,FALSE)),"")</f>
        <v/>
      </c>
      <c r="AY211" s="17" t="str">
        <f>IFERROR(AND(OR(AO1:AY210,$BK211)=TRUE,IF(SEARCH(AY$1,$A211)&gt;0,TRUE,FALSE)),"")</f>
        <v/>
      </c>
      <c r="AZ211" s="17" t="str">
        <f>IFERROR(AND(OR(AO1:AZ210,$BK211)=TRUE,IF(SEARCH(AZ$1,$A211)&gt;0,TRUE,FALSE)),"")</f>
        <v/>
      </c>
      <c r="BA211" s="17" t="str">
        <f>IFERROR(AND(OR(AO1:BA210,$BK211)=TRUE,IF(SEARCH(BA$1,$A211)&gt;0,TRUE,FALSE)),"")</f>
        <v/>
      </c>
      <c r="BB211" s="17" t="str">
        <f>IFERROR(AND(OR(AO1:BB210,$BK211)=TRUE,IF(SEARCH(BB$1,$A211)&gt;0,TRUE,FALSE)),"")</f>
        <v/>
      </c>
      <c r="BC211" s="17" t="str">
        <f>IFERROR(AND(OR(AO1:BC210,$BK211)=TRUE,IF(SEARCH(BC$1,$A211)&gt;0,TRUE,FALSE)),"")</f>
        <v/>
      </c>
      <c r="BD211" s="17" t="str">
        <f>IFERROR(AND(OR(AO1:BD210,$BK211)=TRUE,IF(SEARCH(BD$1,$A211)&gt;0,TRUE,FALSE)),"")</f>
        <v/>
      </c>
      <c r="BE211" s="17" t="str">
        <f>IFERROR(AND(OR(AO1:BE210,$BK211)=TRUE,IF(SEARCH(BE$1,$A211)&gt;0,TRUE,FALSE)),"")</f>
        <v/>
      </c>
      <c r="BF211" s="17" t="str">
        <f>IFERROR(AND(OR(AO1:BF210,$BK211)=TRUE,IF(SEARCH(BF$1,$A211)&gt;0,TRUE,FALSE)),"")</f>
        <v/>
      </c>
      <c r="BG211" s="17" t="str">
        <f>IFERROR(AND(OR(AO1:BG210,$BK211)=TRUE,IF(SEARCH(BG$1,$A211)&gt;0,TRUE,FALSE)),"")</f>
        <v/>
      </c>
      <c r="BH211" s="17" t="str">
        <f>IFERROR(AND(OR(AO1:BH210,$BK211)=TRUE,IF(SEARCH(BH$1,$A211)&gt;0,TRUE,FALSE)),"")</f>
        <v/>
      </c>
      <c r="BI211" s="17">
        <f t="shared" si="15"/>
        <v>0</v>
      </c>
      <c r="BJ211" s="17" t="b">
        <f t="shared" si="16"/>
        <v>0</v>
      </c>
      <c r="BK211" s="17" t="b">
        <f t="shared" si="17"/>
        <v>0</v>
      </c>
      <c r="BL211" s="17" t="b">
        <f t="shared" si="18"/>
        <v>0</v>
      </c>
      <c r="BM211" s="17" t="b">
        <f>IF(D211&gt;INDEX('Overview (RESPONSES REQUIRED)'!$F$60:$F$63,MATCH(E211,'Overview (RESPONSES REQUIRED)'!$B$60:$B$63,0)),FALSE,TRUE)</f>
        <v>0</v>
      </c>
      <c r="BN211" s="17" t="b">
        <f>IF(INDEX('Overview (RESPONSES REQUIRED)'!$D$60:$D$63,MATCH(E211,'Overview (RESPONSES REQUIRED)'!$B$60:$B$63,0)) = "Y", TRUE, FALSE)</f>
        <v>0</v>
      </c>
      <c r="BO211" s="17" t="str">
        <f t="shared" si="19"/>
        <v>N</v>
      </c>
    </row>
    <row r="212" spans="1:67" ht="15" x14ac:dyDescent="0.15">
      <c r="A212" s="17" t="s">
        <v>2635</v>
      </c>
      <c r="B212" s="17">
        <v>2</v>
      </c>
      <c r="C212" s="17">
        <v>2</v>
      </c>
      <c r="D212" s="17">
        <v>6</v>
      </c>
      <c r="E212" s="17" t="s">
        <v>2458</v>
      </c>
      <c r="F212" s="17" t="str">
        <f>IF('ENDC-NRCA'!S215="Y", "Y", IF('ENDC-NRCA'!S215="N", "N", 0))</f>
        <v>N</v>
      </c>
      <c r="G212" s="17" t="str">
        <f>IFERROR(AND(OR(G1:H211,$BK212)=TRUE,IF(SEARCH(G$1,$A212)&gt;0,TRUE,FALSE)),"")</f>
        <v/>
      </c>
      <c r="H212" s="17" t="b">
        <f>IFERROR(AND(OR(H1:H211,$BK212)=TRUE,IF(SEARCH(H$1,$A212)&gt;0,TRUE,FALSE)),"")</f>
        <v>0</v>
      </c>
      <c r="I212" s="17" t="str">
        <f>IFERROR(AND(OR(I1:L211,$BK212)=TRUE,IF(SEARCH(I$1,$A212)&gt;0,TRUE,FALSE)),"")</f>
        <v/>
      </c>
      <c r="J212" s="17" t="str">
        <f>IFERROR(AND(OR(J1:L211,$BK212)=TRUE,IF(SEARCH(J$1,$A212)&gt;0,TRUE,FALSE)),"")</f>
        <v/>
      </c>
      <c r="K212" s="17" t="str">
        <f>IFERROR(AND(OR(K1:L211,$BK212)=TRUE,IF(SEARCH(K$1,$A212)&gt;0,TRUE,FALSE)),"")</f>
        <v/>
      </c>
      <c r="L212" s="17" t="str">
        <f>IFERROR(AND(OR(L1:L211,$BK212)=TRUE,IF(SEARCH(L$1,$A212)&gt;0,TRUE,FALSE)),"")</f>
        <v/>
      </c>
      <c r="M212" s="17" t="str">
        <f>IFERROR(AND(OR(M1:M211,$BK212)=TRUE,IF(SEARCH(M$1,$A212)&gt;0,TRUE,FALSE)),"")</f>
        <v/>
      </c>
      <c r="N212" s="17" t="b">
        <f>IFERROR(AND(OR(N1:Q211,$BK212)=TRUE,IF(SEARCH(N$1,$A212)&gt;0,TRUE,FALSE)),"")</f>
        <v>0</v>
      </c>
      <c r="O212" s="17" t="str">
        <f>IFERROR(AND(OR(O1:Q211,$BK212)=TRUE,IF(SEARCH(O$1,$A212)&gt;0,TRUE,FALSE)),"")</f>
        <v/>
      </c>
      <c r="P212" s="17" t="str">
        <f>IFERROR(AND(OR(P1:Q211,$BK212)=TRUE,IF(SEARCH(P$1,$A212)&gt;0,TRUE,FALSE)),"")</f>
        <v/>
      </c>
      <c r="Q212" s="17" t="str">
        <f>IFERROR(AND(OR(Q1:Q211,$BK212)=TRUE,IF(SEARCH(Q$1,$A212)&gt;0,TRUE,FALSE)),"")</f>
        <v/>
      </c>
      <c r="R212" s="17" t="b">
        <f>IFERROR(AND(OR(R1:S211,$BK212)=TRUE,IF(SEARCH(R$1,$A212)&gt;0,TRUE,FALSE)),"")</f>
        <v>0</v>
      </c>
      <c r="S212" s="17" t="str">
        <f>IFERROR(AND(OR(S1:S211,$BK212)=TRUE,IF(SEARCH(S$1,$A212)&gt;0,TRUE,FALSE)),"")</f>
        <v/>
      </c>
      <c r="T212" s="17" t="str">
        <f>IFERROR(AND(OR(T1:T211,$BK212)=TRUE,IF(SEARCH(T$1,$A212)&gt;0,TRUE,FALSE)),"")</f>
        <v/>
      </c>
      <c r="U212" s="17" t="str">
        <f>IFERROR(AND(OR(U1:V211,$BK212)=TRUE,IF(SEARCH(U$1,$A212)&gt;0,TRUE,FALSE)),"")</f>
        <v/>
      </c>
      <c r="V212" s="17" t="str">
        <f>IFERROR(AND(OR(V1:V211,$BK212)=TRUE,IF(SEARCH(V$1,$A212)&gt;0,TRUE,FALSE)),"")</f>
        <v/>
      </c>
      <c r="W212" s="17" t="str">
        <f>IFERROR(AND(OR(W1:Z211,$BK212)=TRUE,IF(SEARCH(W$1,$A212)&gt;0,TRUE,FALSE)),"")</f>
        <v/>
      </c>
      <c r="X212" s="17" t="str">
        <f>IFERROR(AND(OR(X1:Z211,$BK212)=TRUE,IF(SEARCH(X$1,$A212)&gt;0,TRUE,FALSE)),"")</f>
        <v/>
      </c>
      <c r="Y212" s="17" t="str">
        <f>IFERROR(AND(OR(Y1:Z211,$BK212)=TRUE,IF(SEARCH(Y$1,$A212)&gt;0,TRUE,FALSE)),"")</f>
        <v/>
      </c>
      <c r="Z212" s="17" t="str">
        <f>IFERROR(AND(OR(Z1:Z211,$BK212)=TRUE,IF(SEARCH(Z$1,$A212)&gt;0,TRUE,FALSE)),"")</f>
        <v/>
      </c>
      <c r="AA212" s="17" t="str">
        <f>IFERROR(AND(OR(AA1:AA211,$BK212)=TRUE,IF(SEARCH(AA$1,$A212)&gt;0,TRUE,FALSE)),"")</f>
        <v/>
      </c>
      <c r="AB212" s="17" t="str">
        <f>IFERROR(AND(OR(AB1:AE211,$BK212)=TRUE,IF(SEARCH(AB$1,$A212)&gt;0,TRUE,FALSE)),"")</f>
        <v/>
      </c>
      <c r="AC212" s="17" t="str">
        <f>IFERROR(AND(OR(AC1:AE211,$BK212)=TRUE,IF(SEARCH(AC$1,$A212)&gt;0,TRUE,FALSE)),"")</f>
        <v/>
      </c>
      <c r="AD212" s="17" t="str">
        <f>IFERROR(AND(OR(AD1:AE211,$BK212)=TRUE,IF(SEARCH(AD$1,$A212)&gt;0,TRUE,FALSE)),"")</f>
        <v/>
      </c>
      <c r="AE212" s="17" t="str">
        <f>IFERROR(AND(OR(AE1:AE211,$BK212)=TRUE,IF(SEARCH(AE$1,$A212)&gt;0,TRUE,FALSE)),"")</f>
        <v/>
      </c>
      <c r="AF212" s="17" t="b">
        <f>IFERROR(AND(OR(AF1:AG211,$BK212)=TRUE,IF(SEARCH(AF$1,$A212)&gt;0,TRUE,FALSE)),"")</f>
        <v>0</v>
      </c>
      <c r="AG212" s="17" t="str">
        <f>IFERROR(AND(OR(AG1:AG211,$BK212)=TRUE,IF(SEARCH(AG$1,$A212)&gt;0,TRUE,FALSE)),"")</f>
        <v/>
      </c>
      <c r="AH212" s="17" t="str">
        <f>IFERROR(AND(OR(AH1:AH211,$BK212)=TRUE,IF(SEARCH(AH$1,$A212)&gt;0,TRUE,FALSE)),"")</f>
        <v/>
      </c>
      <c r="AI212" s="17" t="b">
        <f>IFERROR(AND(OR(AI1:AL211,$BK212)=TRUE,IF(SEARCH(AI$1,$A212)&gt;0,TRUE,FALSE)),"")</f>
        <v>0</v>
      </c>
      <c r="AJ212" s="17" t="str">
        <f>IFERROR(AND(OR(AJ1:AL211,$BK212)=TRUE,IF(SEARCH(AJ$1,$A212)&gt;0,TRUE,FALSE)),"")</f>
        <v/>
      </c>
      <c r="AK212" s="17" t="str">
        <f>IFERROR(AND(OR(AK1:AL211,$BK212)=TRUE,IF(SEARCH(AK$1,$A212)&gt;0,TRUE,FALSE)),"")</f>
        <v/>
      </c>
      <c r="AL212" s="17" t="str">
        <f>IFERROR(AND(OR(AL1:AL211,$BK212)=TRUE,IF(SEARCH(AL$1,$A212)&gt;0,TRUE,FALSE)),"")</f>
        <v/>
      </c>
      <c r="AM212" s="17" t="str">
        <f>IFERROR(AND(OR(AM1:AO211,$BK212)=TRUE,IF(SEARCH(AM$1,$A212)&gt;0,TRUE,FALSE)),"")</f>
        <v/>
      </c>
      <c r="AN212" s="17" t="str">
        <f>IFERROR(AND(OR(AN1:AO211,$BK212)=TRUE,IF(SEARCH(AN$1,$A212)&gt;0,TRUE,FALSE)),"")</f>
        <v/>
      </c>
      <c r="AO212" s="17" t="str">
        <f>IFERROR(AND(OR(AO1:AO211,$BK212)=TRUE,IF(SEARCH(AO$1,$A212)&gt;0,TRUE,FALSE)),"")</f>
        <v/>
      </c>
      <c r="AP212" s="17" t="str">
        <f>IFERROR(AND(OR(AO1:AP211,$BK212)=TRUE,IF(SEARCH(AP$1,$A212)&gt;0,TRUE,FALSE)),"")</f>
        <v/>
      </c>
      <c r="AQ212" s="17" t="str">
        <f>IFERROR(AND(OR(AO1:AQ211,$BK212)=TRUE,IF(SEARCH(AQ$1,$A212)&gt;0,TRUE,FALSE)),"")</f>
        <v/>
      </c>
      <c r="AR212" s="17" t="str">
        <f>IFERROR(AND(OR(AO1:AR211,$BK212)=TRUE,IF(SEARCH(AR$1,$A212)&gt;0,TRUE,FALSE)),"")</f>
        <v/>
      </c>
      <c r="AS212" s="17" t="str">
        <f>IFERROR(AND(OR(AO1:AS211,$BK212)=TRUE,IF(SEARCH(AS$1,$A212)&gt;0,TRUE,FALSE)),"")</f>
        <v/>
      </c>
      <c r="AT212" s="17" t="str">
        <f>IFERROR(AND(OR(AO1:AT211,$BK212)=TRUE,IF(SEARCH(AT$1,$A212)&gt;0,TRUE,FALSE)),"")</f>
        <v/>
      </c>
      <c r="AU212" s="17" t="str">
        <f>IFERROR(AND(OR(AO1:AU211,$BK212)=TRUE,IF(SEARCH(AU$1,$A212)&gt;0,TRUE,FALSE)),"")</f>
        <v/>
      </c>
      <c r="AV212" s="17" t="str">
        <f>IFERROR(AND(OR(AO1:AV211,$BK212)=TRUE,IF(SEARCH(AV$1,$A212)&gt;0,TRUE,FALSE)),"")</f>
        <v/>
      </c>
      <c r="AW212" s="17" t="str">
        <f>IFERROR(AND(OR(AO1:AW211,$BK212)=TRUE,IF(SEARCH(AW$1,$A212)&gt;0,TRUE,FALSE)),"")</f>
        <v/>
      </c>
      <c r="AX212" s="17" t="str">
        <f>IFERROR(AND(OR(AO1:AX211,$BK212)=TRUE,IF(SEARCH(AX$1,$A212)&gt;0,TRUE,FALSE)),"")</f>
        <v/>
      </c>
      <c r="AY212" s="17" t="str">
        <f>IFERROR(AND(OR(AO1:AY211,$BK212)=TRUE,IF(SEARCH(AY$1,$A212)&gt;0,TRUE,FALSE)),"")</f>
        <v/>
      </c>
      <c r="AZ212" s="17" t="str">
        <f>IFERROR(AND(OR(AO1:AZ211,$BK212)=TRUE,IF(SEARCH(AZ$1,$A212)&gt;0,TRUE,FALSE)),"")</f>
        <v/>
      </c>
      <c r="BA212" s="17" t="str">
        <f>IFERROR(AND(OR(AO1:BA211,$BK212)=TRUE,IF(SEARCH(BA$1,$A212)&gt;0,TRUE,FALSE)),"")</f>
        <v/>
      </c>
      <c r="BB212" s="17" t="str">
        <f>IFERROR(AND(OR(AO1:BB211,$BK212)=TRUE,IF(SEARCH(BB$1,$A212)&gt;0,TRUE,FALSE)),"")</f>
        <v/>
      </c>
      <c r="BC212" s="17" t="str">
        <f>IFERROR(AND(OR(AO1:BC211,$BK212)=TRUE,IF(SEARCH(BC$1,$A212)&gt;0,TRUE,FALSE)),"")</f>
        <v/>
      </c>
      <c r="BD212" s="17" t="str">
        <f>IFERROR(AND(OR(AO1:BD211,$BK212)=TRUE,IF(SEARCH(BD$1,$A212)&gt;0,TRUE,FALSE)),"")</f>
        <v/>
      </c>
      <c r="BE212" s="17" t="str">
        <f>IFERROR(AND(OR(AO1:BE211,$BK212)=TRUE,IF(SEARCH(BE$1,$A212)&gt;0,TRUE,FALSE)),"")</f>
        <v/>
      </c>
      <c r="BF212" s="17" t="str">
        <f>IFERROR(AND(OR(AO1:BF211,$BK212)=TRUE,IF(SEARCH(BF$1,$A212)&gt;0,TRUE,FALSE)),"")</f>
        <v/>
      </c>
      <c r="BG212" s="17" t="str">
        <f>IFERROR(AND(OR(AO1:BG211,$BK212)=TRUE,IF(SEARCH(BG$1,$A212)&gt;0,TRUE,FALSE)),"")</f>
        <v/>
      </c>
      <c r="BH212" s="17" t="str">
        <f>IFERROR(AND(OR(AO1:BH211,$BK212)=TRUE,IF(SEARCH(BH$1,$A212)&gt;0,TRUE,FALSE)),"")</f>
        <v/>
      </c>
      <c r="BI212" s="17">
        <f t="shared" si="15"/>
        <v>0</v>
      </c>
      <c r="BJ212" s="17" t="b">
        <f t="shared" si="16"/>
        <v>0</v>
      </c>
      <c r="BK212" s="17" t="b">
        <f t="shared" si="17"/>
        <v>0</v>
      </c>
      <c r="BL212" s="17" t="b">
        <f t="shared" si="18"/>
        <v>0</v>
      </c>
      <c r="BM212" s="17" t="b">
        <f>IF(D212&gt;INDEX('Overview (RESPONSES REQUIRED)'!$F$60:$F$63,MATCH(E212,'Overview (RESPONSES REQUIRED)'!$B$60:$B$63,0)),FALSE,TRUE)</f>
        <v>0</v>
      </c>
      <c r="BN212" s="17" t="b">
        <f>IF(INDEX('Overview (RESPONSES REQUIRED)'!$D$60:$D$63,MATCH(E212,'Overview (RESPONSES REQUIRED)'!$B$60:$B$63,0)) = "Y", TRUE, FALSE)</f>
        <v>0</v>
      </c>
      <c r="BO212" s="17" t="str">
        <f t="shared" si="19"/>
        <v>N</v>
      </c>
    </row>
    <row r="213" spans="1:67" ht="15" x14ac:dyDescent="0.15">
      <c r="A213" s="17" t="s">
        <v>2636</v>
      </c>
      <c r="B213" s="17">
        <v>2</v>
      </c>
      <c r="C213" s="17">
        <v>2</v>
      </c>
      <c r="D213" s="17">
        <v>6</v>
      </c>
      <c r="E213" s="17" t="s">
        <v>2458</v>
      </c>
      <c r="F213" s="17" t="str">
        <f>IF('ENDC-NRCA'!S216="Y", "Y", IF('ENDC-NRCA'!S216="N", "N", 0))</f>
        <v>N</v>
      </c>
      <c r="G213" s="17" t="b">
        <f>IFERROR(AND(OR(G1:H212,$BK213)=TRUE,IF(SEARCH(G$1,$A213)&gt;0,TRUE,FALSE)),"")</f>
        <v>0</v>
      </c>
      <c r="H213" s="17" t="str">
        <f>IFERROR(AND(OR(H1:H212,$BK213)=TRUE,IF(SEARCH(H$1,$A213)&gt;0,TRUE,FALSE)),"")</f>
        <v/>
      </c>
      <c r="I213" s="17" t="str">
        <f>IFERROR(AND(OR(I1:L212,$BK213)=TRUE,IF(SEARCH(I$1,$A213)&gt;0,TRUE,FALSE)),"")</f>
        <v/>
      </c>
      <c r="J213" s="17" t="str">
        <f>IFERROR(AND(OR(J1:L212,$BK213)=TRUE,IF(SEARCH(J$1,$A213)&gt;0,TRUE,FALSE)),"")</f>
        <v/>
      </c>
      <c r="K213" s="17" t="str">
        <f>IFERROR(AND(OR(K1:L212,$BK213)=TRUE,IF(SEARCH(K$1,$A213)&gt;0,TRUE,FALSE)),"")</f>
        <v/>
      </c>
      <c r="L213" s="17" t="str">
        <f>IFERROR(AND(OR(L1:L212,$BK213)=TRUE,IF(SEARCH(L$1,$A213)&gt;0,TRUE,FALSE)),"")</f>
        <v/>
      </c>
      <c r="M213" s="17" t="str">
        <f>IFERROR(AND(OR(M1:M212,$BK213)=TRUE,IF(SEARCH(M$1,$A213)&gt;0,TRUE,FALSE)),"")</f>
        <v/>
      </c>
      <c r="N213" s="17" t="str">
        <f>IFERROR(AND(OR(N1:Q212,$BK213)=TRUE,IF(SEARCH(N$1,$A213)&gt;0,TRUE,FALSE)),"")</f>
        <v/>
      </c>
      <c r="O213" s="17" t="b">
        <f>IFERROR(AND(OR(O1:Q212,$BK213)=TRUE,IF(SEARCH(O$1,$A213)&gt;0,TRUE,FALSE)),"")</f>
        <v>0</v>
      </c>
      <c r="P213" s="17" t="str">
        <f>IFERROR(AND(OR(P1:Q212,$BK213)=TRUE,IF(SEARCH(P$1,$A213)&gt;0,TRUE,FALSE)),"")</f>
        <v/>
      </c>
      <c r="Q213" s="17" t="str">
        <f>IFERROR(AND(OR(Q1:Q212,$BK213)=TRUE,IF(SEARCH(Q$1,$A213)&gt;0,TRUE,FALSE)),"")</f>
        <v/>
      </c>
      <c r="R213" s="17" t="b">
        <f>IFERROR(AND(OR(R1:S212,$BK213)=TRUE,IF(SEARCH(R$1,$A213)&gt;0,TRUE,FALSE)),"")</f>
        <v>0</v>
      </c>
      <c r="S213" s="17" t="str">
        <f>IFERROR(AND(OR(S1:S212,$BK213)=TRUE,IF(SEARCH(S$1,$A213)&gt;0,TRUE,FALSE)),"")</f>
        <v/>
      </c>
      <c r="T213" s="17" t="str">
        <f>IFERROR(AND(OR(T1:T212,$BK213)=TRUE,IF(SEARCH(T$1,$A213)&gt;0,TRUE,FALSE)),"")</f>
        <v/>
      </c>
      <c r="U213" s="17" t="str">
        <f>IFERROR(AND(OR(U1:V212,$BK213)=TRUE,IF(SEARCH(U$1,$A213)&gt;0,TRUE,FALSE)),"")</f>
        <v/>
      </c>
      <c r="V213" s="17" t="str">
        <f>IFERROR(AND(OR(V1:V212,$BK213)=TRUE,IF(SEARCH(V$1,$A213)&gt;0,TRUE,FALSE)),"")</f>
        <v/>
      </c>
      <c r="W213" s="17" t="str">
        <f>IFERROR(AND(OR(W1:Z212,$BK213)=TRUE,IF(SEARCH(W$1,$A213)&gt;0,TRUE,FALSE)),"")</f>
        <v/>
      </c>
      <c r="X213" s="17" t="str">
        <f>IFERROR(AND(OR(X1:Z212,$BK213)=TRUE,IF(SEARCH(X$1,$A213)&gt;0,TRUE,FALSE)),"")</f>
        <v/>
      </c>
      <c r="Y213" s="17" t="str">
        <f>IFERROR(AND(OR(Y1:Z212,$BK213)=TRUE,IF(SEARCH(Y$1,$A213)&gt;0,TRUE,FALSE)),"")</f>
        <v/>
      </c>
      <c r="Z213" s="17" t="str">
        <f>IFERROR(AND(OR(Z1:Z212,$BK213)=TRUE,IF(SEARCH(Z$1,$A213)&gt;0,TRUE,FALSE)),"")</f>
        <v/>
      </c>
      <c r="AA213" s="17" t="str">
        <f>IFERROR(AND(OR(AA1:AA212,$BK213)=TRUE,IF(SEARCH(AA$1,$A213)&gt;0,TRUE,FALSE)),"")</f>
        <v/>
      </c>
      <c r="AB213" s="17" t="str">
        <f>IFERROR(AND(OR(AB1:AE212,$BK213)=TRUE,IF(SEARCH(AB$1,$A213)&gt;0,TRUE,FALSE)),"")</f>
        <v/>
      </c>
      <c r="AC213" s="17" t="str">
        <f>IFERROR(AND(OR(AC1:AE212,$BK213)=TRUE,IF(SEARCH(AC$1,$A213)&gt;0,TRUE,FALSE)),"")</f>
        <v/>
      </c>
      <c r="AD213" s="17" t="str">
        <f>IFERROR(AND(OR(AD1:AE212,$BK213)=TRUE,IF(SEARCH(AD$1,$A213)&gt;0,TRUE,FALSE)),"")</f>
        <v/>
      </c>
      <c r="AE213" s="17" t="str">
        <f>IFERROR(AND(OR(AE1:AE212,$BK213)=TRUE,IF(SEARCH(AE$1,$A213)&gt;0,TRUE,FALSE)),"")</f>
        <v/>
      </c>
      <c r="AF213" s="17" t="b">
        <f>IFERROR(AND(OR(AF1:AG212,$BK213)=TRUE,IF(SEARCH(AF$1,$A213)&gt;0,TRUE,FALSE)),"")</f>
        <v>0</v>
      </c>
      <c r="AG213" s="17" t="str">
        <f>IFERROR(AND(OR(AG1:AG212,$BK213)=TRUE,IF(SEARCH(AG$1,$A213)&gt;0,TRUE,FALSE)),"")</f>
        <v/>
      </c>
      <c r="AH213" s="17" t="str">
        <f>IFERROR(AND(OR(AH1:AH212,$BK213)=TRUE,IF(SEARCH(AH$1,$A213)&gt;0,TRUE,FALSE)),"")</f>
        <v/>
      </c>
      <c r="AI213" s="17" t="b">
        <f>IFERROR(AND(OR(AI1:AL212,$BK213)=TRUE,IF(SEARCH(AI$1,$A213)&gt;0,TRUE,FALSE)),"")</f>
        <v>0</v>
      </c>
      <c r="AJ213" s="17" t="str">
        <f>IFERROR(AND(OR(AJ1:AL212,$BK213)=TRUE,IF(SEARCH(AJ$1,$A213)&gt;0,TRUE,FALSE)),"")</f>
        <v/>
      </c>
      <c r="AK213" s="17" t="str">
        <f>IFERROR(AND(OR(AK1:AL212,$BK213)=TRUE,IF(SEARCH(AK$1,$A213)&gt;0,TRUE,FALSE)),"")</f>
        <v/>
      </c>
      <c r="AL213" s="17" t="str">
        <f>IFERROR(AND(OR(AL1:AL212,$BK213)=TRUE,IF(SEARCH(AL$1,$A213)&gt;0,TRUE,FALSE)),"")</f>
        <v/>
      </c>
      <c r="AM213" s="17" t="str">
        <f>IFERROR(AND(OR(AM1:AO212,$BK213)=TRUE,IF(SEARCH(AM$1,$A213)&gt;0,TRUE,FALSE)),"")</f>
        <v/>
      </c>
      <c r="AN213" s="17" t="str">
        <f>IFERROR(AND(OR(AN1:AO212,$BK213)=TRUE,IF(SEARCH(AN$1,$A213)&gt;0,TRUE,FALSE)),"")</f>
        <v/>
      </c>
      <c r="AO213" s="17" t="str">
        <f>IFERROR(AND(OR(AO1:AO212,$BK213)=TRUE,IF(SEARCH(AO$1,$A213)&gt;0,TRUE,FALSE)),"")</f>
        <v/>
      </c>
      <c r="AP213" s="17" t="str">
        <f>IFERROR(AND(OR(AO1:AP212,$BK213)=TRUE,IF(SEARCH(AP$1,$A213)&gt;0,TRUE,FALSE)),"")</f>
        <v/>
      </c>
      <c r="AQ213" s="17" t="str">
        <f>IFERROR(AND(OR(AO1:AQ212,$BK213)=TRUE,IF(SEARCH(AQ$1,$A213)&gt;0,TRUE,FALSE)),"")</f>
        <v/>
      </c>
      <c r="AR213" s="17" t="str">
        <f>IFERROR(AND(OR(AO1:AR212,$BK213)=TRUE,IF(SEARCH(AR$1,$A213)&gt;0,TRUE,FALSE)),"")</f>
        <v/>
      </c>
      <c r="AS213" s="17" t="str">
        <f>IFERROR(AND(OR(AO1:AS212,$BK213)=TRUE,IF(SEARCH(AS$1,$A213)&gt;0,TRUE,FALSE)),"")</f>
        <v/>
      </c>
      <c r="AT213" s="17" t="str">
        <f>IFERROR(AND(OR(AO1:AT212,$BK213)=TRUE,IF(SEARCH(AT$1,$A213)&gt;0,TRUE,FALSE)),"")</f>
        <v/>
      </c>
      <c r="AU213" s="17" t="str">
        <f>IFERROR(AND(OR(AO1:AU212,$BK213)=TRUE,IF(SEARCH(AU$1,$A213)&gt;0,TRUE,FALSE)),"")</f>
        <v/>
      </c>
      <c r="AV213" s="17" t="str">
        <f>IFERROR(AND(OR(AO1:AV212,$BK213)=TRUE,IF(SEARCH(AV$1,$A213)&gt;0,TRUE,FALSE)),"")</f>
        <v/>
      </c>
      <c r="AW213" s="17" t="str">
        <f>IFERROR(AND(OR(AO1:AW212,$BK213)=TRUE,IF(SEARCH(AW$1,$A213)&gt;0,TRUE,FALSE)),"")</f>
        <v/>
      </c>
      <c r="AX213" s="17" t="str">
        <f>IFERROR(AND(OR(AO1:AX212,$BK213)=TRUE,IF(SEARCH(AX$1,$A213)&gt;0,TRUE,FALSE)),"")</f>
        <v/>
      </c>
      <c r="AY213" s="17" t="str">
        <f>IFERROR(AND(OR(AO1:AY212,$BK213)=TRUE,IF(SEARCH(AY$1,$A213)&gt;0,TRUE,FALSE)),"")</f>
        <v/>
      </c>
      <c r="AZ213" s="17" t="str">
        <f>IFERROR(AND(OR(AO1:AZ212,$BK213)=TRUE,IF(SEARCH(AZ$1,$A213)&gt;0,TRUE,FALSE)),"")</f>
        <v/>
      </c>
      <c r="BA213" s="17" t="str">
        <f>IFERROR(AND(OR(AO1:BA212,$BK213)=TRUE,IF(SEARCH(BA$1,$A213)&gt;0,TRUE,FALSE)),"")</f>
        <v/>
      </c>
      <c r="BB213" s="17" t="str">
        <f>IFERROR(AND(OR(AO1:BB212,$BK213)=TRUE,IF(SEARCH(BB$1,$A213)&gt;0,TRUE,FALSE)),"")</f>
        <v/>
      </c>
      <c r="BC213" s="17" t="str">
        <f>IFERROR(AND(OR(AO1:BC212,$BK213)=TRUE,IF(SEARCH(BC$1,$A213)&gt;0,TRUE,FALSE)),"")</f>
        <v/>
      </c>
      <c r="BD213" s="17" t="str">
        <f>IFERROR(AND(OR(AO1:BD212,$BK213)=TRUE,IF(SEARCH(BD$1,$A213)&gt;0,TRUE,FALSE)),"")</f>
        <v/>
      </c>
      <c r="BE213" s="17" t="str">
        <f>IFERROR(AND(OR(AO1:BE212,$BK213)=TRUE,IF(SEARCH(BE$1,$A213)&gt;0,TRUE,FALSE)),"")</f>
        <v/>
      </c>
      <c r="BF213" s="17" t="str">
        <f>IFERROR(AND(OR(AO1:BF212,$BK213)=TRUE,IF(SEARCH(BF$1,$A213)&gt;0,TRUE,FALSE)),"")</f>
        <v/>
      </c>
      <c r="BG213" s="17" t="str">
        <f>IFERROR(AND(OR(AO1:BG212,$BK213)=TRUE,IF(SEARCH(BG$1,$A213)&gt;0,TRUE,FALSE)),"")</f>
        <v/>
      </c>
      <c r="BH213" s="17" t="str">
        <f>IFERROR(AND(OR(AO1:BH212,$BK213)=TRUE,IF(SEARCH(BH$1,$A213)&gt;0,TRUE,FALSE)),"")</f>
        <v/>
      </c>
      <c r="BI213" s="17">
        <f t="shared" si="15"/>
        <v>0</v>
      </c>
      <c r="BJ213" s="17" t="b">
        <f t="shared" si="16"/>
        <v>0</v>
      </c>
      <c r="BK213" s="17" t="b">
        <f t="shared" si="17"/>
        <v>0</v>
      </c>
      <c r="BL213" s="17" t="b">
        <f t="shared" si="18"/>
        <v>0</v>
      </c>
      <c r="BM213" s="17" t="b">
        <f>IF(D213&gt;INDEX('Overview (RESPONSES REQUIRED)'!$F$60:$F$63,MATCH(E213,'Overview (RESPONSES REQUIRED)'!$B$60:$B$63,0)),FALSE,TRUE)</f>
        <v>0</v>
      </c>
      <c r="BN213" s="17" t="b">
        <f>IF(INDEX('Overview (RESPONSES REQUIRED)'!$D$60:$D$63,MATCH(E213,'Overview (RESPONSES REQUIRED)'!$B$60:$B$63,0)) = "Y", TRUE, FALSE)</f>
        <v>0</v>
      </c>
      <c r="BO213" s="17" t="str">
        <f t="shared" si="19"/>
        <v>N</v>
      </c>
    </row>
    <row r="214" spans="1:67" ht="15" x14ac:dyDescent="0.15">
      <c r="A214" s="17" t="s">
        <v>2637</v>
      </c>
      <c r="B214" s="17">
        <v>2</v>
      </c>
      <c r="C214" s="17">
        <v>2</v>
      </c>
      <c r="D214" s="17">
        <v>6</v>
      </c>
      <c r="E214" s="17" t="s">
        <v>2458</v>
      </c>
      <c r="F214" s="17" t="str">
        <f>IF('ENDC-NRCA'!S217="Y", "Y", IF('ENDC-NRCA'!S217="N", "N", 0))</f>
        <v>N</v>
      </c>
      <c r="G214" s="17" t="str">
        <f>IFERROR(AND(OR(G1:H213,$BK214)=TRUE,IF(SEARCH(G$1,$A214)&gt;0,TRUE,FALSE)),"")</f>
        <v/>
      </c>
      <c r="H214" s="17" t="str">
        <f>IFERROR(AND(OR(H1:H213,$BK214)=TRUE,IF(SEARCH(H$1,$A214)&gt;0,TRUE,FALSE)),"")</f>
        <v/>
      </c>
      <c r="I214" s="17" t="str">
        <f>IFERROR(AND(OR(I1:L213,$BK214)=TRUE,IF(SEARCH(I$1,$A214)&gt;0,TRUE,FALSE)),"")</f>
        <v/>
      </c>
      <c r="J214" s="17" t="b">
        <f>IFERROR(AND(OR(J1:L213,$BK214)=TRUE,IF(SEARCH(J$1,$A214)&gt;0,TRUE,FALSE)),"")</f>
        <v>0</v>
      </c>
      <c r="K214" s="17" t="str">
        <f>IFERROR(AND(OR(K1:L213,$BK214)=TRUE,IF(SEARCH(K$1,$A214)&gt;0,TRUE,FALSE)),"")</f>
        <v/>
      </c>
      <c r="L214" s="17" t="str">
        <f>IFERROR(AND(OR(L1:L213,$BK214)=TRUE,IF(SEARCH(L$1,$A214)&gt;0,TRUE,FALSE)),"")</f>
        <v/>
      </c>
      <c r="M214" s="17" t="str">
        <f>IFERROR(AND(OR(M1:M213,$BK214)=TRUE,IF(SEARCH(M$1,$A214)&gt;0,TRUE,FALSE)),"")</f>
        <v/>
      </c>
      <c r="N214" s="17" t="b">
        <f>IFERROR(AND(OR(N1:Q213,$BK214)=TRUE,IF(SEARCH(N$1,$A214)&gt;0,TRUE,FALSE)),"")</f>
        <v>0</v>
      </c>
      <c r="O214" s="17" t="str">
        <f>IFERROR(AND(OR(O1:Q213,$BK214)=TRUE,IF(SEARCH(O$1,$A214)&gt;0,TRUE,FALSE)),"")</f>
        <v/>
      </c>
      <c r="P214" s="17" t="str">
        <f>IFERROR(AND(OR(P1:Q213,$BK214)=TRUE,IF(SEARCH(P$1,$A214)&gt;0,TRUE,FALSE)),"")</f>
        <v/>
      </c>
      <c r="Q214" s="17" t="str">
        <f>IFERROR(AND(OR(Q1:Q213,$BK214)=TRUE,IF(SEARCH(Q$1,$A214)&gt;0,TRUE,FALSE)),"")</f>
        <v/>
      </c>
      <c r="R214" s="17" t="b">
        <f>IFERROR(AND(OR(R1:S213,$BK214)=TRUE,IF(SEARCH(R$1,$A214)&gt;0,TRUE,FALSE)),"")</f>
        <v>0</v>
      </c>
      <c r="S214" s="17" t="str">
        <f>IFERROR(AND(OR(S1:S213,$BK214)=TRUE,IF(SEARCH(S$1,$A214)&gt;0,TRUE,FALSE)),"")</f>
        <v/>
      </c>
      <c r="T214" s="17" t="str">
        <f>IFERROR(AND(OR(T1:T213,$BK214)=TRUE,IF(SEARCH(T$1,$A214)&gt;0,TRUE,FALSE)),"")</f>
        <v/>
      </c>
      <c r="U214" s="17" t="str">
        <f>IFERROR(AND(OR(U1:V213,$BK214)=TRUE,IF(SEARCH(U$1,$A214)&gt;0,TRUE,FALSE)),"")</f>
        <v/>
      </c>
      <c r="V214" s="17" t="str">
        <f>IFERROR(AND(OR(V1:V213,$BK214)=TRUE,IF(SEARCH(V$1,$A214)&gt;0,TRUE,FALSE)),"")</f>
        <v/>
      </c>
      <c r="W214" s="17" t="str">
        <f>IFERROR(AND(OR(W1:Z213,$BK214)=TRUE,IF(SEARCH(W$1,$A214)&gt;0,TRUE,FALSE)),"")</f>
        <v/>
      </c>
      <c r="X214" s="17" t="str">
        <f>IFERROR(AND(OR(X1:Z213,$BK214)=TRUE,IF(SEARCH(X$1,$A214)&gt;0,TRUE,FALSE)),"")</f>
        <v/>
      </c>
      <c r="Y214" s="17" t="str">
        <f>IFERROR(AND(OR(Y1:Z213,$BK214)=TRUE,IF(SEARCH(Y$1,$A214)&gt;0,TRUE,FALSE)),"")</f>
        <v/>
      </c>
      <c r="Z214" s="17" t="str">
        <f>IFERROR(AND(OR(Z1:Z213,$BK214)=TRUE,IF(SEARCH(Z$1,$A214)&gt;0,TRUE,FALSE)),"")</f>
        <v/>
      </c>
      <c r="AA214" s="17" t="str">
        <f>IFERROR(AND(OR(AA1:AA213,$BK214)=TRUE,IF(SEARCH(AA$1,$A214)&gt;0,TRUE,FALSE)),"")</f>
        <v/>
      </c>
      <c r="AB214" s="17" t="str">
        <f>IFERROR(AND(OR(AB1:AE213,$BK214)=TRUE,IF(SEARCH(AB$1,$A214)&gt;0,TRUE,FALSE)),"")</f>
        <v/>
      </c>
      <c r="AC214" s="17" t="str">
        <f>IFERROR(AND(OR(AC1:AE213,$BK214)=TRUE,IF(SEARCH(AC$1,$A214)&gt;0,TRUE,FALSE)),"")</f>
        <v/>
      </c>
      <c r="AD214" s="17" t="str">
        <f>IFERROR(AND(OR(AD1:AE213,$BK214)=TRUE,IF(SEARCH(AD$1,$A214)&gt;0,TRUE,FALSE)),"")</f>
        <v/>
      </c>
      <c r="AE214" s="17" t="str">
        <f>IFERROR(AND(OR(AE1:AE213,$BK214)=TRUE,IF(SEARCH(AE$1,$A214)&gt;0,TRUE,FALSE)),"")</f>
        <v/>
      </c>
      <c r="AF214" s="17" t="b">
        <f>IFERROR(AND(OR(AF1:AG213,$BK214)=TRUE,IF(SEARCH(AF$1,$A214)&gt;0,TRUE,FALSE)),"")</f>
        <v>0</v>
      </c>
      <c r="AG214" s="17" t="str">
        <f>IFERROR(AND(OR(AG1:AG213,$BK214)=TRUE,IF(SEARCH(AG$1,$A214)&gt;0,TRUE,FALSE)),"")</f>
        <v/>
      </c>
      <c r="AH214" s="17" t="str">
        <f>IFERROR(AND(OR(AH1:AH213,$BK214)=TRUE,IF(SEARCH(AH$1,$A214)&gt;0,TRUE,FALSE)),"")</f>
        <v/>
      </c>
      <c r="AI214" s="17" t="b">
        <f>IFERROR(AND(OR(AI1:AL213,$BK214)=TRUE,IF(SEARCH(AI$1,$A214)&gt;0,TRUE,FALSE)),"")</f>
        <v>0</v>
      </c>
      <c r="AJ214" s="17" t="str">
        <f>IFERROR(AND(OR(AJ1:AL213,$BK214)=TRUE,IF(SEARCH(AJ$1,$A214)&gt;0,TRUE,FALSE)),"")</f>
        <v/>
      </c>
      <c r="AK214" s="17" t="str">
        <f>IFERROR(AND(OR(AK1:AL213,$BK214)=TRUE,IF(SEARCH(AK$1,$A214)&gt;0,TRUE,FALSE)),"")</f>
        <v/>
      </c>
      <c r="AL214" s="17" t="str">
        <f>IFERROR(AND(OR(AL1:AL213,$BK214)=TRUE,IF(SEARCH(AL$1,$A214)&gt;0,TRUE,FALSE)),"")</f>
        <v/>
      </c>
      <c r="AM214" s="17" t="str">
        <f>IFERROR(AND(OR(AM1:AO213,$BK214)=TRUE,IF(SEARCH(AM$1,$A214)&gt;0,TRUE,FALSE)),"")</f>
        <v/>
      </c>
      <c r="AN214" s="17" t="str">
        <f>IFERROR(AND(OR(AN1:AO213,$BK214)=TRUE,IF(SEARCH(AN$1,$A214)&gt;0,TRUE,FALSE)),"")</f>
        <v/>
      </c>
      <c r="AO214" s="17" t="str">
        <f>IFERROR(AND(OR(AO1:AO213,$BK214)=TRUE,IF(SEARCH(AO$1,$A214)&gt;0,TRUE,FALSE)),"")</f>
        <v/>
      </c>
      <c r="AP214" s="17" t="str">
        <f>IFERROR(AND(OR(AO1:AP213,$BK214)=TRUE,IF(SEARCH(AP$1,$A214)&gt;0,TRUE,FALSE)),"")</f>
        <v/>
      </c>
      <c r="AQ214" s="17" t="str">
        <f>IFERROR(AND(OR(AO1:AQ213,$BK214)=TRUE,IF(SEARCH(AQ$1,$A214)&gt;0,TRUE,FALSE)),"")</f>
        <v/>
      </c>
      <c r="AR214" s="17" t="str">
        <f>IFERROR(AND(OR(AO1:AR213,$BK214)=TRUE,IF(SEARCH(AR$1,$A214)&gt;0,TRUE,FALSE)),"")</f>
        <v/>
      </c>
      <c r="AS214" s="17" t="str">
        <f>IFERROR(AND(OR(AO1:AS213,$BK214)=TRUE,IF(SEARCH(AS$1,$A214)&gt;0,TRUE,FALSE)),"")</f>
        <v/>
      </c>
      <c r="AT214" s="17" t="str">
        <f>IFERROR(AND(OR(AO1:AT213,$BK214)=TRUE,IF(SEARCH(AT$1,$A214)&gt;0,TRUE,FALSE)),"")</f>
        <v/>
      </c>
      <c r="AU214" s="17" t="str">
        <f>IFERROR(AND(OR(AO1:AU213,$BK214)=TRUE,IF(SEARCH(AU$1,$A214)&gt;0,TRUE,FALSE)),"")</f>
        <v/>
      </c>
      <c r="AV214" s="17" t="str">
        <f>IFERROR(AND(OR(AO1:AV213,$BK214)=TRUE,IF(SEARCH(AV$1,$A214)&gt;0,TRUE,FALSE)),"")</f>
        <v/>
      </c>
      <c r="AW214" s="17" t="str">
        <f>IFERROR(AND(OR(AO1:AW213,$BK214)=TRUE,IF(SEARCH(AW$1,$A214)&gt;0,TRUE,FALSE)),"")</f>
        <v/>
      </c>
      <c r="AX214" s="17" t="str">
        <f>IFERROR(AND(OR(AO1:AX213,$BK214)=TRUE,IF(SEARCH(AX$1,$A214)&gt;0,TRUE,FALSE)),"")</f>
        <v/>
      </c>
      <c r="AY214" s="17" t="str">
        <f>IFERROR(AND(OR(AO1:AY213,$BK214)=TRUE,IF(SEARCH(AY$1,$A214)&gt;0,TRUE,FALSE)),"")</f>
        <v/>
      </c>
      <c r="AZ214" s="17" t="str">
        <f>IFERROR(AND(OR(AO1:AZ213,$BK214)=TRUE,IF(SEARCH(AZ$1,$A214)&gt;0,TRUE,FALSE)),"")</f>
        <v/>
      </c>
      <c r="BA214" s="17" t="str">
        <f>IFERROR(AND(OR(AO1:BA213,$BK214)=TRUE,IF(SEARCH(BA$1,$A214)&gt;0,TRUE,FALSE)),"")</f>
        <v/>
      </c>
      <c r="BB214" s="17" t="str">
        <f>IFERROR(AND(OR(AO1:BB213,$BK214)=TRUE,IF(SEARCH(BB$1,$A214)&gt;0,TRUE,FALSE)),"")</f>
        <v/>
      </c>
      <c r="BC214" s="17" t="str">
        <f>IFERROR(AND(OR(AO1:BC213,$BK214)=TRUE,IF(SEARCH(BC$1,$A214)&gt;0,TRUE,FALSE)),"")</f>
        <v/>
      </c>
      <c r="BD214" s="17" t="str">
        <f>IFERROR(AND(OR(AO1:BD213,$BK214)=TRUE,IF(SEARCH(BD$1,$A214)&gt;0,TRUE,FALSE)),"")</f>
        <v/>
      </c>
      <c r="BE214" s="17" t="str">
        <f>IFERROR(AND(OR(AO1:BE213,$BK214)=TRUE,IF(SEARCH(BE$1,$A214)&gt;0,TRUE,FALSE)),"")</f>
        <v/>
      </c>
      <c r="BF214" s="17" t="str">
        <f>IFERROR(AND(OR(AO1:BF213,$BK214)=TRUE,IF(SEARCH(BF$1,$A214)&gt;0,TRUE,FALSE)),"")</f>
        <v/>
      </c>
      <c r="BG214" s="17" t="str">
        <f>IFERROR(AND(OR(AO1:BG213,$BK214)=TRUE,IF(SEARCH(BG$1,$A214)&gt;0,TRUE,FALSE)),"")</f>
        <v/>
      </c>
      <c r="BH214" s="17" t="str">
        <f>IFERROR(AND(OR(AO1:BH213,$BK214)=TRUE,IF(SEARCH(BH$1,$A214)&gt;0,TRUE,FALSE)),"")</f>
        <v/>
      </c>
      <c r="BI214" s="17">
        <f t="shared" si="15"/>
        <v>0</v>
      </c>
      <c r="BJ214" s="17" t="b">
        <f t="shared" si="16"/>
        <v>0</v>
      </c>
      <c r="BK214" s="17" t="b">
        <f t="shared" si="17"/>
        <v>0</v>
      </c>
      <c r="BL214" s="17" t="b">
        <f t="shared" si="18"/>
        <v>0</v>
      </c>
      <c r="BM214" s="17" t="b">
        <f>IF(D214&gt;INDEX('Overview (RESPONSES REQUIRED)'!$F$60:$F$63,MATCH(E214,'Overview (RESPONSES REQUIRED)'!$B$60:$B$63,0)),FALSE,TRUE)</f>
        <v>0</v>
      </c>
      <c r="BN214" s="17" t="b">
        <f>IF(INDEX('Overview (RESPONSES REQUIRED)'!$D$60:$D$63,MATCH(E214,'Overview (RESPONSES REQUIRED)'!$B$60:$B$63,0)) = "Y", TRUE, FALSE)</f>
        <v>0</v>
      </c>
      <c r="BO214" s="17" t="str">
        <f t="shared" si="19"/>
        <v>N</v>
      </c>
    </row>
    <row r="215" spans="1:67" ht="15" x14ac:dyDescent="0.15">
      <c r="A215" s="17" t="s">
        <v>2638</v>
      </c>
      <c r="B215" s="17">
        <v>2</v>
      </c>
      <c r="C215" s="17">
        <v>2</v>
      </c>
      <c r="D215" s="17">
        <v>6</v>
      </c>
      <c r="E215" s="17" t="s">
        <v>2458</v>
      </c>
      <c r="F215" s="17" t="str">
        <f>IF('ENDC-NRCA'!S218="Y", "Y", IF('ENDC-NRCA'!S218="N", "N", 0))</f>
        <v>N</v>
      </c>
      <c r="G215" s="17" t="str">
        <f>IFERROR(AND(OR(G1:H214,$BK215)=TRUE,IF(SEARCH(G$1,$A215)&gt;0,TRUE,FALSE)),"")</f>
        <v/>
      </c>
      <c r="H215" s="17" t="str">
        <f>IFERROR(AND(OR(H1:H214,$BK215)=TRUE,IF(SEARCH(H$1,$A215)&gt;0,TRUE,FALSE)),"")</f>
        <v/>
      </c>
      <c r="I215" s="17" t="b">
        <f>IFERROR(AND(OR(I1:L214,$BK215)=TRUE,IF(SEARCH(I$1,$A215)&gt;0,TRUE,FALSE)),"")</f>
        <v>0</v>
      </c>
      <c r="J215" s="17" t="str">
        <f>IFERROR(AND(OR(J1:L214,$BK215)=TRUE,IF(SEARCH(J$1,$A215)&gt;0,TRUE,FALSE)),"")</f>
        <v/>
      </c>
      <c r="K215" s="17" t="str">
        <f>IFERROR(AND(OR(K1:L214,$BK215)=TRUE,IF(SEARCH(K$1,$A215)&gt;0,TRUE,FALSE)),"")</f>
        <v/>
      </c>
      <c r="L215" s="17" t="str">
        <f>IFERROR(AND(OR(L1:L214,$BK215)=TRUE,IF(SEARCH(L$1,$A215)&gt;0,TRUE,FALSE)),"")</f>
        <v/>
      </c>
      <c r="M215" s="17" t="str">
        <f>IFERROR(AND(OR(M1:M214,$BK215)=TRUE,IF(SEARCH(M$1,$A215)&gt;0,TRUE,FALSE)),"")</f>
        <v/>
      </c>
      <c r="N215" s="17" t="str">
        <f>IFERROR(AND(OR(N1:Q214,$BK215)=TRUE,IF(SEARCH(N$1,$A215)&gt;0,TRUE,FALSE)),"")</f>
        <v/>
      </c>
      <c r="O215" s="17" t="b">
        <f>IFERROR(AND(OR(O1:Q214,$BK215)=TRUE,IF(SEARCH(O$1,$A215)&gt;0,TRUE,FALSE)),"")</f>
        <v>0</v>
      </c>
      <c r="P215" s="17" t="str">
        <f>IFERROR(AND(OR(P1:Q214,$BK215)=TRUE,IF(SEARCH(P$1,$A215)&gt;0,TRUE,FALSE)),"")</f>
        <v/>
      </c>
      <c r="Q215" s="17" t="str">
        <f>IFERROR(AND(OR(Q1:Q214,$BK215)=TRUE,IF(SEARCH(Q$1,$A215)&gt;0,TRUE,FALSE)),"")</f>
        <v/>
      </c>
      <c r="R215" s="17" t="b">
        <f>IFERROR(AND(OR(R1:S214,$BK215)=TRUE,IF(SEARCH(R$1,$A215)&gt;0,TRUE,FALSE)),"")</f>
        <v>0</v>
      </c>
      <c r="S215" s="17" t="str">
        <f>IFERROR(AND(OR(S1:S214,$BK215)=TRUE,IF(SEARCH(S$1,$A215)&gt;0,TRUE,FALSE)),"")</f>
        <v/>
      </c>
      <c r="T215" s="17" t="str">
        <f>IFERROR(AND(OR(T1:T214,$BK215)=TRUE,IF(SEARCH(T$1,$A215)&gt;0,TRUE,FALSE)),"")</f>
        <v/>
      </c>
      <c r="U215" s="17" t="str">
        <f>IFERROR(AND(OR(U1:V214,$BK215)=TRUE,IF(SEARCH(U$1,$A215)&gt;0,TRUE,FALSE)),"")</f>
        <v/>
      </c>
      <c r="V215" s="17" t="str">
        <f>IFERROR(AND(OR(V1:V214,$BK215)=TRUE,IF(SEARCH(V$1,$A215)&gt;0,TRUE,FALSE)),"")</f>
        <v/>
      </c>
      <c r="W215" s="17" t="str">
        <f>IFERROR(AND(OR(W1:Z214,$BK215)=TRUE,IF(SEARCH(W$1,$A215)&gt;0,TRUE,FALSE)),"")</f>
        <v/>
      </c>
      <c r="X215" s="17" t="str">
        <f>IFERROR(AND(OR(X1:Z214,$BK215)=TRUE,IF(SEARCH(X$1,$A215)&gt;0,TRUE,FALSE)),"")</f>
        <v/>
      </c>
      <c r="Y215" s="17" t="str">
        <f>IFERROR(AND(OR(Y1:Z214,$BK215)=TRUE,IF(SEARCH(Y$1,$A215)&gt;0,TRUE,FALSE)),"")</f>
        <v/>
      </c>
      <c r="Z215" s="17" t="str">
        <f>IFERROR(AND(OR(Z1:Z214,$BK215)=TRUE,IF(SEARCH(Z$1,$A215)&gt;0,TRUE,FALSE)),"")</f>
        <v/>
      </c>
      <c r="AA215" s="17" t="str">
        <f>IFERROR(AND(OR(AA1:AA214,$BK215)=TRUE,IF(SEARCH(AA$1,$A215)&gt;0,TRUE,FALSE)),"")</f>
        <v/>
      </c>
      <c r="AB215" s="17" t="str">
        <f>IFERROR(AND(OR(AB1:AE214,$BK215)=TRUE,IF(SEARCH(AB$1,$A215)&gt;0,TRUE,FALSE)),"")</f>
        <v/>
      </c>
      <c r="AC215" s="17" t="str">
        <f>IFERROR(AND(OR(AC1:AE214,$BK215)=TRUE,IF(SEARCH(AC$1,$A215)&gt;0,TRUE,FALSE)),"")</f>
        <v/>
      </c>
      <c r="AD215" s="17" t="str">
        <f>IFERROR(AND(OR(AD1:AE214,$BK215)=TRUE,IF(SEARCH(AD$1,$A215)&gt;0,TRUE,FALSE)),"")</f>
        <v/>
      </c>
      <c r="AE215" s="17" t="str">
        <f>IFERROR(AND(OR(AE1:AE214,$BK215)=TRUE,IF(SEARCH(AE$1,$A215)&gt;0,TRUE,FALSE)),"")</f>
        <v/>
      </c>
      <c r="AF215" s="17" t="b">
        <f>IFERROR(AND(OR(AF1:AG214,$BK215)=TRUE,IF(SEARCH(AF$1,$A215)&gt;0,TRUE,FALSE)),"")</f>
        <v>0</v>
      </c>
      <c r="AG215" s="17" t="str">
        <f>IFERROR(AND(OR(AG1:AG214,$BK215)=TRUE,IF(SEARCH(AG$1,$A215)&gt;0,TRUE,FALSE)),"")</f>
        <v/>
      </c>
      <c r="AH215" s="17" t="str">
        <f>IFERROR(AND(OR(AH1:AH214,$BK215)=TRUE,IF(SEARCH(AH$1,$A215)&gt;0,TRUE,FALSE)),"")</f>
        <v/>
      </c>
      <c r="AI215" s="17" t="b">
        <f>IFERROR(AND(OR(AI1:AL214,$BK215)=TRUE,IF(SEARCH(AI$1,$A215)&gt;0,TRUE,FALSE)),"")</f>
        <v>0</v>
      </c>
      <c r="AJ215" s="17" t="str">
        <f>IFERROR(AND(OR(AJ1:AL214,$BK215)=TRUE,IF(SEARCH(AJ$1,$A215)&gt;0,TRUE,FALSE)),"")</f>
        <v/>
      </c>
      <c r="AK215" s="17" t="str">
        <f>IFERROR(AND(OR(AK1:AL214,$BK215)=TRUE,IF(SEARCH(AK$1,$A215)&gt;0,TRUE,FALSE)),"")</f>
        <v/>
      </c>
      <c r="AL215" s="17" t="str">
        <f>IFERROR(AND(OR(AL1:AL214,$BK215)=TRUE,IF(SEARCH(AL$1,$A215)&gt;0,TRUE,FALSE)),"")</f>
        <v/>
      </c>
      <c r="AM215" s="17" t="str">
        <f>IFERROR(AND(OR(AM1:AO214,$BK215)=TRUE,IF(SEARCH(AM$1,$A215)&gt;0,TRUE,FALSE)),"")</f>
        <v/>
      </c>
      <c r="AN215" s="17" t="str">
        <f>IFERROR(AND(OR(AN1:AO214,$BK215)=TRUE,IF(SEARCH(AN$1,$A215)&gt;0,TRUE,FALSE)),"")</f>
        <v/>
      </c>
      <c r="AO215" s="17" t="str">
        <f>IFERROR(AND(OR(AO1:AO214,$BK215)=TRUE,IF(SEARCH(AO$1,$A215)&gt;0,TRUE,FALSE)),"")</f>
        <v/>
      </c>
      <c r="AP215" s="17" t="str">
        <f>IFERROR(AND(OR(AO1:AP214,$BK215)=TRUE,IF(SEARCH(AP$1,$A215)&gt;0,TRUE,FALSE)),"")</f>
        <v/>
      </c>
      <c r="AQ215" s="17" t="str">
        <f>IFERROR(AND(OR(AO1:AQ214,$BK215)=TRUE,IF(SEARCH(AQ$1,$A215)&gt;0,TRUE,FALSE)),"")</f>
        <v/>
      </c>
      <c r="AR215" s="17" t="str">
        <f>IFERROR(AND(OR(AO1:AR214,$BK215)=TRUE,IF(SEARCH(AR$1,$A215)&gt;0,TRUE,FALSE)),"")</f>
        <v/>
      </c>
      <c r="AS215" s="17" t="str">
        <f>IFERROR(AND(OR(AO1:AS214,$BK215)=TRUE,IF(SEARCH(AS$1,$A215)&gt;0,TRUE,FALSE)),"")</f>
        <v/>
      </c>
      <c r="AT215" s="17" t="str">
        <f>IFERROR(AND(OR(AO1:AT214,$BK215)=TRUE,IF(SEARCH(AT$1,$A215)&gt;0,TRUE,FALSE)),"")</f>
        <v/>
      </c>
      <c r="AU215" s="17" t="str">
        <f>IFERROR(AND(OR(AO1:AU214,$BK215)=TRUE,IF(SEARCH(AU$1,$A215)&gt;0,TRUE,FALSE)),"")</f>
        <v/>
      </c>
      <c r="AV215" s="17" t="str">
        <f>IFERROR(AND(OR(AO1:AV214,$BK215)=TRUE,IF(SEARCH(AV$1,$A215)&gt;0,TRUE,FALSE)),"")</f>
        <v/>
      </c>
      <c r="AW215" s="17" t="str">
        <f>IFERROR(AND(OR(AO1:AW214,$BK215)=TRUE,IF(SEARCH(AW$1,$A215)&gt;0,TRUE,FALSE)),"")</f>
        <v/>
      </c>
      <c r="AX215" s="17" t="str">
        <f>IFERROR(AND(OR(AO1:AX214,$BK215)=TRUE,IF(SEARCH(AX$1,$A215)&gt;0,TRUE,FALSE)),"")</f>
        <v/>
      </c>
      <c r="AY215" s="17" t="str">
        <f>IFERROR(AND(OR(AO1:AY214,$BK215)=TRUE,IF(SEARCH(AY$1,$A215)&gt;0,TRUE,FALSE)),"")</f>
        <v/>
      </c>
      <c r="AZ215" s="17" t="str">
        <f>IFERROR(AND(OR(AO1:AZ214,$BK215)=TRUE,IF(SEARCH(AZ$1,$A215)&gt;0,TRUE,FALSE)),"")</f>
        <v/>
      </c>
      <c r="BA215" s="17" t="str">
        <f>IFERROR(AND(OR(AO1:BA214,$BK215)=TRUE,IF(SEARCH(BA$1,$A215)&gt;0,TRUE,FALSE)),"")</f>
        <v/>
      </c>
      <c r="BB215" s="17" t="str">
        <f>IFERROR(AND(OR(AO1:BB214,$BK215)=TRUE,IF(SEARCH(BB$1,$A215)&gt;0,TRUE,FALSE)),"")</f>
        <v/>
      </c>
      <c r="BC215" s="17" t="str">
        <f>IFERROR(AND(OR(AO1:BC214,$BK215)=TRUE,IF(SEARCH(BC$1,$A215)&gt;0,TRUE,FALSE)),"")</f>
        <v/>
      </c>
      <c r="BD215" s="17" t="str">
        <f>IFERROR(AND(OR(AO1:BD214,$BK215)=TRUE,IF(SEARCH(BD$1,$A215)&gt;0,TRUE,FALSE)),"")</f>
        <v/>
      </c>
      <c r="BE215" s="17" t="str">
        <f>IFERROR(AND(OR(AO1:BE214,$BK215)=TRUE,IF(SEARCH(BE$1,$A215)&gt;0,TRUE,FALSE)),"")</f>
        <v/>
      </c>
      <c r="BF215" s="17" t="str">
        <f>IFERROR(AND(OR(AO1:BF214,$BK215)=TRUE,IF(SEARCH(BF$1,$A215)&gt;0,TRUE,FALSE)),"")</f>
        <v/>
      </c>
      <c r="BG215" s="17" t="str">
        <f>IFERROR(AND(OR(AO1:BG214,$BK215)=TRUE,IF(SEARCH(BG$1,$A215)&gt;0,TRUE,FALSE)),"")</f>
        <v/>
      </c>
      <c r="BH215" s="17" t="str">
        <f>IFERROR(AND(OR(AO1:BH214,$BK215)=TRUE,IF(SEARCH(BH$1,$A215)&gt;0,TRUE,FALSE)),"")</f>
        <v/>
      </c>
      <c r="BI215" s="17">
        <f t="shared" si="15"/>
        <v>0</v>
      </c>
      <c r="BJ215" s="17" t="b">
        <f t="shared" si="16"/>
        <v>0</v>
      </c>
      <c r="BK215" s="17" t="b">
        <f t="shared" si="17"/>
        <v>0</v>
      </c>
      <c r="BL215" s="17" t="b">
        <f t="shared" si="18"/>
        <v>0</v>
      </c>
      <c r="BM215" s="17" t="b">
        <f>IF(D215&gt;INDEX('Overview (RESPONSES REQUIRED)'!$F$60:$F$63,MATCH(E215,'Overview (RESPONSES REQUIRED)'!$B$60:$B$63,0)),FALSE,TRUE)</f>
        <v>0</v>
      </c>
      <c r="BN215" s="17" t="b">
        <f>IF(INDEX('Overview (RESPONSES REQUIRED)'!$D$60:$D$63,MATCH(E215,'Overview (RESPONSES REQUIRED)'!$B$60:$B$63,0)) = "Y", TRUE, FALSE)</f>
        <v>0</v>
      </c>
      <c r="BO215" s="17" t="str">
        <f t="shared" si="19"/>
        <v>N</v>
      </c>
    </row>
    <row r="216" spans="1:67" ht="15" x14ac:dyDescent="0.15">
      <c r="A216" s="17" t="s">
        <v>2639</v>
      </c>
      <c r="B216" s="17">
        <v>2</v>
      </c>
      <c r="C216" s="17">
        <v>2</v>
      </c>
      <c r="D216" s="17">
        <v>4</v>
      </c>
      <c r="E216" s="17" t="s">
        <v>2424</v>
      </c>
      <c r="F216" s="17" t="str">
        <f>IF('ENDC-NRCA'!S219="Y", "Y", IF('ENDC-NRCA'!S219="N", "N", 0))</f>
        <v>N</v>
      </c>
      <c r="G216" s="17" t="b">
        <f>IFERROR(AND(OR(G1:H215,$BK216)=TRUE,IF(SEARCH(G$1,$A216)&gt;0,TRUE,FALSE)),"")</f>
        <v>0</v>
      </c>
      <c r="H216" s="17" t="str">
        <f>IFERROR(AND(OR(H1:H215,$BK216)=TRUE,IF(SEARCH(H$1,$A216)&gt;0,TRUE,FALSE)),"")</f>
        <v/>
      </c>
      <c r="I216" s="17" t="b">
        <f>IFERROR(AND(OR(I1:L215,$BK216)=TRUE,IF(SEARCH(I$1,$A216)&gt;0,TRUE,FALSE)),"")</f>
        <v>0</v>
      </c>
      <c r="J216" s="17" t="str">
        <f>IFERROR(AND(OR(J1:L215,$BK216)=TRUE,IF(SEARCH(J$1,$A216)&gt;0,TRUE,FALSE)),"")</f>
        <v/>
      </c>
      <c r="K216" s="17" t="str">
        <f>IFERROR(AND(OR(K1:L215,$BK216)=TRUE,IF(SEARCH(K$1,$A216)&gt;0,TRUE,FALSE)),"")</f>
        <v/>
      </c>
      <c r="L216" s="17" t="str">
        <f>IFERROR(AND(OR(L1:L215,$BK216)=TRUE,IF(SEARCH(L$1,$A216)&gt;0,TRUE,FALSE)),"")</f>
        <v/>
      </c>
      <c r="M216" s="17" t="b">
        <f>IFERROR(AND(OR(M1:M215,$BK216)=TRUE,IF(SEARCH(M$1,$A216)&gt;0,TRUE,FALSE)),"")</f>
        <v>0</v>
      </c>
      <c r="N216" s="17" t="str">
        <f>IFERROR(AND(OR(N1:Q215,$BK216)=TRUE,IF(SEARCH(N$1,$A216)&gt;0,TRUE,FALSE)),"")</f>
        <v/>
      </c>
      <c r="O216" s="17" t="str">
        <f>IFERROR(AND(OR(O1:Q215,$BK216)=TRUE,IF(SEARCH(O$1,$A216)&gt;0,TRUE,FALSE)),"")</f>
        <v/>
      </c>
      <c r="P216" s="17" t="str">
        <f>IFERROR(AND(OR(P1:Q215,$BK216)=TRUE,IF(SEARCH(P$1,$A216)&gt;0,TRUE,FALSE)),"")</f>
        <v/>
      </c>
      <c r="Q216" s="17" t="str">
        <f>IFERROR(AND(OR(Q1:Q215,$BK216)=TRUE,IF(SEARCH(Q$1,$A216)&gt;0,TRUE,FALSE)),"")</f>
        <v/>
      </c>
      <c r="R216" s="17" t="str">
        <f>IFERROR(AND(OR(R1:S215,$BK216)=TRUE,IF(SEARCH(R$1,$A216)&gt;0,TRUE,FALSE)),"")</f>
        <v/>
      </c>
      <c r="S216" s="17" t="str">
        <f>IFERROR(AND(OR(S1:S215,$BK216)=TRUE,IF(SEARCH(S$1,$A216)&gt;0,TRUE,FALSE)),"")</f>
        <v/>
      </c>
      <c r="T216" s="17" t="str">
        <f>IFERROR(AND(OR(T1:T215,$BK216)=TRUE,IF(SEARCH(T$1,$A216)&gt;0,TRUE,FALSE)),"")</f>
        <v/>
      </c>
      <c r="U216" s="17" t="str">
        <f>IFERROR(AND(OR(U1:V215,$BK216)=TRUE,IF(SEARCH(U$1,$A216)&gt;0,TRUE,FALSE)),"")</f>
        <v/>
      </c>
      <c r="V216" s="17" t="str">
        <f>IFERROR(AND(OR(V1:V215,$BK216)=TRUE,IF(SEARCH(V$1,$A216)&gt;0,TRUE,FALSE)),"")</f>
        <v/>
      </c>
      <c r="W216" s="17" t="str">
        <f>IFERROR(AND(OR(W1:Z215,$BK216)=TRUE,IF(SEARCH(W$1,$A216)&gt;0,TRUE,FALSE)),"")</f>
        <v/>
      </c>
      <c r="X216" s="17" t="str">
        <f>IFERROR(AND(OR(X1:Z215,$BK216)=TRUE,IF(SEARCH(X$1,$A216)&gt;0,TRUE,FALSE)),"")</f>
        <v/>
      </c>
      <c r="Y216" s="17" t="str">
        <f>IFERROR(AND(OR(Y1:Z215,$BK216)=TRUE,IF(SEARCH(Y$1,$A216)&gt;0,TRUE,FALSE)),"")</f>
        <v/>
      </c>
      <c r="Z216" s="17" t="str">
        <f>IFERROR(AND(OR(Z1:Z215,$BK216)=TRUE,IF(SEARCH(Z$1,$A216)&gt;0,TRUE,FALSE)),"")</f>
        <v/>
      </c>
      <c r="AA216" s="17" t="b">
        <f>IFERROR(AND(OR(AA1:AA215,$BK216)=TRUE,IF(SEARCH(AA$1,$A216)&gt;0,TRUE,FALSE)),"")</f>
        <v>0</v>
      </c>
      <c r="AB216" s="17" t="str">
        <f>IFERROR(AND(OR(AB1:AE215,$BK216)=TRUE,IF(SEARCH(AB$1,$A216)&gt;0,TRUE,FALSE)),"")</f>
        <v/>
      </c>
      <c r="AC216" s="17" t="str">
        <f>IFERROR(AND(OR(AC1:AE215,$BK216)=TRUE,IF(SEARCH(AC$1,$A216)&gt;0,TRUE,FALSE)),"")</f>
        <v/>
      </c>
      <c r="AD216" s="17" t="str">
        <f>IFERROR(AND(OR(AD1:AE215,$BK216)=TRUE,IF(SEARCH(AD$1,$A216)&gt;0,TRUE,FALSE)),"")</f>
        <v/>
      </c>
      <c r="AE216" s="17" t="str">
        <f>IFERROR(AND(OR(AE1:AE215,$BK216)=TRUE,IF(SEARCH(AE$1,$A216)&gt;0,TRUE,FALSE)),"")</f>
        <v/>
      </c>
      <c r="AF216" s="17" t="str">
        <f>IFERROR(AND(OR(AF1:AG215,$BK216)=TRUE,IF(SEARCH(AF$1,$A216)&gt;0,TRUE,FALSE)),"")</f>
        <v/>
      </c>
      <c r="AG216" s="17" t="str">
        <f>IFERROR(AND(OR(AG1:AG215,$BK216)=TRUE,IF(SEARCH(AG$1,$A216)&gt;0,TRUE,FALSE)),"")</f>
        <v/>
      </c>
      <c r="AH216" s="17" t="str">
        <f>IFERROR(AND(OR(AH1:AH215,$BK216)=TRUE,IF(SEARCH(AH$1,$A216)&gt;0,TRUE,FALSE)),"")</f>
        <v/>
      </c>
      <c r="AI216" s="17" t="b">
        <f>IFERROR(AND(OR(AI1:AL215,$BK216)=TRUE,IF(SEARCH(AI$1,$A216)&gt;0,TRUE,FALSE)),"")</f>
        <v>0</v>
      </c>
      <c r="AJ216" s="17" t="str">
        <f>IFERROR(AND(OR(AJ1:AL215,$BK216)=TRUE,IF(SEARCH(AJ$1,$A216)&gt;0,TRUE,FALSE)),"")</f>
        <v/>
      </c>
      <c r="AK216" s="17" t="str">
        <f>IFERROR(AND(OR(AK1:AL215,$BK216)=TRUE,IF(SEARCH(AK$1,$A216)&gt;0,TRUE,FALSE)),"")</f>
        <v/>
      </c>
      <c r="AL216" s="17" t="str">
        <f>IFERROR(AND(OR(AL1:AL215,$BK216)=TRUE,IF(SEARCH(AL$1,$A216)&gt;0,TRUE,FALSE)),"")</f>
        <v/>
      </c>
      <c r="AM216" s="17" t="str">
        <f>IFERROR(AND(OR(AM1:AO215,$BK216)=TRUE,IF(SEARCH(AM$1,$A216)&gt;0,TRUE,FALSE)),"")</f>
        <v/>
      </c>
      <c r="AN216" s="17" t="str">
        <f>IFERROR(AND(OR(AN1:AO215,$BK216)=TRUE,IF(SEARCH(AN$1,$A216)&gt;0,TRUE,FALSE)),"")</f>
        <v/>
      </c>
      <c r="AO216" s="17" t="str">
        <f>IFERROR(AND(OR(AO1:AO215,$BK216)=TRUE,IF(SEARCH(AO$1,$A216)&gt;0,TRUE,FALSE)),"")</f>
        <v/>
      </c>
      <c r="AP216" s="17" t="str">
        <f>IFERROR(AND(OR(AO1:AP215,$BK216)=TRUE,IF(SEARCH(AP$1,$A216)&gt;0,TRUE,FALSE)),"")</f>
        <v/>
      </c>
      <c r="AQ216" s="17" t="str">
        <f>IFERROR(AND(OR(AO1:AQ215,$BK216)=TRUE,IF(SEARCH(AQ$1,$A216)&gt;0,TRUE,FALSE)),"")</f>
        <v/>
      </c>
      <c r="AR216" s="17" t="str">
        <f>IFERROR(AND(OR(AO1:AR215,$BK216)=TRUE,IF(SEARCH(AR$1,$A216)&gt;0,TRUE,FALSE)),"")</f>
        <v/>
      </c>
      <c r="AS216" s="17" t="str">
        <f>IFERROR(AND(OR(AO1:AS215,$BK216)=TRUE,IF(SEARCH(AS$1,$A216)&gt;0,TRUE,FALSE)),"")</f>
        <v/>
      </c>
      <c r="AT216" s="17" t="str">
        <f>IFERROR(AND(OR(AO1:AT215,$BK216)=TRUE,IF(SEARCH(AT$1,$A216)&gt;0,TRUE,FALSE)),"")</f>
        <v/>
      </c>
      <c r="AU216" s="17" t="str">
        <f>IFERROR(AND(OR(AO1:AU215,$BK216)=TRUE,IF(SEARCH(AU$1,$A216)&gt;0,TRUE,FALSE)),"")</f>
        <v/>
      </c>
      <c r="AV216" s="17" t="str">
        <f>IFERROR(AND(OR(AO1:AV215,$BK216)=TRUE,IF(SEARCH(AV$1,$A216)&gt;0,TRUE,FALSE)),"")</f>
        <v/>
      </c>
      <c r="AW216" s="17" t="str">
        <f>IFERROR(AND(OR(AO1:AW215,$BK216)=TRUE,IF(SEARCH(AW$1,$A216)&gt;0,TRUE,FALSE)),"")</f>
        <v/>
      </c>
      <c r="AX216" s="17" t="str">
        <f>IFERROR(AND(OR(AO1:AX215,$BK216)=TRUE,IF(SEARCH(AX$1,$A216)&gt;0,TRUE,FALSE)),"")</f>
        <v/>
      </c>
      <c r="AY216" s="17" t="str">
        <f>IFERROR(AND(OR(AO1:AY215,$BK216)=TRUE,IF(SEARCH(AY$1,$A216)&gt;0,TRUE,FALSE)),"")</f>
        <v/>
      </c>
      <c r="AZ216" s="17" t="str">
        <f>IFERROR(AND(OR(AO1:AZ215,$BK216)=TRUE,IF(SEARCH(AZ$1,$A216)&gt;0,TRUE,FALSE)),"")</f>
        <v/>
      </c>
      <c r="BA216" s="17" t="str">
        <f>IFERROR(AND(OR(AO1:BA215,$BK216)=TRUE,IF(SEARCH(BA$1,$A216)&gt;0,TRUE,FALSE)),"")</f>
        <v/>
      </c>
      <c r="BB216" s="17" t="str">
        <f>IFERROR(AND(OR(AO1:BB215,$BK216)=TRUE,IF(SEARCH(BB$1,$A216)&gt;0,TRUE,FALSE)),"")</f>
        <v/>
      </c>
      <c r="BC216" s="17" t="str">
        <f>IFERROR(AND(OR(AO1:BC215,$BK216)=TRUE,IF(SEARCH(BC$1,$A216)&gt;0,TRUE,FALSE)),"")</f>
        <v/>
      </c>
      <c r="BD216" s="17" t="str">
        <f>IFERROR(AND(OR(AO1:BD215,$BK216)=TRUE,IF(SEARCH(BD$1,$A216)&gt;0,TRUE,FALSE)),"")</f>
        <v/>
      </c>
      <c r="BE216" s="17" t="str">
        <f>IFERROR(AND(OR(AO1:BE215,$BK216)=TRUE,IF(SEARCH(BE$1,$A216)&gt;0,TRUE,FALSE)),"")</f>
        <v/>
      </c>
      <c r="BF216" s="17" t="str">
        <f>IFERROR(AND(OR(AO1:BF215,$BK216)=TRUE,IF(SEARCH(BF$1,$A216)&gt;0,TRUE,FALSE)),"")</f>
        <v/>
      </c>
      <c r="BG216" s="17" t="str">
        <f>IFERROR(AND(OR(AO1:BG215,$BK216)=TRUE,IF(SEARCH(BG$1,$A216)&gt;0,TRUE,FALSE)),"")</f>
        <v/>
      </c>
      <c r="BH216" s="17" t="str">
        <f>IFERROR(AND(OR(AO1:BH215,$BK216)=TRUE,IF(SEARCH(BH$1,$A216)&gt;0,TRUE,FALSE)),"")</f>
        <v/>
      </c>
      <c r="BI216" s="17">
        <f t="shared" si="15"/>
        <v>0</v>
      </c>
      <c r="BJ216" s="17" t="b">
        <f t="shared" si="16"/>
        <v>0</v>
      </c>
      <c r="BK216" s="17" t="b">
        <f t="shared" si="17"/>
        <v>0</v>
      </c>
      <c r="BL216" s="17" t="b">
        <f t="shared" si="18"/>
        <v>0</v>
      </c>
      <c r="BM216" s="17" t="b">
        <f>IF(D216&gt;INDEX('Overview (RESPONSES REQUIRED)'!$F$60:$F$63,MATCH(E216,'Overview (RESPONSES REQUIRED)'!$B$60:$B$63,0)),FALSE,TRUE)</f>
        <v>0</v>
      </c>
      <c r="BN216" s="17" t="b">
        <f>IF(INDEX('Overview (RESPONSES REQUIRED)'!$D$60:$D$63,MATCH(E216,'Overview (RESPONSES REQUIRED)'!$B$60:$B$63,0)) = "Y", TRUE, FALSE)</f>
        <v>0</v>
      </c>
      <c r="BO216" s="17" t="str">
        <f t="shared" si="19"/>
        <v>N</v>
      </c>
    </row>
    <row r="217" spans="1:67" ht="15" x14ac:dyDescent="0.15">
      <c r="A217" s="17" t="s">
        <v>2640</v>
      </c>
      <c r="B217" s="17">
        <v>2</v>
      </c>
      <c r="C217" s="17">
        <v>2</v>
      </c>
      <c r="D217" s="17">
        <v>4</v>
      </c>
      <c r="E217" s="17" t="s">
        <v>2424</v>
      </c>
      <c r="F217" s="17" t="str">
        <f>IF('ENDC-NRCA'!S220="Y", "Y", IF('ENDC-NRCA'!S220="N", "N", 0))</f>
        <v>N</v>
      </c>
      <c r="G217" s="17" t="b">
        <f>IFERROR(AND(OR(G1:H216,$BK217)=TRUE,IF(SEARCH(G$1,$A217)&gt;0,TRUE,FALSE)),"")</f>
        <v>0</v>
      </c>
      <c r="H217" s="17" t="str">
        <f>IFERROR(AND(OR(H1:H216,$BK217)=TRUE,IF(SEARCH(H$1,$A217)&gt;0,TRUE,FALSE)),"")</f>
        <v/>
      </c>
      <c r="I217" s="17" t="str">
        <f>IFERROR(AND(OR(I1:L216,$BK217)=TRUE,IF(SEARCH(I$1,$A217)&gt;0,TRUE,FALSE)),"")</f>
        <v/>
      </c>
      <c r="J217" s="17" t="str">
        <f>IFERROR(AND(OR(J1:L216,$BK217)=TRUE,IF(SEARCH(J$1,$A217)&gt;0,TRUE,FALSE)),"")</f>
        <v/>
      </c>
      <c r="K217" s="17" t="str">
        <f>IFERROR(AND(OR(K1:L216,$BK217)=TRUE,IF(SEARCH(K$1,$A217)&gt;0,TRUE,FALSE)),"")</f>
        <v/>
      </c>
      <c r="L217" s="17" t="str">
        <f>IFERROR(AND(OR(L1:L216,$BK217)=TRUE,IF(SEARCH(L$1,$A217)&gt;0,TRUE,FALSE)),"")</f>
        <v/>
      </c>
      <c r="M217" s="17" t="b">
        <f>IFERROR(AND(OR(M1:M216,$BK217)=TRUE,IF(SEARCH(M$1,$A217)&gt;0,TRUE,FALSE)),"")</f>
        <v>0</v>
      </c>
      <c r="N217" s="17" t="b">
        <f>IFERROR(AND(OR(N1:Q216,$BK217)=TRUE,IF(SEARCH(N$1,$A217)&gt;0,TRUE,FALSE)),"")</f>
        <v>0</v>
      </c>
      <c r="O217" s="17" t="str">
        <f>IFERROR(AND(OR(O1:Q216,$BK217)=TRUE,IF(SEARCH(O$1,$A217)&gt;0,TRUE,FALSE)),"")</f>
        <v/>
      </c>
      <c r="P217" s="17" t="str">
        <f>IFERROR(AND(OR(P1:Q216,$BK217)=TRUE,IF(SEARCH(P$1,$A217)&gt;0,TRUE,FALSE)),"")</f>
        <v/>
      </c>
      <c r="Q217" s="17" t="str">
        <f>IFERROR(AND(OR(Q1:Q216,$BK217)=TRUE,IF(SEARCH(Q$1,$A217)&gt;0,TRUE,FALSE)),"")</f>
        <v/>
      </c>
      <c r="R217" s="17" t="str">
        <f>IFERROR(AND(OR(R1:S216,$BK217)=TRUE,IF(SEARCH(R$1,$A217)&gt;0,TRUE,FALSE)),"")</f>
        <v/>
      </c>
      <c r="S217" s="17" t="str">
        <f>IFERROR(AND(OR(S1:S216,$BK217)=TRUE,IF(SEARCH(S$1,$A217)&gt;0,TRUE,FALSE)),"")</f>
        <v/>
      </c>
      <c r="T217" s="17" t="str">
        <f>IFERROR(AND(OR(T1:T216,$BK217)=TRUE,IF(SEARCH(T$1,$A217)&gt;0,TRUE,FALSE)),"")</f>
        <v/>
      </c>
      <c r="U217" s="17" t="str">
        <f>IFERROR(AND(OR(U1:V216,$BK217)=TRUE,IF(SEARCH(U$1,$A217)&gt;0,TRUE,FALSE)),"")</f>
        <v/>
      </c>
      <c r="V217" s="17" t="str">
        <f>IFERROR(AND(OR(V1:V216,$BK217)=TRUE,IF(SEARCH(V$1,$A217)&gt;0,TRUE,FALSE)),"")</f>
        <v/>
      </c>
      <c r="W217" s="17" t="str">
        <f>IFERROR(AND(OR(W1:Z216,$BK217)=TRUE,IF(SEARCH(W$1,$A217)&gt;0,TRUE,FALSE)),"")</f>
        <v/>
      </c>
      <c r="X217" s="17" t="str">
        <f>IFERROR(AND(OR(X1:Z216,$BK217)=TRUE,IF(SEARCH(X$1,$A217)&gt;0,TRUE,FALSE)),"")</f>
        <v/>
      </c>
      <c r="Y217" s="17" t="str">
        <f>IFERROR(AND(OR(Y1:Z216,$BK217)=TRUE,IF(SEARCH(Y$1,$A217)&gt;0,TRUE,FALSE)),"")</f>
        <v/>
      </c>
      <c r="Z217" s="17" t="str">
        <f>IFERROR(AND(OR(Z1:Z216,$BK217)=TRUE,IF(SEARCH(Z$1,$A217)&gt;0,TRUE,FALSE)),"")</f>
        <v/>
      </c>
      <c r="AA217" s="17" t="b">
        <f>IFERROR(AND(OR(AA1:AA216,$BK217)=TRUE,IF(SEARCH(AA$1,$A217)&gt;0,TRUE,FALSE)),"")</f>
        <v>0</v>
      </c>
      <c r="AB217" s="17" t="str">
        <f>IFERROR(AND(OR(AB1:AE216,$BK217)=TRUE,IF(SEARCH(AB$1,$A217)&gt;0,TRUE,FALSE)),"")</f>
        <v/>
      </c>
      <c r="AC217" s="17" t="str">
        <f>IFERROR(AND(OR(AC1:AE216,$BK217)=TRUE,IF(SEARCH(AC$1,$A217)&gt;0,TRUE,FALSE)),"")</f>
        <v/>
      </c>
      <c r="AD217" s="17" t="str">
        <f>IFERROR(AND(OR(AD1:AE216,$BK217)=TRUE,IF(SEARCH(AD$1,$A217)&gt;0,TRUE,FALSE)),"")</f>
        <v/>
      </c>
      <c r="AE217" s="17" t="str">
        <f>IFERROR(AND(OR(AE1:AE216,$BK217)=TRUE,IF(SEARCH(AE$1,$A217)&gt;0,TRUE,FALSE)),"")</f>
        <v/>
      </c>
      <c r="AF217" s="17" t="str">
        <f>IFERROR(AND(OR(AF1:AG216,$BK217)=TRUE,IF(SEARCH(AF$1,$A217)&gt;0,TRUE,FALSE)),"")</f>
        <v/>
      </c>
      <c r="AG217" s="17" t="str">
        <f>IFERROR(AND(OR(AG1:AG216,$BK217)=TRUE,IF(SEARCH(AG$1,$A217)&gt;0,TRUE,FALSE)),"")</f>
        <v/>
      </c>
      <c r="AH217" s="17" t="str">
        <f>IFERROR(AND(OR(AH1:AH216,$BK217)=TRUE,IF(SEARCH(AH$1,$A217)&gt;0,TRUE,FALSE)),"")</f>
        <v/>
      </c>
      <c r="AI217" s="17" t="b">
        <f>IFERROR(AND(OR(AI1:AL216,$BK217)=TRUE,IF(SEARCH(AI$1,$A217)&gt;0,TRUE,FALSE)),"")</f>
        <v>0</v>
      </c>
      <c r="AJ217" s="17" t="str">
        <f>IFERROR(AND(OR(AJ1:AL216,$BK217)=TRUE,IF(SEARCH(AJ$1,$A217)&gt;0,TRUE,FALSE)),"")</f>
        <v/>
      </c>
      <c r="AK217" s="17" t="str">
        <f>IFERROR(AND(OR(AK1:AL216,$BK217)=TRUE,IF(SEARCH(AK$1,$A217)&gt;0,TRUE,FALSE)),"")</f>
        <v/>
      </c>
      <c r="AL217" s="17" t="str">
        <f>IFERROR(AND(OR(AL1:AL216,$BK217)=TRUE,IF(SEARCH(AL$1,$A217)&gt;0,TRUE,FALSE)),"")</f>
        <v/>
      </c>
      <c r="AM217" s="17" t="str">
        <f>IFERROR(AND(OR(AM1:AO216,$BK217)=TRUE,IF(SEARCH(AM$1,$A217)&gt;0,TRUE,FALSE)),"")</f>
        <v/>
      </c>
      <c r="AN217" s="17" t="str">
        <f>IFERROR(AND(OR(AN1:AO216,$BK217)=TRUE,IF(SEARCH(AN$1,$A217)&gt;0,TRUE,FALSE)),"")</f>
        <v/>
      </c>
      <c r="AO217" s="17" t="str">
        <f>IFERROR(AND(OR(AO1:AO216,$BK217)=TRUE,IF(SEARCH(AO$1,$A217)&gt;0,TRUE,FALSE)),"")</f>
        <v/>
      </c>
      <c r="AP217" s="17" t="str">
        <f>IFERROR(AND(OR(AO1:AP216,$BK217)=TRUE,IF(SEARCH(AP$1,$A217)&gt;0,TRUE,FALSE)),"")</f>
        <v/>
      </c>
      <c r="AQ217" s="17" t="str">
        <f>IFERROR(AND(OR(AO1:AQ216,$BK217)=TRUE,IF(SEARCH(AQ$1,$A217)&gt;0,TRUE,FALSE)),"")</f>
        <v/>
      </c>
      <c r="AR217" s="17" t="str">
        <f>IFERROR(AND(OR(AO1:AR216,$BK217)=TRUE,IF(SEARCH(AR$1,$A217)&gt;0,TRUE,FALSE)),"")</f>
        <v/>
      </c>
      <c r="AS217" s="17" t="str">
        <f>IFERROR(AND(OR(AO1:AS216,$BK217)=TRUE,IF(SEARCH(AS$1,$A217)&gt;0,TRUE,FALSE)),"")</f>
        <v/>
      </c>
      <c r="AT217" s="17" t="str">
        <f>IFERROR(AND(OR(AO1:AT216,$BK217)=TRUE,IF(SEARCH(AT$1,$A217)&gt;0,TRUE,FALSE)),"")</f>
        <v/>
      </c>
      <c r="AU217" s="17" t="str">
        <f>IFERROR(AND(OR(AO1:AU216,$BK217)=TRUE,IF(SEARCH(AU$1,$A217)&gt;0,TRUE,FALSE)),"")</f>
        <v/>
      </c>
      <c r="AV217" s="17" t="str">
        <f>IFERROR(AND(OR(AO1:AV216,$BK217)=TRUE,IF(SEARCH(AV$1,$A217)&gt;0,TRUE,FALSE)),"")</f>
        <v/>
      </c>
      <c r="AW217" s="17" t="str">
        <f>IFERROR(AND(OR(AO1:AW216,$BK217)=TRUE,IF(SEARCH(AW$1,$A217)&gt;0,TRUE,FALSE)),"")</f>
        <v/>
      </c>
      <c r="AX217" s="17" t="str">
        <f>IFERROR(AND(OR(AO1:AX216,$BK217)=TRUE,IF(SEARCH(AX$1,$A217)&gt;0,TRUE,FALSE)),"")</f>
        <v/>
      </c>
      <c r="AY217" s="17" t="str">
        <f>IFERROR(AND(OR(AO1:AY216,$BK217)=TRUE,IF(SEARCH(AY$1,$A217)&gt;0,TRUE,FALSE)),"")</f>
        <v/>
      </c>
      <c r="AZ217" s="17" t="str">
        <f>IFERROR(AND(OR(AO1:AZ216,$BK217)=TRUE,IF(SEARCH(AZ$1,$A217)&gt;0,TRUE,FALSE)),"")</f>
        <v/>
      </c>
      <c r="BA217" s="17" t="str">
        <f>IFERROR(AND(OR(AO1:BA216,$BK217)=TRUE,IF(SEARCH(BA$1,$A217)&gt;0,TRUE,FALSE)),"")</f>
        <v/>
      </c>
      <c r="BB217" s="17" t="str">
        <f>IFERROR(AND(OR(AO1:BB216,$BK217)=TRUE,IF(SEARCH(BB$1,$A217)&gt;0,TRUE,FALSE)),"")</f>
        <v/>
      </c>
      <c r="BC217" s="17" t="str">
        <f>IFERROR(AND(OR(AO1:BC216,$BK217)=TRUE,IF(SEARCH(BC$1,$A217)&gt;0,TRUE,FALSE)),"")</f>
        <v/>
      </c>
      <c r="BD217" s="17" t="str">
        <f>IFERROR(AND(OR(AO1:BD216,$BK217)=TRUE,IF(SEARCH(BD$1,$A217)&gt;0,TRUE,FALSE)),"")</f>
        <v/>
      </c>
      <c r="BE217" s="17" t="str">
        <f>IFERROR(AND(OR(AO1:BE216,$BK217)=TRUE,IF(SEARCH(BE$1,$A217)&gt;0,TRUE,FALSE)),"")</f>
        <v/>
      </c>
      <c r="BF217" s="17" t="str">
        <f>IFERROR(AND(OR(AO1:BF216,$BK217)=TRUE,IF(SEARCH(BF$1,$A217)&gt;0,TRUE,FALSE)),"")</f>
        <v/>
      </c>
      <c r="BG217" s="17" t="str">
        <f>IFERROR(AND(OR(AO1:BG216,$BK217)=TRUE,IF(SEARCH(BG$1,$A217)&gt;0,TRUE,FALSE)),"")</f>
        <v/>
      </c>
      <c r="BH217" s="17" t="str">
        <f>IFERROR(AND(OR(AO1:BH216,$BK217)=TRUE,IF(SEARCH(BH$1,$A217)&gt;0,TRUE,FALSE)),"")</f>
        <v/>
      </c>
      <c r="BI217" s="17">
        <f t="shared" si="15"/>
        <v>0</v>
      </c>
      <c r="BJ217" s="17" t="b">
        <f t="shared" si="16"/>
        <v>0</v>
      </c>
      <c r="BK217" s="17" t="b">
        <f t="shared" si="17"/>
        <v>0</v>
      </c>
      <c r="BL217" s="17" t="b">
        <f t="shared" si="18"/>
        <v>0</v>
      </c>
      <c r="BM217" s="17" t="b">
        <f>IF(D217&gt;INDEX('Overview (RESPONSES REQUIRED)'!$F$60:$F$63,MATCH(E217,'Overview (RESPONSES REQUIRED)'!$B$60:$B$63,0)),FALSE,TRUE)</f>
        <v>0</v>
      </c>
      <c r="BN217" s="17" t="b">
        <f>IF(INDEX('Overview (RESPONSES REQUIRED)'!$D$60:$D$63,MATCH(E217,'Overview (RESPONSES REQUIRED)'!$B$60:$B$63,0)) = "Y", TRUE, FALSE)</f>
        <v>0</v>
      </c>
      <c r="BO217" s="17" t="str">
        <f t="shared" si="19"/>
        <v>N</v>
      </c>
    </row>
    <row r="218" spans="1:67" ht="15" x14ac:dyDescent="0.15">
      <c r="A218" s="17" t="s">
        <v>2641</v>
      </c>
      <c r="B218" s="17">
        <v>2</v>
      </c>
      <c r="C218" s="17">
        <v>2</v>
      </c>
      <c r="D218" s="17">
        <v>4</v>
      </c>
      <c r="E218" s="17" t="s">
        <v>2458</v>
      </c>
      <c r="F218" s="17" t="str">
        <f>IF('ENDC-NRCA'!S221="Y", "Y", IF('ENDC-NRCA'!S221="N", "N", 0))</f>
        <v>N</v>
      </c>
      <c r="G218" s="17" t="b">
        <f>IFERROR(AND(OR(G1:H217,$BK218)=TRUE,IF(SEARCH(G$1,$A218)&gt;0,TRUE,FALSE)),"")</f>
        <v>0</v>
      </c>
      <c r="H218" s="17" t="str">
        <f>IFERROR(AND(OR(H1:H217,$BK218)=TRUE,IF(SEARCH(H$1,$A218)&gt;0,TRUE,FALSE)),"")</f>
        <v/>
      </c>
      <c r="I218" s="17" t="b">
        <f>IFERROR(AND(OR(I1:L217,$BK218)=TRUE,IF(SEARCH(I$1,$A218)&gt;0,TRUE,FALSE)),"")</f>
        <v>0</v>
      </c>
      <c r="J218" s="17" t="str">
        <f>IFERROR(AND(OR(J1:L217,$BK218)=TRUE,IF(SEARCH(J$1,$A218)&gt;0,TRUE,FALSE)),"")</f>
        <v/>
      </c>
      <c r="K218" s="17" t="str">
        <f>IFERROR(AND(OR(K1:L217,$BK218)=TRUE,IF(SEARCH(K$1,$A218)&gt;0,TRUE,FALSE)),"")</f>
        <v/>
      </c>
      <c r="L218" s="17" t="str">
        <f>IFERROR(AND(OR(L1:L217,$BK218)=TRUE,IF(SEARCH(L$1,$A218)&gt;0,TRUE,FALSE)),"")</f>
        <v/>
      </c>
      <c r="M218" s="17" t="str">
        <f>IFERROR(AND(OR(M1:M217,$BK218)=TRUE,IF(SEARCH(M$1,$A218)&gt;0,TRUE,FALSE)),"")</f>
        <v/>
      </c>
      <c r="N218" s="17" t="str">
        <f>IFERROR(AND(OR(N1:Q217,$BK218)=TRUE,IF(SEARCH(N$1,$A218)&gt;0,TRUE,FALSE)),"")</f>
        <v/>
      </c>
      <c r="O218" s="17" t="str">
        <f>IFERROR(AND(OR(O1:Q217,$BK218)=TRUE,IF(SEARCH(O$1,$A218)&gt;0,TRUE,FALSE)),"")</f>
        <v/>
      </c>
      <c r="P218" s="17" t="str">
        <f>IFERROR(AND(OR(P1:Q217,$BK218)=TRUE,IF(SEARCH(P$1,$A218)&gt;0,TRUE,FALSE)),"")</f>
        <v/>
      </c>
      <c r="Q218" s="17" t="str">
        <f>IFERROR(AND(OR(Q1:Q217,$BK218)=TRUE,IF(SEARCH(Q$1,$A218)&gt;0,TRUE,FALSE)),"")</f>
        <v/>
      </c>
      <c r="R218" s="17" t="b">
        <f>IFERROR(AND(OR(R1:S217,$BK218)=TRUE,IF(SEARCH(R$1,$A218)&gt;0,TRUE,FALSE)),"")</f>
        <v>0</v>
      </c>
      <c r="S218" s="17" t="str">
        <f>IFERROR(AND(OR(S1:S217,$BK218)=TRUE,IF(SEARCH(S$1,$A218)&gt;0,TRUE,FALSE)),"")</f>
        <v/>
      </c>
      <c r="T218" s="17" t="str">
        <f>IFERROR(AND(OR(T1:T217,$BK218)=TRUE,IF(SEARCH(T$1,$A218)&gt;0,TRUE,FALSE)),"")</f>
        <v/>
      </c>
      <c r="U218" s="17" t="str">
        <f>IFERROR(AND(OR(U1:V217,$BK218)=TRUE,IF(SEARCH(U$1,$A218)&gt;0,TRUE,FALSE)),"")</f>
        <v/>
      </c>
      <c r="V218" s="17" t="str">
        <f>IFERROR(AND(OR(V1:V217,$BK218)=TRUE,IF(SEARCH(V$1,$A218)&gt;0,TRUE,FALSE)),"")</f>
        <v/>
      </c>
      <c r="W218" s="17" t="str">
        <f>IFERROR(AND(OR(W1:Z217,$BK218)=TRUE,IF(SEARCH(W$1,$A218)&gt;0,TRUE,FALSE)),"")</f>
        <v/>
      </c>
      <c r="X218" s="17" t="str">
        <f>IFERROR(AND(OR(X1:Z217,$BK218)=TRUE,IF(SEARCH(X$1,$A218)&gt;0,TRUE,FALSE)),"")</f>
        <v/>
      </c>
      <c r="Y218" s="17" t="str">
        <f>IFERROR(AND(OR(Y1:Z217,$BK218)=TRUE,IF(SEARCH(Y$1,$A218)&gt;0,TRUE,FALSE)),"")</f>
        <v/>
      </c>
      <c r="Z218" s="17" t="str">
        <f>IFERROR(AND(OR(Z1:Z217,$BK218)=TRUE,IF(SEARCH(Z$1,$A218)&gt;0,TRUE,FALSE)),"")</f>
        <v/>
      </c>
      <c r="AA218" s="17" t="str">
        <f>IFERROR(AND(OR(AA1:AA217,$BK218)=TRUE,IF(SEARCH(AA$1,$A218)&gt;0,TRUE,FALSE)),"")</f>
        <v/>
      </c>
      <c r="AB218" s="17" t="str">
        <f>IFERROR(AND(OR(AB1:AE217,$BK218)=TRUE,IF(SEARCH(AB$1,$A218)&gt;0,TRUE,FALSE)),"")</f>
        <v/>
      </c>
      <c r="AC218" s="17" t="str">
        <f>IFERROR(AND(OR(AC1:AE217,$BK218)=TRUE,IF(SEARCH(AC$1,$A218)&gt;0,TRUE,FALSE)),"")</f>
        <v/>
      </c>
      <c r="AD218" s="17" t="str">
        <f>IFERROR(AND(OR(AD1:AE217,$BK218)=TRUE,IF(SEARCH(AD$1,$A218)&gt;0,TRUE,FALSE)),"")</f>
        <v/>
      </c>
      <c r="AE218" s="17" t="str">
        <f>IFERROR(AND(OR(AE1:AE217,$BK218)=TRUE,IF(SEARCH(AE$1,$A218)&gt;0,TRUE,FALSE)),"")</f>
        <v/>
      </c>
      <c r="AF218" s="17" t="b">
        <f>IFERROR(AND(OR(AF1:AG217,$BK218)=TRUE,IF(SEARCH(AF$1,$A218)&gt;0,TRUE,FALSE)),"")</f>
        <v>0</v>
      </c>
      <c r="AG218" s="17" t="str">
        <f>IFERROR(AND(OR(AG1:AG217,$BK218)=TRUE,IF(SEARCH(AG$1,$A218)&gt;0,TRUE,FALSE)),"")</f>
        <v/>
      </c>
      <c r="AH218" s="17" t="str">
        <f>IFERROR(AND(OR(AH1:AH217,$BK218)=TRUE,IF(SEARCH(AH$1,$A218)&gt;0,TRUE,FALSE)),"")</f>
        <v/>
      </c>
      <c r="AI218" s="17" t="b">
        <f>IFERROR(AND(OR(AI1:AL217,$BK218)=TRUE,IF(SEARCH(AI$1,$A218)&gt;0,TRUE,FALSE)),"")</f>
        <v>0</v>
      </c>
      <c r="AJ218" s="17" t="str">
        <f>IFERROR(AND(OR(AJ1:AL217,$BK218)=TRUE,IF(SEARCH(AJ$1,$A218)&gt;0,TRUE,FALSE)),"")</f>
        <v/>
      </c>
      <c r="AK218" s="17" t="str">
        <f>IFERROR(AND(OR(AK1:AL217,$BK218)=TRUE,IF(SEARCH(AK$1,$A218)&gt;0,TRUE,FALSE)),"")</f>
        <v/>
      </c>
      <c r="AL218" s="17" t="str">
        <f>IFERROR(AND(OR(AL1:AL217,$BK218)=TRUE,IF(SEARCH(AL$1,$A218)&gt;0,TRUE,FALSE)),"")</f>
        <v/>
      </c>
      <c r="AM218" s="17" t="str">
        <f>IFERROR(AND(OR(AM1:AO217,$BK218)=TRUE,IF(SEARCH(AM$1,$A218)&gt;0,TRUE,FALSE)),"")</f>
        <v/>
      </c>
      <c r="AN218" s="17" t="str">
        <f>IFERROR(AND(OR(AN1:AO217,$BK218)=TRUE,IF(SEARCH(AN$1,$A218)&gt;0,TRUE,FALSE)),"")</f>
        <v/>
      </c>
      <c r="AO218" s="17" t="str">
        <f>IFERROR(AND(OR(AO1:AO217,$BK218)=TRUE,IF(SEARCH(AO$1,$A218)&gt;0,TRUE,FALSE)),"")</f>
        <v/>
      </c>
      <c r="AP218" s="17" t="str">
        <f>IFERROR(AND(OR(AO1:AP217,$BK218)=TRUE,IF(SEARCH(AP$1,$A218)&gt;0,TRUE,FALSE)),"")</f>
        <v/>
      </c>
      <c r="AQ218" s="17" t="str">
        <f>IFERROR(AND(OR(AO1:AQ217,$BK218)=TRUE,IF(SEARCH(AQ$1,$A218)&gt;0,TRUE,FALSE)),"")</f>
        <v/>
      </c>
      <c r="AR218" s="17" t="str">
        <f>IFERROR(AND(OR(AO1:AR217,$BK218)=TRUE,IF(SEARCH(AR$1,$A218)&gt;0,TRUE,FALSE)),"")</f>
        <v/>
      </c>
      <c r="AS218" s="17" t="str">
        <f>IFERROR(AND(OR(AO1:AS217,$BK218)=TRUE,IF(SEARCH(AS$1,$A218)&gt;0,TRUE,FALSE)),"")</f>
        <v/>
      </c>
      <c r="AT218" s="17" t="str">
        <f>IFERROR(AND(OR(AO1:AT217,$BK218)=TRUE,IF(SEARCH(AT$1,$A218)&gt;0,TRUE,FALSE)),"")</f>
        <v/>
      </c>
      <c r="AU218" s="17" t="str">
        <f>IFERROR(AND(OR(AO1:AU217,$BK218)=TRUE,IF(SEARCH(AU$1,$A218)&gt;0,TRUE,FALSE)),"")</f>
        <v/>
      </c>
      <c r="AV218" s="17" t="str">
        <f>IFERROR(AND(OR(AO1:AV217,$BK218)=TRUE,IF(SEARCH(AV$1,$A218)&gt;0,TRUE,FALSE)),"")</f>
        <v/>
      </c>
      <c r="AW218" s="17" t="str">
        <f>IFERROR(AND(OR(AO1:AW217,$BK218)=TRUE,IF(SEARCH(AW$1,$A218)&gt;0,TRUE,FALSE)),"")</f>
        <v/>
      </c>
      <c r="AX218" s="17" t="str">
        <f>IFERROR(AND(OR(AO1:AX217,$BK218)=TRUE,IF(SEARCH(AX$1,$A218)&gt;0,TRUE,FALSE)),"")</f>
        <v/>
      </c>
      <c r="AY218" s="17" t="str">
        <f>IFERROR(AND(OR(AO1:AY217,$BK218)=TRUE,IF(SEARCH(AY$1,$A218)&gt;0,TRUE,FALSE)),"")</f>
        <v/>
      </c>
      <c r="AZ218" s="17" t="str">
        <f>IFERROR(AND(OR(AO1:AZ217,$BK218)=TRUE,IF(SEARCH(AZ$1,$A218)&gt;0,TRUE,FALSE)),"")</f>
        <v/>
      </c>
      <c r="BA218" s="17" t="str">
        <f>IFERROR(AND(OR(AO1:BA217,$BK218)=TRUE,IF(SEARCH(BA$1,$A218)&gt;0,TRUE,FALSE)),"")</f>
        <v/>
      </c>
      <c r="BB218" s="17" t="str">
        <f>IFERROR(AND(OR(AO1:BB217,$BK218)=TRUE,IF(SEARCH(BB$1,$A218)&gt;0,TRUE,FALSE)),"")</f>
        <v/>
      </c>
      <c r="BC218" s="17" t="str">
        <f>IFERROR(AND(OR(AO1:BC217,$BK218)=TRUE,IF(SEARCH(BC$1,$A218)&gt;0,TRUE,FALSE)),"")</f>
        <v/>
      </c>
      <c r="BD218" s="17" t="str">
        <f>IFERROR(AND(OR(AO1:BD217,$BK218)=TRUE,IF(SEARCH(BD$1,$A218)&gt;0,TRUE,FALSE)),"")</f>
        <v/>
      </c>
      <c r="BE218" s="17" t="str">
        <f>IFERROR(AND(OR(AO1:BE217,$BK218)=TRUE,IF(SEARCH(BE$1,$A218)&gt;0,TRUE,FALSE)),"")</f>
        <v/>
      </c>
      <c r="BF218" s="17" t="str">
        <f>IFERROR(AND(OR(AO1:BF217,$BK218)=TRUE,IF(SEARCH(BF$1,$A218)&gt;0,TRUE,FALSE)),"")</f>
        <v/>
      </c>
      <c r="BG218" s="17" t="str">
        <f>IFERROR(AND(OR(AO1:BG217,$BK218)=TRUE,IF(SEARCH(BG$1,$A218)&gt;0,TRUE,FALSE)),"")</f>
        <v/>
      </c>
      <c r="BH218" s="17" t="str">
        <f>IFERROR(AND(OR(AO1:BH217,$BK218)=TRUE,IF(SEARCH(BH$1,$A218)&gt;0,TRUE,FALSE)),"")</f>
        <v/>
      </c>
      <c r="BI218" s="17">
        <f t="shared" si="15"/>
        <v>0</v>
      </c>
      <c r="BJ218" s="17" t="b">
        <f t="shared" si="16"/>
        <v>0</v>
      </c>
      <c r="BK218" s="17" t="b">
        <f t="shared" si="17"/>
        <v>0</v>
      </c>
      <c r="BL218" s="17" t="b">
        <f t="shared" si="18"/>
        <v>0</v>
      </c>
      <c r="BM218" s="17" t="b">
        <f>IF(D218&gt;INDEX('Overview (RESPONSES REQUIRED)'!$F$60:$F$63,MATCH(E218,'Overview (RESPONSES REQUIRED)'!$B$60:$B$63,0)),FALSE,TRUE)</f>
        <v>0</v>
      </c>
      <c r="BN218" s="17" t="b">
        <f>IF(INDEX('Overview (RESPONSES REQUIRED)'!$D$60:$D$63,MATCH(E218,'Overview (RESPONSES REQUIRED)'!$B$60:$B$63,0)) = "Y", TRUE, FALSE)</f>
        <v>0</v>
      </c>
      <c r="BO218" s="17" t="str">
        <f t="shared" si="19"/>
        <v>N</v>
      </c>
    </row>
    <row r="219" spans="1:67" ht="15" x14ac:dyDescent="0.15">
      <c r="A219" s="17" t="s">
        <v>2642</v>
      </c>
      <c r="B219" s="17">
        <v>2</v>
      </c>
      <c r="C219" s="17">
        <v>2</v>
      </c>
      <c r="D219" s="17">
        <v>4</v>
      </c>
      <c r="E219" s="17" t="s">
        <v>2458</v>
      </c>
      <c r="F219" s="17" t="str">
        <f>IF('ENDC-NRCA'!S222="Y", "Y", IF('ENDC-NRCA'!S222="N", "N", 0))</f>
        <v>N</v>
      </c>
      <c r="G219" s="17" t="b">
        <f>IFERROR(AND(OR(G1:H218,$BK219)=TRUE,IF(SEARCH(G$1,$A219)&gt;0,TRUE,FALSE)),"")</f>
        <v>0</v>
      </c>
      <c r="H219" s="17" t="str">
        <f>IFERROR(AND(OR(H1:H218,$BK219)=TRUE,IF(SEARCH(H$1,$A219)&gt;0,TRUE,FALSE)),"")</f>
        <v/>
      </c>
      <c r="I219" s="17" t="str">
        <f>IFERROR(AND(OR(I1:L218,$BK219)=TRUE,IF(SEARCH(I$1,$A219)&gt;0,TRUE,FALSE)),"")</f>
        <v/>
      </c>
      <c r="J219" s="17" t="str">
        <f>IFERROR(AND(OR(J1:L218,$BK219)=TRUE,IF(SEARCH(J$1,$A219)&gt;0,TRUE,FALSE)),"")</f>
        <v/>
      </c>
      <c r="K219" s="17" t="str">
        <f>IFERROR(AND(OR(K1:L218,$BK219)=TRUE,IF(SEARCH(K$1,$A219)&gt;0,TRUE,FALSE)),"")</f>
        <v/>
      </c>
      <c r="L219" s="17" t="str">
        <f>IFERROR(AND(OR(L1:L218,$BK219)=TRUE,IF(SEARCH(L$1,$A219)&gt;0,TRUE,FALSE)),"")</f>
        <v/>
      </c>
      <c r="M219" s="17" t="str">
        <f>IFERROR(AND(OR(M1:M218,$BK219)=TRUE,IF(SEARCH(M$1,$A219)&gt;0,TRUE,FALSE)),"")</f>
        <v/>
      </c>
      <c r="N219" s="17" t="b">
        <f>IFERROR(AND(OR(N1:Q218,$BK219)=TRUE,IF(SEARCH(N$1,$A219)&gt;0,TRUE,FALSE)),"")</f>
        <v>0</v>
      </c>
      <c r="O219" s="17" t="str">
        <f>IFERROR(AND(OR(O1:Q218,$BK219)=TRUE,IF(SEARCH(O$1,$A219)&gt;0,TRUE,FALSE)),"")</f>
        <v/>
      </c>
      <c r="P219" s="17" t="str">
        <f>IFERROR(AND(OR(P1:Q218,$BK219)=TRUE,IF(SEARCH(P$1,$A219)&gt;0,TRUE,FALSE)),"")</f>
        <v/>
      </c>
      <c r="Q219" s="17" t="str">
        <f>IFERROR(AND(OR(Q1:Q218,$BK219)=TRUE,IF(SEARCH(Q$1,$A219)&gt;0,TRUE,FALSE)),"")</f>
        <v/>
      </c>
      <c r="R219" s="17" t="b">
        <f>IFERROR(AND(OR(R1:S218,$BK219)=TRUE,IF(SEARCH(R$1,$A219)&gt;0,TRUE,FALSE)),"")</f>
        <v>0</v>
      </c>
      <c r="S219" s="17" t="str">
        <f>IFERROR(AND(OR(S1:S218,$BK219)=TRUE,IF(SEARCH(S$1,$A219)&gt;0,TRUE,FALSE)),"")</f>
        <v/>
      </c>
      <c r="T219" s="17" t="str">
        <f>IFERROR(AND(OR(T1:T218,$BK219)=TRUE,IF(SEARCH(T$1,$A219)&gt;0,TRUE,FALSE)),"")</f>
        <v/>
      </c>
      <c r="U219" s="17" t="str">
        <f>IFERROR(AND(OR(U1:V218,$BK219)=TRUE,IF(SEARCH(U$1,$A219)&gt;0,TRUE,FALSE)),"")</f>
        <v/>
      </c>
      <c r="V219" s="17" t="str">
        <f>IFERROR(AND(OR(V1:V218,$BK219)=TRUE,IF(SEARCH(V$1,$A219)&gt;0,TRUE,FALSE)),"")</f>
        <v/>
      </c>
      <c r="W219" s="17" t="str">
        <f>IFERROR(AND(OR(W1:Z218,$BK219)=TRUE,IF(SEARCH(W$1,$A219)&gt;0,TRUE,FALSE)),"")</f>
        <v/>
      </c>
      <c r="X219" s="17" t="str">
        <f>IFERROR(AND(OR(X1:Z218,$BK219)=TRUE,IF(SEARCH(X$1,$A219)&gt;0,TRUE,FALSE)),"")</f>
        <v/>
      </c>
      <c r="Y219" s="17" t="str">
        <f>IFERROR(AND(OR(Y1:Z218,$BK219)=TRUE,IF(SEARCH(Y$1,$A219)&gt;0,TRUE,FALSE)),"")</f>
        <v/>
      </c>
      <c r="Z219" s="17" t="str">
        <f>IFERROR(AND(OR(Z1:Z218,$BK219)=TRUE,IF(SEARCH(Z$1,$A219)&gt;0,TRUE,FALSE)),"")</f>
        <v/>
      </c>
      <c r="AA219" s="17" t="str">
        <f>IFERROR(AND(OR(AA1:AA218,$BK219)=TRUE,IF(SEARCH(AA$1,$A219)&gt;0,TRUE,FALSE)),"")</f>
        <v/>
      </c>
      <c r="AB219" s="17" t="str">
        <f>IFERROR(AND(OR(AB1:AE218,$BK219)=TRUE,IF(SEARCH(AB$1,$A219)&gt;0,TRUE,FALSE)),"")</f>
        <v/>
      </c>
      <c r="AC219" s="17" t="str">
        <f>IFERROR(AND(OR(AC1:AE218,$BK219)=TRUE,IF(SEARCH(AC$1,$A219)&gt;0,TRUE,FALSE)),"")</f>
        <v/>
      </c>
      <c r="AD219" s="17" t="str">
        <f>IFERROR(AND(OR(AD1:AE218,$BK219)=TRUE,IF(SEARCH(AD$1,$A219)&gt;0,TRUE,FALSE)),"")</f>
        <v/>
      </c>
      <c r="AE219" s="17" t="str">
        <f>IFERROR(AND(OR(AE1:AE218,$BK219)=TRUE,IF(SEARCH(AE$1,$A219)&gt;0,TRUE,FALSE)),"")</f>
        <v/>
      </c>
      <c r="AF219" s="17" t="b">
        <f>IFERROR(AND(OR(AF1:AG218,$BK219)=TRUE,IF(SEARCH(AF$1,$A219)&gt;0,TRUE,FALSE)),"")</f>
        <v>0</v>
      </c>
      <c r="AG219" s="17" t="str">
        <f>IFERROR(AND(OR(AG1:AG218,$BK219)=TRUE,IF(SEARCH(AG$1,$A219)&gt;0,TRUE,FALSE)),"")</f>
        <v/>
      </c>
      <c r="AH219" s="17" t="str">
        <f>IFERROR(AND(OR(AH1:AH218,$BK219)=TRUE,IF(SEARCH(AH$1,$A219)&gt;0,TRUE,FALSE)),"")</f>
        <v/>
      </c>
      <c r="AI219" s="17" t="b">
        <f>IFERROR(AND(OR(AI1:AL218,$BK219)=TRUE,IF(SEARCH(AI$1,$A219)&gt;0,TRUE,FALSE)),"")</f>
        <v>0</v>
      </c>
      <c r="AJ219" s="17" t="str">
        <f>IFERROR(AND(OR(AJ1:AL218,$BK219)=TRUE,IF(SEARCH(AJ$1,$A219)&gt;0,TRUE,FALSE)),"")</f>
        <v/>
      </c>
      <c r="AK219" s="17" t="str">
        <f>IFERROR(AND(OR(AK1:AL218,$BK219)=TRUE,IF(SEARCH(AK$1,$A219)&gt;0,TRUE,FALSE)),"")</f>
        <v/>
      </c>
      <c r="AL219" s="17" t="str">
        <f>IFERROR(AND(OR(AL1:AL218,$BK219)=TRUE,IF(SEARCH(AL$1,$A219)&gt;0,TRUE,FALSE)),"")</f>
        <v/>
      </c>
      <c r="AM219" s="17" t="str">
        <f>IFERROR(AND(OR(AM1:AO218,$BK219)=TRUE,IF(SEARCH(AM$1,$A219)&gt;0,TRUE,FALSE)),"")</f>
        <v/>
      </c>
      <c r="AN219" s="17" t="str">
        <f>IFERROR(AND(OR(AN1:AO218,$BK219)=TRUE,IF(SEARCH(AN$1,$A219)&gt;0,TRUE,FALSE)),"")</f>
        <v/>
      </c>
      <c r="AO219" s="17" t="str">
        <f>IFERROR(AND(OR(AO1:AO218,$BK219)=TRUE,IF(SEARCH(AO$1,$A219)&gt;0,TRUE,FALSE)),"")</f>
        <v/>
      </c>
      <c r="AP219" s="17" t="str">
        <f>IFERROR(AND(OR(AO1:AP218,$BK219)=TRUE,IF(SEARCH(AP$1,$A219)&gt;0,TRUE,FALSE)),"")</f>
        <v/>
      </c>
      <c r="AQ219" s="17" t="str">
        <f>IFERROR(AND(OR(AO1:AQ218,$BK219)=TRUE,IF(SEARCH(AQ$1,$A219)&gt;0,TRUE,FALSE)),"")</f>
        <v/>
      </c>
      <c r="AR219" s="17" t="str">
        <f>IFERROR(AND(OR(AO1:AR218,$BK219)=TRUE,IF(SEARCH(AR$1,$A219)&gt;0,TRUE,FALSE)),"")</f>
        <v/>
      </c>
      <c r="AS219" s="17" t="str">
        <f>IFERROR(AND(OR(AO1:AS218,$BK219)=TRUE,IF(SEARCH(AS$1,$A219)&gt;0,TRUE,FALSE)),"")</f>
        <v/>
      </c>
      <c r="AT219" s="17" t="str">
        <f>IFERROR(AND(OR(AO1:AT218,$BK219)=TRUE,IF(SEARCH(AT$1,$A219)&gt;0,TRUE,FALSE)),"")</f>
        <v/>
      </c>
      <c r="AU219" s="17" t="str">
        <f>IFERROR(AND(OR(AO1:AU218,$BK219)=TRUE,IF(SEARCH(AU$1,$A219)&gt;0,TRUE,FALSE)),"")</f>
        <v/>
      </c>
      <c r="AV219" s="17" t="str">
        <f>IFERROR(AND(OR(AO1:AV218,$BK219)=TRUE,IF(SEARCH(AV$1,$A219)&gt;0,TRUE,FALSE)),"")</f>
        <v/>
      </c>
      <c r="AW219" s="17" t="str">
        <f>IFERROR(AND(OR(AO1:AW218,$BK219)=TRUE,IF(SEARCH(AW$1,$A219)&gt;0,TRUE,FALSE)),"")</f>
        <v/>
      </c>
      <c r="AX219" s="17" t="str">
        <f>IFERROR(AND(OR(AO1:AX218,$BK219)=TRUE,IF(SEARCH(AX$1,$A219)&gt;0,TRUE,FALSE)),"")</f>
        <v/>
      </c>
      <c r="AY219" s="17" t="str">
        <f>IFERROR(AND(OR(AO1:AY218,$BK219)=TRUE,IF(SEARCH(AY$1,$A219)&gt;0,TRUE,FALSE)),"")</f>
        <v/>
      </c>
      <c r="AZ219" s="17" t="str">
        <f>IFERROR(AND(OR(AO1:AZ218,$BK219)=TRUE,IF(SEARCH(AZ$1,$A219)&gt;0,TRUE,FALSE)),"")</f>
        <v/>
      </c>
      <c r="BA219" s="17" t="str">
        <f>IFERROR(AND(OR(AO1:BA218,$BK219)=TRUE,IF(SEARCH(BA$1,$A219)&gt;0,TRUE,FALSE)),"")</f>
        <v/>
      </c>
      <c r="BB219" s="17" t="str">
        <f>IFERROR(AND(OR(AO1:BB218,$BK219)=TRUE,IF(SEARCH(BB$1,$A219)&gt;0,TRUE,FALSE)),"")</f>
        <v/>
      </c>
      <c r="BC219" s="17" t="str">
        <f>IFERROR(AND(OR(AO1:BC218,$BK219)=TRUE,IF(SEARCH(BC$1,$A219)&gt;0,TRUE,FALSE)),"")</f>
        <v/>
      </c>
      <c r="BD219" s="17" t="str">
        <f>IFERROR(AND(OR(AO1:BD218,$BK219)=TRUE,IF(SEARCH(BD$1,$A219)&gt;0,TRUE,FALSE)),"")</f>
        <v/>
      </c>
      <c r="BE219" s="17" t="str">
        <f>IFERROR(AND(OR(AO1:BE218,$BK219)=TRUE,IF(SEARCH(BE$1,$A219)&gt;0,TRUE,FALSE)),"")</f>
        <v/>
      </c>
      <c r="BF219" s="17" t="str">
        <f>IFERROR(AND(OR(AO1:BF218,$BK219)=TRUE,IF(SEARCH(BF$1,$A219)&gt;0,TRUE,FALSE)),"")</f>
        <v/>
      </c>
      <c r="BG219" s="17" t="str">
        <f>IFERROR(AND(OR(AO1:BG218,$BK219)=TRUE,IF(SEARCH(BG$1,$A219)&gt;0,TRUE,FALSE)),"")</f>
        <v/>
      </c>
      <c r="BH219" s="17" t="str">
        <f>IFERROR(AND(OR(AO1:BH218,$BK219)=TRUE,IF(SEARCH(BH$1,$A219)&gt;0,TRUE,FALSE)),"")</f>
        <v/>
      </c>
      <c r="BI219" s="17">
        <f t="shared" si="15"/>
        <v>0</v>
      </c>
      <c r="BJ219" s="17" t="b">
        <f t="shared" si="16"/>
        <v>0</v>
      </c>
      <c r="BK219" s="17" t="b">
        <f t="shared" si="17"/>
        <v>0</v>
      </c>
      <c r="BL219" s="17" t="b">
        <f t="shared" si="18"/>
        <v>0</v>
      </c>
      <c r="BM219" s="17" t="b">
        <f>IF(D219&gt;INDEX('Overview (RESPONSES REQUIRED)'!$F$60:$F$63,MATCH(E219,'Overview (RESPONSES REQUIRED)'!$B$60:$B$63,0)),FALSE,TRUE)</f>
        <v>0</v>
      </c>
      <c r="BN219" s="17" t="b">
        <f>IF(INDEX('Overview (RESPONSES REQUIRED)'!$D$60:$D$63,MATCH(E219,'Overview (RESPONSES REQUIRED)'!$B$60:$B$63,0)) = "Y", TRUE, FALSE)</f>
        <v>0</v>
      </c>
      <c r="BO219" s="17" t="str">
        <f t="shared" si="19"/>
        <v>N</v>
      </c>
    </row>
    <row r="220" spans="1:67" ht="15" x14ac:dyDescent="0.15">
      <c r="A220" s="17" t="s">
        <v>2643</v>
      </c>
      <c r="B220" s="17">
        <v>2</v>
      </c>
      <c r="C220" s="17">
        <v>2</v>
      </c>
      <c r="D220" s="17">
        <v>4</v>
      </c>
      <c r="E220" s="17" t="s">
        <v>2424</v>
      </c>
      <c r="F220" s="17" t="str">
        <f>IF('ENDC-NRCA'!S223="Y", "Y", IF('ENDC-NRCA'!S223="N", "N", 0))</f>
        <v>N</v>
      </c>
      <c r="G220" s="17" t="b">
        <f>IFERROR(AND(OR(G1:H219,$BK220)=TRUE,IF(SEARCH(G$1,$A220)&gt;0,TRUE,FALSE)),"")</f>
        <v>0</v>
      </c>
      <c r="H220" s="17" t="str">
        <f>IFERROR(AND(OR(H1:H219,$BK220)=TRUE,IF(SEARCH(H$1,$A220)&gt;0,TRUE,FALSE)),"")</f>
        <v/>
      </c>
      <c r="I220" s="17" t="str">
        <f>IFERROR(AND(OR(I1:L219,$BK220)=TRUE,IF(SEARCH(I$1,$A220)&gt;0,TRUE,FALSE)),"")</f>
        <v/>
      </c>
      <c r="J220" s="17" t="str">
        <f>IFERROR(AND(OR(J1:L219,$BK220)=TRUE,IF(SEARCH(J$1,$A220)&gt;0,TRUE,FALSE)),"")</f>
        <v/>
      </c>
      <c r="K220" s="17" t="str">
        <f>IFERROR(AND(OR(K1:L219,$BK220)=TRUE,IF(SEARCH(K$1,$A220)&gt;0,TRUE,FALSE)),"")</f>
        <v/>
      </c>
      <c r="L220" s="17" t="str">
        <f>IFERROR(AND(OR(L1:L219,$BK220)=TRUE,IF(SEARCH(L$1,$A220)&gt;0,TRUE,FALSE)),"")</f>
        <v/>
      </c>
      <c r="M220" s="17" t="b">
        <f>IFERROR(AND(OR(M1:M219,$BK220)=TRUE,IF(SEARCH(M$1,$A220)&gt;0,TRUE,FALSE)),"")</f>
        <v>0</v>
      </c>
      <c r="N220" s="17" t="str">
        <f>IFERROR(AND(OR(N1:Q219,$BK220)=TRUE,IF(SEARCH(N$1,$A220)&gt;0,TRUE,FALSE)),"")</f>
        <v/>
      </c>
      <c r="O220" s="17" t="str">
        <f>IFERROR(AND(OR(O1:Q219,$BK220)=TRUE,IF(SEARCH(O$1,$A220)&gt;0,TRUE,FALSE)),"")</f>
        <v/>
      </c>
      <c r="P220" s="17" t="str">
        <f>IFERROR(AND(OR(P1:Q219,$BK220)=TRUE,IF(SEARCH(P$1,$A220)&gt;0,TRUE,FALSE)),"")</f>
        <v/>
      </c>
      <c r="Q220" s="17" t="str">
        <f>IFERROR(AND(OR(Q1:Q219,$BK220)=TRUE,IF(SEARCH(Q$1,$A220)&gt;0,TRUE,FALSE)),"")</f>
        <v/>
      </c>
      <c r="R220" s="17" t="str">
        <f>IFERROR(AND(OR(R1:S219,$BK220)=TRUE,IF(SEARCH(R$1,$A220)&gt;0,TRUE,FALSE)),"")</f>
        <v/>
      </c>
      <c r="S220" s="17" t="str">
        <f>IFERROR(AND(OR(S1:S219,$BK220)=TRUE,IF(SEARCH(S$1,$A220)&gt;0,TRUE,FALSE)),"")</f>
        <v/>
      </c>
      <c r="T220" s="17" t="b">
        <f>IFERROR(AND(OR(T1:T219,$BK220)=TRUE,IF(SEARCH(T$1,$A220)&gt;0,TRUE,FALSE)),"")</f>
        <v>0</v>
      </c>
      <c r="U220" s="17" t="str">
        <f>IFERROR(AND(OR(U1:V219,$BK220)=TRUE,IF(SEARCH(U$1,$A220)&gt;0,TRUE,FALSE)),"")</f>
        <v/>
      </c>
      <c r="V220" s="17" t="str">
        <f>IFERROR(AND(OR(V1:V219,$BK220)=TRUE,IF(SEARCH(V$1,$A220)&gt;0,TRUE,FALSE)),"")</f>
        <v/>
      </c>
      <c r="W220" s="17" t="str">
        <f>IFERROR(AND(OR(W1:Z219,$BK220)=TRUE,IF(SEARCH(W$1,$A220)&gt;0,TRUE,FALSE)),"")</f>
        <v/>
      </c>
      <c r="X220" s="17" t="str">
        <f>IFERROR(AND(OR(X1:Z219,$BK220)=TRUE,IF(SEARCH(X$1,$A220)&gt;0,TRUE,FALSE)),"")</f>
        <v/>
      </c>
      <c r="Y220" s="17" t="str">
        <f>IFERROR(AND(OR(Y1:Z219,$BK220)=TRUE,IF(SEARCH(Y$1,$A220)&gt;0,TRUE,FALSE)),"")</f>
        <v/>
      </c>
      <c r="Z220" s="17" t="str">
        <f>IFERROR(AND(OR(Z1:Z219,$BK220)=TRUE,IF(SEARCH(Z$1,$A220)&gt;0,TRUE,FALSE)),"")</f>
        <v/>
      </c>
      <c r="AA220" s="17" t="b">
        <f>IFERROR(AND(OR(AA1:AA219,$BK220)=TRUE,IF(SEARCH(AA$1,$A220)&gt;0,TRUE,FALSE)),"")</f>
        <v>0</v>
      </c>
      <c r="AB220" s="17" t="str">
        <f>IFERROR(AND(OR(AB1:AE219,$BK220)=TRUE,IF(SEARCH(AB$1,$A220)&gt;0,TRUE,FALSE)),"")</f>
        <v/>
      </c>
      <c r="AC220" s="17" t="str">
        <f>IFERROR(AND(OR(AC1:AE219,$BK220)=TRUE,IF(SEARCH(AC$1,$A220)&gt;0,TRUE,FALSE)),"")</f>
        <v/>
      </c>
      <c r="AD220" s="17" t="str">
        <f>IFERROR(AND(OR(AD1:AE219,$BK220)=TRUE,IF(SEARCH(AD$1,$A220)&gt;0,TRUE,FALSE)),"")</f>
        <v/>
      </c>
      <c r="AE220" s="17" t="str">
        <f>IFERROR(AND(OR(AE1:AE219,$BK220)=TRUE,IF(SEARCH(AE$1,$A220)&gt;0,TRUE,FALSE)),"")</f>
        <v/>
      </c>
      <c r="AF220" s="17" t="str">
        <f>IFERROR(AND(OR(AF1:AG219,$BK220)=TRUE,IF(SEARCH(AF$1,$A220)&gt;0,TRUE,FALSE)),"")</f>
        <v/>
      </c>
      <c r="AG220" s="17" t="str">
        <f>IFERROR(AND(OR(AG1:AG219,$BK220)=TRUE,IF(SEARCH(AG$1,$A220)&gt;0,TRUE,FALSE)),"")</f>
        <v/>
      </c>
      <c r="AH220" s="17" t="str">
        <f>IFERROR(AND(OR(AH1:AH219,$BK220)=TRUE,IF(SEARCH(AH$1,$A220)&gt;0,TRUE,FALSE)),"")</f>
        <v/>
      </c>
      <c r="AI220" s="17" t="b">
        <f>IFERROR(AND(OR(AI1:AL219,$BK220)=TRUE,IF(SEARCH(AI$1,$A220)&gt;0,TRUE,FALSE)),"")</f>
        <v>0</v>
      </c>
      <c r="AJ220" s="17" t="str">
        <f>IFERROR(AND(OR(AJ1:AL219,$BK220)=TRUE,IF(SEARCH(AJ$1,$A220)&gt;0,TRUE,FALSE)),"")</f>
        <v/>
      </c>
      <c r="AK220" s="17" t="str">
        <f>IFERROR(AND(OR(AK1:AL219,$BK220)=TRUE,IF(SEARCH(AK$1,$A220)&gt;0,TRUE,FALSE)),"")</f>
        <v/>
      </c>
      <c r="AL220" s="17" t="str">
        <f>IFERROR(AND(OR(AL1:AL219,$BK220)=TRUE,IF(SEARCH(AL$1,$A220)&gt;0,TRUE,FALSE)),"")</f>
        <v/>
      </c>
      <c r="AM220" s="17" t="str">
        <f>IFERROR(AND(OR(AM1:AO219,$BK220)=TRUE,IF(SEARCH(AM$1,$A220)&gt;0,TRUE,FALSE)),"")</f>
        <v/>
      </c>
      <c r="AN220" s="17" t="str">
        <f>IFERROR(AND(OR(AN1:AO219,$BK220)=TRUE,IF(SEARCH(AN$1,$A220)&gt;0,TRUE,FALSE)),"")</f>
        <v/>
      </c>
      <c r="AO220" s="17" t="str">
        <f>IFERROR(AND(OR(AO1:AO219,$BK220)=TRUE,IF(SEARCH(AO$1,$A220)&gt;0,TRUE,FALSE)),"")</f>
        <v/>
      </c>
      <c r="AP220" s="17" t="str">
        <f>IFERROR(AND(OR(AO1:AP219,$BK220)=TRUE,IF(SEARCH(AP$1,$A220)&gt;0,TRUE,FALSE)),"")</f>
        <v/>
      </c>
      <c r="AQ220" s="17" t="str">
        <f>IFERROR(AND(OR(AO1:AQ219,$BK220)=TRUE,IF(SEARCH(AQ$1,$A220)&gt;0,TRUE,FALSE)),"")</f>
        <v/>
      </c>
      <c r="AR220" s="17" t="str">
        <f>IFERROR(AND(OR(AO1:AR219,$BK220)=TRUE,IF(SEARCH(AR$1,$A220)&gt;0,TRUE,FALSE)),"")</f>
        <v/>
      </c>
      <c r="AS220" s="17" t="str">
        <f>IFERROR(AND(OR(AO1:AS219,$BK220)=TRUE,IF(SEARCH(AS$1,$A220)&gt;0,TRUE,FALSE)),"")</f>
        <v/>
      </c>
      <c r="AT220" s="17" t="str">
        <f>IFERROR(AND(OR(AO1:AT219,$BK220)=TRUE,IF(SEARCH(AT$1,$A220)&gt;0,TRUE,FALSE)),"")</f>
        <v/>
      </c>
      <c r="AU220" s="17" t="str">
        <f>IFERROR(AND(OR(AO1:AU219,$BK220)=TRUE,IF(SEARCH(AU$1,$A220)&gt;0,TRUE,FALSE)),"")</f>
        <v/>
      </c>
      <c r="AV220" s="17" t="str">
        <f>IFERROR(AND(OR(AO1:AV219,$BK220)=TRUE,IF(SEARCH(AV$1,$A220)&gt;0,TRUE,FALSE)),"")</f>
        <v/>
      </c>
      <c r="AW220" s="17" t="str">
        <f>IFERROR(AND(OR(AO1:AW219,$BK220)=TRUE,IF(SEARCH(AW$1,$A220)&gt;0,TRUE,FALSE)),"")</f>
        <v/>
      </c>
      <c r="AX220" s="17" t="str">
        <f>IFERROR(AND(OR(AO1:AX219,$BK220)=TRUE,IF(SEARCH(AX$1,$A220)&gt;0,TRUE,FALSE)),"")</f>
        <v/>
      </c>
      <c r="AY220" s="17" t="str">
        <f>IFERROR(AND(OR(AO1:AY219,$BK220)=TRUE,IF(SEARCH(AY$1,$A220)&gt;0,TRUE,FALSE)),"")</f>
        <v/>
      </c>
      <c r="AZ220" s="17" t="str">
        <f>IFERROR(AND(OR(AO1:AZ219,$BK220)=TRUE,IF(SEARCH(AZ$1,$A220)&gt;0,TRUE,FALSE)),"")</f>
        <v/>
      </c>
      <c r="BA220" s="17" t="str">
        <f>IFERROR(AND(OR(AO1:BA219,$BK220)=TRUE,IF(SEARCH(BA$1,$A220)&gt;0,TRUE,FALSE)),"")</f>
        <v/>
      </c>
      <c r="BB220" s="17" t="str">
        <f>IFERROR(AND(OR(AO1:BB219,$BK220)=TRUE,IF(SEARCH(BB$1,$A220)&gt;0,TRUE,FALSE)),"")</f>
        <v/>
      </c>
      <c r="BC220" s="17" t="str">
        <f>IFERROR(AND(OR(AO1:BC219,$BK220)=TRUE,IF(SEARCH(BC$1,$A220)&gt;0,TRUE,FALSE)),"")</f>
        <v/>
      </c>
      <c r="BD220" s="17" t="str">
        <f>IFERROR(AND(OR(AO1:BD219,$BK220)=TRUE,IF(SEARCH(BD$1,$A220)&gt;0,TRUE,FALSE)),"")</f>
        <v/>
      </c>
      <c r="BE220" s="17" t="str">
        <f>IFERROR(AND(OR(AO1:BE219,$BK220)=TRUE,IF(SEARCH(BE$1,$A220)&gt;0,TRUE,FALSE)),"")</f>
        <v/>
      </c>
      <c r="BF220" s="17" t="str">
        <f>IFERROR(AND(OR(AO1:BF219,$BK220)=TRUE,IF(SEARCH(BF$1,$A220)&gt;0,TRUE,FALSE)),"")</f>
        <v/>
      </c>
      <c r="BG220" s="17" t="str">
        <f>IFERROR(AND(OR(AO1:BG219,$BK220)=TRUE,IF(SEARCH(BG$1,$A220)&gt;0,TRUE,FALSE)),"")</f>
        <v/>
      </c>
      <c r="BH220" s="17" t="str">
        <f>IFERROR(AND(OR(AO1:BH219,$BK220)=TRUE,IF(SEARCH(BH$1,$A220)&gt;0,TRUE,FALSE)),"")</f>
        <v/>
      </c>
      <c r="BI220" s="17">
        <f t="shared" si="15"/>
        <v>0</v>
      </c>
      <c r="BJ220" s="17" t="b">
        <f t="shared" si="16"/>
        <v>0</v>
      </c>
      <c r="BK220" s="17" t="b">
        <f t="shared" si="17"/>
        <v>0</v>
      </c>
      <c r="BL220" s="17" t="b">
        <f t="shared" si="18"/>
        <v>0</v>
      </c>
      <c r="BM220" s="17" t="b">
        <f>IF(D220&gt;INDEX('Overview (RESPONSES REQUIRED)'!$F$60:$F$63,MATCH(E220,'Overview (RESPONSES REQUIRED)'!$B$60:$B$63,0)),FALSE,TRUE)</f>
        <v>0</v>
      </c>
      <c r="BN220" s="17" t="b">
        <f>IF(INDEX('Overview (RESPONSES REQUIRED)'!$D$60:$D$63,MATCH(E220,'Overview (RESPONSES REQUIRED)'!$B$60:$B$63,0)) = "Y", TRUE, FALSE)</f>
        <v>0</v>
      </c>
      <c r="BO220" s="17" t="str">
        <f t="shared" si="19"/>
        <v>N</v>
      </c>
    </row>
    <row r="221" spans="1:67" ht="15" x14ac:dyDescent="0.15">
      <c r="A221" s="17" t="s">
        <v>2644</v>
      </c>
      <c r="B221" s="17">
        <v>2</v>
      </c>
      <c r="C221" s="17">
        <v>2</v>
      </c>
      <c r="D221" s="17">
        <v>4</v>
      </c>
      <c r="E221" s="17" t="s">
        <v>2424</v>
      </c>
      <c r="F221" s="17" t="str">
        <f>IF('ENDC-NRCA'!S224="Y", "Y", IF('ENDC-NRCA'!S224="N", "N", 0))</f>
        <v>N</v>
      </c>
      <c r="G221" s="17" t="str">
        <f>IFERROR(AND(OR(G1:H220,$BK221)=TRUE,IF(SEARCH(G$1,$A221)&gt;0,TRUE,FALSE)),"")</f>
        <v/>
      </c>
      <c r="H221" s="17" t="str">
        <f>IFERROR(AND(OR(H1:H220,$BK221)=TRUE,IF(SEARCH(H$1,$A221)&gt;0,TRUE,FALSE)),"")</f>
        <v/>
      </c>
      <c r="I221" s="17" t="b">
        <f>IFERROR(AND(OR(I1:L220,$BK221)=TRUE,IF(SEARCH(I$1,$A221)&gt;0,TRUE,FALSE)),"")</f>
        <v>0</v>
      </c>
      <c r="J221" s="17" t="str">
        <f>IFERROR(AND(OR(J1:L220,$BK221)=TRUE,IF(SEARCH(J$1,$A221)&gt;0,TRUE,FALSE)),"")</f>
        <v/>
      </c>
      <c r="K221" s="17" t="str">
        <f>IFERROR(AND(OR(K1:L220,$BK221)=TRUE,IF(SEARCH(K$1,$A221)&gt;0,TRUE,FALSE)),"")</f>
        <v/>
      </c>
      <c r="L221" s="17" t="str">
        <f>IFERROR(AND(OR(L1:L220,$BK221)=TRUE,IF(SEARCH(L$1,$A221)&gt;0,TRUE,FALSE)),"")</f>
        <v/>
      </c>
      <c r="M221" s="17" t="b">
        <f>IFERROR(AND(OR(M1:M220,$BK221)=TRUE,IF(SEARCH(M$1,$A221)&gt;0,TRUE,FALSE)),"")</f>
        <v>0</v>
      </c>
      <c r="N221" s="17" t="b">
        <f>IFERROR(AND(OR(N1:Q220,$BK221)=TRUE,IF(SEARCH(N$1,$A221)&gt;0,TRUE,FALSE)),"")</f>
        <v>0</v>
      </c>
      <c r="O221" s="17" t="str">
        <f>IFERROR(AND(OR(O1:Q220,$BK221)=TRUE,IF(SEARCH(O$1,$A221)&gt;0,TRUE,FALSE)),"")</f>
        <v/>
      </c>
      <c r="P221" s="17" t="str">
        <f>IFERROR(AND(OR(P1:Q220,$BK221)=TRUE,IF(SEARCH(P$1,$A221)&gt;0,TRUE,FALSE)),"")</f>
        <v/>
      </c>
      <c r="Q221" s="17" t="str">
        <f>IFERROR(AND(OR(Q1:Q220,$BK221)=TRUE,IF(SEARCH(Q$1,$A221)&gt;0,TRUE,FALSE)),"")</f>
        <v/>
      </c>
      <c r="R221" s="17" t="str">
        <f>IFERROR(AND(OR(R1:S220,$BK221)=TRUE,IF(SEARCH(R$1,$A221)&gt;0,TRUE,FALSE)),"")</f>
        <v/>
      </c>
      <c r="S221" s="17" t="str">
        <f>IFERROR(AND(OR(S1:S220,$BK221)=TRUE,IF(SEARCH(S$1,$A221)&gt;0,TRUE,FALSE)),"")</f>
        <v/>
      </c>
      <c r="T221" s="17" t="str">
        <f>IFERROR(AND(OR(T1:T220,$BK221)=TRUE,IF(SEARCH(T$1,$A221)&gt;0,TRUE,FALSE)),"")</f>
        <v/>
      </c>
      <c r="U221" s="17" t="str">
        <f>IFERROR(AND(OR(U1:V220,$BK221)=TRUE,IF(SEARCH(U$1,$A221)&gt;0,TRUE,FALSE)),"")</f>
        <v/>
      </c>
      <c r="V221" s="17" t="str">
        <f>IFERROR(AND(OR(V1:V220,$BK221)=TRUE,IF(SEARCH(V$1,$A221)&gt;0,TRUE,FALSE)),"")</f>
        <v/>
      </c>
      <c r="W221" s="17" t="str">
        <f>IFERROR(AND(OR(W1:Z220,$BK221)=TRUE,IF(SEARCH(W$1,$A221)&gt;0,TRUE,FALSE)),"")</f>
        <v/>
      </c>
      <c r="X221" s="17" t="str">
        <f>IFERROR(AND(OR(X1:Z220,$BK221)=TRUE,IF(SEARCH(X$1,$A221)&gt;0,TRUE,FALSE)),"")</f>
        <v/>
      </c>
      <c r="Y221" s="17" t="str">
        <f>IFERROR(AND(OR(Y1:Z220,$BK221)=TRUE,IF(SEARCH(Y$1,$A221)&gt;0,TRUE,FALSE)),"")</f>
        <v/>
      </c>
      <c r="Z221" s="17" t="str">
        <f>IFERROR(AND(OR(Z1:Z220,$BK221)=TRUE,IF(SEARCH(Z$1,$A221)&gt;0,TRUE,FALSE)),"")</f>
        <v/>
      </c>
      <c r="AA221" s="17" t="b">
        <f>IFERROR(AND(OR(AA1:AA220,$BK221)=TRUE,IF(SEARCH(AA$1,$A221)&gt;0,TRUE,FALSE)),"")</f>
        <v>0</v>
      </c>
      <c r="AB221" s="17" t="str">
        <f>IFERROR(AND(OR(AB1:AE220,$BK221)=TRUE,IF(SEARCH(AB$1,$A221)&gt;0,TRUE,FALSE)),"")</f>
        <v/>
      </c>
      <c r="AC221" s="17" t="str">
        <f>IFERROR(AND(OR(AC1:AE220,$BK221)=TRUE,IF(SEARCH(AC$1,$A221)&gt;0,TRUE,FALSE)),"")</f>
        <v/>
      </c>
      <c r="AD221" s="17" t="str">
        <f>IFERROR(AND(OR(AD1:AE220,$BK221)=TRUE,IF(SEARCH(AD$1,$A221)&gt;0,TRUE,FALSE)),"")</f>
        <v/>
      </c>
      <c r="AE221" s="17" t="str">
        <f>IFERROR(AND(OR(AE1:AE220,$BK221)=TRUE,IF(SEARCH(AE$1,$A221)&gt;0,TRUE,FALSE)),"")</f>
        <v/>
      </c>
      <c r="AF221" s="17" t="str">
        <f>IFERROR(AND(OR(AF1:AG220,$BK221)=TRUE,IF(SEARCH(AF$1,$A221)&gt;0,TRUE,FALSE)),"")</f>
        <v/>
      </c>
      <c r="AG221" s="17" t="str">
        <f>IFERROR(AND(OR(AG1:AG220,$BK221)=TRUE,IF(SEARCH(AG$1,$A221)&gt;0,TRUE,FALSE)),"")</f>
        <v/>
      </c>
      <c r="AH221" s="17" t="str">
        <f>IFERROR(AND(OR(AH1:AH220,$BK221)=TRUE,IF(SEARCH(AH$1,$A221)&gt;0,TRUE,FALSE)),"")</f>
        <v/>
      </c>
      <c r="AI221" s="17" t="b">
        <f>IFERROR(AND(OR(AI1:AL220,$BK221)=TRUE,IF(SEARCH(AI$1,$A221)&gt;0,TRUE,FALSE)),"")</f>
        <v>0</v>
      </c>
      <c r="AJ221" s="17" t="str">
        <f>IFERROR(AND(OR(AJ1:AL220,$BK221)=TRUE,IF(SEARCH(AJ$1,$A221)&gt;0,TRUE,FALSE)),"")</f>
        <v/>
      </c>
      <c r="AK221" s="17" t="str">
        <f>IFERROR(AND(OR(AK1:AL220,$BK221)=TRUE,IF(SEARCH(AK$1,$A221)&gt;0,TRUE,FALSE)),"")</f>
        <v/>
      </c>
      <c r="AL221" s="17" t="str">
        <f>IFERROR(AND(OR(AL1:AL220,$BK221)=TRUE,IF(SEARCH(AL$1,$A221)&gt;0,TRUE,FALSE)),"")</f>
        <v/>
      </c>
      <c r="AM221" s="17" t="str">
        <f>IFERROR(AND(OR(AM1:AO220,$BK221)=TRUE,IF(SEARCH(AM$1,$A221)&gt;0,TRUE,FALSE)),"")</f>
        <v/>
      </c>
      <c r="AN221" s="17" t="str">
        <f>IFERROR(AND(OR(AN1:AO220,$BK221)=TRUE,IF(SEARCH(AN$1,$A221)&gt;0,TRUE,FALSE)),"")</f>
        <v/>
      </c>
      <c r="AO221" s="17" t="str">
        <f>IFERROR(AND(OR(AO1:AO220,$BK221)=TRUE,IF(SEARCH(AO$1,$A221)&gt;0,TRUE,FALSE)),"")</f>
        <v/>
      </c>
      <c r="AP221" s="17" t="str">
        <f>IFERROR(AND(OR(AO1:AP220,$BK221)=TRUE,IF(SEARCH(AP$1,$A221)&gt;0,TRUE,FALSE)),"")</f>
        <v/>
      </c>
      <c r="AQ221" s="17" t="str">
        <f>IFERROR(AND(OR(AO1:AQ220,$BK221)=TRUE,IF(SEARCH(AQ$1,$A221)&gt;0,TRUE,FALSE)),"")</f>
        <v/>
      </c>
      <c r="AR221" s="17" t="str">
        <f>IFERROR(AND(OR(AO1:AR220,$BK221)=TRUE,IF(SEARCH(AR$1,$A221)&gt;0,TRUE,FALSE)),"")</f>
        <v/>
      </c>
      <c r="AS221" s="17" t="str">
        <f>IFERROR(AND(OR(AO1:AS220,$BK221)=TRUE,IF(SEARCH(AS$1,$A221)&gt;0,TRUE,FALSE)),"")</f>
        <v/>
      </c>
      <c r="AT221" s="17" t="str">
        <f>IFERROR(AND(OR(AO1:AT220,$BK221)=TRUE,IF(SEARCH(AT$1,$A221)&gt;0,TRUE,FALSE)),"")</f>
        <v/>
      </c>
      <c r="AU221" s="17" t="str">
        <f>IFERROR(AND(OR(AO1:AU220,$BK221)=TRUE,IF(SEARCH(AU$1,$A221)&gt;0,TRUE,FALSE)),"")</f>
        <v/>
      </c>
      <c r="AV221" s="17" t="str">
        <f>IFERROR(AND(OR(AO1:AV220,$BK221)=TRUE,IF(SEARCH(AV$1,$A221)&gt;0,TRUE,FALSE)),"")</f>
        <v/>
      </c>
      <c r="AW221" s="17" t="str">
        <f>IFERROR(AND(OR(AO1:AW220,$BK221)=TRUE,IF(SEARCH(AW$1,$A221)&gt;0,TRUE,FALSE)),"")</f>
        <v/>
      </c>
      <c r="AX221" s="17" t="str">
        <f>IFERROR(AND(OR(AO1:AX220,$BK221)=TRUE,IF(SEARCH(AX$1,$A221)&gt;0,TRUE,FALSE)),"")</f>
        <v/>
      </c>
      <c r="AY221" s="17" t="str">
        <f>IFERROR(AND(OR(AO1:AY220,$BK221)=TRUE,IF(SEARCH(AY$1,$A221)&gt;0,TRUE,FALSE)),"")</f>
        <v/>
      </c>
      <c r="AZ221" s="17" t="str">
        <f>IFERROR(AND(OR(AO1:AZ220,$BK221)=TRUE,IF(SEARCH(AZ$1,$A221)&gt;0,TRUE,FALSE)),"")</f>
        <v/>
      </c>
      <c r="BA221" s="17" t="str">
        <f>IFERROR(AND(OR(AO1:BA220,$BK221)=TRUE,IF(SEARCH(BA$1,$A221)&gt;0,TRUE,FALSE)),"")</f>
        <v/>
      </c>
      <c r="BB221" s="17" t="str">
        <f>IFERROR(AND(OR(AO1:BB220,$BK221)=TRUE,IF(SEARCH(BB$1,$A221)&gt;0,TRUE,FALSE)),"")</f>
        <v/>
      </c>
      <c r="BC221" s="17" t="str">
        <f>IFERROR(AND(OR(AO1:BC220,$BK221)=TRUE,IF(SEARCH(BC$1,$A221)&gt;0,TRUE,FALSE)),"")</f>
        <v/>
      </c>
      <c r="BD221" s="17" t="str">
        <f>IFERROR(AND(OR(AO1:BD220,$BK221)=TRUE,IF(SEARCH(BD$1,$A221)&gt;0,TRUE,FALSE)),"")</f>
        <v/>
      </c>
      <c r="BE221" s="17" t="str">
        <f>IFERROR(AND(OR(AO1:BE220,$BK221)=TRUE,IF(SEARCH(BE$1,$A221)&gt;0,TRUE,FALSE)),"")</f>
        <v/>
      </c>
      <c r="BF221" s="17" t="str">
        <f>IFERROR(AND(OR(AO1:BF220,$BK221)=TRUE,IF(SEARCH(BF$1,$A221)&gt;0,TRUE,FALSE)),"")</f>
        <v/>
      </c>
      <c r="BG221" s="17" t="str">
        <f>IFERROR(AND(OR(AO1:BG220,$BK221)=TRUE,IF(SEARCH(BG$1,$A221)&gt;0,TRUE,FALSE)),"")</f>
        <v/>
      </c>
      <c r="BH221" s="17" t="str">
        <f>IFERROR(AND(OR(AO1:BH220,$BK221)=TRUE,IF(SEARCH(BH$1,$A221)&gt;0,TRUE,FALSE)),"")</f>
        <v/>
      </c>
      <c r="BI221" s="17">
        <f t="shared" si="15"/>
        <v>0</v>
      </c>
      <c r="BJ221" s="17" t="b">
        <f t="shared" si="16"/>
        <v>0</v>
      </c>
      <c r="BK221" s="17" t="b">
        <f t="shared" si="17"/>
        <v>0</v>
      </c>
      <c r="BL221" s="17" t="b">
        <f t="shared" si="18"/>
        <v>0</v>
      </c>
      <c r="BM221" s="17" t="b">
        <f>IF(D221&gt;INDEX('Overview (RESPONSES REQUIRED)'!$F$60:$F$63,MATCH(E221,'Overview (RESPONSES REQUIRED)'!$B$60:$B$63,0)),FALSE,TRUE)</f>
        <v>0</v>
      </c>
      <c r="BN221" s="17" t="b">
        <f>IF(INDEX('Overview (RESPONSES REQUIRED)'!$D$60:$D$63,MATCH(E221,'Overview (RESPONSES REQUIRED)'!$B$60:$B$63,0)) = "Y", TRUE, FALSE)</f>
        <v>0</v>
      </c>
      <c r="BO221" s="17" t="str">
        <f t="shared" si="19"/>
        <v>N</v>
      </c>
    </row>
    <row r="222" spans="1:67" ht="15" x14ac:dyDescent="0.15">
      <c r="A222" s="17" t="s">
        <v>2645</v>
      </c>
      <c r="B222" s="17">
        <v>2</v>
      </c>
      <c r="C222" s="17">
        <v>2</v>
      </c>
      <c r="D222" s="17">
        <v>4</v>
      </c>
      <c r="E222" s="17" t="s">
        <v>2458</v>
      </c>
      <c r="F222" s="17" t="str">
        <f>IF('ENDC-NRCA'!S225="Y", "Y", IF('ENDC-NRCA'!S225="N", "N", 0))</f>
        <v>N</v>
      </c>
      <c r="G222" s="17" t="str">
        <f>IFERROR(AND(OR(G1:H221,$BK222)=TRUE,IF(SEARCH(G$1,$A222)&gt;0,TRUE,FALSE)),"")</f>
        <v/>
      </c>
      <c r="H222" s="17" t="str">
        <f>IFERROR(AND(OR(H1:H221,$BK222)=TRUE,IF(SEARCH(H$1,$A222)&gt;0,TRUE,FALSE)),"")</f>
        <v/>
      </c>
      <c r="I222" s="17" t="b">
        <f>IFERROR(AND(OR(I1:L221,$BK222)=TRUE,IF(SEARCH(I$1,$A222)&gt;0,TRUE,FALSE)),"")</f>
        <v>0</v>
      </c>
      <c r="J222" s="17" t="str">
        <f>IFERROR(AND(OR(J1:L221,$BK222)=TRUE,IF(SEARCH(J$1,$A222)&gt;0,TRUE,FALSE)),"")</f>
        <v/>
      </c>
      <c r="K222" s="17" t="str">
        <f>IFERROR(AND(OR(K1:L221,$BK222)=TRUE,IF(SEARCH(K$1,$A222)&gt;0,TRUE,FALSE)),"")</f>
        <v/>
      </c>
      <c r="L222" s="17" t="str">
        <f>IFERROR(AND(OR(L1:L221,$BK222)=TRUE,IF(SEARCH(L$1,$A222)&gt;0,TRUE,FALSE)),"")</f>
        <v/>
      </c>
      <c r="M222" s="17" t="str">
        <f>IFERROR(AND(OR(M1:M221,$BK222)=TRUE,IF(SEARCH(M$1,$A222)&gt;0,TRUE,FALSE)),"")</f>
        <v/>
      </c>
      <c r="N222" s="17" t="b">
        <f>IFERROR(AND(OR(N1:Q221,$BK222)=TRUE,IF(SEARCH(N$1,$A222)&gt;0,TRUE,FALSE)),"")</f>
        <v>0</v>
      </c>
      <c r="O222" s="17" t="str">
        <f>IFERROR(AND(OR(O1:Q221,$BK222)=TRUE,IF(SEARCH(O$1,$A222)&gt;0,TRUE,FALSE)),"")</f>
        <v/>
      </c>
      <c r="P222" s="17" t="str">
        <f>IFERROR(AND(OR(P1:Q221,$BK222)=TRUE,IF(SEARCH(P$1,$A222)&gt;0,TRUE,FALSE)),"")</f>
        <v/>
      </c>
      <c r="Q222" s="17" t="str">
        <f>IFERROR(AND(OR(Q1:Q221,$BK222)=TRUE,IF(SEARCH(Q$1,$A222)&gt;0,TRUE,FALSE)),"")</f>
        <v/>
      </c>
      <c r="R222" s="17" t="b">
        <f>IFERROR(AND(OR(R1:S221,$BK222)=TRUE,IF(SEARCH(R$1,$A222)&gt;0,TRUE,FALSE)),"")</f>
        <v>0</v>
      </c>
      <c r="S222" s="17" t="str">
        <f>IFERROR(AND(OR(S1:S221,$BK222)=TRUE,IF(SEARCH(S$1,$A222)&gt;0,TRUE,FALSE)),"")</f>
        <v/>
      </c>
      <c r="T222" s="17" t="str">
        <f>IFERROR(AND(OR(T1:T221,$BK222)=TRUE,IF(SEARCH(T$1,$A222)&gt;0,TRUE,FALSE)),"")</f>
        <v/>
      </c>
      <c r="U222" s="17" t="str">
        <f>IFERROR(AND(OR(U1:V221,$BK222)=TRUE,IF(SEARCH(U$1,$A222)&gt;0,TRUE,FALSE)),"")</f>
        <v/>
      </c>
      <c r="V222" s="17" t="str">
        <f>IFERROR(AND(OR(V1:V221,$BK222)=TRUE,IF(SEARCH(V$1,$A222)&gt;0,TRUE,FALSE)),"")</f>
        <v/>
      </c>
      <c r="W222" s="17" t="str">
        <f>IFERROR(AND(OR(W1:Z221,$BK222)=TRUE,IF(SEARCH(W$1,$A222)&gt;0,TRUE,FALSE)),"")</f>
        <v/>
      </c>
      <c r="X222" s="17" t="str">
        <f>IFERROR(AND(OR(X1:Z221,$BK222)=TRUE,IF(SEARCH(X$1,$A222)&gt;0,TRUE,FALSE)),"")</f>
        <v/>
      </c>
      <c r="Y222" s="17" t="str">
        <f>IFERROR(AND(OR(Y1:Z221,$BK222)=TRUE,IF(SEARCH(Y$1,$A222)&gt;0,TRUE,FALSE)),"")</f>
        <v/>
      </c>
      <c r="Z222" s="17" t="str">
        <f>IFERROR(AND(OR(Z1:Z221,$BK222)=TRUE,IF(SEARCH(Z$1,$A222)&gt;0,TRUE,FALSE)),"")</f>
        <v/>
      </c>
      <c r="AA222" s="17" t="str">
        <f>IFERROR(AND(OR(AA1:AA221,$BK222)=TRUE,IF(SEARCH(AA$1,$A222)&gt;0,TRUE,FALSE)),"")</f>
        <v/>
      </c>
      <c r="AB222" s="17" t="str">
        <f>IFERROR(AND(OR(AB1:AE221,$BK222)=TRUE,IF(SEARCH(AB$1,$A222)&gt;0,TRUE,FALSE)),"")</f>
        <v/>
      </c>
      <c r="AC222" s="17" t="str">
        <f>IFERROR(AND(OR(AC1:AE221,$BK222)=TRUE,IF(SEARCH(AC$1,$A222)&gt;0,TRUE,FALSE)),"")</f>
        <v/>
      </c>
      <c r="AD222" s="17" t="str">
        <f>IFERROR(AND(OR(AD1:AE221,$BK222)=TRUE,IF(SEARCH(AD$1,$A222)&gt;0,TRUE,FALSE)),"")</f>
        <v/>
      </c>
      <c r="AE222" s="17" t="str">
        <f>IFERROR(AND(OR(AE1:AE221,$BK222)=TRUE,IF(SEARCH(AE$1,$A222)&gt;0,TRUE,FALSE)),"")</f>
        <v/>
      </c>
      <c r="AF222" s="17" t="b">
        <f>IFERROR(AND(OR(AF1:AG221,$BK222)=TRUE,IF(SEARCH(AF$1,$A222)&gt;0,TRUE,FALSE)),"")</f>
        <v>0</v>
      </c>
      <c r="AG222" s="17" t="str">
        <f>IFERROR(AND(OR(AG1:AG221,$BK222)=TRUE,IF(SEARCH(AG$1,$A222)&gt;0,TRUE,FALSE)),"")</f>
        <v/>
      </c>
      <c r="AH222" s="17" t="str">
        <f>IFERROR(AND(OR(AH1:AH221,$BK222)=TRUE,IF(SEARCH(AH$1,$A222)&gt;0,TRUE,FALSE)),"")</f>
        <v/>
      </c>
      <c r="AI222" s="17" t="b">
        <f>IFERROR(AND(OR(AI1:AL221,$BK222)=TRUE,IF(SEARCH(AI$1,$A222)&gt;0,TRUE,FALSE)),"")</f>
        <v>0</v>
      </c>
      <c r="AJ222" s="17" t="str">
        <f>IFERROR(AND(OR(AJ1:AL221,$BK222)=TRUE,IF(SEARCH(AJ$1,$A222)&gt;0,TRUE,FALSE)),"")</f>
        <v/>
      </c>
      <c r="AK222" s="17" t="str">
        <f>IFERROR(AND(OR(AK1:AL221,$BK222)=TRUE,IF(SEARCH(AK$1,$A222)&gt;0,TRUE,FALSE)),"")</f>
        <v/>
      </c>
      <c r="AL222" s="17" t="str">
        <f>IFERROR(AND(OR(AL1:AL221,$BK222)=TRUE,IF(SEARCH(AL$1,$A222)&gt;0,TRUE,FALSE)),"")</f>
        <v/>
      </c>
      <c r="AM222" s="17" t="str">
        <f>IFERROR(AND(OR(AM1:AO221,$BK222)=TRUE,IF(SEARCH(AM$1,$A222)&gt;0,TRUE,FALSE)),"")</f>
        <v/>
      </c>
      <c r="AN222" s="17" t="str">
        <f>IFERROR(AND(OR(AN1:AO221,$BK222)=TRUE,IF(SEARCH(AN$1,$A222)&gt;0,TRUE,FALSE)),"")</f>
        <v/>
      </c>
      <c r="AO222" s="17" t="str">
        <f>IFERROR(AND(OR(AO1:AO221,$BK222)=TRUE,IF(SEARCH(AO$1,$A222)&gt;0,TRUE,FALSE)),"")</f>
        <v/>
      </c>
      <c r="AP222" s="17" t="str">
        <f>IFERROR(AND(OR(AO1:AP221,$BK222)=TRUE,IF(SEARCH(AP$1,$A222)&gt;0,TRUE,FALSE)),"")</f>
        <v/>
      </c>
      <c r="AQ222" s="17" t="str">
        <f>IFERROR(AND(OR(AO1:AQ221,$BK222)=TRUE,IF(SEARCH(AQ$1,$A222)&gt;0,TRUE,FALSE)),"")</f>
        <v/>
      </c>
      <c r="AR222" s="17" t="str">
        <f>IFERROR(AND(OR(AO1:AR221,$BK222)=TRUE,IF(SEARCH(AR$1,$A222)&gt;0,TRUE,FALSE)),"")</f>
        <v/>
      </c>
      <c r="AS222" s="17" t="str">
        <f>IFERROR(AND(OR(AO1:AS221,$BK222)=TRUE,IF(SEARCH(AS$1,$A222)&gt;0,TRUE,FALSE)),"")</f>
        <v/>
      </c>
      <c r="AT222" s="17" t="str">
        <f>IFERROR(AND(OR(AO1:AT221,$BK222)=TRUE,IF(SEARCH(AT$1,$A222)&gt;0,TRUE,FALSE)),"")</f>
        <v/>
      </c>
      <c r="AU222" s="17" t="str">
        <f>IFERROR(AND(OR(AO1:AU221,$BK222)=TRUE,IF(SEARCH(AU$1,$A222)&gt;0,TRUE,FALSE)),"")</f>
        <v/>
      </c>
      <c r="AV222" s="17" t="str">
        <f>IFERROR(AND(OR(AO1:AV221,$BK222)=TRUE,IF(SEARCH(AV$1,$A222)&gt;0,TRUE,FALSE)),"")</f>
        <v/>
      </c>
      <c r="AW222" s="17" t="str">
        <f>IFERROR(AND(OR(AO1:AW221,$BK222)=TRUE,IF(SEARCH(AW$1,$A222)&gt;0,TRUE,FALSE)),"")</f>
        <v/>
      </c>
      <c r="AX222" s="17" t="str">
        <f>IFERROR(AND(OR(AO1:AX221,$BK222)=TRUE,IF(SEARCH(AX$1,$A222)&gt;0,TRUE,FALSE)),"")</f>
        <v/>
      </c>
      <c r="AY222" s="17" t="str">
        <f>IFERROR(AND(OR(AO1:AY221,$BK222)=TRUE,IF(SEARCH(AY$1,$A222)&gt;0,TRUE,FALSE)),"")</f>
        <v/>
      </c>
      <c r="AZ222" s="17" t="str">
        <f>IFERROR(AND(OR(AO1:AZ221,$BK222)=TRUE,IF(SEARCH(AZ$1,$A222)&gt;0,TRUE,FALSE)),"")</f>
        <v/>
      </c>
      <c r="BA222" s="17" t="str">
        <f>IFERROR(AND(OR(AO1:BA221,$BK222)=TRUE,IF(SEARCH(BA$1,$A222)&gt;0,TRUE,FALSE)),"")</f>
        <v/>
      </c>
      <c r="BB222" s="17" t="str">
        <f>IFERROR(AND(OR(AO1:BB221,$BK222)=TRUE,IF(SEARCH(BB$1,$A222)&gt;0,TRUE,FALSE)),"")</f>
        <v/>
      </c>
      <c r="BC222" s="17" t="str">
        <f>IFERROR(AND(OR(AO1:BC221,$BK222)=TRUE,IF(SEARCH(BC$1,$A222)&gt;0,TRUE,FALSE)),"")</f>
        <v/>
      </c>
      <c r="BD222" s="17" t="str">
        <f>IFERROR(AND(OR(AO1:BD221,$BK222)=TRUE,IF(SEARCH(BD$1,$A222)&gt;0,TRUE,FALSE)),"")</f>
        <v/>
      </c>
      <c r="BE222" s="17" t="str">
        <f>IFERROR(AND(OR(AO1:BE221,$BK222)=TRUE,IF(SEARCH(BE$1,$A222)&gt;0,TRUE,FALSE)),"")</f>
        <v/>
      </c>
      <c r="BF222" s="17" t="str">
        <f>IFERROR(AND(OR(AO1:BF221,$BK222)=TRUE,IF(SEARCH(BF$1,$A222)&gt;0,TRUE,FALSE)),"")</f>
        <v/>
      </c>
      <c r="BG222" s="17" t="str">
        <f>IFERROR(AND(OR(AO1:BG221,$BK222)=TRUE,IF(SEARCH(BG$1,$A222)&gt;0,TRUE,FALSE)),"")</f>
        <v/>
      </c>
      <c r="BH222" s="17" t="str">
        <f>IFERROR(AND(OR(AO1:BH221,$BK222)=TRUE,IF(SEARCH(BH$1,$A222)&gt;0,TRUE,FALSE)),"")</f>
        <v/>
      </c>
      <c r="BI222" s="17">
        <f t="shared" si="15"/>
        <v>0</v>
      </c>
      <c r="BJ222" s="17" t="b">
        <f t="shared" si="16"/>
        <v>0</v>
      </c>
      <c r="BK222" s="17" t="b">
        <f t="shared" si="17"/>
        <v>0</v>
      </c>
      <c r="BL222" s="17" t="b">
        <f t="shared" si="18"/>
        <v>0</v>
      </c>
      <c r="BM222" s="17" t="b">
        <f>IF(D222&gt;INDEX('Overview (RESPONSES REQUIRED)'!$F$60:$F$63,MATCH(E222,'Overview (RESPONSES REQUIRED)'!$B$60:$B$63,0)),FALSE,TRUE)</f>
        <v>0</v>
      </c>
      <c r="BN222" s="17" t="b">
        <f>IF(INDEX('Overview (RESPONSES REQUIRED)'!$D$60:$D$63,MATCH(E222,'Overview (RESPONSES REQUIRED)'!$B$60:$B$63,0)) = "Y", TRUE, FALSE)</f>
        <v>0</v>
      </c>
      <c r="BO222" s="17" t="str">
        <f t="shared" si="19"/>
        <v>N</v>
      </c>
    </row>
    <row r="223" spans="1:67" ht="15" x14ac:dyDescent="0.15">
      <c r="A223" s="17" t="s">
        <v>2646</v>
      </c>
      <c r="B223" s="17">
        <v>2</v>
      </c>
      <c r="C223" s="17">
        <v>2</v>
      </c>
      <c r="D223" s="17">
        <v>4</v>
      </c>
      <c r="E223" s="17" t="s">
        <v>2424</v>
      </c>
      <c r="F223" s="17" t="str">
        <f>IF('ENDC-NRCA'!S226="Y", "Y", IF('ENDC-NRCA'!S226="N", "N", 0))</f>
        <v>N</v>
      </c>
      <c r="G223" s="17" t="str">
        <f>IFERROR(AND(OR(G1:H222,$BK223)=TRUE,IF(SEARCH(G$1,$A223)&gt;0,TRUE,FALSE)),"")</f>
        <v/>
      </c>
      <c r="H223" s="17" t="str">
        <f>IFERROR(AND(OR(H1:H222,$BK223)=TRUE,IF(SEARCH(H$1,$A223)&gt;0,TRUE,FALSE)),"")</f>
        <v/>
      </c>
      <c r="I223" s="17" t="b">
        <f>IFERROR(AND(OR(I1:L222,$BK223)=TRUE,IF(SEARCH(I$1,$A223)&gt;0,TRUE,FALSE)),"")</f>
        <v>0</v>
      </c>
      <c r="J223" s="17" t="str">
        <f>IFERROR(AND(OR(J1:L222,$BK223)=TRUE,IF(SEARCH(J$1,$A223)&gt;0,TRUE,FALSE)),"")</f>
        <v/>
      </c>
      <c r="K223" s="17" t="str">
        <f>IFERROR(AND(OR(K1:L222,$BK223)=TRUE,IF(SEARCH(K$1,$A223)&gt;0,TRUE,FALSE)),"")</f>
        <v/>
      </c>
      <c r="L223" s="17" t="str">
        <f>IFERROR(AND(OR(L1:L222,$BK223)=TRUE,IF(SEARCH(L$1,$A223)&gt;0,TRUE,FALSE)),"")</f>
        <v/>
      </c>
      <c r="M223" s="17" t="b">
        <f>IFERROR(AND(OR(M1:M222,$BK223)=TRUE,IF(SEARCH(M$1,$A223)&gt;0,TRUE,FALSE)),"")</f>
        <v>0</v>
      </c>
      <c r="N223" s="17" t="str">
        <f>IFERROR(AND(OR(N1:Q222,$BK223)=TRUE,IF(SEARCH(N$1,$A223)&gt;0,TRUE,FALSE)),"")</f>
        <v/>
      </c>
      <c r="O223" s="17" t="str">
        <f>IFERROR(AND(OR(O1:Q222,$BK223)=TRUE,IF(SEARCH(O$1,$A223)&gt;0,TRUE,FALSE)),"")</f>
        <v/>
      </c>
      <c r="P223" s="17" t="str">
        <f>IFERROR(AND(OR(P1:Q222,$BK223)=TRUE,IF(SEARCH(P$1,$A223)&gt;0,TRUE,FALSE)),"")</f>
        <v/>
      </c>
      <c r="Q223" s="17" t="str">
        <f>IFERROR(AND(OR(Q1:Q222,$BK223)=TRUE,IF(SEARCH(Q$1,$A223)&gt;0,TRUE,FALSE)),"")</f>
        <v/>
      </c>
      <c r="R223" s="17" t="str">
        <f>IFERROR(AND(OR(R1:S222,$BK223)=TRUE,IF(SEARCH(R$1,$A223)&gt;0,TRUE,FALSE)),"")</f>
        <v/>
      </c>
      <c r="S223" s="17" t="str">
        <f>IFERROR(AND(OR(S1:S222,$BK223)=TRUE,IF(SEARCH(S$1,$A223)&gt;0,TRUE,FALSE)),"")</f>
        <v/>
      </c>
      <c r="T223" s="17" t="b">
        <f>IFERROR(AND(OR(T1:T222,$BK223)=TRUE,IF(SEARCH(T$1,$A223)&gt;0,TRUE,FALSE)),"")</f>
        <v>0</v>
      </c>
      <c r="U223" s="17" t="str">
        <f>IFERROR(AND(OR(U1:V222,$BK223)=TRUE,IF(SEARCH(U$1,$A223)&gt;0,TRUE,FALSE)),"")</f>
        <v/>
      </c>
      <c r="V223" s="17" t="str">
        <f>IFERROR(AND(OR(V1:V222,$BK223)=TRUE,IF(SEARCH(V$1,$A223)&gt;0,TRUE,FALSE)),"")</f>
        <v/>
      </c>
      <c r="W223" s="17" t="str">
        <f>IFERROR(AND(OR(W1:Z222,$BK223)=TRUE,IF(SEARCH(W$1,$A223)&gt;0,TRUE,FALSE)),"")</f>
        <v/>
      </c>
      <c r="X223" s="17" t="str">
        <f>IFERROR(AND(OR(X1:Z222,$BK223)=TRUE,IF(SEARCH(X$1,$A223)&gt;0,TRUE,FALSE)),"")</f>
        <v/>
      </c>
      <c r="Y223" s="17" t="str">
        <f>IFERROR(AND(OR(Y1:Z222,$BK223)=TRUE,IF(SEARCH(Y$1,$A223)&gt;0,TRUE,FALSE)),"")</f>
        <v/>
      </c>
      <c r="Z223" s="17" t="str">
        <f>IFERROR(AND(OR(Z1:Z222,$BK223)=TRUE,IF(SEARCH(Z$1,$A223)&gt;0,TRUE,FALSE)),"")</f>
        <v/>
      </c>
      <c r="AA223" s="17" t="b">
        <f>IFERROR(AND(OR(AA1:AA222,$BK223)=TRUE,IF(SEARCH(AA$1,$A223)&gt;0,TRUE,FALSE)),"")</f>
        <v>0</v>
      </c>
      <c r="AB223" s="17" t="str">
        <f>IFERROR(AND(OR(AB1:AE222,$BK223)=TRUE,IF(SEARCH(AB$1,$A223)&gt;0,TRUE,FALSE)),"")</f>
        <v/>
      </c>
      <c r="AC223" s="17" t="str">
        <f>IFERROR(AND(OR(AC1:AE222,$BK223)=TRUE,IF(SEARCH(AC$1,$A223)&gt;0,TRUE,FALSE)),"")</f>
        <v/>
      </c>
      <c r="AD223" s="17" t="str">
        <f>IFERROR(AND(OR(AD1:AE222,$BK223)=TRUE,IF(SEARCH(AD$1,$A223)&gt;0,TRUE,FALSE)),"")</f>
        <v/>
      </c>
      <c r="AE223" s="17" t="str">
        <f>IFERROR(AND(OR(AE1:AE222,$BK223)=TRUE,IF(SEARCH(AE$1,$A223)&gt;0,TRUE,FALSE)),"")</f>
        <v/>
      </c>
      <c r="AF223" s="17" t="str">
        <f>IFERROR(AND(OR(AF1:AG222,$BK223)=TRUE,IF(SEARCH(AF$1,$A223)&gt;0,TRUE,FALSE)),"")</f>
        <v/>
      </c>
      <c r="AG223" s="17" t="str">
        <f>IFERROR(AND(OR(AG1:AG222,$BK223)=TRUE,IF(SEARCH(AG$1,$A223)&gt;0,TRUE,FALSE)),"")</f>
        <v/>
      </c>
      <c r="AH223" s="17" t="str">
        <f>IFERROR(AND(OR(AH1:AH222,$BK223)=TRUE,IF(SEARCH(AH$1,$A223)&gt;0,TRUE,FALSE)),"")</f>
        <v/>
      </c>
      <c r="AI223" s="17" t="b">
        <f>IFERROR(AND(OR(AI1:AL222,$BK223)=TRUE,IF(SEARCH(AI$1,$A223)&gt;0,TRUE,FALSE)),"")</f>
        <v>0</v>
      </c>
      <c r="AJ223" s="17" t="str">
        <f>IFERROR(AND(OR(AJ1:AL222,$BK223)=TRUE,IF(SEARCH(AJ$1,$A223)&gt;0,TRUE,FALSE)),"")</f>
        <v/>
      </c>
      <c r="AK223" s="17" t="str">
        <f>IFERROR(AND(OR(AK1:AL222,$BK223)=TRUE,IF(SEARCH(AK$1,$A223)&gt;0,TRUE,FALSE)),"")</f>
        <v/>
      </c>
      <c r="AL223" s="17" t="str">
        <f>IFERROR(AND(OR(AL1:AL222,$BK223)=TRUE,IF(SEARCH(AL$1,$A223)&gt;0,TRUE,FALSE)),"")</f>
        <v/>
      </c>
      <c r="AM223" s="17" t="str">
        <f>IFERROR(AND(OR(AM1:AO222,$BK223)=TRUE,IF(SEARCH(AM$1,$A223)&gt;0,TRUE,FALSE)),"")</f>
        <v/>
      </c>
      <c r="AN223" s="17" t="str">
        <f>IFERROR(AND(OR(AN1:AO222,$BK223)=TRUE,IF(SEARCH(AN$1,$A223)&gt;0,TRUE,FALSE)),"")</f>
        <v/>
      </c>
      <c r="AO223" s="17" t="str">
        <f>IFERROR(AND(OR(AO1:AO222,$BK223)=TRUE,IF(SEARCH(AO$1,$A223)&gt;0,TRUE,FALSE)),"")</f>
        <v/>
      </c>
      <c r="AP223" s="17" t="str">
        <f>IFERROR(AND(OR(AO1:AP222,$BK223)=TRUE,IF(SEARCH(AP$1,$A223)&gt;0,TRUE,FALSE)),"")</f>
        <v/>
      </c>
      <c r="AQ223" s="17" t="str">
        <f>IFERROR(AND(OR(AO1:AQ222,$BK223)=TRUE,IF(SEARCH(AQ$1,$A223)&gt;0,TRUE,FALSE)),"")</f>
        <v/>
      </c>
      <c r="AR223" s="17" t="str">
        <f>IFERROR(AND(OR(AO1:AR222,$BK223)=TRUE,IF(SEARCH(AR$1,$A223)&gt;0,TRUE,FALSE)),"")</f>
        <v/>
      </c>
      <c r="AS223" s="17" t="str">
        <f>IFERROR(AND(OR(AO1:AS222,$BK223)=TRUE,IF(SEARCH(AS$1,$A223)&gt;0,TRUE,FALSE)),"")</f>
        <v/>
      </c>
      <c r="AT223" s="17" t="str">
        <f>IFERROR(AND(OR(AO1:AT222,$BK223)=TRUE,IF(SEARCH(AT$1,$A223)&gt;0,TRUE,FALSE)),"")</f>
        <v/>
      </c>
      <c r="AU223" s="17" t="str">
        <f>IFERROR(AND(OR(AO1:AU222,$BK223)=TRUE,IF(SEARCH(AU$1,$A223)&gt;0,TRUE,FALSE)),"")</f>
        <v/>
      </c>
      <c r="AV223" s="17" t="str">
        <f>IFERROR(AND(OR(AO1:AV222,$BK223)=TRUE,IF(SEARCH(AV$1,$A223)&gt;0,TRUE,FALSE)),"")</f>
        <v/>
      </c>
      <c r="AW223" s="17" t="str">
        <f>IFERROR(AND(OR(AO1:AW222,$BK223)=TRUE,IF(SEARCH(AW$1,$A223)&gt;0,TRUE,FALSE)),"")</f>
        <v/>
      </c>
      <c r="AX223" s="17" t="str">
        <f>IFERROR(AND(OR(AO1:AX222,$BK223)=TRUE,IF(SEARCH(AX$1,$A223)&gt;0,TRUE,FALSE)),"")</f>
        <v/>
      </c>
      <c r="AY223" s="17" t="str">
        <f>IFERROR(AND(OR(AO1:AY222,$BK223)=TRUE,IF(SEARCH(AY$1,$A223)&gt;0,TRUE,FALSE)),"")</f>
        <v/>
      </c>
      <c r="AZ223" s="17" t="str">
        <f>IFERROR(AND(OR(AO1:AZ222,$BK223)=TRUE,IF(SEARCH(AZ$1,$A223)&gt;0,TRUE,FALSE)),"")</f>
        <v/>
      </c>
      <c r="BA223" s="17" t="str">
        <f>IFERROR(AND(OR(AO1:BA222,$BK223)=TRUE,IF(SEARCH(BA$1,$A223)&gt;0,TRUE,FALSE)),"")</f>
        <v/>
      </c>
      <c r="BB223" s="17" t="str">
        <f>IFERROR(AND(OR(AO1:BB222,$BK223)=TRUE,IF(SEARCH(BB$1,$A223)&gt;0,TRUE,FALSE)),"")</f>
        <v/>
      </c>
      <c r="BC223" s="17" t="str">
        <f>IFERROR(AND(OR(AO1:BC222,$BK223)=TRUE,IF(SEARCH(BC$1,$A223)&gt;0,TRUE,FALSE)),"")</f>
        <v/>
      </c>
      <c r="BD223" s="17" t="str">
        <f>IFERROR(AND(OR(AO1:BD222,$BK223)=TRUE,IF(SEARCH(BD$1,$A223)&gt;0,TRUE,FALSE)),"")</f>
        <v/>
      </c>
      <c r="BE223" s="17" t="str">
        <f>IFERROR(AND(OR(AO1:BE222,$BK223)=TRUE,IF(SEARCH(BE$1,$A223)&gt;0,TRUE,FALSE)),"")</f>
        <v/>
      </c>
      <c r="BF223" s="17" t="str">
        <f>IFERROR(AND(OR(AO1:BF222,$BK223)=TRUE,IF(SEARCH(BF$1,$A223)&gt;0,TRUE,FALSE)),"")</f>
        <v/>
      </c>
      <c r="BG223" s="17" t="str">
        <f>IFERROR(AND(OR(AO1:BG222,$BK223)=TRUE,IF(SEARCH(BG$1,$A223)&gt;0,TRUE,FALSE)),"")</f>
        <v/>
      </c>
      <c r="BH223" s="17" t="str">
        <f>IFERROR(AND(OR(AO1:BH222,$BK223)=TRUE,IF(SEARCH(BH$1,$A223)&gt;0,TRUE,FALSE)),"")</f>
        <v/>
      </c>
      <c r="BI223" s="17">
        <f t="shared" si="15"/>
        <v>0</v>
      </c>
      <c r="BJ223" s="17" t="b">
        <f t="shared" si="16"/>
        <v>0</v>
      </c>
      <c r="BK223" s="17" t="b">
        <f t="shared" si="17"/>
        <v>0</v>
      </c>
      <c r="BL223" s="17" t="b">
        <f t="shared" si="18"/>
        <v>0</v>
      </c>
      <c r="BM223" s="17" t="b">
        <f>IF(D223&gt;INDEX('Overview (RESPONSES REQUIRED)'!$F$60:$F$63,MATCH(E223,'Overview (RESPONSES REQUIRED)'!$B$60:$B$63,0)),FALSE,TRUE)</f>
        <v>0</v>
      </c>
      <c r="BN223" s="17" t="b">
        <f>IF(INDEX('Overview (RESPONSES REQUIRED)'!$D$60:$D$63,MATCH(E223,'Overview (RESPONSES REQUIRED)'!$B$60:$B$63,0)) = "Y", TRUE, FALSE)</f>
        <v>0</v>
      </c>
      <c r="BO223" s="17" t="str">
        <f t="shared" si="19"/>
        <v>N</v>
      </c>
    </row>
    <row r="224" spans="1:67" ht="15" x14ac:dyDescent="0.15">
      <c r="A224" s="17" t="s">
        <v>2647</v>
      </c>
      <c r="B224" s="17">
        <v>2</v>
      </c>
      <c r="C224" s="17">
        <v>2</v>
      </c>
      <c r="D224" s="17">
        <v>4</v>
      </c>
      <c r="E224" s="17" t="s">
        <v>2424</v>
      </c>
      <c r="F224" s="17" t="str">
        <f>IF('ENDC-NRCA'!S227="Y", "Y", IF('ENDC-NRCA'!S227="N", "N", 0))</f>
        <v>N</v>
      </c>
      <c r="G224" s="17" t="str">
        <f>IFERROR(AND(OR(G1:H223,$BK224)=TRUE,IF(SEARCH(G$1,$A224)&gt;0,TRUE,FALSE)),"")</f>
        <v/>
      </c>
      <c r="H224" s="17" t="str">
        <f>IFERROR(AND(OR(H1:H223,$BK224)=TRUE,IF(SEARCH(H$1,$A224)&gt;0,TRUE,FALSE)),"")</f>
        <v/>
      </c>
      <c r="I224" s="17" t="str">
        <f>IFERROR(AND(OR(I1:L223,$BK224)=TRUE,IF(SEARCH(I$1,$A224)&gt;0,TRUE,FALSE)),"")</f>
        <v/>
      </c>
      <c r="J224" s="17" t="str">
        <f>IFERROR(AND(OR(J1:L223,$BK224)=TRUE,IF(SEARCH(J$1,$A224)&gt;0,TRUE,FALSE)),"")</f>
        <v/>
      </c>
      <c r="K224" s="17" t="str">
        <f>IFERROR(AND(OR(K1:L223,$BK224)=TRUE,IF(SEARCH(K$1,$A224)&gt;0,TRUE,FALSE)),"")</f>
        <v/>
      </c>
      <c r="L224" s="17" t="str">
        <f>IFERROR(AND(OR(L1:L223,$BK224)=TRUE,IF(SEARCH(L$1,$A224)&gt;0,TRUE,FALSE)),"")</f>
        <v/>
      </c>
      <c r="M224" s="17" t="b">
        <f>IFERROR(AND(OR(M1:M223,$BK224)=TRUE,IF(SEARCH(M$1,$A224)&gt;0,TRUE,FALSE)),"")</f>
        <v>0</v>
      </c>
      <c r="N224" s="17" t="b">
        <f>IFERROR(AND(OR(N1:Q223,$BK224)=TRUE,IF(SEARCH(N$1,$A224)&gt;0,TRUE,FALSE)),"")</f>
        <v>0</v>
      </c>
      <c r="O224" s="17" t="str">
        <f>IFERROR(AND(OR(O1:Q223,$BK224)=TRUE,IF(SEARCH(O$1,$A224)&gt;0,TRUE,FALSE)),"")</f>
        <v/>
      </c>
      <c r="P224" s="17" t="str">
        <f>IFERROR(AND(OR(P1:Q223,$BK224)=TRUE,IF(SEARCH(P$1,$A224)&gt;0,TRUE,FALSE)),"")</f>
        <v/>
      </c>
      <c r="Q224" s="17" t="str">
        <f>IFERROR(AND(OR(Q1:Q223,$BK224)=TRUE,IF(SEARCH(Q$1,$A224)&gt;0,TRUE,FALSE)),"")</f>
        <v/>
      </c>
      <c r="R224" s="17" t="str">
        <f>IFERROR(AND(OR(R1:S223,$BK224)=TRUE,IF(SEARCH(R$1,$A224)&gt;0,TRUE,FALSE)),"")</f>
        <v/>
      </c>
      <c r="S224" s="17" t="str">
        <f>IFERROR(AND(OR(S1:S223,$BK224)=TRUE,IF(SEARCH(S$1,$A224)&gt;0,TRUE,FALSE)),"")</f>
        <v/>
      </c>
      <c r="T224" s="17" t="b">
        <f>IFERROR(AND(OR(T1:T223,$BK224)=TRUE,IF(SEARCH(T$1,$A224)&gt;0,TRUE,FALSE)),"")</f>
        <v>0</v>
      </c>
      <c r="U224" s="17" t="str">
        <f>IFERROR(AND(OR(U1:V223,$BK224)=TRUE,IF(SEARCH(U$1,$A224)&gt;0,TRUE,FALSE)),"")</f>
        <v/>
      </c>
      <c r="V224" s="17" t="str">
        <f>IFERROR(AND(OR(V1:V223,$BK224)=TRUE,IF(SEARCH(V$1,$A224)&gt;0,TRUE,FALSE)),"")</f>
        <v/>
      </c>
      <c r="W224" s="17" t="str">
        <f>IFERROR(AND(OR(W1:Z223,$BK224)=TRUE,IF(SEARCH(W$1,$A224)&gt;0,TRUE,FALSE)),"")</f>
        <v/>
      </c>
      <c r="X224" s="17" t="str">
        <f>IFERROR(AND(OR(X1:Z223,$BK224)=TRUE,IF(SEARCH(X$1,$A224)&gt;0,TRUE,FALSE)),"")</f>
        <v/>
      </c>
      <c r="Y224" s="17" t="str">
        <f>IFERROR(AND(OR(Y1:Z223,$BK224)=TRUE,IF(SEARCH(Y$1,$A224)&gt;0,TRUE,FALSE)),"")</f>
        <v/>
      </c>
      <c r="Z224" s="17" t="str">
        <f>IFERROR(AND(OR(Z1:Z223,$BK224)=TRUE,IF(SEARCH(Z$1,$A224)&gt;0,TRUE,FALSE)),"")</f>
        <v/>
      </c>
      <c r="AA224" s="17" t="b">
        <f>IFERROR(AND(OR(AA1:AA223,$BK224)=TRUE,IF(SEARCH(AA$1,$A224)&gt;0,TRUE,FALSE)),"")</f>
        <v>0</v>
      </c>
      <c r="AB224" s="17" t="str">
        <f>IFERROR(AND(OR(AB1:AE223,$BK224)=TRUE,IF(SEARCH(AB$1,$A224)&gt;0,TRUE,FALSE)),"")</f>
        <v/>
      </c>
      <c r="AC224" s="17" t="str">
        <f>IFERROR(AND(OR(AC1:AE223,$BK224)=TRUE,IF(SEARCH(AC$1,$A224)&gt;0,TRUE,FALSE)),"")</f>
        <v/>
      </c>
      <c r="AD224" s="17" t="str">
        <f>IFERROR(AND(OR(AD1:AE223,$BK224)=TRUE,IF(SEARCH(AD$1,$A224)&gt;0,TRUE,FALSE)),"")</f>
        <v/>
      </c>
      <c r="AE224" s="17" t="str">
        <f>IFERROR(AND(OR(AE1:AE223,$BK224)=TRUE,IF(SEARCH(AE$1,$A224)&gt;0,TRUE,FALSE)),"")</f>
        <v/>
      </c>
      <c r="AF224" s="17" t="str">
        <f>IFERROR(AND(OR(AF1:AG223,$BK224)=TRUE,IF(SEARCH(AF$1,$A224)&gt;0,TRUE,FALSE)),"")</f>
        <v/>
      </c>
      <c r="AG224" s="17" t="str">
        <f>IFERROR(AND(OR(AG1:AG223,$BK224)=TRUE,IF(SEARCH(AG$1,$A224)&gt;0,TRUE,FALSE)),"")</f>
        <v/>
      </c>
      <c r="AH224" s="17" t="str">
        <f>IFERROR(AND(OR(AH1:AH223,$BK224)=TRUE,IF(SEARCH(AH$1,$A224)&gt;0,TRUE,FALSE)),"")</f>
        <v/>
      </c>
      <c r="AI224" s="17" t="b">
        <f>IFERROR(AND(OR(AI1:AL223,$BK224)=TRUE,IF(SEARCH(AI$1,$A224)&gt;0,TRUE,FALSE)),"")</f>
        <v>0</v>
      </c>
      <c r="AJ224" s="17" t="str">
        <f>IFERROR(AND(OR(AJ1:AL223,$BK224)=TRUE,IF(SEARCH(AJ$1,$A224)&gt;0,TRUE,FALSE)),"")</f>
        <v/>
      </c>
      <c r="AK224" s="17" t="str">
        <f>IFERROR(AND(OR(AK1:AL223,$BK224)=TRUE,IF(SEARCH(AK$1,$A224)&gt;0,TRUE,FALSE)),"")</f>
        <v/>
      </c>
      <c r="AL224" s="17" t="str">
        <f>IFERROR(AND(OR(AL1:AL223,$BK224)=TRUE,IF(SEARCH(AL$1,$A224)&gt;0,TRUE,FALSE)),"")</f>
        <v/>
      </c>
      <c r="AM224" s="17" t="str">
        <f>IFERROR(AND(OR(AM1:AO223,$BK224)=TRUE,IF(SEARCH(AM$1,$A224)&gt;0,TRUE,FALSE)),"")</f>
        <v/>
      </c>
      <c r="AN224" s="17" t="str">
        <f>IFERROR(AND(OR(AN1:AO223,$BK224)=TRUE,IF(SEARCH(AN$1,$A224)&gt;0,TRUE,FALSE)),"")</f>
        <v/>
      </c>
      <c r="AO224" s="17" t="str">
        <f>IFERROR(AND(OR(AO1:AO223,$BK224)=TRUE,IF(SEARCH(AO$1,$A224)&gt;0,TRUE,FALSE)),"")</f>
        <v/>
      </c>
      <c r="AP224" s="17" t="str">
        <f>IFERROR(AND(OR(AO1:AP223,$BK224)=TRUE,IF(SEARCH(AP$1,$A224)&gt;0,TRUE,FALSE)),"")</f>
        <v/>
      </c>
      <c r="AQ224" s="17" t="str">
        <f>IFERROR(AND(OR(AO1:AQ223,$BK224)=TRUE,IF(SEARCH(AQ$1,$A224)&gt;0,TRUE,FALSE)),"")</f>
        <v/>
      </c>
      <c r="AR224" s="17" t="str">
        <f>IFERROR(AND(OR(AO1:AR223,$BK224)=TRUE,IF(SEARCH(AR$1,$A224)&gt;0,TRUE,FALSE)),"")</f>
        <v/>
      </c>
      <c r="AS224" s="17" t="str">
        <f>IFERROR(AND(OR(AO1:AS223,$BK224)=TRUE,IF(SEARCH(AS$1,$A224)&gt;0,TRUE,FALSE)),"")</f>
        <v/>
      </c>
      <c r="AT224" s="17" t="str">
        <f>IFERROR(AND(OR(AO1:AT223,$BK224)=TRUE,IF(SEARCH(AT$1,$A224)&gt;0,TRUE,FALSE)),"")</f>
        <v/>
      </c>
      <c r="AU224" s="17" t="str">
        <f>IFERROR(AND(OR(AO1:AU223,$BK224)=TRUE,IF(SEARCH(AU$1,$A224)&gt;0,TRUE,FALSE)),"")</f>
        <v/>
      </c>
      <c r="AV224" s="17" t="str">
        <f>IFERROR(AND(OR(AO1:AV223,$BK224)=TRUE,IF(SEARCH(AV$1,$A224)&gt;0,TRUE,FALSE)),"")</f>
        <v/>
      </c>
      <c r="AW224" s="17" t="str">
        <f>IFERROR(AND(OR(AO1:AW223,$BK224)=TRUE,IF(SEARCH(AW$1,$A224)&gt;0,TRUE,FALSE)),"")</f>
        <v/>
      </c>
      <c r="AX224" s="17" t="str">
        <f>IFERROR(AND(OR(AO1:AX223,$BK224)=TRUE,IF(SEARCH(AX$1,$A224)&gt;0,TRUE,FALSE)),"")</f>
        <v/>
      </c>
      <c r="AY224" s="17" t="str">
        <f>IFERROR(AND(OR(AO1:AY223,$BK224)=TRUE,IF(SEARCH(AY$1,$A224)&gt;0,TRUE,FALSE)),"")</f>
        <v/>
      </c>
      <c r="AZ224" s="17" t="str">
        <f>IFERROR(AND(OR(AO1:AZ223,$BK224)=TRUE,IF(SEARCH(AZ$1,$A224)&gt;0,TRUE,FALSE)),"")</f>
        <v/>
      </c>
      <c r="BA224" s="17" t="str">
        <f>IFERROR(AND(OR(AO1:BA223,$BK224)=TRUE,IF(SEARCH(BA$1,$A224)&gt;0,TRUE,FALSE)),"")</f>
        <v/>
      </c>
      <c r="BB224" s="17" t="str">
        <f>IFERROR(AND(OR(AO1:BB223,$BK224)=TRUE,IF(SEARCH(BB$1,$A224)&gt;0,TRUE,FALSE)),"")</f>
        <v/>
      </c>
      <c r="BC224" s="17" t="str">
        <f>IFERROR(AND(OR(AO1:BC223,$BK224)=TRUE,IF(SEARCH(BC$1,$A224)&gt;0,TRUE,FALSE)),"")</f>
        <v/>
      </c>
      <c r="BD224" s="17" t="str">
        <f>IFERROR(AND(OR(AO1:BD223,$BK224)=TRUE,IF(SEARCH(BD$1,$A224)&gt;0,TRUE,FALSE)),"")</f>
        <v/>
      </c>
      <c r="BE224" s="17" t="str">
        <f>IFERROR(AND(OR(AO1:BE223,$BK224)=TRUE,IF(SEARCH(BE$1,$A224)&gt;0,TRUE,FALSE)),"")</f>
        <v/>
      </c>
      <c r="BF224" s="17" t="str">
        <f>IFERROR(AND(OR(AO1:BF223,$BK224)=TRUE,IF(SEARCH(BF$1,$A224)&gt;0,TRUE,FALSE)),"")</f>
        <v/>
      </c>
      <c r="BG224" s="17" t="str">
        <f>IFERROR(AND(OR(AO1:BG223,$BK224)=TRUE,IF(SEARCH(BG$1,$A224)&gt;0,TRUE,FALSE)),"")</f>
        <v/>
      </c>
      <c r="BH224" s="17" t="str">
        <f>IFERROR(AND(OR(AO1:BH223,$BK224)=TRUE,IF(SEARCH(BH$1,$A224)&gt;0,TRUE,FALSE)),"")</f>
        <v/>
      </c>
      <c r="BI224" s="17">
        <f t="shared" si="15"/>
        <v>0</v>
      </c>
      <c r="BJ224" s="17" t="b">
        <f t="shared" si="16"/>
        <v>0</v>
      </c>
      <c r="BK224" s="17" t="b">
        <f t="shared" si="17"/>
        <v>0</v>
      </c>
      <c r="BL224" s="17" t="b">
        <f t="shared" si="18"/>
        <v>0</v>
      </c>
      <c r="BM224" s="17" t="b">
        <f>IF(D224&gt;INDEX('Overview (RESPONSES REQUIRED)'!$F$60:$F$63,MATCH(E224,'Overview (RESPONSES REQUIRED)'!$B$60:$B$63,0)),FALSE,TRUE)</f>
        <v>0</v>
      </c>
      <c r="BN224" s="17" t="b">
        <f>IF(INDEX('Overview (RESPONSES REQUIRED)'!$D$60:$D$63,MATCH(E224,'Overview (RESPONSES REQUIRED)'!$B$60:$B$63,0)) = "Y", TRUE, FALSE)</f>
        <v>0</v>
      </c>
      <c r="BO224" s="17" t="str">
        <f t="shared" si="19"/>
        <v>N</v>
      </c>
    </row>
    <row r="225" spans="1:67" ht="15" x14ac:dyDescent="0.15">
      <c r="A225" s="17" t="s">
        <v>2648</v>
      </c>
      <c r="B225" s="17">
        <v>1</v>
      </c>
      <c r="C225" s="17">
        <v>2</v>
      </c>
      <c r="D225" s="17">
        <v>8</v>
      </c>
      <c r="E225" s="17" t="s">
        <v>2467</v>
      </c>
      <c r="F225" s="17" t="str">
        <f>IF('ENDC-NRCA'!S228="Y", "Y", IF('ENDC-NRCA'!S228="N", "N", 0))</f>
        <v>N</v>
      </c>
      <c r="G225" s="17" t="str">
        <f>IFERROR(AND(OR(G1:H224,$BK225)=TRUE,IF(SEARCH(G$1,$A225)&gt;0,TRUE,FALSE)),"")</f>
        <v/>
      </c>
      <c r="H225" s="17" t="str">
        <f>IFERROR(AND(OR(H1:H224,$BK225)=TRUE,IF(SEARCH(H$1,$A225)&gt;0,TRUE,FALSE)),"")</f>
        <v/>
      </c>
      <c r="I225" s="17" t="str">
        <f>IFERROR(AND(OR(I1:L224,$BK225)=TRUE,IF(SEARCH(I$1,$A225)&gt;0,TRUE,FALSE)),"")</f>
        <v/>
      </c>
      <c r="J225" s="17" t="str">
        <f>IFERROR(AND(OR(J1:L224,$BK225)=TRUE,IF(SEARCH(J$1,$A225)&gt;0,TRUE,FALSE)),"")</f>
        <v/>
      </c>
      <c r="K225" s="17" t="str">
        <f>IFERROR(AND(OR(K1:L224,$BK225)=TRUE,IF(SEARCH(K$1,$A225)&gt;0,TRUE,FALSE)),"")</f>
        <v/>
      </c>
      <c r="L225" s="17" t="b">
        <f>IFERROR(AND(OR(L1:L224,$BK225)=TRUE,IF(SEARCH(L$1,$A225)&gt;0,TRUE,FALSE)),"")</f>
        <v>0</v>
      </c>
      <c r="M225" s="17" t="str">
        <f>IFERROR(AND(OR(M1:M224,$BK225)=TRUE,IF(SEARCH(M$1,$A225)&gt;0,TRUE,FALSE)),"")</f>
        <v/>
      </c>
      <c r="N225" s="17" t="str">
        <f>IFERROR(AND(OR(N1:Q224,$BK225)=TRUE,IF(SEARCH(N$1,$A225)&gt;0,TRUE,FALSE)),"")</f>
        <v/>
      </c>
      <c r="O225" s="17" t="b">
        <f>IFERROR(AND(OR(O1:Q224,$BK225)=TRUE,IF(SEARCH(O$1,$A225)&gt;0,TRUE,FALSE)),"")</f>
        <v>0</v>
      </c>
      <c r="P225" s="17" t="str">
        <f>IFERROR(AND(OR(P1:Q224,$BK225)=TRUE,IF(SEARCH(P$1,$A225)&gt;0,TRUE,FALSE)),"")</f>
        <v/>
      </c>
      <c r="Q225" s="17" t="str">
        <f>IFERROR(AND(OR(Q1:Q224,$BK225)=TRUE,IF(SEARCH(Q$1,$A225)&gt;0,TRUE,FALSE)),"")</f>
        <v/>
      </c>
      <c r="R225" s="17" t="str">
        <f>IFERROR(AND(OR(R1:S224,$BK225)=TRUE,IF(SEARCH(R$1,$A225)&gt;0,TRUE,FALSE)),"")</f>
        <v/>
      </c>
      <c r="S225" s="17" t="str">
        <f>IFERROR(AND(OR(S1:S224,$BK225)=TRUE,IF(SEARCH(S$1,$A225)&gt;0,TRUE,FALSE)),"")</f>
        <v/>
      </c>
      <c r="T225" s="17" t="str">
        <f>IFERROR(AND(OR(T1:T224,$BK225)=TRUE,IF(SEARCH(T$1,$A225)&gt;0,TRUE,FALSE)),"")</f>
        <v/>
      </c>
      <c r="U225" s="17" t="str">
        <f>IFERROR(AND(OR(U1:V224,$BK225)=TRUE,IF(SEARCH(U$1,$A225)&gt;0,TRUE,FALSE)),"")</f>
        <v/>
      </c>
      <c r="V225" s="17" t="str">
        <f>IFERROR(AND(OR(V1:V224,$BK225)=TRUE,IF(SEARCH(V$1,$A225)&gt;0,TRUE,FALSE)),"")</f>
        <v/>
      </c>
      <c r="W225" s="17" t="str">
        <f>IFERROR(AND(OR(W1:Z224,$BK225)=TRUE,IF(SEARCH(W$1,$A225)&gt;0,TRUE,FALSE)),"")</f>
        <v/>
      </c>
      <c r="X225" s="17" t="str">
        <f>IFERROR(AND(OR(X1:Z224,$BK225)=TRUE,IF(SEARCH(X$1,$A225)&gt;0,TRUE,FALSE)),"")</f>
        <v/>
      </c>
      <c r="Y225" s="17" t="str">
        <f>IFERROR(AND(OR(Y1:Z224,$BK225)=TRUE,IF(SEARCH(Y$1,$A225)&gt;0,TRUE,FALSE)),"")</f>
        <v/>
      </c>
      <c r="Z225" s="17" t="str">
        <f>IFERROR(AND(OR(Z1:Z224,$BK225)=TRUE,IF(SEARCH(Z$1,$A225)&gt;0,TRUE,FALSE)),"")</f>
        <v/>
      </c>
      <c r="AA225" s="17" t="str">
        <f>IFERROR(AND(OR(AA1:AA224,$BK225)=TRUE,IF(SEARCH(AA$1,$A225)&gt;0,TRUE,FALSE)),"")</f>
        <v/>
      </c>
      <c r="AB225" s="17" t="str">
        <f>IFERROR(AND(OR(AB1:AE224,$BK225)=TRUE,IF(SEARCH(AB$1,$A225)&gt;0,TRUE,FALSE)),"")</f>
        <v/>
      </c>
      <c r="AC225" s="17" t="b">
        <f>IFERROR(AND(OR(AC1:AE224,$BK225)=TRUE,IF(SEARCH(AC$1,$A225)&gt;0,TRUE,FALSE)),"")</f>
        <v>0</v>
      </c>
      <c r="AD225" s="17" t="str">
        <f>IFERROR(AND(OR(AD1:AE224,$BK225)=TRUE,IF(SEARCH(AD$1,$A225)&gt;0,TRUE,FALSE)),"")</f>
        <v/>
      </c>
      <c r="AE225" s="17" t="str">
        <f>IFERROR(AND(OR(AE1:AE224,$BK225)=TRUE,IF(SEARCH(AE$1,$A225)&gt;0,TRUE,FALSE)),"")</f>
        <v/>
      </c>
      <c r="AF225" s="17" t="str">
        <f>IFERROR(AND(OR(AF1:AG224,$BK225)=TRUE,IF(SEARCH(AF$1,$A225)&gt;0,TRUE,FALSE)),"")</f>
        <v/>
      </c>
      <c r="AG225" s="17" t="str">
        <f>IFERROR(AND(OR(AG1:AG224,$BK225)=TRUE,IF(SEARCH(AG$1,$A225)&gt;0,TRUE,FALSE)),"")</f>
        <v/>
      </c>
      <c r="AH225" s="17" t="str">
        <f>IFERROR(AND(OR(AH1:AH224,$BK225)=TRUE,IF(SEARCH(AH$1,$A225)&gt;0,TRUE,FALSE)),"")</f>
        <v/>
      </c>
      <c r="AI225" s="17" t="b">
        <f>IFERROR(AND(OR(AI1:AL224,$BK225)=TRUE,IF(SEARCH(AI$1,$A225)&gt;0,TRUE,FALSE)),"")</f>
        <v>0</v>
      </c>
      <c r="AJ225" s="17" t="str">
        <f>IFERROR(AND(OR(AJ1:AL224,$BK225)=TRUE,IF(SEARCH(AJ$1,$A225)&gt;0,TRUE,FALSE)),"")</f>
        <v/>
      </c>
      <c r="AK225" s="17" t="str">
        <f>IFERROR(AND(OR(AK1:AL224,$BK225)=TRUE,IF(SEARCH(AK$1,$A225)&gt;0,TRUE,FALSE)),"")</f>
        <v/>
      </c>
      <c r="AL225" s="17" t="str">
        <f>IFERROR(AND(OR(AL1:AL224,$BK225)=TRUE,IF(SEARCH(AL$1,$A225)&gt;0,TRUE,FALSE)),"")</f>
        <v/>
      </c>
      <c r="AM225" s="17" t="str">
        <f>IFERROR(AND(OR(AM1:AO224,$BK225)=TRUE,IF(SEARCH(AM$1,$A225)&gt;0,TRUE,FALSE)),"")</f>
        <v/>
      </c>
      <c r="AN225" s="17" t="str">
        <f>IFERROR(AND(OR(AN1:AO224,$BK225)=TRUE,IF(SEARCH(AN$1,$A225)&gt;0,TRUE,FALSE)),"")</f>
        <v/>
      </c>
      <c r="AO225" s="17" t="str">
        <f>IFERROR(AND(OR(AO1:AO224,$BK225)=TRUE,IF(SEARCH(AO$1,$A225)&gt;0,TRUE,FALSE)),"")</f>
        <v/>
      </c>
      <c r="AP225" s="17" t="str">
        <f>IFERROR(AND(OR(AO1:AP224,$BK225)=TRUE,IF(SEARCH(AP$1,$A225)&gt;0,TRUE,FALSE)),"")</f>
        <v/>
      </c>
      <c r="AQ225" s="17" t="str">
        <f>IFERROR(AND(OR(AO1:AQ224,$BK225)=TRUE,IF(SEARCH(AQ$1,$A225)&gt;0,TRUE,FALSE)),"")</f>
        <v/>
      </c>
      <c r="AR225" s="17" t="str">
        <f>IFERROR(AND(OR(AO1:AR224,$BK225)=TRUE,IF(SEARCH(AR$1,$A225)&gt;0,TRUE,FALSE)),"")</f>
        <v/>
      </c>
      <c r="AS225" s="17" t="str">
        <f>IFERROR(AND(OR(AO1:AS224,$BK225)=TRUE,IF(SEARCH(AS$1,$A225)&gt;0,TRUE,FALSE)),"")</f>
        <v/>
      </c>
      <c r="AT225" s="17" t="str">
        <f>IFERROR(AND(OR(AO1:AT224,$BK225)=TRUE,IF(SEARCH(AT$1,$A225)&gt;0,TRUE,FALSE)),"")</f>
        <v/>
      </c>
      <c r="AU225" s="17" t="str">
        <f>IFERROR(AND(OR(AO1:AU224,$BK225)=TRUE,IF(SEARCH(AU$1,$A225)&gt;0,TRUE,FALSE)),"")</f>
        <v/>
      </c>
      <c r="AV225" s="17" t="str">
        <f>IFERROR(AND(OR(AO1:AV224,$BK225)=TRUE,IF(SEARCH(AV$1,$A225)&gt;0,TRUE,FALSE)),"")</f>
        <v/>
      </c>
      <c r="AW225" s="17" t="str">
        <f>IFERROR(AND(OR(AO1:AW224,$BK225)=TRUE,IF(SEARCH(AW$1,$A225)&gt;0,TRUE,FALSE)),"")</f>
        <v/>
      </c>
      <c r="AX225" s="17" t="str">
        <f>IFERROR(AND(OR(AO1:AX224,$BK225)=TRUE,IF(SEARCH(AX$1,$A225)&gt;0,TRUE,FALSE)),"")</f>
        <v/>
      </c>
      <c r="AY225" s="17" t="str">
        <f>IFERROR(AND(OR(AO1:AY224,$BK225)=TRUE,IF(SEARCH(AY$1,$A225)&gt;0,TRUE,FALSE)),"")</f>
        <v/>
      </c>
      <c r="AZ225" s="17" t="str">
        <f>IFERROR(AND(OR(AO1:AZ224,$BK225)=TRUE,IF(SEARCH(AZ$1,$A225)&gt;0,TRUE,FALSE)),"")</f>
        <v/>
      </c>
      <c r="BA225" s="17" t="str">
        <f>IFERROR(AND(OR(AO1:BA224,$BK225)=TRUE,IF(SEARCH(BA$1,$A225)&gt;0,TRUE,FALSE)),"")</f>
        <v/>
      </c>
      <c r="BB225" s="17" t="str">
        <f>IFERROR(AND(OR(AO1:BB224,$BK225)=TRUE,IF(SEARCH(BB$1,$A225)&gt;0,TRUE,FALSE)),"")</f>
        <v/>
      </c>
      <c r="BC225" s="17" t="str">
        <f>IFERROR(AND(OR(AO1:BC224,$BK225)=TRUE,IF(SEARCH(BC$1,$A225)&gt;0,TRUE,FALSE)),"")</f>
        <v/>
      </c>
      <c r="BD225" s="17" t="str">
        <f>IFERROR(AND(OR(AO1:BD224,$BK225)=TRUE,IF(SEARCH(BD$1,$A225)&gt;0,TRUE,FALSE)),"")</f>
        <v/>
      </c>
      <c r="BE225" s="17" t="str">
        <f>IFERROR(AND(OR(AO1:BE224,$BK225)=TRUE,IF(SEARCH(BE$1,$A225)&gt;0,TRUE,FALSE)),"")</f>
        <v/>
      </c>
      <c r="BF225" s="17" t="str">
        <f>IFERROR(AND(OR(AO1:BF224,$BK225)=TRUE,IF(SEARCH(BF$1,$A225)&gt;0,TRUE,FALSE)),"")</f>
        <v/>
      </c>
      <c r="BG225" s="17" t="str">
        <f>IFERROR(AND(OR(AO1:BG224,$BK225)=TRUE,IF(SEARCH(BG$1,$A225)&gt;0,TRUE,FALSE)),"")</f>
        <v/>
      </c>
      <c r="BH225" s="17" t="str">
        <f>IFERROR(AND(OR(AO1:BH224,$BK225)=TRUE,IF(SEARCH(BH$1,$A225)&gt;0,TRUE,FALSE)),"")</f>
        <v/>
      </c>
      <c r="BI225" s="17">
        <f t="shared" si="15"/>
        <v>0</v>
      </c>
      <c r="BJ225" s="17" t="b">
        <f t="shared" si="16"/>
        <v>0</v>
      </c>
      <c r="BK225" s="17" t="b">
        <f t="shared" si="17"/>
        <v>0</v>
      </c>
      <c r="BL225" s="17" t="b">
        <f t="shared" si="18"/>
        <v>0</v>
      </c>
      <c r="BM225" s="17" t="b">
        <f>IF(D225&gt;INDEX('Overview (RESPONSES REQUIRED)'!$F$60:$F$63,MATCH(E225,'Overview (RESPONSES REQUIRED)'!$B$60:$B$63,0)),FALSE,TRUE)</f>
        <v>0</v>
      </c>
      <c r="BN225" s="17" t="b">
        <f>IF(INDEX('Overview (RESPONSES REQUIRED)'!$D$60:$D$63,MATCH(E225,'Overview (RESPONSES REQUIRED)'!$B$60:$B$63,0)) = "Y", TRUE, FALSE)</f>
        <v>0</v>
      </c>
      <c r="BO225" s="17" t="str">
        <f t="shared" si="19"/>
        <v>N</v>
      </c>
    </row>
    <row r="226" spans="1:67" ht="15" x14ac:dyDescent="0.15">
      <c r="A226" s="17" t="s">
        <v>2649</v>
      </c>
      <c r="B226" s="17">
        <v>1</v>
      </c>
      <c r="C226" s="17">
        <v>2</v>
      </c>
      <c r="D226" s="17">
        <v>8</v>
      </c>
      <c r="E226" s="17" t="s">
        <v>2424</v>
      </c>
      <c r="F226" s="17" t="str">
        <f>IF('ENDC-NRCA'!S229="Y", "Y", IF('ENDC-NRCA'!S229="N", "N", 0))</f>
        <v>N</v>
      </c>
      <c r="G226" s="17" t="str">
        <f>IFERROR(AND(OR(G1:H225,$BK226)=TRUE,IF(SEARCH(G$1,$A226)&gt;0,TRUE,FALSE)),"")</f>
        <v/>
      </c>
      <c r="H226" s="17" t="str">
        <f>IFERROR(AND(OR(H1:H225,$BK226)=TRUE,IF(SEARCH(H$1,$A226)&gt;0,TRUE,FALSE)),"")</f>
        <v/>
      </c>
      <c r="I226" s="17" t="str">
        <f>IFERROR(AND(OR(I1:L225,$BK226)=TRUE,IF(SEARCH(I$1,$A226)&gt;0,TRUE,FALSE)),"")</f>
        <v/>
      </c>
      <c r="J226" s="17" t="str">
        <f>IFERROR(AND(OR(J1:L225,$BK226)=TRUE,IF(SEARCH(J$1,$A226)&gt;0,TRUE,FALSE)),"")</f>
        <v/>
      </c>
      <c r="K226" s="17" t="str">
        <f>IFERROR(AND(OR(K1:L225,$BK226)=TRUE,IF(SEARCH(K$1,$A226)&gt;0,TRUE,FALSE)),"")</f>
        <v/>
      </c>
      <c r="L226" s="17" t="b">
        <f>IFERROR(AND(OR(L1:L225,$BK226)=TRUE,IF(SEARCH(L$1,$A226)&gt;0,TRUE,FALSE)),"")</f>
        <v>0</v>
      </c>
      <c r="M226" s="17" t="b">
        <f>IFERROR(AND(OR(M1:M225,$BK226)=TRUE,IF(SEARCH(M$1,$A226)&gt;0,TRUE,FALSE)),"")</f>
        <v>0</v>
      </c>
      <c r="N226" s="17" t="str">
        <f>IFERROR(AND(OR(N1:Q225,$BK226)=TRUE,IF(SEARCH(N$1,$A226)&gt;0,TRUE,FALSE)),"")</f>
        <v/>
      </c>
      <c r="O226" s="17" t="str">
        <f>IFERROR(AND(OR(O1:Q225,$BK226)=TRUE,IF(SEARCH(O$1,$A226)&gt;0,TRUE,FALSE)),"")</f>
        <v/>
      </c>
      <c r="P226" s="17" t="str">
        <f>IFERROR(AND(OR(P1:Q225,$BK226)=TRUE,IF(SEARCH(P$1,$A226)&gt;0,TRUE,FALSE)),"")</f>
        <v/>
      </c>
      <c r="Q226" s="17" t="str">
        <f>IFERROR(AND(OR(Q1:Q225,$BK226)=TRUE,IF(SEARCH(Q$1,$A226)&gt;0,TRUE,FALSE)),"")</f>
        <v/>
      </c>
      <c r="R226" s="17" t="str">
        <f>IFERROR(AND(OR(R1:S225,$BK226)=TRUE,IF(SEARCH(R$1,$A226)&gt;0,TRUE,FALSE)),"")</f>
        <v/>
      </c>
      <c r="S226" s="17" t="str">
        <f>IFERROR(AND(OR(S1:S225,$BK226)=TRUE,IF(SEARCH(S$1,$A226)&gt;0,TRUE,FALSE)),"")</f>
        <v/>
      </c>
      <c r="T226" s="17" t="str">
        <f>IFERROR(AND(OR(T1:T225,$BK226)=TRUE,IF(SEARCH(T$1,$A226)&gt;0,TRUE,FALSE)),"")</f>
        <v/>
      </c>
      <c r="U226" s="17" t="str">
        <f>IFERROR(AND(OR(U1:V225,$BK226)=TRUE,IF(SEARCH(U$1,$A226)&gt;0,TRUE,FALSE)),"")</f>
        <v/>
      </c>
      <c r="V226" s="17" t="str">
        <f>IFERROR(AND(OR(V1:V225,$BK226)=TRUE,IF(SEARCH(V$1,$A226)&gt;0,TRUE,FALSE)),"")</f>
        <v/>
      </c>
      <c r="W226" s="17" t="str">
        <f>IFERROR(AND(OR(W1:Z225,$BK226)=TRUE,IF(SEARCH(W$1,$A226)&gt;0,TRUE,FALSE)),"")</f>
        <v/>
      </c>
      <c r="X226" s="17" t="str">
        <f>IFERROR(AND(OR(X1:Z225,$BK226)=TRUE,IF(SEARCH(X$1,$A226)&gt;0,TRUE,FALSE)),"")</f>
        <v/>
      </c>
      <c r="Y226" s="17" t="str">
        <f>IFERROR(AND(OR(Y1:Z225,$BK226)=TRUE,IF(SEARCH(Y$1,$A226)&gt;0,TRUE,FALSE)),"")</f>
        <v/>
      </c>
      <c r="Z226" s="17" t="str">
        <f>IFERROR(AND(OR(Z1:Z225,$BK226)=TRUE,IF(SEARCH(Z$1,$A226)&gt;0,TRUE,FALSE)),"")</f>
        <v/>
      </c>
      <c r="AA226" s="17" t="b">
        <f>IFERROR(AND(OR(AA1:AA225,$BK226)=TRUE,IF(SEARCH(AA$1,$A226)&gt;0,TRUE,FALSE)),"")</f>
        <v>0</v>
      </c>
      <c r="AB226" s="17" t="str">
        <f>IFERROR(AND(OR(AB1:AE225,$BK226)=TRUE,IF(SEARCH(AB$1,$A226)&gt;0,TRUE,FALSE)),"")</f>
        <v/>
      </c>
      <c r="AC226" s="17" t="str">
        <f>IFERROR(AND(OR(AC1:AE225,$BK226)=TRUE,IF(SEARCH(AC$1,$A226)&gt;0,TRUE,FALSE)),"")</f>
        <v/>
      </c>
      <c r="AD226" s="17" t="str">
        <f>IFERROR(AND(OR(AD1:AE225,$BK226)=TRUE,IF(SEARCH(AD$1,$A226)&gt;0,TRUE,FALSE)),"")</f>
        <v/>
      </c>
      <c r="AE226" s="17" t="str">
        <f>IFERROR(AND(OR(AE1:AE225,$BK226)=TRUE,IF(SEARCH(AE$1,$A226)&gt;0,TRUE,FALSE)),"")</f>
        <v/>
      </c>
      <c r="AF226" s="17" t="str">
        <f>IFERROR(AND(OR(AF1:AG225,$BK226)=TRUE,IF(SEARCH(AF$1,$A226)&gt;0,TRUE,FALSE)),"")</f>
        <v/>
      </c>
      <c r="AG226" s="17" t="str">
        <f>IFERROR(AND(OR(AG1:AG225,$BK226)=TRUE,IF(SEARCH(AG$1,$A226)&gt;0,TRUE,FALSE)),"")</f>
        <v/>
      </c>
      <c r="AH226" s="17" t="str">
        <f>IFERROR(AND(OR(AH1:AH225,$BK226)=TRUE,IF(SEARCH(AH$1,$A226)&gt;0,TRUE,FALSE)),"")</f>
        <v/>
      </c>
      <c r="AI226" s="17" t="b">
        <f>IFERROR(AND(OR(AI1:AL225,$BK226)=TRUE,IF(SEARCH(AI$1,$A226)&gt;0,TRUE,FALSE)),"")</f>
        <v>0</v>
      </c>
      <c r="AJ226" s="17" t="str">
        <f>IFERROR(AND(OR(AJ1:AL225,$BK226)=TRUE,IF(SEARCH(AJ$1,$A226)&gt;0,TRUE,FALSE)),"")</f>
        <v/>
      </c>
      <c r="AK226" s="17" t="str">
        <f>IFERROR(AND(OR(AK1:AL225,$BK226)=TRUE,IF(SEARCH(AK$1,$A226)&gt;0,TRUE,FALSE)),"")</f>
        <v/>
      </c>
      <c r="AL226" s="17" t="str">
        <f>IFERROR(AND(OR(AL1:AL225,$BK226)=TRUE,IF(SEARCH(AL$1,$A226)&gt;0,TRUE,FALSE)),"")</f>
        <v/>
      </c>
      <c r="AM226" s="17" t="str">
        <f>IFERROR(AND(OR(AM1:AO225,$BK226)=TRUE,IF(SEARCH(AM$1,$A226)&gt;0,TRUE,FALSE)),"")</f>
        <v/>
      </c>
      <c r="AN226" s="17" t="str">
        <f>IFERROR(AND(OR(AN1:AO225,$BK226)=TRUE,IF(SEARCH(AN$1,$A226)&gt;0,TRUE,FALSE)),"")</f>
        <v/>
      </c>
      <c r="AO226" s="17" t="str">
        <f>IFERROR(AND(OR(AO1:AO225,$BK226)=TRUE,IF(SEARCH(AO$1,$A226)&gt;0,TRUE,FALSE)),"")</f>
        <v/>
      </c>
      <c r="AP226" s="17" t="str">
        <f>IFERROR(AND(OR(AO1:AP225,$BK226)=TRUE,IF(SEARCH(AP$1,$A226)&gt;0,TRUE,FALSE)),"")</f>
        <v/>
      </c>
      <c r="AQ226" s="17" t="str">
        <f>IFERROR(AND(OR(AO1:AQ225,$BK226)=TRUE,IF(SEARCH(AQ$1,$A226)&gt;0,TRUE,FALSE)),"")</f>
        <v/>
      </c>
      <c r="AR226" s="17" t="str">
        <f>IFERROR(AND(OR(AO1:AR225,$BK226)=TRUE,IF(SEARCH(AR$1,$A226)&gt;0,TRUE,FALSE)),"")</f>
        <v/>
      </c>
      <c r="AS226" s="17" t="str">
        <f>IFERROR(AND(OR(AO1:AS225,$BK226)=TRUE,IF(SEARCH(AS$1,$A226)&gt;0,TRUE,FALSE)),"")</f>
        <v/>
      </c>
      <c r="AT226" s="17" t="str">
        <f>IFERROR(AND(OR(AO1:AT225,$BK226)=TRUE,IF(SEARCH(AT$1,$A226)&gt;0,TRUE,FALSE)),"")</f>
        <v/>
      </c>
      <c r="AU226" s="17" t="str">
        <f>IFERROR(AND(OR(AO1:AU225,$BK226)=TRUE,IF(SEARCH(AU$1,$A226)&gt;0,TRUE,FALSE)),"")</f>
        <v/>
      </c>
      <c r="AV226" s="17" t="str">
        <f>IFERROR(AND(OR(AO1:AV225,$BK226)=TRUE,IF(SEARCH(AV$1,$A226)&gt;0,TRUE,FALSE)),"")</f>
        <v/>
      </c>
      <c r="AW226" s="17" t="str">
        <f>IFERROR(AND(OR(AO1:AW225,$BK226)=TRUE,IF(SEARCH(AW$1,$A226)&gt;0,TRUE,FALSE)),"")</f>
        <v/>
      </c>
      <c r="AX226" s="17" t="str">
        <f>IFERROR(AND(OR(AO1:AX225,$BK226)=TRUE,IF(SEARCH(AX$1,$A226)&gt;0,TRUE,FALSE)),"")</f>
        <v/>
      </c>
      <c r="AY226" s="17" t="str">
        <f>IFERROR(AND(OR(AO1:AY225,$BK226)=TRUE,IF(SEARCH(AY$1,$A226)&gt;0,TRUE,FALSE)),"")</f>
        <v/>
      </c>
      <c r="AZ226" s="17" t="str">
        <f>IFERROR(AND(OR(AO1:AZ225,$BK226)=TRUE,IF(SEARCH(AZ$1,$A226)&gt;0,TRUE,FALSE)),"")</f>
        <v/>
      </c>
      <c r="BA226" s="17" t="str">
        <f>IFERROR(AND(OR(AO1:BA225,$BK226)=TRUE,IF(SEARCH(BA$1,$A226)&gt;0,TRUE,FALSE)),"")</f>
        <v/>
      </c>
      <c r="BB226" s="17" t="str">
        <f>IFERROR(AND(OR(AO1:BB225,$BK226)=TRUE,IF(SEARCH(BB$1,$A226)&gt;0,TRUE,FALSE)),"")</f>
        <v/>
      </c>
      <c r="BC226" s="17" t="str">
        <f>IFERROR(AND(OR(AO1:BC225,$BK226)=TRUE,IF(SEARCH(BC$1,$A226)&gt;0,TRUE,FALSE)),"")</f>
        <v/>
      </c>
      <c r="BD226" s="17" t="str">
        <f>IFERROR(AND(OR(AO1:BD225,$BK226)=TRUE,IF(SEARCH(BD$1,$A226)&gt;0,TRUE,FALSE)),"")</f>
        <v/>
      </c>
      <c r="BE226" s="17" t="str">
        <f>IFERROR(AND(OR(AO1:BE225,$BK226)=TRUE,IF(SEARCH(BE$1,$A226)&gt;0,TRUE,FALSE)),"")</f>
        <v/>
      </c>
      <c r="BF226" s="17" t="str">
        <f>IFERROR(AND(OR(AO1:BF225,$BK226)=TRUE,IF(SEARCH(BF$1,$A226)&gt;0,TRUE,FALSE)),"")</f>
        <v/>
      </c>
      <c r="BG226" s="17" t="str">
        <f>IFERROR(AND(OR(AO1:BG225,$BK226)=TRUE,IF(SEARCH(BG$1,$A226)&gt;0,TRUE,FALSE)),"")</f>
        <v/>
      </c>
      <c r="BH226" s="17" t="str">
        <f>IFERROR(AND(OR(AO1:BH225,$BK226)=TRUE,IF(SEARCH(BH$1,$A226)&gt;0,TRUE,FALSE)),"")</f>
        <v/>
      </c>
      <c r="BI226" s="17">
        <f t="shared" si="15"/>
        <v>0</v>
      </c>
      <c r="BJ226" s="17" t="b">
        <f t="shared" si="16"/>
        <v>0</v>
      </c>
      <c r="BK226" s="17" t="b">
        <f t="shared" si="17"/>
        <v>0</v>
      </c>
      <c r="BL226" s="17" t="b">
        <f t="shared" si="18"/>
        <v>0</v>
      </c>
      <c r="BM226" s="17" t="b">
        <f>IF(D226&gt;INDEX('Overview (RESPONSES REQUIRED)'!$F$60:$F$63,MATCH(E226,'Overview (RESPONSES REQUIRED)'!$B$60:$B$63,0)),FALSE,TRUE)</f>
        <v>0</v>
      </c>
      <c r="BN226" s="17" t="b">
        <f>IF(INDEX('Overview (RESPONSES REQUIRED)'!$D$60:$D$63,MATCH(E226,'Overview (RESPONSES REQUIRED)'!$B$60:$B$63,0)) = "Y", TRUE, FALSE)</f>
        <v>0</v>
      </c>
      <c r="BO226" s="17" t="str">
        <f t="shared" si="19"/>
        <v>N</v>
      </c>
    </row>
    <row r="227" spans="1:67" ht="15" x14ac:dyDescent="0.15">
      <c r="A227" s="17" t="s">
        <v>2650</v>
      </c>
      <c r="B227" s="17">
        <v>1</v>
      </c>
      <c r="C227" s="17">
        <v>2</v>
      </c>
      <c r="D227" s="17">
        <v>8</v>
      </c>
      <c r="E227" s="17" t="s">
        <v>2424</v>
      </c>
      <c r="F227" s="17" t="str">
        <f>IF('ENDC-NRCA'!S230="Y", "Y", IF('ENDC-NRCA'!S230="N", "N", 0))</f>
        <v>N</v>
      </c>
      <c r="G227" s="17" t="str">
        <f>IFERROR(AND(OR(G1:H226,$BK227)=TRUE,IF(SEARCH(G$1,$A227)&gt;0,TRUE,FALSE)),"")</f>
        <v/>
      </c>
      <c r="H227" s="17" t="str">
        <f>IFERROR(AND(OR(H1:H226,$BK227)=TRUE,IF(SEARCH(H$1,$A227)&gt;0,TRUE,FALSE)),"")</f>
        <v/>
      </c>
      <c r="I227" s="17" t="str">
        <f>IFERROR(AND(OR(I1:L226,$BK227)=TRUE,IF(SEARCH(I$1,$A227)&gt;0,TRUE,FALSE)),"")</f>
        <v/>
      </c>
      <c r="J227" s="17" t="str">
        <f>IFERROR(AND(OR(J1:L226,$BK227)=TRUE,IF(SEARCH(J$1,$A227)&gt;0,TRUE,FALSE)),"")</f>
        <v/>
      </c>
      <c r="K227" s="17" t="str">
        <f>IFERROR(AND(OR(K1:L226,$BK227)=TRUE,IF(SEARCH(K$1,$A227)&gt;0,TRUE,FALSE)),"")</f>
        <v/>
      </c>
      <c r="L227" s="17" t="str">
        <f>IFERROR(AND(OR(L1:L226,$BK227)=TRUE,IF(SEARCH(L$1,$A227)&gt;0,TRUE,FALSE)),"")</f>
        <v/>
      </c>
      <c r="M227" s="17" t="b">
        <f>IFERROR(AND(OR(M1:M226,$BK227)=TRUE,IF(SEARCH(M$1,$A227)&gt;0,TRUE,FALSE)),"")</f>
        <v>0</v>
      </c>
      <c r="N227" s="17" t="str">
        <f>IFERROR(AND(OR(N1:Q226,$BK227)=TRUE,IF(SEARCH(N$1,$A227)&gt;0,TRUE,FALSE)),"")</f>
        <v/>
      </c>
      <c r="O227" s="17" t="str">
        <f>IFERROR(AND(OR(O1:Q226,$BK227)=TRUE,IF(SEARCH(O$1,$A227)&gt;0,TRUE,FALSE)),"")</f>
        <v/>
      </c>
      <c r="P227" s="17" t="str">
        <f>IFERROR(AND(OR(P1:Q226,$BK227)=TRUE,IF(SEARCH(P$1,$A227)&gt;0,TRUE,FALSE)),"")</f>
        <v/>
      </c>
      <c r="Q227" s="17" t="b">
        <f>IFERROR(AND(OR(Q1:Q226,$BK227)=TRUE,IF(SEARCH(Q$1,$A227)&gt;0,TRUE,FALSE)),"")</f>
        <v>0</v>
      </c>
      <c r="R227" s="17" t="str">
        <f>IFERROR(AND(OR(R1:S226,$BK227)=TRUE,IF(SEARCH(R$1,$A227)&gt;0,TRUE,FALSE)),"")</f>
        <v/>
      </c>
      <c r="S227" s="17" t="str">
        <f>IFERROR(AND(OR(S1:S226,$BK227)=TRUE,IF(SEARCH(S$1,$A227)&gt;0,TRUE,FALSE)),"")</f>
        <v/>
      </c>
      <c r="T227" s="17" t="str">
        <f>IFERROR(AND(OR(T1:T226,$BK227)=TRUE,IF(SEARCH(T$1,$A227)&gt;0,TRUE,FALSE)),"")</f>
        <v/>
      </c>
      <c r="U227" s="17" t="str">
        <f>IFERROR(AND(OR(U1:V226,$BK227)=TRUE,IF(SEARCH(U$1,$A227)&gt;0,TRUE,FALSE)),"")</f>
        <v/>
      </c>
      <c r="V227" s="17" t="str">
        <f>IFERROR(AND(OR(V1:V226,$BK227)=TRUE,IF(SEARCH(V$1,$A227)&gt;0,TRUE,FALSE)),"")</f>
        <v/>
      </c>
      <c r="W227" s="17" t="str">
        <f>IFERROR(AND(OR(W1:Z226,$BK227)=TRUE,IF(SEARCH(W$1,$A227)&gt;0,TRUE,FALSE)),"")</f>
        <v/>
      </c>
      <c r="X227" s="17" t="str">
        <f>IFERROR(AND(OR(X1:Z226,$BK227)=TRUE,IF(SEARCH(X$1,$A227)&gt;0,TRUE,FALSE)),"")</f>
        <v/>
      </c>
      <c r="Y227" s="17" t="str">
        <f>IFERROR(AND(OR(Y1:Z226,$BK227)=TRUE,IF(SEARCH(Y$1,$A227)&gt;0,TRUE,FALSE)),"")</f>
        <v/>
      </c>
      <c r="Z227" s="17" t="str">
        <f>IFERROR(AND(OR(Z1:Z226,$BK227)=TRUE,IF(SEARCH(Z$1,$A227)&gt;0,TRUE,FALSE)),"")</f>
        <v/>
      </c>
      <c r="AA227" s="17" t="b">
        <f>IFERROR(AND(OR(AA1:AA226,$BK227)=TRUE,IF(SEARCH(AA$1,$A227)&gt;0,TRUE,FALSE)),"")</f>
        <v>0</v>
      </c>
      <c r="AB227" s="17" t="str">
        <f>IFERROR(AND(OR(AB1:AE226,$BK227)=TRUE,IF(SEARCH(AB$1,$A227)&gt;0,TRUE,FALSE)),"")</f>
        <v/>
      </c>
      <c r="AC227" s="17" t="str">
        <f>IFERROR(AND(OR(AC1:AE226,$BK227)=TRUE,IF(SEARCH(AC$1,$A227)&gt;0,TRUE,FALSE)),"")</f>
        <v/>
      </c>
      <c r="AD227" s="17" t="str">
        <f>IFERROR(AND(OR(AD1:AE226,$BK227)=TRUE,IF(SEARCH(AD$1,$A227)&gt;0,TRUE,FALSE)),"")</f>
        <v/>
      </c>
      <c r="AE227" s="17" t="str">
        <f>IFERROR(AND(OR(AE1:AE226,$BK227)=TRUE,IF(SEARCH(AE$1,$A227)&gt;0,TRUE,FALSE)),"")</f>
        <v/>
      </c>
      <c r="AF227" s="17" t="str">
        <f>IFERROR(AND(OR(AF1:AG226,$BK227)=TRUE,IF(SEARCH(AF$1,$A227)&gt;0,TRUE,FALSE)),"")</f>
        <v/>
      </c>
      <c r="AG227" s="17" t="str">
        <f>IFERROR(AND(OR(AG1:AG226,$BK227)=TRUE,IF(SEARCH(AG$1,$A227)&gt;0,TRUE,FALSE)),"")</f>
        <v/>
      </c>
      <c r="AH227" s="17" t="str">
        <f>IFERROR(AND(OR(AH1:AH226,$BK227)=TRUE,IF(SEARCH(AH$1,$A227)&gt;0,TRUE,FALSE)),"")</f>
        <v/>
      </c>
      <c r="AI227" s="17" t="b">
        <f>IFERROR(AND(OR(AI1:AL226,$BK227)=TRUE,IF(SEARCH(AI$1,$A227)&gt;0,TRUE,FALSE)),"")</f>
        <v>0</v>
      </c>
      <c r="AJ227" s="17" t="str">
        <f>IFERROR(AND(OR(AJ1:AL226,$BK227)=TRUE,IF(SEARCH(AJ$1,$A227)&gt;0,TRUE,FALSE)),"")</f>
        <v/>
      </c>
      <c r="AK227" s="17" t="str">
        <f>IFERROR(AND(OR(AK1:AL226,$BK227)=TRUE,IF(SEARCH(AK$1,$A227)&gt;0,TRUE,FALSE)),"")</f>
        <v/>
      </c>
      <c r="AL227" s="17" t="str">
        <f>IFERROR(AND(OR(AL1:AL226,$BK227)=TRUE,IF(SEARCH(AL$1,$A227)&gt;0,TRUE,FALSE)),"")</f>
        <v/>
      </c>
      <c r="AM227" s="17" t="str">
        <f>IFERROR(AND(OR(AM1:AO226,$BK227)=TRUE,IF(SEARCH(AM$1,$A227)&gt;0,TRUE,FALSE)),"")</f>
        <v/>
      </c>
      <c r="AN227" s="17" t="str">
        <f>IFERROR(AND(OR(AN1:AO226,$BK227)=TRUE,IF(SEARCH(AN$1,$A227)&gt;0,TRUE,FALSE)),"")</f>
        <v/>
      </c>
      <c r="AO227" s="17" t="str">
        <f>IFERROR(AND(OR(AO1:AO226,$BK227)=TRUE,IF(SEARCH(AO$1,$A227)&gt;0,TRUE,FALSE)),"")</f>
        <v/>
      </c>
      <c r="AP227" s="17" t="str">
        <f>IFERROR(AND(OR(AO1:AP226,$BK227)=TRUE,IF(SEARCH(AP$1,$A227)&gt;0,TRUE,FALSE)),"")</f>
        <v/>
      </c>
      <c r="AQ227" s="17" t="str">
        <f>IFERROR(AND(OR(AO1:AQ226,$BK227)=TRUE,IF(SEARCH(AQ$1,$A227)&gt;0,TRUE,FALSE)),"")</f>
        <v/>
      </c>
      <c r="AR227" s="17" t="str">
        <f>IFERROR(AND(OR(AO1:AR226,$BK227)=TRUE,IF(SEARCH(AR$1,$A227)&gt;0,TRUE,FALSE)),"")</f>
        <v/>
      </c>
      <c r="AS227" s="17" t="str">
        <f>IFERROR(AND(OR(AO1:AS226,$BK227)=TRUE,IF(SEARCH(AS$1,$A227)&gt;0,TRUE,FALSE)),"")</f>
        <v/>
      </c>
      <c r="AT227" s="17" t="str">
        <f>IFERROR(AND(OR(AO1:AT226,$BK227)=TRUE,IF(SEARCH(AT$1,$A227)&gt;0,TRUE,FALSE)),"")</f>
        <v/>
      </c>
      <c r="AU227" s="17" t="str">
        <f>IFERROR(AND(OR(AO1:AU226,$BK227)=TRUE,IF(SEARCH(AU$1,$A227)&gt;0,TRUE,FALSE)),"")</f>
        <v/>
      </c>
      <c r="AV227" s="17" t="str">
        <f>IFERROR(AND(OR(AO1:AV226,$BK227)=TRUE,IF(SEARCH(AV$1,$A227)&gt;0,TRUE,FALSE)),"")</f>
        <v/>
      </c>
      <c r="AW227" s="17" t="str">
        <f>IFERROR(AND(OR(AO1:AW226,$BK227)=TRUE,IF(SEARCH(AW$1,$A227)&gt;0,TRUE,FALSE)),"")</f>
        <v/>
      </c>
      <c r="AX227" s="17" t="str">
        <f>IFERROR(AND(OR(AO1:AX226,$BK227)=TRUE,IF(SEARCH(AX$1,$A227)&gt;0,TRUE,FALSE)),"")</f>
        <v/>
      </c>
      <c r="AY227" s="17" t="str">
        <f>IFERROR(AND(OR(AO1:AY226,$BK227)=TRUE,IF(SEARCH(AY$1,$A227)&gt;0,TRUE,FALSE)),"")</f>
        <v/>
      </c>
      <c r="AZ227" s="17" t="str">
        <f>IFERROR(AND(OR(AO1:AZ226,$BK227)=TRUE,IF(SEARCH(AZ$1,$A227)&gt;0,TRUE,FALSE)),"")</f>
        <v/>
      </c>
      <c r="BA227" s="17" t="str">
        <f>IFERROR(AND(OR(AO1:BA226,$BK227)=TRUE,IF(SEARCH(BA$1,$A227)&gt;0,TRUE,FALSE)),"")</f>
        <v/>
      </c>
      <c r="BB227" s="17" t="str">
        <f>IFERROR(AND(OR(AO1:BB226,$BK227)=TRUE,IF(SEARCH(BB$1,$A227)&gt;0,TRUE,FALSE)),"")</f>
        <v/>
      </c>
      <c r="BC227" s="17" t="str">
        <f>IFERROR(AND(OR(AO1:BC226,$BK227)=TRUE,IF(SEARCH(BC$1,$A227)&gt;0,TRUE,FALSE)),"")</f>
        <v/>
      </c>
      <c r="BD227" s="17" t="str">
        <f>IFERROR(AND(OR(AO1:BD226,$BK227)=TRUE,IF(SEARCH(BD$1,$A227)&gt;0,TRUE,FALSE)),"")</f>
        <v/>
      </c>
      <c r="BE227" s="17" t="str">
        <f>IFERROR(AND(OR(AO1:BE226,$BK227)=TRUE,IF(SEARCH(BE$1,$A227)&gt;0,TRUE,FALSE)),"")</f>
        <v/>
      </c>
      <c r="BF227" s="17" t="str">
        <f>IFERROR(AND(OR(AO1:BF226,$BK227)=TRUE,IF(SEARCH(BF$1,$A227)&gt;0,TRUE,FALSE)),"")</f>
        <v/>
      </c>
      <c r="BG227" s="17" t="str">
        <f>IFERROR(AND(OR(AO1:BG226,$BK227)=TRUE,IF(SEARCH(BG$1,$A227)&gt;0,TRUE,FALSE)),"")</f>
        <v/>
      </c>
      <c r="BH227" s="17" t="str">
        <f>IFERROR(AND(OR(AO1:BH226,$BK227)=TRUE,IF(SEARCH(BH$1,$A227)&gt;0,TRUE,FALSE)),"")</f>
        <v/>
      </c>
      <c r="BI227" s="17">
        <f t="shared" si="15"/>
        <v>0</v>
      </c>
      <c r="BJ227" s="17" t="b">
        <f t="shared" si="16"/>
        <v>0</v>
      </c>
      <c r="BK227" s="17" t="b">
        <f t="shared" si="17"/>
        <v>0</v>
      </c>
      <c r="BL227" s="17" t="b">
        <f t="shared" si="18"/>
        <v>0</v>
      </c>
      <c r="BM227" s="17" t="b">
        <f>IF(D227&gt;INDEX('Overview (RESPONSES REQUIRED)'!$F$60:$F$63,MATCH(E227,'Overview (RESPONSES REQUIRED)'!$B$60:$B$63,0)),FALSE,TRUE)</f>
        <v>0</v>
      </c>
      <c r="BN227" s="17" t="b">
        <f>IF(INDEX('Overview (RESPONSES REQUIRED)'!$D$60:$D$63,MATCH(E227,'Overview (RESPONSES REQUIRED)'!$B$60:$B$63,0)) = "Y", TRUE, FALSE)</f>
        <v>0</v>
      </c>
      <c r="BO227" s="17" t="str">
        <f t="shared" si="19"/>
        <v>N</v>
      </c>
    </row>
    <row r="228" spans="1:67" ht="15" x14ac:dyDescent="0.15">
      <c r="A228" s="17" t="s">
        <v>2651</v>
      </c>
      <c r="B228" s="17">
        <v>1</v>
      </c>
      <c r="C228" s="17">
        <v>2</v>
      </c>
      <c r="D228" s="17">
        <v>8</v>
      </c>
      <c r="E228" s="17" t="s">
        <v>2458</v>
      </c>
      <c r="F228" s="17" t="str">
        <f>IF('ENDC-NRCA'!S231="Y", "Y", IF('ENDC-NRCA'!S231="N", "N", 0))</f>
        <v>N</v>
      </c>
      <c r="G228" s="17" t="str">
        <f>IFERROR(AND(OR(G1:H227,$BK228)=TRUE,IF(SEARCH(G$1,$A228)&gt;0,TRUE,FALSE)),"")</f>
        <v/>
      </c>
      <c r="H228" s="17" t="str">
        <f>IFERROR(AND(OR(H1:H227,$BK228)=TRUE,IF(SEARCH(H$1,$A228)&gt;0,TRUE,FALSE)),"")</f>
        <v/>
      </c>
      <c r="I228" s="17" t="str">
        <f>IFERROR(AND(OR(I1:L227,$BK228)=TRUE,IF(SEARCH(I$1,$A228)&gt;0,TRUE,FALSE)),"")</f>
        <v/>
      </c>
      <c r="J228" s="17" t="str">
        <f>IFERROR(AND(OR(J1:L227,$BK228)=TRUE,IF(SEARCH(J$1,$A228)&gt;0,TRUE,FALSE)),"")</f>
        <v/>
      </c>
      <c r="K228" s="17" t="str">
        <f>IFERROR(AND(OR(K1:L227,$BK228)=TRUE,IF(SEARCH(K$1,$A228)&gt;0,TRUE,FALSE)),"")</f>
        <v/>
      </c>
      <c r="L228" s="17" t="b">
        <f>IFERROR(AND(OR(L1:L227,$BK228)=TRUE,IF(SEARCH(L$1,$A228)&gt;0,TRUE,FALSE)),"")</f>
        <v>0</v>
      </c>
      <c r="M228" s="17" t="str">
        <f>IFERROR(AND(OR(M1:M227,$BK228)=TRUE,IF(SEARCH(M$1,$A228)&gt;0,TRUE,FALSE)),"")</f>
        <v/>
      </c>
      <c r="N228" s="17" t="str">
        <f>IFERROR(AND(OR(N1:Q227,$BK228)=TRUE,IF(SEARCH(N$1,$A228)&gt;0,TRUE,FALSE)),"")</f>
        <v/>
      </c>
      <c r="O228" s="17" t="str">
        <f>IFERROR(AND(OR(O1:Q227,$BK228)=TRUE,IF(SEARCH(O$1,$A228)&gt;0,TRUE,FALSE)),"")</f>
        <v/>
      </c>
      <c r="P228" s="17" t="str">
        <f>IFERROR(AND(OR(P1:Q227,$BK228)=TRUE,IF(SEARCH(P$1,$A228)&gt;0,TRUE,FALSE)),"")</f>
        <v/>
      </c>
      <c r="Q228" s="17" t="str">
        <f>IFERROR(AND(OR(Q1:Q227,$BK228)=TRUE,IF(SEARCH(Q$1,$A228)&gt;0,TRUE,FALSE)),"")</f>
        <v/>
      </c>
      <c r="R228" s="17" t="b">
        <f>IFERROR(AND(OR(R1:S227,$BK228)=TRUE,IF(SEARCH(R$1,$A228)&gt;0,TRUE,FALSE)),"")</f>
        <v>0</v>
      </c>
      <c r="S228" s="17" t="str">
        <f>IFERROR(AND(OR(S1:S227,$BK228)=TRUE,IF(SEARCH(S$1,$A228)&gt;0,TRUE,FALSE)),"")</f>
        <v/>
      </c>
      <c r="T228" s="17" t="str">
        <f>IFERROR(AND(OR(T1:T227,$BK228)=TRUE,IF(SEARCH(T$1,$A228)&gt;0,TRUE,FALSE)),"")</f>
        <v/>
      </c>
      <c r="U228" s="17" t="str">
        <f>IFERROR(AND(OR(U1:V227,$BK228)=TRUE,IF(SEARCH(U$1,$A228)&gt;0,TRUE,FALSE)),"")</f>
        <v/>
      </c>
      <c r="V228" s="17" t="str">
        <f>IFERROR(AND(OR(V1:V227,$BK228)=TRUE,IF(SEARCH(V$1,$A228)&gt;0,TRUE,FALSE)),"")</f>
        <v/>
      </c>
      <c r="W228" s="17" t="str">
        <f>IFERROR(AND(OR(W1:Z227,$BK228)=TRUE,IF(SEARCH(W$1,$A228)&gt;0,TRUE,FALSE)),"")</f>
        <v/>
      </c>
      <c r="X228" s="17" t="str">
        <f>IFERROR(AND(OR(X1:Z227,$BK228)=TRUE,IF(SEARCH(X$1,$A228)&gt;0,TRUE,FALSE)),"")</f>
        <v/>
      </c>
      <c r="Y228" s="17" t="str">
        <f>IFERROR(AND(OR(Y1:Z227,$BK228)=TRUE,IF(SEARCH(Y$1,$A228)&gt;0,TRUE,FALSE)),"")</f>
        <v/>
      </c>
      <c r="Z228" s="17" t="str">
        <f>IFERROR(AND(OR(Z1:Z227,$BK228)=TRUE,IF(SEARCH(Z$1,$A228)&gt;0,TRUE,FALSE)),"")</f>
        <v/>
      </c>
      <c r="AA228" s="17" t="str">
        <f>IFERROR(AND(OR(AA1:AA227,$BK228)=TRUE,IF(SEARCH(AA$1,$A228)&gt;0,TRUE,FALSE)),"")</f>
        <v/>
      </c>
      <c r="AB228" s="17" t="str">
        <f>IFERROR(AND(OR(AB1:AE227,$BK228)=TRUE,IF(SEARCH(AB$1,$A228)&gt;0,TRUE,FALSE)),"")</f>
        <v/>
      </c>
      <c r="AC228" s="17" t="str">
        <f>IFERROR(AND(OR(AC1:AE227,$BK228)=TRUE,IF(SEARCH(AC$1,$A228)&gt;0,TRUE,FALSE)),"")</f>
        <v/>
      </c>
      <c r="AD228" s="17" t="str">
        <f>IFERROR(AND(OR(AD1:AE227,$BK228)=TRUE,IF(SEARCH(AD$1,$A228)&gt;0,TRUE,FALSE)),"")</f>
        <v/>
      </c>
      <c r="AE228" s="17" t="str">
        <f>IFERROR(AND(OR(AE1:AE227,$BK228)=TRUE,IF(SEARCH(AE$1,$A228)&gt;0,TRUE,FALSE)),"")</f>
        <v/>
      </c>
      <c r="AF228" s="17" t="b">
        <f>IFERROR(AND(OR(AF1:AG227,$BK228)=TRUE,IF(SEARCH(AF$1,$A228)&gt;0,TRUE,FALSE)),"")</f>
        <v>0</v>
      </c>
      <c r="AG228" s="17" t="str">
        <f>IFERROR(AND(OR(AG1:AG227,$BK228)=TRUE,IF(SEARCH(AG$1,$A228)&gt;0,TRUE,FALSE)),"")</f>
        <v/>
      </c>
      <c r="AH228" s="17" t="str">
        <f>IFERROR(AND(OR(AH1:AH227,$BK228)=TRUE,IF(SEARCH(AH$1,$A228)&gt;0,TRUE,FALSE)),"")</f>
        <v/>
      </c>
      <c r="AI228" s="17" t="b">
        <f>IFERROR(AND(OR(AI1:AL227,$BK228)=TRUE,IF(SEARCH(AI$1,$A228)&gt;0,TRUE,FALSE)),"")</f>
        <v>0</v>
      </c>
      <c r="AJ228" s="17" t="str">
        <f>IFERROR(AND(OR(AJ1:AL227,$BK228)=TRUE,IF(SEARCH(AJ$1,$A228)&gt;0,TRUE,FALSE)),"")</f>
        <v/>
      </c>
      <c r="AK228" s="17" t="str">
        <f>IFERROR(AND(OR(AK1:AL227,$BK228)=TRUE,IF(SEARCH(AK$1,$A228)&gt;0,TRUE,FALSE)),"")</f>
        <v/>
      </c>
      <c r="AL228" s="17" t="str">
        <f>IFERROR(AND(OR(AL1:AL227,$BK228)=TRUE,IF(SEARCH(AL$1,$A228)&gt;0,TRUE,FALSE)),"")</f>
        <v/>
      </c>
      <c r="AM228" s="17" t="str">
        <f>IFERROR(AND(OR(AM1:AO227,$BK228)=TRUE,IF(SEARCH(AM$1,$A228)&gt;0,TRUE,FALSE)),"")</f>
        <v/>
      </c>
      <c r="AN228" s="17" t="str">
        <f>IFERROR(AND(OR(AN1:AO227,$BK228)=TRUE,IF(SEARCH(AN$1,$A228)&gt;0,TRUE,FALSE)),"")</f>
        <v/>
      </c>
      <c r="AO228" s="17" t="str">
        <f>IFERROR(AND(OR(AO1:AO227,$BK228)=TRUE,IF(SEARCH(AO$1,$A228)&gt;0,TRUE,FALSE)),"")</f>
        <v/>
      </c>
      <c r="AP228" s="17" t="str">
        <f>IFERROR(AND(OR(AO1:AP227,$BK228)=TRUE,IF(SEARCH(AP$1,$A228)&gt;0,TRUE,FALSE)),"")</f>
        <v/>
      </c>
      <c r="AQ228" s="17" t="str">
        <f>IFERROR(AND(OR(AO1:AQ227,$BK228)=TRUE,IF(SEARCH(AQ$1,$A228)&gt;0,TRUE,FALSE)),"")</f>
        <v/>
      </c>
      <c r="AR228" s="17" t="str">
        <f>IFERROR(AND(OR(AO1:AR227,$BK228)=TRUE,IF(SEARCH(AR$1,$A228)&gt;0,TRUE,FALSE)),"")</f>
        <v/>
      </c>
      <c r="AS228" s="17" t="str">
        <f>IFERROR(AND(OR(AO1:AS227,$BK228)=TRUE,IF(SEARCH(AS$1,$A228)&gt;0,TRUE,FALSE)),"")</f>
        <v/>
      </c>
      <c r="AT228" s="17" t="str">
        <f>IFERROR(AND(OR(AO1:AT227,$BK228)=TRUE,IF(SEARCH(AT$1,$A228)&gt;0,TRUE,FALSE)),"")</f>
        <v/>
      </c>
      <c r="AU228" s="17" t="str">
        <f>IFERROR(AND(OR(AO1:AU227,$BK228)=TRUE,IF(SEARCH(AU$1,$A228)&gt;0,TRUE,FALSE)),"")</f>
        <v/>
      </c>
      <c r="AV228" s="17" t="str">
        <f>IFERROR(AND(OR(AO1:AV227,$BK228)=TRUE,IF(SEARCH(AV$1,$A228)&gt;0,TRUE,FALSE)),"")</f>
        <v/>
      </c>
      <c r="AW228" s="17" t="str">
        <f>IFERROR(AND(OR(AO1:AW227,$BK228)=TRUE,IF(SEARCH(AW$1,$A228)&gt;0,TRUE,FALSE)),"")</f>
        <v/>
      </c>
      <c r="AX228" s="17" t="str">
        <f>IFERROR(AND(OR(AO1:AX227,$BK228)=TRUE,IF(SEARCH(AX$1,$A228)&gt;0,TRUE,FALSE)),"")</f>
        <v/>
      </c>
      <c r="AY228" s="17" t="str">
        <f>IFERROR(AND(OR(AO1:AY227,$BK228)=TRUE,IF(SEARCH(AY$1,$A228)&gt;0,TRUE,FALSE)),"")</f>
        <v/>
      </c>
      <c r="AZ228" s="17" t="str">
        <f>IFERROR(AND(OR(AO1:AZ227,$BK228)=TRUE,IF(SEARCH(AZ$1,$A228)&gt;0,TRUE,FALSE)),"")</f>
        <v/>
      </c>
      <c r="BA228" s="17" t="str">
        <f>IFERROR(AND(OR(AO1:BA227,$BK228)=TRUE,IF(SEARCH(BA$1,$A228)&gt;0,TRUE,FALSE)),"")</f>
        <v/>
      </c>
      <c r="BB228" s="17" t="str">
        <f>IFERROR(AND(OR(AO1:BB227,$BK228)=TRUE,IF(SEARCH(BB$1,$A228)&gt;0,TRUE,FALSE)),"")</f>
        <v/>
      </c>
      <c r="BC228" s="17" t="str">
        <f>IFERROR(AND(OR(AO1:BC227,$BK228)=TRUE,IF(SEARCH(BC$1,$A228)&gt;0,TRUE,FALSE)),"")</f>
        <v/>
      </c>
      <c r="BD228" s="17" t="str">
        <f>IFERROR(AND(OR(AO1:BD227,$BK228)=TRUE,IF(SEARCH(BD$1,$A228)&gt;0,TRUE,FALSE)),"")</f>
        <v/>
      </c>
      <c r="BE228" s="17" t="str">
        <f>IFERROR(AND(OR(AO1:BE227,$BK228)=TRUE,IF(SEARCH(BE$1,$A228)&gt;0,TRUE,FALSE)),"")</f>
        <v/>
      </c>
      <c r="BF228" s="17" t="str">
        <f>IFERROR(AND(OR(AO1:BF227,$BK228)=TRUE,IF(SEARCH(BF$1,$A228)&gt;0,TRUE,FALSE)),"")</f>
        <v/>
      </c>
      <c r="BG228" s="17" t="str">
        <f>IFERROR(AND(OR(AO1:BG227,$BK228)=TRUE,IF(SEARCH(BG$1,$A228)&gt;0,TRUE,FALSE)),"")</f>
        <v/>
      </c>
      <c r="BH228" s="17" t="str">
        <f>IFERROR(AND(OR(AO1:BH227,$BK228)=TRUE,IF(SEARCH(BH$1,$A228)&gt;0,TRUE,FALSE)),"")</f>
        <v/>
      </c>
      <c r="BI228" s="17">
        <f t="shared" si="15"/>
        <v>0</v>
      </c>
      <c r="BJ228" s="17" t="b">
        <f t="shared" si="16"/>
        <v>0</v>
      </c>
      <c r="BK228" s="17" t="b">
        <f t="shared" si="17"/>
        <v>0</v>
      </c>
      <c r="BL228" s="17" t="b">
        <f t="shared" si="18"/>
        <v>0</v>
      </c>
      <c r="BM228" s="17" t="b">
        <f>IF(D228&gt;INDEX('Overview (RESPONSES REQUIRED)'!$F$60:$F$63,MATCH(E228,'Overview (RESPONSES REQUIRED)'!$B$60:$B$63,0)),FALSE,TRUE)</f>
        <v>0</v>
      </c>
      <c r="BN228" s="17" t="b">
        <f>IF(INDEX('Overview (RESPONSES REQUIRED)'!$D$60:$D$63,MATCH(E228,'Overview (RESPONSES REQUIRED)'!$B$60:$B$63,0)) = "Y", TRUE, FALSE)</f>
        <v>0</v>
      </c>
      <c r="BO228" s="17" t="str">
        <f t="shared" si="19"/>
        <v>N</v>
      </c>
    </row>
    <row r="229" spans="1:67" ht="15" x14ac:dyDescent="0.15">
      <c r="A229" s="17" t="s">
        <v>2652</v>
      </c>
      <c r="B229" s="17">
        <v>1</v>
      </c>
      <c r="C229" s="17">
        <v>2</v>
      </c>
      <c r="D229" s="17">
        <v>8</v>
      </c>
      <c r="E229" s="17" t="s">
        <v>2458</v>
      </c>
      <c r="F229" s="17" t="str">
        <f>IF('ENDC-NRCA'!S232="Y", "Y", IF('ENDC-NRCA'!S232="N", "N", 0))</f>
        <v>N</v>
      </c>
      <c r="G229" s="17" t="str">
        <f>IFERROR(AND(OR(G1:H228,$BK229)=TRUE,IF(SEARCH(G$1,$A229)&gt;0,TRUE,FALSE)),"")</f>
        <v/>
      </c>
      <c r="H229" s="17" t="str">
        <f>IFERROR(AND(OR(H1:H228,$BK229)=TRUE,IF(SEARCH(H$1,$A229)&gt;0,TRUE,FALSE)),"")</f>
        <v/>
      </c>
      <c r="I229" s="17" t="str">
        <f>IFERROR(AND(OR(I1:L228,$BK229)=TRUE,IF(SEARCH(I$1,$A229)&gt;0,TRUE,FALSE)),"")</f>
        <v/>
      </c>
      <c r="J229" s="17" t="str">
        <f>IFERROR(AND(OR(J1:L228,$BK229)=TRUE,IF(SEARCH(J$1,$A229)&gt;0,TRUE,FALSE)),"")</f>
        <v/>
      </c>
      <c r="K229" s="17" t="str">
        <f>IFERROR(AND(OR(K1:L228,$BK229)=TRUE,IF(SEARCH(K$1,$A229)&gt;0,TRUE,FALSE)),"")</f>
        <v/>
      </c>
      <c r="L229" s="17" t="str">
        <f>IFERROR(AND(OR(L1:L228,$BK229)=TRUE,IF(SEARCH(L$1,$A229)&gt;0,TRUE,FALSE)),"")</f>
        <v/>
      </c>
      <c r="M229" s="17" t="str">
        <f>IFERROR(AND(OR(M1:M228,$BK229)=TRUE,IF(SEARCH(M$1,$A229)&gt;0,TRUE,FALSE)),"")</f>
        <v/>
      </c>
      <c r="N229" s="17" t="str">
        <f>IFERROR(AND(OR(N1:Q228,$BK229)=TRUE,IF(SEARCH(N$1,$A229)&gt;0,TRUE,FALSE)),"")</f>
        <v/>
      </c>
      <c r="O229" s="17" t="str">
        <f>IFERROR(AND(OR(O1:Q228,$BK229)=TRUE,IF(SEARCH(O$1,$A229)&gt;0,TRUE,FALSE)),"")</f>
        <v/>
      </c>
      <c r="P229" s="17" t="str">
        <f>IFERROR(AND(OR(P1:Q228,$BK229)=TRUE,IF(SEARCH(P$1,$A229)&gt;0,TRUE,FALSE)),"")</f>
        <v/>
      </c>
      <c r="Q229" s="17" t="b">
        <f>IFERROR(AND(OR(Q1:Q228,$BK229)=TRUE,IF(SEARCH(Q$1,$A229)&gt;0,TRUE,FALSE)),"")</f>
        <v>0</v>
      </c>
      <c r="R229" s="17" t="b">
        <f>IFERROR(AND(OR(R1:S228,$BK229)=TRUE,IF(SEARCH(R$1,$A229)&gt;0,TRUE,FALSE)),"")</f>
        <v>0</v>
      </c>
      <c r="S229" s="17" t="str">
        <f>IFERROR(AND(OR(S1:S228,$BK229)=TRUE,IF(SEARCH(S$1,$A229)&gt;0,TRUE,FALSE)),"")</f>
        <v/>
      </c>
      <c r="T229" s="17" t="str">
        <f>IFERROR(AND(OR(T1:T228,$BK229)=TRUE,IF(SEARCH(T$1,$A229)&gt;0,TRUE,FALSE)),"")</f>
        <v/>
      </c>
      <c r="U229" s="17" t="str">
        <f>IFERROR(AND(OR(U1:V228,$BK229)=TRUE,IF(SEARCH(U$1,$A229)&gt;0,TRUE,FALSE)),"")</f>
        <v/>
      </c>
      <c r="V229" s="17" t="str">
        <f>IFERROR(AND(OR(V1:V228,$BK229)=TRUE,IF(SEARCH(V$1,$A229)&gt;0,TRUE,FALSE)),"")</f>
        <v/>
      </c>
      <c r="W229" s="17" t="str">
        <f>IFERROR(AND(OR(W1:Z228,$BK229)=TRUE,IF(SEARCH(W$1,$A229)&gt;0,TRUE,FALSE)),"")</f>
        <v/>
      </c>
      <c r="X229" s="17" t="str">
        <f>IFERROR(AND(OR(X1:Z228,$BK229)=TRUE,IF(SEARCH(X$1,$A229)&gt;0,TRUE,FALSE)),"")</f>
        <v/>
      </c>
      <c r="Y229" s="17" t="str">
        <f>IFERROR(AND(OR(Y1:Z228,$BK229)=TRUE,IF(SEARCH(Y$1,$A229)&gt;0,TRUE,FALSE)),"")</f>
        <v/>
      </c>
      <c r="Z229" s="17" t="str">
        <f>IFERROR(AND(OR(Z1:Z228,$BK229)=TRUE,IF(SEARCH(Z$1,$A229)&gt;0,TRUE,FALSE)),"")</f>
        <v/>
      </c>
      <c r="AA229" s="17" t="str">
        <f>IFERROR(AND(OR(AA1:AA228,$BK229)=TRUE,IF(SEARCH(AA$1,$A229)&gt;0,TRUE,FALSE)),"")</f>
        <v/>
      </c>
      <c r="AB229" s="17" t="str">
        <f>IFERROR(AND(OR(AB1:AE228,$BK229)=TRUE,IF(SEARCH(AB$1,$A229)&gt;0,TRUE,FALSE)),"")</f>
        <v/>
      </c>
      <c r="AC229" s="17" t="str">
        <f>IFERROR(AND(OR(AC1:AE228,$BK229)=TRUE,IF(SEARCH(AC$1,$A229)&gt;0,TRUE,FALSE)),"")</f>
        <v/>
      </c>
      <c r="AD229" s="17" t="str">
        <f>IFERROR(AND(OR(AD1:AE228,$BK229)=TRUE,IF(SEARCH(AD$1,$A229)&gt;0,TRUE,FALSE)),"")</f>
        <v/>
      </c>
      <c r="AE229" s="17" t="str">
        <f>IFERROR(AND(OR(AE1:AE228,$BK229)=TRUE,IF(SEARCH(AE$1,$A229)&gt;0,TRUE,FALSE)),"")</f>
        <v/>
      </c>
      <c r="AF229" s="17" t="b">
        <f>IFERROR(AND(OR(AF1:AG228,$BK229)=TRUE,IF(SEARCH(AF$1,$A229)&gt;0,TRUE,FALSE)),"")</f>
        <v>0</v>
      </c>
      <c r="AG229" s="17" t="str">
        <f>IFERROR(AND(OR(AG1:AG228,$BK229)=TRUE,IF(SEARCH(AG$1,$A229)&gt;0,TRUE,FALSE)),"")</f>
        <v/>
      </c>
      <c r="AH229" s="17" t="str">
        <f>IFERROR(AND(OR(AH1:AH228,$BK229)=TRUE,IF(SEARCH(AH$1,$A229)&gt;0,TRUE,FALSE)),"")</f>
        <v/>
      </c>
      <c r="AI229" s="17" t="b">
        <f>IFERROR(AND(OR(AI1:AL228,$BK229)=TRUE,IF(SEARCH(AI$1,$A229)&gt;0,TRUE,FALSE)),"")</f>
        <v>0</v>
      </c>
      <c r="AJ229" s="17" t="str">
        <f>IFERROR(AND(OR(AJ1:AL228,$BK229)=TRUE,IF(SEARCH(AJ$1,$A229)&gt;0,TRUE,FALSE)),"")</f>
        <v/>
      </c>
      <c r="AK229" s="17" t="str">
        <f>IFERROR(AND(OR(AK1:AL228,$BK229)=TRUE,IF(SEARCH(AK$1,$A229)&gt;0,TRUE,FALSE)),"")</f>
        <v/>
      </c>
      <c r="AL229" s="17" t="str">
        <f>IFERROR(AND(OR(AL1:AL228,$BK229)=TRUE,IF(SEARCH(AL$1,$A229)&gt;0,TRUE,FALSE)),"")</f>
        <v/>
      </c>
      <c r="AM229" s="17" t="str">
        <f>IFERROR(AND(OR(AM1:AO228,$BK229)=TRUE,IF(SEARCH(AM$1,$A229)&gt;0,TRUE,FALSE)),"")</f>
        <v/>
      </c>
      <c r="AN229" s="17" t="str">
        <f>IFERROR(AND(OR(AN1:AO228,$BK229)=TRUE,IF(SEARCH(AN$1,$A229)&gt;0,TRUE,FALSE)),"")</f>
        <v/>
      </c>
      <c r="AO229" s="17" t="str">
        <f>IFERROR(AND(OR(AO1:AO228,$BK229)=TRUE,IF(SEARCH(AO$1,$A229)&gt;0,TRUE,FALSE)),"")</f>
        <v/>
      </c>
      <c r="AP229" s="17" t="str">
        <f>IFERROR(AND(OR(AO1:AP228,$BK229)=TRUE,IF(SEARCH(AP$1,$A229)&gt;0,TRUE,FALSE)),"")</f>
        <v/>
      </c>
      <c r="AQ229" s="17" t="str">
        <f>IFERROR(AND(OR(AO1:AQ228,$BK229)=TRUE,IF(SEARCH(AQ$1,$A229)&gt;0,TRUE,FALSE)),"")</f>
        <v/>
      </c>
      <c r="AR229" s="17" t="str">
        <f>IFERROR(AND(OR(AO1:AR228,$BK229)=TRUE,IF(SEARCH(AR$1,$A229)&gt;0,TRUE,FALSE)),"")</f>
        <v/>
      </c>
      <c r="AS229" s="17" t="str">
        <f>IFERROR(AND(OR(AO1:AS228,$BK229)=TRUE,IF(SEARCH(AS$1,$A229)&gt;0,TRUE,FALSE)),"")</f>
        <v/>
      </c>
      <c r="AT229" s="17" t="str">
        <f>IFERROR(AND(OR(AO1:AT228,$BK229)=TRUE,IF(SEARCH(AT$1,$A229)&gt;0,TRUE,FALSE)),"")</f>
        <v/>
      </c>
      <c r="AU229" s="17" t="str">
        <f>IFERROR(AND(OR(AO1:AU228,$BK229)=TRUE,IF(SEARCH(AU$1,$A229)&gt;0,TRUE,FALSE)),"")</f>
        <v/>
      </c>
      <c r="AV229" s="17" t="str">
        <f>IFERROR(AND(OR(AO1:AV228,$BK229)=TRUE,IF(SEARCH(AV$1,$A229)&gt;0,TRUE,FALSE)),"")</f>
        <v/>
      </c>
      <c r="AW229" s="17" t="str">
        <f>IFERROR(AND(OR(AO1:AW228,$BK229)=TRUE,IF(SEARCH(AW$1,$A229)&gt;0,TRUE,FALSE)),"")</f>
        <v/>
      </c>
      <c r="AX229" s="17" t="str">
        <f>IFERROR(AND(OR(AO1:AX228,$BK229)=TRUE,IF(SEARCH(AX$1,$A229)&gt;0,TRUE,FALSE)),"")</f>
        <v/>
      </c>
      <c r="AY229" s="17" t="str">
        <f>IFERROR(AND(OR(AO1:AY228,$BK229)=TRUE,IF(SEARCH(AY$1,$A229)&gt;0,TRUE,FALSE)),"")</f>
        <v/>
      </c>
      <c r="AZ229" s="17" t="str">
        <f>IFERROR(AND(OR(AO1:AZ228,$BK229)=TRUE,IF(SEARCH(AZ$1,$A229)&gt;0,TRUE,FALSE)),"")</f>
        <v/>
      </c>
      <c r="BA229" s="17" t="str">
        <f>IFERROR(AND(OR(AO1:BA228,$BK229)=TRUE,IF(SEARCH(BA$1,$A229)&gt;0,TRUE,FALSE)),"")</f>
        <v/>
      </c>
      <c r="BB229" s="17" t="str">
        <f>IFERROR(AND(OR(AO1:BB228,$BK229)=TRUE,IF(SEARCH(BB$1,$A229)&gt;0,TRUE,FALSE)),"")</f>
        <v/>
      </c>
      <c r="BC229" s="17" t="str">
        <f>IFERROR(AND(OR(AO1:BC228,$BK229)=TRUE,IF(SEARCH(BC$1,$A229)&gt;0,TRUE,FALSE)),"")</f>
        <v/>
      </c>
      <c r="BD229" s="17" t="str">
        <f>IFERROR(AND(OR(AO1:BD228,$BK229)=TRUE,IF(SEARCH(BD$1,$A229)&gt;0,TRUE,FALSE)),"")</f>
        <v/>
      </c>
      <c r="BE229" s="17" t="str">
        <f>IFERROR(AND(OR(AO1:BE228,$BK229)=TRUE,IF(SEARCH(BE$1,$A229)&gt;0,TRUE,FALSE)),"")</f>
        <v/>
      </c>
      <c r="BF229" s="17" t="str">
        <f>IFERROR(AND(OR(AO1:BF228,$BK229)=TRUE,IF(SEARCH(BF$1,$A229)&gt;0,TRUE,FALSE)),"")</f>
        <v/>
      </c>
      <c r="BG229" s="17" t="str">
        <f>IFERROR(AND(OR(AO1:BG228,$BK229)=TRUE,IF(SEARCH(BG$1,$A229)&gt;0,TRUE,FALSE)),"")</f>
        <v/>
      </c>
      <c r="BH229" s="17" t="str">
        <f>IFERROR(AND(OR(AO1:BH228,$BK229)=TRUE,IF(SEARCH(BH$1,$A229)&gt;0,TRUE,FALSE)),"")</f>
        <v/>
      </c>
      <c r="BI229" s="17">
        <f t="shared" si="15"/>
        <v>0</v>
      </c>
      <c r="BJ229" s="17" t="b">
        <f t="shared" si="16"/>
        <v>0</v>
      </c>
      <c r="BK229" s="17" t="b">
        <f t="shared" si="17"/>
        <v>0</v>
      </c>
      <c r="BL229" s="17" t="b">
        <f t="shared" si="18"/>
        <v>0</v>
      </c>
      <c r="BM229" s="17" t="b">
        <f>IF(D229&gt;INDEX('Overview (RESPONSES REQUIRED)'!$F$60:$F$63,MATCH(E229,'Overview (RESPONSES REQUIRED)'!$B$60:$B$63,0)),FALSE,TRUE)</f>
        <v>0</v>
      </c>
      <c r="BN229" s="17" t="b">
        <f>IF(INDEX('Overview (RESPONSES REQUIRED)'!$D$60:$D$63,MATCH(E229,'Overview (RESPONSES REQUIRED)'!$B$60:$B$63,0)) = "Y", TRUE, FALSE)</f>
        <v>0</v>
      </c>
      <c r="BO229" s="17" t="str">
        <f t="shared" si="19"/>
        <v>N</v>
      </c>
    </row>
    <row r="230" spans="1:67" ht="15" x14ac:dyDescent="0.15">
      <c r="A230" s="17" t="s">
        <v>2653</v>
      </c>
      <c r="B230" s="17">
        <v>1</v>
      </c>
      <c r="C230" s="17">
        <v>2</v>
      </c>
      <c r="D230" s="17">
        <v>4</v>
      </c>
      <c r="E230" s="17" t="s">
        <v>2467</v>
      </c>
      <c r="F230" s="17" t="str">
        <f>IF('ENDC-NRCA'!S233="Y", "Y", IF('ENDC-NRCA'!S233="N", "N", 0))</f>
        <v>N</v>
      </c>
      <c r="G230" s="17" t="str">
        <f>IFERROR(AND(OR(G1:H229,$BK230)=TRUE,IF(SEARCH(G$1,$A230)&gt;0,TRUE,FALSE)),"")</f>
        <v/>
      </c>
      <c r="H230" s="17" t="str">
        <f>IFERROR(AND(OR(H1:H229,$BK230)=TRUE,IF(SEARCH(H$1,$A230)&gt;0,TRUE,FALSE)),"")</f>
        <v/>
      </c>
      <c r="I230" s="17" t="str">
        <f>IFERROR(AND(OR(I1:L229,$BK230)=TRUE,IF(SEARCH(I$1,$A230)&gt;0,TRUE,FALSE)),"")</f>
        <v/>
      </c>
      <c r="J230" s="17" t="str">
        <f>IFERROR(AND(OR(J1:L229,$BK230)=TRUE,IF(SEARCH(J$1,$A230)&gt;0,TRUE,FALSE)),"")</f>
        <v/>
      </c>
      <c r="K230" s="17" t="b">
        <f>IFERROR(AND(OR(K1:L229,$BK230)=TRUE,IF(SEARCH(K$1,$A230)&gt;0,TRUE,FALSE)),"")</f>
        <v>0</v>
      </c>
      <c r="L230" s="17" t="str">
        <f>IFERROR(AND(OR(L1:L229,$BK230)=TRUE,IF(SEARCH(L$1,$A230)&gt;0,TRUE,FALSE)),"")</f>
        <v/>
      </c>
      <c r="M230" s="17" t="str">
        <f>IFERROR(AND(OR(M1:M229,$BK230)=TRUE,IF(SEARCH(M$1,$A230)&gt;0,TRUE,FALSE)),"")</f>
        <v/>
      </c>
      <c r="N230" s="17" t="str">
        <f>IFERROR(AND(OR(N1:Q229,$BK230)=TRUE,IF(SEARCH(N$1,$A230)&gt;0,TRUE,FALSE)),"")</f>
        <v/>
      </c>
      <c r="O230" s="17" t="b">
        <f>IFERROR(AND(OR(O1:Q229,$BK230)=TRUE,IF(SEARCH(O$1,$A230)&gt;0,TRUE,FALSE)),"")</f>
        <v>0</v>
      </c>
      <c r="P230" s="17" t="str">
        <f>IFERROR(AND(OR(P1:Q229,$BK230)=TRUE,IF(SEARCH(P$1,$A230)&gt;0,TRUE,FALSE)),"")</f>
        <v/>
      </c>
      <c r="Q230" s="17" t="str">
        <f>IFERROR(AND(OR(Q1:Q229,$BK230)=TRUE,IF(SEARCH(Q$1,$A230)&gt;0,TRUE,FALSE)),"")</f>
        <v/>
      </c>
      <c r="R230" s="17" t="str">
        <f>IFERROR(AND(OR(R1:S229,$BK230)=TRUE,IF(SEARCH(R$1,$A230)&gt;0,TRUE,FALSE)),"")</f>
        <v/>
      </c>
      <c r="S230" s="17" t="str">
        <f>IFERROR(AND(OR(S1:S229,$BK230)=TRUE,IF(SEARCH(S$1,$A230)&gt;0,TRUE,FALSE)),"")</f>
        <v/>
      </c>
      <c r="T230" s="17" t="str">
        <f>IFERROR(AND(OR(T1:T229,$BK230)=TRUE,IF(SEARCH(T$1,$A230)&gt;0,TRUE,FALSE)),"")</f>
        <v/>
      </c>
      <c r="U230" s="17" t="str">
        <f>IFERROR(AND(OR(U1:V229,$BK230)=TRUE,IF(SEARCH(U$1,$A230)&gt;0,TRUE,FALSE)),"")</f>
        <v/>
      </c>
      <c r="V230" s="17" t="str">
        <f>IFERROR(AND(OR(V1:V229,$BK230)=TRUE,IF(SEARCH(V$1,$A230)&gt;0,TRUE,FALSE)),"")</f>
        <v/>
      </c>
      <c r="W230" s="17" t="str">
        <f>IFERROR(AND(OR(W1:Z229,$BK230)=TRUE,IF(SEARCH(W$1,$A230)&gt;0,TRUE,FALSE)),"")</f>
        <v/>
      </c>
      <c r="X230" s="17" t="str">
        <f>IFERROR(AND(OR(X1:Z229,$BK230)=TRUE,IF(SEARCH(X$1,$A230)&gt;0,TRUE,FALSE)),"")</f>
        <v/>
      </c>
      <c r="Y230" s="17" t="str">
        <f>IFERROR(AND(OR(Y1:Z229,$BK230)=TRUE,IF(SEARCH(Y$1,$A230)&gt;0,TRUE,FALSE)),"")</f>
        <v/>
      </c>
      <c r="Z230" s="17" t="str">
        <f>IFERROR(AND(OR(Z1:Z229,$BK230)=TRUE,IF(SEARCH(Z$1,$A230)&gt;0,TRUE,FALSE)),"")</f>
        <v/>
      </c>
      <c r="AA230" s="17" t="str">
        <f>IFERROR(AND(OR(AA1:AA229,$BK230)=TRUE,IF(SEARCH(AA$1,$A230)&gt;0,TRUE,FALSE)),"")</f>
        <v/>
      </c>
      <c r="AB230" s="17" t="str">
        <f>IFERROR(AND(OR(AB1:AE229,$BK230)=TRUE,IF(SEARCH(AB$1,$A230)&gt;0,TRUE,FALSE)),"")</f>
        <v/>
      </c>
      <c r="AC230" s="17" t="b">
        <f>IFERROR(AND(OR(AC1:AE229,$BK230)=TRUE,IF(SEARCH(AC$1,$A230)&gt;0,TRUE,FALSE)),"")</f>
        <v>0</v>
      </c>
      <c r="AD230" s="17" t="str">
        <f>IFERROR(AND(OR(AD1:AE229,$BK230)=TRUE,IF(SEARCH(AD$1,$A230)&gt;0,TRUE,FALSE)),"")</f>
        <v/>
      </c>
      <c r="AE230" s="17" t="str">
        <f>IFERROR(AND(OR(AE1:AE229,$BK230)=TRUE,IF(SEARCH(AE$1,$A230)&gt;0,TRUE,FALSE)),"")</f>
        <v/>
      </c>
      <c r="AF230" s="17" t="str">
        <f>IFERROR(AND(OR(AF1:AG229,$BK230)=TRUE,IF(SEARCH(AF$1,$A230)&gt;0,TRUE,FALSE)),"")</f>
        <v/>
      </c>
      <c r="AG230" s="17" t="str">
        <f>IFERROR(AND(OR(AG1:AG229,$BK230)=TRUE,IF(SEARCH(AG$1,$A230)&gt;0,TRUE,FALSE)),"")</f>
        <v/>
      </c>
      <c r="AH230" s="17" t="str">
        <f>IFERROR(AND(OR(AH1:AH229,$BK230)=TRUE,IF(SEARCH(AH$1,$A230)&gt;0,TRUE,FALSE)),"")</f>
        <v/>
      </c>
      <c r="AI230" s="17" t="b">
        <f>IFERROR(AND(OR(AI1:AL229,$BK230)=TRUE,IF(SEARCH(AI$1,$A230)&gt;0,TRUE,FALSE)),"")</f>
        <v>0</v>
      </c>
      <c r="AJ230" s="17" t="str">
        <f>IFERROR(AND(OR(AJ1:AL229,$BK230)=TRUE,IF(SEARCH(AJ$1,$A230)&gt;0,TRUE,FALSE)),"")</f>
        <v/>
      </c>
      <c r="AK230" s="17" t="str">
        <f>IFERROR(AND(OR(AK1:AL229,$BK230)=TRUE,IF(SEARCH(AK$1,$A230)&gt;0,TRUE,FALSE)),"")</f>
        <v/>
      </c>
      <c r="AL230" s="17" t="str">
        <f>IFERROR(AND(OR(AL1:AL229,$BK230)=TRUE,IF(SEARCH(AL$1,$A230)&gt;0,TRUE,FALSE)),"")</f>
        <v/>
      </c>
      <c r="AM230" s="17" t="str">
        <f>IFERROR(AND(OR(AM1:AO229,$BK230)=TRUE,IF(SEARCH(AM$1,$A230)&gt;0,TRUE,FALSE)),"")</f>
        <v/>
      </c>
      <c r="AN230" s="17" t="str">
        <f>IFERROR(AND(OR(AN1:AO229,$BK230)=TRUE,IF(SEARCH(AN$1,$A230)&gt;0,TRUE,FALSE)),"")</f>
        <v/>
      </c>
      <c r="AO230" s="17" t="str">
        <f>IFERROR(AND(OR(AO1:AO229,$BK230)=TRUE,IF(SEARCH(AO$1,$A230)&gt;0,TRUE,FALSE)),"")</f>
        <v/>
      </c>
      <c r="AP230" s="17" t="str">
        <f>IFERROR(AND(OR(AO1:AP229,$BK230)=TRUE,IF(SEARCH(AP$1,$A230)&gt;0,TRUE,FALSE)),"")</f>
        <v/>
      </c>
      <c r="AQ230" s="17" t="str">
        <f>IFERROR(AND(OR(AO1:AQ229,$BK230)=TRUE,IF(SEARCH(AQ$1,$A230)&gt;0,TRUE,FALSE)),"")</f>
        <v/>
      </c>
      <c r="AR230" s="17" t="str">
        <f>IFERROR(AND(OR(AO1:AR229,$BK230)=TRUE,IF(SEARCH(AR$1,$A230)&gt;0,TRUE,FALSE)),"")</f>
        <v/>
      </c>
      <c r="AS230" s="17" t="str">
        <f>IFERROR(AND(OR(AO1:AS229,$BK230)=TRUE,IF(SEARCH(AS$1,$A230)&gt;0,TRUE,FALSE)),"")</f>
        <v/>
      </c>
      <c r="AT230" s="17" t="str">
        <f>IFERROR(AND(OR(AO1:AT229,$BK230)=TRUE,IF(SEARCH(AT$1,$A230)&gt;0,TRUE,FALSE)),"")</f>
        <v/>
      </c>
      <c r="AU230" s="17" t="str">
        <f>IFERROR(AND(OR(AO1:AU229,$BK230)=TRUE,IF(SEARCH(AU$1,$A230)&gt;0,TRUE,FALSE)),"")</f>
        <v/>
      </c>
      <c r="AV230" s="17" t="str">
        <f>IFERROR(AND(OR(AO1:AV229,$BK230)=TRUE,IF(SEARCH(AV$1,$A230)&gt;0,TRUE,FALSE)),"")</f>
        <v/>
      </c>
      <c r="AW230" s="17" t="str">
        <f>IFERROR(AND(OR(AO1:AW229,$BK230)=TRUE,IF(SEARCH(AW$1,$A230)&gt;0,TRUE,FALSE)),"")</f>
        <v/>
      </c>
      <c r="AX230" s="17" t="str">
        <f>IFERROR(AND(OR(AO1:AX229,$BK230)=TRUE,IF(SEARCH(AX$1,$A230)&gt;0,TRUE,FALSE)),"")</f>
        <v/>
      </c>
      <c r="AY230" s="17" t="str">
        <f>IFERROR(AND(OR(AO1:AY229,$BK230)=TRUE,IF(SEARCH(AY$1,$A230)&gt;0,TRUE,FALSE)),"")</f>
        <v/>
      </c>
      <c r="AZ230" s="17" t="str">
        <f>IFERROR(AND(OR(AO1:AZ229,$BK230)=TRUE,IF(SEARCH(AZ$1,$A230)&gt;0,TRUE,FALSE)),"")</f>
        <v/>
      </c>
      <c r="BA230" s="17" t="str">
        <f>IFERROR(AND(OR(AO1:BA229,$BK230)=TRUE,IF(SEARCH(BA$1,$A230)&gt;0,TRUE,FALSE)),"")</f>
        <v/>
      </c>
      <c r="BB230" s="17" t="str">
        <f>IFERROR(AND(OR(AO1:BB229,$BK230)=TRUE,IF(SEARCH(BB$1,$A230)&gt;0,TRUE,FALSE)),"")</f>
        <v/>
      </c>
      <c r="BC230" s="17" t="str">
        <f>IFERROR(AND(OR(AO1:BC229,$BK230)=TRUE,IF(SEARCH(BC$1,$A230)&gt;0,TRUE,FALSE)),"")</f>
        <v/>
      </c>
      <c r="BD230" s="17" t="str">
        <f>IFERROR(AND(OR(AO1:BD229,$BK230)=TRUE,IF(SEARCH(BD$1,$A230)&gt;0,TRUE,FALSE)),"")</f>
        <v/>
      </c>
      <c r="BE230" s="17" t="str">
        <f>IFERROR(AND(OR(AO1:BE229,$BK230)=TRUE,IF(SEARCH(BE$1,$A230)&gt;0,TRUE,FALSE)),"")</f>
        <v/>
      </c>
      <c r="BF230" s="17" t="str">
        <f>IFERROR(AND(OR(AO1:BF229,$BK230)=TRUE,IF(SEARCH(BF$1,$A230)&gt;0,TRUE,FALSE)),"")</f>
        <v/>
      </c>
      <c r="BG230" s="17" t="str">
        <f>IFERROR(AND(OR(AO1:BG229,$BK230)=TRUE,IF(SEARCH(BG$1,$A230)&gt;0,TRUE,FALSE)),"")</f>
        <v/>
      </c>
      <c r="BH230" s="17" t="str">
        <f>IFERROR(AND(OR(AO1:BH229,$BK230)=TRUE,IF(SEARCH(BH$1,$A230)&gt;0,TRUE,FALSE)),"")</f>
        <v/>
      </c>
      <c r="BI230" s="17">
        <f t="shared" si="15"/>
        <v>0</v>
      </c>
      <c r="BJ230" s="17" t="b">
        <f t="shared" si="16"/>
        <v>0</v>
      </c>
      <c r="BK230" s="17" t="b">
        <f t="shared" si="17"/>
        <v>0</v>
      </c>
      <c r="BL230" s="17" t="b">
        <f t="shared" si="18"/>
        <v>0</v>
      </c>
      <c r="BM230" s="17" t="b">
        <f>IF(D230&gt;INDEX('Overview (RESPONSES REQUIRED)'!$F$60:$F$63,MATCH(E230,'Overview (RESPONSES REQUIRED)'!$B$60:$B$63,0)),FALSE,TRUE)</f>
        <v>0</v>
      </c>
      <c r="BN230" s="17" t="b">
        <f>IF(INDEX('Overview (RESPONSES REQUIRED)'!$D$60:$D$63,MATCH(E230,'Overview (RESPONSES REQUIRED)'!$B$60:$B$63,0)) = "Y", TRUE, FALSE)</f>
        <v>0</v>
      </c>
      <c r="BO230" s="17" t="str">
        <f t="shared" si="19"/>
        <v>N</v>
      </c>
    </row>
    <row r="231" spans="1:67" ht="15" x14ac:dyDescent="0.15">
      <c r="A231" s="17" t="s">
        <v>2654</v>
      </c>
      <c r="B231" s="17">
        <v>1</v>
      </c>
      <c r="C231" s="17">
        <v>2</v>
      </c>
      <c r="D231" s="17">
        <v>4</v>
      </c>
      <c r="E231" s="17" t="s">
        <v>2467</v>
      </c>
      <c r="F231" s="17" t="str">
        <f>IF('ENDC-NRCA'!S234="Y", "Y", IF('ENDC-NRCA'!S234="N", "N", 0))</f>
        <v>N</v>
      </c>
      <c r="G231" s="17" t="str">
        <f>IFERROR(AND(OR(G1:H230,$BK231)=TRUE,IF(SEARCH(G$1,$A231)&gt;0,TRUE,FALSE)),"")</f>
        <v/>
      </c>
      <c r="H231" s="17" t="b">
        <f>IFERROR(AND(OR(H1:H230,$BK231)=TRUE,IF(SEARCH(H$1,$A231)&gt;0,TRUE,FALSE)),"")</f>
        <v>0</v>
      </c>
      <c r="I231" s="17" t="str">
        <f>IFERROR(AND(OR(I1:L230,$BK231)=TRUE,IF(SEARCH(I$1,$A231)&gt;0,TRUE,FALSE)),"")</f>
        <v/>
      </c>
      <c r="J231" s="17" t="str">
        <f>IFERROR(AND(OR(J1:L230,$BK231)=TRUE,IF(SEARCH(J$1,$A231)&gt;0,TRUE,FALSE)),"")</f>
        <v/>
      </c>
      <c r="K231" s="17" t="str">
        <f>IFERROR(AND(OR(K1:L230,$BK231)=TRUE,IF(SEARCH(K$1,$A231)&gt;0,TRUE,FALSE)),"")</f>
        <v/>
      </c>
      <c r="L231" s="17" t="str">
        <f>IFERROR(AND(OR(L1:L230,$BK231)=TRUE,IF(SEARCH(L$1,$A231)&gt;0,TRUE,FALSE)),"")</f>
        <v/>
      </c>
      <c r="M231" s="17" t="str">
        <f>IFERROR(AND(OR(M1:M230,$BK231)=TRUE,IF(SEARCH(M$1,$A231)&gt;0,TRUE,FALSE)),"")</f>
        <v/>
      </c>
      <c r="N231" s="17" t="str">
        <f>IFERROR(AND(OR(N1:Q230,$BK231)=TRUE,IF(SEARCH(N$1,$A231)&gt;0,TRUE,FALSE)),"")</f>
        <v/>
      </c>
      <c r="O231" s="17" t="b">
        <f>IFERROR(AND(OR(O1:Q230,$BK231)=TRUE,IF(SEARCH(O$1,$A231)&gt;0,TRUE,FALSE)),"")</f>
        <v>0</v>
      </c>
      <c r="P231" s="17" t="str">
        <f>IFERROR(AND(OR(P1:Q230,$BK231)=TRUE,IF(SEARCH(P$1,$A231)&gt;0,TRUE,FALSE)),"")</f>
        <v/>
      </c>
      <c r="Q231" s="17" t="str">
        <f>IFERROR(AND(OR(Q1:Q230,$BK231)=TRUE,IF(SEARCH(Q$1,$A231)&gt;0,TRUE,FALSE)),"")</f>
        <v/>
      </c>
      <c r="R231" s="17" t="str">
        <f>IFERROR(AND(OR(R1:S230,$BK231)=TRUE,IF(SEARCH(R$1,$A231)&gt;0,TRUE,FALSE)),"")</f>
        <v/>
      </c>
      <c r="S231" s="17" t="str">
        <f>IFERROR(AND(OR(S1:S230,$BK231)=TRUE,IF(SEARCH(S$1,$A231)&gt;0,TRUE,FALSE)),"")</f>
        <v/>
      </c>
      <c r="T231" s="17" t="str">
        <f>IFERROR(AND(OR(T1:T230,$BK231)=TRUE,IF(SEARCH(T$1,$A231)&gt;0,TRUE,FALSE)),"")</f>
        <v/>
      </c>
      <c r="U231" s="17" t="str">
        <f>IFERROR(AND(OR(U1:V230,$BK231)=TRUE,IF(SEARCH(U$1,$A231)&gt;0,TRUE,FALSE)),"")</f>
        <v/>
      </c>
      <c r="V231" s="17" t="str">
        <f>IFERROR(AND(OR(V1:V230,$BK231)=TRUE,IF(SEARCH(V$1,$A231)&gt;0,TRUE,FALSE)),"")</f>
        <v/>
      </c>
      <c r="W231" s="17" t="str">
        <f>IFERROR(AND(OR(W1:Z230,$BK231)=TRUE,IF(SEARCH(W$1,$A231)&gt;0,TRUE,FALSE)),"")</f>
        <v/>
      </c>
      <c r="X231" s="17" t="str">
        <f>IFERROR(AND(OR(X1:Z230,$BK231)=TRUE,IF(SEARCH(X$1,$A231)&gt;0,TRUE,FALSE)),"")</f>
        <v/>
      </c>
      <c r="Y231" s="17" t="str">
        <f>IFERROR(AND(OR(Y1:Z230,$BK231)=TRUE,IF(SEARCH(Y$1,$A231)&gt;0,TRUE,FALSE)),"")</f>
        <v/>
      </c>
      <c r="Z231" s="17" t="str">
        <f>IFERROR(AND(OR(Z1:Z230,$BK231)=TRUE,IF(SEARCH(Z$1,$A231)&gt;0,TRUE,FALSE)),"")</f>
        <v/>
      </c>
      <c r="AA231" s="17" t="str">
        <f>IFERROR(AND(OR(AA1:AA230,$BK231)=TRUE,IF(SEARCH(AA$1,$A231)&gt;0,TRUE,FALSE)),"")</f>
        <v/>
      </c>
      <c r="AB231" s="17" t="str">
        <f>IFERROR(AND(OR(AB1:AE230,$BK231)=TRUE,IF(SEARCH(AB$1,$A231)&gt;0,TRUE,FALSE)),"")</f>
        <v/>
      </c>
      <c r="AC231" s="17" t="b">
        <f>IFERROR(AND(OR(AC1:AE230,$BK231)=TRUE,IF(SEARCH(AC$1,$A231)&gt;0,TRUE,FALSE)),"")</f>
        <v>0</v>
      </c>
      <c r="AD231" s="17" t="str">
        <f>IFERROR(AND(OR(AD1:AE230,$BK231)=TRUE,IF(SEARCH(AD$1,$A231)&gt;0,TRUE,FALSE)),"")</f>
        <v/>
      </c>
      <c r="AE231" s="17" t="str">
        <f>IFERROR(AND(OR(AE1:AE230,$BK231)=TRUE,IF(SEARCH(AE$1,$A231)&gt;0,TRUE,FALSE)),"")</f>
        <v/>
      </c>
      <c r="AF231" s="17" t="str">
        <f>IFERROR(AND(OR(AF1:AG230,$BK231)=TRUE,IF(SEARCH(AF$1,$A231)&gt;0,TRUE,FALSE)),"")</f>
        <v/>
      </c>
      <c r="AG231" s="17" t="str">
        <f>IFERROR(AND(OR(AG1:AG230,$BK231)=TRUE,IF(SEARCH(AG$1,$A231)&gt;0,TRUE,FALSE)),"")</f>
        <v/>
      </c>
      <c r="AH231" s="17" t="str">
        <f>IFERROR(AND(OR(AH1:AH230,$BK231)=TRUE,IF(SEARCH(AH$1,$A231)&gt;0,TRUE,FALSE)),"")</f>
        <v/>
      </c>
      <c r="AI231" s="17" t="b">
        <f>IFERROR(AND(OR(AI1:AL230,$BK231)=TRUE,IF(SEARCH(AI$1,$A231)&gt;0,TRUE,FALSE)),"")</f>
        <v>0</v>
      </c>
      <c r="AJ231" s="17" t="str">
        <f>IFERROR(AND(OR(AJ1:AL230,$BK231)=TRUE,IF(SEARCH(AJ$1,$A231)&gt;0,TRUE,FALSE)),"")</f>
        <v/>
      </c>
      <c r="AK231" s="17" t="str">
        <f>IFERROR(AND(OR(AK1:AL230,$BK231)=TRUE,IF(SEARCH(AK$1,$A231)&gt;0,TRUE,FALSE)),"")</f>
        <v/>
      </c>
      <c r="AL231" s="17" t="str">
        <f>IFERROR(AND(OR(AL1:AL230,$BK231)=TRUE,IF(SEARCH(AL$1,$A231)&gt;0,TRUE,FALSE)),"")</f>
        <v/>
      </c>
      <c r="AM231" s="17" t="str">
        <f>IFERROR(AND(OR(AM1:AO230,$BK231)=TRUE,IF(SEARCH(AM$1,$A231)&gt;0,TRUE,FALSE)),"")</f>
        <v/>
      </c>
      <c r="AN231" s="17" t="str">
        <f>IFERROR(AND(OR(AN1:AO230,$BK231)=TRUE,IF(SEARCH(AN$1,$A231)&gt;0,TRUE,FALSE)),"")</f>
        <v/>
      </c>
      <c r="AO231" s="17" t="str">
        <f>IFERROR(AND(OR(AO1:AO230,$BK231)=TRUE,IF(SEARCH(AO$1,$A231)&gt;0,TRUE,FALSE)),"")</f>
        <v/>
      </c>
      <c r="AP231" s="17" t="str">
        <f>IFERROR(AND(OR(AO1:AP230,$BK231)=TRUE,IF(SEARCH(AP$1,$A231)&gt;0,TRUE,FALSE)),"")</f>
        <v/>
      </c>
      <c r="AQ231" s="17" t="str">
        <f>IFERROR(AND(OR(AO1:AQ230,$BK231)=TRUE,IF(SEARCH(AQ$1,$A231)&gt;0,TRUE,FALSE)),"")</f>
        <v/>
      </c>
      <c r="AR231" s="17" t="str">
        <f>IFERROR(AND(OR(AO1:AR230,$BK231)=TRUE,IF(SEARCH(AR$1,$A231)&gt;0,TRUE,FALSE)),"")</f>
        <v/>
      </c>
      <c r="AS231" s="17" t="str">
        <f>IFERROR(AND(OR(AO1:AS230,$BK231)=TRUE,IF(SEARCH(AS$1,$A231)&gt;0,TRUE,FALSE)),"")</f>
        <v/>
      </c>
      <c r="AT231" s="17" t="str">
        <f>IFERROR(AND(OR(AO1:AT230,$BK231)=TRUE,IF(SEARCH(AT$1,$A231)&gt;0,TRUE,FALSE)),"")</f>
        <v/>
      </c>
      <c r="AU231" s="17" t="str">
        <f>IFERROR(AND(OR(AO1:AU230,$BK231)=TRUE,IF(SEARCH(AU$1,$A231)&gt;0,TRUE,FALSE)),"")</f>
        <v/>
      </c>
      <c r="AV231" s="17" t="str">
        <f>IFERROR(AND(OR(AO1:AV230,$BK231)=TRUE,IF(SEARCH(AV$1,$A231)&gt;0,TRUE,FALSE)),"")</f>
        <v/>
      </c>
      <c r="AW231" s="17" t="str">
        <f>IFERROR(AND(OR(AO1:AW230,$BK231)=TRUE,IF(SEARCH(AW$1,$A231)&gt;0,TRUE,FALSE)),"")</f>
        <v/>
      </c>
      <c r="AX231" s="17" t="str">
        <f>IFERROR(AND(OR(AO1:AX230,$BK231)=TRUE,IF(SEARCH(AX$1,$A231)&gt;0,TRUE,FALSE)),"")</f>
        <v/>
      </c>
      <c r="AY231" s="17" t="str">
        <f>IFERROR(AND(OR(AO1:AY230,$BK231)=TRUE,IF(SEARCH(AY$1,$A231)&gt;0,TRUE,FALSE)),"")</f>
        <v/>
      </c>
      <c r="AZ231" s="17" t="str">
        <f>IFERROR(AND(OR(AO1:AZ230,$BK231)=TRUE,IF(SEARCH(AZ$1,$A231)&gt;0,TRUE,FALSE)),"")</f>
        <v/>
      </c>
      <c r="BA231" s="17" t="str">
        <f>IFERROR(AND(OR(AO1:BA230,$BK231)=TRUE,IF(SEARCH(BA$1,$A231)&gt;0,TRUE,FALSE)),"")</f>
        <v/>
      </c>
      <c r="BB231" s="17" t="str">
        <f>IFERROR(AND(OR(AO1:BB230,$BK231)=TRUE,IF(SEARCH(BB$1,$A231)&gt;0,TRUE,FALSE)),"")</f>
        <v/>
      </c>
      <c r="BC231" s="17" t="str">
        <f>IFERROR(AND(OR(AO1:BC230,$BK231)=TRUE,IF(SEARCH(BC$1,$A231)&gt;0,TRUE,FALSE)),"")</f>
        <v/>
      </c>
      <c r="BD231" s="17" t="str">
        <f>IFERROR(AND(OR(AO1:BD230,$BK231)=TRUE,IF(SEARCH(BD$1,$A231)&gt;0,TRUE,FALSE)),"")</f>
        <v/>
      </c>
      <c r="BE231" s="17" t="str">
        <f>IFERROR(AND(OR(AO1:BE230,$BK231)=TRUE,IF(SEARCH(BE$1,$A231)&gt;0,TRUE,FALSE)),"")</f>
        <v/>
      </c>
      <c r="BF231" s="17" t="str">
        <f>IFERROR(AND(OR(AO1:BF230,$BK231)=TRUE,IF(SEARCH(BF$1,$A231)&gt;0,TRUE,FALSE)),"")</f>
        <v/>
      </c>
      <c r="BG231" s="17" t="str">
        <f>IFERROR(AND(OR(AO1:BG230,$BK231)=TRUE,IF(SEARCH(BG$1,$A231)&gt;0,TRUE,FALSE)),"")</f>
        <v/>
      </c>
      <c r="BH231" s="17" t="str">
        <f>IFERROR(AND(OR(AO1:BH230,$BK231)=TRUE,IF(SEARCH(BH$1,$A231)&gt;0,TRUE,FALSE)),"")</f>
        <v/>
      </c>
      <c r="BI231" s="17">
        <f t="shared" si="15"/>
        <v>0</v>
      </c>
      <c r="BJ231" s="17" t="b">
        <f t="shared" si="16"/>
        <v>0</v>
      </c>
      <c r="BK231" s="17" t="b">
        <f t="shared" si="17"/>
        <v>0</v>
      </c>
      <c r="BL231" s="17" t="b">
        <f t="shared" si="18"/>
        <v>0</v>
      </c>
      <c r="BM231" s="17" t="b">
        <f>IF(D231&gt;INDEX('Overview (RESPONSES REQUIRED)'!$F$60:$F$63,MATCH(E231,'Overview (RESPONSES REQUIRED)'!$B$60:$B$63,0)),FALSE,TRUE)</f>
        <v>0</v>
      </c>
      <c r="BN231" s="17" t="b">
        <f>IF(INDEX('Overview (RESPONSES REQUIRED)'!$D$60:$D$63,MATCH(E231,'Overview (RESPONSES REQUIRED)'!$B$60:$B$63,0)) = "Y", TRUE, FALSE)</f>
        <v>0</v>
      </c>
      <c r="BO231" s="17" t="str">
        <f t="shared" si="19"/>
        <v>N</v>
      </c>
    </row>
    <row r="232" spans="1:67" ht="15" x14ac:dyDescent="0.15">
      <c r="A232" s="17" t="s">
        <v>2655</v>
      </c>
      <c r="B232" s="17">
        <v>1</v>
      </c>
      <c r="C232" s="17">
        <v>2</v>
      </c>
      <c r="D232" s="17">
        <v>4</v>
      </c>
      <c r="E232" s="17" t="s">
        <v>2467</v>
      </c>
      <c r="F232" s="17" t="str">
        <f>IF('ENDC-NRCA'!S235="Y", "Y", IF('ENDC-NRCA'!S235="N", "N", 0))</f>
        <v>N</v>
      </c>
      <c r="G232" s="17" t="str">
        <f>IFERROR(AND(OR(G1:H231,$BK232)=TRUE,IF(SEARCH(G$1,$A232)&gt;0,TRUE,FALSE)),"")</f>
        <v/>
      </c>
      <c r="H232" s="17" t="str">
        <f>IFERROR(AND(OR(H1:H231,$BK232)=TRUE,IF(SEARCH(H$1,$A232)&gt;0,TRUE,FALSE)),"")</f>
        <v/>
      </c>
      <c r="I232" s="17" t="str">
        <f>IFERROR(AND(OR(I1:L231,$BK232)=TRUE,IF(SEARCH(I$1,$A232)&gt;0,TRUE,FALSE)),"")</f>
        <v/>
      </c>
      <c r="J232" s="17" t="b">
        <f>IFERROR(AND(OR(J1:L231,$BK232)=TRUE,IF(SEARCH(J$1,$A232)&gt;0,TRUE,FALSE)),"")</f>
        <v>0</v>
      </c>
      <c r="K232" s="17" t="str">
        <f>IFERROR(AND(OR(K1:L231,$BK232)=TRUE,IF(SEARCH(K$1,$A232)&gt;0,TRUE,FALSE)),"")</f>
        <v/>
      </c>
      <c r="L232" s="17" t="str">
        <f>IFERROR(AND(OR(L1:L231,$BK232)=TRUE,IF(SEARCH(L$1,$A232)&gt;0,TRUE,FALSE)),"")</f>
        <v/>
      </c>
      <c r="M232" s="17" t="str">
        <f>IFERROR(AND(OR(M1:M231,$BK232)=TRUE,IF(SEARCH(M$1,$A232)&gt;0,TRUE,FALSE)),"")</f>
        <v/>
      </c>
      <c r="N232" s="17" t="str">
        <f>IFERROR(AND(OR(N1:Q231,$BK232)=TRUE,IF(SEARCH(N$1,$A232)&gt;0,TRUE,FALSE)),"")</f>
        <v/>
      </c>
      <c r="O232" s="17" t="b">
        <f>IFERROR(AND(OR(O1:Q231,$BK232)=TRUE,IF(SEARCH(O$1,$A232)&gt;0,TRUE,FALSE)),"")</f>
        <v>0</v>
      </c>
      <c r="P232" s="17" t="str">
        <f>IFERROR(AND(OR(P1:Q231,$BK232)=TRUE,IF(SEARCH(P$1,$A232)&gt;0,TRUE,FALSE)),"")</f>
        <v/>
      </c>
      <c r="Q232" s="17" t="str">
        <f>IFERROR(AND(OR(Q1:Q231,$BK232)=TRUE,IF(SEARCH(Q$1,$A232)&gt;0,TRUE,FALSE)),"")</f>
        <v/>
      </c>
      <c r="R232" s="17" t="str">
        <f>IFERROR(AND(OR(R1:S231,$BK232)=TRUE,IF(SEARCH(R$1,$A232)&gt;0,TRUE,FALSE)),"")</f>
        <v/>
      </c>
      <c r="S232" s="17" t="str">
        <f>IFERROR(AND(OR(S1:S231,$BK232)=TRUE,IF(SEARCH(S$1,$A232)&gt;0,TRUE,FALSE)),"")</f>
        <v/>
      </c>
      <c r="T232" s="17" t="str">
        <f>IFERROR(AND(OR(T1:T231,$BK232)=TRUE,IF(SEARCH(T$1,$A232)&gt;0,TRUE,FALSE)),"")</f>
        <v/>
      </c>
      <c r="U232" s="17" t="str">
        <f>IFERROR(AND(OR(U1:V231,$BK232)=TRUE,IF(SEARCH(U$1,$A232)&gt;0,TRUE,FALSE)),"")</f>
        <v/>
      </c>
      <c r="V232" s="17" t="str">
        <f>IFERROR(AND(OR(V1:V231,$BK232)=TRUE,IF(SEARCH(V$1,$A232)&gt;0,TRUE,FALSE)),"")</f>
        <v/>
      </c>
      <c r="W232" s="17" t="str">
        <f>IFERROR(AND(OR(W1:Z231,$BK232)=TRUE,IF(SEARCH(W$1,$A232)&gt;0,TRUE,FALSE)),"")</f>
        <v/>
      </c>
      <c r="X232" s="17" t="str">
        <f>IFERROR(AND(OR(X1:Z231,$BK232)=TRUE,IF(SEARCH(X$1,$A232)&gt;0,TRUE,FALSE)),"")</f>
        <v/>
      </c>
      <c r="Y232" s="17" t="str">
        <f>IFERROR(AND(OR(Y1:Z231,$BK232)=TRUE,IF(SEARCH(Y$1,$A232)&gt;0,TRUE,FALSE)),"")</f>
        <v/>
      </c>
      <c r="Z232" s="17" t="str">
        <f>IFERROR(AND(OR(Z1:Z231,$BK232)=TRUE,IF(SEARCH(Z$1,$A232)&gt;0,TRUE,FALSE)),"")</f>
        <v/>
      </c>
      <c r="AA232" s="17" t="str">
        <f>IFERROR(AND(OR(AA1:AA231,$BK232)=TRUE,IF(SEARCH(AA$1,$A232)&gt;0,TRUE,FALSE)),"")</f>
        <v/>
      </c>
      <c r="AB232" s="17" t="str">
        <f>IFERROR(AND(OR(AB1:AE231,$BK232)=TRUE,IF(SEARCH(AB$1,$A232)&gt;0,TRUE,FALSE)),"")</f>
        <v/>
      </c>
      <c r="AC232" s="17" t="b">
        <f>IFERROR(AND(OR(AC1:AE231,$BK232)=TRUE,IF(SEARCH(AC$1,$A232)&gt;0,TRUE,FALSE)),"")</f>
        <v>0</v>
      </c>
      <c r="AD232" s="17" t="str">
        <f>IFERROR(AND(OR(AD1:AE231,$BK232)=TRUE,IF(SEARCH(AD$1,$A232)&gt;0,TRUE,FALSE)),"")</f>
        <v/>
      </c>
      <c r="AE232" s="17" t="str">
        <f>IFERROR(AND(OR(AE1:AE231,$BK232)=TRUE,IF(SEARCH(AE$1,$A232)&gt;0,TRUE,FALSE)),"")</f>
        <v/>
      </c>
      <c r="AF232" s="17" t="str">
        <f>IFERROR(AND(OR(AF1:AG231,$BK232)=TRUE,IF(SEARCH(AF$1,$A232)&gt;0,TRUE,FALSE)),"")</f>
        <v/>
      </c>
      <c r="AG232" s="17" t="str">
        <f>IFERROR(AND(OR(AG1:AG231,$BK232)=TRUE,IF(SEARCH(AG$1,$A232)&gt;0,TRUE,FALSE)),"")</f>
        <v/>
      </c>
      <c r="AH232" s="17" t="str">
        <f>IFERROR(AND(OR(AH1:AH231,$BK232)=TRUE,IF(SEARCH(AH$1,$A232)&gt;0,TRUE,FALSE)),"")</f>
        <v/>
      </c>
      <c r="AI232" s="17" t="b">
        <f>IFERROR(AND(OR(AI1:AL231,$BK232)=TRUE,IF(SEARCH(AI$1,$A232)&gt;0,TRUE,FALSE)),"")</f>
        <v>0</v>
      </c>
      <c r="AJ232" s="17" t="str">
        <f>IFERROR(AND(OR(AJ1:AL231,$BK232)=TRUE,IF(SEARCH(AJ$1,$A232)&gt;0,TRUE,FALSE)),"")</f>
        <v/>
      </c>
      <c r="AK232" s="17" t="str">
        <f>IFERROR(AND(OR(AK1:AL231,$BK232)=TRUE,IF(SEARCH(AK$1,$A232)&gt;0,TRUE,FALSE)),"")</f>
        <v/>
      </c>
      <c r="AL232" s="17" t="str">
        <f>IFERROR(AND(OR(AL1:AL231,$BK232)=TRUE,IF(SEARCH(AL$1,$A232)&gt;0,TRUE,FALSE)),"")</f>
        <v/>
      </c>
      <c r="AM232" s="17" t="str">
        <f>IFERROR(AND(OR(AM1:AO231,$BK232)=TRUE,IF(SEARCH(AM$1,$A232)&gt;0,TRUE,FALSE)),"")</f>
        <v/>
      </c>
      <c r="AN232" s="17" t="str">
        <f>IFERROR(AND(OR(AN1:AO231,$BK232)=TRUE,IF(SEARCH(AN$1,$A232)&gt;0,TRUE,FALSE)),"")</f>
        <v/>
      </c>
      <c r="AO232" s="17" t="str">
        <f>IFERROR(AND(OR(AO1:AO231,$BK232)=TRUE,IF(SEARCH(AO$1,$A232)&gt;0,TRUE,FALSE)),"")</f>
        <v/>
      </c>
      <c r="AP232" s="17" t="str">
        <f>IFERROR(AND(OR(AO1:AP231,$BK232)=TRUE,IF(SEARCH(AP$1,$A232)&gt;0,TRUE,FALSE)),"")</f>
        <v/>
      </c>
      <c r="AQ232" s="17" t="str">
        <f>IFERROR(AND(OR(AO1:AQ231,$BK232)=TRUE,IF(SEARCH(AQ$1,$A232)&gt;0,TRUE,FALSE)),"")</f>
        <v/>
      </c>
      <c r="AR232" s="17" t="str">
        <f>IFERROR(AND(OR(AO1:AR231,$BK232)=TRUE,IF(SEARCH(AR$1,$A232)&gt;0,TRUE,FALSE)),"")</f>
        <v/>
      </c>
      <c r="AS232" s="17" t="str">
        <f>IFERROR(AND(OR(AO1:AS231,$BK232)=TRUE,IF(SEARCH(AS$1,$A232)&gt;0,TRUE,FALSE)),"")</f>
        <v/>
      </c>
      <c r="AT232" s="17" t="str">
        <f>IFERROR(AND(OR(AO1:AT231,$BK232)=TRUE,IF(SEARCH(AT$1,$A232)&gt;0,TRUE,FALSE)),"")</f>
        <v/>
      </c>
      <c r="AU232" s="17" t="str">
        <f>IFERROR(AND(OR(AO1:AU231,$BK232)=TRUE,IF(SEARCH(AU$1,$A232)&gt;0,TRUE,FALSE)),"")</f>
        <v/>
      </c>
      <c r="AV232" s="17" t="str">
        <f>IFERROR(AND(OR(AO1:AV231,$BK232)=TRUE,IF(SEARCH(AV$1,$A232)&gt;0,TRUE,FALSE)),"")</f>
        <v/>
      </c>
      <c r="AW232" s="17" t="str">
        <f>IFERROR(AND(OR(AO1:AW231,$BK232)=TRUE,IF(SEARCH(AW$1,$A232)&gt;0,TRUE,FALSE)),"")</f>
        <v/>
      </c>
      <c r="AX232" s="17" t="str">
        <f>IFERROR(AND(OR(AO1:AX231,$BK232)=TRUE,IF(SEARCH(AX$1,$A232)&gt;0,TRUE,FALSE)),"")</f>
        <v/>
      </c>
      <c r="AY232" s="17" t="str">
        <f>IFERROR(AND(OR(AO1:AY231,$BK232)=TRUE,IF(SEARCH(AY$1,$A232)&gt;0,TRUE,FALSE)),"")</f>
        <v/>
      </c>
      <c r="AZ232" s="17" t="str">
        <f>IFERROR(AND(OR(AO1:AZ231,$BK232)=TRUE,IF(SEARCH(AZ$1,$A232)&gt;0,TRUE,FALSE)),"")</f>
        <v/>
      </c>
      <c r="BA232" s="17" t="str">
        <f>IFERROR(AND(OR(AO1:BA231,$BK232)=TRUE,IF(SEARCH(BA$1,$A232)&gt;0,TRUE,FALSE)),"")</f>
        <v/>
      </c>
      <c r="BB232" s="17" t="str">
        <f>IFERROR(AND(OR(AO1:BB231,$BK232)=TRUE,IF(SEARCH(BB$1,$A232)&gt;0,TRUE,FALSE)),"")</f>
        <v/>
      </c>
      <c r="BC232" s="17" t="str">
        <f>IFERROR(AND(OR(AO1:BC231,$BK232)=TRUE,IF(SEARCH(BC$1,$A232)&gt;0,TRUE,FALSE)),"")</f>
        <v/>
      </c>
      <c r="BD232" s="17" t="str">
        <f>IFERROR(AND(OR(AO1:BD231,$BK232)=TRUE,IF(SEARCH(BD$1,$A232)&gt;0,TRUE,FALSE)),"")</f>
        <v/>
      </c>
      <c r="BE232" s="17" t="str">
        <f>IFERROR(AND(OR(AO1:BE231,$BK232)=TRUE,IF(SEARCH(BE$1,$A232)&gt;0,TRUE,FALSE)),"")</f>
        <v/>
      </c>
      <c r="BF232" s="17" t="str">
        <f>IFERROR(AND(OR(AO1:BF231,$BK232)=TRUE,IF(SEARCH(BF$1,$A232)&gt;0,TRUE,FALSE)),"")</f>
        <v/>
      </c>
      <c r="BG232" s="17" t="str">
        <f>IFERROR(AND(OR(AO1:BG231,$BK232)=TRUE,IF(SEARCH(BG$1,$A232)&gt;0,TRUE,FALSE)),"")</f>
        <v/>
      </c>
      <c r="BH232" s="17" t="str">
        <f>IFERROR(AND(OR(AO1:BH231,$BK232)=TRUE,IF(SEARCH(BH$1,$A232)&gt;0,TRUE,FALSE)),"")</f>
        <v/>
      </c>
      <c r="BI232" s="17">
        <f t="shared" si="15"/>
        <v>0</v>
      </c>
      <c r="BJ232" s="17" t="b">
        <f t="shared" si="16"/>
        <v>0</v>
      </c>
      <c r="BK232" s="17" t="b">
        <f t="shared" si="17"/>
        <v>0</v>
      </c>
      <c r="BL232" s="17" t="b">
        <f t="shared" si="18"/>
        <v>0</v>
      </c>
      <c r="BM232" s="17" t="b">
        <f>IF(D232&gt;INDEX('Overview (RESPONSES REQUIRED)'!$F$60:$F$63,MATCH(E232,'Overview (RESPONSES REQUIRED)'!$B$60:$B$63,0)),FALSE,TRUE)</f>
        <v>0</v>
      </c>
      <c r="BN232" s="17" t="b">
        <f>IF(INDEX('Overview (RESPONSES REQUIRED)'!$D$60:$D$63,MATCH(E232,'Overview (RESPONSES REQUIRED)'!$B$60:$B$63,0)) = "Y", TRUE, FALSE)</f>
        <v>0</v>
      </c>
      <c r="BO232" s="17" t="str">
        <f t="shared" si="19"/>
        <v>N</v>
      </c>
    </row>
    <row r="233" spans="1:67" ht="15" x14ac:dyDescent="0.15">
      <c r="A233" s="17" t="s">
        <v>2656</v>
      </c>
      <c r="B233" s="17">
        <v>1</v>
      </c>
      <c r="C233" s="17">
        <v>2</v>
      </c>
      <c r="D233" s="17">
        <v>4</v>
      </c>
      <c r="E233" s="17" t="s">
        <v>2424</v>
      </c>
      <c r="F233" s="17" t="str">
        <f>IF('ENDC-NRCA'!S236="Y", "Y", IF('ENDC-NRCA'!S236="N", "N", 0))</f>
        <v>N</v>
      </c>
      <c r="G233" s="17" t="str">
        <f>IFERROR(AND(OR(G1:H232,$BK233)=TRUE,IF(SEARCH(G$1,$A233)&gt;0,TRUE,FALSE)),"")</f>
        <v/>
      </c>
      <c r="H233" s="17" t="str">
        <f>IFERROR(AND(OR(H1:H232,$BK233)=TRUE,IF(SEARCH(H$1,$A233)&gt;0,TRUE,FALSE)),"")</f>
        <v/>
      </c>
      <c r="I233" s="17" t="str">
        <f>IFERROR(AND(OR(I1:L232,$BK233)=TRUE,IF(SEARCH(I$1,$A233)&gt;0,TRUE,FALSE)),"")</f>
        <v/>
      </c>
      <c r="J233" s="17" t="str">
        <f>IFERROR(AND(OR(J1:L232,$BK233)=TRUE,IF(SEARCH(J$1,$A233)&gt;0,TRUE,FALSE)),"")</f>
        <v/>
      </c>
      <c r="K233" s="17" t="b">
        <f>IFERROR(AND(OR(K1:L232,$BK233)=TRUE,IF(SEARCH(K$1,$A233)&gt;0,TRUE,FALSE)),"")</f>
        <v>0</v>
      </c>
      <c r="L233" s="17" t="str">
        <f>IFERROR(AND(OR(L1:L232,$BK233)=TRUE,IF(SEARCH(L$1,$A233)&gt;0,TRUE,FALSE)),"")</f>
        <v/>
      </c>
      <c r="M233" s="17" t="b">
        <f>IFERROR(AND(OR(M1:M232,$BK233)=TRUE,IF(SEARCH(M$1,$A233)&gt;0,TRUE,FALSE)),"")</f>
        <v>0</v>
      </c>
      <c r="N233" s="17" t="str">
        <f>IFERROR(AND(OR(N1:Q232,$BK233)=TRUE,IF(SEARCH(N$1,$A233)&gt;0,TRUE,FALSE)),"")</f>
        <v/>
      </c>
      <c r="O233" s="17" t="str">
        <f>IFERROR(AND(OR(O1:Q232,$BK233)=TRUE,IF(SEARCH(O$1,$A233)&gt;0,TRUE,FALSE)),"")</f>
        <v/>
      </c>
      <c r="P233" s="17" t="str">
        <f>IFERROR(AND(OR(P1:Q232,$BK233)=TRUE,IF(SEARCH(P$1,$A233)&gt;0,TRUE,FALSE)),"")</f>
        <v/>
      </c>
      <c r="Q233" s="17" t="str">
        <f>IFERROR(AND(OR(Q1:Q232,$BK233)=TRUE,IF(SEARCH(Q$1,$A233)&gt;0,TRUE,FALSE)),"")</f>
        <v/>
      </c>
      <c r="R233" s="17" t="str">
        <f>IFERROR(AND(OR(R1:S232,$BK233)=TRUE,IF(SEARCH(R$1,$A233)&gt;0,TRUE,FALSE)),"")</f>
        <v/>
      </c>
      <c r="S233" s="17" t="str">
        <f>IFERROR(AND(OR(S1:S232,$BK233)=TRUE,IF(SEARCH(S$1,$A233)&gt;0,TRUE,FALSE)),"")</f>
        <v/>
      </c>
      <c r="T233" s="17" t="str">
        <f>IFERROR(AND(OR(T1:T232,$BK233)=TRUE,IF(SEARCH(T$1,$A233)&gt;0,TRUE,FALSE)),"")</f>
        <v/>
      </c>
      <c r="U233" s="17" t="str">
        <f>IFERROR(AND(OR(U1:V232,$BK233)=TRUE,IF(SEARCH(U$1,$A233)&gt;0,TRUE,FALSE)),"")</f>
        <v/>
      </c>
      <c r="V233" s="17" t="str">
        <f>IFERROR(AND(OR(V1:V232,$BK233)=TRUE,IF(SEARCH(V$1,$A233)&gt;0,TRUE,FALSE)),"")</f>
        <v/>
      </c>
      <c r="W233" s="17" t="str">
        <f>IFERROR(AND(OR(W1:Z232,$BK233)=TRUE,IF(SEARCH(W$1,$A233)&gt;0,TRUE,FALSE)),"")</f>
        <v/>
      </c>
      <c r="X233" s="17" t="str">
        <f>IFERROR(AND(OR(X1:Z232,$BK233)=TRUE,IF(SEARCH(X$1,$A233)&gt;0,TRUE,FALSE)),"")</f>
        <v/>
      </c>
      <c r="Y233" s="17" t="str">
        <f>IFERROR(AND(OR(Y1:Z232,$BK233)=TRUE,IF(SEARCH(Y$1,$A233)&gt;0,TRUE,FALSE)),"")</f>
        <v/>
      </c>
      <c r="Z233" s="17" t="str">
        <f>IFERROR(AND(OR(Z1:Z232,$BK233)=TRUE,IF(SEARCH(Z$1,$A233)&gt;0,TRUE,FALSE)),"")</f>
        <v/>
      </c>
      <c r="AA233" s="17" t="b">
        <f>IFERROR(AND(OR(AA1:AA232,$BK233)=TRUE,IF(SEARCH(AA$1,$A233)&gt;0,TRUE,FALSE)),"")</f>
        <v>0</v>
      </c>
      <c r="AB233" s="17" t="str">
        <f>IFERROR(AND(OR(AB1:AE232,$BK233)=TRUE,IF(SEARCH(AB$1,$A233)&gt;0,TRUE,FALSE)),"")</f>
        <v/>
      </c>
      <c r="AC233" s="17" t="str">
        <f>IFERROR(AND(OR(AC1:AE232,$BK233)=TRUE,IF(SEARCH(AC$1,$A233)&gt;0,TRUE,FALSE)),"")</f>
        <v/>
      </c>
      <c r="AD233" s="17" t="str">
        <f>IFERROR(AND(OR(AD1:AE232,$BK233)=TRUE,IF(SEARCH(AD$1,$A233)&gt;0,TRUE,FALSE)),"")</f>
        <v/>
      </c>
      <c r="AE233" s="17" t="str">
        <f>IFERROR(AND(OR(AE1:AE232,$BK233)=TRUE,IF(SEARCH(AE$1,$A233)&gt;0,TRUE,FALSE)),"")</f>
        <v/>
      </c>
      <c r="AF233" s="17" t="str">
        <f>IFERROR(AND(OR(AF1:AG232,$BK233)=TRUE,IF(SEARCH(AF$1,$A233)&gt;0,TRUE,FALSE)),"")</f>
        <v/>
      </c>
      <c r="AG233" s="17" t="str">
        <f>IFERROR(AND(OR(AG1:AG232,$BK233)=TRUE,IF(SEARCH(AG$1,$A233)&gt;0,TRUE,FALSE)),"")</f>
        <v/>
      </c>
      <c r="AH233" s="17" t="str">
        <f>IFERROR(AND(OR(AH1:AH232,$BK233)=TRUE,IF(SEARCH(AH$1,$A233)&gt;0,TRUE,FALSE)),"")</f>
        <v/>
      </c>
      <c r="AI233" s="17" t="b">
        <f>IFERROR(AND(OR(AI1:AL232,$BK233)=TRUE,IF(SEARCH(AI$1,$A233)&gt;0,TRUE,FALSE)),"")</f>
        <v>0</v>
      </c>
      <c r="AJ233" s="17" t="str">
        <f>IFERROR(AND(OR(AJ1:AL232,$BK233)=TRUE,IF(SEARCH(AJ$1,$A233)&gt;0,TRUE,FALSE)),"")</f>
        <v/>
      </c>
      <c r="AK233" s="17" t="str">
        <f>IFERROR(AND(OR(AK1:AL232,$BK233)=TRUE,IF(SEARCH(AK$1,$A233)&gt;0,TRUE,FALSE)),"")</f>
        <v/>
      </c>
      <c r="AL233" s="17" t="str">
        <f>IFERROR(AND(OR(AL1:AL232,$BK233)=TRUE,IF(SEARCH(AL$1,$A233)&gt;0,TRUE,FALSE)),"")</f>
        <v/>
      </c>
      <c r="AM233" s="17" t="str">
        <f>IFERROR(AND(OR(AM1:AO232,$BK233)=TRUE,IF(SEARCH(AM$1,$A233)&gt;0,TRUE,FALSE)),"")</f>
        <v/>
      </c>
      <c r="AN233" s="17" t="str">
        <f>IFERROR(AND(OR(AN1:AO232,$BK233)=TRUE,IF(SEARCH(AN$1,$A233)&gt;0,TRUE,FALSE)),"")</f>
        <v/>
      </c>
      <c r="AO233" s="17" t="str">
        <f>IFERROR(AND(OR(AO1:AO232,$BK233)=TRUE,IF(SEARCH(AO$1,$A233)&gt;0,TRUE,FALSE)),"")</f>
        <v/>
      </c>
      <c r="AP233" s="17" t="str">
        <f>IFERROR(AND(OR(AO1:AP232,$BK233)=TRUE,IF(SEARCH(AP$1,$A233)&gt;0,TRUE,FALSE)),"")</f>
        <v/>
      </c>
      <c r="AQ233" s="17" t="str">
        <f>IFERROR(AND(OR(AO1:AQ232,$BK233)=TRUE,IF(SEARCH(AQ$1,$A233)&gt;0,TRUE,FALSE)),"")</f>
        <v/>
      </c>
      <c r="AR233" s="17" t="str">
        <f>IFERROR(AND(OR(AO1:AR232,$BK233)=TRUE,IF(SEARCH(AR$1,$A233)&gt;0,TRUE,FALSE)),"")</f>
        <v/>
      </c>
      <c r="AS233" s="17" t="str">
        <f>IFERROR(AND(OR(AO1:AS232,$BK233)=TRUE,IF(SEARCH(AS$1,$A233)&gt;0,TRUE,FALSE)),"")</f>
        <v/>
      </c>
      <c r="AT233" s="17" t="str">
        <f>IFERROR(AND(OR(AO1:AT232,$BK233)=TRUE,IF(SEARCH(AT$1,$A233)&gt;0,TRUE,FALSE)),"")</f>
        <v/>
      </c>
      <c r="AU233" s="17" t="str">
        <f>IFERROR(AND(OR(AO1:AU232,$BK233)=TRUE,IF(SEARCH(AU$1,$A233)&gt;0,TRUE,FALSE)),"")</f>
        <v/>
      </c>
      <c r="AV233" s="17" t="str">
        <f>IFERROR(AND(OR(AO1:AV232,$BK233)=TRUE,IF(SEARCH(AV$1,$A233)&gt;0,TRUE,FALSE)),"")</f>
        <v/>
      </c>
      <c r="AW233" s="17" t="str">
        <f>IFERROR(AND(OR(AO1:AW232,$BK233)=TRUE,IF(SEARCH(AW$1,$A233)&gt;0,TRUE,FALSE)),"")</f>
        <v/>
      </c>
      <c r="AX233" s="17" t="str">
        <f>IFERROR(AND(OR(AO1:AX232,$BK233)=TRUE,IF(SEARCH(AX$1,$A233)&gt;0,TRUE,FALSE)),"")</f>
        <v/>
      </c>
      <c r="AY233" s="17" t="str">
        <f>IFERROR(AND(OR(AO1:AY232,$BK233)=TRUE,IF(SEARCH(AY$1,$A233)&gt;0,TRUE,FALSE)),"")</f>
        <v/>
      </c>
      <c r="AZ233" s="17" t="str">
        <f>IFERROR(AND(OR(AO1:AZ232,$BK233)=TRUE,IF(SEARCH(AZ$1,$A233)&gt;0,TRUE,FALSE)),"")</f>
        <v/>
      </c>
      <c r="BA233" s="17" t="str">
        <f>IFERROR(AND(OR(AO1:BA232,$BK233)=TRUE,IF(SEARCH(BA$1,$A233)&gt;0,TRUE,FALSE)),"")</f>
        <v/>
      </c>
      <c r="BB233" s="17" t="str">
        <f>IFERROR(AND(OR(AO1:BB232,$BK233)=TRUE,IF(SEARCH(BB$1,$A233)&gt;0,TRUE,FALSE)),"")</f>
        <v/>
      </c>
      <c r="BC233" s="17" t="str">
        <f>IFERROR(AND(OR(AO1:BC232,$BK233)=TRUE,IF(SEARCH(BC$1,$A233)&gt;0,TRUE,FALSE)),"")</f>
        <v/>
      </c>
      <c r="BD233" s="17" t="str">
        <f>IFERROR(AND(OR(AO1:BD232,$BK233)=TRUE,IF(SEARCH(BD$1,$A233)&gt;0,TRUE,FALSE)),"")</f>
        <v/>
      </c>
      <c r="BE233" s="17" t="str">
        <f>IFERROR(AND(OR(AO1:BE232,$BK233)=TRUE,IF(SEARCH(BE$1,$A233)&gt;0,TRUE,FALSE)),"")</f>
        <v/>
      </c>
      <c r="BF233" s="17" t="str">
        <f>IFERROR(AND(OR(AO1:BF232,$BK233)=TRUE,IF(SEARCH(BF$1,$A233)&gt;0,TRUE,FALSE)),"")</f>
        <v/>
      </c>
      <c r="BG233" s="17" t="str">
        <f>IFERROR(AND(OR(AO1:BG232,$BK233)=TRUE,IF(SEARCH(BG$1,$A233)&gt;0,TRUE,FALSE)),"")</f>
        <v/>
      </c>
      <c r="BH233" s="17" t="str">
        <f>IFERROR(AND(OR(AO1:BH232,$BK233)=TRUE,IF(SEARCH(BH$1,$A233)&gt;0,TRUE,FALSE)),"")</f>
        <v/>
      </c>
      <c r="BI233" s="17">
        <f t="shared" si="15"/>
        <v>0</v>
      </c>
      <c r="BJ233" s="17" t="b">
        <f t="shared" si="16"/>
        <v>0</v>
      </c>
      <c r="BK233" s="17" t="b">
        <f t="shared" si="17"/>
        <v>0</v>
      </c>
      <c r="BL233" s="17" t="b">
        <f t="shared" si="18"/>
        <v>0</v>
      </c>
      <c r="BM233" s="17" t="b">
        <f>IF(D233&gt;INDEX('Overview (RESPONSES REQUIRED)'!$F$60:$F$63,MATCH(E233,'Overview (RESPONSES REQUIRED)'!$B$60:$B$63,0)),FALSE,TRUE)</f>
        <v>0</v>
      </c>
      <c r="BN233" s="17" t="b">
        <f>IF(INDEX('Overview (RESPONSES REQUIRED)'!$D$60:$D$63,MATCH(E233,'Overview (RESPONSES REQUIRED)'!$B$60:$B$63,0)) = "Y", TRUE, FALSE)</f>
        <v>0</v>
      </c>
      <c r="BO233" s="17" t="str">
        <f t="shared" si="19"/>
        <v>N</v>
      </c>
    </row>
    <row r="234" spans="1:67" ht="15" x14ac:dyDescent="0.15">
      <c r="A234" s="17" t="s">
        <v>2657</v>
      </c>
      <c r="B234" s="17">
        <v>1</v>
      </c>
      <c r="C234" s="17">
        <v>2</v>
      </c>
      <c r="D234" s="17">
        <v>4</v>
      </c>
      <c r="E234" s="17" t="s">
        <v>2424</v>
      </c>
      <c r="F234" s="17" t="str">
        <f>IF('ENDC-NRCA'!S237="Y", "Y", IF('ENDC-NRCA'!S237="N", "N", 0))</f>
        <v>N</v>
      </c>
      <c r="G234" s="17" t="str">
        <f>IFERROR(AND(OR(G1:H233,$BK234)=TRUE,IF(SEARCH(G$1,$A234)&gt;0,TRUE,FALSE)),"")</f>
        <v/>
      </c>
      <c r="H234" s="17" t="str">
        <f>IFERROR(AND(OR(H1:H233,$BK234)=TRUE,IF(SEARCH(H$1,$A234)&gt;0,TRUE,FALSE)),"")</f>
        <v/>
      </c>
      <c r="I234" s="17" t="str">
        <f>IFERROR(AND(OR(I1:L233,$BK234)=TRUE,IF(SEARCH(I$1,$A234)&gt;0,TRUE,FALSE)),"")</f>
        <v/>
      </c>
      <c r="J234" s="17" t="str">
        <f>IFERROR(AND(OR(J1:L233,$BK234)=TRUE,IF(SEARCH(J$1,$A234)&gt;0,TRUE,FALSE)),"")</f>
        <v/>
      </c>
      <c r="K234" s="17" t="str">
        <f>IFERROR(AND(OR(K1:L233,$BK234)=TRUE,IF(SEARCH(K$1,$A234)&gt;0,TRUE,FALSE)),"")</f>
        <v/>
      </c>
      <c r="L234" s="17" t="str">
        <f>IFERROR(AND(OR(L1:L233,$BK234)=TRUE,IF(SEARCH(L$1,$A234)&gt;0,TRUE,FALSE)),"")</f>
        <v/>
      </c>
      <c r="M234" s="17" t="b">
        <f>IFERROR(AND(OR(M1:M233,$BK234)=TRUE,IF(SEARCH(M$1,$A234)&gt;0,TRUE,FALSE)),"")</f>
        <v>0</v>
      </c>
      <c r="N234" s="17" t="str">
        <f>IFERROR(AND(OR(N1:Q233,$BK234)=TRUE,IF(SEARCH(N$1,$A234)&gt;0,TRUE,FALSE)),"")</f>
        <v/>
      </c>
      <c r="O234" s="17" t="str">
        <f>IFERROR(AND(OR(O1:Q233,$BK234)=TRUE,IF(SEARCH(O$1,$A234)&gt;0,TRUE,FALSE)),"")</f>
        <v/>
      </c>
      <c r="P234" s="17" t="b">
        <f>IFERROR(AND(OR(P1:Q233,$BK234)=TRUE,IF(SEARCH(P$1,$A234)&gt;0,TRUE,FALSE)),"")</f>
        <v>0</v>
      </c>
      <c r="Q234" s="17" t="str">
        <f>IFERROR(AND(OR(Q1:Q233,$BK234)=TRUE,IF(SEARCH(Q$1,$A234)&gt;0,TRUE,FALSE)),"")</f>
        <v/>
      </c>
      <c r="R234" s="17" t="str">
        <f>IFERROR(AND(OR(R1:S233,$BK234)=TRUE,IF(SEARCH(R$1,$A234)&gt;0,TRUE,FALSE)),"")</f>
        <v/>
      </c>
      <c r="S234" s="17" t="str">
        <f>IFERROR(AND(OR(S1:S233,$BK234)=TRUE,IF(SEARCH(S$1,$A234)&gt;0,TRUE,FALSE)),"")</f>
        <v/>
      </c>
      <c r="T234" s="17" t="str">
        <f>IFERROR(AND(OR(T1:T233,$BK234)=TRUE,IF(SEARCH(T$1,$A234)&gt;0,TRUE,FALSE)),"")</f>
        <v/>
      </c>
      <c r="U234" s="17" t="str">
        <f>IFERROR(AND(OR(U1:V233,$BK234)=TRUE,IF(SEARCH(U$1,$A234)&gt;0,TRUE,FALSE)),"")</f>
        <v/>
      </c>
      <c r="V234" s="17" t="str">
        <f>IFERROR(AND(OR(V1:V233,$BK234)=TRUE,IF(SEARCH(V$1,$A234)&gt;0,TRUE,FALSE)),"")</f>
        <v/>
      </c>
      <c r="W234" s="17" t="str">
        <f>IFERROR(AND(OR(W1:Z233,$BK234)=TRUE,IF(SEARCH(W$1,$A234)&gt;0,TRUE,FALSE)),"")</f>
        <v/>
      </c>
      <c r="X234" s="17" t="str">
        <f>IFERROR(AND(OR(X1:Z233,$BK234)=TRUE,IF(SEARCH(X$1,$A234)&gt;0,TRUE,FALSE)),"")</f>
        <v/>
      </c>
      <c r="Y234" s="17" t="str">
        <f>IFERROR(AND(OR(Y1:Z233,$BK234)=TRUE,IF(SEARCH(Y$1,$A234)&gt;0,TRUE,FALSE)),"")</f>
        <v/>
      </c>
      <c r="Z234" s="17" t="str">
        <f>IFERROR(AND(OR(Z1:Z233,$BK234)=TRUE,IF(SEARCH(Z$1,$A234)&gt;0,TRUE,FALSE)),"")</f>
        <v/>
      </c>
      <c r="AA234" s="17" t="b">
        <f>IFERROR(AND(OR(AA1:AA233,$BK234)=TRUE,IF(SEARCH(AA$1,$A234)&gt;0,TRUE,FALSE)),"")</f>
        <v>0</v>
      </c>
      <c r="AB234" s="17" t="str">
        <f>IFERROR(AND(OR(AB1:AE233,$BK234)=TRUE,IF(SEARCH(AB$1,$A234)&gt;0,TRUE,FALSE)),"")</f>
        <v/>
      </c>
      <c r="AC234" s="17" t="str">
        <f>IFERROR(AND(OR(AC1:AE233,$BK234)=TRUE,IF(SEARCH(AC$1,$A234)&gt;0,TRUE,FALSE)),"")</f>
        <v/>
      </c>
      <c r="AD234" s="17" t="str">
        <f>IFERROR(AND(OR(AD1:AE233,$BK234)=TRUE,IF(SEARCH(AD$1,$A234)&gt;0,TRUE,FALSE)),"")</f>
        <v/>
      </c>
      <c r="AE234" s="17" t="str">
        <f>IFERROR(AND(OR(AE1:AE233,$BK234)=TRUE,IF(SEARCH(AE$1,$A234)&gt;0,TRUE,FALSE)),"")</f>
        <v/>
      </c>
      <c r="AF234" s="17" t="str">
        <f>IFERROR(AND(OR(AF1:AG233,$BK234)=TRUE,IF(SEARCH(AF$1,$A234)&gt;0,TRUE,FALSE)),"")</f>
        <v/>
      </c>
      <c r="AG234" s="17" t="str">
        <f>IFERROR(AND(OR(AG1:AG233,$BK234)=TRUE,IF(SEARCH(AG$1,$A234)&gt;0,TRUE,FALSE)),"")</f>
        <v/>
      </c>
      <c r="AH234" s="17" t="str">
        <f>IFERROR(AND(OR(AH1:AH233,$BK234)=TRUE,IF(SEARCH(AH$1,$A234)&gt;0,TRUE,FALSE)),"")</f>
        <v/>
      </c>
      <c r="AI234" s="17" t="b">
        <f>IFERROR(AND(OR(AI1:AL233,$BK234)=TRUE,IF(SEARCH(AI$1,$A234)&gt;0,TRUE,FALSE)),"")</f>
        <v>0</v>
      </c>
      <c r="AJ234" s="17" t="str">
        <f>IFERROR(AND(OR(AJ1:AL233,$BK234)=TRUE,IF(SEARCH(AJ$1,$A234)&gt;0,TRUE,FALSE)),"")</f>
        <v/>
      </c>
      <c r="AK234" s="17" t="str">
        <f>IFERROR(AND(OR(AK1:AL233,$BK234)=TRUE,IF(SEARCH(AK$1,$A234)&gt;0,TRUE,FALSE)),"")</f>
        <v/>
      </c>
      <c r="AL234" s="17" t="str">
        <f>IFERROR(AND(OR(AL1:AL233,$BK234)=TRUE,IF(SEARCH(AL$1,$A234)&gt;0,TRUE,FALSE)),"")</f>
        <v/>
      </c>
      <c r="AM234" s="17" t="str">
        <f>IFERROR(AND(OR(AM1:AO233,$BK234)=TRUE,IF(SEARCH(AM$1,$A234)&gt;0,TRUE,FALSE)),"")</f>
        <v/>
      </c>
      <c r="AN234" s="17" t="str">
        <f>IFERROR(AND(OR(AN1:AO233,$BK234)=TRUE,IF(SEARCH(AN$1,$A234)&gt;0,TRUE,FALSE)),"")</f>
        <v/>
      </c>
      <c r="AO234" s="17" t="str">
        <f>IFERROR(AND(OR(AO1:AO233,$BK234)=TRUE,IF(SEARCH(AO$1,$A234)&gt;0,TRUE,FALSE)),"")</f>
        <v/>
      </c>
      <c r="AP234" s="17" t="str">
        <f>IFERROR(AND(OR(AO1:AP233,$BK234)=TRUE,IF(SEARCH(AP$1,$A234)&gt;0,TRUE,FALSE)),"")</f>
        <v/>
      </c>
      <c r="AQ234" s="17" t="str">
        <f>IFERROR(AND(OR(AO1:AQ233,$BK234)=TRUE,IF(SEARCH(AQ$1,$A234)&gt;0,TRUE,FALSE)),"")</f>
        <v/>
      </c>
      <c r="AR234" s="17" t="str">
        <f>IFERROR(AND(OR(AO1:AR233,$BK234)=TRUE,IF(SEARCH(AR$1,$A234)&gt;0,TRUE,FALSE)),"")</f>
        <v/>
      </c>
      <c r="AS234" s="17" t="str">
        <f>IFERROR(AND(OR(AO1:AS233,$BK234)=TRUE,IF(SEARCH(AS$1,$A234)&gt;0,TRUE,FALSE)),"")</f>
        <v/>
      </c>
      <c r="AT234" s="17" t="str">
        <f>IFERROR(AND(OR(AO1:AT233,$BK234)=TRUE,IF(SEARCH(AT$1,$A234)&gt;0,TRUE,FALSE)),"")</f>
        <v/>
      </c>
      <c r="AU234" s="17" t="str">
        <f>IFERROR(AND(OR(AO1:AU233,$BK234)=TRUE,IF(SEARCH(AU$1,$A234)&gt;0,TRUE,FALSE)),"")</f>
        <v/>
      </c>
      <c r="AV234" s="17" t="str">
        <f>IFERROR(AND(OR(AO1:AV233,$BK234)=TRUE,IF(SEARCH(AV$1,$A234)&gt;0,TRUE,FALSE)),"")</f>
        <v/>
      </c>
      <c r="AW234" s="17" t="str">
        <f>IFERROR(AND(OR(AO1:AW233,$BK234)=TRUE,IF(SEARCH(AW$1,$A234)&gt;0,TRUE,FALSE)),"")</f>
        <v/>
      </c>
      <c r="AX234" s="17" t="str">
        <f>IFERROR(AND(OR(AO1:AX233,$BK234)=TRUE,IF(SEARCH(AX$1,$A234)&gt;0,TRUE,FALSE)),"")</f>
        <v/>
      </c>
      <c r="AY234" s="17" t="str">
        <f>IFERROR(AND(OR(AO1:AY233,$BK234)=TRUE,IF(SEARCH(AY$1,$A234)&gt;0,TRUE,FALSE)),"")</f>
        <v/>
      </c>
      <c r="AZ234" s="17" t="str">
        <f>IFERROR(AND(OR(AO1:AZ233,$BK234)=TRUE,IF(SEARCH(AZ$1,$A234)&gt;0,TRUE,FALSE)),"")</f>
        <v/>
      </c>
      <c r="BA234" s="17" t="str">
        <f>IFERROR(AND(OR(AO1:BA233,$BK234)=TRUE,IF(SEARCH(BA$1,$A234)&gt;0,TRUE,FALSE)),"")</f>
        <v/>
      </c>
      <c r="BB234" s="17" t="str">
        <f>IFERROR(AND(OR(AO1:BB233,$BK234)=TRUE,IF(SEARCH(BB$1,$A234)&gt;0,TRUE,FALSE)),"")</f>
        <v/>
      </c>
      <c r="BC234" s="17" t="str">
        <f>IFERROR(AND(OR(AO1:BC233,$BK234)=TRUE,IF(SEARCH(BC$1,$A234)&gt;0,TRUE,FALSE)),"")</f>
        <v/>
      </c>
      <c r="BD234" s="17" t="str">
        <f>IFERROR(AND(OR(AO1:BD233,$BK234)=TRUE,IF(SEARCH(BD$1,$A234)&gt;0,TRUE,FALSE)),"")</f>
        <v/>
      </c>
      <c r="BE234" s="17" t="str">
        <f>IFERROR(AND(OR(AO1:BE233,$BK234)=TRUE,IF(SEARCH(BE$1,$A234)&gt;0,TRUE,FALSE)),"")</f>
        <v/>
      </c>
      <c r="BF234" s="17" t="str">
        <f>IFERROR(AND(OR(AO1:BF233,$BK234)=TRUE,IF(SEARCH(BF$1,$A234)&gt;0,TRUE,FALSE)),"")</f>
        <v/>
      </c>
      <c r="BG234" s="17" t="str">
        <f>IFERROR(AND(OR(AO1:BG233,$BK234)=TRUE,IF(SEARCH(BG$1,$A234)&gt;0,TRUE,FALSE)),"")</f>
        <v/>
      </c>
      <c r="BH234" s="17" t="str">
        <f>IFERROR(AND(OR(AO1:BH233,$BK234)=TRUE,IF(SEARCH(BH$1,$A234)&gt;0,TRUE,FALSE)),"")</f>
        <v/>
      </c>
      <c r="BI234" s="17">
        <f t="shared" si="15"/>
        <v>0</v>
      </c>
      <c r="BJ234" s="17" t="b">
        <f t="shared" si="16"/>
        <v>0</v>
      </c>
      <c r="BK234" s="17" t="b">
        <f t="shared" si="17"/>
        <v>0</v>
      </c>
      <c r="BL234" s="17" t="b">
        <f t="shared" si="18"/>
        <v>0</v>
      </c>
      <c r="BM234" s="17" t="b">
        <f>IF(D234&gt;INDEX('Overview (RESPONSES REQUIRED)'!$F$60:$F$63,MATCH(E234,'Overview (RESPONSES REQUIRED)'!$B$60:$B$63,0)),FALSE,TRUE)</f>
        <v>0</v>
      </c>
      <c r="BN234" s="17" t="b">
        <f>IF(INDEX('Overview (RESPONSES REQUIRED)'!$D$60:$D$63,MATCH(E234,'Overview (RESPONSES REQUIRED)'!$B$60:$B$63,0)) = "Y", TRUE, FALSE)</f>
        <v>0</v>
      </c>
      <c r="BO234" s="17" t="str">
        <f t="shared" si="19"/>
        <v>N</v>
      </c>
    </row>
    <row r="235" spans="1:67" ht="15" x14ac:dyDescent="0.15">
      <c r="A235" s="17" t="s">
        <v>2658</v>
      </c>
      <c r="B235" s="17">
        <v>1</v>
      </c>
      <c r="C235" s="17">
        <v>2</v>
      </c>
      <c r="D235" s="17">
        <v>4</v>
      </c>
      <c r="E235" s="17" t="s">
        <v>2458</v>
      </c>
      <c r="F235" s="17" t="str">
        <f>IF('ENDC-NRCA'!S238="Y", "Y", IF('ENDC-NRCA'!S238="N", "N", 0))</f>
        <v>N</v>
      </c>
      <c r="G235" s="17" t="str">
        <f>IFERROR(AND(OR(G1:H234,$BK235)=TRUE,IF(SEARCH(G$1,$A235)&gt;0,TRUE,FALSE)),"")</f>
        <v/>
      </c>
      <c r="H235" s="17" t="str">
        <f>IFERROR(AND(OR(H1:H234,$BK235)=TRUE,IF(SEARCH(H$1,$A235)&gt;0,TRUE,FALSE)),"")</f>
        <v/>
      </c>
      <c r="I235" s="17" t="str">
        <f>IFERROR(AND(OR(I1:L234,$BK235)=TRUE,IF(SEARCH(I$1,$A235)&gt;0,TRUE,FALSE)),"")</f>
        <v/>
      </c>
      <c r="J235" s="17" t="str">
        <f>IFERROR(AND(OR(J1:L234,$BK235)=TRUE,IF(SEARCH(J$1,$A235)&gt;0,TRUE,FALSE)),"")</f>
        <v/>
      </c>
      <c r="K235" s="17" t="b">
        <f>IFERROR(AND(OR(K1:L234,$BK235)=TRUE,IF(SEARCH(K$1,$A235)&gt;0,TRUE,FALSE)),"")</f>
        <v>0</v>
      </c>
      <c r="L235" s="17" t="str">
        <f>IFERROR(AND(OR(L1:L234,$BK235)=TRUE,IF(SEARCH(L$1,$A235)&gt;0,TRUE,FALSE)),"")</f>
        <v/>
      </c>
      <c r="M235" s="17" t="str">
        <f>IFERROR(AND(OR(M1:M234,$BK235)=TRUE,IF(SEARCH(M$1,$A235)&gt;0,TRUE,FALSE)),"")</f>
        <v/>
      </c>
      <c r="N235" s="17" t="str">
        <f>IFERROR(AND(OR(N1:Q234,$BK235)=TRUE,IF(SEARCH(N$1,$A235)&gt;0,TRUE,FALSE)),"")</f>
        <v/>
      </c>
      <c r="O235" s="17" t="str">
        <f>IFERROR(AND(OR(O1:Q234,$BK235)=TRUE,IF(SEARCH(O$1,$A235)&gt;0,TRUE,FALSE)),"")</f>
        <v/>
      </c>
      <c r="P235" s="17" t="str">
        <f>IFERROR(AND(OR(P1:Q234,$BK235)=TRUE,IF(SEARCH(P$1,$A235)&gt;0,TRUE,FALSE)),"")</f>
        <v/>
      </c>
      <c r="Q235" s="17" t="str">
        <f>IFERROR(AND(OR(Q1:Q234,$BK235)=TRUE,IF(SEARCH(Q$1,$A235)&gt;0,TRUE,FALSE)),"")</f>
        <v/>
      </c>
      <c r="R235" s="17" t="b">
        <f>IFERROR(AND(OR(R1:S234,$BK235)=TRUE,IF(SEARCH(R$1,$A235)&gt;0,TRUE,FALSE)),"")</f>
        <v>0</v>
      </c>
      <c r="S235" s="17" t="str">
        <f>IFERROR(AND(OR(S1:S234,$BK235)=TRUE,IF(SEARCH(S$1,$A235)&gt;0,TRUE,FALSE)),"")</f>
        <v/>
      </c>
      <c r="T235" s="17" t="str">
        <f>IFERROR(AND(OR(T1:T234,$BK235)=TRUE,IF(SEARCH(T$1,$A235)&gt;0,TRUE,FALSE)),"")</f>
        <v/>
      </c>
      <c r="U235" s="17" t="str">
        <f>IFERROR(AND(OR(U1:V234,$BK235)=TRUE,IF(SEARCH(U$1,$A235)&gt;0,TRUE,FALSE)),"")</f>
        <v/>
      </c>
      <c r="V235" s="17" t="str">
        <f>IFERROR(AND(OR(V1:V234,$BK235)=TRUE,IF(SEARCH(V$1,$A235)&gt;0,TRUE,FALSE)),"")</f>
        <v/>
      </c>
      <c r="W235" s="17" t="str">
        <f>IFERROR(AND(OR(W1:Z234,$BK235)=TRUE,IF(SEARCH(W$1,$A235)&gt;0,TRUE,FALSE)),"")</f>
        <v/>
      </c>
      <c r="X235" s="17" t="str">
        <f>IFERROR(AND(OR(X1:Z234,$BK235)=TRUE,IF(SEARCH(X$1,$A235)&gt;0,TRUE,FALSE)),"")</f>
        <v/>
      </c>
      <c r="Y235" s="17" t="str">
        <f>IFERROR(AND(OR(Y1:Z234,$BK235)=TRUE,IF(SEARCH(Y$1,$A235)&gt;0,TRUE,FALSE)),"")</f>
        <v/>
      </c>
      <c r="Z235" s="17" t="str">
        <f>IFERROR(AND(OR(Z1:Z234,$BK235)=TRUE,IF(SEARCH(Z$1,$A235)&gt;0,TRUE,FALSE)),"")</f>
        <v/>
      </c>
      <c r="AA235" s="17" t="str">
        <f>IFERROR(AND(OR(AA1:AA234,$BK235)=TRUE,IF(SEARCH(AA$1,$A235)&gt;0,TRUE,FALSE)),"")</f>
        <v/>
      </c>
      <c r="AB235" s="17" t="str">
        <f>IFERROR(AND(OR(AB1:AE234,$BK235)=TRUE,IF(SEARCH(AB$1,$A235)&gt;0,TRUE,FALSE)),"")</f>
        <v/>
      </c>
      <c r="AC235" s="17" t="str">
        <f>IFERROR(AND(OR(AC1:AE234,$BK235)=TRUE,IF(SEARCH(AC$1,$A235)&gt;0,TRUE,FALSE)),"")</f>
        <v/>
      </c>
      <c r="AD235" s="17" t="str">
        <f>IFERROR(AND(OR(AD1:AE234,$BK235)=TRUE,IF(SEARCH(AD$1,$A235)&gt;0,TRUE,FALSE)),"")</f>
        <v/>
      </c>
      <c r="AE235" s="17" t="str">
        <f>IFERROR(AND(OR(AE1:AE234,$BK235)=TRUE,IF(SEARCH(AE$1,$A235)&gt;0,TRUE,FALSE)),"")</f>
        <v/>
      </c>
      <c r="AF235" s="17" t="b">
        <f>IFERROR(AND(OR(AF1:AG234,$BK235)=TRUE,IF(SEARCH(AF$1,$A235)&gt;0,TRUE,FALSE)),"")</f>
        <v>0</v>
      </c>
      <c r="AG235" s="17" t="str">
        <f>IFERROR(AND(OR(AG1:AG234,$BK235)=TRUE,IF(SEARCH(AG$1,$A235)&gt;0,TRUE,FALSE)),"")</f>
        <v/>
      </c>
      <c r="AH235" s="17" t="str">
        <f>IFERROR(AND(OR(AH1:AH234,$BK235)=TRUE,IF(SEARCH(AH$1,$A235)&gt;0,TRUE,FALSE)),"")</f>
        <v/>
      </c>
      <c r="AI235" s="17" t="b">
        <f>IFERROR(AND(OR(AI1:AL234,$BK235)=TRUE,IF(SEARCH(AI$1,$A235)&gt;0,TRUE,FALSE)),"")</f>
        <v>0</v>
      </c>
      <c r="AJ235" s="17" t="str">
        <f>IFERROR(AND(OR(AJ1:AL234,$BK235)=TRUE,IF(SEARCH(AJ$1,$A235)&gt;0,TRUE,FALSE)),"")</f>
        <v/>
      </c>
      <c r="AK235" s="17" t="str">
        <f>IFERROR(AND(OR(AK1:AL234,$BK235)=TRUE,IF(SEARCH(AK$1,$A235)&gt;0,TRUE,FALSE)),"")</f>
        <v/>
      </c>
      <c r="AL235" s="17" t="str">
        <f>IFERROR(AND(OR(AL1:AL234,$BK235)=TRUE,IF(SEARCH(AL$1,$A235)&gt;0,TRUE,FALSE)),"")</f>
        <v/>
      </c>
      <c r="AM235" s="17" t="str">
        <f>IFERROR(AND(OR(AM1:AO234,$BK235)=TRUE,IF(SEARCH(AM$1,$A235)&gt;0,TRUE,FALSE)),"")</f>
        <v/>
      </c>
      <c r="AN235" s="17" t="str">
        <f>IFERROR(AND(OR(AN1:AO234,$BK235)=TRUE,IF(SEARCH(AN$1,$A235)&gt;0,TRUE,FALSE)),"")</f>
        <v/>
      </c>
      <c r="AO235" s="17" t="str">
        <f>IFERROR(AND(OR(AO1:AO234,$BK235)=TRUE,IF(SEARCH(AO$1,$A235)&gt;0,TRUE,FALSE)),"")</f>
        <v/>
      </c>
      <c r="AP235" s="17" t="str">
        <f>IFERROR(AND(OR(AO1:AP234,$BK235)=TRUE,IF(SEARCH(AP$1,$A235)&gt;0,TRUE,FALSE)),"")</f>
        <v/>
      </c>
      <c r="AQ235" s="17" t="str">
        <f>IFERROR(AND(OR(AO1:AQ234,$BK235)=TRUE,IF(SEARCH(AQ$1,$A235)&gt;0,TRUE,FALSE)),"")</f>
        <v/>
      </c>
      <c r="AR235" s="17" t="str">
        <f>IFERROR(AND(OR(AO1:AR234,$BK235)=TRUE,IF(SEARCH(AR$1,$A235)&gt;0,TRUE,FALSE)),"")</f>
        <v/>
      </c>
      <c r="AS235" s="17" t="str">
        <f>IFERROR(AND(OR(AO1:AS234,$BK235)=TRUE,IF(SEARCH(AS$1,$A235)&gt;0,TRUE,FALSE)),"")</f>
        <v/>
      </c>
      <c r="AT235" s="17" t="str">
        <f>IFERROR(AND(OR(AO1:AT234,$BK235)=TRUE,IF(SEARCH(AT$1,$A235)&gt;0,TRUE,FALSE)),"")</f>
        <v/>
      </c>
      <c r="AU235" s="17" t="str">
        <f>IFERROR(AND(OR(AO1:AU234,$BK235)=TRUE,IF(SEARCH(AU$1,$A235)&gt;0,TRUE,FALSE)),"")</f>
        <v/>
      </c>
      <c r="AV235" s="17" t="str">
        <f>IFERROR(AND(OR(AO1:AV234,$BK235)=TRUE,IF(SEARCH(AV$1,$A235)&gt;0,TRUE,FALSE)),"")</f>
        <v/>
      </c>
      <c r="AW235" s="17" t="str">
        <f>IFERROR(AND(OR(AO1:AW234,$BK235)=TRUE,IF(SEARCH(AW$1,$A235)&gt;0,TRUE,FALSE)),"")</f>
        <v/>
      </c>
      <c r="AX235" s="17" t="str">
        <f>IFERROR(AND(OR(AO1:AX234,$BK235)=TRUE,IF(SEARCH(AX$1,$A235)&gt;0,TRUE,FALSE)),"")</f>
        <v/>
      </c>
      <c r="AY235" s="17" t="str">
        <f>IFERROR(AND(OR(AO1:AY234,$BK235)=TRUE,IF(SEARCH(AY$1,$A235)&gt;0,TRUE,FALSE)),"")</f>
        <v/>
      </c>
      <c r="AZ235" s="17" t="str">
        <f>IFERROR(AND(OR(AO1:AZ234,$BK235)=TRUE,IF(SEARCH(AZ$1,$A235)&gt;0,TRUE,FALSE)),"")</f>
        <v/>
      </c>
      <c r="BA235" s="17" t="str">
        <f>IFERROR(AND(OR(AO1:BA234,$BK235)=TRUE,IF(SEARCH(BA$1,$A235)&gt;0,TRUE,FALSE)),"")</f>
        <v/>
      </c>
      <c r="BB235" s="17" t="str">
        <f>IFERROR(AND(OR(AO1:BB234,$BK235)=TRUE,IF(SEARCH(BB$1,$A235)&gt;0,TRUE,FALSE)),"")</f>
        <v/>
      </c>
      <c r="BC235" s="17" t="str">
        <f>IFERROR(AND(OR(AO1:BC234,$BK235)=TRUE,IF(SEARCH(BC$1,$A235)&gt;0,TRUE,FALSE)),"")</f>
        <v/>
      </c>
      <c r="BD235" s="17" t="str">
        <f>IFERROR(AND(OR(AO1:BD234,$BK235)=TRUE,IF(SEARCH(BD$1,$A235)&gt;0,TRUE,FALSE)),"")</f>
        <v/>
      </c>
      <c r="BE235" s="17" t="str">
        <f>IFERROR(AND(OR(AO1:BE234,$BK235)=TRUE,IF(SEARCH(BE$1,$A235)&gt;0,TRUE,FALSE)),"")</f>
        <v/>
      </c>
      <c r="BF235" s="17" t="str">
        <f>IFERROR(AND(OR(AO1:BF234,$BK235)=TRUE,IF(SEARCH(BF$1,$A235)&gt;0,TRUE,FALSE)),"")</f>
        <v/>
      </c>
      <c r="BG235" s="17" t="str">
        <f>IFERROR(AND(OR(AO1:BG234,$BK235)=TRUE,IF(SEARCH(BG$1,$A235)&gt;0,TRUE,FALSE)),"")</f>
        <v/>
      </c>
      <c r="BH235" s="17" t="str">
        <f>IFERROR(AND(OR(AO1:BH234,$BK235)=TRUE,IF(SEARCH(BH$1,$A235)&gt;0,TRUE,FALSE)),"")</f>
        <v/>
      </c>
      <c r="BI235" s="17">
        <f t="shared" si="15"/>
        <v>0</v>
      </c>
      <c r="BJ235" s="17" t="b">
        <f t="shared" si="16"/>
        <v>0</v>
      </c>
      <c r="BK235" s="17" t="b">
        <f t="shared" si="17"/>
        <v>0</v>
      </c>
      <c r="BL235" s="17" t="b">
        <f t="shared" si="18"/>
        <v>0</v>
      </c>
      <c r="BM235" s="17" t="b">
        <f>IF(D235&gt;INDEX('Overview (RESPONSES REQUIRED)'!$F$60:$F$63,MATCH(E235,'Overview (RESPONSES REQUIRED)'!$B$60:$B$63,0)),FALSE,TRUE)</f>
        <v>0</v>
      </c>
      <c r="BN235" s="17" t="b">
        <f>IF(INDEX('Overview (RESPONSES REQUIRED)'!$D$60:$D$63,MATCH(E235,'Overview (RESPONSES REQUIRED)'!$B$60:$B$63,0)) = "Y", TRUE, FALSE)</f>
        <v>0</v>
      </c>
      <c r="BO235" s="17" t="str">
        <f t="shared" si="19"/>
        <v>N</v>
      </c>
    </row>
    <row r="236" spans="1:67" ht="15" x14ac:dyDescent="0.15">
      <c r="A236" s="17" t="s">
        <v>2659</v>
      </c>
      <c r="B236" s="17">
        <v>1</v>
      </c>
      <c r="C236" s="17">
        <v>2</v>
      </c>
      <c r="D236" s="17">
        <v>4</v>
      </c>
      <c r="E236" s="17" t="s">
        <v>2458</v>
      </c>
      <c r="F236" s="17" t="str">
        <f>IF('ENDC-NRCA'!S239="Y", "Y", IF('ENDC-NRCA'!S239="N", "N", 0))</f>
        <v>N</v>
      </c>
      <c r="G236" s="17" t="str">
        <f>IFERROR(AND(OR(G1:H235,$BK236)=TRUE,IF(SEARCH(G$1,$A236)&gt;0,TRUE,FALSE)),"")</f>
        <v/>
      </c>
      <c r="H236" s="17" t="str">
        <f>IFERROR(AND(OR(H1:H235,$BK236)=TRUE,IF(SEARCH(H$1,$A236)&gt;0,TRUE,FALSE)),"")</f>
        <v/>
      </c>
      <c r="I236" s="17" t="str">
        <f>IFERROR(AND(OR(I1:L235,$BK236)=TRUE,IF(SEARCH(I$1,$A236)&gt;0,TRUE,FALSE)),"")</f>
        <v/>
      </c>
      <c r="J236" s="17" t="str">
        <f>IFERROR(AND(OR(J1:L235,$BK236)=TRUE,IF(SEARCH(J$1,$A236)&gt;0,TRUE,FALSE)),"")</f>
        <v/>
      </c>
      <c r="K236" s="17" t="str">
        <f>IFERROR(AND(OR(K1:L235,$BK236)=TRUE,IF(SEARCH(K$1,$A236)&gt;0,TRUE,FALSE)),"")</f>
        <v/>
      </c>
      <c r="L236" s="17" t="str">
        <f>IFERROR(AND(OR(L1:L235,$BK236)=TRUE,IF(SEARCH(L$1,$A236)&gt;0,TRUE,FALSE)),"")</f>
        <v/>
      </c>
      <c r="M236" s="17" t="str">
        <f>IFERROR(AND(OR(M1:M235,$BK236)=TRUE,IF(SEARCH(M$1,$A236)&gt;0,TRUE,FALSE)),"")</f>
        <v/>
      </c>
      <c r="N236" s="17" t="str">
        <f>IFERROR(AND(OR(N1:Q235,$BK236)=TRUE,IF(SEARCH(N$1,$A236)&gt;0,TRUE,FALSE)),"")</f>
        <v/>
      </c>
      <c r="O236" s="17" t="str">
        <f>IFERROR(AND(OR(O1:Q235,$BK236)=TRUE,IF(SEARCH(O$1,$A236)&gt;0,TRUE,FALSE)),"")</f>
        <v/>
      </c>
      <c r="P236" s="17" t="b">
        <f>IFERROR(AND(OR(P1:Q235,$BK236)=TRUE,IF(SEARCH(P$1,$A236)&gt;0,TRUE,FALSE)),"")</f>
        <v>0</v>
      </c>
      <c r="Q236" s="17" t="str">
        <f>IFERROR(AND(OR(Q1:Q235,$BK236)=TRUE,IF(SEARCH(Q$1,$A236)&gt;0,TRUE,FALSE)),"")</f>
        <v/>
      </c>
      <c r="R236" s="17" t="b">
        <f>IFERROR(AND(OR(R1:S235,$BK236)=TRUE,IF(SEARCH(R$1,$A236)&gt;0,TRUE,FALSE)),"")</f>
        <v>0</v>
      </c>
      <c r="S236" s="17" t="str">
        <f>IFERROR(AND(OR(S1:S235,$BK236)=TRUE,IF(SEARCH(S$1,$A236)&gt;0,TRUE,FALSE)),"")</f>
        <v/>
      </c>
      <c r="T236" s="17" t="str">
        <f>IFERROR(AND(OR(T1:T235,$BK236)=TRUE,IF(SEARCH(T$1,$A236)&gt;0,TRUE,FALSE)),"")</f>
        <v/>
      </c>
      <c r="U236" s="17" t="str">
        <f>IFERROR(AND(OR(U1:V235,$BK236)=TRUE,IF(SEARCH(U$1,$A236)&gt;0,TRUE,FALSE)),"")</f>
        <v/>
      </c>
      <c r="V236" s="17" t="str">
        <f>IFERROR(AND(OR(V1:V235,$BK236)=TRUE,IF(SEARCH(V$1,$A236)&gt;0,TRUE,FALSE)),"")</f>
        <v/>
      </c>
      <c r="W236" s="17" t="str">
        <f>IFERROR(AND(OR(W1:Z235,$BK236)=TRUE,IF(SEARCH(W$1,$A236)&gt;0,TRUE,FALSE)),"")</f>
        <v/>
      </c>
      <c r="X236" s="17" t="str">
        <f>IFERROR(AND(OR(X1:Z235,$BK236)=TRUE,IF(SEARCH(X$1,$A236)&gt;0,TRUE,FALSE)),"")</f>
        <v/>
      </c>
      <c r="Y236" s="17" t="str">
        <f>IFERROR(AND(OR(Y1:Z235,$BK236)=TRUE,IF(SEARCH(Y$1,$A236)&gt;0,TRUE,FALSE)),"")</f>
        <v/>
      </c>
      <c r="Z236" s="17" t="str">
        <f>IFERROR(AND(OR(Z1:Z235,$BK236)=TRUE,IF(SEARCH(Z$1,$A236)&gt;0,TRUE,FALSE)),"")</f>
        <v/>
      </c>
      <c r="AA236" s="17" t="str">
        <f>IFERROR(AND(OR(AA1:AA235,$BK236)=TRUE,IF(SEARCH(AA$1,$A236)&gt;0,TRUE,FALSE)),"")</f>
        <v/>
      </c>
      <c r="AB236" s="17" t="str">
        <f>IFERROR(AND(OR(AB1:AE235,$BK236)=TRUE,IF(SEARCH(AB$1,$A236)&gt;0,TRUE,FALSE)),"")</f>
        <v/>
      </c>
      <c r="AC236" s="17" t="str">
        <f>IFERROR(AND(OR(AC1:AE235,$BK236)=TRUE,IF(SEARCH(AC$1,$A236)&gt;0,TRUE,FALSE)),"")</f>
        <v/>
      </c>
      <c r="AD236" s="17" t="str">
        <f>IFERROR(AND(OR(AD1:AE235,$BK236)=TRUE,IF(SEARCH(AD$1,$A236)&gt;0,TRUE,FALSE)),"")</f>
        <v/>
      </c>
      <c r="AE236" s="17" t="str">
        <f>IFERROR(AND(OR(AE1:AE235,$BK236)=TRUE,IF(SEARCH(AE$1,$A236)&gt;0,TRUE,FALSE)),"")</f>
        <v/>
      </c>
      <c r="AF236" s="17" t="b">
        <f>IFERROR(AND(OR(AF1:AG235,$BK236)=TRUE,IF(SEARCH(AF$1,$A236)&gt;0,TRUE,FALSE)),"")</f>
        <v>0</v>
      </c>
      <c r="AG236" s="17" t="str">
        <f>IFERROR(AND(OR(AG1:AG235,$BK236)=TRUE,IF(SEARCH(AG$1,$A236)&gt;0,TRUE,FALSE)),"")</f>
        <v/>
      </c>
      <c r="AH236" s="17" t="str">
        <f>IFERROR(AND(OR(AH1:AH235,$BK236)=TRUE,IF(SEARCH(AH$1,$A236)&gt;0,TRUE,FALSE)),"")</f>
        <v/>
      </c>
      <c r="AI236" s="17" t="b">
        <f>IFERROR(AND(OR(AI1:AL235,$BK236)=TRUE,IF(SEARCH(AI$1,$A236)&gt;0,TRUE,FALSE)),"")</f>
        <v>0</v>
      </c>
      <c r="AJ236" s="17" t="str">
        <f>IFERROR(AND(OR(AJ1:AL235,$BK236)=TRUE,IF(SEARCH(AJ$1,$A236)&gt;0,TRUE,FALSE)),"")</f>
        <v/>
      </c>
      <c r="AK236" s="17" t="str">
        <f>IFERROR(AND(OR(AK1:AL235,$BK236)=TRUE,IF(SEARCH(AK$1,$A236)&gt;0,TRUE,FALSE)),"")</f>
        <v/>
      </c>
      <c r="AL236" s="17" t="str">
        <f>IFERROR(AND(OR(AL1:AL235,$BK236)=TRUE,IF(SEARCH(AL$1,$A236)&gt;0,TRUE,FALSE)),"")</f>
        <v/>
      </c>
      <c r="AM236" s="17" t="str">
        <f>IFERROR(AND(OR(AM1:AO235,$BK236)=TRUE,IF(SEARCH(AM$1,$A236)&gt;0,TRUE,FALSE)),"")</f>
        <v/>
      </c>
      <c r="AN236" s="17" t="str">
        <f>IFERROR(AND(OR(AN1:AO235,$BK236)=TRUE,IF(SEARCH(AN$1,$A236)&gt;0,TRUE,FALSE)),"")</f>
        <v/>
      </c>
      <c r="AO236" s="17" t="str">
        <f>IFERROR(AND(OR(AO1:AO235,$BK236)=TRUE,IF(SEARCH(AO$1,$A236)&gt;0,TRUE,FALSE)),"")</f>
        <v/>
      </c>
      <c r="AP236" s="17" t="str">
        <f>IFERROR(AND(OR(AO1:AP235,$BK236)=TRUE,IF(SEARCH(AP$1,$A236)&gt;0,TRUE,FALSE)),"")</f>
        <v/>
      </c>
      <c r="AQ236" s="17" t="str">
        <f>IFERROR(AND(OR(AO1:AQ235,$BK236)=TRUE,IF(SEARCH(AQ$1,$A236)&gt;0,TRUE,FALSE)),"")</f>
        <v/>
      </c>
      <c r="AR236" s="17" t="str">
        <f>IFERROR(AND(OR(AO1:AR235,$BK236)=TRUE,IF(SEARCH(AR$1,$A236)&gt;0,TRUE,FALSE)),"")</f>
        <v/>
      </c>
      <c r="AS236" s="17" t="str">
        <f>IFERROR(AND(OR(AO1:AS235,$BK236)=TRUE,IF(SEARCH(AS$1,$A236)&gt;0,TRUE,FALSE)),"")</f>
        <v/>
      </c>
      <c r="AT236" s="17" t="str">
        <f>IFERROR(AND(OR(AO1:AT235,$BK236)=TRUE,IF(SEARCH(AT$1,$A236)&gt;0,TRUE,FALSE)),"")</f>
        <v/>
      </c>
      <c r="AU236" s="17" t="str">
        <f>IFERROR(AND(OR(AO1:AU235,$BK236)=TRUE,IF(SEARCH(AU$1,$A236)&gt;0,TRUE,FALSE)),"")</f>
        <v/>
      </c>
      <c r="AV236" s="17" t="str">
        <f>IFERROR(AND(OR(AO1:AV235,$BK236)=TRUE,IF(SEARCH(AV$1,$A236)&gt;0,TRUE,FALSE)),"")</f>
        <v/>
      </c>
      <c r="AW236" s="17" t="str">
        <f>IFERROR(AND(OR(AO1:AW235,$BK236)=TRUE,IF(SEARCH(AW$1,$A236)&gt;0,TRUE,FALSE)),"")</f>
        <v/>
      </c>
      <c r="AX236" s="17" t="str">
        <f>IFERROR(AND(OR(AO1:AX235,$BK236)=TRUE,IF(SEARCH(AX$1,$A236)&gt;0,TRUE,FALSE)),"")</f>
        <v/>
      </c>
      <c r="AY236" s="17" t="str">
        <f>IFERROR(AND(OR(AO1:AY235,$BK236)=TRUE,IF(SEARCH(AY$1,$A236)&gt;0,TRUE,FALSE)),"")</f>
        <v/>
      </c>
      <c r="AZ236" s="17" t="str">
        <f>IFERROR(AND(OR(AO1:AZ235,$BK236)=TRUE,IF(SEARCH(AZ$1,$A236)&gt;0,TRUE,FALSE)),"")</f>
        <v/>
      </c>
      <c r="BA236" s="17" t="str">
        <f>IFERROR(AND(OR(AO1:BA235,$BK236)=TRUE,IF(SEARCH(BA$1,$A236)&gt;0,TRUE,FALSE)),"")</f>
        <v/>
      </c>
      <c r="BB236" s="17" t="str">
        <f>IFERROR(AND(OR(AO1:BB235,$BK236)=TRUE,IF(SEARCH(BB$1,$A236)&gt;0,TRUE,FALSE)),"")</f>
        <v/>
      </c>
      <c r="BC236" s="17" t="str">
        <f>IFERROR(AND(OR(AO1:BC235,$BK236)=TRUE,IF(SEARCH(BC$1,$A236)&gt;0,TRUE,FALSE)),"")</f>
        <v/>
      </c>
      <c r="BD236" s="17" t="str">
        <f>IFERROR(AND(OR(AO1:BD235,$BK236)=TRUE,IF(SEARCH(BD$1,$A236)&gt;0,TRUE,FALSE)),"")</f>
        <v/>
      </c>
      <c r="BE236" s="17" t="str">
        <f>IFERROR(AND(OR(AO1:BE235,$BK236)=TRUE,IF(SEARCH(BE$1,$A236)&gt;0,TRUE,FALSE)),"")</f>
        <v/>
      </c>
      <c r="BF236" s="17" t="str">
        <f>IFERROR(AND(OR(AO1:BF235,$BK236)=TRUE,IF(SEARCH(BF$1,$A236)&gt;0,TRUE,FALSE)),"")</f>
        <v/>
      </c>
      <c r="BG236" s="17" t="str">
        <f>IFERROR(AND(OR(AO1:BG235,$BK236)=TRUE,IF(SEARCH(BG$1,$A236)&gt;0,TRUE,FALSE)),"")</f>
        <v/>
      </c>
      <c r="BH236" s="17" t="str">
        <f>IFERROR(AND(OR(AO1:BH235,$BK236)=TRUE,IF(SEARCH(BH$1,$A236)&gt;0,TRUE,FALSE)),"")</f>
        <v/>
      </c>
      <c r="BI236" s="17">
        <f t="shared" si="15"/>
        <v>0</v>
      </c>
      <c r="BJ236" s="17" t="b">
        <f t="shared" si="16"/>
        <v>0</v>
      </c>
      <c r="BK236" s="17" t="b">
        <f t="shared" si="17"/>
        <v>0</v>
      </c>
      <c r="BL236" s="17" t="b">
        <f t="shared" si="18"/>
        <v>0</v>
      </c>
      <c r="BM236" s="17" t="b">
        <f>IF(D236&gt;INDEX('Overview (RESPONSES REQUIRED)'!$F$60:$F$63,MATCH(E236,'Overview (RESPONSES REQUIRED)'!$B$60:$B$63,0)),FALSE,TRUE)</f>
        <v>0</v>
      </c>
      <c r="BN236" s="17" t="b">
        <f>IF(INDEX('Overview (RESPONSES REQUIRED)'!$D$60:$D$63,MATCH(E236,'Overview (RESPONSES REQUIRED)'!$B$60:$B$63,0)) = "Y", TRUE, FALSE)</f>
        <v>0</v>
      </c>
      <c r="BO236" s="17" t="str">
        <f t="shared" si="19"/>
        <v>N</v>
      </c>
    </row>
    <row r="237" spans="1:67" ht="15" x14ac:dyDescent="0.15">
      <c r="A237" s="17" t="s">
        <v>2660</v>
      </c>
      <c r="B237" s="17">
        <v>1</v>
      </c>
      <c r="C237" s="17">
        <v>2</v>
      </c>
      <c r="D237" s="17">
        <v>2</v>
      </c>
      <c r="E237" s="17" t="s">
        <v>2467</v>
      </c>
      <c r="F237" s="17" t="str">
        <f>IF('ENDC-NRCA'!S240="Y", "Y", IF('ENDC-NRCA'!S240="N", "N", 0))</f>
        <v>N</v>
      </c>
      <c r="G237" s="17" t="str">
        <f>IFERROR(AND(OR(G1:H236,$BK237)=TRUE,IF(SEARCH(G$1,$A237)&gt;0,TRUE,FALSE)),"")</f>
        <v/>
      </c>
      <c r="H237" s="17" t="str">
        <f>IFERROR(AND(OR(H1:H236,$BK237)=TRUE,IF(SEARCH(H$1,$A237)&gt;0,TRUE,FALSE)),"")</f>
        <v/>
      </c>
      <c r="I237" s="17" t="str">
        <f>IFERROR(AND(OR(I1:L236,$BK237)=TRUE,IF(SEARCH(I$1,$A237)&gt;0,TRUE,FALSE)),"")</f>
        <v/>
      </c>
      <c r="J237" s="17" t="str">
        <f>IFERROR(AND(OR(J1:L236,$BK237)=TRUE,IF(SEARCH(J$1,$A237)&gt;0,TRUE,FALSE)),"")</f>
        <v/>
      </c>
      <c r="K237" s="17" t="str">
        <f>IFERROR(AND(OR(K1:L236,$BK237)=TRUE,IF(SEARCH(K$1,$A237)&gt;0,TRUE,FALSE)),"")</f>
        <v/>
      </c>
      <c r="L237" s="17" t="str">
        <f>IFERROR(AND(OR(L1:L236,$BK237)=TRUE,IF(SEARCH(L$1,$A237)&gt;0,TRUE,FALSE)),"")</f>
        <v/>
      </c>
      <c r="M237" s="17" t="str">
        <f>IFERROR(AND(OR(M1:M236,$BK237)=TRUE,IF(SEARCH(M$1,$A237)&gt;0,TRUE,FALSE)),"")</f>
        <v/>
      </c>
      <c r="N237" s="17" t="str">
        <f>IFERROR(AND(OR(N1:Q236,$BK237)=TRUE,IF(SEARCH(N$1,$A237)&gt;0,TRUE,FALSE)),"")</f>
        <v/>
      </c>
      <c r="O237" s="17" t="b">
        <f>IFERROR(AND(OR(O1:Q236,$BK237)=TRUE,IF(SEARCH(O$1,$A237)&gt;0,TRUE,FALSE)),"")</f>
        <v>0</v>
      </c>
      <c r="P237" s="17" t="str">
        <f>IFERROR(AND(OR(P1:Q236,$BK237)=TRUE,IF(SEARCH(P$1,$A237)&gt;0,TRUE,FALSE)),"")</f>
        <v/>
      </c>
      <c r="Q237" s="17" t="str">
        <f>IFERROR(AND(OR(Q1:Q236,$BK237)=TRUE,IF(SEARCH(Q$1,$A237)&gt;0,TRUE,FALSE)),"")</f>
        <v/>
      </c>
      <c r="R237" s="17" t="str">
        <f>IFERROR(AND(OR(R1:S236,$BK237)=TRUE,IF(SEARCH(R$1,$A237)&gt;0,TRUE,FALSE)),"")</f>
        <v/>
      </c>
      <c r="S237" s="17" t="str">
        <f>IFERROR(AND(OR(S1:S236,$BK237)=TRUE,IF(SEARCH(S$1,$A237)&gt;0,TRUE,FALSE)),"")</f>
        <v/>
      </c>
      <c r="T237" s="17" t="b">
        <f>IFERROR(AND(OR(T1:T236,$BK237)=TRUE,IF(SEARCH(T$1,$A237)&gt;0,TRUE,FALSE)),"")</f>
        <v>0</v>
      </c>
      <c r="U237" s="17" t="str">
        <f>IFERROR(AND(OR(U1:V236,$BK237)=TRUE,IF(SEARCH(U$1,$A237)&gt;0,TRUE,FALSE)),"")</f>
        <v/>
      </c>
      <c r="V237" s="17" t="str">
        <f>IFERROR(AND(OR(V1:V236,$BK237)=TRUE,IF(SEARCH(V$1,$A237)&gt;0,TRUE,FALSE)),"")</f>
        <v/>
      </c>
      <c r="W237" s="17" t="str">
        <f>IFERROR(AND(OR(W1:Z236,$BK237)=TRUE,IF(SEARCH(W$1,$A237)&gt;0,TRUE,FALSE)),"")</f>
        <v/>
      </c>
      <c r="X237" s="17" t="str">
        <f>IFERROR(AND(OR(X1:Z236,$BK237)=TRUE,IF(SEARCH(X$1,$A237)&gt;0,TRUE,FALSE)),"")</f>
        <v/>
      </c>
      <c r="Y237" s="17" t="str">
        <f>IFERROR(AND(OR(Y1:Z236,$BK237)=TRUE,IF(SEARCH(Y$1,$A237)&gt;0,TRUE,FALSE)),"")</f>
        <v/>
      </c>
      <c r="Z237" s="17" t="str">
        <f>IFERROR(AND(OR(Z1:Z236,$BK237)=TRUE,IF(SEARCH(Z$1,$A237)&gt;0,TRUE,FALSE)),"")</f>
        <v/>
      </c>
      <c r="AA237" s="17" t="str">
        <f>IFERROR(AND(OR(AA1:AA236,$BK237)=TRUE,IF(SEARCH(AA$1,$A237)&gt;0,TRUE,FALSE)),"")</f>
        <v/>
      </c>
      <c r="AB237" s="17" t="str">
        <f>IFERROR(AND(OR(AB1:AE236,$BK237)=TRUE,IF(SEARCH(AB$1,$A237)&gt;0,TRUE,FALSE)),"")</f>
        <v/>
      </c>
      <c r="AC237" s="17" t="b">
        <f>IFERROR(AND(OR(AC1:AE236,$BK237)=TRUE,IF(SEARCH(AC$1,$A237)&gt;0,TRUE,FALSE)),"")</f>
        <v>0</v>
      </c>
      <c r="AD237" s="17" t="str">
        <f>IFERROR(AND(OR(AD1:AE236,$BK237)=TRUE,IF(SEARCH(AD$1,$A237)&gt;0,TRUE,FALSE)),"")</f>
        <v/>
      </c>
      <c r="AE237" s="17" t="str">
        <f>IFERROR(AND(OR(AE1:AE236,$BK237)=TRUE,IF(SEARCH(AE$1,$A237)&gt;0,TRUE,FALSE)),"")</f>
        <v/>
      </c>
      <c r="AF237" s="17" t="str">
        <f>IFERROR(AND(OR(AF1:AG236,$BK237)=TRUE,IF(SEARCH(AF$1,$A237)&gt;0,TRUE,FALSE)),"")</f>
        <v/>
      </c>
      <c r="AG237" s="17" t="str">
        <f>IFERROR(AND(OR(AG1:AG236,$BK237)=TRUE,IF(SEARCH(AG$1,$A237)&gt;0,TRUE,FALSE)),"")</f>
        <v/>
      </c>
      <c r="AH237" s="17" t="str">
        <f>IFERROR(AND(OR(AH1:AH236,$BK237)=TRUE,IF(SEARCH(AH$1,$A237)&gt;0,TRUE,FALSE)),"")</f>
        <v/>
      </c>
      <c r="AI237" s="17" t="b">
        <f>IFERROR(AND(OR(AI1:AL236,$BK237)=TRUE,IF(SEARCH(AI$1,$A237)&gt;0,TRUE,FALSE)),"")</f>
        <v>0</v>
      </c>
      <c r="AJ237" s="17" t="str">
        <f>IFERROR(AND(OR(AJ1:AL236,$BK237)=TRUE,IF(SEARCH(AJ$1,$A237)&gt;0,TRUE,FALSE)),"")</f>
        <v/>
      </c>
      <c r="AK237" s="17" t="str">
        <f>IFERROR(AND(OR(AK1:AL236,$BK237)=TRUE,IF(SEARCH(AK$1,$A237)&gt;0,TRUE,FALSE)),"")</f>
        <v/>
      </c>
      <c r="AL237" s="17" t="str">
        <f>IFERROR(AND(OR(AL1:AL236,$BK237)=TRUE,IF(SEARCH(AL$1,$A237)&gt;0,TRUE,FALSE)),"")</f>
        <v/>
      </c>
      <c r="AM237" s="17" t="str">
        <f>IFERROR(AND(OR(AM1:AO236,$BK237)=TRUE,IF(SEARCH(AM$1,$A237)&gt;0,TRUE,FALSE)),"")</f>
        <v/>
      </c>
      <c r="AN237" s="17" t="str">
        <f>IFERROR(AND(OR(AN1:AO236,$BK237)=TRUE,IF(SEARCH(AN$1,$A237)&gt;0,TRUE,FALSE)),"")</f>
        <v/>
      </c>
      <c r="AO237" s="17" t="str">
        <f>IFERROR(AND(OR(AO1:AO236,$BK237)=TRUE,IF(SEARCH(AO$1,$A237)&gt;0,TRUE,FALSE)),"")</f>
        <v/>
      </c>
      <c r="AP237" s="17" t="str">
        <f>IFERROR(AND(OR(AO1:AP236,$BK237)=TRUE,IF(SEARCH(AP$1,$A237)&gt;0,TRUE,FALSE)),"")</f>
        <v/>
      </c>
      <c r="AQ237" s="17" t="str">
        <f>IFERROR(AND(OR(AO1:AQ236,$BK237)=TRUE,IF(SEARCH(AQ$1,$A237)&gt;0,TRUE,FALSE)),"")</f>
        <v/>
      </c>
      <c r="AR237" s="17" t="str">
        <f>IFERROR(AND(OR(AO1:AR236,$BK237)=TRUE,IF(SEARCH(AR$1,$A237)&gt;0,TRUE,FALSE)),"")</f>
        <v/>
      </c>
      <c r="AS237" s="17" t="str">
        <f>IFERROR(AND(OR(AO1:AS236,$BK237)=TRUE,IF(SEARCH(AS$1,$A237)&gt;0,TRUE,FALSE)),"")</f>
        <v/>
      </c>
      <c r="AT237" s="17" t="str">
        <f>IFERROR(AND(OR(AO1:AT236,$BK237)=TRUE,IF(SEARCH(AT$1,$A237)&gt;0,TRUE,FALSE)),"")</f>
        <v/>
      </c>
      <c r="AU237" s="17" t="str">
        <f>IFERROR(AND(OR(AO1:AU236,$BK237)=TRUE,IF(SEARCH(AU$1,$A237)&gt;0,TRUE,FALSE)),"")</f>
        <v/>
      </c>
      <c r="AV237" s="17" t="str">
        <f>IFERROR(AND(OR(AO1:AV236,$BK237)=TRUE,IF(SEARCH(AV$1,$A237)&gt;0,TRUE,FALSE)),"")</f>
        <v/>
      </c>
      <c r="AW237" s="17" t="str">
        <f>IFERROR(AND(OR(AO1:AW236,$BK237)=TRUE,IF(SEARCH(AW$1,$A237)&gt;0,TRUE,FALSE)),"")</f>
        <v/>
      </c>
      <c r="AX237" s="17" t="str">
        <f>IFERROR(AND(OR(AO1:AX236,$BK237)=TRUE,IF(SEARCH(AX$1,$A237)&gt;0,TRUE,FALSE)),"")</f>
        <v/>
      </c>
      <c r="AY237" s="17" t="str">
        <f>IFERROR(AND(OR(AO1:AY236,$BK237)=TRUE,IF(SEARCH(AY$1,$A237)&gt;0,TRUE,FALSE)),"")</f>
        <v/>
      </c>
      <c r="AZ237" s="17" t="str">
        <f>IFERROR(AND(OR(AO1:AZ236,$BK237)=TRUE,IF(SEARCH(AZ$1,$A237)&gt;0,TRUE,FALSE)),"")</f>
        <v/>
      </c>
      <c r="BA237" s="17" t="str">
        <f>IFERROR(AND(OR(AO1:BA236,$BK237)=TRUE,IF(SEARCH(BA$1,$A237)&gt;0,TRUE,FALSE)),"")</f>
        <v/>
      </c>
      <c r="BB237" s="17" t="str">
        <f>IFERROR(AND(OR(AO1:BB236,$BK237)=TRUE,IF(SEARCH(BB$1,$A237)&gt;0,TRUE,FALSE)),"")</f>
        <v/>
      </c>
      <c r="BC237" s="17" t="str">
        <f>IFERROR(AND(OR(AO1:BC236,$BK237)=TRUE,IF(SEARCH(BC$1,$A237)&gt;0,TRUE,FALSE)),"")</f>
        <v/>
      </c>
      <c r="BD237" s="17" t="str">
        <f>IFERROR(AND(OR(AO1:BD236,$BK237)=TRUE,IF(SEARCH(BD$1,$A237)&gt;0,TRUE,FALSE)),"")</f>
        <v/>
      </c>
      <c r="BE237" s="17" t="str">
        <f>IFERROR(AND(OR(AO1:BE236,$BK237)=TRUE,IF(SEARCH(BE$1,$A237)&gt;0,TRUE,FALSE)),"")</f>
        <v/>
      </c>
      <c r="BF237" s="17" t="str">
        <f>IFERROR(AND(OR(AO1:BF236,$BK237)=TRUE,IF(SEARCH(BF$1,$A237)&gt;0,TRUE,FALSE)),"")</f>
        <v/>
      </c>
      <c r="BG237" s="17" t="str">
        <f>IFERROR(AND(OR(AO1:BG236,$BK237)=TRUE,IF(SEARCH(BG$1,$A237)&gt;0,TRUE,FALSE)),"")</f>
        <v/>
      </c>
      <c r="BH237" s="17" t="str">
        <f>IFERROR(AND(OR(AO1:BH236,$BK237)=TRUE,IF(SEARCH(BH$1,$A237)&gt;0,TRUE,FALSE)),"")</f>
        <v/>
      </c>
      <c r="BI237" s="17">
        <f t="shared" si="15"/>
        <v>0</v>
      </c>
      <c r="BJ237" s="17" t="b">
        <f t="shared" si="16"/>
        <v>0</v>
      </c>
      <c r="BK237" s="17" t="b">
        <f t="shared" si="17"/>
        <v>0</v>
      </c>
      <c r="BL237" s="17" t="b">
        <f t="shared" si="18"/>
        <v>0</v>
      </c>
      <c r="BM237" s="17" t="b">
        <f>IF(D237&gt;INDEX('Overview (RESPONSES REQUIRED)'!$F$60:$F$63,MATCH(E237,'Overview (RESPONSES REQUIRED)'!$B$60:$B$63,0)),FALSE,TRUE)</f>
        <v>0</v>
      </c>
      <c r="BN237" s="17" t="b">
        <f>IF(INDEX('Overview (RESPONSES REQUIRED)'!$D$60:$D$63,MATCH(E237,'Overview (RESPONSES REQUIRED)'!$B$60:$B$63,0)) = "Y", TRUE, FALSE)</f>
        <v>0</v>
      </c>
      <c r="BO237" s="17" t="str">
        <f t="shared" si="19"/>
        <v>N</v>
      </c>
    </row>
    <row r="238" spans="1:67" ht="15" x14ac:dyDescent="0.15">
      <c r="A238" s="17" t="s">
        <v>2661</v>
      </c>
      <c r="B238" s="17">
        <v>1</v>
      </c>
      <c r="C238" s="17">
        <v>2</v>
      </c>
      <c r="D238" s="17">
        <v>2</v>
      </c>
      <c r="E238" s="17" t="s">
        <v>2467</v>
      </c>
      <c r="F238" s="17" t="str">
        <f>IF('ENDC-NRCA'!S241="Y", "Y", IF('ENDC-NRCA'!S241="N", "N", 0))</f>
        <v>N</v>
      </c>
      <c r="G238" s="17" t="b">
        <f>IFERROR(AND(OR(G1:H237,$BK238)=TRUE,IF(SEARCH(G$1,$A238)&gt;0,TRUE,FALSE)),"")</f>
        <v>0</v>
      </c>
      <c r="H238" s="17" t="str">
        <f>IFERROR(AND(OR(H1:H237,$BK238)=TRUE,IF(SEARCH(H$1,$A238)&gt;0,TRUE,FALSE)),"")</f>
        <v/>
      </c>
      <c r="I238" s="17" t="str">
        <f>IFERROR(AND(OR(I1:L237,$BK238)=TRUE,IF(SEARCH(I$1,$A238)&gt;0,TRUE,FALSE)),"")</f>
        <v/>
      </c>
      <c r="J238" s="17" t="str">
        <f>IFERROR(AND(OR(J1:L237,$BK238)=TRUE,IF(SEARCH(J$1,$A238)&gt;0,TRUE,FALSE)),"")</f>
        <v/>
      </c>
      <c r="K238" s="17" t="str">
        <f>IFERROR(AND(OR(K1:L237,$BK238)=TRUE,IF(SEARCH(K$1,$A238)&gt;0,TRUE,FALSE)),"")</f>
        <v/>
      </c>
      <c r="L238" s="17" t="str">
        <f>IFERROR(AND(OR(L1:L237,$BK238)=TRUE,IF(SEARCH(L$1,$A238)&gt;0,TRUE,FALSE)),"")</f>
        <v/>
      </c>
      <c r="M238" s="17" t="str">
        <f>IFERROR(AND(OR(M1:M237,$BK238)=TRUE,IF(SEARCH(M$1,$A238)&gt;0,TRUE,FALSE)),"")</f>
        <v/>
      </c>
      <c r="N238" s="17" t="str">
        <f>IFERROR(AND(OR(N1:Q237,$BK238)=TRUE,IF(SEARCH(N$1,$A238)&gt;0,TRUE,FALSE)),"")</f>
        <v/>
      </c>
      <c r="O238" s="17" t="b">
        <f>IFERROR(AND(OR(O1:Q237,$BK238)=TRUE,IF(SEARCH(O$1,$A238)&gt;0,TRUE,FALSE)),"")</f>
        <v>0</v>
      </c>
      <c r="P238" s="17" t="str">
        <f>IFERROR(AND(OR(P1:Q237,$BK238)=TRUE,IF(SEARCH(P$1,$A238)&gt;0,TRUE,FALSE)),"")</f>
        <v/>
      </c>
      <c r="Q238" s="17" t="str">
        <f>IFERROR(AND(OR(Q1:Q237,$BK238)=TRUE,IF(SEARCH(Q$1,$A238)&gt;0,TRUE,FALSE)),"")</f>
        <v/>
      </c>
      <c r="R238" s="17" t="str">
        <f>IFERROR(AND(OR(R1:S237,$BK238)=TRUE,IF(SEARCH(R$1,$A238)&gt;0,TRUE,FALSE)),"")</f>
        <v/>
      </c>
      <c r="S238" s="17" t="str">
        <f>IFERROR(AND(OR(S1:S237,$BK238)=TRUE,IF(SEARCH(S$1,$A238)&gt;0,TRUE,FALSE)),"")</f>
        <v/>
      </c>
      <c r="T238" s="17" t="str">
        <f>IFERROR(AND(OR(T1:T237,$BK238)=TRUE,IF(SEARCH(T$1,$A238)&gt;0,TRUE,FALSE)),"")</f>
        <v/>
      </c>
      <c r="U238" s="17" t="str">
        <f>IFERROR(AND(OR(U1:V237,$BK238)=TRUE,IF(SEARCH(U$1,$A238)&gt;0,TRUE,FALSE)),"")</f>
        <v/>
      </c>
      <c r="V238" s="17" t="str">
        <f>IFERROR(AND(OR(V1:V237,$BK238)=TRUE,IF(SEARCH(V$1,$A238)&gt;0,TRUE,FALSE)),"")</f>
        <v/>
      </c>
      <c r="W238" s="17" t="str">
        <f>IFERROR(AND(OR(W1:Z237,$BK238)=TRUE,IF(SEARCH(W$1,$A238)&gt;0,TRUE,FALSE)),"")</f>
        <v/>
      </c>
      <c r="X238" s="17" t="str">
        <f>IFERROR(AND(OR(X1:Z237,$BK238)=TRUE,IF(SEARCH(X$1,$A238)&gt;0,TRUE,FALSE)),"")</f>
        <v/>
      </c>
      <c r="Y238" s="17" t="str">
        <f>IFERROR(AND(OR(Y1:Z237,$BK238)=TRUE,IF(SEARCH(Y$1,$A238)&gt;0,TRUE,FALSE)),"")</f>
        <v/>
      </c>
      <c r="Z238" s="17" t="str">
        <f>IFERROR(AND(OR(Z1:Z237,$BK238)=TRUE,IF(SEARCH(Z$1,$A238)&gt;0,TRUE,FALSE)),"")</f>
        <v/>
      </c>
      <c r="AA238" s="17" t="str">
        <f>IFERROR(AND(OR(AA1:AA237,$BK238)=TRUE,IF(SEARCH(AA$1,$A238)&gt;0,TRUE,FALSE)),"")</f>
        <v/>
      </c>
      <c r="AB238" s="17" t="str">
        <f>IFERROR(AND(OR(AB1:AE237,$BK238)=TRUE,IF(SEARCH(AB$1,$A238)&gt;0,TRUE,FALSE)),"")</f>
        <v/>
      </c>
      <c r="AC238" s="17" t="b">
        <f>IFERROR(AND(OR(AC1:AE237,$BK238)=TRUE,IF(SEARCH(AC$1,$A238)&gt;0,TRUE,FALSE)),"")</f>
        <v>0</v>
      </c>
      <c r="AD238" s="17" t="str">
        <f>IFERROR(AND(OR(AD1:AE237,$BK238)=TRUE,IF(SEARCH(AD$1,$A238)&gt;0,TRUE,FALSE)),"")</f>
        <v/>
      </c>
      <c r="AE238" s="17" t="str">
        <f>IFERROR(AND(OR(AE1:AE237,$BK238)=TRUE,IF(SEARCH(AE$1,$A238)&gt;0,TRUE,FALSE)),"")</f>
        <v/>
      </c>
      <c r="AF238" s="17" t="str">
        <f>IFERROR(AND(OR(AF1:AG237,$BK238)=TRUE,IF(SEARCH(AF$1,$A238)&gt;0,TRUE,FALSE)),"")</f>
        <v/>
      </c>
      <c r="AG238" s="17" t="str">
        <f>IFERROR(AND(OR(AG1:AG237,$BK238)=TRUE,IF(SEARCH(AG$1,$A238)&gt;0,TRUE,FALSE)),"")</f>
        <v/>
      </c>
      <c r="AH238" s="17" t="str">
        <f>IFERROR(AND(OR(AH1:AH237,$BK238)=TRUE,IF(SEARCH(AH$1,$A238)&gt;0,TRUE,FALSE)),"")</f>
        <v/>
      </c>
      <c r="AI238" s="17" t="b">
        <f>IFERROR(AND(OR(AI1:AL237,$BK238)=TRUE,IF(SEARCH(AI$1,$A238)&gt;0,TRUE,FALSE)),"")</f>
        <v>0</v>
      </c>
      <c r="AJ238" s="17" t="str">
        <f>IFERROR(AND(OR(AJ1:AL237,$BK238)=TRUE,IF(SEARCH(AJ$1,$A238)&gt;0,TRUE,FALSE)),"")</f>
        <v/>
      </c>
      <c r="AK238" s="17" t="str">
        <f>IFERROR(AND(OR(AK1:AL237,$BK238)=TRUE,IF(SEARCH(AK$1,$A238)&gt;0,TRUE,FALSE)),"")</f>
        <v/>
      </c>
      <c r="AL238" s="17" t="str">
        <f>IFERROR(AND(OR(AL1:AL237,$BK238)=TRUE,IF(SEARCH(AL$1,$A238)&gt;0,TRUE,FALSE)),"")</f>
        <v/>
      </c>
      <c r="AM238" s="17" t="str">
        <f>IFERROR(AND(OR(AM1:AO237,$BK238)=TRUE,IF(SEARCH(AM$1,$A238)&gt;0,TRUE,FALSE)),"")</f>
        <v/>
      </c>
      <c r="AN238" s="17" t="str">
        <f>IFERROR(AND(OR(AN1:AO237,$BK238)=TRUE,IF(SEARCH(AN$1,$A238)&gt;0,TRUE,FALSE)),"")</f>
        <v/>
      </c>
      <c r="AO238" s="17" t="str">
        <f>IFERROR(AND(OR(AO1:AO237,$BK238)=TRUE,IF(SEARCH(AO$1,$A238)&gt;0,TRUE,FALSE)),"")</f>
        <v/>
      </c>
      <c r="AP238" s="17" t="str">
        <f>IFERROR(AND(OR(AO1:AP237,$BK238)=TRUE,IF(SEARCH(AP$1,$A238)&gt;0,TRUE,FALSE)),"")</f>
        <v/>
      </c>
      <c r="AQ238" s="17" t="str">
        <f>IFERROR(AND(OR(AO1:AQ237,$BK238)=TRUE,IF(SEARCH(AQ$1,$A238)&gt;0,TRUE,FALSE)),"")</f>
        <v/>
      </c>
      <c r="AR238" s="17" t="str">
        <f>IFERROR(AND(OR(AO1:AR237,$BK238)=TRUE,IF(SEARCH(AR$1,$A238)&gt;0,TRUE,FALSE)),"")</f>
        <v/>
      </c>
      <c r="AS238" s="17" t="str">
        <f>IFERROR(AND(OR(AO1:AS237,$BK238)=TRUE,IF(SEARCH(AS$1,$A238)&gt;0,TRUE,FALSE)),"")</f>
        <v/>
      </c>
      <c r="AT238" s="17" t="str">
        <f>IFERROR(AND(OR(AO1:AT237,$BK238)=TRUE,IF(SEARCH(AT$1,$A238)&gt;0,TRUE,FALSE)),"")</f>
        <v/>
      </c>
      <c r="AU238" s="17" t="str">
        <f>IFERROR(AND(OR(AO1:AU237,$BK238)=TRUE,IF(SEARCH(AU$1,$A238)&gt;0,TRUE,FALSE)),"")</f>
        <v/>
      </c>
      <c r="AV238" s="17" t="str">
        <f>IFERROR(AND(OR(AO1:AV237,$BK238)=TRUE,IF(SEARCH(AV$1,$A238)&gt;0,TRUE,FALSE)),"")</f>
        <v/>
      </c>
      <c r="AW238" s="17" t="str">
        <f>IFERROR(AND(OR(AO1:AW237,$BK238)=TRUE,IF(SEARCH(AW$1,$A238)&gt;0,TRUE,FALSE)),"")</f>
        <v/>
      </c>
      <c r="AX238" s="17" t="str">
        <f>IFERROR(AND(OR(AO1:AX237,$BK238)=TRUE,IF(SEARCH(AX$1,$A238)&gt;0,TRUE,FALSE)),"")</f>
        <v/>
      </c>
      <c r="AY238" s="17" t="str">
        <f>IFERROR(AND(OR(AO1:AY237,$BK238)=TRUE,IF(SEARCH(AY$1,$A238)&gt;0,TRUE,FALSE)),"")</f>
        <v/>
      </c>
      <c r="AZ238" s="17" t="str">
        <f>IFERROR(AND(OR(AO1:AZ237,$BK238)=TRUE,IF(SEARCH(AZ$1,$A238)&gt;0,TRUE,FALSE)),"")</f>
        <v/>
      </c>
      <c r="BA238" s="17" t="str">
        <f>IFERROR(AND(OR(AO1:BA237,$BK238)=TRUE,IF(SEARCH(BA$1,$A238)&gt;0,TRUE,FALSE)),"")</f>
        <v/>
      </c>
      <c r="BB238" s="17" t="str">
        <f>IFERROR(AND(OR(AO1:BB237,$BK238)=TRUE,IF(SEARCH(BB$1,$A238)&gt;0,TRUE,FALSE)),"")</f>
        <v/>
      </c>
      <c r="BC238" s="17" t="str">
        <f>IFERROR(AND(OR(AO1:BC237,$BK238)=TRUE,IF(SEARCH(BC$1,$A238)&gt;0,TRUE,FALSE)),"")</f>
        <v/>
      </c>
      <c r="BD238" s="17" t="str">
        <f>IFERROR(AND(OR(AO1:BD237,$BK238)=TRUE,IF(SEARCH(BD$1,$A238)&gt;0,TRUE,FALSE)),"")</f>
        <v/>
      </c>
      <c r="BE238" s="17" t="str">
        <f>IFERROR(AND(OR(AO1:BE237,$BK238)=TRUE,IF(SEARCH(BE$1,$A238)&gt;0,TRUE,FALSE)),"")</f>
        <v/>
      </c>
      <c r="BF238" s="17" t="str">
        <f>IFERROR(AND(OR(AO1:BF237,$BK238)=TRUE,IF(SEARCH(BF$1,$A238)&gt;0,TRUE,FALSE)),"")</f>
        <v/>
      </c>
      <c r="BG238" s="17" t="str">
        <f>IFERROR(AND(OR(AO1:BG237,$BK238)=TRUE,IF(SEARCH(BG$1,$A238)&gt;0,TRUE,FALSE)),"")</f>
        <v/>
      </c>
      <c r="BH238" s="17" t="str">
        <f>IFERROR(AND(OR(AO1:BH237,$BK238)=TRUE,IF(SEARCH(BH$1,$A238)&gt;0,TRUE,FALSE)),"")</f>
        <v/>
      </c>
      <c r="BI238" s="17">
        <f t="shared" si="15"/>
        <v>0</v>
      </c>
      <c r="BJ238" s="17" t="b">
        <f t="shared" si="16"/>
        <v>0</v>
      </c>
      <c r="BK238" s="17" t="b">
        <f t="shared" si="17"/>
        <v>0</v>
      </c>
      <c r="BL238" s="17" t="b">
        <f t="shared" si="18"/>
        <v>0</v>
      </c>
      <c r="BM238" s="17" t="b">
        <f>IF(D238&gt;INDEX('Overview (RESPONSES REQUIRED)'!$F$60:$F$63,MATCH(E238,'Overview (RESPONSES REQUIRED)'!$B$60:$B$63,0)),FALSE,TRUE)</f>
        <v>0</v>
      </c>
      <c r="BN238" s="17" t="b">
        <f>IF(INDEX('Overview (RESPONSES REQUIRED)'!$D$60:$D$63,MATCH(E238,'Overview (RESPONSES REQUIRED)'!$B$60:$B$63,0)) = "Y", TRUE, FALSE)</f>
        <v>0</v>
      </c>
      <c r="BO238" s="17" t="str">
        <f t="shared" si="19"/>
        <v>N</v>
      </c>
    </row>
    <row r="239" spans="1:67" ht="15" x14ac:dyDescent="0.15">
      <c r="A239" s="17" t="s">
        <v>2662</v>
      </c>
      <c r="B239" s="17">
        <v>1</v>
      </c>
      <c r="C239" s="17">
        <v>2</v>
      </c>
      <c r="D239" s="17">
        <v>2</v>
      </c>
      <c r="E239" s="17" t="s">
        <v>2467</v>
      </c>
      <c r="F239" s="17" t="str">
        <f>IF('ENDC-NRCA'!S242="Y", "Y", IF('ENDC-NRCA'!S242="N", "N", 0))</f>
        <v>N</v>
      </c>
      <c r="G239" s="17" t="str">
        <f>IFERROR(AND(OR(G1:H238,$BK239)=TRUE,IF(SEARCH(G$1,$A239)&gt;0,TRUE,FALSE)),"")</f>
        <v/>
      </c>
      <c r="H239" s="17" t="str">
        <f>IFERROR(AND(OR(H1:H238,$BK239)=TRUE,IF(SEARCH(H$1,$A239)&gt;0,TRUE,FALSE)),"")</f>
        <v/>
      </c>
      <c r="I239" s="17" t="b">
        <f>IFERROR(AND(OR(I1:L238,$BK239)=TRUE,IF(SEARCH(I$1,$A239)&gt;0,TRUE,FALSE)),"")</f>
        <v>0</v>
      </c>
      <c r="J239" s="17" t="str">
        <f>IFERROR(AND(OR(J1:L238,$BK239)=TRUE,IF(SEARCH(J$1,$A239)&gt;0,TRUE,FALSE)),"")</f>
        <v/>
      </c>
      <c r="K239" s="17" t="str">
        <f>IFERROR(AND(OR(K1:L238,$BK239)=TRUE,IF(SEARCH(K$1,$A239)&gt;0,TRUE,FALSE)),"")</f>
        <v/>
      </c>
      <c r="L239" s="17" t="str">
        <f>IFERROR(AND(OR(L1:L238,$BK239)=TRUE,IF(SEARCH(L$1,$A239)&gt;0,TRUE,FALSE)),"")</f>
        <v/>
      </c>
      <c r="M239" s="17" t="str">
        <f>IFERROR(AND(OR(M1:M238,$BK239)=TRUE,IF(SEARCH(M$1,$A239)&gt;0,TRUE,FALSE)),"")</f>
        <v/>
      </c>
      <c r="N239" s="17" t="str">
        <f>IFERROR(AND(OR(N1:Q238,$BK239)=TRUE,IF(SEARCH(N$1,$A239)&gt;0,TRUE,FALSE)),"")</f>
        <v/>
      </c>
      <c r="O239" s="17" t="b">
        <f>IFERROR(AND(OR(O1:Q238,$BK239)=TRUE,IF(SEARCH(O$1,$A239)&gt;0,TRUE,FALSE)),"")</f>
        <v>0</v>
      </c>
      <c r="P239" s="17" t="str">
        <f>IFERROR(AND(OR(P1:Q238,$BK239)=TRUE,IF(SEARCH(P$1,$A239)&gt;0,TRUE,FALSE)),"")</f>
        <v/>
      </c>
      <c r="Q239" s="17" t="str">
        <f>IFERROR(AND(OR(Q1:Q238,$BK239)=TRUE,IF(SEARCH(Q$1,$A239)&gt;0,TRUE,FALSE)),"")</f>
        <v/>
      </c>
      <c r="R239" s="17" t="str">
        <f>IFERROR(AND(OR(R1:S238,$BK239)=TRUE,IF(SEARCH(R$1,$A239)&gt;0,TRUE,FALSE)),"")</f>
        <v/>
      </c>
      <c r="S239" s="17" t="str">
        <f>IFERROR(AND(OR(S1:S238,$BK239)=TRUE,IF(SEARCH(S$1,$A239)&gt;0,TRUE,FALSE)),"")</f>
        <v/>
      </c>
      <c r="T239" s="17" t="str">
        <f>IFERROR(AND(OR(T1:T238,$BK239)=TRUE,IF(SEARCH(T$1,$A239)&gt;0,TRUE,FALSE)),"")</f>
        <v/>
      </c>
      <c r="U239" s="17" t="str">
        <f>IFERROR(AND(OR(U1:V238,$BK239)=TRUE,IF(SEARCH(U$1,$A239)&gt;0,TRUE,FALSE)),"")</f>
        <v/>
      </c>
      <c r="V239" s="17" t="str">
        <f>IFERROR(AND(OR(V1:V238,$BK239)=TRUE,IF(SEARCH(V$1,$A239)&gt;0,TRUE,FALSE)),"")</f>
        <v/>
      </c>
      <c r="W239" s="17" t="str">
        <f>IFERROR(AND(OR(W1:Z238,$BK239)=TRUE,IF(SEARCH(W$1,$A239)&gt;0,TRUE,FALSE)),"")</f>
        <v/>
      </c>
      <c r="X239" s="17" t="str">
        <f>IFERROR(AND(OR(X1:Z238,$BK239)=TRUE,IF(SEARCH(X$1,$A239)&gt;0,TRUE,FALSE)),"")</f>
        <v/>
      </c>
      <c r="Y239" s="17" t="str">
        <f>IFERROR(AND(OR(Y1:Z238,$BK239)=TRUE,IF(SEARCH(Y$1,$A239)&gt;0,TRUE,FALSE)),"")</f>
        <v/>
      </c>
      <c r="Z239" s="17" t="str">
        <f>IFERROR(AND(OR(Z1:Z238,$BK239)=TRUE,IF(SEARCH(Z$1,$A239)&gt;0,TRUE,FALSE)),"")</f>
        <v/>
      </c>
      <c r="AA239" s="17" t="str">
        <f>IFERROR(AND(OR(AA1:AA238,$BK239)=TRUE,IF(SEARCH(AA$1,$A239)&gt;0,TRUE,FALSE)),"")</f>
        <v/>
      </c>
      <c r="AB239" s="17" t="str">
        <f>IFERROR(AND(OR(AB1:AE238,$BK239)=TRUE,IF(SEARCH(AB$1,$A239)&gt;0,TRUE,FALSE)),"")</f>
        <v/>
      </c>
      <c r="AC239" s="17" t="b">
        <f>IFERROR(AND(OR(AC1:AE238,$BK239)=TRUE,IF(SEARCH(AC$1,$A239)&gt;0,TRUE,FALSE)),"")</f>
        <v>0</v>
      </c>
      <c r="AD239" s="17" t="str">
        <f>IFERROR(AND(OR(AD1:AE238,$BK239)=TRUE,IF(SEARCH(AD$1,$A239)&gt;0,TRUE,FALSE)),"")</f>
        <v/>
      </c>
      <c r="AE239" s="17" t="str">
        <f>IFERROR(AND(OR(AE1:AE238,$BK239)=TRUE,IF(SEARCH(AE$1,$A239)&gt;0,TRUE,FALSE)),"")</f>
        <v/>
      </c>
      <c r="AF239" s="17" t="str">
        <f>IFERROR(AND(OR(AF1:AG238,$BK239)=TRUE,IF(SEARCH(AF$1,$A239)&gt;0,TRUE,FALSE)),"")</f>
        <v/>
      </c>
      <c r="AG239" s="17" t="str">
        <f>IFERROR(AND(OR(AG1:AG238,$BK239)=TRUE,IF(SEARCH(AG$1,$A239)&gt;0,TRUE,FALSE)),"")</f>
        <v/>
      </c>
      <c r="AH239" s="17" t="str">
        <f>IFERROR(AND(OR(AH1:AH238,$BK239)=TRUE,IF(SEARCH(AH$1,$A239)&gt;0,TRUE,FALSE)),"")</f>
        <v/>
      </c>
      <c r="AI239" s="17" t="b">
        <f>IFERROR(AND(OR(AI1:AL238,$BK239)=TRUE,IF(SEARCH(AI$1,$A239)&gt;0,TRUE,FALSE)),"")</f>
        <v>0</v>
      </c>
      <c r="AJ239" s="17" t="str">
        <f>IFERROR(AND(OR(AJ1:AL238,$BK239)=TRUE,IF(SEARCH(AJ$1,$A239)&gt;0,TRUE,FALSE)),"")</f>
        <v/>
      </c>
      <c r="AK239" s="17" t="str">
        <f>IFERROR(AND(OR(AK1:AL238,$BK239)=TRUE,IF(SEARCH(AK$1,$A239)&gt;0,TRUE,FALSE)),"")</f>
        <v/>
      </c>
      <c r="AL239" s="17" t="str">
        <f>IFERROR(AND(OR(AL1:AL238,$BK239)=TRUE,IF(SEARCH(AL$1,$A239)&gt;0,TRUE,FALSE)),"")</f>
        <v/>
      </c>
      <c r="AM239" s="17" t="str">
        <f>IFERROR(AND(OR(AM1:AO238,$BK239)=TRUE,IF(SEARCH(AM$1,$A239)&gt;0,TRUE,FALSE)),"")</f>
        <v/>
      </c>
      <c r="AN239" s="17" t="str">
        <f>IFERROR(AND(OR(AN1:AO238,$BK239)=TRUE,IF(SEARCH(AN$1,$A239)&gt;0,TRUE,FALSE)),"")</f>
        <v/>
      </c>
      <c r="AO239" s="17" t="str">
        <f>IFERROR(AND(OR(AO1:AO238,$BK239)=TRUE,IF(SEARCH(AO$1,$A239)&gt;0,TRUE,FALSE)),"")</f>
        <v/>
      </c>
      <c r="AP239" s="17" t="str">
        <f>IFERROR(AND(OR(AO1:AP238,$BK239)=TRUE,IF(SEARCH(AP$1,$A239)&gt;0,TRUE,FALSE)),"")</f>
        <v/>
      </c>
      <c r="AQ239" s="17" t="str">
        <f>IFERROR(AND(OR(AO1:AQ238,$BK239)=TRUE,IF(SEARCH(AQ$1,$A239)&gt;0,TRUE,FALSE)),"")</f>
        <v/>
      </c>
      <c r="AR239" s="17" t="str">
        <f>IFERROR(AND(OR(AO1:AR238,$BK239)=TRUE,IF(SEARCH(AR$1,$A239)&gt;0,TRUE,FALSE)),"")</f>
        <v/>
      </c>
      <c r="AS239" s="17" t="str">
        <f>IFERROR(AND(OR(AO1:AS238,$BK239)=TRUE,IF(SEARCH(AS$1,$A239)&gt;0,TRUE,FALSE)),"")</f>
        <v/>
      </c>
      <c r="AT239" s="17" t="str">
        <f>IFERROR(AND(OR(AO1:AT238,$BK239)=TRUE,IF(SEARCH(AT$1,$A239)&gt;0,TRUE,FALSE)),"")</f>
        <v/>
      </c>
      <c r="AU239" s="17" t="str">
        <f>IFERROR(AND(OR(AO1:AU238,$BK239)=TRUE,IF(SEARCH(AU$1,$A239)&gt;0,TRUE,FALSE)),"")</f>
        <v/>
      </c>
      <c r="AV239" s="17" t="str">
        <f>IFERROR(AND(OR(AO1:AV238,$BK239)=TRUE,IF(SEARCH(AV$1,$A239)&gt;0,TRUE,FALSE)),"")</f>
        <v/>
      </c>
      <c r="AW239" s="17" t="str">
        <f>IFERROR(AND(OR(AO1:AW238,$BK239)=TRUE,IF(SEARCH(AW$1,$A239)&gt;0,TRUE,FALSE)),"")</f>
        <v/>
      </c>
      <c r="AX239" s="17" t="str">
        <f>IFERROR(AND(OR(AO1:AX238,$BK239)=TRUE,IF(SEARCH(AX$1,$A239)&gt;0,TRUE,FALSE)),"")</f>
        <v/>
      </c>
      <c r="AY239" s="17" t="str">
        <f>IFERROR(AND(OR(AO1:AY238,$BK239)=TRUE,IF(SEARCH(AY$1,$A239)&gt;0,TRUE,FALSE)),"")</f>
        <v/>
      </c>
      <c r="AZ239" s="17" t="str">
        <f>IFERROR(AND(OR(AO1:AZ238,$BK239)=TRUE,IF(SEARCH(AZ$1,$A239)&gt;0,TRUE,FALSE)),"")</f>
        <v/>
      </c>
      <c r="BA239" s="17" t="str">
        <f>IFERROR(AND(OR(AO1:BA238,$BK239)=TRUE,IF(SEARCH(BA$1,$A239)&gt;0,TRUE,FALSE)),"")</f>
        <v/>
      </c>
      <c r="BB239" s="17" t="str">
        <f>IFERROR(AND(OR(AO1:BB238,$BK239)=TRUE,IF(SEARCH(BB$1,$A239)&gt;0,TRUE,FALSE)),"")</f>
        <v/>
      </c>
      <c r="BC239" s="17" t="str">
        <f>IFERROR(AND(OR(AO1:BC238,$BK239)=TRUE,IF(SEARCH(BC$1,$A239)&gt;0,TRUE,FALSE)),"")</f>
        <v/>
      </c>
      <c r="BD239" s="17" t="str">
        <f>IFERROR(AND(OR(AO1:BD238,$BK239)=TRUE,IF(SEARCH(BD$1,$A239)&gt;0,TRUE,FALSE)),"")</f>
        <v/>
      </c>
      <c r="BE239" s="17" t="str">
        <f>IFERROR(AND(OR(AO1:BE238,$BK239)=TRUE,IF(SEARCH(BE$1,$A239)&gt;0,TRUE,FALSE)),"")</f>
        <v/>
      </c>
      <c r="BF239" s="17" t="str">
        <f>IFERROR(AND(OR(AO1:BF238,$BK239)=TRUE,IF(SEARCH(BF$1,$A239)&gt;0,TRUE,FALSE)),"")</f>
        <v/>
      </c>
      <c r="BG239" s="17" t="str">
        <f>IFERROR(AND(OR(AO1:BG238,$BK239)=TRUE,IF(SEARCH(BG$1,$A239)&gt;0,TRUE,FALSE)),"")</f>
        <v/>
      </c>
      <c r="BH239" s="17" t="str">
        <f>IFERROR(AND(OR(AO1:BH238,$BK239)=TRUE,IF(SEARCH(BH$1,$A239)&gt;0,TRUE,FALSE)),"")</f>
        <v/>
      </c>
      <c r="BI239" s="17">
        <f t="shared" si="15"/>
        <v>0</v>
      </c>
      <c r="BJ239" s="17" t="b">
        <f t="shared" si="16"/>
        <v>0</v>
      </c>
      <c r="BK239" s="17" t="b">
        <f t="shared" si="17"/>
        <v>0</v>
      </c>
      <c r="BL239" s="17" t="b">
        <f t="shared" si="18"/>
        <v>0</v>
      </c>
      <c r="BM239" s="17" t="b">
        <f>IF(D239&gt;INDEX('Overview (RESPONSES REQUIRED)'!$F$60:$F$63,MATCH(E239,'Overview (RESPONSES REQUIRED)'!$B$60:$B$63,0)),FALSE,TRUE)</f>
        <v>0</v>
      </c>
      <c r="BN239" s="17" t="b">
        <f>IF(INDEX('Overview (RESPONSES REQUIRED)'!$D$60:$D$63,MATCH(E239,'Overview (RESPONSES REQUIRED)'!$B$60:$B$63,0)) = "Y", TRUE, FALSE)</f>
        <v>0</v>
      </c>
      <c r="BO239" s="17" t="str">
        <f t="shared" si="19"/>
        <v>N</v>
      </c>
    </row>
    <row r="240" spans="1:67" ht="15" x14ac:dyDescent="0.15">
      <c r="A240" s="17" t="s">
        <v>2663</v>
      </c>
      <c r="B240" s="17">
        <v>1</v>
      </c>
      <c r="C240" s="17">
        <v>2</v>
      </c>
      <c r="D240" s="17">
        <v>4</v>
      </c>
      <c r="E240" s="17" t="s">
        <v>2424</v>
      </c>
      <c r="F240" s="17" t="str">
        <f>IF('ENDC-NRCA'!S243="Y", "Y", IF('ENDC-NRCA'!S243="N", "N", 0))</f>
        <v>N</v>
      </c>
      <c r="G240" s="17" t="str">
        <f>IFERROR(AND(OR(G1:H239,$BK240)=TRUE,IF(SEARCH(G$1,$A240)&gt;0,TRUE,FALSE)),"")</f>
        <v/>
      </c>
      <c r="H240" s="17" t="b">
        <f>IFERROR(AND(OR(H1:H239,$BK240)=TRUE,IF(SEARCH(H$1,$A240)&gt;0,TRUE,FALSE)),"")</f>
        <v>0</v>
      </c>
      <c r="I240" s="17" t="str">
        <f>IFERROR(AND(OR(I1:L239,$BK240)=TRUE,IF(SEARCH(I$1,$A240)&gt;0,TRUE,FALSE)),"")</f>
        <v/>
      </c>
      <c r="J240" s="17" t="str">
        <f>IFERROR(AND(OR(J1:L239,$BK240)=TRUE,IF(SEARCH(J$1,$A240)&gt;0,TRUE,FALSE)),"")</f>
        <v/>
      </c>
      <c r="K240" s="17" t="str">
        <f>IFERROR(AND(OR(K1:L239,$BK240)=TRUE,IF(SEARCH(K$1,$A240)&gt;0,TRUE,FALSE)),"")</f>
        <v/>
      </c>
      <c r="L240" s="17" t="str">
        <f>IFERROR(AND(OR(L1:L239,$BK240)=TRUE,IF(SEARCH(L$1,$A240)&gt;0,TRUE,FALSE)),"")</f>
        <v/>
      </c>
      <c r="M240" s="17" t="b">
        <f>IFERROR(AND(OR(M1:M239,$BK240)=TRUE,IF(SEARCH(M$1,$A240)&gt;0,TRUE,FALSE)),"")</f>
        <v>0</v>
      </c>
      <c r="N240" s="17" t="str">
        <f>IFERROR(AND(OR(N1:Q239,$BK240)=TRUE,IF(SEARCH(N$1,$A240)&gt;0,TRUE,FALSE)),"")</f>
        <v/>
      </c>
      <c r="O240" s="17" t="str">
        <f>IFERROR(AND(OR(O1:Q239,$BK240)=TRUE,IF(SEARCH(O$1,$A240)&gt;0,TRUE,FALSE)),"")</f>
        <v/>
      </c>
      <c r="P240" s="17" t="str">
        <f>IFERROR(AND(OR(P1:Q239,$BK240)=TRUE,IF(SEARCH(P$1,$A240)&gt;0,TRUE,FALSE)),"")</f>
        <v/>
      </c>
      <c r="Q240" s="17" t="str">
        <f>IFERROR(AND(OR(Q1:Q239,$BK240)=TRUE,IF(SEARCH(Q$1,$A240)&gt;0,TRUE,FALSE)),"")</f>
        <v/>
      </c>
      <c r="R240" s="17" t="str">
        <f>IFERROR(AND(OR(R1:S239,$BK240)=TRUE,IF(SEARCH(R$1,$A240)&gt;0,TRUE,FALSE)),"")</f>
        <v/>
      </c>
      <c r="S240" s="17" t="str">
        <f>IFERROR(AND(OR(S1:S239,$BK240)=TRUE,IF(SEARCH(S$1,$A240)&gt;0,TRUE,FALSE)),"")</f>
        <v/>
      </c>
      <c r="T240" s="17" t="str">
        <f>IFERROR(AND(OR(T1:T239,$BK240)=TRUE,IF(SEARCH(T$1,$A240)&gt;0,TRUE,FALSE)),"")</f>
        <v/>
      </c>
      <c r="U240" s="17" t="str">
        <f>IFERROR(AND(OR(U1:V239,$BK240)=TRUE,IF(SEARCH(U$1,$A240)&gt;0,TRUE,FALSE)),"")</f>
        <v/>
      </c>
      <c r="V240" s="17" t="str">
        <f>IFERROR(AND(OR(V1:V239,$BK240)=TRUE,IF(SEARCH(V$1,$A240)&gt;0,TRUE,FALSE)),"")</f>
        <v/>
      </c>
      <c r="W240" s="17" t="str">
        <f>IFERROR(AND(OR(W1:Z239,$BK240)=TRUE,IF(SEARCH(W$1,$A240)&gt;0,TRUE,FALSE)),"")</f>
        <v/>
      </c>
      <c r="X240" s="17" t="str">
        <f>IFERROR(AND(OR(X1:Z239,$BK240)=TRUE,IF(SEARCH(X$1,$A240)&gt;0,TRUE,FALSE)),"")</f>
        <v/>
      </c>
      <c r="Y240" s="17" t="str">
        <f>IFERROR(AND(OR(Y1:Z239,$BK240)=TRUE,IF(SEARCH(Y$1,$A240)&gt;0,TRUE,FALSE)),"")</f>
        <v/>
      </c>
      <c r="Z240" s="17" t="str">
        <f>IFERROR(AND(OR(Z1:Z239,$BK240)=TRUE,IF(SEARCH(Z$1,$A240)&gt;0,TRUE,FALSE)),"")</f>
        <v/>
      </c>
      <c r="AA240" s="17" t="b">
        <f>IFERROR(AND(OR(AA1:AA239,$BK240)=TRUE,IF(SEARCH(AA$1,$A240)&gt;0,TRUE,FALSE)),"")</f>
        <v>0</v>
      </c>
      <c r="AB240" s="17" t="str">
        <f>IFERROR(AND(OR(AB1:AE239,$BK240)=TRUE,IF(SEARCH(AB$1,$A240)&gt;0,TRUE,FALSE)),"")</f>
        <v/>
      </c>
      <c r="AC240" s="17" t="str">
        <f>IFERROR(AND(OR(AC1:AE239,$BK240)=TRUE,IF(SEARCH(AC$1,$A240)&gt;0,TRUE,FALSE)),"")</f>
        <v/>
      </c>
      <c r="AD240" s="17" t="str">
        <f>IFERROR(AND(OR(AD1:AE239,$BK240)=TRUE,IF(SEARCH(AD$1,$A240)&gt;0,TRUE,FALSE)),"")</f>
        <v/>
      </c>
      <c r="AE240" s="17" t="str">
        <f>IFERROR(AND(OR(AE1:AE239,$BK240)=TRUE,IF(SEARCH(AE$1,$A240)&gt;0,TRUE,FALSE)),"")</f>
        <v/>
      </c>
      <c r="AF240" s="17" t="str">
        <f>IFERROR(AND(OR(AF1:AG239,$BK240)=TRUE,IF(SEARCH(AF$1,$A240)&gt;0,TRUE,FALSE)),"")</f>
        <v/>
      </c>
      <c r="AG240" s="17" t="str">
        <f>IFERROR(AND(OR(AG1:AG239,$BK240)=TRUE,IF(SEARCH(AG$1,$A240)&gt;0,TRUE,FALSE)),"")</f>
        <v/>
      </c>
      <c r="AH240" s="17" t="str">
        <f>IFERROR(AND(OR(AH1:AH239,$BK240)=TRUE,IF(SEARCH(AH$1,$A240)&gt;0,TRUE,FALSE)),"")</f>
        <v/>
      </c>
      <c r="AI240" s="17" t="b">
        <f>IFERROR(AND(OR(AI1:AL239,$BK240)=TRUE,IF(SEARCH(AI$1,$A240)&gt;0,TRUE,FALSE)),"")</f>
        <v>0</v>
      </c>
      <c r="AJ240" s="17" t="str">
        <f>IFERROR(AND(OR(AJ1:AL239,$BK240)=TRUE,IF(SEARCH(AJ$1,$A240)&gt;0,TRUE,FALSE)),"")</f>
        <v/>
      </c>
      <c r="AK240" s="17" t="str">
        <f>IFERROR(AND(OR(AK1:AL239,$BK240)=TRUE,IF(SEARCH(AK$1,$A240)&gt;0,TRUE,FALSE)),"")</f>
        <v/>
      </c>
      <c r="AL240" s="17" t="str">
        <f>IFERROR(AND(OR(AL1:AL239,$BK240)=TRUE,IF(SEARCH(AL$1,$A240)&gt;0,TRUE,FALSE)),"")</f>
        <v/>
      </c>
      <c r="AM240" s="17" t="str">
        <f>IFERROR(AND(OR(AM1:AO239,$BK240)=TRUE,IF(SEARCH(AM$1,$A240)&gt;0,TRUE,FALSE)),"")</f>
        <v/>
      </c>
      <c r="AN240" s="17" t="str">
        <f>IFERROR(AND(OR(AN1:AO239,$BK240)=TRUE,IF(SEARCH(AN$1,$A240)&gt;0,TRUE,FALSE)),"")</f>
        <v/>
      </c>
      <c r="AO240" s="17" t="str">
        <f>IFERROR(AND(OR(AO1:AO239,$BK240)=TRUE,IF(SEARCH(AO$1,$A240)&gt;0,TRUE,FALSE)),"")</f>
        <v/>
      </c>
      <c r="AP240" s="17" t="str">
        <f>IFERROR(AND(OR(AO1:AP239,$BK240)=TRUE,IF(SEARCH(AP$1,$A240)&gt;0,TRUE,FALSE)),"")</f>
        <v/>
      </c>
      <c r="AQ240" s="17" t="str">
        <f>IFERROR(AND(OR(AO1:AQ239,$BK240)=TRUE,IF(SEARCH(AQ$1,$A240)&gt;0,TRUE,FALSE)),"")</f>
        <v/>
      </c>
      <c r="AR240" s="17" t="str">
        <f>IFERROR(AND(OR(AO1:AR239,$BK240)=TRUE,IF(SEARCH(AR$1,$A240)&gt;0,TRUE,FALSE)),"")</f>
        <v/>
      </c>
      <c r="AS240" s="17" t="str">
        <f>IFERROR(AND(OR(AO1:AS239,$BK240)=TRUE,IF(SEARCH(AS$1,$A240)&gt;0,TRUE,FALSE)),"")</f>
        <v/>
      </c>
      <c r="AT240" s="17" t="str">
        <f>IFERROR(AND(OR(AO1:AT239,$BK240)=TRUE,IF(SEARCH(AT$1,$A240)&gt;0,TRUE,FALSE)),"")</f>
        <v/>
      </c>
      <c r="AU240" s="17" t="str">
        <f>IFERROR(AND(OR(AO1:AU239,$BK240)=TRUE,IF(SEARCH(AU$1,$A240)&gt;0,TRUE,FALSE)),"")</f>
        <v/>
      </c>
      <c r="AV240" s="17" t="str">
        <f>IFERROR(AND(OR(AO1:AV239,$BK240)=TRUE,IF(SEARCH(AV$1,$A240)&gt;0,TRUE,FALSE)),"")</f>
        <v/>
      </c>
      <c r="AW240" s="17" t="str">
        <f>IFERROR(AND(OR(AO1:AW239,$BK240)=TRUE,IF(SEARCH(AW$1,$A240)&gt;0,TRUE,FALSE)),"")</f>
        <v/>
      </c>
      <c r="AX240" s="17" t="str">
        <f>IFERROR(AND(OR(AO1:AX239,$BK240)=TRUE,IF(SEARCH(AX$1,$A240)&gt;0,TRUE,FALSE)),"")</f>
        <v/>
      </c>
      <c r="AY240" s="17" t="str">
        <f>IFERROR(AND(OR(AO1:AY239,$BK240)=TRUE,IF(SEARCH(AY$1,$A240)&gt;0,TRUE,FALSE)),"")</f>
        <v/>
      </c>
      <c r="AZ240" s="17" t="str">
        <f>IFERROR(AND(OR(AO1:AZ239,$BK240)=TRUE,IF(SEARCH(AZ$1,$A240)&gt;0,TRUE,FALSE)),"")</f>
        <v/>
      </c>
      <c r="BA240" s="17" t="str">
        <f>IFERROR(AND(OR(AO1:BA239,$BK240)=TRUE,IF(SEARCH(BA$1,$A240)&gt;0,TRUE,FALSE)),"")</f>
        <v/>
      </c>
      <c r="BB240" s="17" t="str">
        <f>IFERROR(AND(OR(AO1:BB239,$BK240)=TRUE,IF(SEARCH(BB$1,$A240)&gt;0,TRUE,FALSE)),"")</f>
        <v/>
      </c>
      <c r="BC240" s="17" t="str">
        <f>IFERROR(AND(OR(AO1:BC239,$BK240)=TRUE,IF(SEARCH(BC$1,$A240)&gt;0,TRUE,FALSE)),"")</f>
        <v/>
      </c>
      <c r="BD240" s="17" t="str">
        <f>IFERROR(AND(OR(AO1:BD239,$BK240)=TRUE,IF(SEARCH(BD$1,$A240)&gt;0,TRUE,FALSE)),"")</f>
        <v/>
      </c>
      <c r="BE240" s="17" t="str">
        <f>IFERROR(AND(OR(AO1:BE239,$BK240)=TRUE,IF(SEARCH(BE$1,$A240)&gt;0,TRUE,FALSE)),"")</f>
        <v/>
      </c>
      <c r="BF240" s="17" t="str">
        <f>IFERROR(AND(OR(AO1:BF239,$BK240)=TRUE,IF(SEARCH(BF$1,$A240)&gt;0,TRUE,FALSE)),"")</f>
        <v/>
      </c>
      <c r="BG240" s="17" t="str">
        <f>IFERROR(AND(OR(AO1:BG239,$BK240)=TRUE,IF(SEARCH(BG$1,$A240)&gt;0,TRUE,FALSE)),"")</f>
        <v/>
      </c>
      <c r="BH240" s="17" t="str">
        <f>IFERROR(AND(OR(AO1:BH239,$BK240)=TRUE,IF(SEARCH(BH$1,$A240)&gt;0,TRUE,FALSE)),"")</f>
        <v/>
      </c>
      <c r="BI240" s="17">
        <f t="shared" si="15"/>
        <v>0</v>
      </c>
      <c r="BJ240" s="17" t="b">
        <f t="shared" si="16"/>
        <v>0</v>
      </c>
      <c r="BK240" s="17" t="b">
        <f t="shared" si="17"/>
        <v>0</v>
      </c>
      <c r="BL240" s="17" t="b">
        <f t="shared" si="18"/>
        <v>0</v>
      </c>
      <c r="BM240" s="17" t="b">
        <f>IF(D240&gt;INDEX('Overview (RESPONSES REQUIRED)'!$F$60:$F$63,MATCH(E240,'Overview (RESPONSES REQUIRED)'!$B$60:$B$63,0)),FALSE,TRUE)</f>
        <v>0</v>
      </c>
      <c r="BN240" s="17" t="b">
        <f>IF(INDEX('Overview (RESPONSES REQUIRED)'!$D$60:$D$63,MATCH(E240,'Overview (RESPONSES REQUIRED)'!$B$60:$B$63,0)) = "Y", TRUE, FALSE)</f>
        <v>0</v>
      </c>
      <c r="BO240" s="17" t="str">
        <f t="shared" si="19"/>
        <v>N</v>
      </c>
    </row>
    <row r="241" spans="1:67" ht="15" x14ac:dyDescent="0.15">
      <c r="A241" s="17" t="s">
        <v>2664</v>
      </c>
      <c r="B241" s="17">
        <v>1</v>
      </c>
      <c r="C241" s="17">
        <v>2</v>
      </c>
      <c r="D241" s="17">
        <v>4</v>
      </c>
      <c r="E241" s="17" t="s">
        <v>2424</v>
      </c>
      <c r="F241" s="17" t="str">
        <f>IF('ENDC-NRCA'!S244="Y", "Y", IF('ENDC-NRCA'!S244="N", "N", 0))</f>
        <v>N</v>
      </c>
      <c r="G241" s="17" t="str">
        <f>IFERROR(AND(OR(G1:H240,$BK241)=TRUE,IF(SEARCH(G$1,$A241)&gt;0,TRUE,FALSE)),"")</f>
        <v/>
      </c>
      <c r="H241" s="17" t="str">
        <f>IFERROR(AND(OR(H1:H240,$BK241)=TRUE,IF(SEARCH(H$1,$A241)&gt;0,TRUE,FALSE)),"")</f>
        <v/>
      </c>
      <c r="I241" s="17" t="str">
        <f>IFERROR(AND(OR(I1:L240,$BK241)=TRUE,IF(SEARCH(I$1,$A241)&gt;0,TRUE,FALSE)),"")</f>
        <v/>
      </c>
      <c r="J241" s="17" t="b">
        <f>IFERROR(AND(OR(J1:L240,$BK241)=TRUE,IF(SEARCH(J$1,$A241)&gt;0,TRUE,FALSE)),"")</f>
        <v>0</v>
      </c>
      <c r="K241" s="17" t="str">
        <f>IFERROR(AND(OR(K1:L240,$BK241)=TRUE,IF(SEARCH(K$1,$A241)&gt;0,TRUE,FALSE)),"")</f>
        <v/>
      </c>
      <c r="L241" s="17" t="str">
        <f>IFERROR(AND(OR(L1:L240,$BK241)=TRUE,IF(SEARCH(L$1,$A241)&gt;0,TRUE,FALSE)),"")</f>
        <v/>
      </c>
      <c r="M241" s="17" t="b">
        <f>IFERROR(AND(OR(M1:M240,$BK241)=TRUE,IF(SEARCH(M$1,$A241)&gt;0,TRUE,FALSE)),"")</f>
        <v>0</v>
      </c>
      <c r="N241" s="17" t="str">
        <f>IFERROR(AND(OR(N1:Q240,$BK241)=TRUE,IF(SEARCH(N$1,$A241)&gt;0,TRUE,FALSE)),"")</f>
        <v/>
      </c>
      <c r="O241" s="17" t="str">
        <f>IFERROR(AND(OR(O1:Q240,$BK241)=TRUE,IF(SEARCH(O$1,$A241)&gt;0,TRUE,FALSE)),"")</f>
        <v/>
      </c>
      <c r="P241" s="17" t="str">
        <f>IFERROR(AND(OR(P1:Q240,$BK241)=TRUE,IF(SEARCH(P$1,$A241)&gt;0,TRUE,FALSE)),"")</f>
        <v/>
      </c>
      <c r="Q241" s="17" t="str">
        <f>IFERROR(AND(OR(Q1:Q240,$BK241)=TRUE,IF(SEARCH(Q$1,$A241)&gt;0,TRUE,FALSE)),"")</f>
        <v/>
      </c>
      <c r="R241" s="17" t="str">
        <f>IFERROR(AND(OR(R1:S240,$BK241)=TRUE,IF(SEARCH(R$1,$A241)&gt;0,TRUE,FALSE)),"")</f>
        <v/>
      </c>
      <c r="S241" s="17" t="str">
        <f>IFERROR(AND(OR(S1:S240,$BK241)=TRUE,IF(SEARCH(S$1,$A241)&gt;0,TRUE,FALSE)),"")</f>
        <v/>
      </c>
      <c r="T241" s="17" t="str">
        <f>IFERROR(AND(OR(T1:T240,$BK241)=TRUE,IF(SEARCH(T$1,$A241)&gt;0,TRUE,FALSE)),"")</f>
        <v/>
      </c>
      <c r="U241" s="17" t="str">
        <f>IFERROR(AND(OR(U1:V240,$BK241)=TRUE,IF(SEARCH(U$1,$A241)&gt;0,TRUE,FALSE)),"")</f>
        <v/>
      </c>
      <c r="V241" s="17" t="str">
        <f>IFERROR(AND(OR(V1:V240,$BK241)=TRUE,IF(SEARCH(V$1,$A241)&gt;0,TRUE,FALSE)),"")</f>
        <v/>
      </c>
      <c r="W241" s="17" t="str">
        <f>IFERROR(AND(OR(W1:Z240,$BK241)=TRUE,IF(SEARCH(W$1,$A241)&gt;0,TRUE,FALSE)),"")</f>
        <v/>
      </c>
      <c r="X241" s="17" t="str">
        <f>IFERROR(AND(OR(X1:Z240,$BK241)=TRUE,IF(SEARCH(X$1,$A241)&gt;0,TRUE,FALSE)),"")</f>
        <v/>
      </c>
      <c r="Y241" s="17" t="str">
        <f>IFERROR(AND(OR(Y1:Z240,$BK241)=TRUE,IF(SEARCH(Y$1,$A241)&gt;0,TRUE,FALSE)),"")</f>
        <v/>
      </c>
      <c r="Z241" s="17" t="str">
        <f>IFERROR(AND(OR(Z1:Z240,$BK241)=TRUE,IF(SEARCH(Z$1,$A241)&gt;0,TRUE,FALSE)),"")</f>
        <v/>
      </c>
      <c r="AA241" s="17" t="b">
        <f>IFERROR(AND(OR(AA1:AA240,$BK241)=TRUE,IF(SEARCH(AA$1,$A241)&gt;0,TRUE,FALSE)),"")</f>
        <v>0</v>
      </c>
      <c r="AB241" s="17" t="str">
        <f>IFERROR(AND(OR(AB1:AE240,$BK241)=TRUE,IF(SEARCH(AB$1,$A241)&gt;0,TRUE,FALSE)),"")</f>
        <v/>
      </c>
      <c r="AC241" s="17" t="str">
        <f>IFERROR(AND(OR(AC1:AE240,$BK241)=TRUE,IF(SEARCH(AC$1,$A241)&gt;0,TRUE,FALSE)),"")</f>
        <v/>
      </c>
      <c r="AD241" s="17" t="str">
        <f>IFERROR(AND(OR(AD1:AE240,$BK241)=TRUE,IF(SEARCH(AD$1,$A241)&gt;0,TRUE,FALSE)),"")</f>
        <v/>
      </c>
      <c r="AE241" s="17" t="str">
        <f>IFERROR(AND(OR(AE1:AE240,$BK241)=TRUE,IF(SEARCH(AE$1,$A241)&gt;0,TRUE,FALSE)),"")</f>
        <v/>
      </c>
      <c r="AF241" s="17" t="str">
        <f>IFERROR(AND(OR(AF1:AG240,$BK241)=TRUE,IF(SEARCH(AF$1,$A241)&gt;0,TRUE,FALSE)),"")</f>
        <v/>
      </c>
      <c r="AG241" s="17" t="str">
        <f>IFERROR(AND(OR(AG1:AG240,$BK241)=TRUE,IF(SEARCH(AG$1,$A241)&gt;0,TRUE,FALSE)),"")</f>
        <v/>
      </c>
      <c r="AH241" s="17" t="str">
        <f>IFERROR(AND(OR(AH1:AH240,$BK241)=TRUE,IF(SEARCH(AH$1,$A241)&gt;0,TRUE,FALSE)),"")</f>
        <v/>
      </c>
      <c r="AI241" s="17" t="b">
        <f>IFERROR(AND(OR(AI1:AL240,$BK241)=TRUE,IF(SEARCH(AI$1,$A241)&gt;0,TRUE,FALSE)),"")</f>
        <v>0</v>
      </c>
      <c r="AJ241" s="17" t="str">
        <f>IFERROR(AND(OR(AJ1:AL240,$BK241)=TRUE,IF(SEARCH(AJ$1,$A241)&gt;0,TRUE,FALSE)),"")</f>
        <v/>
      </c>
      <c r="AK241" s="17" t="str">
        <f>IFERROR(AND(OR(AK1:AL240,$BK241)=TRUE,IF(SEARCH(AK$1,$A241)&gt;0,TRUE,FALSE)),"")</f>
        <v/>
      </c>
      <c r="AL241" s="17" t="str">
        <f>IFERROR(AND(OR(AL1:AL240,$BK241)=TRUE,IF(SEARCH(AL$1,$A241)&gt;0,TRUE,FALSE)),"")</f>
        <v/>
      </c>
      <c r="AM241" s="17" t="str">
        <f>IFERROR(AND(OR(AM1:AO240,$BK241)=TRUE,IF(SEARCH(AM$1,$A241)&gt;0,TRUE,FALSE)),"")</f>
        <v/>
      </c>
      <c r="AN241" s="17" t="str">
        <f>IFERROR(AND(OR(AN1:AO240,$BK241)=TRUE,IF(SEARCH(AN$1,$A241)&gt;0,TRUE,FALSE)),"")</f>
        <v/>
      </c>
      <c r="AO241" s="17" t="str">
        <f>IFERROR(AND(OR(AO1:AO240,$BK241)=TRUE,IF(SEARCH(AO$1,$A241)&gt;0,TRUE,FALSE)),"")</f>
        <v/>
      </c>
      <c r="AP241" s="17" t="str">
        <f>IFERROR(AND(OR(AO1:AP240,$BK241)=TRUE,IF(SEARCH(AP$1,$A241)&gt;0,TRUE,FALSE)),"")</f>
        <v/>
      </c>
      <c r="AQ241" s="17" t="str">
        <f>IFERROR(AND(OR(AO1:AQ240,$BK241)=TRUE,IF(SEARCH(AQ$1,$A241)&gt;0,TRUE,FALSE)),"")</f>
        <v/>
      </c>
      <c r="AR241" s="17" t="str">
        <f>IFERROR(AND(OR(AO1:AR240,$BK241)=TRUE,IF(SEARCH(AR$1,$A241)&gt;0,TRUE,FALSE)),"")</f>
        <v/>
      </c>
      <c r="AS241" s="17" t="str">
        <f>IFERROR(AND(OR(AO1:AS240,$BK241)=TRUE,IF(SEARCH(AS$1,$A241)&gt;0,TRUE,FALSE)),"")</f>
        <v/>
      </c>
      <c r="AT241" s="17" t="str">
        <f>IFERROR(AND(OR(AO1:AT240,$BK241)=TRUE,IF(SEARCH(AT$1,$A241)&gt;0,TRUE,FALSE)),"")</f>
        <v/>
      </c>
      <c r="AU241" s="17" t="str">
        <f>IFERROR(AND(OR(AO1:AU240,$BK241)=TRUE,IF(SEARCH(AU$1,$A241)&gt;0,TRUE,FALSE)),"")</f>
        <v/>
      </c>
      <c r="AV241" s="17" t="str">
        <f>IFERROR(AND(OR(AO1:AV240,$BK241)=TRUE,IF(SEARCH(AV$1,$A241)&gt;0,TRUE,FALSE)),"")</f>
        <v/>
      </c>
      <c r="AW241" s="17" t="str">
        <f>IFERROR(AND(OR(AO1:AW240,$BK241)=TRUE,IF(SEARCH(AW$1,$A241)&gt;0,TRUE,FALSE)),"")</f>
        <v/>
      </c>
      <c r="AX241" s="17" t="str">
        <f>IFERROR(AND(OR(AO1:AX240,$BK241)=TRUE,IF(SEARCH(AX$1,$A241)&gt;0,TRUE,FALSE)),"")</f>
        <v/>
      </c>
      <c r="AY241" s="17" t="str">
        <f>IFERROR(AND(OR(AO1:AY240,$BK241)=TRUE,IF(SEARCH(AY$1,$A241)&gt;0,TRUE,FALSE)),"")</f>
        <v/>
      </c>
      <c r="AZ241" s="17" t="str">
        <f>IFERROR(AND(OR(AO1:AZ240,$BK241)=TRUE,IF(SEARCH(AZ$1,$A241)&gt;0,TRUE,FALSE)),"")</f>
        <v/>
      </c>
      <c r="BA241" s="17" t="str">
        <f>IFERROR(AND(OR(AO1:BA240,$BK241)=TRUE,IF(SEARCH(BA$1,$A241)&gt;0,TRUE,FALSE)),"")</f>
        <v/>
      </c>
      <c r="BB241" s="17" t="str">
        <f>IFERROR(AND(OR(AO1:BB240,$BK241)=TRUE,IF(SEARCH(BB$1,$A241)&gt;0,TRUE,FALSE)),"")</f>
        <v/>
      </c>
      <c r="BC241" s="17" t="str">
        <f>IFERROR(AND(OR(AO1:BC240,$BK241)=TRUE,IF(SEARCH(BC$1,$A241)&gt;0,TRUE,FALSE)),"")</f>
        <v/>
      </c>
      <c r="BD241" s="17" t="str">
        <f>IFERROR(AND(OR(AO1:BD240,$BK241)=TRUE,IF(SEARCH(BD$1,$A241)&gt;0,TRUE,FALSE)),"")</f>
        <v/>
      </c>
      <c r="BE241" s="17" t="str">
        <f>IFERROR(AND(OR(AO1:BE240,$BK241)=TRUE,IF(SEARCH(BE$1,$A241)&gt;0,TRUE,FALSE)),"")</f>
        <v/>
      </c>
      <c r="BF241" s="17" t="str">
        <f>IFERROR(AND(OR(AO1:BF240,$BK241)=TRUE,IF(SEARCH(BF$1,$A241)&gt;0,TRUE,FALSE)),"")</f>
        <v/>
      </c>
      <c r="BG241" s="17" t="str">
        <f>IFERROR(AND(OR(AO1:BG240,$BK241)=TRUE,IF(SEARCH(BG$1,$A241)&gt;0,TRUE,FALSE)),"")</f>
        <v/>
      </c>
      <c r="BH241" s="17" t="str">
        <f>IFERROR(AND(OR(AO1:BH240,$BK241)=TRUE,IF(SEARCH(BH$1,$A241)&gt;0,TRUE,FALSE)),"")</f>
        <v/>
      </c>
      <c r="BI241" s="17">
        <f t="shared" si="15"/>
        <v>0</v>
      </c>
      <c r="BJ241" s="17" t="b">
        <f t="shared" si="16"/>
        <v>0</v>
      </c>
      <c r="BK241" s="17" t="b">
        <f t="shared" si="17"/>
        <v>0</v>
      </c>
      <c r="BL241" s="17" t="b">
        <f t="shared" si="18"/>
        <v>0</v>
      </c>
      <c r="BM241" s="17" t="b">
        <f>IF(D241&gt;INDEX('Overview (RESPONSES REQUIRED)'!$F$60:$F$63,MATCH(E241,'Overview (RESPONSES REQUIRED)'!$B$60:$B$63,0)),FALSE,TRUE)</f>
        <v>0</v>
      </c>
      <c r="BN241" s="17" t="b">
        <f>IF(INDEX('Overview (RESPONSES REQUIRED)'!$D$60:$D$63,MATCH(E241,'Overview (RESPONSES REQUIRED)'!$B$60:$B$63,0)) = "Y", TRUE, FALSE)</f>
        <v>0</v>
      </c>
      <c r="BO241" s="17" t="str">
        <f t="shared" si="19"/>
        <v>N</v>
      </c>
    </row>
    <row r="242" spans="1:67" ht="15" x14ac:dyDescent="0.15">
      <c r="A242" s="17" t="s">
        <v>2665</v>
      </c>
      <c r="B242" s="17">
        <v>1</v>
      </c>
      <c r="C242" s="17">
        <v>2</v>
      </c>
      <c r="D242" s="17">
        <v>4</v>
      </c>
      <c r="E242" s="17" t="s">
        <v>2424</v>
      </c>
      <c r="F242" s="17" t="str">
        <f>IF('ENDC-NRCA'!S245="Y", "Y", IF('ENDC-NRCA'!S245="N", "N", 0))</f>
        <v>N</v>
      </c>
      <c r="G242" s="17" t="str">
        <f>IFERROR(AND(OR(G1:H241,$BK242)=TRUE,IF(SEARCH(G$1,$A242)&gt;0,TRUE,FALSE)),"")</f>
        <v/>
      </c>
      <c r="H242" s="17" t="str">
        <f>IFERROR(AND(OR(H1:H241,$BK242)=TRUE,IF(SEARCH(H$1,$A242)&gt;0,TRUE,FALSE)),"")</f>
        <v/>
      </c>
      <c r="I242" s="17" t="str">
        <f>IFERROR(AND(OR(I1:L241,$BK242)=TRUE,IF(SEARCH(I$1,$A242)&gt;0,TRUE,FALSE)),"")</f>
        <v/>
      </c>
      <c r="J242" s="17" t="str">
        <f>IFERROR(AND(OR(J1:L241,$BK242)=TRUE,IF(SEARCH(J$1,$A242)&gt;0,TRUE,FALSE)),"")</f>
        <v/>
      </c>
      <c r="K242" s="17" t="str">
        <f>IFERROR(AND(OR(K1:L241,$BK242)=TRUE,IF(SEARCH(K$1,$A242)&gt;0,TRUE,FALSE)),"")</f>
        <v/>
      </c>
      <c r="L242" s="17" t="str">
        <f>IFERROR(AND(OR(L1:L241,$BK242)=TRUE,IF(SEARCH(L$1,$A242)&gt;0,TRUE,FALSE)),"")</f>
        <v/>
      </c>
      <c r="M242" s="17" t="b">
        <f>IFERROR(AND(OR(M1:M241,$BK242)=TRUE,IF(SEARCH(M$1,$A242)&gt;0,TRUE,FALSE)),"")</f>
        <v>0</v>
      </c>
      <c r="N242" s="17" t="str">
        <f>IFERROR(AND(OR(N1:Q241,$BK242)=TRUE,IF(SEARCH(N$1,$A242)&gt;0,TRUE,FALSE)),"")</f>
        <v/>
      </c>
      <c r="O242" s="17" t="b">
        <f>IFERROR(AND(OR(O1:Q241,$BK242)=TRUE,IF(SEARCH(O$1,$A242)&gt;0,TRUE,FALSE)),"")</f>
        <v>0</v>
      </c>
      <c r="P242" s="17" t="str">
        <f>IFERROR(AND(OR(P1:Q241,$BK242)=TRUE,IF(SEARCH(P$1,$A242)&gt;0,TRUE,FALSE)),"")</f>
        <v/>
      </c>
      <c r="Q242" s="17" t="str">
        <f>IFERROR(AND(OR(Q1:Q241,$BK242)=TRUE,IF(SEARCH(Q$1,$A242)&gt;0,TRUE,FALSE)),"")</f>
        <v/>
      </c>
      <c r="R242" s="17" t="str">
        <f>IFERROR(AND(OR(R1:S241,$BK242)=TRUE,IF(SEARCH(R$1,$A242)&gt;0,TRUE,FALSE)),"")</f>
        <v/>
      </c>
      <c r="S242" s="17" t="str">
        <f>IFERROR(AND(OR(S1:S241,$BK242)=TRUE,IF(SEARCH(S$1,$A242)&gt;0,TRUE,FALSE)),"")</f>
        <v/>
      </c>
      <c r="T242" s="17" t="str">
        <f>IFERROR(AND(OR(T1:T241,$BK242)=TRUE,IF(SEARCH(T$1,$A242)&gt;0,TRUE,FALSE)),"")</f>
        <v/>
      </c>
      <c r="U242" s="17" t="str">
        <f>IFERROR(AND(OR(U1:V241,$BK242)=TRUE,IF(SEARCH(U$1,$A242)&gt;0,TRUE,FALSE)),"")</f>
        <v/>
      </c>
      <c r="V242" s="17" t="str">
        <f>IFERROR(AND(OR(V1:V241,$BK242)=TRUE,IF(SEARCH(V$1,$A242)&gt;0,TRUE,FALSE)),"")</f>
        <v/>
      </c>
      <c r="W242" s="17" t="str">
        <f>IFERROR(AND(OR(W1:Z241,$BK242)=TRUE,IF(SEARCH(W$1,$A242)&gt;0,TRUE,FALSE)),"")</f>
        <v/>
      </c>
      <c r="X242" s="17" t="str">
        <f>IFERROR(AND(OR(X1:Z241,$BK242)=TRUE,IF(SEARCH(X$1,$A242)&gt;0,TRUE,FALSE)),"")</f>
        <v/>
      </c>
      <c r="Y242" s="17" t="str">
        <f>IFERROR(AND(OR(Y1:Z241,$BK242)=TRUE,IF(SEARCH(Y$1,$A242)&gt;0,TRUE,FALSE)),"")</f>
        <v/>
      </c>
      <c r="Z242" s="17" t="str">
        <f>IFERROR(AND(OR(Z1:Z241,$BK242)=TRUE,IF(SEARCH(Z$1,$A242)&gt;0,TRUE,FALSE)),"")</f>
        <v/>
      </c>
      <c r="AA242" s="17" t="b">
        <f>IFERROR(AND(OR(AA1:AA241,$BK242)=TRUE,IF(SEARCH(AA$1,$A242)&gt;0,TRUE,FALSE)),"")</f>
        <v>0</v>
      </c>
      <c r="AB242" s="17" t="str">
        <f>IFERROR(AND(OR(AB1:AE241,$BK242)=TRUE,IF(SEARCH(AB$1,$A242)&gt;0,TRUE,FALSE)),"")</f>
        <v/>
      </c>
      <c r="AC242" s="17" t="str">
        <f>IFERROR(AND(OR(AC1:AE241,$BK242)=TRUE,IF(SEARCH(AC$1,$A242)&gt;0,TRUE,FALSE)),"")</f>
        <v/>
      </c>
      <c r="AD242" s="17" t="str">
        <f>IFERROR(AND(OR(AD1:AE241,$BK242)=TRUE,IF(SEARCH(AD$1,$A242)&gt;0,TRUE,FALSE)),"")</f>
        <v/>
      </c>
      <c r="AE242" s="17" t="str">
        <f>IFERROR(AND(OR(AE1:AE241,$BK242)=TRUE,IF(SEARCH(AE$1,$A242)&gt;0,TRUE,FALSE)),"")</f>
        <v/>
      </c>
      <c r="AF242" s="17" t="str">
        <f>IFERROR(AND(OR(AF1:AG241,$BK242)=TRUE,IF(SEARCH(AF$1,$A242)&gt;0,TRUE,FALSE)),"")</f>
        <v/>
      </c>
      <c r="AG242" s="17" t="str">
        <f>IFERROR(AND(OR(AG1:AG241,$BK242)=TRUE,IF(SEARCH(AG$1,$A242)&gt;0,TRUE,FALSE)),"")</f>
        <v/>
      </c>
      <c r="AH242" s="17" t="str">
        <f>IFERROR(AND(OR(AH1:AH241,$BK242)=TRUE,IF(SEARCH(AH$1,$A242)&gt;0,TRUE,FALSE)),"")</f>
        <v/>
      </c>
      <c r="AI242" s="17" t="b">
        <f>IFERROR(AND(OR(AI1:AL241,$BK242)=TRUE,IF(SEARCH(AI$1,$A242)&gt;0,TRUE,FALSE)),"")</f>
        <v>0</v>
      </c>
      <c r="AJ242" s="17" t="str">
        <f>IFERROR(AND(OR(AJ1:AL241,$BK242)=TRUE,IF(SEARCH(AJ$1,$A242)&gt;0,TRUE,FALSE)),"")</f>
        <v/>
      </c>
      <c r="AK242" s="17" t="str">
        <f>IFERROR(AND(OR(AK1:AL241,$BK242)=TRUE,IF(SEARCH(AK$1,$A242)&gt;0,TRUE,FALSE)),"")</f>
        <v/>
      </c>
      <c r="AL242" s="17" t="str">
        <f>IFERROR(AND(OR(AL1:AL241,$BK242)=TRUE,IF(SEARCH(AL$1,$A242)&gt;0,TRUE,FALSE)),"")</f>
        <v/>
      </c>
      <c r="AM242" s="17" t="str">
        <f>IFERROR(AND(OR(AM1:AO241,$BK242)=TRUE,IF(SEARCH(AM$1,$A242)&gt;0,TRUE,FALSE)),"")</f>
        <v/>
      </c>
      <c r="AN242" s="17" t="str">
        <f>IFERROR(AND(OR(AN1:AO241,$BK242)=TRUE,IF(SEARCH(AN$1,$A242)&gt;0,TRUE,FALSE)),"")</f>
        <v/>
      </c>
      <c r="AO242" s="17" t="str">
        <f>IFERROR(AND(OR(AO1:AO241,$BK242)=TRUE,IF(SEARCH(AO$1,$A242)&gt;0,TRUE,FALSE)),"")</f>
        <v/>
      </c>
      <c r="AP242" s="17" t="str">
        <f>IFERROR(AND(OR(AO1:AP241,$BK242)=TRUE,IF(SEARCH(AP$1,$A242)&gt;0,TRUE,FALSE)),"")</f>
        <v/>
      </c>
      <c r="AQ242" s="17" t="str">
        <f>IFERROR(AND(OR(AO1:AQ241,$BK242)=TRUE,IF(SEARCH(AQ$1,$A242)&gt;0,TRUE,FALSE)),"")</f>
        <v/>
      </c>
      <c r="AR242" s="17" t="str">
        <f>IFERROR(AND(OR(AO1:AR241,$BK242)=TRUE,IF(SEARCH(AR$1,$A242)&gt;0,TRUE,FALSE)),"")</f>
        <v/>
      </c>
      <c r="AS242" s="17" t="str">
        <f>IFERROR(AND(OR(AO1:AS241,$BK242)=TRUE,IF(SEARCH(AS$1,$A242)&gt;0,TRUE,FALSE)),"")</f>
        <v/>
      </c>
      <c r="AT242" s="17" t="str">
        <f>IFERROR(AND(OR(AO1:AT241,$BK242)=TRUE,IF(SEARCH(AT$1,$A242)&gt;0,TRUE,FALSE)),"")</f>
        <v/>
      </c>
      <c r="AU242" s="17" t="str">
        <f>IFERROR(AND(OR(AO1:AU241,$BK242)=TRUE,IF(SEARCH(AU$1,$A242)&gt;0,TRUE,FALSE)),"")</f>
        <v/>
      </c>
      <c r="AV242" s="17" t="str">
        <f>IFERROR(AND(OR(AO1:AV241,$BK242)=TRUE,IF(SEARCH(AV$1,$A242)&gt;0,TRUE,FALSE)),"")</f>
        <v/>
      </c>
      <c r="AW242" s="17" t="str">
        <f>IFERROR(AND(OR(AO1:AW241,$BK242)=TRUE,IF(SEARCH(AW$1,$A242)&gt;0,TRUE,FALSE)),"")</f>
        <v/>
      </c>
      <c r="AX242" s="17" t="str">
        <f>IFERROR(AND(OR(AO1:AX241,$BK242)=TRUE,IF(SEARCH(AX$1,$A242)&gt;0,TRUE,FALSE)),"")</f>
        <v/>
      </c>
      <c r="AY242" s="17" t="str">
        <f>IFERROR(AND(OR(AO1:AY241,$BK242)=TRUE,IF(SEARCH(AY$1,$A242)&gt;0,TRUE,FALSE)),"")</f>
        <v/>
      </c>
      <c r="AZ242" s="17" t="str">
        <f>IFERROR(AND(OR(AO1:AZ241,$BK242)=TRUE,IF(SEARCH(AZ$1,$A242)&gt;0,TRUE,FALSE)),"")</f>
        <v/>
      </c>
      <c r="BA242" s="17" t="str">
        <f>IFERROR(AND(OR(AO1:BA241,$BK242)=TRUE,IF(SEARCH(BA$1,$A242)&gt;0,TRUE,FALSE)),"")</f>
        <v/>
      </c>
      <c r="BB242" s="17" t="str">
        <f>IFERROR(AND(OR(AO1:BB241,$BK242)=TRUE,IF(SEARCH(BB$1,$A242)&gt;0,TRUE,FALSE)),"")</f>
        <v/>
      </c>
      <c r="BC242" s="17" t="str">
        <f>IFERROR(AND(OR(AO1:BC241,$BK242)=TRUE,IF(SEARCH(BC$1,$A242)&gt;0,TRUE,FALSE)),"")</f>
        <v/>
      </c>
      <c r="BD242" s="17" t="str">
        <f>IFERROR(AND(OR(AO1:BD241,$BK242)=TRUE,IF(SEARCH(BD$1,$A242)&gt;0,TRUE,FALSE)),"")</f>
        <v/>
      </c>
      <c r="BE242" s="17" t="str">
        <f>IFERROR(AND(OR(AO1:BE241,$BK242)=TRUE,IF(SEARCH(BE$1,$A242)&gt;0,TRUE,FALSE)),"")</f>
        <v/>
      </c>
      <c r="BF242" s="17" t="str">
        <f>IFERROR(AND(OR(AO1:BF241,$BK242)=TRUE,IF(SEARCH(BF$1,$A242)&gt;0,TRUE,FALSE)),"")</f>
        <v/>
      </c>
      <c r="BG242" s="17" t="str">
        <f>IFERROR(AND(OR(AO1:BG241,$BK242)=TRUE,IF(SEARCH(BG$1,$A242)&gt;0,TRUE,FALSE)),"")</f>
        <v/>
      </c>
      <c r="BH242" s="17" t="str">
        <f>IFERROR(AND(OR(AO1:BH241,$BK242)=TRUE,IF(SEARCH(BH$1,$A242)&gt;0,TRUE,FALSE)),"")</f>
        <v/>
      </c>
      <c r="BI242" s="17">
        <f t="shared" si="15"/>
        <v>0</v>
      </c>
      <c r="BJ242" s="17" t="b">
        <f t="shared" si="16"/>
        <v>0</v>
      </c>
      <c r="BK242" s="17" t="b">
        <f t="shared" si="17"/>
        <v>0</v>
      </c>
      <c r="BL242" s="17" t="b">
        <f t="shared" si="18"/>
        <v>0</v>
      </c>
      <c r="BM242" s="17" t="b">
        <f>IF(D242&gt;INDEX('Overview (RESPONSES REQUIRED)'!$F$60:$F$63,MATCH(E242,'Overview (RESPONSES REQUIRED)'!$B$60:$B$63,0)),FALSE,TRUE)</f>
        <v>0</v>
      </c>
      <c r="BN242" s="17" t="b">
        <f>IF(INDEX('Overview (RESPONSES REQUIRED)'!$D$60:$D$63,MATCH(E242,'Overview (RESPONSES REQUIRED)'!$B$60:$B$63,0)) = "Y", TRUE, FALSE)</f>
        <v>0</v>
      </c>
      <c r="BO242" s="17" t="str">
        <f t="shared" si="19"/>
        <v>N</v>
      </c>
    </row>
    <row r="243" spans="1:67" ht="15" x14ac:dyDescent="0.15">
      <c r="A243" s="17" t="s">
        <v>2666</v>
      </c>
      <c r="B243" s="17">
        <v>1</v>
      </c>
      <c r="C243" s="17">
        <v>2</v>
      </c>
      <c r="D243" s="17">
        <v>4</v>
      </c>
      <c r="E243" s="17" t="s">
        <v>2458</v>
      </c>
      <c r="F243" s="17" t="str">
        <f>IF('ENDC-NRCA'!S246="Y", "Y", IF('ENDC-NRCA'!S246="N", "N", 0))</f>
        <v>N</v>
      </c>
      <c r="G243" s="17" t="str">
        <f>IFERROR(AND(OR(G1:H242,$BK243)=TRUE,IF(SEARCH(G$1,$A243)&gt;0,TRUE,FALSE)),"")</f>
        <v/>
      </c>
      <c r="H243" s="17" t="b">
        <f>IFERROR(AND(OR(H1:H242,$BK243)=TRUE,IF(SEARCH(H$1,$A243)&gt;0,TRUE,FALSE)),"")</f>
        <v>0</v>
      </c>
      <c r="I243" s="17" t="str">
        <f>IFERROR(AND(OR(I1:L242,$BK243)=TRUE,IF(SEARCH(I$1,$A243)&gt;0,TRUE,FALSE)),"")</f>
        <v/>
      </c>
      <c r="J243" s="17" t="str">
        <f>IFERROR(AND(OR(J1:L242,$BK243)=TRUE,IF(SEARCH(J$1,$A243)&gt;0,TRUE,FALSE)),"")</f>
        <v/>
      </c>
      <c r="K243" s="17" t="str">
        <f>IFERROR(AND(OR(K1:L242,$BK243)=TRUE,IF(SEARCH(K$1,$A243)&gt;0,TRUE,FALSE)),"")</f>
        <v/>
      </c>
      <c r="L243" s="17" t="str">
        <f>IFERROR(AND(OR(L1:L242,$BK243)=TRUE,IF(SEARCH(L$1,$A243)&gt;0,TRUE,FALSE)),"")</f>
        <v/>
      </c>
      <c r="M243" s="17" t="str">
        <f>IFERROR(AND(OR(M1:M242,$BK243)=TRUE,IF(SEARCH(M$1,$A243)&gt;0,TRUE,FALSE)),"")</f>
        <v/>
      </c>
      <c r="N243" s="17" t="str">
        <f>IFERROR(AND(OR(N1:Q242,$BK243)=TRUE,IF(SEARCH(N$1,$A243)&gt;0,TRUE,FALSE)),"")</f>
        <v/>
      </c>
      <c r="O243" s="17" t="str">
        <f>IFERROR(AND(OR(O1:Q242,$BK243)=TRUE,IF(SEARCH(O$1,$A243)&gt;0,TRUE,FALSE)),"")</f>
        <v/>
      </c>
      <c r="P243" s="17" t="str">
        <f>IFERROR(AND(OR(P1:Q242,$BK243)=TRUE,IF(SEARCH(P$1,$A243)&gt;0,TRUE,FALSE)),"")</f>
        <v/>
      </c>
      <c r="Q243" s="17" t="str">
        <f>IFERROR(AND(OR(Q1:Q242,$BK243)=TRUE,IF(SEARCH(Q$1,$A243)&gt;0,TRUE,FALSE)),"")</f>
        <v/>
      </c>
      <c r="R243" s="17" t="b">
        <f>IFERROR(AND(OR(R1:S242,$BK243)=TRUE,IF(SEARCH(R$1,$A243)&gt;0,TRUE,FALSE)),"")</f>
        <v>0</v>
      </c>
      <c r="S243" s="17" t="str">
        <f>IFERROR(AND(OR(S1:S242,$BK243)=TRUE,IF(SEARCH(S$1,$A243)&gt;0,TRUE,FALSE)),"")</f>
        <v/>
      </c>
      <c r="T243" s="17" t="str">
        <f>IFERROR(AND(OR(T1:T242,$BK243)=TRUE,IF(SEARCH(T$1,$A243)&gt;0,TRUE,FALSE)),"")</f>
        <v/>
      </c>
      <c r="U243" s="17" t="str">
        <f>IFERROR(AND(OR(U1:V242,$BK243)=TRUE,IF(SEARCH(U$1,$A243)&gt;0,TRUE,FALSE)),"")</f>
        <v/>
      </c>
      <c r="V243" s="17" t="str">
        <f>IFERROR(AND(OR(V1:V242,$BK243)=TRUE,IF(SEARCH(V$1,$A243)&gt;0,TRUE,FALSE)),"")</f>
        <v/>
      </c>
      <c r="W243" s="17" t="str">
        <f>IFERROR(AND(OR(W1:Z242,$BK243)=TRUE,IF(SEARCH(W$1,$A243)&gt;0,TRUE,FALSE)),"")</f>
        <v/>
      </c>
      <c r="X243" s="17" t="str">
        <f>IFERROR(AND(OR(X1:Z242,$BK243)=TRUE,IF(SEARCH(X$1,$A243)&gt;0,TRUE,FALSE)),"")</f>
        <v/>
      </c>
      <c r="Y243" s="17" t="str">
        <f>IFERROR(AND(OR(Y1:Z242,$BK243)=TRUE,IF(SEARCH(Y$1,$A243)&gt;0,TRUE,FALSE)),"")</f>
        <v/>
      </c>
      <c r="Z243" s="17" t="str">
        <f>IFERROR(AND(OR(Z1:Z242,$BK243)=TRUE,IF(SEARCH(Z$1,$A243)&gt;0,TRUE,FALSE)),"")</f>
        <v/>
      </c>
      <c r="AA243" s="17" t="str">
        <f>IFERROR(AND(OR(AA1:AA242,$BK243)=TRUE,IF(SEARCH(AA$1,$A243)&gt;0,TRUE,FALSE)),"")</f>
        <v/>
      </c>
      <c r="AB243" s="17" t="str">
        <f>IFERROR(AND(OR(AB1:AE242,$BK243)=TRUE,IF(SEARCH(AB$1,$A243)&gt;0,TRUE,FALSE)),"")</f>
        <v/>
      </c>
      <c r="AC243" s="17" t="str">
        <f>IFERROR(AND(OR(AC1:AE242,$BK243)=TRUE,IF(SEARCH(AC$1,$A243)&gt;0,TRUE,FALSE)),"")</f>
        <v/>
      </c>
      <c r="AD243" s="17" t="str">
        <f>IFERROR(AND(OR(AD1:AE242,$BK243)=TRUE,IF(SEARCH(AD$1,$A243)&gt;0,TRUE,FALSE)),"")</f>
        <v/>
      </c>
      <c r="AE243" s="17" t="str">
        <f>IFERROR(AND(OR(AE1:AE242,$BK243)=TRUE,IF(SEARCH(AE$1,$A243)&gt;0,TRUE,FALSE)),"")</f>
        <v/>
      </c>
      <c r="AF243" s="17" t="b">
        <f>IFERROR(AND(OR(AF1:AG242,$BK243)=TRUE,IF(SEARCH(AF$1,$A243)&gt;0,TRUE,FALSE)),"")</f>
        <v>0</v>
      </c>
      <c r="AG243" s="17" t="str">
        <f>IFERROR(AND(OR(AG1:AG242,$BK243)=TRUE,IF(SEARCH(AG$1,$A243)&gt;0,TRUE,FALSE)),"")</f>
        <v/>
      </c>
      <c r="AH243" s="17" t="str">
        <f>IFERROR(AND(OR(AH1:AH242,$BK243)=TRUE,IF(SEARCH(AH$1,$A243)&gt;0,TRUE,FALSE)),"")</f>
        <v/>
      </c>
      <c r="AI243" s="17" t="b">
        <f>IFERROR(AND(OR(AI1:AL242,$BK243)=TRUE,IF(SEARCH(AI$1,$A243)&gt;0,TRUE,FALSE)),"")</f>
        <v>0</v>
      </c>
      <c r="AJ243" s="17" t="str">
        <f>IFERROR(AND(OR(AJ1:AL242,$BK243)=TRUE,IF(SEARCH(AJ$1,$A243)&gt;0,TRUE,FALSE)),"")</f>
        <v/>
      </c>
      <c r="AK243" s="17" t="str">
        <f>IFERROR(AND(OR(AK1:AL242,$BK243)=TRUE,IF(SEARCH(AK$1,$A243)&gt;0,TRUE,FALSE)),"")</f>
        <v/>
      </c>
      <c r="AL243" s="17" t="str">
        <f>IFERROR(AND(OR(AL1:AL242,$BK243)=TRUE,IF(SEARCH(AL$1,$A243)&gt;0,TRUE,FALSE)),"")</f>
        <v/>
      </c>
      <c r="AM243" s="17" t="str">
        <f>IFERROR(AND(OR(AM1:AO242,$BK243)=TRUE,IF(SEARCH(AM$1,$A243)&gt;0,TRUE,FALSE)),"")</f>
        <v/>
      </c>
      <c r="AN243" s="17" t="str">
        <f>IFERROR(AND(OR(AN1:AO242,$BK243)=TRUE,IF(SEARCH(AN$1,$A243)&gt;0,TRUE,FALSE)),"")</f>
        <v/>
      </c>
      <c r="AO243" s="17" t="str">
        <f>IFERROR(AND(OR(AO1:AO242,$BK243)=TRUE,IF(SEARCH(AO$1,$A243)&gt;0,TRUE,FALSE)),"")</f>
        <v/>
      </c>
      <c r="AP243" s="17" t="str">
        <f>IFERROR(AND(OR(AO1:AP242,$BK243)=TRUE,IF(SEARCH(AP$1,$A243)&gt;0,TRUE,FALSE)),"")</f>
        <v/>
      </c>
      <c r="AQ243" s="17" t="str">
        <f>IFERROR(AND(OR(AO1:AQ242,$BK243)=TRUE,IF(SEARCH(AQ$1,$A243)&gt;0,TRUE,FALSE)),"")</f>
        <v/>
      </c>
      <c r="AR243" s="17" t="str">
        <f>IFERROR(AND(OR(AO1:AR242,$BK243)=TRUE,IF(SEARCH(AR$1,$A243)&gt;0,TRUE,FALSE)),"")</f>
        <v/>
      </c>
      <c r="AS243" s="17" t="str">
        <f>IFERROR(AND(OR(AO1:AS242,$BK243)=TRUE,IF(SEARCH(AS$1,$A243)&gt;0,TRUE,FALSE)),"")</f>
        <v/>
      </c>
      <c r="AT243" s="17" t="str">
        <f>IFERROR(AND(OR(AO1:AT242,$BK243)=TRUE,IF(SEARCH(AT$1,$A243)&gt;0,TRUE,FALSE)),"")</f>
        <v/>
      </c>
      <c r="AU243" s="17" t="str">
        <f>IFERROR(AND(OR(AO1:AU242,$BK243)=TRUE,IF(SEARCH(AU$1,$A243)&gt;0,TRUE,FALSE)),"")</f>
        <v/>
      </c>
      <c r="AV243" s="17" t="str">
        <f>IFERROR(AND(OR(AO1:AV242,$BK243)=TRUE,IF(SEARCH(AV$1,$A243)&gt;0,TRUE,FALSE)),"")</f>
        <v/>
      </c>
      <c r="AW243" s="17" t="str">
        <f>IFERROR(AND(OR(AO1:AW242,$BK243)=TRUE,IF(SEARCH(AW$1,$A243)&gt;0,TRUE,FALSE)),"")</f>
        <v/>
      </c>
      <c r="AX243" s="17" t="str">
        <f>IFERROR(AND(OR(AO1:AX242,$BK243)=TRUE,IF(SEARCH(AX$1,$A243)&gt;0,TRUE,FALSE)),"")</f>
        <v/>
      </c>
      <c r="AY243" s="17" t="str">
        <f>IFERROR(AND(OR(AO1:AY242,$BK243)=TRUE,IF(SEARCH(AY$1,$A243)&gt;0,TRUE,FALSE)),"")</f>
        <v/>
      </c>
      <c r="AZ243" s="17" t="str">
        <f>IFERROR(AND(OR(AO1:AZ242,$BK243)=TRUE,IF(SEARCH(AZ$1,$A243)&gt;0,TRUE,FALSE)),"")</f>
        <v/>
      </c>
      <c r="BA243" s="17" t="str">
        <f>IFERROR(AND(OR(AO1:BA242,$BK243)=TRUE,IF(SEARCH(BA$1,$A243)&gt;0,TRUE,FALSE)),"")</f>
        <v/>
      </c>
      <c r="BB243" s="17" t="str">
        <f>IFERROR(AND(OR(AO1:BB242,$BK243)=TRUE,IF(SEARCH(BB$1,$A243)&gt;0,TRUE,FALSE)),"")</f>
        <v/>
      </c>
      <c r="BC243" s="17" t="str">
        <f>IFERROR(AND(OR(AO1:BC242,$BK243)=TRUE,IF(SEARCH(BC$1,$A243)&gt;0,TRUE,FALSE)),"")</f>
        <v/>
      </c>
      <c r="BD243" s="17" t="str">
        <f>IFERROR(AND(OR(AO1:BD242,$BK243)=TRUE,IF(SEARCH(BD$1,$A243)&gt;0,TRUE,FALSE)),"")</f>
        <v/>
      </c>
      <c r="BE243" s="17" t="str">
        <f>IFERROR(AND(OR(AO1:BE242,$BK243)=TRUE,IF(SEARCH(BE$1,$A243)&gt;0,TRUE,FALSE)),"")</f>
        <v/>
      </c>
      <c r="BF243" s="17" t="str">
        <f>IFERROR(AND(OR(AO1:BF242,$BK243)=TRUE,IF(SEARCH(BF$1,$A243)&gt;0,TRUE,FALSE)),"")</f>
        <v/>
      </c>
      <c r="BG243" s="17" t="str">
        <f>IFERROR(AND(OR(AO1:BG242,$BK243)=TRUE,IF(SEARCH(BG$1,$A243)&gt;0,TRUE,FALSE)),"")</f>
        <v/>
      </c>
      <c r="BH243" s="17" t="str">
        <f>IFERROR(AND(OR(AO1:BH242,$BK243)=TRUE,IF(SEARCH(BH$1,$A243)&gt;0,TRUE,FALSE)),"")</f>
        <v/>
      </c>
      <c r="BI243" s="17">
        <f t="shared" si="15"/>
        <v>0</v>
      </c>
      <c r="BJ243" s="17" t="b">
        <f t="shared" si="16"/>
        <v>0</v>
      </c>
      <c r="BK243" s="17" t="b">
        <f t="shared" si="17"/>
        <v>0</v>
      </c>
      <c r="BL243" s="17" t="b">
        <f t="shared" si="18"/>
        <v>0</v>
      </c>
      <c r="BM243" s="17" t="b">
        <f>IF(D243&gt;INDEX('Overview (RESPONSES REQUIRED)'!$F$60:$F$63,MATCH(E243,'Overview (RESPONSES REQUIRED)'!$B$60:$B$63,0)),FALSE,TRUE)</f>
        <v>0</v>
      </c>
      <c r="BN243" s="17" t="b">
        <f>IF(INDEX('Overview (RESPONSES REQUIRED)'!$D$60:$D$63,MATCH(E243,'Overview (RESPONSES REQUIRED)'!$B$60:$B$63,0)) = "Y", TRUE, FALSE)</f>
        <v>0</v>
      </c>
      <c r="BO243" s="17" t="str">
        <f t="shared" si="19"/>
        <v>N</v>
      </c>
    </row>
    <row r="244" spans="1:67" ht="15" x14ac:dyDescent="0.15">
      <c r="A244" s="17" t="s">
        <v>2667</v>
      </c>
      <c r="B244" s="17">
        <v>1</v>
      </c>
      <c r="C244" s="17">
        <v>2</v>
      </c>
      <c r="D244" s="17">
        <v>4</v>
      </c>
      <c r="E244" s="17" t="s">
        <v>2458</v>
      </c>
      <c r="F244" s="17" t="str">
        <f>IF('ENDC-NRCA'!S247="Y", "Y", IF('ENDC-NRCA'!S247="N", "N", 0))</f>
        <v>N</v>
      </c>
      <c r="G244" s="17" t="str">
        <f>IFERROR(AND(OR(G1:H243,$BK244)=TRUE,IF(SEARCH(G$1,$A244)&gt;0,TRUE,FALSE)),"")</f>
        <v/>
      </c>
      <c r="H244" s="17" t="str">
        <f>IFERROR(AND(OR(H1:H243,$BK244)=TRUE,IF(SEARCH(H$1,$A244)&gt;0,TRUE,FALSE)),"")</f>
        <v/>
      </c>
      <c r="I244" s="17" t="str">
        <f>IFERROR(AND(OR(I1:L243,$BK244)=TRUE,IF(SEARCH(I$1,$A244)&gt;0,TRUE,FALSE)),"")</f>
        <v/>
      </c>
      <c r="J244" s="17" t="b">
        <f>IFERROR(AND(OR(J1:L243,$BK244)=TRUE,IF(SEARCH(J$1,$A244)&gt;0,TRUE,FALSE)),"")</f>
        <v>0</v>
      </c>
      <c r="K244" s="17" t="str">
        <f>IFERROR(AND(OR(K1:L243,$BK244)=TRUE,IF(SEARCH(K$1,$A244)&gt;0,TRUE,FALSE)),"")</f>
        <v/>
      </c>
      <c r="L244" s="17" t="str">
        <f>IFERROR(AND(OR(L1:L243,$BK244)=TRUE,IF(SEARCH(L$1,$A244)&gt;0,TRUE,FALSE)),"")</f>
        <v/>
      </c>
      <c r="M244" s="17" t="str">
        <f>IFERROR(AND(OR(M1:M243,$BK244)=TRUE,IF(SEARCH(M$1,$A244)&gt;0,TRUE,FALSE)),"")</f>
        <v/>
      </c>
      <c r="N244" s="17" t="str">
        <f>IFERROR(AND(OR(N1:Q243,$BK244)=TRUE,IF(SEARCH(N$1,$A244)&gt;0,TRUE,FALSE)),"")</f>
        <v/>
      </c>
      <c r="O244" s="17" t="str">
        <f>IFERROR(AND(OR(O1:Q243,$BK244)=TRUE,IF(SEARCH(O$1,$A244)&gt;0,TRUE,FALSE)),"")</f>
        <v/>
      </c>
      <c r="P244" s="17" t="str">
        <f>IFERROR(AND(OR(P1:Q243,$BK244)=TRUE,IF(SEARCH(P$1,$A244)&gt;0,TRUE,FALSE)),"")</f>
        <v/>
      </c>
      <c r="Q244" s="17" t="str">
        <f>IFERROR(AND(OR(Q1:Q243,$BK244)=TRUE,IF(SEARCH(Q$1,$A244)&gt;0,TRUE,FALSE)),"")</f>
        <v/>
      </c>
      <c r="R244" s="17" t="b">
        <f>IFERROR(AND(OR(R1:S243,$BK244)=TRUE,IF(SEARCH(R$1,$A244)&gt;0,TRUE,FALSE)),"")</f>
        <v>0</v>
      </c>
      <c r="S244" s="17" t="str">
        <f>IFERROR(AND(OR(S1:S243,$BK244)=TRUE,IF(SEARCH(S$1,$A244)&gt;0,TRUE,FALSE)),"")</f>
        <v/>
      </c>
      <c r="T244" s="17" t="str">
        <f>IFERROR(AND(OR(T1:T243,$BK244)=TRUE,IF(SEARCH(T$1,$A244)&gt;0,TRUE,FALSE)),"")</f>
        <v/>
      </c>
      <c r="U244" s="17" t="str">
        <f>IFERROR(AND(OR(U1:V243,$BK244)=TRUE,IF(SEARCH(U$1,$A244)&gt;0,TRUE,FALSE)),"")</f>
        <v/>
      </c>
      <c r="V244" s="17" t="str">
        <f>IFERROR(AND(OR(V1:V243,$BK244)=TRUE,IF(SEARCH(V$1,$A244)&gt;0,TRUE,FALSE)),"")</f>
        <v/>
      </c>
      <c r="W244" s="17" t="str">
        <f>IFERROR(AND(OR(W1:Z243,$BK244)=TRUE,IF(SEARCH(W$1,$A244)&gt;0,TRUE,FALSE)),"")</f>
        <v/>
      </c>
      <c r="X244" s="17" t="str">
        <f>IFERROR(AND(OR(X1:Z243,$BK244)=TRUE,IF(SEARCH(X$1,$A244)&gt;0,TRUE,FALSE)),"")</f>
        <v/>
      </c>
      <c r="Y244" s="17" t="str">
        <f>IFERROR(AND(OR(Y1:Z243,$BK244)=TRUE,IF(SEARCH(Y$1,$A244)&gt;0,TRUE,FALSE)),"")</f>
        <v/>
      </c>
      <c r="Z244" s="17" t="str">
        <f>IFERROR(AND(OR(Z1:Z243,$BK244)=TRUE,IF(SEARCH(Z$1,$A244)&gt;0,TRUE,FALSE)),"")</f>
        <v/>
      </c>
      <c r="AA244" s="17" t="str">
        <f>IFERROR(AND(OR(AA1:AA243,$BK244)=TRUE,IF(SEARCH(AA$1,$A244)&gt;0,TRUE,FALSE)),"")</f>
        <v/>
      </c>
      <c r="AB244" s="17" t="str">
        <f>IFERROR(AND(OR(AB1:AE243,$BK244)=TRUE,IF(SEARCH(AB$1,$A244)&gt;0,TRUE,FALSE)),"")</f>
        <v/>
      </c>
      <c r="AC244" s="17" t="str">
        <f>IFERROR(AND(OR(AC1:AE243,$BK244)=TRUE,IF(SEARCH(AC$1,$A244)&gt;0,TRUE,FALSE)),"")</f>
        <v/>
      </c>
      <c r="AD244" s="17" t="str">
        <f>IFERROR(AND(OR(AD1:AE243,$BK244)=TRUE,IF(SEARCH(AD$1,$A244)&gt;0,TRUE,FALSE)),"")</f>
        <v/>
      </c>
      <c r="AE244" s="17" t="str">
        <f>IFERROR(AND(OR(AE1:AE243,$BK244)=TRUE,IF(SEARCH(AE$1,$A244)&gt;0,TRUE,FALSE)),"")</f>
        <v/>
      </c>
      <c r="AF244" s="17" t="b">
        <f>IFERROR(AND(OR(AF1:AG243,$BK244)=TRUE,IF(SEARCH(AF$1,$A244)&gt;0,TRUE,FALSE)),"")</f>
        <v>0</v>
      </c>
      <c r="AG244" s="17" t="str">
        <f>IFERROR(AND(OR(AG1:AG243,$BK244)=TRUE,IF(SEARCH(AG$1,$A244)&gt;0,TRUE,FALSE)),"")</f>
        <v/>
      </c>
      <c r="AH244" s="17" t="str">
        <f>IFERROR(AND(OR(AH1:AH243,$BK244)=TRUE,IF(SEARCH(AH$1,$A244)&gt;0,TRUE,FALSE)),"")</f>
        <v/>
      </c>
      <c r="AI244" s="17" t="b">
        <f>IFERROR(AND(OR(AI1:AL243,$BK244)=TRUE,IF(SEARCH(AI$1,$A244)&gt;0,TRUE,FALSE)),"")</f>
        <v>0</v>
      </c>
      <c r="AJ244" s="17" t="str">
        <f>IFERROR(AND(OR(AJ1:AL243,$BK244)=TRUE,IF(SEARCH(AJ$1,$A244)&gt;0,TRUE,FALSE)),"")</f>
        <v/>
      </c>
      <c r="AK244" s="17" t="str">
        <f>IFERROR(AND(OR(AK1:AL243,$BK244)=TRUE,IF(SEARCH(AK$1,$A244)&gt;0,TRUE,FALSE)),"")</f>
        <v/>
      </c>
      <c r="AL244" s="17" t="str">
        <f>IFERROR(AND(OR(AL1:AL243,$BK244)=TRUE,IF(SEARCH(AL$1,$A244)&gt;0,TRUE,FALSE)),"")</f>
        <v/>
      </c>
      <c r="AM244" s="17" t="str">
        <f>IFERROR(AND(OR(AM1:AO243,$BK244)=TRUE,IF(SEARCH(AM$1,$A244)&gt;0,TRUE,FALSE)),"")</f>
        <v/>
      </c>
      <c r="AN244" s="17" t="str">
        <f>IFERROR(AND(OR(AN1:AO243,$BK244)=TRUE,IF(SEARCH(AN$1,$A244)&gt;0,TRUE,FALSE)),"")</f>
        <v/>
      </c>
      <c r="AO244" s="17" t="str">
        <f>IFERROR(AND(OR(AO1:AO243,$BK244)=TRUE,IF(SEARCH(AO$1,$A244)&gt;0,TRUE,FALSE)),"")</f>
        <v/>
      </c>
      <c r="AP244" s="17" t="str">
        <f>IFERROR(AND(OR(AO1:AP243,$BK244)=TRUE,IF(SEARCH(AP$1,$A244)&gt;0,TRUE,FALSE)),"")</f>
        <v/>
      </c>
      <c r="AQ244" s="17" t="str">
        <f>IFERROR(AND(OR(AO1:AQ243,$BK244)=TRUE,IF(SEARCH(AQ$1,$A244)&gt;0,TRUE,FALSE)),"")</f>
        <v/>
      </c>
      <c r="AR244" s="17" t="str">
        <f>IFERROR(AND(OR(AO1:AR243,$BK244)=TRUE,IF(SEARCH(AR$1,$A244)&gt;0,TRUE,FALSE)),"")</f>
        <v/>
      </c>
      <c r="AS244" s="17" t="str">
        <f>IFERROR(AND(OR(AO1:AS243,$BK244)=TRUE,IF(SEARCH(AS$1,$A244)&gt;0,TRUE,FALSE)),"")</f>
        <v/>
      </c>
      <c r="AT244" s="17" t="str">
        <f>IFERROR(AND(OR(AO1:AT243,$BK244)=TRUE,IF(SEARCH(AT$1,$A244)&gt;0,TRUE,FALSE)),"")</f>
        <v/>
      </c>
      <c r="AU244" s="17" t="str">
        <f>IFERROR(AND(OR(AO1:AU243,$BK244)=TRUE,IF(SEARCH(AU$1,$A244)&gt;0,TRUE,FALSE)),"")</f>
        <v/>
      </c>
      <c r="AV244" s="17" t="str">
        <f>IFERROR(AND(OR(AO1:AV243,$BK244)=TRUE,IF(SEARCH(AV$1,$A244)&gt;0,TRUE,FALSE)),"")</f>
        <v/>
      </c>
      <c r="AW244" s="17" t="str">
        <f>IFERROR(AND(OR(AO1:AW243,$BK244)=TRUE,IF(SEARCH(AW$1,$A244)&gt;0,TRUE,FALSE)),"")</f>
        <v/>
      </c>
      <c r="AX244" s="17" t="str">
        <f>IFERROR(AND(OR(AO1:AX243,$BK244)=TRUE,IF(SEARCH(AX$1,$A244)&gt;0,TRUE,FALSE)),"")</f>
        <v/>
      </c>
      <c r="AY244" s="17" t="str">
        <f>IFERROR(AND(OR(AO1:AY243,$BK244)=TRUE,IF(SEARCH(AY$1,$A244)&gt;0,TRUE,FALSE)),"")</f>
        <v/>
      </c>
      <c r="AZ244" s="17" t="str">
        <f>IFERROR(AND(OR(AO1:AZ243,$BK244)=TRUE,IF(SEARCH(AZ$1,$A244)&gt;0,TRUE,FALSE)),"")</f>
        <v/>
      </c>
      <c r="BA244" s="17" t="str">
        <f>IFERROR(AND(OR(AO1:BA243,$BK244)=TRUE,IF(SEARCH(BA$1,$A244)&gt;0,TRUE,FALSE)),"")</f>
        <v/>
      </c>
      <c r="BB244" s="17" t="str">
        <f>IFERROR(AND(OR(AO1:BB243,$BK244)=TRUE,IF(SEARCH(BB$1,$A244)&gt;0,TRUE,FALSE)),"")</f>
        <v/>
      </c>
      <c r="BC244" s="17" t="str">
        <f>IFERROR(AND(OR(AO1:BC243,$BK244)=TRUE,IF(SEARCH(BC$1,$A244)&gt;0,TRUE,FALSE)),"")</f>
        <v/>
      </c>
      <c r="BD244" s="17" t="str">
        <f>IFERROR(AND(OR(AO1:BD243,$BK244)=TRUE,IF(SEARCH(BD$1,$A244)&gt;0,TRUE,FALSE)),"")</f>
        <v/>
      </c>
      <c r="BE244" s="17" t="str">
        <f>IFERROR(AND(OR(AO1:BE243,$BK244)=TRUE,IF(SEARCH(BE$1,$A244)&gt;0,TRUE,FALSE)),"")</f>
        <v/>
      </c>
      <c r="BF244" s="17" t="str">
        <f>IFERROR(AND(OR(AO1:BF243,$BK244)=TRUE,IF(SEARCH(BF$1,$A244)&gt;0,TRUE,FALSE)),"")</f>
        <v/>
      </c>
      <c r="BG244" s="17" t="str">
        <f>IFERROR(AND(OR(AO1:BG243,$BK244)=TRUE,IF(SEARCH(BG$1,$A244)&gt;0,TRUE,FALSE)),"")</f>
        <v/>
      </c>
      <c r="BH244" s="17" t="str">
        <f>IFERROR(AND(OR(AO1:BH243,$BK244)=TRUE,IF(SEARCH(BH$1,$A244)&gt;0,TRUE,FALSE)),"")</f>
        <v/>
      </c>
      <c r="BI244" s="17">
        <f t="shared" si="15"/>
        <v>0</v>
      </c>
      <c r="BJ244" s="17" t="b">
        <f t="shared" si="16"/>
        <v>0</v>
      </c>
      <c r="BK244" s="17" t="b">
        <f t="shared" si="17"/>
        <v>0</v>
      </c>
      <c r="BL244" s="17" t="b">
        <f t="shared" si="18"/>
        <v>0</v>
      </c>
      <c r="BM244" s="17" t="b">
        <f>IF(D244&gt;INDEX('Overview (RESPONSES REQUIRED)'!$F$60:$F$63,MATCH(E244,'Overview (RESPONSES REQUIRED)'!$B$60:$B$63,0)),FALSE,TRUE)</f>
        <v>0</v>
      </c>
      <c r="BN244" s="17" t="b">
        <f>IF(INDEX('Overview (RESPONSES REQUIRED)'!$D$60:$D$63,MATCH(E244,'Overview (RESPONSES REQUIRED)'!$B$60:$B$63,0)) = "Y", TRUE, FALSE)</f>
        <v>0</v>
      </c>
      <c r="BO244" s="17" t="str">
        <f t="shared" si="19"/>
        <v>N</v>
      </c>
    </row>
    <row r="245" spans="1:67" ht="15" x14ac:dyDescent="0.15">
      <c r="A245" s="17" t="s">
        <v>2668</v>
      </c>
      <c r="B245" s="17">
        <v>1</v>
      </c>
      <c r="C245" s="17">
        <v>2</v>
      </c>
      <c r="D245" s="17">
        <v>4</v>
      </c>
      <c r="E245" s="17" t="s">
        <v>2458</v>
      </c>
      <c r="F245" s="17" t="str">
        <f>IF('ENDC-NRCA'!S248="Y", "Y", IF('ENDC-NRCA'!S248="N", "N", 0))</f>
        <v>N</v>
      </c>
      <c r="G245" s="17" t="str">
        <f>IFERROR(AND(OR(G1:H244,$BK245)=TRUE,IF(SEARCH(G$1,$A245)&gt;0,TRUE,FALSE)),"")</f>
        <v/>
      </c>
      <c r="H245" s="17" t="str">
        <f>IFERROR(AND(OR(H1:H244,$BK245)=TRUE,IF(SEARCH(H$1,$A245)&gt;0,TRUE,FALSE)),"")</f>
        <v/>
      </c>
      <c r="I245" s="17" t="str">
        <f>IFERROR(AND(OR(I1:L244,$BK245)=TRUE,IF(SEARCH(I$1,$A245)&gt;0,TRUE,FALSE)),"")</f>
        <v/>
      </c>
      <c r="J245" s="17" t="str">
        <f>IFERROR(AND(OR(J1:L244,$BK245)=TRUE,IF(SEARCH(J$1,$A245)&gt;0,TRUE,FALSE)),"")</f>
        <v/>
      </c>
      <c r="K245" s="17" t="str">
        <f>IFERROR(AND(OR(K1:L244,$BK245)=TRUE,IF(SEARCH(K$1,$A245)&gt;0,TRUE,FALSE)),"")</f>
        <v/>
      </c>
      <c r="L245" s="17" t="str">
        <f>IFERROR(AND(OR(L1:L244,$BK245)=TRUE,IF(SEARCH(L$1,$A245)&gt;0,TRUE,FALSE)),"")</f>
        <v/>
      </c>
      <c r="M245" s="17" t="str">
        <f>IFERROR(AND(OR(M1:M244,$BK245)=TRUE,IF(SEARCH(M$1,$A245)&gt;0,TRUE,FALSE)),"")</f>
        <v/>
      </c>
      <c r="N245" s="17" t="str">
        <f>IFERROR(AND(OR(N1:Q244,$BK245)=TRUE,IF(SEARCH(N$1,$A245)&gt;0,TRUE,FALSE)),"")</f>
        <v/>
      </c>
      <c r="O245" s="17" t="b">
        <f>IFERROR(AND(OR(O1:Q244,$BK245)=TRUE,IF(SEARCH(O$1,$A245)&gt;0,TRUE,FALSE)),"")</f>
        <v>0</v>
      </c>
      <c r="P245" s="17" t="str">
        <f>IFERROR(AND(OR(P1:Q244,$BK245)=TRUE,IF(SEARCH(P$1,$A245)&gt;0,TRUE,FALSE)),"")</f>
        <v/>
      </c>
      <c r="Q245" s="17" t="str">
        <f>IFERROR(AND(OR(Q1:Q244,$BK245)=TRUE,IF(SEARCH(Q$1,$A245)&gt;0,TRUE,FALSE)),"")</f>
        <v/>
      </c>
      <c r="R245" s="17" t="b">
        <f>IFERROR(AND(OR(R1:S244,$BK245)=TRUE,IF(SEARCH(R$1,$A245)&gt;0,TRUE,FALSE)),"")</f>
        <v>0</v>
      </c>
      <c r="S245" s="17" t="str">
        <f>IFERROR(AND(OR(S1:S244,$BK245)=TRUE,IF(SEARCH(S$1,$A245)&gt;0,TRUE,FALSE)),"")</f>
        <v/>
      </c>
      <c r="T245" s="17" t="str">
        <f>IFERROR(AND(OR(T1:T244,$BK245)=TRUE,IF(SEARCH(T$1,$A245)&gt;0,TRUE,FALSE)),"")</f>
        <v/>
      </c>
      <c r="U245" s="17" t="str">
        <f>IFERROR(AND(OR(U1:V244,$BK245)=TRUE,IF(SEARCH(U$1,$A245)&gt;0,TRUE,FALSE)),"")</f>
        <v/>
      </c>
      <c r="V245" s="17" t="str">
        <f>IFERROR(AND(OR(V1:V244,$BK245)=TRUE,IF(SEARCH(V$1,$A245)&gt;0,TRUE,FALSE)),"")</f>
        <v/>
      </c>
      <c r="W245" s="17" t="str">
        <f>IFERROR(AND(OR(W1:Z244,$BK245)=TRUE,IF(SEARCH(W$1,$A245)&gt;0,TRUE,FALSE)),"")</f>
        <v/>
      </c>
      <c r="X245" s="17" t="str">
        <f>IFERROR(AND(OR(X1:Z244,$BK245)=TRUE,IF(SEARCH(X$1,$A245)&gt;0,TRUE,FALSE)),"")</f>
        <v/>
      </c>
      <c r="Y245" s="17" t="str">
        <f>IFERROR(AND(OR(Y1:Z244,$BK245)=TRUE,IF(SEARCH(Y$1,$A245)&gt;0,TRUE,FALSE)),"")</f>
        <v/>
      </c>
      <c r="Z245" s="17" t="str">
        <f>IFERROR(AND(OR(Z1:Z244,$BK245)=TRUE,IF(SEARCH(Z$1,$A245)&gt;0,TRUE,FALSE)),"")</f>
        <v/>
      </c>
      <c r="AA245" s="17" t="str">
        <f>IFERROR(AND(OR(AA1:AA244,$BK245)=TRUE,IF(SEARCH(AA$1,$A245)&gt;0,TRUE,FALSE)),"")</f>
        <v/>
      </c>
      <c r="AB245" s="17" t="str">
        <f>IFERROR(AND(OR(AB1:AE244,$BK245)=TRUE,IF(SEARCH(AB$1,$A245)&gt;0,TRUE,FALSE)),"")</f>
        <v/>
      </c>
      <c r="AC245" s="17" t="str">
        <f>IFERROR(AND(OR(AC1:AE244,$BK245)=TRUE,IF(SEARCH(AC$1,$A245)&gt;0,TRUE,FALSE)),"")</f>
        <v/>
      </c>
      <c r="AD245" s="17" t="str">
        <f>IFERROR(AND(OR(AD1:AE244,$BK245)=TRUE,IF(SEARCH(AD$1,$A245)&gt;0,TRUE,FALSE)),"")</f>
        <v/>
      </c>
      <c r="AE245" s="17" t="str">
        <f>IFERROR(AND(OR(AE1:AE244,$BK245)=TRUE,IF(SEARCH(AE$1,$A245)&gt;0,TRUE,FALSE)),"")</f>
        <v/>
      </c>
      <c r="AF245" s="17" t="b">
        <f>IFERROR(AND(OR(AF1:AG244,$BK245)=TRUE,IF(SEARCH(AF$1,$A245)&gt;0,TRUE,FALSE)),"")</f>
        <v>0</v>
      </c>
      <c r="AG245" s="17" t="str">
        <f>IFERROR(AND(OR(AG1:AG244,$BK245)=TRUE,IF(SEARCH(AG$1,$A245)&gt;0,TRUE,FALSE)),"")</f>
        <v/>
      </c>
      <c r="AH245" s="17" t="str">
        <f>IFERROR(AND(OR(AH1:AH244,$BK245)=TRUE,IF(SEARCH(AH$1,$A245)&gt;0,TRUE,FALSE)),"")</f>
        <v/>
      </c>
      <c r="AI245" s="17" t="b">
        <f>IFERROR(AND(OR(AI1:AL244,$BK245)=TRUE,IF(SEARCH(AI$1,$A245)&gt;0,TRUE,FALSE)),"")</f>
        <v>0</v>
      </c>
      <c r="AJ245" s="17" t="str">
        <f>IFERROR(AND(OR(AJ1:AL244,$BK245)=TRUE,IF(SEARCH(AJ$1,$A245)&gt;0,TRUE,FALSE)),"")</f>
        <v/>
      </c>
      <c r="AK245" s="17" t="str">
        <f>IFERROR(AND(OR(AK1:AL244,$BK245)=TRUE,IF(SEARCH(AK$1,$A245)&gt;0,TRUE,FALSE)),"")</f>
        <v/>
      </c>
      <c r="AL245" s="17" t="str">
        <f>IFERROR(AND(OR(AL1:AL244,$BK245)=TRUE,IF(SEARCH(AL$1,$A245)&gt;0,TRUE,FALSE)),"")</f>
        <v/>
      </c>
      <c r="AM245" s="17" t="str">
        <f>IFERROR(AND(OR(AM1:AO244,$BK245)=TRUE,IF(SEARCH(AM$1,$A245)&gt;0,TRUE,FALSE)),"")</f>
        <v/>
      </c>
      <c r="AN245" s="17" t="str">
        <f>IFERROR(AND(OR(AN1:AO244,$BK245)=TRUE,IF(SEARCH(AN$1,$A245)&gt;0,TRUE,FALSE)),"")</f>
        <v/>
      </c>
      <c r="AO245" s="17" t="str">
        <f>IFERROR(AND(OR(AO1:AO244,$BK245)=TRUE,IF(SEARCH(AO$1,$A245)&gt;0,TRUE,FALSE)),"")</f>
        <v/>
      </c>
      <c r="AP245" s="17" t="str">
        <f>IFERROR(AND(OR(AO1:AP244,$BK245)=TRUE,IF(SEARCH(AP$1,$A245)&gt;0,TRUE,FALSE)),"")</f>
        <v/>
      </c>
      <c r="AQ245" s="17" t="str">
        <f>IFERROR(AND(OR(AO1:AQ244,$BK245)=TRUE,IF(SEARCH(AQ$1,$A245)&gt;0,TRUE,FALSE)),"")</f>
        <v/>
      </c>
      <c r="AR245" s="17" t="str">
        <f>IFERROR(AND(OR(AO1:AR244,$BK245)=TRUE,IF(SEARCH(AR$1,$A245)&gt;0,TRUE,FALSE)),"")</f>
        <v/>
      </c>
      <c r="AS245" s="17" t="str">
        <f>IFERROR(AND(OR(AO1:AS244,$BK245)=TRUE,IF(SEARCH(AS$1,$A245)&gt;0,TRUE,FALSE)),"")</f>
        <v/>
      </c>
      <c r="AT245" s="17" t="str">
        <f>IFERROR(AND(OR(AO1:AT244,$BK245)=TRUE,IF(SEARCH(AT$1,$A245)&gt;0,TRUE,FALSE)),"")</f>
        <v/>
      </c>
      <c r="AU245" s="17" t="str">
        <f>IFERROR(AND(OR(AO1:AU244,$BK245)=TRUE,IF(SEARCH(AU$1,$A245)&gt;0,TRUE,FALSE)),"")</f>
        <v/>
      </c>
      <c r="AV245" s="17" t="str">
        <f>IFERROR(AND(OR(AO1:AV244,$BK245)=TRUE,IF(SEARCH(AV$1,$A245)&gt;0,TRUE,FALSE)),"")</f>
        <v/>
      </c>
      <c r="AW245" s="17" t="str">
        <f>IFERROR(AND(OR(AO1:AW244,$BK245)=TRUE,IF(SEARCH(AW$1,$A245)&gt;0,TRUE,FALSE)),"")</f>
        <v/>
      </c>
      <c r="AX245" s="17" t="str">
        <f>IFERROR(AND(OR(AO1:AX244,$BK245)=TRUE,IF(SEARCH(AX$1,$A245)&gt;0,TRUE,FALSE)),"")</f>
        <v/>
      </c>
      <c r="AY245" s="17" t="str">
        <f>IFERROR(AND(OR(AO1:AY244,$BK245)=TRUE,IF(SEARCH(AY$1,$A245)&gt;0,TRUE,FALSE)),"")</f>
        <v/>
      </c>
      <c r="AZ245" s="17" t="str">
        <f>IFERROR(AND(OR(AO1:AZ244,$BK245)=TRUE,IF(SEARCH(AZ$1,$A245)&gt;0,TRUE,FALSE)),"")</f>
        <v/>
      </c>
      <c r="BA245" s="17" t="str">
        <f>IFERROR(AND(OR(AO1:BA244,$BK245)=TRUE,IF(SEARCH(BA$1,$A245)&gt;0,TRUE,FALSE)),"")</f>
        <v/>
      </c>
      <c r="BB245" s="17" t="str">
        <f>IFERROR(AND(OR(AO1:BB244,$BK245)=TRUE,IF(SEARCH(BB$1,$A245)&gt;0,TRUE,FALSE)),"")</f>
        <v/>
      </c>
      <c r="BC245" s="17" t="str">
        <f>IFERROR(AND(OR(AO1:BC244,$BK245)=TRUE,IF(SEARCH(BC$1,$A245)&gt;0,TRUE,FALSE)),"")</f>
        <v/>
      </c>
      <c r="BD245" s="17" t="str">
        <f>IFERROR(AND(OR(AO1:BD244,$BK245)=TRUE,IF(SEARCH(BD$1,$A245)&gt;0,TRUE,FALSE)),"")</f>
        <v/>
      </c>
      <c r="BE245" s="17" t="str">
        <f>IFERROR(AND(OR(AO1:BE244,$BK245)=TRUE,IF(SEARCH(BE$1,$A245)&gt;0,TRUE,FALSE)),"")</f>
        <v/>
      </c>
      <c r="BF245" s="17" t="str">
        <f>IFERROR(AND(OR(AO1:BF244,$BK245)=TRUE,IF(SEARCH(BF$1,$A245)&gt;0,TRUE,FALSE)),"")</f>
        <v/>
      </c>
      <c r="BG245" s="17" t="str">
        <f>IFERROR(AND(OR(AO1:BG244,$BK245)=TRUE,IF(SEARCH(BG$1,$A245)&gt;0,TRUE,FALSE)),"")</f>
        <v/>
      </c>
      <c r="BH245" s="17" t="str">
        <f>IFERROR(AND(OR(AO1:BH244,$BK245)=TRUE,IF(SEARCH(BH$1,$A245)&gt;0,TRUE,FALSE)),"")</f>
        <v/>
      </c>
      <c r="BI245" s="17">
        <f t="shared" si="15"/>
        <v>0</v>
      </c>
      <c r="BJ245" s="17" t="b">
        <f t="shared" si="16"/>
        <v>0</v>
      </c>
      <c r="BK245" s="17" t="b">
        <f t="shared" si="17"/>
        <v>0</v>
      </c>
      <c r="BL245" s="17" t="b">
        <f t="shared" si="18"/>
        <v>0</v>
      </c>
      <c r="BM245" s="17" t="b">
        <f>IF(D245&gt;INDEX('Overview (RESPONSES REQUIRED)'!$F$60:$F$63,MATCH(E245,'Overview (RESPONSES REQUIRED)'!$B$60:$B$63,0)),FALSE,TRUE)</f>
        <v>0</v>
      </c>
      <c r="BN245" s="17" t="b">
        <f>IF(INDEX('Overview (RESPONSES REQUIRED)'!$D$60:$D$63,MATCH(E245,'Overview (RESPONSES REQUIRED)'!$B$60:$B$63,0)) = "Y", TRUE, FALSE)</f>
        <v>0</v>
      </c>
      <c r="BO245" s="17" t="str">
        <f t="shared" si="19"/>
        <v>N</v>
      </c>
    </row>
    <row r="246" spans="1:67" ht="15" x14ac:dyDescent="0.15">
      <c r="A246" s="17" t="s">
        <v>2669</v>
      </c>
      <c r="B246" s="17">
        <v>1</v>
      </c>
      <c r="C246" s="17">
        <v>2</v>
      </c>
      <c r="D246" s="17">
        <v>2</v>
      </c>
      <c r="E246" s="17" t="s">
        <v>2424</v>
      </c>
      <c r="F246" s="17" t="str">
        <f>IF('ENDC-NRCA'!S249="Y", "Y", IF('ENDC-NRCA'!S249="N", "N", 0))</f>
        <v>N</v>
      </c>
      <c r="G246" s="17" t="str">
        <f>IFERROR(AND(OR(G1:H245,$BK246)=TRUE,IF(SEARCH(G$1,$A246)&gt;0,TRUE,FALSE)),"")</f>
        <v/>
      </c>
      <c r="H246" s="17" t="str">
        <f>IFERROR(AND(OR(H1:H245,$BK246)=TRUE,IF(SEARCH(H$1,$A246)&gt;0,TRUE,FALSE)),"")</f>
        <v/>
      </c>
      <c r="I246" s="17" t="str">
        <f>IFERROR(AND(OR(I1:L245,$BK246)=TRUE,IF(SEARCH(I$1,$A246)&gt;0,TRUE,FALSE)),"")</f>
        <v/>
      </c>
      <c r="J246" s="17" t="str">
        <f>IFERROR(AND(OR(J1:L245,$BK246)=TRUE,IF(SEARCH(J$1,$A246)&gt;0,TRUE,FALSE)),"")</f>
        <v/>
      </c>
      <c r="K246" s="17" t="str">
        <f>IFERROR(AND(OR(K1:L245,$BK246)=TRUE,IF(SEARCH(K$1,$A246)&gt;0,TRUE,FALSE)),"")</f>
        <v/>
      </c>
      <c r="L246" s="17" t="str">
        <f>IFERROR(AND(OR(L1:L245,$BK246)=TRUE,IF(SEARCH(L$1,$A246)&gt;0,TRUE,FALSE)),"")</f>
        <v/>
      </c>
      <c r="M246" s="17" t="b">
        <f>IFERROR(AND(OR(M1:M245,$BK246)=TRUE,IF(SEARCH(M$1,$A246)&gt;0,TRUE,FALSE)),"")</f>
        <v>0</v>
      </c>
      <c r="N246" s="17" t="str">
        <f>IFERROR(AND(OR(N1:Q245,$BK246)=TRUE,IF(SEARCH(N$1,$A246)&gt;0,TRUE,FALSE)),"")</f>
        <v/>
      </c>
      <c r="O246" s="17" t="str">
        <f>IFERROR(AND(OR(O1:Q245,$BK246)=TRUE,IF(SEARCH(O$1,$A246)&gt;0,TRUE,FALSE)),"")</f>
        <v/>
      </c>
      <c r="P246" s="17" t="str">
        <f>IFERROR(AND(OR(P1:Q245,$BK246)=TRUE,IF(SEARCH(P$1,$A246)&gt;0,TRUE,FALSE)),"")</f>
        <v/>
      </c>
      <c r="Q246" s="17" t="str">
        <f>IFERROR(AND(OR(Q1:Q245,$BK246)=TRUE,IF(SEARCH(Q$1,$A246)&gt;0,TRUE,FALSE)),"")</f>
        <v/>
      </c>
      <c r="R246" s="17" t="str">
        <f>IFERROR(AND(OR(R1:S245,$BK246)=TRUE,IF(SEARCH(R$1,$A246)&gt;0,TRUE,FALSE)),"")</f>
        <v/>
      </c>
      <c r="S246" s="17" t="str">
        <f>IFERROR(AND(OR(S1:S245,$BK246)=TRUE,IF(SEARCH(S$1,$A246)&gt;0,TRUE,FALSE)),"")</f>
        <v/>
      </c>
      <c r="T246" s="17" t="b">
        <f>IFERROR(AND(OR(T1:T245,$BK246)=TRUE,IF(SEARCH(T$1,$A246)&gt;0,TRUE,FALSE)),"")</f>
        <v>0</v>
      </c>
      <c r="U246" s="17" t="str">
        <f>IFERROR(AND(OR(U1:V245,$BK246)=TRUE,IF(SEARCH(U$1,$A246)&gt;0,TRUE,FALSE)),"")</f>
        <v/>
      </c>
      <c r="V246" s="17" t="str">
        <f>IFERROR(AND(OR(V1:V245,$BK246)=TRUE,IF(SEARCH(V$1,$A246)&gt;0,TRUE,FALSE)),"")</f>
        <v/>
      </c>
      <c r="W246" s="17" t="str">
        <f>IFERROR(AND(OR(W1:Z245,$BK246)=TRUE,IF(SEARCH(W$1,$A246)&gt;0,TRUE,FALSE)),"")</f>
        <v/>
      </c>
      <c r="X246" s="17" t="str">
        <f>IFERROR(AND(OR(X1:Z245,$BK246)=TRUE,IF(SEARCH(X$1,$A246)&gt;0,TRUE,FALSE)),"")</f>
        <v/>
      </c>
      <c r="Y246" s="17" t="str">
        <f>IFERROR(AND(OR(Y1:Z245,$BK246)=TRUE,IF(SEARCH(Y$1,$A246)&gt;0,TRUE,FALSE)),"")</f>
        <v/>
      </c>
      <c r="Z246" s="17" t="str">
        <f>IFERROR(AND(OR(Z1:Z245,$BK246)=TRUE,IF(SEARCH(Z$1,$A246)&gt;0,TRUE,FALSE)),"")</f>
        <v/>
      </c>
      <c r="AA246" s="17" t="b">
        <f>IFERROR(AND(OR(AA1:AA245,$BK246)=TRUE,IF(SEARCH(AA$1,$A246)&gt;0,TRUE,FALSE)),"")</f>
        <v>0</v>
      </c>
      <c r="AB246" s="17" t="str">
        <f>IFERROR(AND(OR(AB1:AE245,$BK246)=TRUE,IF(SEARCH(AB$1,$A246)&gt;0,TRUE,FALSE)),"")</f>
        <v/>
      </c>
      <c r="AC246" s="17" t="str">
        <f>IFERROR(AND(OR(AC1:AE245,$BK246)=TRUE,IF(SEARCH(AC$1,$A246)&gt;0,TRUE,FALSE)),"")</f>
        <v/>
      </c>
      <c r="AD246" s="17" t="str">
        <f>IFERROR(AND(OR(AD1:AE245,$BK246)=TRUE,IF(SEARCH(AD$1,$A246)&gt;0,TRUE,FALSE)),"")</f>
        <v/>
      </c>
      <c r="AE246" s="17" t="str">
        <f>IFERROR(AND(OR(AE1:AE245,$BK246)=TRUE,IF(SEARCH(AE$1,$A246)&gt;0,TRUE,FALSE)),"")</f>
        <v/>
      </c>
      <c r="AF246" s="17" t="str">
        <f>IFERROR(AND(OR(AF1:AG245,$BK246)=TRUE,IF(SEARCH(AF$1,$A246)&gt;0,TRUE,FALSE)),"")</f>
        <v/>
      </c>
      <c r="AG246" s="17" t="str">
        <f>IFERROR(AND(OR(AG1:AG245,$BK246)=TRUE,IF(SEARCH(AG$1,$A246)&gt;0,TRUE,FALSE)),"")</f>
        <v/>
      </c>
      <c r="AH246" s="17" t="str">
        <f>IFERROR(AND(OR(AH1:AH245,$BK246)=TRUE,IF(SEARCH(AH$1,$A246)&gt;0,TRUE,FALSE)),"")</f>
        <v/>
      </c>
      <c r="AI246" s="17" t="b">
        <f>IFERROR(AND(OR(AI1:AL245,$BK246)=TRUE,IF(SEARCH(AI$1,$A246)&gt;0,TRUE,FALSE)),"")</f>
        <v>0</v>
      </c>
      <c r="AJ246" s="17" t="str">
        <f>IFERROR(AND(OR(AJ1:AL245,$BK246)=TRUE,IF(SEARCH(AJ$1,$A246)&gt;0,TRUE,FALSE)),"")</f>
        <v/>
      </c>
      <c r="AK246" s="17" t="str">
        <f>IFERROR(AND(OR(AK1:AL245,$BK246)=TRUE,IF(SEARCH(AK$1,$A246)&gt;0,TRUE,FALSE)),"")</f>
        <v/>
      </c>
      <c r="AL246" s="17" t="str">
        <f>IFERROR(AND(OR(AL1:AL245,$BK246)=TRUE,IF(SEARCH(AL$1,$A246)&gt;0,TRUE,FALSE)),"")</f>
        <v/>
      </c>
      <c r="AM246" s="17" t="str">
        <f>IFERROR(AND(OR(AM1:AO245,$BK246)=TRUE,IF(SEARCH(AM$1,$A246)&gt;0,TRUE,FALSE)),"")</f>
        <v/>
      </c>
      <c r="AN246" s="17" t="str">
        <f>IFERROR(AND(OR(AN1:AO245,$BK246)=TRUE,IF(SEARCH(AN$1,$A246)&gt;0,TRUE,FALSE)),"")</f>
        <v/>
      </c>
      <c r="AO246" s="17" t="str">
        <f>IFERROR(AND(OR(AO1:AO245,$BK246)=TRUE,IF(SEARCH(AO$1,$A246)&gt;0,TRUE,FALSE)),"")</f>
        <v/>
      </c>
      <c r="AP246" s="17" t="str">
        <f>IFERROR(AND(OR(AO1:AP245,$BK246)=TRUE,IF(SEARCH(AP$1,$A246)&gt;0,TRUE,FALSE)),"")</f>
        <v/>
      </c>
      <c r="AQ246" s="17" t="str">
        <f>IFERROR(AND(OR(AO1:AQ245,$BK246)=TRUE,IF(SEARCH(AQ$1,$A246)&gt;0,TRUE,FALSE)),"")</f>
        <v/>
      </c>
      <c r="AR246" s="17" t="str">
        <f>IFERROR(AND(OR(AO1:AR245,$BK246)=TRUE,IF(SEARCH(AR$1,$A246)&gt;0,TRUE,FALSE)),"")</f>
        <v/>
      </c>
      <c r="AS246" s="17" t="str">
        <f>IFERROR(AND(OR(AO1:AS245,$BK246)=TRUE,IF(SEARCH(AS$1,$A246)&gt;0,TRUE,FALSE)),"")</f>
        <v/>
      </c>
      <c r="AT246" s="17" t="str">
        <f>IFERROR(AND(OR(AO1:AT245,$BK246)=TRUE,IF(SEARCH(AT$1,$A246)&gt;0,TRUE,FALSE)),"")</f>
        <v/>
      </c>
      <c r="AU246" s="17" t="str">
        <f>IFERROR(AND(OR(AO1:AU245,$BK246)=TRUE,IF(SEARCH(AU$1,$A246)&gt;0,TRUE,FALSE)),"")</f>
        <v/>
      </c>
      <c r="AV246" s="17" t="str">
        <f>IFERROR(AND(OR(AO1:AV245,$BK246)=TRUE,IF(SEARCH(AV$1,$A246)&gt;0,TRUE,FALSE)),"")</f>
        <v/>
      </c>
      <c r="AW246" s="17" t="str">
        <f>IFERROR(AND(OR(AO1:AW245,$BK246)=TRUE,IF(SEARCH(AW$1,$A246)&gt;0,TRUE,FALSE)),"")</f>
        <v/>
      </c>
      <c r="AX246" s="17" t="str">
        <f>IFERROR(AND(OR(AO1:AX245,$BK246)=TRUE,IF(SEARCH(AX$1,$A246)&gt;0,TRUE,FALSE)),"")</f>
        <v/>
      </c>
      <c r="AY246" s="17" t="str">
        <f>IFERROR(AND(OR(AO1:AY245,$BK246)=TRUE,IF(SEARCH(AY$1,$A246)&gt;0,TRUE,FALSE)),"")</f>
        <v/>
      </c>
      <c r="AZ246" s="17" t="str">
        <f>IFERROR(AND(OR(AO1:AZ245,$BK246)=TRUE,IF(SEARCH(AZ$1,$A246)&gt;0,TRUE,FALSE)),"")</f>
        <v/>
      </c>
      <c r="BA246" s="17" t="str">
        <f>IFERROR(AND(OR(AO1:BA245,$BK246)=TRUE,IF(SEARCH(BA$1,$A246)&gt;0,TRUE,FALSE)),"")</f>
        <v/>
      </c>
      <c r="BB246" s="17" t="str">
        <f>IFERROR(AND(OR(AO1:BB245,$BK246)=TRUE,IF(SEARCH(BB$1,$A246)&gt;0,TRUE,FALSE)),"")</f>
        <v/>
      </c>
      <c r="BC246" s="17" t="str">
        <f>IFERROR(AND(OR(AO1:BC245,$BK246)=TRUE,IF(SEARCH(BC$1,$A246)&gt;0,TRUE,FALSE)),"")</f>
        <v/>
      </c>
      <c r="BD246" s="17" t="str">
        <f>IFERROR(AND(OR(AO1:BD245,$BK246)=TRUE,IF(SEARCH(BD$1,$A246)&gt;0,TRUE,FALSE)),"")</f>
        <v/>
      </c>
      <c r="BE246" s="17" t="str">
        <f>IFERROR(AND(OR(AO1:BE245,$BK246)=TRUE,IF(SEARCH(BE$1,$A246)&gt;0,TRUE,FALSE)),"")</f>
        <v/>
      </c>
      <c r="BF246" s="17" t="str">
        <f>IFERROR(AND(OR(AO1:BF245,$BK246)=TRUE,IF(SEARCH(BF$1,$A246)&gt;0,TRUE,FALSE)),"")</f>
        <v/>
      </c>
      <c r="BG246" s="17" t="str">
        <f>IFERROR(AND(OR(AO1:BG245,$BK246)=TRUE,IF(SEARCH(BG$1,$A246)&gt;0,TRUE,FALSE)),"")</f>
        <v/>
      </c>
      <c r="BH246" s="17" t="str">
        <f>IFERROR(AND(OR(AO1:BH245,$BK246)=TRUE,IF(SEARCH(BH$1,$A246)&gt;0,TRUE,FALSE)),"")</f>
        <v/>
      </c>
      <c r="BI246" s="17">
        <f t="shared" si="15"/>
        <v>0</v>
      </c>
      <c r="BJ246" s="17" t="b">
        <f t="shared" si="16"/>
        <v>0</v>
      </c>
      <c r="BK246" s="17" t="b">
        <f t="shared" si="17"/>
        <v>0</v>
      </c>
      <c r="BL246" s="17" t="b">
        <f t="shared" si="18"/>
        <v>0</v>
      </c>
      <c r="BM246" s="17" t="b">
        <f>IF(D246&gt;INDEX('Overview (RESPONSES REQUIRED)'!$F$60:$F$63,MATCH(E246,'Overview (RESPONSES REQUIRED)'!$B$60:$B$63,0)),FALSE,TRUE)</f>
        <v>0</v>
      </c>
      <c r="BN246" s="17" t="b">
        <f>IF(INDEX('Overview (RESPONSES REQUIRED)'!$D$60:$D$63,MATCH(E246,'Overview (RESPONSES REQUIRED)'!$B$60:$B$63,0)) = "Y", TRUE, FALSE)</f>
        <v>0</v>
      </c>
      <c r="BO246" s="17" t="str">
        <f t="shared" si="19"/>
        <v>N</v>
      </c>
    </row>
    <row r="247" spans="1:67" ht="15" x14ac:dyDescent="0.15">
      <c r="A247" s="17" t="s">
        <v>2670</v>
      </c>
      <c r="B247" s="17">
        <v>1</v>
      </c>
      <c r="C247" s="17">
        <v>2</v>
      </c>
      <c r="D247" s="17">
        <v>2</v>
      </c>
      <c r="E247" s="17" t="s">
        <v>2424</v>
      </c>
      <c r="F247" s="17" t="str">
        <f>IF('ENDC-NRCA'!S250="Y", "Y", IF('ENDC-NRCA'!S250="N", "N", 0))</f>
        <v>N</v>
      </c>
      <c r="G247" s="17" t="b">
        <f>IFERROR(AND(OR(G1:H246,$BK247)=TRUE,IF(SEARCH(G$1,$A247)&gt;0,TRUE,FALSE)),"")</f>
        <v>0</v>
      </c>
      <c r="H247" s="17" t="str">
        <f>IFERROR(AND(OR(H1:H246,$BK247)=TRUE,IF(SEARCH(H$1,$A247)&gt;0,TRUE,FALSE)),"")</f>
        <v/>
      </c>
      <c r="I247" s="17" t="str">
        <f>IFERROR(AND(OR(I1:L246,$BK247)=TRUE,IF(SEARCH(I$1,$A247)&gt;0,TRUE,FALSE)),"")</f>
        <v/>
      </c>
      <c r="J247" s="17" t="str">
        <f>IFERROR(AND(OR(J1:L246,$BK247)=TRUE,IF(SEARCH(J$1,$A247)&gt;0,TRUE,FALSE)),"")</f>
        <v/>
      </c>
      <c r="K247" s="17" t="str">
        <f>IFERROR(AND(OR(K1:L246,$BK247)=TRUE,IF(SEARCH(K$1,$A247)&gt;0,TRUE,FALSE)),"")</f>
        <v/>
      </c>
      <c r="L247" s="17" t="str">
        <f>IFERROR(AND(OR(L1:L246,$BK247)=TRUE,IF(SEARCH(L$1,$A247)&gt;0,TRUE,FALSE)),"")</f>
        <v/>
      </c>
      <c r="M247" s="17" t="b">
        <f>IFERROR(AND(OR(M1:M246,$BK247)=TRUE,IF(SEARCH(M$1,$A247)&gt;0,TRUE,FALSE)),"")</f>
        <v>0</v>
      </c>
      <c r="N247" s="17" t="str">
        <f>IFERROR(AND(OR(N1:Q246,$BK247)=TRUE,IF(SEARCH(N$1,$A247)&gt;0,TRUE,FALSE)),"")</f>
        <v/>
      </c>
      <c r="O247" s="17" t="str">
        <f>IFERROR(AND(OR(O1:Q246,$BK247)=TRUE,IF(SEARCH(O$1,$A247)&gt;0,TRUE,FALSE)),"")</f>
        <v/>
      </c>
      <c r="P247" s="17" t="str">
        <f>IFERROR(AND(OR(P1:Q246,$BK247)=TRUE,IF(SEARCH(P$1,$A247)&gt;0,TRUE,FALSE)),"")</f>
        <v/>
      </c>
      <c r="Q247" s="17" t="str">
        <f>IFERROR(AND(OR(Q1:Q246,$BK247)=TRUE,IF(SEARCH(Q$1,$A247)&gt;0,TRUE,FALSE)),"")</f>
        <v/>
      </c>
      <c r="R247" s="17" t="str">
        <f>IFERROR(AND(OR(R1:S246,$BK247)=TRUE,IF(SEARCH(R$1,$A247)&gt;0,TRUE,FALSE)),"")</f>
        <v/>
      </c>
      <c r="S247" s="17" t="str">
        <f>IFERROR(AND(OR(S1:S246,$BK247)=TRUE,IF(SEARCH(S$1,$A247)&gt;0,TRUE,FALSE)),"")</f>
        <v/>
      </c>
      <c r="T247" s="17" t="str">
        <f>IFERROR(AND(OR(T1:T246,$BK247)=TRUE,IF(SEARCH(T$1,$A247)&gt;0,TRUE,FALSE)),"")</f>
        <v/>
      </c>
      <c r="U247" s="17" t="str">
        <f>IFERROR(AND(OR(U1:V246,$BK247)=TRUE,IF(SEARCH(U$1,$A247)&gt;0,TRUE,FALSE)),"")</f>
        <v/>
      </c>
      <c r="V247" s="17" t="str">
        <f>IFERROR(AND(OR(V1:V246,$BK247)=TRUE,IF(SEARCH(V$1,$A247)&gt;0,TRUE,FALSE)),"")</f>
        <v/>
      </c>
      <c r="W247" s="17" t="str">
        <f>IFERROR(AND(OR(W1:Z246,$BK247)=TRUE,IF(SEARCH(W$1,$A247)&gt;0,TRUE,FALSE)),"")</f>
        <v/>
      </c>
      <c r="X247" s="17" t="str">
        <f>IFERROR(AND(OR(X1:Z246,$BK247)=TRUE,IF(SEARCH(X$1,$A247)&gt;0,TRUE,FALSE)),"")</f>
        <v/>
      </c>
      <c r="Y247" s="17" t="str">
        <f>IFERROR(AND(OR(Y1:Z246,$BK247)=TRUE,IF(SEARCH(Y$1,$A247)&gt;0,TRUE,FALSE)),"")</f>
        <v/>
      </c>
      <c r="Z247" s="17" t="str">
        <f>IFERROR(AND(OR(Z1:Z246,$BK247)=TRUE,IF(SEARCH(Z$1,$A247)&gt;0,TRUE,FALSE)),"")</f>
        <v/>
      </c>
      <c r="AA247" s="17" t="b">
        <f>IFERROR(AND(OR(AA1:AA246,$BK247)=TRUE,IF(SEARCH(AA$1,$A247)&gt;0,TRUE,FALSE)),"")</f>
        <v>0</v>
      </c>
      <c r="AB247" s="17" t="str">
        <f>IFERROR(AND(OR(AB1:AE246,$BK247)=TRUE,IF(SEARCH(AB$1,$A247)&gt;0,TRUE,FALSE)),"")</f>
        <v/>
      </c>
      <c r="AC247" s="17" t="str">
        <f>IFERROR(AND(OR(AC1:AE246,$BK247)=TRUE,IF(SEARCH(AC$1,$A247)&gt;0,TRUE,FALSE)),"")</f>
        <v/>
      </c>
      <c r="AD247" s="17" t="str">
        <f>IFERROR(AND(OR(AD1:AE246,$BK247)=TRUE,IF(SEARCH(AD$1,$A247)&gt;0,TRUE,FALSE)),"")</f>
        <v/>
      </c>
      <c r="AE247" s="17" t="str">
        <f>IFERROR(AND(OR(AE1:AE246,$BK247)=TRUE,IF(SEARCH(AE$1,$A247)&gt;0,TRUE,FALSE)),"")</f>
        <v/>
      </c>
      <c r="AF247" s="17" t="str">
        <f>IFERROR(AND(OR(AF1:AG246,$BK247)=TRUE,IF(SEARCH(AF$1,$A247)&gt;0,TRUE,FALSE)),"")</f>
        <v/>
      </c>
      <c r="AG247" s="17" t="str">
        <f>IFERROR(AND(OR(AG1:AG246,$BK247)=TRUE,IF(SEARCH(AG$1,$A247)&gt;0,TRUE,FALSE)),"")</f>
        <v/>
      </c>
      <c r="AH247" s="17" t="str">
        <f>IFERROR(AND(OR(AH1:AH246,$BK247)=TRUE,IF(SEARCH(AH$1,$A247)&gt;0,TRUE,FALSE)),"")</f>
        <v/>
      </c>
      <c r="AI247" s="17" t="b">
        <f>IFERROR(AND(OR(AI1:AL246,$BK247)=TRUE,IF(SEARCH(AI$1,$A247)&gt;0,TRUE,FALSE)),"")</f>
        <v>0</v>
      </c>
      <c r="AJ247" s="17" t="str">
        <f>IFERROR(AND(OR(AJ1:AL246,$BK247)=TRUE,IF(SEARCH(AJ$1,$A247)&gt;0,TRUE,FALSE)),"")</f>
        <v/>
      </c>
      <c r="AK247" s="17" t="str">
        <f>IFERROR(AND(OR(AK1:AL246,$BK247)=TRUE,IF(SEARCH(AK$1,$A247)&gt;0,TRUE,FALSE)),"")</f>
        <v/>
      </c>
      <c r="AL247" s="17" t="str">
        <f>IFERROR(AND(OR(AL1:AL246,$BK247)=TRUE,IF(SEARCH(AL$1,$A247)&gt;0,TRUE,FALSE)),"")</f>
        <v/>
      </c>
      <c r="AM247" s="17" t="str">
        <f>IFERROR(AND(OR(AM1:AO246,$BK247)=TRUE,IF(SEARCH(AM$1,$A247)&gt;0,TRUE,FALSE)),"")</f>
        <v/>
      </c>
      <c r="AN247" s="17" t="str">
        <f>IFERROR(AND(OR(AN1:AO246,$BK247)=TRUE,IF(SEARCH(AN$1,$A247)&gt;0,TRUE,FALSE)),"")</f>
        <v/>
      </c>
      <c r="AO247" s="17" t="str">
        <f>IFERROR(AND(OR(AO1:AO246,$BK247)=TRUE,IF(SEARCH(AO$1,$A247)&gt;0,TRUE,FALSE)),"")</f>
        <v/>
      </c>
      <c r="AP247" s="17" t="str">
        <f>IFERROR(AND(OR(AO1:AP246,$BK247)=TRUE,IF(SEARCH(AP$1,$A247)&gt;0,TRUE,FALSE)),"")</f>
        <v/>
      </c>
      <c r="AQ247" s="17" t="str">
        <f>IFERROR(AND(OR(AO1:AQ246,$BK247)=TRUE,IF(SEARCH(AQ$1,$A247)&gt;0,TRUE,FALSE)),"")</f>
        <v/>
      </c>
      <c r="AR247" s="17" t="str">
        <f>IFERROR(AND(OR(AO1:AR246,$BK247)=TRUE,IF(SEARCH(AR$1,$A247)&gt;0,TRUE,FALSE)),"")</f>
        <v/>
      </c>
      <c r="AS247" s="17" t="str">
        <f>IFERROR(AND(OR(AO1:AS246,$BK247)=TRUE,IF(SEARCH(AS$1,$A247)&gt;0,TRUE,FALSE)),"")</f>
        <v/>
      </c>
      <c r="AT247" s="17" t="str">
        <f>IFERROR(AND(OR(AO1:AT246,$BK247)=TRUE,IF(SEARCH(AT$1,$A247)&gt;0,TRUE,FALSE)),"")</f>
        <v/>
      </c>
      <c r="AU247" s="17" t="str">
        <f>IFERROR(AND(OR(AO1:AU246,$BK247)=TRUE,IF(SEARCH(AU$1,$A247)&gt;0,TRUE,FALSE)),"")</f>
        <v/>
      </c>
      <c r="AV247" s="17" t="str">
        <f>IFERROR(AND(OR(AO1:AV246,$BK247)=TRUE,IF(SEARCH(AV$1,$A247)&gt;0,TRUE,FALSE)),"")</f>
        <v/>
      </c>
      <c r="AW247" s="17" t="str">
        <f>IFERROR(AND(OR(AO1:AW246,$BK247)=TRUE,IF(SEARCH(AW$1,$A247)&gt;0,TRUE,FALSE)),"")</f>
        <v/>
      </c>
      <c r="AX247" s="17" t="str">
        <f>IFERROR(AND(OR(AO1:AX246,$BK247)=TRUE,IF(SEARCH(AX$1,$A247)&gt;0,TRUE,FALSE)),"")</f>
        <v/>
      </c>
      <c r="AY247" s="17" t="str">
        <f>IFERROR(AND(OR(AO1:AY246,$BK247)=TRUE,IF(SEARCH(AY$1,$A247)&gt;0,TRUE,FALSE)),"")</f>
        <v/>
      </c>
      <c r="AZ247" s="17" t="str">
        <f>IFERROR(AND(OR(AO1:AZ246,$BK247)=TRUE,IF(SEARCH(AZ$1,$A247)&gt;0,TRUE,FALSE)),"")</f>
        <v/>
      </c>
      <c r="BA247" s="17" t="str">
        <f>IFERROR(AND(OR(AO1:BA246,$BK247)=TRUE,IF(SEARCH(BA$1,$A247)&gt;0,TRUE,FALSE)),"")</f>
        <v/>
      </c>
      <c r="BB247" s="17" t="str">
        <f>IFERROR(AND(OR(AO1:BB246,$BK247)=TRUE,IF(SEARCH(BB$1,$A247)&gt;0,TRUE,FALSE)),"")</f>
        <v/>
      </c>
      <c r="BC247" s="17" t="str">
        <f>IFERROR(AND(OR(AO1:BC246,$BK247)=TRUE,IF(SEARCH(BC$1,$A247)&gt;0,TRUE,FALSE)),"")</f>
        <v/>
      </c>
      <c r="BD247" s="17" t="str">
        <f>IFERROR(AND(OR(AO1:BD246,$BK247)=TRUE,IF(SEARCH(BD$1,$A247)&gt;0,TRUE,FALSE)),"")</f>
        <v/>
      </c>
      <c r="BE247" s="17" t="str">
        <f>IFERROR(AND(OR(AO1:BE246,$BK247)=TRUE,IF(SEARCH(BE$1,$A247)&gt;0,TRUE,FALSE)),"")</f>
        <v/>
      </c>
      <c r="BF247" s="17" t="str">
        <f>IFERROR(AND(OR(AO1:BF246,$BK247)=TRUE,IF(SEARCH(BF$1,$A247)&gt;0,TRUE,FALSE)),"")</f>
        <v/>
      </c>
      <c r="BG247" s="17" t="str">
        <f>IFERROR(AND(OR(AO1:BG246,$BK247)=TRUE,IF(SEARCH(BG$1,$A247)&gt;0,TRUE,FALSE)),"")</f>
        <v/>
      </c>
      <c r="BH247" s="17" t="str">
        <f>IFERROR(AND(OR(AO1:BH246,$BK247)=TRUE,IF(SEARCH(BH$1,$A247)&gt;0,TRUE,FALSE)),"")</f>
        <v/>
      </c>
      <c r="BI247" s="17">
        <f t="shared" si="15"/>
        <v>0</v>
      </c>
      <c r="BJ247" s="17" t="b">
        <f t="shared" si="16"/>
        <v>0</v>
      </c>
      <c r="BK247" s="17" t="b">
        <f t="shared" si="17"/>
        <v>0</v>
      </c>
      <c r="BL247" s="17" t="b">
        <f t="shared" si="18"/>
        <v>0</v>
      </c>
      <c r="BM247" s="17" t="b">
        <f>IF(D247&gt;INDEX('Overview (RESPONSES REQUIRED)'!$F$60:$F$63,MATCH(E247,'Overview (RESPONSES REQUIRED)'!$B$60:$B$63,0)),FALSE,TRUE)</f>
        <v>0</v>
      </c>
      <c r="BN247" s="17" t="b">
        <f>IF(INDEX('Overview (RESPONSES REQUIRED)'!$D$60:$D$63,MATCH(E247,'Overview (RESPONSES REQUIRED)'!$B$60:$B$63,0)) = "Y", TRUE, FALSE)</f>
        <v>0</v>
      </c>
      <c r="BO247" s="17" t="str">
        <f t="shared" si="19"/>
        <v>N</v>
      </c>
    </row>
    <row r="248" spans="1:67" ht="15" x14ac:dyDescent="0.15">
      <c r="A248" s="17" t="s">
        <v>2671</v>
      </c>
      <c r="B248" s="17">
        <v>1</v>
      </c>
      <c r="C248" s="17">
        <v>2</v>
      </c>
      <c r="D248" s="17">
        <v>2</v>
      </c>
      <c r="E248" s="17" t="s">
        <v>2424</v>
      </c>
      <c r="F248" s="17" t="str">
        <f>IF('ENDC-NRCA'!S251="Y", "Y", IF('ENDC-NRCA'!S251="N", "N", 0))</f>
        <v>N</v>
      </c>
      <c r="G248" s="17" t="str">
        <f>IFERROR(AND(OR(G1:H247,$BK248)=TRUE,IF(SEARCH(G$1,$A248)&gt;0,TRUE,FALSE)),"")</f>
        <v/>
      </c>
      <c r="H248" s="17" t="str">
        <f>IFERROR(AND(OR(H1:H247,$BK248)=TRUE,IF(SEARCH(H$1,$A248)&gt;0,TRUE,FALSE)),"")</f>
        <v/>
      </c>
      <c r="I248" s="17" t="b">
        <f>IFERROR(AND(OR(I1:L247,$BK248)=TRUE,IF(SEARCH(I$1,$A248)&gt;0,TRUE,FALSE)),"")</f>
        <v>0</v>
      </c>
      <c r="J248" s="17" t="str">
        <f>IFERROR(AND(OR(J1:L247,$BK248)=TRUE,IF(SEARCH(J$1,$A248)&gt;0,TRUE,FALSE)),"")</f>
        <v/>
      </c>
      <c r="K248" s="17" t="str">
        <f>IFERROR(AND(OR(K1:L247,$BK248)=TRUE,IF(SEARCH(K$1,$A248)&gt;0,TRUE,FALSE)),"")</f>
        <v/>
      </c>
      <c r="L248" s="17" t="str">
        <f>IFERROR(AND(OR(L1:L247,$BK248)=TRUE,IF(SEARCH(L$1,$A248)&gt;0,TRUE,FALSE)),"")</f>
        <v/>
      </c>
      <c r="M248" s="17" t="b">
        <f>IFERROR(AND(OR(M1:M247,$BK248)=TRUE,IF(SEARCH(M$1,$A248)&gt;0,TRUE,FALSE)),"")</f>
        <v>0</v>
      </c>
      <c r="N248" s="17" t="str">
        <f>IFERROR(AND(OR(N1:Q247,$BK248)=TRUE,IF(SEARCH(N$1,$A248)&gt;0,TRUE,FALSE)),"")</f>
        <v/>
      </c>
      <c r="O248" s="17" t="str">
        <f>IFERROR(AND(OR(O1:Q247,$BK248)=TRUE,IF(SEARCH(O$1,$A248)&gt;0,TRUE,FALSE)),"")</f>
        <v/>
      </c>
      <c r="P248" s="17" t="str">
        <f>IFERROR(AND(OR(P1:Q247,$BK248)=TRUE,IF(SEARCH(P$1,$A248)&gt;0,TRUE,FALSE)),"")</f>
        <v/>
      </c>
      <c r="Q248" s="17" t="str">
        <f>IFERROR(AND(OR(Q1:Q247,$BK248)=TRUE,IF(SEARCH(Q$1,$A248)&gt;0,TRUE,FALSE)),"")</f>
        <v/>
      </c>
      <c r="R248" s="17" t="str">
        <f>IFERROR(AND(OR(R1:S247,$BK248)=TRUE,IF(SEARCH(R$1,$A248)&gt;0,TRUE,FALSE)),"")</f>
        <v/>
      </c>
      <c r="S248" s="17" t="str">
        <f>IFERROR(AND(OR(S1:S247,$BK248)=TRUE,IF(SEARCH(S$1,$A248)&gt;0,TRUE,FALSE)),"")</f>
        <v/>
      </c>
      <c r="T248" s="17" t="str">
        <f>IFERROR(AND(OR(T1:T247,$BK248)=TRUE,IF(SEARCH(T$1,$A248)&gt;0,TRUE,FALSE)),"")</f>
        <v/>
      </c>
      <c r="U248" s="17" t="str">
        <f>IFERROR(AND(OR(U1:V247,$BK248)=TRUE,IF(SEARCH(U$1,$A248)&gt;0,TRUE,FALSE)),"")</f>
        <v/>
      </c>
      <c r="V248" s="17" t="str">
        <f>IFERROR(AND(OR(V1:V247,$BK248)=TRUE,IF(SEARCH(V$1,$A248)&gt;0,TRUE,FALSE)),"")</f>
        <v/>
      </c>
      <c r="W248" s="17" t="str">
        <f>IFERROR(AND(OR(W1:Z247,$BK248)=TRUE,IF(SEARCH(W$1,$A248)&gt;0,TRUE,FALSE)),"")</f>
        <v/>
      </c>
      <c r="X248" s="17" t="str">
        <f>IFERROR(AND(OR(X1:Z247,$BK248)=TRUE,IF(SEARCH(X$1,$A248)&gt;0,TRUE,FALSE)),"")</f>
        <v/>
      </c>
      <c r="Y248" s="17" t="str">
        <f>IFERROR(AND(OR(Y1:Z247,$BK248)=TRUE,IF(SEARCH(Y$1,$A248)&gt;0,TRUE,FALSE)),"")</f>
        <v/>
      </c>
      <c r="Z248" s="17" t="str">
        <f>IFERROR(AND(OR(Z1:Z247,$BK248)=TRUE,IF(SEARCH(Z$1,$A248)&gt;0,TRUE,FALSE)),"")</f>
        <v/>
      </c>
      <c r="AA248" s="17" t="b">
        <f>IFERROR(AND(OR(AA1:AA247,$BK248)=TRUE,IF(SEARCH(AA$1,$A248)&gt;0,TRUE,FALSE)),"")</f>
        <v>0</v>
      </c>
      <c r="AB248" s="17" t="str">
        <f>IFERROR(AND(OR(AB1:AE247,$BK248)=TRUE,IF(SEARCH(AB$1,$A248)&gt;0,TRUE,FALSE)),"")</f>
        <v/>
      </c>
      <c r="AC248" s="17" t="str">
        <f>IFERROR(AND(OR(AC1:AE247,$BK248)=TRUE,IF(SEARCH(AC$1,$A248)&gt;0,TRUE,FALSE)),"")</f>
        <v/>
      </c>
      <c r="AD248" s="17" t="str">
        <f>IFERROR(AND(OR(AD1:AE247,$BK248)=TRUE,IF(SEARCH(AD$1,$A248)&gt;0,TRUE,FALSE)),"")</f>
        <v/>
      </c>
      <c r="AE248" s="17" t="str">
        <f>IFERROR(AND(OR(AE1:AE247,$BK248)=TRUE,IF(SEARCH(AE$1,$A248)&gt;0,TRUE,FALSE)),"")</f>
        <v/>
      </c>
      <c r="AF248" s="17" t="str">
        <f>IFERROR(AND(OR(AF1:AG247,$BK248)=TRUE,IF(SEARCH(AF$1,$A248)&gt;0,TRUE,FALSE)),"")</f>
        <v/>
      </c>
      <c r="AG248" s="17" t="str">
        <f>IFERROR(AND(OR(AG1:AG247,$BK248)=TRUE,IF(SEARCH(AG$1,$A248)&gt;0,TRUE,FALSE)),"")</f>
        <v/>
      </c>
      <c r="AH248" s="17" t="str">
        <f>IFERROR(AND(OR(AH1:AH247,$BK248)=TRUE,IF(SEARCH(AH$1,$A248)&gt;0,TRUE,FALSE)),"")</f>
        <v/>
      </c>
      <c r="AI248" s="17" t="b">
        <f>IFERROR(AND(OR(AI1:AL247,$BK248)=TRUE,IF(SEARCH(AI$1,$A248)&gt;0,TRUE,FALSE)),"")</f>
        <v>0</v>
      </c>
      <c r="AJ248" s="17" t="str">
        <f>IFERROR(AND(OR(AJ1:AL247,$BK248)=TRUE,IF(SEARCH(AJ$1,$A248)&gt;0,TRUE,FALSE)),"")</f>
        <v/>
      </c>
      <c r="AK248" s="17" t="str">
        <f>IFERROR(AND(OR(AK1:AL247,$BK248)=TRUE,IF(SEARCH(AK$1,$A248)&gt;0,TRUE,FALSE)),"")</f>
        <v/>
      </c>
      <c r="AL248" s="17" t="str">
        <f>IFERROR(AND(OR(AL1:AL247,$BK248)=TRUE,IF(SEARCH(AL$1,$A248)&gt;0,TRUE,FALSE)),"")</f>
        <v/>
      </c>
      <c r="AM248" s="17" t="str">
        <f>IFERROR(AND(OR(AM1:AO247,$BK248)=TRUE,IF(SEARCH(AM$1,$A248)&gt;0,TRUE,FALSE)),"")</f>
        <v/>
      </c>
      <c r="AN248" s="17" t="str">
        <f>IFERROR(AND(OR(AN1:AO247,$BK248)=TRUE,IF(SEARCH(AN$1,$A248)&gt;0,TRUE,FALSE)),"")</f>
        <v/>
      </c>
      <c r="AO248" s="17" t="str">
        <f>IFERROR(AND(OR(AO1:AO247,$BK248)=TRUE,IF(SEARCH(AO$1,$A248)&gt;0,TRUE,FALSE)),"")</f>
        <v/>
      </c>
      <c r="AP248" s="17" t="str">
        <f>IFERROR(AND(OR(AO1:AP247,$BK248)=TRUE,IF(SEARCH(AP$1,$A248)&gt;0,TRUE,FALSE)),"")</f>
        <v/>
      </c>
      <c r="AQ248" s="17" t="str">
        <f>IFERROR(AND(OR(AO1:AQ247,$BK248)=TRUE,IF(SEARCH(AQ$1,$A248)&gt;0,TRUE,FALSE)),"")</f>
        <v/>
      </c>
      <c r="AR248" s="17" t="str">
        <f>IFERROR(AND(OR(AO1:AR247,$BK248)=TRUE,IF(SEARCH(AR$1,$A248)&gt;0,TRUE,FALSE)),"")</f>
        <v/>
      </c>
      <c r="AS248" s="17" t="str">
        <f>IFERROR(AND(OR(AO1:AS247,$BK248)=TRUE,IF(SEARCH(AS$1,$A248)&gt;0,TRUE,FALSE)),"")</f>
        <v/>
      </c>
      <c r="AT248" s="17" t="str">
        <f>IFERROR(AND(OR(AO1:AT247,$BK248)=TRUE,IF(SEARCH(AT$1,$A248)&gt;0,TRUE,FALSE)),"")</f>
        <v/>
      </c>
      <c r="AU248" s="17" t="str">
        <f>IFERROR(AND(OR(AO1:AU247,$BK248)=TRUE,IF(SEARCH(AU$1,$A248)&gt;0,TRUE,FALSE)),"")</f>
        <v/>
      </c>
      <c r="AV248" s="17" t="str">
        <f>IFERROR(AND(OR(AO1:AV247,$BK248)=TRUE,IF(SEARCH(AV$1,$A248)&gt;0,TRUE,FALSE)),"")</f>
        <v/>
      </c>
      <c r="AW248" s="17" t="str">
        <f>IFERROR(AND(OR(AO1:AW247,$BK248)=TRUE,IF(SEARCH(AW$1,$A248)&gt;0,TRUE,FALSE)),"")</f>
        <v/>
      </c>
      <c r="AX248" s="17" t="str">
        <f>IFERROR(AND(OR(AO1:AX247,$BK248)=TRUE,IF(SEARCH(AX$1,$A248)&gt;0,TRUE,FALSE)),"")</f>
        <v/>
      </c>
      <c r="AY248" s="17" t="str">
        <f>IFERROR(AND(OR(AO1:AY247,$BK248)=TRUE,IF(SEARCH(AY$1,$A248)&gt;0,TRUE,FALSE)),"")</f>
        <v/>
      </c>
      <c r="AZ248" s="17" t="str">
        <f>IFERROR(AND(OR(AO1:AZ247,$BK248)=TRUE,IF(SEARCH(AZ$1,$A248)&gt;0,TRUE,FALSE)),"")</f>
        <v/>
      </c>
      <c r="BA248" s="17" t="str">
        <f>IFERROR(AND(OR(AO1:BA247,$BK248)=TRUE,IF(SEARCH(BA$1,$A248)&gt;0,TRUE,FALSE)),"")</f>
        <v/>
      </c>
      <c r="BB248" s="17" t="str">
        <f>IFERROR(AND(OR(AO1:BB247,$BK248)=TRUE,IF(SEARCH(BB$1,$A248)&gt;0,TRUE,FALSE)),"")</f>
        <v/>
      </c>
      <c r="BC248" s="17" t="str">
        <f>IFERROR(AND(OR(AO1:BC247,$BK248)=TRUE,IF(SEARCH(BC$1,$A248)&gt;0,TRUE,FALSE)),"")</f>
        <v/>
      </c>
      <c r="BD248" s="17" t="str">
        <f>IFERROR(AND(OR(AO1:BD247,$BK248)=TRUE,IF(SEARCH(BD$1,$A248)&gt;0,TRUE,FALSE)),"")</f>
        <v/>
      </c>
      <c r="BE248" s="17" t="str">
        <f>IFERROR(AND(OR(AO1:BE247,$BK248)=TRUE,IF(SEARCH(BE$1,$A248)&gt;0,TRUE,FALSE)),"")</f>
        <v/>
      </c>
      <c r="BF248" s="17" t="str">
        <f>IFERROR(AND(OR(AO1:BF247,$BK248)=TRUE,IF(SEARCH(BF$1,$A248)&gt;0,TRUE,FALSE)),"")</f>
        <v/>
      </c>
      <c r="BG248" s="17" t="str">
        <f>IFERROR(AND(OR(AO1:BG247,$BK248)=TRUE,IF(SEARCH(BG$1,$A248)&gt;0,TRUE,FALSE)),"")</f>
        <v/>
      </c>
      <c r="BH248" s="17" t="str">
        <f>IFERROR(AND(OR(AO1:BH247,$BK248)=TRUE,IF(SEARCH(BH$1,$A248)&gt;0,TRUE,FALSE)),"")</f>
        <v/>
      </c>
      <c r="BI248" s="17">
        <f t="shared" si="15"/>
        <v>0</v>
      </c>
      <c r="BJ248" s="17" t="b">
        <f t="shared" si="16"/>
        <v>0</v>
      </c>
      <c r="BK248" s="17" t="b">
        <f t="shared" si="17"/>
        <v>0</v>
      </c>
      <c r="BL248" s="17" t="b">
        <f t="shared" si="18"/>
        <v>0</v>
      </c>
      <c r="BM248" s="17" t="b">
        <f>IF(D248&gt;INDEX('Overview (RESPONSES REQUIRED)'!$F$60:$F$63,MATCH(E248,'Overview (RESPONSES REQUIRED)'!$B$60:$B$63,0)),FALSE,TRUE)</f>
        <v>0</v>
      </c>
      <c r="BN248" s="17" t="b">
        <f>IF(INDEX('Overview (RESPONSES REQUIRED)'!$D$60:$D$63,MATCH(E248,'Overview (RESPONSES REQUIRED)'!$B$60:$B$63,0)) = "Y", TRUE, FALSE)</f>
        <v>0</v>
      </c>
      <c r="BO248" s="17" t="str">
        <f t="shared" si="19"/>
        <v>N</v>
      </c>
    </row>
    <row r="249" spans="1:67" ht="15" x14ac:dyDescent="0.15">
      <c r="A249" s="17" t="s">
        <v>2672</v>
      </c>
      <c r="B249" s="17">
        <v>1</v>
      </c>
      <c r="C249" s="17">
        <v>2</v>
      </c>
      <c r="D249" s="17">
        <v>2</v>
      </c>
      <c r="E249" s="17" t="s">
        <v>2424</v>
      </c>
      <c r="F249" s="17" t="str">
        <f>IF('ENDC-NRCA'!S252="Y", "Y", IF('ENDC-NRCA'!S252="N", "N", 0))</f>
        <v>N</v>
      </c>
      <c r="G249" s="17" t="str">
        <f>IFERROR(AND(OR(G1:H248,$BK249)=TRUE,IF(SEARCH(G$1,$A249)&gt;0,TRUE,FALSE)),"")</f>
        <v/>
      </c>
      <c r="H249" s="17" t="str">
        <f>IFERROR(AND(OR(H1:H248,$BK249)=TRUE,IF(SEARCH(H$1,$A249)&gt;0,TRUE,FALSE)),"")</f>
        <v/>
      </c>
      <c r="I249" s="17" t="str">
        <f>IFERROR(AND(OR(I1:L248,$BK249)=TRUE,IF(SEARCH(I$1,$A249)&gt;0,TRUE,FALSE)),"")</f>
        <v/>
      </c>
      <c r="J249" s="17" t="str">
        <f>IFERROR(AND(OR(J1:L248,$BK249)=TRUE,IF(SEARCH(J$1,$A249)&gt;0,TRUE,FALSE)),"")</f>
        <v/>
      </c>
      <c r="K249" s="17" t="str">
        <f>IFERROR(AND(OR(K1:L248,$BK249)=TRUE,IF(SEARCH(K$1,$A249)&gt;0,TRUE,FALSE)),"")</f>
        <v/>
      </c>
      <c r="L249" s="17" t="str">
        <f>IFERROR(AND(OR(L1:L248,$BK249)=TRUE,IF(SEARCH(L$1,$A249)&gt;0,TRUE,FALSE)),"")</f>
        <v/>
      </c>
      <c r="M249" s="17" t="b">
        <f>IFERROR(AND(OR(M1:M248,$BK249)=TRUE,IF(SEARCH(M$1,$A249)&gt;0,TRUE,FALSE)),"")</f>
        <v>0</v>
      </c>
      <c r="N249" s="17" t="b">
        <f>IFERROR(AND(OR(N1:Q248,$BK249)=TRUE,IF(SEARCH(N$1,$A249)&gt;0,TRUE,FALSE)),"")</f>
        <v>0</v>
      </c>
      <c r="O249" s="17" t="str">
        <f>IFERROR(AND(OR(O1:Q248,$BK249)=TRUE,IF(SEARCH(O$1,$A249)&gt;0,TRUE,FALSE)),"")</f>
        <v/>
      </c>
      <c r="P249" s="17" t="str">
        <f>IFERROR(AND(OR(P1:Q248,$BK249)=TRUE,IF(SEARCH(P$1,$A249)&gt;0,TRUE,FALSE)),"")</f>
        <v/>
      </c>
      <c r="Q249" s="17" t="str">
        <f>IFERROR(AND(OR(Q1:Q248,$BK249)=TRUE,IF(SEARCH(Q$1,$A249)&gt;0,TRUE,FALSE)),"")</f>
        <v/>
      </c>
      <c r="R249" s="17" t="str">
        <f>IFERROR(AND(OR(R1:S248,$BK249)=TRUE,IF(SEARCH(R$1,$A249)&gt;0,TRUE,FALSE)),"")</f>
        <v/>
      </c>
      <c r="S249" s="17" t="str">
        <f>IFERROR(AND(OR(S1:S248,$BK249)=TRUE,IF(SEARCH(S$1,$A249)&gt;0,TRUE,FALSE)),"")</f>
        <v/>
      </c>
      <c r="T249" s="17" t="str">
        <f>IFERROR(AND(OR(T1:T248,$BK249)=TRUE,IF(SEARCH(T$1,$A249)&gt;0,TRUE,FALSE)),"")</f>
        <v/>
      </c>
      <c r="U249" s="17" t="str">
        <f>IFERROR(AND(OR(U1:V248,$BK249)=TRUE,IF(SEARCH(U$1,$A249)&gt;0,TRUE,FALSE)),"")</f>
        <v/>
      </c>
      <c r="V249" s="17" t="str">
        <f>IFERROR(AND(OR(V1:V248,$BK249)=TRUE,IF(SEARCH(V$1,$A249)&gt;0,TRUE,FALSE)),"")</f>
        <v/>
      </c>
      <c r="W249" s="17" t="str">
        <f>IFERROR(AND(OR(W1:Z248,$BK249)=TRUE,IF(SEARCH(W$1,$A249)&gt;0,TRUE,FALSE)),"")</f>
        <v/>
      </c>
      <c r="X249" s="17" t="str">
        <f>IFERROR(AND(OR(X1:Z248,$BK249)=TRUE,IF(SEARCH(X$1,$A249)&gt;0,TRUE,FALSE)),"")</f>
        <v/>
      </c>
      <c r="Y249" s="17" t="str">
        <f>IFERROR(AND(OR(Y1:Z248,$BK249)=TRUE,IF(SEARCH(Y$1,$A249)&gt;0,TRUE,FALSE)),"")</f>
        <v/>
      </c>
      <c r="Z249" s="17" t="str">
        <f>IFERROR(AND(OR(Z1:Z248,$BK249)=TRUE,IF(SEARCH(Z$1,$A249)&gt;0,TRUE,FALSE)),"")</f>
        <v/>
      </c>
      <c r="AA249" s="17" t="b">
        <f>IFERROR(AND(OR(AA1:AA248,$BK249)=TRUE,IF(SEARCH(AA$1,$A249)&gt;0,TRUE,FALSE)),"")</f>
        <v>0</v>
      </c>
      <c r="AB249" s="17" t="str">
        <f>IFERROR(AND(OR(AB1:AE248,$BK249)=TRUE,IF(SEARCH(AB$1,$A249)&gt;0,TRUE,FALSE)),"")</f>
        <v/>
      </c>
      <c r="AC249" s="17" t="str">
        <f>IFERROR(AND(OR(AC1:AE248,$BK249)=TRUE,IF(SEARCH(AC$1,$A249)&gt;0,TRUE,FALSE)),"")</f>
        <v/>
      </c>
      <c r="AD249" s="17" t="str">
        <f>IFERROR(AND(OR(AD1:AE248,$BK249)=TRUE,IF(SEARCH(AD$1,$A249)&gt;0,TRUE,FALSE)),"")</f>
        <v/>
      </c>
      <c r="AE249" s="17" t="str">
        <f>IFERROR(AND(OR(AE1:AE248,$BK249)=TRUE,IF(SEARCH(AE$1,$A249)&gt;0,TRUE,FALSE)),"")</f>
        <v/>
      </c>
      <c r="AF249" s="17" t="str">
        <f>IFERROR(AND(OR(AF1:AG248,$BK249)=TRUE,IF(SEARCH(AF$1,$A249)&gt;0,TRUE,FALSE)),"")</f>
        <v/>
      </c>
      <c r="AG249" s="17" t="str">
        <f>IFERROR(AND(OR(AG1:AG248,$BK249)=TRUE,IF(SEARCH(AG$1,$A249)&gt;0,TRUE,FALSE)),"")</f>
        <v/>
      </c>
      <c r="AH249" s="17" t="str">
        <f>IFERROR(AND(OR(AH1:AH248,$BK249)=TRUE,IF(SEARCH(AH$1,$A249)&gt;0,TRUE,FALSE)),"")</f>
        <v/>
      </c>
      <c r="AI249" s="17" t="b">
        <f>IFERROR(AND(OR(AI1:AL248,$BK249)=TRUE,IF(SEARCH(AI$1,$A249)&gt;0,TRUE,FALSE)),"")</f>
        <v>0</v>
      </c>
      <c r="AJ249" s="17" t="str">
        <f>IFERROR(AND(OR(AJ1:AL248,$BK249)=TRUE,IF(SEARCH(AJ$1,$A249)&gt;0,TRUE,FALSE)),"")</f>
        <v/>
      </c>
      <c r="AK249" s="17" t="str">
        <f>IFERROR(AND(OR(AK1:AL248,$BK249)=TRUE,IF(SEARCH(AK$1,$A249)&gt;0,TRUE,FALSE)),"")</f>
        <v/>
      </c>
      <c r="AL249" s="17" t="str">
        <f>IFERROR(AND(OR(AL1:AL248,$BK249)=TRUE,IF(SEARCH(AL$1,$A249)&gt;0,TRUE,FALSE)),"")</f>
        <v/>
      </c>
      <c r="AM249" s="17" t="str">
        <f>IFERROR(AND(OR(AM1:AO248,$BK249)=TRUE,IF(SEARCH(AM$1,$A249)&gt;0,TRUE,FALSE)),"")</f>
        <v/>
      </c>
      <c r="AN249" s="17" t="str">
        <f>IFERROR(AND(OR(AN1:AO248,$BK249)=TRUE,IF(SEARCH(AN$1,$A249)&gt;0,TRUE,FALSE)),"")</f>
        <v/>
      </c>
      <c r="AO249" s="17" t="str">
        <f>IFERROR(AND(OR(AO1:AO248,$BK249)=TRUE,IF(SEARCH(AO$1,$A249)&gt;0,TRUE,FALSE)),"")</f>
        <v/>
      </c>
      <c r="AP249" s="17" t="str">
        <f>IFERROR(AND(OR(AO1:AP248,$BK249)=TRUE,IF(SEARCH(AP$1,$A249)&gt;0,TRUE,FALSE)),"")</f>
        <v/>
      </c>
      <c r="AQ249" s="17" t="str">
        <f>IFERROR(AND(OR(AO1:AQ248,$BK249)=TRUE,IF(SEARCH(AQ$1,$A249)&gt;0,TRUE,FALSE)),"")</f>
        <v/>
      </c>
      <c r="AR249" s="17" t="str">
        <f>IFERROR(AND(OR(AO1:AR248,$BK249)=TRUE,IF(SEARCH(AR$1,$A249)&gt;0,TRUE,FALSE)),"")</f>
        <v/>
      </c>
      <c r="AS249" s="17" t="str">
        <f>IFERROR(AND(OR(AO1:AS248,$BK249)=TRUE,IF(SEARCH(AS$1,$A249)&gt;0,TRUE,FALSE)),"")</f>
        <v/>
      </c>
      <c r="AT249" s="17" t="str">
        <f>IFERROR(AND(OR(AO1:AT248,$BK249)=TRUE,IF(SEARCH(AT$1,$A249)&gt;0,TRUE,FALSE)),"")</f>
        <v/>
      </c>
      <c r="AU249" s="17" t="str">
        <f>IFERROR(AND(OR(AO1:AU248,$BK249)=TRUE,IF(SEARCH(AU$1,$A249)&gt;0,TRUE,FALSE)),"")</f>
        <v/>
      </c>
      <c r="AV249" s="17" t="str">
        <f>IFERROR(AND(OR(AO1:AV248,$BK249)=TRUE,IF(SEARCH(AV$1,$A249)&gt;0,TRUE,FALSE)),"")</f>
        <v/>
      </c>
      <c r="AW249" s="17" t="str">
        <f>IFERROR(AND(OR(AO1:AW248,$BK249)=TRUE,IF(SEARCH(AW$1,$A249)&gt;0,TRUE,FALSE)),"")</f>
        <v/>
      </c>
      <c r="AX249" s="17" t="str">
        <f>IFERROR(AND(OR(AO1:AX248,$BK249)=TRUE,IF(SEARCH(AX$1,$A249)&gt;0,TRUE,FALSE)),"")</f>
        <v/>
      </c>
      <c r="AY249" s="17" t="str">
        <f>IFERROR(AND(OR(AO1:AY248,$BK249)=TRUE,IF(SEARCH(AY$1,$A249)&gt;0,TRUE,FALSE)),"")</f>
        <v/>
      </c>
      <c r="AZ249" s="17" t="str">
        <f>IFERROR(AND(OR(AO1:AZ248,$BK249)=TRUE,IF(SEARCH(AZ$1,$A249)&gt;0,TRUE,FALSE)),"")</f>
        <v/>
      </c>
      <c r="BA249" s="17" t="str">
        <f>IFERROR(AND(OR(AO1:BA248,$BK249)=TRUE,IF(SEARCH(BA$1,$A249)&gt;0,TRUE,FALSE)),"")</f>
        <v/>
      </c>
      <c r="BB249" s="17" t="str">
        <f>IFERROR(AND(OR(AO1:BB248,$BK249)=TRUE,IF(SEARCH(BB$1,$A249)&gt;0,TRUE,FALSE)),"")</f>
        <v/>
      </c>
      <c r="BC249" s="17" t="str">
        <f>IFERROR(AND(OR(AO1:BC248,$BK249)=TRUE,IF(SEARCH(BC$1,$A249)&gt;0,TRUE,FALSE)),"")</f>
        <v/>
      </c>
      <c r="BD249" s="17" t="str">
        <f>IFERROR(AND(OR(AO1:BD248,$BK249)=TRUE,IF(SEARCH(BD$1,$A249)&gt;0,TRUE,FALSE)),"")</f>
        <v/>
      </c>
      <c r="BE249" s="17" t="str">
        <f>IFERROR(AND(OR(AO1:BE248,$BK249)=TRUE,IF(SEARCH(BE$1,$A249)&gt;0,TRUE,FALSE)),"")</f>
        <v/>
      </c>
      <c r="BF249" s="17" t="str">
        <f>IFERROR(AND(OR(AO1:BF248,$BK249)=TRUE,IF(SEARCH(BF$1,$A249)&gt;0,TRUE,FALSE)),"")</f>
        <v/>
      </c>
      <c r="BG249" s="17" t="str">
        <f>IFERROR(AND(OR(AO1:BG248,$BK249)=TRUE,IF(SEARCH(BG$1,$A249)&gt;0,TRUE,FALSE)),"")</f>
        <v/>
      </c>
      <c r="BH249" s="17" t="str">
        <f>IFERROR(AND(OR(AO1:BH248,$BK249)=TRUE,IF(SEARCH(BH$1,$A249)&gt;0,TRUE,FALSE)),"")</f>
        <v/>
      </c>
      <c r="BI249" s="17">
        <f t="shared" si="15"/>
        <v>0</v>
      </c>
      <c r="BJ249" s="17" t="b">
        <f t="shared" si="16"/>
        <v>0</v>
      </c>
      <c r="BK249" s="17" t="b">
        <f t="shared" si="17"/>
        <v>0</v>
      </c>
      <c r="BL249" s="17" t="b">
        <f t="shared" si="18"/>
        <v>0</v>
      </c>
      <c r="BM249" s="17" t="b">
        <f>IF(D249&gt;INDEX('Overview (RESPONSES REQUIRED)'!$F$60:$F$63,MATCH(E249,'Overview (RESPONSES REQUIRED)'!$B$60:$B$63,0)),FALSE,TRUE)</f>
        <v>0</v>
      </c>
      <c r="BN249" s="17" t="b">
        <f>IF(INDEX('Overview (RESPONSES REQUIRED)'!$D$60:$D$63,MATCH(E249,'Overview (RESPONSES REQUIRED)'!$B$60:$B$63,0)) = "Y", TRUE, FALSE)</f>
        <v>0</v>
      </c>
      <c r="BO249" s="17" t="str">
        <f t="shared" si="19"/>
        <v>N</v>
      </c>
    </row>
    <row r="250" spans="1:67" ht="15" x14ac:dyDescent="0.15">
      <c r="A250" s="17" t="s">
        <v>2673</v>
      </c>
      <c r="B250" s="17">
        <v>1</v>
      </c>
      <c r="C250" s="17">
        <v>2</v>
      </c>
      <c r="D250" s="17">
        <v>2</v>
      </c>
      <c r="E250" s="17" t="s">
        <v>2458</v>
      </c>
      <c r="F250" s="17" t="str">
        <f>IF('ENDC-NRCA'!S253="Y", "Y", IF('ENDC-NRCA'!S253="N", "N", 0))</f>
        <v>N</v>
      </c>
      <c r="G250" s="17" t="b">
        <f>IFERROR(AND(OR(G1:H249,$BK250)=TRUE,IF(SEARCH(G$1,$A250)&gt;0,TRUE,FALSE)),"")</f>
        <v>0</v>
      </c>
      <c r="H250" s="17" t="str">
        <f>IFERROR(AND(OR(H1:H249,$BK250)=TRUE,IF(SEARCH(H$1,$A250)&gt;0,TRUE,FALSE)),"")</f>
        <v/>
      </c>
      <c r="I250" s="17" t="str">
        <f>IFERROR(AND(OR(I1:L249,$BK250)=TRUE,IF(SEARCH(I$1,$A250)&gt;0,TRUE,FALSE)),"")</f>
        <v/>
      </c>
      <c r="J250" s="17" t="str">
        <f>IFERROR(AND(OR(J1:L249,$BK250)=TRUE,IF(SEARCH(J$1,$A250)&gt;0,TRUE,FALSE)),"")</f>
        <v/>
      </c>
      <c r="K250" s="17" t="str">
        <f>IFERROR(AND(OR(K1:L249,$BK250)=TRUE,IF(SEARCH(K$1,$A250)&gt;0,TRUE,FALSE)),"")</f>
        <v/>
      </c>
      <c r="L250" s="17" t="str">
        <f>IFERROR(AND(OR(L1:L249,$BK250)=TRUE,IF(SEARCH(L$1,$A250)&gt;0,TRUE,FALSE)),"")</f>
        <v/>
      </c>
      <c r="M250" s="17" t="str">
        <f>IFERROR(AND(OR(M1:M249,$BK250)=TRUE,IF(SEARCH(M$1,$A250)&gt;0,TRUE,FALSE)),"")</f>
        <v/>
      </c>
      <c r="N250" s="17" t="str">
        <f>IFERROR(AND(OR(N1:Q249,$BK250)=TRUE,IF(SEARCH(N$1,$A250)&gt;0,TRUE,FALSE)),"")</f>
        <v/>
      </c>
      <c r="O250" s="17" t="str">
        <f>IFERROR(AND(OR(O1:Q249,$BK250)=TRUE,IF(SEARCH(O$1,$A250)&gt;0,TRUE,FALSE)),"")</f>
        <v/>
      </c>
      <c r="P250" s="17" t="str">
        <f>IFERROR(AND(OR(P1:Q249,$BK250)=TRUE,IF(SEARCH(P$1,$A250)&gt;0,TRUE,FALSE)),"")</f>
        <v/>
      </c>
      <c r="Q250" s="17" t="str">
        <f>IFERROR(AND(OR(Q1:Q249,$BK250)=TRUE,IF(SEARCH(Q$1,$A250)&gt;0,TRUE,FALSE)),"")</f>
        <v/>
      </c>
      <c r="R250" s="17" t="b">
        <f>IFERROR(AND(OR(R1:S249,$BK250)=TRUE,IF(SEARCH(R$1,$A250)&gt;0,TRUE,FALSE)),"")</f>
        <v>0</v>
      </c>
      <c r="S250" s="17" t="str">
        <f>IFERROR(AND(OR(S1:S249,$BK250)=TRUE,IF(SEARCH(S$1,$A250)&gt;0,TRUE,FALSE)),"")</f>
        <v/>
      </c>
      <c r="T250" s="17" t="str">
        <f>IFERROR(AND(OR(T1:T249,$BK250)=TRUE,IF(SEARCH(T$1,$A250)&gt;0,TRUE,FALSE)),"")</f>
        <v/>
      </c>
      <c r="U250" s="17" t="str">
        <f>IFERROR(AND(OR(U1:V249,$BK250)=TRUE,IF(SEARCH(U$1,$A250)&gt;0,TRUE,FALSE)),"")</f>
        <v/>
      </c>
      <c r="V250" s="17" t="str">
        <f>IFERROR(AND(OR(V1:V249,$BK250)=TRUE,IF(SEARCH(V$1,$A250)&gt;0,TRUE,FALSE)),"")</f>
        <v/>
      </c>
      <c r="W250" s="17" t="str">
        <f>IFERROR(AND(OR(W1:Z249,$BK250)=TRUE,IF(SEARCH(W$1,$A250)&gt;0,TRUE,FALSE)),"")</f>
        <v/>
      </c>
      <c r="X250" s="17" t="str">
        <f>IFERROR(AND(OR(X1:Z249,$BK250)=TRUE,IF(SEARCH(X$1,$A250)&gt;0,TRUE,FALSE)),"")</f>
        <v/>
      </c>
      <c r="Y250" s="17" t="str">
        <f>IFERROR(AND(OR(Y1:Z249,$BK250)=TRUE,IF(SEARCH(Y$1,$A250)&gt;0,TRUE,FALSE)),"")</f>
        <v/>
      </c>
      <c r="Z250" s="17" t="str">
        <f>IFERROR(AND(OR(Z1:Z249,$BK250)=TRUE,IF(SEARCH(Z$1,$A250)&gt;0,TRUE,FALSE)),"")</f>
        <v/>
      </c>
      <c r="AA250" s="17" t="str">
        <f>IFERROR(AND(OR(AA1:AA249,$BK250)=TRUE,IF(SEARCH(AA$1,$A250)&gt;0,TRUE,FALSE)),"")</f>
        <v/>
      </c>
      <c r="AB250" s="17" t="str">
        <f>IFERROR(AND(OR(AB1:AE249,$BK250)=TRUE,IF(SEARCH(AB$1,$A250)&gt;0,TRUE,FALSE)),"")</f>
        <v/>
      </c>
      <c r="AC250" s="17" t="str">
        <f>IFERROR(AND(OR(AC1:AE249,$BK250)=TRUE,IF(SEARCH(AC$1,$A250)&gt;0,TRUE,FALSE)),"")</f>
        <v/>
      </c>
      <c r="AD250" s="17" t="str">
        <f>IFERROR(AND(OR(AD1:AE249,$BK250)=TRUE,IF(SEARCH(AD$1,$A250)&gt;0,TRUE,FALSE)),"")</f>
        <v/>
      </c>
      <c r="AE250" s="17" t="str">
        <f>IFERROR(AND(OR(AE1:AE249,$BK250)=TRUE,IF(SEARCH(AE$1,$A250)&gt;0,TRUE,FALSE)),"")</f>
        <v/>
      </c>
      <c r="AF250" s="17" t="b">
        <f>IFERROR(AND(OR(AF1:AG249,$BK250)=TRUE,IF(SEARCH(AF$1,$A250)&gt;0,TRUE,FALSE)),"")</f>
        <v>0</v>
      </c>
      <c r="AG250" s="17" t="str">
        <f>IFERROR(AND(OR(AG1:AG249,$BK250)=TRUE,IF(SEARCH(AG$1,$A250)&gt;0,TRUE,FALSE)),"")</f>
        <v/>
      </c>
      <c r="AH250" s="17" t="str">
        <f>IFERROR(AND(OR(AH1:AH249,$BK250)=TRUE,IF(SEARCH(AH$1,$A250)&gt;0,TRUE,FALSE)),"")</f>
        <v/>
      </c>
      <c r="AI250" s="17" t="b">
        <f>IFERROR(AND(OR(AI1:AL249,$BK250)=TRUE,IF(SEARCH(AI$1,$A250)&gt;0,TRUE,FALSE)),"")</f>
        <v>0</v>
      </c>
      <c r="AJ250" s="17" t="str">
        <f>IFERROR(AND(OR(AJ1:AL249,$BK250)=TRUE,IF(SEARCH(AJ$1,$A250)&gt;0,TRUE,FALSE)),"")</f>
        <v/>
      </c>
      <c r="AK250" s="17" t="str">
        <f>IFERROR(AND(OR(AK1:AL249,$BK250)=TRUE,IF(SEARCH(AK$1,$A250)&gt;0,TRUE,FALSE)),"")</f>
        <v/>
      </c>
      <c r="AL250" s="17" t="str">
        <f>IFERROR(AND(OR(AL1:AL249,$BK250)=TRUE,IF(SEARCH(AL$1,$A250)&gt;0,TRUE,FALSE)),"")</f>
        <v/>
      </c>
      <c r="AM250" s="17" t="str">
        <f>IFERROR(AND(OR(AM1:AO249,$BK250)=TRUE,IF(SEARCH(AM$1,$A250)&gt;0,TRUE,FALSE)),"")</f>
        <v/>
      </c>
      <c r="AN250" s="17" t="str">
        <f>IFERROR(AND(OR(AN1:AO249,$BK250)=TRUE,IF(SEARCH(AN$1,$A250)&gt;0,TRUE,FALSE)),"")</f>
        <v/>
      </c>
      <c r="AO250" s="17" t="str">
        <f>IFERROR(AND(OR(AO1:AO249,$BK250)=TRUE,IF(SEARCH(AO$1,$A250)&gt;0,TRUE,FALSE)),"")</f>
        <v/>
      </c>
      <c r="AP250" s="17" t="str">
        <f>IFERROR(AND(OR(AO1:AP249,$BK250)=TRUE,IF(SEARCH(AP$1,$A250)&gt;0,TRUE,FALSE)),"")</f>
        <v/>
      </c>
      <c r="AQ250" s="17" t="str">
        <f>IFERROR(AND(OR(AO1:AQ249,$BK250)=TRUE,IF(SEARCH(AQ$1,$A250)&gt;0,TRUE,FALSE)),"")</f>
        <v/>
      </c>
      <c r="AR250" s="17" t="str">
        <f>IFERROR(AND(OR(AO1:AR249,$BK250)=TRUE,IF(SEARCH(AR$1,$A250)&gt;0,TRUE,FALSE)),"")</f>
        <v/>
      </c>
      <c r="AS250" s="17" t="str">
        <f>IFERROR(AND(OR(AO1:AS249,$BK250)=TRUE,IF(SEARCH(AS$1,$A250)&gt;0,TRUE,FALSE)),"")</f>
        <v/>
      </c>
      <c r="AT250" s="17" t="str">
        <f>IFERROR(AND(OR(AO1:AT249,$BK250)=TRUE,IF(SEARCH(AT$1,$A250)&gt;0,TRUE,FALSE)),"")</f>
        <v/>
      </c>
      <c r="AU250" s="17" t="str">
        <f>IFERROR(AND(OR(AO1:AU249,$BK250)=TRUE,IF(SEARCH(AU$1,$A250)&gt;0,TRUE,FALSE)),"")</f>
        <v/>
      </c>
      <c r="AV250" s="17" t="str">
        <f>IFERROR(AND(OR(AO1:AV249,$BK250)=TRUE,IF(SEARCH(AV$1,$A250)&gt;0,TRUE,FALSE)),"")</f>
        <v/>
      </c>
      <c r="AW250" s="17" t="str">
        <f>IFERROR(AND(OR(AO1:AW249,$BK250)=TRUE,IF(SEARCH(AW$1,$A250)&gt;0,TRUE,FALSE)),"")</f>
        <v/>
      </c>
      <c r="AX250" s="17" t="str">
        <f>IFERROR(AND(OR(AO1:AX249,$BK250)=TRUE,IF(SEARCH(AX$1,$A250)&gt;0,TRUE,FALSE)),"")</f>
        <v/>
      </c>
      <c r="AY250" s="17" t="str">
        <f>IFERROR(AND(OR(AO1:AY249,$BK250)=TRUE,IF(SEARCH(AY$1,$A250)&gt;0,TRUE,FALSE)),"")</f>
        <v/>
      </c>
      <c r="AZ250" s="17" t="str">
        <f>IFERROR(AND(OR(AO1:AZ249,$BK250)=TRUE,IF(SEARCH(AZ$1,$A250)&gt;0,TRUE,FALSE)),"")</f>
        <v/>
      </c>
      <c r="BA250" s="17" t="str">
        <f>IFERROR(AND(OR(AO1:BA249,$BK250)=TRUE,IF(SEARCH(BA$1,$A250)&gt;0,TRUE,FALSE)),"")</f>
        <v/>
      </c>
      <c r="BB250" s="17" t="str">
        <f>IFERROR(AND(OR(AO1:BB249,$BK250)=TRUE,IF(SEARCH(BB$1,$A250)&gt;0,TRUE,FALSE)),"")</f>
        <v/>
      </c>
      <c r="BC250" s="17" t="str">
        <f>IFERROR(AND(OR(AO1:BC249,$BK250)=TRUE,IF(SEARCH(BC$1,$A250)&gt;0,TRUE,FALSE)),"")</f>
        <v/>
      </c>
      <c r="BD250" s="17" t="str">
        <f>IFERROR(AND(OR(AO1:BD249,$BK250)=TRUE,IF(SEARCH(BD$1,$A250)&gt;0,TRUE,FALSE)),"")</f>
        <v/>
      </c>
      <c r="BE250" s="17" t="str">
        <f>IFERROR(AND(OR(AO1:BE249,$BK250)=TRUE,IF(SEARCH(BE$1,$A250)&gt;0,TRUE,FALSE)),"")</f>
        <v/>
      </c>
      <c r="BF250" s="17" t="str">
        <f>IFERROR(AND(OR(AO1:BF249,$BK250)=TRUE,IF(SEARCH(BF$1,$A250)&gt;0,TRUE,FALSE)),"")</f>
        <v/>
      </c>
      <c r="BG250" s="17" t="str">
        <f>IFERROR(AND(OR(AO1:BG249,$BK250)=TRUE,IF(SEARCH(BG$1,$A250)&gt;0,TRUE,FALSE)),"")</f>
        <v/>
      </c>
      <c r="BH250" s="17" t="str">
        <f>IFERROR(AND(OR(AO1:BH249,$BK250)=TRUE,IF(SEARCH(BH$1,$A250)&gt;0,TRUE,FALSE)),"")</f>
        <v/>
      </c>
      <c r="BI250" s="17">
        <f t="shared" si="15"/>
        <v>0</v>
      </c>
      <c r="BJ250" s="17" t="b">
        <f t="shared" si="16"/>
        <v>0</v>
      </c>
      <c r="BK250" s="17" t="b">
        <f t="shared" si="17"/>
        <v>0</v>
      </c>
      <c r="BL250" s="17" t="b">
        <f t="shared" si="18"/>
        <v>0</v>
      </c>
      <c r="BM250" s="17" t="b">
        <f>IF(D250&gt;INDEX('Overview (RESPONSES REQUIRED)'!$F$60:$F$63,MATCH(E250,'Overview (RESPONSES REQUIRED)'!$B$60:$B$63,0)),FALSE,TRUE)</f>
        <v>0</v>
      </c>
      <c r="BN250" s="17" t="b">
        <f>IF(INDEX('Overview (RESPONSES REQUIRED)'!$D$60:$D$63,MATCH(E250,'Overview (RESPONSES REQUIRED)'!$B$60:$B$63,0)) = "Y", TRUE, FALSE)</f>
        <v>0</v>
      </c>
      <c r="BO250" s="17" t="str">
        <f t="shared" si="19"/>
        <v>N</v>
      </c>
    </row>
    <row r="251" spans="1:67" ht="15" x14ac:dyDescent="0.15">
      <c r="A251" s="17" t="s">
        <v>2674</v>
      </c>
      <c r="B251" s="17">
        <v>1</v>
      </c>
      <c r="C251" s="17">
        <v>2</v>
      </c>
      <c r="D251" s="17">
        <v>2</v>
      </c>
      <c r="E251" s="17" t="s">
        <v>2458</v>
      </c>
      <c r="F251" s="17" t="str">
        <f>IF('ENDC-NRCA'!S254="Y", "Y", IF('ENDC-NRCA'!S254="N", "N", 0))</f>
        <v>N</v>
      </c>
      <c r="G251" s="17" t="str">
        <f>IFERROR(AND(OR(G1:H250,$BK251)=TRUE,IF(SEARCH(G$1,$A251)&gt;0,TRUE,FALSE)),"")</f>
        <v/>
      </c>
      <c r="H251" s="17" t="str">
        <f>IFERROR(AND(OR(H1:H250,$BK251)=TRUE,IF(SEARCH(H$1,$A251)&gt;0,TRUE,FALSE)),"")</f>
        <v/>
      </c>
      <c r="I251" s="17" t="b">
        <f>IFERROR(AND(OR(I1:L250,$BK251)=TRUE,IF(SEARCH(I$1,$A251)&gt;0,TRUE,FALSE)),"")</f>
        <v>0</v>
      </c>
      <c r="J251" s="17" t="str">
        <f>IFERROR(AND(OR(J1:L250,$BK251)=TRUE,IF(SEARCH(J$1,$A251)&gt;0,TRUE,FALSE)),"")</f>
        <v/>
      </c>
      <c r="K251" s="17" t="str">
        <f>IFERROR(AND(OR(K1:L250,$BK251)=TRUE,IF(SEARCH(K$1,$A251)&gt;0,TRUE,FALSE)),"")</f>
        <v/>
      </c>
      <c r="L251" s="17" t="str">
        <f>IFERROR(AND(OR(L1:L250,$BK251)=TRUE,IF(SEARCH(L$1,$A251)&gt;0,TRUE,FALSE)),"")</f>
        <v/>
      </c>
      <c r="M251" s="17" t="str">
        <f>IFERROR(AND(OR(M1:M250,$BK251)=TRUE,IF(SEARCH(M$1,$A251)&gt;0,TRUE,FALSE)),"")</f>
        <v/>
      </c>
      <c r="N251" s="17" t="str">
        <f>IFERROR(AND(OR(N1:Q250,$BK251)=TRUE,IF(SEARCH(N$1,$A251)&gt;0,TRUE,FALSE)),"")</f>
        <v/>
      </c>
      <c r="O251" s="17" t="str">
        <f>IFERROR(AND(OR(O1:Q250,$BK251)=TRUE,IF(SEARCH(O$1,$A251)&gt;0,TRUE,FALSE)),"")</f>
        <v/>
      </c>
      <c r="P251" s="17" t="str">
        <f>IFERROR(AND(OR(P1:Q250,$BK251)=TRUE,IF(SEARCH(P$1,$A251)&gt;0,TRUE,FALSE)),"")</f>
        <v/>
      </c>
      <c r="Q251" s="17" t="str">
        <f>IFERROR(AND(OR(Q1:Q250,$BK251)=TRUE,IF(SEARCH(Q$1,$A251)&gt;0,TRUE,FALSE)),"")</f>
        <v/>
      </c>
      <c r="R251" s="17" t="b">
        <f>IFERROR(AND(OR(R1:S250,$BK251)=TRUE,IF(SEARCH(R$1,$A251)&gt;0,TRUE,FALSE)),"")</f>
        <v>0</v>
      </c>
      <c r="S251" s="17" t="str">
        <f>IFERROR(AND(OR(S1:S250,$BK251)=TRUE,IF(SEARCH(S$1,$A251)&gt;0,TRUE,FALSE)),"")</f>
        <v/>
      </c>
      <c r="T251" s="17" t="str">
        <f>IFERROR(AND(OR(T1:T250,$BK251)=TRUE,IF(SEARCH(T$1,$A251)&gt;0,TRUE,FALSE)),"")</f>
        <v/>
      </c>
      <c r="U251" s="17" t="str">
        <f>IFERROR(AND(OR(U1:V250,$BK251)=TRUE,IF(SEARCH(U$1,$A251)&gt;0,TRUE,FALSE)),"")</f>
        <v/>
      </c>
      <c r="V251" s="17" t="str">
        <f>IFERROR(AND(OR(V1:V250,$BK251)=TRUE,IF(SEARCH(V$1,$A251)&gt;0,TRUE,FALSE)),"")</f>
        <v/>
      </c>
      <c r="W251" s="17" t="str">
        <f>IFERROR(AND(OR(W1:Z250,$BK251)=TRUE,IF(SEARCH(W$1,$A251)&gt;0,TRUE,FALSE)),"")</f>
        <v/>
      </c>
      <c r="X251" s="17" t="str">
        <f>IFERROR(AND(OR(X1:Z250,$BK251)=TRUE,IF(SEARCH(X$1,$A251)&gt;0,TRUE,FALSE)),"")</f>
        <v/>
      </c>
      <c r="Y251" s="17" t="str">
        <f>IFERROR(AND(OR(Y1:Z250,$BK251)=TRUE,IF(SEARCH(Y$1,$A251)&gt;0,TRUE,FALSE)),"")</f>
        <v/>
      </c>
      <c r="Z251" s="17" t="str">
        <f>IFERROR(AND(OR(Z1:Z250,$BK251)=TRUE,IF(SEARCH(Z$1,$A251)&gt;0,TRUE,FALSE)),"")</f>
        <v/>
      </c>
      <c r="AA251" s="17" t="str">
        <f>IFERROR(AND(OR(AA1:AA250,$BK251)=TRUE,IF(SEARCH(AA$1,$A251)&gt;0,TRUE,FALSE)),"")</f>
        <v/>
      </c>
      <c r="AB251" s="17" t="str">
        <f>IFERROR(AND(OR(AB1:AE250,$BK251)=TRUE,IF(SEARCH(AB$1,$A251)&gt;0,TRUE,FALSE)),"")</f>
        <v/>
      </c>
      <c r="AC251" s="17" t="str">
        <f>IFERROR(AND(OR(AC1:AE250,$BK251)=TRUE,IF(SEARCH(AC$1,$A251)&gt;0,TRUE,FALSE)),"")</f>
        <v/>
      </c>
      <c r="AD251" s="17" t="str">
        <f>IFERROR(AND(OR(AD1:AE250,$BK251)=TRUE,IF(SEARCH(AD$1,$A251)&gt;0,TRUE,FALSE)),"")</f>
        <v/>
      </c>
      <c r="AE251" s="17" t="str">
        <f>IFERROR(AND(OR(AE1:AE250,$BK251)=TRUE,IF(SEARCH(AE$1,$A251)&gt;0,TRUE,FALSE)),"")</f>
        <v/>
      </c>
      <c r="AF251" s="17" t="b">
        <f>IFERROR(AND(OR(AF1:AG250,$BK251)=TRUE,IF(SEARCH(AF$1,$A251)&gt;0,TRUE,FALSE)),"")</f>
        <v>0</v>
      </c>
      <c r="AG251" s="17" t="str">
        <f>IFERROR(AND(OR(AG1:AG250,$BK251)=TRUE,IF(SEARCH(AG$1,$A251)&gt;0,TRUE,FALSE)),"")</f>
        <v/>
      </c>
      <c r="AH251" s="17" t="str">
        <f>IFERROR(AND(OR(AH1:AH250,$BK251)=TRUE,IF(SEARCH(AH$1,$A251)&gt;0,TRUE,FALSE)),"")</f>
        <v/>
      </c>
      <c r="AI251" s="17" t="b">
        <f>IFERROR(AND(OR(AI1:AL250,$BK251)=TRUE,IF(SEARCH(AI$1,$A251)&gt;0,TRUE,FALSE)),"")</f>
        <v>0</v>
      </c>
      <c r="AJ251" s="17" t="str">
        <f>IFERROR(AND(OR(AJ1:AL250,$BK251)=TRUE,IF(SEARCH(AJ$1,$A251)&gt;0,TRUE,FALSE)),"")</f>
        <v/>
      </c>
      <c r="AK251" s="17" t="str">
        <f>IFERROR(AND(OR(AK1:AL250,$BK251)=TRUE,IF(SEARCH(AK$1,$A251)&gt;0,TRUE,FALSE)),"")</f>
        <v/>
      </c>
      <c r="AL251" s="17" t="str">
        <f>IFERROR(AND(OR(AL1:AL250,$BK251)=TRUE,IF(SEARCH(AL$1,$A251)&gt;0,TRUE,FALSE)),"")</f>
        <v/>
      </c>
      <c r="AM251" s="17" t="str">
        <f>IFERROR(AND(OR(AM1:AO250,$BK251)=TRUE,IF(SEARCH(AM$1,$A251)&gt;0,TRUE,FALSE)),"")</f>
        <v/>
      </c>
      <c r="AN251" s="17" t="str">
        <f>IFERROR(AND(OR(AN1:AO250,$BK251)=TRUE,IF(SEARCH(AN$1,$A251)&gt;0,TRUE,FALSE)),"")</f>
        <v/>
      </c>
      <c r="AO251" s="17" t="str">
        <f>IFERROR(AND(OR(AO1:AO250,$BK251)=TRUE,IF(SEARCH(AO$1,$A251)&gt;0,TRUE,FALSE)),"")</f>
        <v/>
      </c>
      <c r="AP251" s="17" t="str">
        <f>IFERROR(AND(OR(AO1:AP250,$BK251)=TRUE,IF(SEARCH(AP$1,$A251)&gt;0,TRUE,FALSE)),"")</f>
        <v/>
      </c>
      <c r="AQ251" s="17" t="str">
        <f>IFERROR(AND(OR(AO1:AQ250,$BK251)=TRUE,IF(SEARCH(AQ$1,$A251)&gt;0,TRUE,FALSE)),"")</f>
        <v/>
      </c>
      <c r="AR251" s="17" t="str">
        <f>IFERROR(AND(OR(AO1:AR250,$BK251)=TRUE,IF(SEARCH(AR$1,$A251)&gt;0,TRUE,FALSE)),"")</f>
        <v/>
      </c>
      <c r="AS251" s="17" t="str">
        <f>IFERROR(AND(OR(AO1:AS250,$BK251)=TRUE,IF(SEARCH(AS$1,$A251)&gt;0,TRUE,FALSE)),"")</f>
        <v/>
      </c>
      <c r="AT251" s="17" t="str">
        <f>IFERROR(AND(OR(AO1:AT250,$BK251)=TRUE,IF(SEARCH(AT$1,$A251)&gt;0,TRUE,FALSE)),"")</f>
        <v/>
      </c>
      <c r="AU251" s="17" t="str">
        <f>IFERROR(AND(OR(AO1:AU250,$BK251)=TRUE,IF(SEARCH(AU$1,$A251)&gt;0,TRUE,FALSE)),"")</f>
        <v/>
      </c>
      <c r="AV251" s="17" t="str">
        <f>IFERROR(AND(OR(AO1:AV250,$BK251)=TRUE,IF(SEARCH(AV$1,$A251)&gt;0,TRUE,FALSE)),"")</f>
        <v/>
      </c>
      <c r="AW251" s="17" t="str">
        <f>IFERROR(AND(OR(AO1:AW250,$BK251)=TRUE,IF(SEARCH(AW$1,$A251)&gt;0,TRUE,FALSE)),"")</f>
        <v/>
      </c>
      <c r="AX251" s="17" t="str">
        <f>IFERROR(AND(OR(AO1:AX250,$BK251)=TRUE,IF(SEARCH(AX$1,$A251)&gt;0,TRUE,FALSE)),"")</f>
        <v/>
      </c>
      <c r="AY251" s="17" t="str">
        <f>IFERROR(AND(OR(AO1:AY250,$BK251)=TRUE,IF(SEARCH(AY$1,$A251)&gt;0,TRUE,FALSE)),"")</f>
        <v/>
      </c>
      <c r="AZ251" s="17" t="str">
        <f>IFERROR(AND(OR(AO1:AZ250,$BK251)=TRUE,IF(SEARCH(AZ$1,$A251)&gt;0,TRUE,FALSE)),"")</f>
        <v/>
      </c>
      <c r="BA251" s="17" t="str">
        <f>IFERROR(AND(OR(AO1:BA250,$BK251)=TRUE,IF(SEARCH(BA$1,$A251)&gt;0,TRUE,FALSE)),"")</f>
        <v/>
      </c>
      <c r="BB251" s="17" t="str">
        <f>IFERROR(AND(OR(AO1:BB250,$BK251)=TRUE,IF(SEARCH(BB$1,$A251)&gt;0,TRUE,FALSE)),"")</f>
        <v/>
      </c>
      <c r="BC251" s="17" t="str">
        <f>IFERROR(AND(OR(AO1:BC250,$BK251)=TRUE,IF(SEARCH(BC$1,$A251)&gt;0,TRUE,FALSE)),"")</f>
        <v/>
      </c>
      <c r="BD251" s="17" t="str">
        <f>IFERROR(AND(OR(AO1:BD250,$BK251)=TRUE,IF(SEARCH(BD$1,$A251)&gt;0,TRUE,FALSE)),"")</f>
        <v/>
      </c>
      <c r="BE251" s="17" t="str">
        <f>IFERROR(AND(OR(AO1:BE250,$BK251)=TRUE,IF(SEARCH(BE$1,$A251)&gt;0,TRUE,FALSE)),"")</f>
        <v/>
      </c>
      <c r="BF251" s="17" t="str">
        <f>IFERROR(AND(OR(AO1:BF250,$BK251)=TRUE,IF(SEARCH(BF$1,$A251)&gt;0,TRUE,FALSE)),"")</f>
        <v/>
      </c>
      <c r="BG251" s="17" t="str">
        <f>IFERROR(AND(OR(AO1:BG250,$BK251)=TRUE,IF(SEARCH(BG$1,$A251)&gt;0,TRUE,FALSE)),"")</f>
        <v/>
      </c>
      <c r="BH251" s="17" t="str">
        <f>IFERROR(AND(OR(AO1:BH250,$BK251)=TRUE,IF(SEARCH(BH$1,$A251)&gt;0,TRUE,FALSE)),"")</f>
        <v/>
      </c>
      <c r="BI251" s="17">
        <f t="shared" si="15"/>
        <v>0</v>
      </c>
      <c r="BJ251" s="17" t="b">
        <f t="shared" si="16"/>
        <v>0</v>
      </c>
      <c r="BK251" s="17" t="b">
        <f t="shared" si="17"/>
        <v>0</v>
      </c>
      <c r="BL251" s="17" t="b">
        <f t="shared" si="18"/>
        <v>0</v>
      </c>
      <c r="BM251" s="17" t="b">
        <f>IF(D251&gt;INDEX('Overview (RESPONSES REQUIRED)'!$F$60:$F$63,MATCH(E251,'Overview (RESPONSES REQUIRED)'!$B$60:$B$63,0)),FALSE,TRUE)</f>
        <v>0</v>
      </c>
      <c r="BN251" s="17" t="b">
        <f>IF(INDEX('Overview (RESPONSES REQUIRED)'!$D$60:$D$63,MATCH(E251,'Overview (RESPONSES REQUIRED)'!$B$60:$B$63,0)) = "Y", TRUE, FALSE)</f>
        <v>0</v>
      </c>
      <c r="BO251" s="17" t="str">
        <f t="shared" si="19"/>
        <v>N</v>
      </c>
    </row>
    <row r="252" spans="1:67" ht="15" x14ac:dyDescent="0.15">
      <c r="A252" s="17" t="s">
        <v>2675</v>
      </c>
      <c r="B252" s="17">
        <v>1</v>
      </c>
      <c r="C252" s="17">
        <v>2</v>
      </c>
      <c r="D252" s="17">
        <v>2</v>
      </c>
      <c r="E252" s="17" t="s">
        <v>2458</v>
      </c>
      <c r="F252" s="17" t="str">
        <f>IF('ENDC-NRCA'!S255="Y", "Y", IF('ENDC-NRCA'!S255="N", "N", 0))</f>
        <v>N</v>
      </c>
      <c r="G252" s="17" t="str">
        <f>IFERROR(AND(OR(G1:H251,$BK252)=TRUE,IF(SEARCH(G$1,$A252)&gt;0,TRUE,FALSE)),"")</f>
        <v/>
      </c>
      <c r="H252" s="17" t="str">
        <f>IFERROR(AND(OR(H1:H251,$BK252)=TRUE,IF(SEARCH(H$1,$A252)&gt;0,TRUE,FALSE)),"")</f>
        <v/>
      </c>
      <c r="I252" s="17" t="str">
        <f>IFERROR(AND(OR(I1:L251,$BK252)=TRUE,IF(SEARCH(I$1,$A252)&gt;0,TRUE,FALSE)),"")</f>
        <v/>
      </c>
      <c r="J252" s="17" t="str">
        <f>IFERROR(AND(OR(J1:L251,$BK252)=TRUE,IF(SEARCH(J$1,$A252)&gt;0,TRUE,FALSE)),"")</f>
        <v/>
      </c>
      <c r="K252" s="17" t="str">
        <f>IFERROR(AND(OR(K1:L251,$BK252)=TRUE,IF(SEARCH(K$1,$A252)&gt;0,TRUE,FALSE)),"")</f>
        <v/>
      </c>
      <c r="L252" s="17" t="str">
        <f>IFERROR(AND(OR(L1:L251,$BK252)=TRUE,IF(SEARCH(L$1,$A252)&gt;0,TRUE,FALSE)),"")</f>
        <v/>
      </c>
      <c r="M252" s="17" t="str">
        <f>IFERROR(AND(OR(M1:M251,$BK252)=TRUE,IF(SEARCH(M$1,$A252)&gt;0,TRUE,FALSE)),"")</f>
        <v/>
      </c>
      <c r="N252" s="17" t="b">
        <f>IFERROR(AND(OR(N1:Q251,$BK252)=TRUE,IF(SEARCH(N$1,$A252)&gt;0,TRUE,FALSE)),"")</f>
        <v>0</v>
      </c>
      <c r="O252" s="17" t="str">
        <f>IFERROR(AND(OR(O1:Q251,$BK252)=TRUE,IF(SEARCH(O$1,$A252)&gt;0,TRUE,FALSE)),"")</f>
        <v/>
      </c>
      <c r="P252" s="17" t="str">
        <f>IFERROR(AND(OR(P1:Q251,$BK252)=TRUE,IF(SEARCH(P$1,$A252)&gt;0,TRUE,FALSE)),"")</f>
        <v/>
      </c>
      <c r="Q252" s="17" t="str">
        <f>IFERROR(AND(OR(Q1:Q251,$BK252)=TRUE,IF(SEARCH(Q$1,$A252)&gt;0,TRUE,FALSE)),"")</f>
        <v/>
      </c>
      <c r="R252" s="17" t="b">
        <f>IFERROR(AND(OR(R1:S251,$BK252)=TRUE,IF(SEARCH(R$1,$A252)&gt;0,TRUE,FALSE)),"")</f>
        <v>0</v>
      </c>
      <c r="S252" s="17" t="str">
        <f>IFERROR(AND(OR(S1:S251,$BK252)=TRUE,IF(SEARCH(S$1,$A252)&gt;0,TRUE,FALSE)),"")</f>
        <v/>
      </c>
      <c r="T252" s="17" t="str">
        <f>IFERROR(AND(OR(T1:T251,$BK252)=TRUE,IF(SEARCH(T$1,$A252)&gt;0,TRUE,FALSE)),"")</f>
        <v/>
      </c>
      <c r="U252" s="17" t="str">
        <f>IFERROR(AND(OR(U1:V251,$BK252)=TRUE,IF(SEARCH(U$1,$A252)&gt;0,TRUE,FALSE)),"")</f>
        <v/>
      </c>
      <c r="V252" s="17" t="str">
        <f>IFERROR(AND(OR(V1:V251,$BK252)=TRUE,IF(SEARCH(V$1,$A252)&gt;0,TRUE,FALSE)),"")</f>
        <v/>
      </c>
      <c r="W252" s="17" t="str">
        <f>IFERROR(AND(OR(W1:Z251,$BK252)=TRUE,IF(SEARCH(W$1,$A252)&gt;0,TRUE,FALSE)),"")</f>
        <v/>
      </c>
      <c r="X252" s="17" t="str">
        <f>IFERROR(AND(OR(X1:Z251,$BK252)=TRUE,IF(SEARCH(X$1,$A252)&gt;0,TRUE,FALSE)),"")</f>
        <v/>
      </c>
      <c r="Y252" s="17" t="str">
        <f>IFERROR(AND(OR(Y1:Z251,$BK252)=TRUE,IF(SEARCH(Y$1,$A252)&gt;0,TRUE,FALSE)),"")</f>
        <v/>
      </c>
      <c r="Z252" s="17" t="str">
        <f>IFERROR(AND(OR(Z1:Z251,$BK252)=TRUE,IF(SEARCH(Z$1,$A252)&gt;0,TRUE,FALSE)),"")</f>
        <v/>
      </c>
      <c r="AA252" s="17" t="str">
        <f>IFERROR(AND(OR(AA1:AA251,$BK252)=TRUE,IF(SEARCH(AA$1,$A252)&gt;0,TRUE,FALSE)),"")</f>
        <v/>
      </c>
      <c r="AB252" s="17" t="str">
        <f>IFERROR(AND(OR(AB1:AE251,$BK252)=TRUE,IF(SEARCH(AB$1,$A252)&gt;0,TRUE,FALSE)),"")</f>
        <v/>
      </c>
      <c r="AC252" s="17" t="str">
        <f>IFERROR(AND(OR(AC1:AE251,$BK252)=TRUE,IF(SEARCH(AC$1,$A252)&gt;0,TRUE,FALSE)),"")</f>
        <v/>
      </c>
      <c r="AD252" s="17" t="str">
        <f>IFERROR(AND(OR(AD1:AE251,$BK252)=TRUE,IF(SEARCH(AD$1,$A252)&gt;0,TRUE,FALSE)),"")</f>
        <v/>
      </c>
      <c r="AE252" s="17" t="str">
        <f>IFERROR(AND(OR(AE1:AE251,$BK252)=TRUE,IF(SEARCH(AE$1,$A252)&gt;0,TRUE,FALSE)),"")</f>
        <v/>
      </c>
      <c r="AF252" s="17" t="b">
        <f>IFERROR(AND(OR(AF1:AG251,$BK252)=TRUE,IF(SEARCH(AF$1,$A252)&gt;0,TRUE,FALSE)),"")</f>
        <v>0</v>
      </c>
      <c r="AG252" s="17" t="str">
        <f>IFERROR(AND(OR(AG1:AG251,$BK252)=TRUE,IF(SEARCH(AG$1,$A252)&gt;0,TRUE,FALSE)),"")</f>
        <v/>
      </c>
      <c r="AH252" s="17" t="str">
        <f>IFERROR(AND(OR(AH1:AH251,$BK252)=TRUE,IF(SEARCH(AH$1,$A252)&gt;0,TRUE,FALSE)),"")</f>
        <v/>
      </c>
      <c r="AI252" s="17" t="b">
        <f>IFERROR(AND(OR(AI1:AL251,$BK252)=TRUE,IF(SEARCH(AI$1,$A252)&gt;0,TRUE,FALSE)),"")</f>
        <v>0</v>
      </c>
      <c r="AJ252" s="17" t="str">
        <f>IFERROR(AND(OR(AJ1:AL251,$BK252)=TRUE,IF(SEARCH(AJ$1,$A252)&gt;0,TRUE,FALSE)),"")</f>
        <v/>
      </c>
      <c r="AK252" s="17" t="str">
        <f>IFERROR(AND(OR(AK1:AL251,$BK252)=TRUE,IF(SEARCH(AK$1,$A252)&gt;0,TRUE,FALSE)),"")</f>
        <v/>
      </c>
      <c r="AL252" s="17" t="str">
        <f>IFERROR(AND(OR(AL1:AL251,$BK252)=TRUE,IF(SEARCH(AL$1,$A252)&gt;0,TRUE,FALSE)),"")</f>
        <v/>
      </c>
      <c r="AM252" s="17" t="str">
        <f>IFERROR(AND(OR(AM1:AO251,$BK252)=TRUE,IF(SEARCH(AM$1,$A252)&gt;0,TRUE,FALSE)),"")</f>
        <v/>
      </c>
      <c r="AN252" s="17" t="str">
        <f>IFERROR(AND(OR(AN1:AO251,$BK252)=TRUE,IF(SEARCH(AN$1,$A252)&gt;0,TRUE,FALSE)),"")</f>
        <v/>
      </c>
      <c r="AO252" s="17" t="str">
        <f>IFERROR(AND(OR(AO1:AO251,$BK252)=TRUE,IF(SEARCH(AO$1,$A252)&gt;0,TRUE,FALSE)),"")</f>
        <v/>
      </c>
      <c r="AP252" s="17" t="str">
        <f>IFERROR(AND(OR(AO1:AP251,$BK252)=TRUE,IF(SEARCH(AP$1,$A252)&gt;0,TRUE,FALSE)),"")</f>
        <v/>
      </c>
      <c r="AQ252" s="17" t="str">
        <f>IFERROR(AND(OR(AO1:AQ251,$BK252)=TRUE,IF(SEARCH(AQ$1,$A252)&gt;0,TRUE,FALSE)),"")</f>
        <v/>
      </c>
      <c r="AR252" s="17" t="str">
        <f>IFERROR(AND(OR(AO1:AR251,$BK252)=TRUE,IF(SEARCH(AR$1,$A252)&gt;0,TRUE,FALSE)),"")</f>
        <v/>
      </c>
      <c r="AS252" s="17" t="str">
        <f>IFERROR(AND(OR(AO1:AS251,$BK252)=TRUE,IF(SEARCH(AS$1,$A252)&gt;0,TRUE,FALSE)),"")</f>
        <v/>
      </c>
      <c r="AT252" s="17" t="str">
        <f>IFERROR(AND(OR(AO1:AT251,$BK252)=TRUE,IF(SEARCH(AT$1,$A252)&gt;0,TRUE,FALSE)),"")</f>
        <v/>
      </c>
      <c r="AU252" s="17" t="str">
        <f>IFERROR(AND(OR(AO1:AU251,$BK252)=TRUE,IF(SEARCH(AU$1,$A252)&gt;0,TRUE,FALSE)),"")</f>
        <v/>
      </c>
      <c r="AV252" s="17" t="str">
        <f>IFERROR(AND(OR(AO1:AV251,$BK252)=TRUE,IF(SEARCH(AV$1,$A252)&gt;0,TRUE,FALSE)),"")</f>
        <v/>
      </c>
      <c r="AW252" s="17" t="str">
        <f>IFERROR(AND(OR(AO1:AW251,$BK252)=TRUE,IF(SEARCH(AW$1,$A252)&gt;0,TRUE,FALSE)),"")</f>
        <v/>
      </c>
      <c r="AX252" s="17" t="str">
        <f>IFERROR(AND(OR(AO1:AX251,$BK252)=TRUE,IF(SEARCH(AX$1,$A252)&gt;0,TRUE,FALSE)),"")</f>
        <v/>
      </c>
      <c r="AY252" s="17" t="str">
        <f>IFERROR(AND(OR(AO1:AY251,$BK252)=TRUE,IF(SEARCH(AY$1,$A252)&gt;0,TRUE,FALSE)),"")</f>
        <v/>
      </c>
      <c r="AZ252" s="17" t="str">
        <f>IFERROR(AND(OR(AO1:AZ251,$BK252)=TRUE,IF(SEARCH(AZ$1,$A252)&gt;0,TRUE,FALSE)),"")</f>
        <v/>
      </c>
      <c r="BA252" s="17" t="str">
        <f>IFERROR(AND(OR(AO1:BA251,$BK252)=TRUE,IF(SEARCH(BA$1,$A252)&gt;0,TRUE,FALSE)),"")</f>
        <v/>
      </c>
      <c r="BB252" s="17" t="str">
        <f>IFERROR(AND(OR(AO1:BB251,$BK252)=TRUE,IF(SEARCH(BB$1,$A252)&gt;0,TRUE,FALSE)),"")</f>
        <v/>
      </c>
      <c r="BC252" s="17" t="str">
        <f>IFERROR(AND(OR(AO1:BC251,$BK252)=TRUE,IF(SEARCH(BC$1,$A252)&gt;0,TRUE,FALSE)),"")</f>
        <v/>
      </c>
      <c r="BD252" s="17" t="str">
        <f>IFERROR(AND(OR(AO1:BD251,$BK252)=TRUE,IF(SEARCH(BD$1,$A252)&gt;0,TRUE,FALSE)),"")</f>
        <v/>
      </c>
      <c r="BE252" s="17" t="str">
        <f>IFERROR(AND(OR(AO1:BE251,$BK252)=TRUE,IF(SEARCH(BE$1,$A252)&gt;0,TRUE,FALSE)),"")</f>
        <v/>
      </c>
      <c r="BF252" s="17" t="str">
        <f>IFERROR(AND(OR(AO1:BF251,$BK252)=TRUE,IF(SEARCH(BF$1,$A252)&gt;0,TRUE,FALSE)),"")</f>
        <v/>
      </c>
      <c r="BG252" s="17" t="str">
        <f>IFERROR(AND(OR(AO1:BG251,$BK252)=TRUE,IF(SEARCH(BG$1,$A252)&gt;0,TRUE,FALSE)),"")</f>
        <v/>
      </c>
      <c r="BH252" s="17" t="str">
        <f>IFERROR(AND(OR(AO1:BH251,$BK252)=TRUE,IF(SEARCH(BH$1,$A252)&gt;0,TRUE,FALSE)),"")</f>
        <v/>
      </c>
      <c r="BI252" s="17">
        <f t="shared" si="15"/>
        <v>0</v>
      </c>
      <c r="BJ252" s="17" t="b">
        <f t="shared" si="16"/>
        <v>0</v>
      </c>
      <c r="BK252" s="17" t="b">
        <f t="shared" si="17"/>
        <v>0</v>
      </c>
      <c r="BL252" s="17" t="b">
        <f t="shared" si="18"/>
        <v>0</v>
      </c>
      <c r="BM252" s="17" t="b">
        <f>IF(D252&gt;INDEX('Overview (RESPONSES REQUIRED)'!$F$60:$F$63,MATCH(E252,'Overview (RESPONSES REQUIRED)'!$B$60:$B$63,0)),FALSE,TRUE)</f>
        <v>0</v>
      </c>
      <c r="BN252" s="17" t="b">
        <f>IF(INDEX('Overview (RESPONSES REQUIRED)'!$D$60:$D$63,MATCH(E252,'Overview (RESPONSES REQUIRED)'!$B$60:$B$63,0)) = "Y", TRUE, FALSE)</f>
        <v>0</v>
      </c>
      <c r="BO252" s="17" t="str">
        <f t="shared" si="19"/>
        <v>N</v>
      </c>
    </row>
  </sheetData>
  <sheetProtection password="C990" sheet="1" objects="1" formatColumns="0" formatRows="0" autoFilter="0"/>
  <autoFilter ref="A2:BO253"/>
  <phoneticPr fontId="15"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5"/>
  <sheetViews>
    <sheetView zoomScale="80" zoomScaleNormal="80" workbookViewId="0">
      <pane xSplit="2" ySplit="5" topLeftCell="O6" activePane="bottomRight" state="frozen"/>
      <selection pane="topRight"/>
      <selection pane="bottomLeft"/>
      <selection pane="bottomRight" activeCell="W248" sqref="W248"/>
    </sheetView>
  </sheetViews>
  <sheetFormatPr defaultRowHeight="13.5" outlineLevelCol="1" x14ac:dyDescent="0.15"/>
  <cols>
    <col min="1" max="1" width="22" customWidth="1"/>
    <col min="2" max="2" width="35" customWidth="1"/>
    <col min="3" max="14" width="10" hidden="1" customWidth="1" outlineLevel="1"/>
    <col min="15" max="15" width="43" customWidth="1" collapsed="1"/>
    <col min="16" max="17" width="10" customWidth="1"/>
    <col min="18" max="18" width="56" customWidth="1"/>
    <col min="19" max="19" width="15" customWidth="1"/>
    <col min="20" max="21" width="10" customWidth="1"/>
    <col min="22" max="22" width="30" customWidth="1"/>
  </cols>
  <sheetData>
    <row r="1" spans="1:22" ht="24.95" customHeight="1" x14ac:dyDescent="0.4">
      <c r="O1" s="18" t="s">
        <v>2676</v>
      </c>
    </row>
    <row r="2" spans="1:22" ht="15" x14ac:dyDescent="0.25">
      <c r="A2" s="40" t="s">
        <v>6</v>
      </c>
      <c r="B2" s="41"/>
      <c r="C2" s="45" t="s">
        <v>304</v>
      </c>
      <c r="D2" s="41"/>
      <c r="E2" s="41"/>
      <c r="F2" s="41"/>
      <c r="G2" s="41"/>
      <c r="H2" s="41"/>
      <c r="I2" s="41"/>
      <c r="J2" s="41"/>
      <c r="K2" s="41"/>
      <c r="L2" s="41"/>
      <c r="M2" s="41"/>
      <c r="N2" s="41"/>
      <c r="O2" s="44" t="s">
        <v>305</v>
      </c>
      <c r="P2" s="43"/>
      <c r="Q2" s="43"/>
      <c r="R2" s="43"/>
      <c r="S2" s="42" t="s">
        <v>4</v>
      </c>
      <c r="T2" s="43"/>
      <c r="U2" s="43"/>
      <c r="V2" s="43"/>
    </row>
    <row r="3" spans="1:22" ht="65.099999999999994" customHeight="1" x14ac:dyDescent="0.15">
      <c r="A3" s="46" t="s">
        <v>306</v>
      </c>
      <c r="B3" s="46" t="s">
        <v>307</v>
      </c>
      <c r="C3" s="46" t="s">
        <v>118</v>
      </c>
      <c r="D3" s="46" t="s">
        <v>2677</v>
      </c>
      <c r="E3" s="46" t="s">
        <v>2678</v>
      </c>
      <c r="F3" s="46" t="s">
        <v>117</v>
      </c>
      <c r="G3" s="46" t="s">
        <v>516</v>
      </c>
      <c r="H3" s="46" t="s">
        <v>663</v>
      </c>
      <c r="I3" s="46" t="s">
        <v>517</v>
      </c>
      <c r="J3" s="46" t="s">
        <v>664</v>
      </c>
      <c r="K3" s="46" t="s">
        <v>665</v>
      </c>
      <c r="L3" s="46" t="s">
        <v>2136</v>
      </c>
      <c r="M3" s="46" t="s">
        <v>308</v>
      </c>
      <c r="N3" s="46" t="s">
        <v>309</v>
      </c>
      <c r="O3" s="46" t="s">
        <v>116</v>
      </c>
      <c r="P3" s="46" t="s">
        <v>310</v>
      </c>
      <c r="Q3" s="46" t="s">
        <v>142</v>
      </c>
      <c r="R3" s="46" t="s">
        <v>311</v>
      </c>
      <c r="S3" s="46" t="s">
        <v>312</v>
      </c>
      <c r="T3" s="46" t="s">
        <v>666</v>
      </c>
      <c r="U3" s="43"/>
      <c r="V3" s="46" t="s">
        <v>313</v>
      </c>
    </row>
    <row r="4" spans="1:22" x14ac:dyDescent="0.15">
      <c r="A4" s="41"/>
      <c r="B4" s="41"/>
      <c r="C4" s="41"/>
      <c r="D4" s="41"/>
      <c r="E4" s="41"/>
      <c r="F4" s="41"/>
      <c r="G4" s="41"/>
      <c r="H4" s="41"/>
      <c r="I4" s="41"/>
      <c r="J4" s="41"/>
      <c r="K4" s="41"/>
      <c r="L4" s="41"/>
      <c r="M4" s="41"/>
      <c r="N4" s="41"/>
      <c r="O4" s="41"/>
      <c r="P4" s="41"/>
      <c r="Q4" s="41"/>
      <c r="R4" s="41"/>
      <c r="S4" s="41"/>
      <c r="T4" s="16" t="s">
        <v>64</v>
      </c>
      <c r="U4" s="16" t="s">
        <v>59</v>
      </c>
      <c r="V4" s="41"/>
    </row>
    <row r="6" spans="1:22" ht="27" x14ac:dyDescent="0.15">
      <c r="A6" s="19" t="s">
        <v>2679</v>
      </c>
      <c r="B6" s="19" t="s">
        <v>2680</v>
      </c>
      <c r="C6" s="19">
        <v>6</v>
      </c>
      <c r="D6" s="19">
        <v>0</v>
      </c>
      <c r="E6" s="19">
        <v>0</v>
      </c>
      <c r="F6" s="19">
        <v>4</v>
      </c>
      <c r="G6" s="19">
        <v>2</v>
      </c>
      <c r="H6" s="19" t="s">
        <v>669</v>
      </c>
      <c r="I6" s="19" t="s">
        <v>2424</v>
      </c>
      <c r="J6" s="19">
        <v>22</v>
      </c>
      <c r="K6" s="19">
        <v>6</v>
      </c>
      <c r="L6" s="19">
        <v>0</v>
      </c>
      <c r="M6" s="19">
        <v>28</v>
      </c>
      <c r="N6" s="19" t="s">
        <v>322</v>
      </c>
      <c r="O6" s="19" t="s">
        <v>2423</v>
      </c>
      <c r="P6" s="19" t="s">
        <v>89</v>
      </c>
      <c r="Q6" s="19" t="str">
        <f>'ENDC-NRCA_BE'!BO3</f>
        <v>N</v>
      </c>
      <c r="R6" s="19" t="str">
        <f>IF(Q6="E","Please respond in Vendor Input column for all applicable UL combinations.",IF(AND(Q6="N",'ENDC-NRCA_BE'!BK3=TRUE),IF('ENDC-NRCA_BE'!BM3=FALSE,"Check #Layers entered in Overview tab is correct.",""),""))</f>
        <v/>
      </c>
      <c r="S6" s="20" t="s">
        <v>3570</v>
      </c>
      <c r="T6" s="20" t="s">
        <v>2681</v>
      </c>
      <c r="U6" s="20" t="s">
        <v>1650</v>
      </c>
      <c r="V6" s="28"/>
    </row>
    <row r="7" spans="1:22" ht="27" x14ac:dyDescent="0.15">
      <c r="A7" s="21" t="s">
        <v>2682</v>
      </c>
      <c r="B7" s="21" t="s">
        <v>2680</v>
      </c>
      <c r="C7" s="21">
        <v>6</v>
      </c>
      <c r="D7" s="21">
        <v>0</v>
      </c>
      <c r="E7" s="21">
        <v>0</v>
      </c>
      <c r="F7" s="21">
        <v>4</v>
      </c>
      <c r="G7" s="21">
        <v>2</v>
      </c>
      <c r="H7" s="21" t="s">
        <v>669</v>
      </c>
      <c r="I7" s="21" t="s">
        <v>2424</v>
      </c>
      <c r="J7" s="21">
        <v>20</v>
      </c>
      <c r="K7" s="21">
        <v>6</v>
      </c>
      <c r="L7" s="21">
        <v>0</v>
      </c>
      <c r="M7" s="21">
        <v>26</v>
      </c>
      <c r="N7" s="21" t="s">
        <v>322</v>
      </c>
      <c r="O7" s="21" t="s">
        <v>2425</v>
      </c>
      <c r="P7" s="21" t="s">
        <v>89</v>
      </c>
      <c r="Q7" s="21" t="str">
        <f>'ENDC-NRCA_BE'!BO4</f>
        <v>N</v>
      </c>
      <c r="R7" s="21" t="str">
        <f>IF(Q7="E","Please respond in Vendor Input column for all applicable UL combinations.",IF(AND(Q7="N",'ENDC-NRCA_BE'!BK4=TRUE),IF('ENDC-NRCA_BE'!BM4=FALSE,"Check #Layers entered in Overview tab is correct.",""),""))</f>
        <v/>
      </c>
      <c r="S7" s="22" t="s">
        <v>3570</v>
      </c>
      <c r="T7" s="22" t="s">
        <v>2681</v>
      </c>
      <c r="U7" s="22" t="s">
        <v>1650</v>
      </c>
      <c r="V7" s="29"/>
    </row>
    <row r="8" spans="1:22" ht="27" x14ac:dyDescent="0.15">
      <c r="A8" s="19" t="s">
        <v>2683</v>
      </c>
      <c r="B8" s="19" t="s">
        <v>2680</v>
      </c>
      <c r="C8" s="19">
        <v>6</v>
      </c>
      <c r="D8" s="19">
        <v>0</v>
      </c>
      <c r="E8" s="19">
        <v>0</v>
      </c>
      <c r="F8" s="19">
        <v>4</v>
      </c>
      <c r="G8" s="19">
        <v>2</v>
      </c>
      <c r="H8" s="19" t="s">
        <v>669</v>
      </c>
      <c r="I8" s="19" t="s">
        <v>2424</v>
      </c>
      <c r="J8" s="19">
        <v>18</v>
      </c>
      <c r="K8" s="19">
        <v>6</v>
      </c>
      <c r="L8" s="19">
        <v>0</v>
      </c>
      <c r="M8" s="19">
        <v>24</v>
      </c>
      <c r="N8" s="19" t="s">
        <v>322</v>
      </c>
      <c r="O8" s="19" t="s">
        <v>2426</v>
      </c>
      <c r="P8" s="19" t="s">
        <v>89</v>
      </c>
      <c r="Q8" s="19" t="str">
        <f>'ENDC-NRCA_BE'!BO5</f>
        <v>N</v>
      </c>
      <c r="R8" s="19" t="str">
        <f>IF(Q8="E","Please respond in Vendor Input column for all applicable UL combinations.",IF(AND(Q8="N",'ENDC-NRCA_BE'!BK5=TRUE),IF('ENDC-NRCA_BE'!BM5=FALSE,"Check #Layers entered in Overview tab is correct.",""),""))</f>
        <v/>
      </c>
      <c r="S8" s="20" t="s">
        <v>3570</v>
      </c>
      <c r="T8" s="20" t="s">
        <v>2681</v>
      </c>
      <c r="U8" s="20" t="s">
        <v>1650</v>
      </c>
      <c r="V8" s="28"/>
    </row>
    <row r="9" spans="1:22" ht="27" x14ac:dyDescent="0.15">
      <c r="A9" s="21" t="s">
        <v>2684</v>
      </c>
      <c r="B9" s="21" t="s">
        <v>2680</v>
      </c>
      <c r="C9" s="21">
        <v>6</v>
      </c>
      <c r="D9" s="21">
        <v>0</v>
      </c>
      <c r="E9" s="21">
        <v>0</v>
      </c>
      <c r="F9" s="21">
        <v>4</v>
      </c>
      <c r="G9" s="21">
        <v>2</v>
      </c>
      <c r="H9" s="21" t="s">
        <v>669</v>
      </c>
      <c r="I9" s="21" t="s">
        <v>2424</v>
      </c>
      <c r="J9" s="21">
        <v>18</v>
      </c>
      <c r="K9" s="21">
        <v>6</v>
      </c>
      <c r="L9" s="21">
        <v>0</v>
      </c>
      <c r="M9" s="21">
        <v>24</v>
      </c>
      <c r="N9" s="21" t="s">
        <v>322</v>
      </c>
      <c r="O9" s="21" t="s">
        <v>2427</v>
      </c>
      <c r="P9" s="21" t="s">
        <v>89</v>
      </c>
      <c r="Q9" s="21" t="str">
        <f>'ENDC-NRCA_BE'!BO6</f>
        <v>N</v>
      </c>
      <c r="R9" s="21" t="str">
        <f>IF(Q9="E","Please respond in Vendor Input column for all applicable UL combinations.",IF(AND(Q9="N",'ENDC-NRCA_BE'!BK6=TRUE),IF('ENDC-NRCA_BE'!BM6=FALSE,"Check #Layers entered in Overview tab is correct.",""),""))</f>
        <v/>
      </c>
      <c r="S9" s="22" t="s">
        <v>3570</v>
      </c>
      <c r="T9" s="22" t="s">
        <v>2681</v>
      </c>
      <c r="U9" s="22" t="s">
        <v>1650</v>
      </c>
      <c r="V9" s="29"/>
    </row>
    <row r="10" spans="1:22" ht="27" x14ac:dyDescent="0.15">
      <c r="A10" s="19" t="s">
        <v>2685</v>
      </c>
      <c r="B10" s="19" t="s">
        <v>2686</v>
      </c>
      <c r="C10" s="19">
        <v>5</v>
      </c>
      <c r="D10" s="19">
        <v>0</v>
      </c>
      <c r="E10" s="19">
        <v>0</v>
      </c>
      <c r="F10" s="19">
        <v>4</v>
      </c>
      <c r="G10" s="19">
        <v>2</v>
      </c>
      <c r="H10" s="19" t="s">
        <v>678</v>
      </c>
      <c r="I10" s="19" t="s">
        <v>2424</v>
      </c>
      <c r="J10" s="19">
        <v>18</v>
      </c>
      <c r="K10" s="19">
        <v>6</v>
      </c>
      <c r="L10" s="19">
        <v>0</v>
      </c>
      <c r="M10" s="19">
        <v>24</v>
      </c>
      <c r="N10" s="19" t="s">
        <v>322</v>
      </c>
      <c r="O10" s="19" t="s">
        <v>2428</v>
      </c>
      <c r="P10" s="19" t="s">
        <v>66</v>
      </c>
      <c r="Q10" s="19" t="str">
        <f>'ENDC-NRCA_BE'!BO7</f>
        <v>N</v>
      </c>
      <c r="R10" s="19" t="str">
        <f>IF(Q10="E","Please respond in Vendor Input column for all applicable UL combinations.",IF(AND(Q10="N",'ENDC-NRCA_BE'!BK7=TRUE),IF('ENDC-NRCA_BE'!BM7=FALSE,"Check #Layers entered in Overview tab is correct.",""),""))</f>
        <v/>
      </c>
      <c r="S10" s="20" t="s">
        <v>3570</v>
      </c>
      <c r="T10" s="20" t="s">
        <v>2681</v>
      </c>
      <c r="U10" s="20" t="s">
        <v>1650</v>
      </c>
      <c r="V10" s="28"/>
    </row>
    <row r="11" spans="1:22" ht="27" x14ac:dyDescent="0.15">
      <c r="A11" s="21" t="s">
        <v>2687</v>
      </c>
      <c r="B11" s="21" t="s">
        <v>2688</v>
      </c>
      <c r="C11" s="21">
        <v>5</v>
      </c>
      <c r="D11" s="21">
        <v>0</v>
      </c>
      <c r="E11" s="21">
        <v>0</v>
      </c>
      <c r="F11" s="21">
        <v>4</v>
      </c>
      <c r="G11" s="21">
        <v>2</v>
      </c>
      <c r="H11" s="21" t="s">
        <v>675</v>
      </c>
      <c r="I11" s="21" t="s">
        <v>2424</v>
      </c>
      <c r="J11" s="21">
        <v>18</v>
      </c>
      <c r="K11" s="21">
        <v>6</v>
      </c>
      <c r="L11" s="21">
        <v>0</v>
      </c>
      <c r="M11" s="21">
        <v>24</v>
      </c>
      <c r="N11" s="21" t="s">
        <v>322</v>
      </c>
      <c r="O11" s="21" t="s">
        <v>2429</v>
      </c>
      <c r="P11" s="21" t="s">
        <v>66</v>
      </c>
      <c r="Q11" s="21" t="str">
        <f>'ENDC-NRCA_BE'!BO8</f>
        <v>N</v>
      </c>
      <c r="R11" s="21" t="str">
        <f>IF(Q11="E","Please respond in Vendor Input column for all applicable UL combinations.",IF(AND(Q11="N",'ENDC-NRCA_BE'!BK8=TRUE),IF('ENDC-NRCA_BE'!BM8=FALSE,"Check #Layers entered in Overview tab is correct.",""),""))</f>
        <v/>
      </c>
      <c r="S11" s="22" t="s">
        <v>3570</v>
      </c>
      <c r="T11" s="22" t="s">
        <v>2681</v>
      </c>
      <c r="U11" s="22" t="s">
        <v>1650</v>
      </c>
      <c r="V11" s="29"/>
    </row>
    <row r="12" spans="1:22" ht="27" x14ac:dyDescent="0.15">
      <c r="A12" s="19" t="s">
        <v>2689</v>
      </c>
      <c r="B12" s="19" t="s">
        <v>2680</v>
      </c>
      <c r="C12" s="19">
        <v>6</v>
      </c>
      <c r="D12" s="19">
        <v>0</v>
      </c>
      <c r="E12" s="19">
        <v>0</v>
      </c>
      <c r="F12" s="19">
        <v>4</v>
      </c>
      <c r="G12" s="19">
        <v>2</v>
      </c>
      <c r="H12" s="19" t="s">
        <v>669</v>
      </c>
      <c r="I12" s="19" t="s">
        <v>2424</v>
      </c>
      <c r="J12" s="19">
        <v>16</v>
      </c>
      <c r="K12" s="19">
        <v>6</v>
      </c>
      <c r="L12" s="19">
        <v>0</v>
      </c>
      <c r="M12" s="19">
        <v>22</v>
      </c>
      <c r="N12" s="19" t="s">
        <v>322</v>
      </c>
      <c r="O12" s="19" t="s">
        <v>2430</v>
      </c>
      <c r="P12" s="19" t="s">
        <v>89</v>
      </c>
      <c r="Q12" s="19" t="str">
        <f>'ENDC-NRCA_BE'!BO9</f>
        <v>N</v>
      </c>
      <c r="R12" s="19" t="str">
        <f>IF(Q12="E","Please respond in Vendor Input column for all applicable UL combinations.",IF(AND(Q12="N",'ENDC-NRCA_BE'!BK9=TRUE),IF('ENDC-NRCA_BE'!BM9=FALSE,"Check #Layers entered in Overview tab is correct.",""),""))</f>
        <v/>
      </c>
      <c r="S12" s="20" t="s">
        <v>3570</v>
      </c>
      <c r="T12" s="20" t="s">
        <v>2681</v>
      </c>
      <c r="U12" s="20" t="s">
        <v>1650</v>
      </c>
      <c r="V12" s="28"/>
    </row>
    <row r="13" spans="1:22" ht="27" x14ac:dyDescent="0.15">
      <c r="A13" s="21" t="s">
        <v>2690</v>
      </c>
      <c r="B13" s="21" t="s">
        <v>2680</v>
      </c>
      <c r="C13" s="21">
        <v>6</v>
      </c>
      <c r="D13" s="21">
        <v>0</v>
      </c>
      <c r="E13" s="21">
        <v>0</v>
      </c>
      <c r="F13" s="21">
        <v>4</v>
      </c>
      <c r="G13" s="21">
        <v>2</v>
      </c>
      <c r="H13" s="21" t="s">
        <v>669</v>
      </c>
      <c r="I13" s="21" t="s">
        <v>2424</v>
      </c>
      <c r="J13" s="21">
        <v>16</v>
      </c>
      <c r="K13" s="21">
        <v>6</v>
      </c>
      <c r="L13" s="21">
        <v>0</v>
      </c>
      <c r="M13" s="21">
        <v>22</v>
      </c>
      <c r="N13" s="21" t="s">
        <v>322</v>
      </c>
      <c r="O13" s="21" t="s">
        <v>2431</v>
      </c>
      <c r="P13" s="21" t="s">
        <v>89</v>
      </c>
      <c r="Q13" s="21" t="str">
        <f>'ENDC-NRCA_BE'!BO10</f>
        <v>N</v>
      </c>
      <c r="R13" s="21" t="str">
        <f>IF(Q13="E","Please respond in Vendor Input column for all applicable UL combinations.",IF(AND(Q13="N",'ENDC-NRCA_BE'!BK10=TRUE),IF('ENDC-NRCA_BE'!BM10=FALSE,"Check #Layers entered in Overview tab is correct.",""),""))</f>
        <v/>
      </c>
      <c r="S13" s="22" t="s">
        <v>3570</v>
      </c>
      <c r="T13" s="22" t="s">
        <v>2681</v>
      </c>
      <c r="U13" s="22" t="s">
        <v>1650</v>
      </c>
      <c r="V13" s="29"/>
    </row>
    <row r="14" spans="1:22" ht="27" x14ac:dyDescent="0.15">
      <c r="A14" s="19" t="s">
        <v>2691</v>
      </c>
      <c r="B14" s="19" t="s">
        <v>2686</v>
      </c>
      <c r="C14" s="19">
        <v>5</v>
      </c>
      <c r="D14" s="19">
        <v>0</v>
      </c>
      <c r="E14" s="19">
        <v>0</v>
      </c>
      <c r="F14" s="19">
        <v>4</v>
      </c>
      <c r="G14" s="19">
        <v>2</v>
      </c>
      <c r="H14" s="19" t="s">
        <v>678</v>
      </c>
      <c r="I14" s="19" t="s">
        <v>2424</v>
      </c>
      <c r="J14" s="19">
        <v>16</v>
      </c>
      <c r="K14" s="19">
        <v>6</v>
      </c>
      <c r="L14" s="19">
        <v>0</v>
      </c>
      <c r="M14" s="19">
        <v>22</v>
      </c>
      <c r="N14" s="19" t="s">
        <v>322</v>
      </c>
      <c r="O14" s="19" t="s">
        <v>2432</v>
      </c>
      <c r="P14" s="19" t="s">
        <v>66</v>
      </c>
      <c r="Q14" s="19" t="str">
        <f>'ENDC-NRCA_BE'!BO11</f>
        <v>N</v>
      </c>
      <c r="R14" s="19" t="str">
        <f>IF(Q14="E","Please respond in Vendor Input column for all applicable UL combinations.",IF(AND(Q14="N",'ENDC-NRCA_BE'!BK11=TRUE),IF('ENDC-NRCA_BE'!BM11=FALSE,"Check #Layers entered in Overview tab is correct.",""),""))</f>
        <v/>
      </c>
      <c r="S14" s="20" t="s">
        <v>3570</v>
      </c>
      <c r="T14" s="20" t="s">
        <v>2681</v>
      </c>
      <c r="U14" s="20" t="s">
        <v>1650</v>
      </c>
      <c r="V14" s="28"/>
    </row>
    <row r="15" spans="1:22" ht="27" x14ac:dyDescent="0.15">
      <c r="A15" s="21" t="s">
        <v>2692</v>
      </c>
      <c r="B15" s="21" t="s">
        <v>2686</v>
      </c>
      <c r="C15" s="21">
        <v>5</v>
      </c>
      <c r="D15" s="21">
        <v>0</v>
      </c>
      <c r="E15" s="21">
        <v>0</v>
      </c>
      <c r="F15" s="21">
        <v>4</v>
      </c>
      <c r="G15" s="21">
        <v>2</v>
      </c>
      <c r="H15" s="21" t="s">
        <v>678</v>
      </c>
      <c r="I15" s="21" t="s">
        <v>2424</v>
      </c>
      <c r="J15" s="21">
        <v>16</v>
      </c>
      <c r="K15" s="21">
        <v>6</v>
      </c>
      <c r="L15" s="21">
        <v>0</v>
      </c>
      <c r="M15" s="21">
        <v>22</v>
      </c>
      <c r="N15" s="21" t="s">
        <v>322</v>
      </c>
      <c r="O15" s="21" t="s">
        <v>2433</v>
      </c>
      <c r="P15" s="21" t="s">
        <v>66</v>
      </c>
      <c r="Q15" s="21" t="str">
        <f>'ENDC-NRCA_BE'!BO12</f>
        <v>N</v>
      </c>
      <c r="R15" s="21" t="str">
        <f>IF(Q15="E","Please respond in Vendor Input column for all applicable UL combinations.",IF(AND(Q15="N",'ENDC-NRCA_BE'!BK12=TRUE),IF('ENDC-NRCA_BE'!BM12=FALSE,"Check #Layers entered in Overview tab is correct.",""),""))</f>
        <v/>
      </c>
      <c r="S15" s="22" t="s">
        <v>3570</v>
      </c>
      <c r="T15" s="22" t="s">
        <v>2681</v>
      </c>
      <c r="U15" s="22" t="s">
        <v>1650</v>
      </c>
      <c r="V15" s="29"/>
    </row>
    <row r="16" spans="1:22" ht="27" x14ac:dyDescent="0.15">
      <c r="A16" s="19" t="s">
        <v>2693</v>
      </c>
      <c r="B16" s="19" t="s">
        <v>2688</v>
      </c>
      <c r="C16" s="19">
        <v>5</v>
      </c>
      <c r="D16" s="19">
        <v>0</v>
      </c>
      <c r="E16" s="19">
        <v>0</v>
      </c>
      <c r="F16" s="19">
        <v>4</v>
      </c>
      <c r="G16" s="19">
        <v>2</v>
      </c>
      <c r="H16" s="19" t="s">
        <v>675</v>
      </c>
      <c r="I16" s="19" t="s">
        <v>2424</v>
      </c>
      <c r="J16" s="19">
        <v>16</v>
      </c>
      <c r="K16" s="19">
        <v>6</v>
      </c>
      <c r="L16" s="19">
        <v>0</v>
      </c>
      <c r="M16" s="19">
        <v>22</v>
      </c>
      <c r="N16" s="19" t="s">
        <v>322</v>
      </c>
      <c r="O16" s="19" t="s">
        <v>2434</v>
      </c>
      <c r="P16" s="19" t="s">
        <v>66</v>
      </c>
      <c r="Q16" s="19" t="str">
        <f>'ENDC-NRCA_BE'!BO13</f>
        <v>N</v>
      </c>
      <c r="R16" s="19" t="str">
        <f>IF(Q16="E","Please respond in Vendor Input column for all applicable UL combinations.",IF(AND(Q16="N",'ENDC-NRCA_BE'!BK13=TRUE),IF('ENDC-NRCA_BE'!BM13=FALSE,"Check #Layers entered in Overview tab is correct.",""),""))</f>
        <v/>
      </c>
      <c r="S16" s="20" t="s">
        <v>3570</v>
      </c>
      <c r="T16" s="20" t="s">
        <v>2681</v>
      </c>
      <c r="U16" s="20" t="s">
        <v>1650</v>
      </c>
      <c r="V16" s="28"/>
    </row>
    <row r="17" spans="1:22" ht="27" x14ac:dyDescent="0.15">
      <c r="A17" s="21" t="s">
        <v>2694</v>
      </c>
      <c r="B17" s="21" t="s">
        <v>2688</v>
      </c>
      <c r="C17" s="21">
        <v>5</v>
      </c>
      <c r="D17" s="21">
        <v>0</v>
      </c>
      <c r="E17" s="21">
        <v>0</v>
      </c>
      <c r="F17" s="21">
        <v>4</v>
      </c>
      <c r="G17" s="21">
        <v>2</v>
      </c>
      <c r="H17" s="21" t="s">
        <v>675</v>
      </c>
      <c r="I17" s="21" t="s">
        <v>2424</v>
      </c>
      <c r="J17" s="21">
        <v>16</v>
      </c>
      <c r="K17" s="21">
        <v>6</v>
      </c>
      <c r="L17" s="21">
        <v>0</v>
      </c>
      <c r="M17" s="21">
        <v>22</v>
      </c>
      <c r="N17" s="21" t="s">
        <v>322</v>
      </c>
      <c r="O17" s="21" t="s">
        <v>2435</v>
      </c>
      <c r="P17" s="21" t="s">
        <v>66</v>
      </c>
      <c r="Q17" s="21" t="str">
        <f>'ENDC-NRCA_BE'!BO14</f>
        <v>N</v>
      </c>
      <c r="R17" s="21" t="str">
        <f>IF(Q17="E","Please respond in Vendor Input column for all applicable UL combinations.",IF(AND(Q17="N",'ENDC-NRCA_BE'!BK14=TRUE),IF('ENDC-NRCA_BE'!BM14=FALSE,"Check #Layers entered in Overview tab is correct.",""),""))</f>
        <v/>
      </c>
      <c r="S17" s="22" t="s">
        <v>3570</v>
      </c>
      <c r="T17" s="22" t="s">
        <v>2681</v>
      </c>
      <c r="U17" s="22" t="s">
        <v>1650</v>
      </c>
      <c r="V17" s="29"/>
    </row>
    <row r="18" spans="1:22" ht="27" x14ac:dyDescent="0.15">
      <c r="A18" s="19" t="s">
        <v>2695</v>
      </c>
      <c r="B18" s="19" t="s">
        <v>2680</v>
      </c>
      <c r="C18" s="19">
        <v>6</v>
      </c>
      <c r="D18" s="19">
        <v>0</v>
      </c>
      <c r="E18" s="19">
        <v>0</v>
      </c>
      <c r="F18" s="19">
        <v>4</v>
      </c>
      <c r="G18" s="19">
        <v>2</v>
      </c>
      <c r="H18" s="19" t="s">
        <v>669</v>
      </c>
      <c r="I18" s="19" t="s">
        <v>2424</v>
      </c>
      <c r="J18" s="19">
        <v>14</v>
      </c>
      <c r="K18" s="19">
        <v>6</v>
      </c>
      <c r="L18" s="19">
        <v>0</v>
      </c>
      <c r="M18" s="19">
        <v>20</v>
      </c>
      <c r="N18" s="19" t="s">
        <v>322</v>
      </c>
      <c r="O18" s="19" t="s">
        <v>2436</v>
      </c>
      <c r="P18" s="19" t="s">
        <v>89</v>
      </c>
      <c r="Q18" s="19" t="str">
        <f>'ENDC-NRCA_BE'!BO15</f>
        <v>N</v>
      </c>
      <c r="R18" s="19" t="str">
        <f>IF(Q18="E","Please respond in Vendor Input column for all applicable UL combinations.",IF(AND(Q18="N",'ENDC-NRCA_BE'!BK15=TRUE),IF('ENDC-NRCA_BE'!BM15=FALSE,"Check #Layers entered in Overview tab is correct.",""),""))</f>
        <v/>
      </c>
      <c r="S18" s="20" t="s">
        <v>3570</v>
      </c>
      <c r="T18" s="20" t="s">
        <v>2681</v>
      </c>
      <c r="U18" s="20" t="s">
        <v>1650</v>
      </c>
      <c r="V18" s="28"/>
    </row>
    <row r="19" spans="1:22" ht="27" x14ac:dyDescent="0.15">
      <c r="A19" s="21" t="s">
        <v>2696</v>
      </c>
      <c r="B19" s="21" t="s">
        <v>2686</v>
      </c>
      <c r="C19" s="21">
        <v>5</v>
      </c>
      <c r="D19" s="21">
        <v>0</v>
      </c>
      <c r="E19" s="21">
        <v>0</v>
      </c>
      <c r="F19" s="21">
        <v>4</v>
      </c>
      <c r="G19" s="21">
        <v>2</v>
      </c>
      <c r="H19" s="21" t="s">
        <v>678</v>
      </c>
      <c r="I19" s="21" t="s">
        <v>2424</v>
      </c>
      <c r="J19" s="21">
        <v>14</v>
      </c>
      <c r="K19" s="21">
        <v>6</v>
      </c>
      <c r="L19" s="21">
        <v>0</v>
      </c>
      <c r="M19" s="21">
        <v>20</v>
      </c>
      <c r="N19" s="21" t="s">
        <v>322</v>
      </c>
      <c r="O19" s="21" t="s">
        <v>2437</v>
      </c>
      <c r="P19" s="21" t="s">
        <v>66</v>
      </c>
      <c r="Q19" s="21" t="str">
        <f>'ENDC-NRCA_BE'!BO16</f>
        <v>N</v>
      </c>
      <c r="R19" s="21" t="str">
        <f>IF(Q19="E","Please respond in Vendor Input column for all applicable UL combinations.",IF(AND(Q19="N",'ENDC-NRCA_BE'!BK16=TRUE),IF('ENDC-NRCA_BE'!BM16=FALSE,"Check #Layers entered in Overview tab is correct.",""),""))</f>
        <v/>
      </c>
      <c r="S19" s="22" t="s">
        <v>3570</v>
      </c>
      <c r="T19" s="22" t="s">
        <v>2681</v>
      </c>
      <c r="U19" s="22" t="s">
        <v>1650</v>
      </c>
      <c r="V19" s="29"/>
    </row>
    <row r="20" spans="1:22" ht="27" x14ac:dyDescent="0.15">
      <c r="A20" s="19" t="s">
        <v>2697</v>
      </c>
      <c r="B20" s="19" t="s">
        <v>2686</v>
      </c>
      <c r="C20" s="19">
        <v>5</v>
      </c>
      <c r="D20" s="19">
        <v>0</v>
      </c>
      <c r="E20" s="19">
        <v>0</v>
      </c>
      <c r="F20" s="19">
        <v>4</v>
      </c>
      <c r="G20" s="19">
        <v>2</v>
      </c>
      <c r="H20" s="19" t="s">
        <v>678</v>
      </c>
      <c r="I20" s="19" t="s">
        <v>2424</v>
      </c>
      <c r="J20" s="19">
        <v>14</v>
      </c>
      <c r="K20" s="19">
        <v>6</v>
      </c>
      <c r="L20" s="19">
        <v>0</v>
      </c>
      <c r="M20" s="19">
        <v>20</v>
      </c>
      <c r="N20" s="19" t="s">
        <v>322</v>
      </c>
      <c r="O20" s="19" t="s">
        <v>2438</v>
      </c>
      <c r="P20" s="19" t="s">
        <v>66</v>
      </c>
      <c r="Q20" s="19" t="str">
        <f>'ENDC-NRCA_BE'!BO17</f>
        <v>N</v>
      </c>
      <c r="R20" s="19" t="str">
        <f>IF(Q20="E","Please respond in Vendor Input column for all applicable UL combinations.",IF(AND(Q20="N",'ENDC-NRCA_BE'!BK17=TRUE),IF('ENDC-NRCA_BE'!BM17=FALSE,"Check #Layers entered in Overview tab is correct.",""),""))</f>
        <v/>
      </c>
      <c r="S20" s="20" t="s">
        <v>3570</v>
      </c>
      <c r="T20" s="20" t="s">
        <v>2681</v>
      </c>
      <c r="U20" s="20" t="s">
        <v>1650</v>
      </c>
      <c r="V20" s="28"/>
    </row>
    <row r="21" spans="1:22" ht="27" x14ac:dyDescent="0.15">
      <c r="A21" s="21" t="s">
        <v>2698</v>
      </c>
      <c r="B21" s="21" t="s">
        <v>2688</v>
      </c>
      <c r="C21" s="21">
        <v>5</v>
      </c>
      <c r="D21" s="21">
        <v>0</v>
      </c>
      <c r="E21" s="21">
        <v>0</v>
      </c>
      <c r="F21" s="21">
        <v>4</v>
      </c>
      <c r="G21" s="21">
        <v>2</v>
      </c>
      <c r="H21" s="21" t="s">
        <v>675</v>
      </c>
      <c r="I21" s="21" t="s">
        <v>2424</v>
      </c>
      <c r="J21" s="21">
        <v>14</v>
      </c>
      <c r="K21" s="21">
        <v>6</v>
      </c>
      <c r="L21" s="21">
        <v>0</v>
      </c>
      <c r="M21" s="21">
        <v>20</v>
      </c>
      <c r="N21" s="21" t="s">
        <v>322</v>
      </c>
      <c r="O21" s="21" t="s">
        <v>2439</v>
      </c>
      <c r="P21" s="21" t="s">
        <v>66</v>
      </c>
      <c r="Q21" s="21" t="str">
        <f>'ENDC-NRCA_BE'!BO18</f>
        <v>N</v>
      </c>
      <c r="R21" s="21" t="str">
        <f>IF(Q21="E","Please respond in Vendor Input column for all applicable UL combinations.",IF(AND(Q21="N",'ENDC-NRCA_BE'!BK18=TRUE),IF('ENDC-NRCA_BE'!BM18=FALSE,"Check #Layers entered in Overview tab is correct.",""),""))</f>
        <v/>
      </c>
      <c r="S21" s="22" t="s">
        <v>3570</v>
      </c>
      <c r="T21" s="22" t="s">
        <v>2681</v>
      </c>
      <c r="U21" s="22" t="s">
        <v>1650</v>
      </c>
      <c r="V21" s="29"/>
    </row>
    <row r="22" spans="1:22" ht="27" x14ac:dyDescent="0.15">
      <c r="A22" s="19" t="s">
        <v>2699</v>
      </c>
      <c r="B22" s="19" t="s">
        <v>2688</v>
      </c>
      <c r="C22" s="19">
        <v>5</v>
      </c>
      <c r="D22" s="19">
        <v>0</v>
      </c>
      <c r="E22" s="19">
        <v>0</v>
      </c>
      <c r="F22" s="19">
        <v>4</v>
      </c>
      <c r="G22" s="19">
        <v>2</v>
      </c>
      <c r="H22" s="19" t="s">
        <v>675</v>
      </c>
      <c r="I22" s="19" t="s">
        <v>2424</v>
      </c>
      <c r="J22" s="19">
        <v>14</v>
      </c>
      <c r="K22" s="19">
        <v>6</v>
      </c>
      <c r="L22" s="19">
        <v>0</v>
      </c>
      <c r="M22" s="19">
        <v>20</v>
      </c>
      <c r="N22" s="19" t="s">
        <v>322</v>
      </c>
      <c r="O22" s="19" t="s">
        <v>2440</v>
      </c>
      <c r="P22" s="19" t="s">
        <v>66</v>
      </c>
      <c r="Q22" s="19" t="str">
        <f>'ENDC-NRCA_BE'!BO19</f>
        <v>N</v>
      </c>
      <c r="R22" s="19" t="str">
        <f>IF(Q22="E","Please respond in Vendor Input column for all applicable UL combinations.",IF(AND(Q22="N",'ENDC-NRCA_BE'!BK19=TRUE),IF('ENDC-NRCA_BE'!BM19=FALSE,"Check #Layers entered in Overview tab is correct.",""),""))</f>
        <v/>
      </c>
      <c r="S22" s="20" t="s">
        <v>3570</v>
      </c>
      <c r="T22" s="20" t="s">
        <v>2681</v>
      </c>
      <c r="U22" s="20" t="s">
        <v>1650</v>
      </c>
      <c r="V22" s="28"/>
    </row>
    <row r="23" spans="1:22" ht="27" x14ac:dyDescent="0.15">
      <c r="A23" s="21" t="s">
        <v>2700</v>
      </c>
      <c r="B23" s="21" t="s">
        <v>2701</v>
      </c>
      <c r="C23" s="21">
        <v>4</v>
      </c>
      <c r="D23" s="21">
        <v>0</v>
      </c>
      <c r="E23" s="21">
        <v>0</v>
      </c>
      <c r="F23" s="21">
        <v>4</v>
      </c>
      <c r="G23" s="21">
        <v>2</v>
      </c>
      <c r="H23" s="21" t="s">
        <v>693</v>
      </c>
      <c r="I23" s="21" t="s">
        <v>2424</v>
      </c>
      <c r="J23" s="21">
        <v>14</v>
      </c>
      <c r="K23" s="21">
        <v>6</v>
      </c>
      <c r="L23" s="21">
        <v>0</v>
      </c>
      <c r="M23" s="21">
        <v>20</v>
      </c>
      <c r="N23" s="21" t="s">
        <v>322</v>
      </c>
      <c r="O23" s="21" t="s">
        <v>2441</v>
      </c>
      <c r="P23" s="21" t="s">
        <v>66</v>
      </c>
      <c r="Q23" s="21" t="str">
        <f>'ENDC-NRCA_BE'!BO20</f>
        <v>N</v>
      </c>
      <c r="R23" s="21" t="str">
        <f>IF(Q23="E","Please respond in Vendor Input column for all applicable UL combinations.",IF(AND(Q23="N",'ENDC-NRCA_BE'!BK20=TRUE),IF('ENDC-NRCA_BE'!BM20=FALSE,"Check #Layers entered in Overview tab is correct.",""),""))</f>
        <v/>
      </c>
      <c r="S23" s="22" t="s">
        <v>3570</v>
      </c>
      <c r="T23" s="22" t="s">
        <v>2681</v>
      </c>
      <c r="U23" s="22" t="s">
        <v>1650</v>
      </c>
      <c r="V23" s="29"/>
    </row>
    <row r="24" spans="1:22" ht="27" x14ac:dyDescent="0.15">
      <c r="A24" s="19" t="s">
        <v>2702</v>
      </c>
      <c r="B24" s="19" t="s">
        <v>2680</v>
      </c>
      <c r="C24" s="19">
        <v>6</v>
      </c>
      <c r="D24" s="19">
        <v>0</v>
      </c>
      <c r="E24" s="19">
        <v>0</v>
      </c>
      <c r="F24" s="19">
        <v>4</v>
      </c>
      <c r="G24" s="19">
        <v>2</v>
      </c>
      <c r="H24" s="19" t="s">
        <v>669</v>
      </c>
      <c r="I24" s="19" t="s">
        <v>2424</v>
      </c>
      <c r="J24" s="19">
        <v>12</v>
      </c>
      <c r="K24" s="19">
        <v>6</v>
      </c>
      <c r="L24" s="19">
        <v>0</v>
      </c>
      <c r="M24" s="19">
        <v>18</v>
      </c>
      <c r="N24" s="19" t="s">
        <v>322</v>
      </c>
      <c r="O24" s="19" t="s">
        <v>2442</v>
      </c>
      <c r="P24" s="19" t="s">
        <v>89</v>
      </c>
      <c r="Q24" s="19" t="str">
        <f>'ENDC-NRCA_BE'!BO21</f>
        <v>N</v>
      </c>
      <c r="R24" s="19" t="str">
        <f>IF(Q24="E","Please respond in Vendor Input column for all applicable UL combinations.",IF(AND(Q24="N",'ENDC-NRCA_BE'!BK21=TRUE),IF('ENDC-NRCA_BE'!BM21=FALSE,"Check #Layers entered in Overview tab is correct.",""),""))</f>
        <v/>
      </c>
      <c r="S24" s="20" t="s">
        <v>3570</v>
      </c>
      <c r="T24" s="20" t="s">
        <v>2681</v>
      </c>
      <c r="U24" s="20" t="s">
        <v>1650</v>
      </c>
      <c r="V24" s="28"/>
    </row>
    <row r="25" spans="1:22" ht="27" x14ac:dyDescent="0.15">
      <c r="A25" s="21" t="s">
        <v>2703</v>
      </c>
      <c r="B25" s="21" t="s">
        <v>2686</v>
      </c>
      <c r="C25" s="21">
        <v>5</v>
      </c>
      <c r="D25" s="21">
        <v>0</v>
      </c>
      <c r="E25" s="21">
        <v>0</v>
      </c>
      <c r="F25" s="21">
        <v>4</v>
      </c>
      <c r="G25" s="21">
        <v>2</v>
      </c>
      <c r="H25" s="21" t="s">
        <v>678</v>
      </c>
      <c r="I25" s="21" t="s">
        <v>2424</v>
      </c>
      <c r="J25" s="21">
        <v>12</v>
      </c>
      <c r="K25" s="21">
        <v>6</v>
      </c>
      <c r="L25" s="21">
        <v>0</v>
      </c>
      <c r="M25" s="21">
        <v>18</v>
      </c>
      <c r="N25" s="21" t="s">
        <v>322</v>
      </c>
      <c r="O25" s="21" t="s">
        <v>2443</v>
      </c>
      <c r="P25" s="21" t="s">
        <v>66</v>
      </c>
      <c r="Q25" s="21" t="str">
        <f>'ENDC-NRCA_BE'!BO22</f>
        <v>N</v>
      </c>
      <c r="R25" s="21" t="str">
        <f>IF(Q25="E","Please respond in Vendor Input column for all applicable UL combinations.",IF(AND(Q25="N",'ENDC-NRCA_BE'!BK22=TRUE),IF('ENDC-NRCA_BE'!BM22=FALSE,"Check #Layers entered in Overview tab is correct.",""),""))</f>
        <v/>
      </c>
      <c r="S25" s="22" t="s">
        <v>3570</v>
      </c>
      <c r="T25" s="22" t="s">
        <v>2681</v>
      </c>
      <c r="U25" s="22" t="s">
        <v>1650</v>
      </c>
      <c r="V25" s="29"/>
    </row>
    <row r="26" spans="1:22" ht="27" x14ac:dyDescent="0.15">
      <c r="A26" s="19" t="s">
        <v>2704</v>
      </c>
      <c r="B26" s="19" t="s">
        <v>2686</v>
      </c>
      <c r="C26" s="19">
        <v>5</v>
      </c>
      <c r="D26" s="19">
        <v>0</v>
      </c>
      <c r="E26" s="19">
        <v>0</v>
      </c>
      <c r="F26" s="19">
        <v>4</v>
      </c>
      <c r="G26" s="19">
        <v>2</v>
      </c>
      <c r="H26" s="19" t="s">
        <v>678</v>
      </c>
      <c r="I26" s="19" t="s">
        <v>2424</v>
      </c>
      <c r="J26" s="19">
        <v>12</v>
      </c>
      <c r="K26" s="19">
        <v>6</v>
      </c>
      <c r="L26" s="19">
        <v>0</v>
      </c>
      <c r="M26" s="19">
        <v>18</v>
      </c>
      <c r="N26" s="19" t="s">
        <v>322</v>
      </c>
      <c r="O26" s="19" t="s">
        <v>2444</v>
      </c>
      <c r="P26" s="19" t="s">
        <v>66</v>
      </c>
      <c r="Q26" s="19" t="str">
        <f>'ENDC-NRCA_BE'!BO23</f>
        <v>N</v>
      </c>
      <c r="R26" s="19" t="str">
        <f>IF(Q26="E","Please respond in Vendor Input column for all applicable UL combinations.",IF(AND(Q26="N",'ENDC-NRCA_BE'!BK23=TRUE),IF('ENDC-NRCA_BE'!BM23=FALSE,"Check #Layers entered in Overview tab is correct.",""),""))</f>
        <v/>
      </c>
      <c r="S26" s="20" t="s">
        <v>3570</v>
      </c>
      <c r="T26" s="20" t="s">
        <v>2681</v>
      </c>
      <c r="U26" s="20" t="s">
        <v>1650</v>
      </c>
      <c r="V26" s="28"/>
    </row>
    <row r="27" spans="1:22" ht="27" x14ac:dyDescent="0.15">
      <c r="A27" s="21" t="s">
        <v>2705</v>
      </c>
      <c r="B27" s="21" t="s">
        <v>2688</v>
      </c>
      <c r="C27" s="21">
        <v>5</v>
      </c>
      <c r="D27" s="21">
        <v>0</v>
      </c>
      <c r="E27" s="21">
        <v>0</v>
      </c>
      <c r="F27" s="21">
        <v>4</v>
      </c>
      <c r="G27" s="21">
        <v>2</v>
      </c>
      <c r="H27" s="21" t="s">
        <v>675</v>
      </c>
      <c r="I27" s="21" t="s">
        <v>2424</v>
      </c>
      <c r="J27" s="21">
        <v>12</v>
      </c>
      <c r="K27" s="21">
        <v>6</v>
      </c>
      <c r="L27" s="21">
        <v>0</v>
      </c>
      <c r="M27" s="21">
        <v>18</v>
      </c>
      <c r="N27" s="21" t="s">
        <v>322</v>
      </c>
      <c r="O27" s="21" t="s">
        <v>2445</v>
      </c>
      <c r="P27" s="21" t="s">
        <v>66</v>
      </c>
      <c r="Q27" s="21" t="str">
        <f>'ENDC-NRCA_BE'!BO24</f>
        <v>N</v>
      </c>
      <c r="R27" s="21" t="str">
        <f>IF(Q27="E","Please respond in Vendor Input column for all applicable UL combinations.",IF(AND(Q27="N",'ENDC-NRCA_BE'!BK24=TRUE),IF('ENDC-NRCA_BE'!BM24=FALSE,"Check #Layers entered in Overview tab is correct.",""),""))</f>
        <v/>
      </c>
      <c r="S27" s="22" t="s">
        <v>3570</v>
      </c>
      <c r="T27" s="22" t="s">
        <v>2681</v>
      </c>
      <c r="U27" s="22" t="s">
        <v>1650</v>
      </c>
      <c r="V27" s="29"/>
    </row>
    <row r="28" spans="1:22" ht="27" x14ac:dyDescent="0.15">
      <c r="A28" s="19" t="s">
        <v>2706</v>
      </c>
      <c r="B28" s="19" t="s">
        <v>2688</v>
      </c>
      <c r="C28" s="19">
        <v>5</v>
      </c>
      <c r="D28" s="19">
        <v>0</v>
      </c>
      <c r="E28" s="19">
        <v>0</v>
      </c>
      <c r="F28" s="19">
        <v>4</v>
      </c>
      <c r="G28" s="19">
        <v>2</v>
      </c>
      <c r="H28" s="19" t="s">
        <v>675</v>
      </c>
      <c r="I28" s="19" t="s">
        <v>2424</v>
      </c>
      <c r="J28" s="19">
        <v>12</v>
      </c>
      <c r="K28" s="19">
        <v>6</v>
      </c>
      <c r="L28" s="19">
        <v>0</v>
      </c>
      <c r="M28" s="19">
        <v>18</v>
      </c>
      <c r="N28" s="19" t="s">
        <v>322</v>
      </c>
      <c r="O28" s="19" t="s">
        <v>2446</v>
      </c>
      <c r="P28" s="19" t="s">
        <v>66</v>
      </c>
      <c r="Q28" s="19" t="str">
        <f>'ENDC-NRCA_BE'!BO25</f>
        <v>N</v>
      </c>
      <c r="R28" s="19" t="str">
        <f>IF(Q28="E","Please respond in Vendor Input column for all applicable UL combinations.",IF(AND(Q28="N",'ENDC-NRCA_BE'!BK25=TRUE),IF('ENDC-NRCA_BE'!BM25=FALSE,"Check #Layers entered in Overview tab is correct.",""),""))</f>
        <v/>
      </c>
      <c r="S28" s="20" t="s">
        <v>3570</v>
      </c>
      <c r="T28" s="20" t="s">
        <v>2681</v>
      </c>
      <c r="U28" s="20" t="s">
        <v>1650</v>
      </c>
      <c r="V28" s="28"/>
    </row>
    <row r="29" spans="1:22" ht="27" x14ac:dyDescent="0.15">
      <c r="A29" s="21" t="s">
        <v>2707</v>
      </c>
      <c r="B29" s="21" t="s">
        <v>2701</v>
      </c>
      <c r="C29" s="21">
        <v>4</v>
      </c>
      <c r="D29" s="21">
        <v>0</v>
      </c>
      <c r="E29" s="21">
        <v>0</v>
      </c>
      <c r="F29" s="21">
        <v>4</v>
      </c>
      <c r="G29" s="21">
        <v>2</v>
      </c>
      <c r="H29" s="21" t="s">
        <v>693</v>
      </c>
      <c r="I29" s="21" t="s">
        <v>2424</v>
      </c>
      <c r="J29" s="21">
        <v>12</v>
      </c>
      <c r="K29" s="21">
        <v>6</v>
      </c>
      <c r="L29" s="21">
        <v>0</v>
      </c>
      <c r="M29" s="21">
        <v>18</v>
      </c>
      <c r="N29" s="21" t="s">
        <v>322</v>
      </c>
      <c r="O29" s="21" t="s">
        <v>2447</v>
      </c>
      <c r="P29" s="21" t="s">
        <v>66</v>
      </c>
      <c r="Q29" s="21" t="str">
        <f>'ENDC-NRCA_BE'!BO26</f>
        <v>N</v>
      </c>
      <c r="R29" s="21" t="str">
        <f>IF(Q29="E","Please respond in Vendor Input column for all applicable UL combinations.",IF(AND(Q29="N",'ENDC-NRCA_BE'!BK26=TRUE),IF('ENDC-NRCA_BE'!BM26=FALSE,"Check #Layers entered in Overview tab is correct.",""),""))</f>
        <v/>
      </c>
      <c r="S29" s="22" t="s">
        <v>3570</v>
      </c>
      <c r="T29" s="22" t="s">
        <v>2681</v>
      </c>
      <c r="U29" s="22" t="s">
        <v>1650</v>
      </c>
      <c r="V29" s="29"/>
    </row>
    <row r="30" spans="1:22" ht="27" x14ac:dyDescent="0.15">
      <c r="A30" s="19" t="s">
        <v>2708</v>
      </c>
      <c r="B30" s="19" t="s">
        <v>2701</v>
      </c>
      <c r="C30" s="19">
        <v>4</v>
      </c>
      <c r="D30" s="19">
        <v>0</v>
      </c>
      <c r="E30" s="19">
        <v>0</v>
      </c>
      <c r="F30" s="19">
        <v>4</v>
      </c>
      <c r="G30" s="19">
        <v>2</v>
      </c>
      <c r="H30" s="19" t="s">
        <v>693</v>
      </c>
      <c r="I30" s="19" t="s">
        <v>2424</v>
      </c>
      <c r="J30" s="19">
        <v>12</v>
      </c>
      <c r="K30" s="19">
        <v>6</v>
      </c>
      <c r="L30" s="19">
        <v>0</v>
      </c>
      <c r="M30" s="19">
        <v>18</v>
      </c>
      <c r="N30" s="19" t="s">
        <v>322</v>
      </c>
      <c r="O30" s="19" t="s">
        <v>2448</v>
      </c>
      <c r="P30" s="19" t="s">
        <v>66</v>
      </c>
      <c r="Q30" s="19" t="str">
        <f>'ENDC-NRCA_BE'!BO27</f>
        <v>N</v>
      </c>
      <c r="R30" s="19" t="str">
        <f>IF(Q30="E","Please respond in Vendor Input column for all applicable UL combinations.",IF(AND(Q30="N",'ENDC-NRCA_BE'!BK27=TRUE),IF('ENDC-NRCA_BE'!BM27=FALSE,"Check #Layers entered in Overview tab is correct.",""),""))</f>
        <v/>
      </c>
      <c r="S30" s="20" t="s">
        <v>3570</v>
      </c>
      <c r="T30" s="20" t="s">
        <v>2681</v>
      </c>
      <c r="U30" s="20" t="s">
        <v>1650</v>
      </c>
      <c r="V30" s="28"/>
    </row>
    <row r="31" spans="1:22" ht="27" x14ac:dyDescent="0.15">
      <c r="A31" s="21" t="s">
        <v>2709</v>
      </c>
      <c r="B31" s="21" t="s">
        <v>2701</v>
      </c>
      <c r="C31" s="21">
        <v>4</v>
      </c>
      <c r="D31" s="21">
        <v>0</v>
      </c>
      <c r="E31" s="21">
        <v>0</v>
      </c>
      <c r="F31" s="21">
        <v>4</v>
      </c>
      <c r="G31" s="21">
        <v>2</v>
      </c>
      <c r="H31" s="21" t="s">
        <v>693</v>
      </c>
      <c r="I31" s="21" t="s">
        <v>2424</v>
      </c>
      <c r="J31" s="21">
        <v>12</v>
      </c>
      <c r="K31" s="21">
        <v>6</v>
      </c>
      <c r="L31" s="21">
        <v>0</v>
      </c>
      <c r="M31" s="21">
        <v>18</v>
      </c>
      <c r="N31" s="21" t="s">
        <v>322</v>
      </c>
      <c r="O31" s="21" t="s">
        <v>2449</v>
      </c>
      <c r="P31" s="21" t="s">
        <v>66</v>
      </c>
      <c r="Q31" s="21" t="str">
        <f>'ENDC-NRCA_BE'!BO28</f>
        <v>N</v>
      </c>
      <c r="R31" s="21" t="str">
        <f>IF(Q31="E","Please respond in Vendor Input column for all applicable UL combinations.",IF(AND(Q31="N",'ENDC-NRCA_BE'!BK28=TRUE),IF('ENDC-NRCA_BE'!BM28=FALSE,"Check #Layers entered in Overview tab is correct.",""),""))</f>
        <v/>
      </c>
      <c r="S31" s="22" t="s">
        <v>3570</v>
      </c>
      <c r="T31" s="22" t="s">
        <v>2681</v>
      </c>
      <c r="U31" s="22" t="s">
        <v>1650</v>
      </c>
      <c r="V31" s="29"/>
    </row>
    <row r="32" spans="1:22" ht="27" x14ac:dyDescent="0.15">
      <c r="A32" s="19" t="s">
        <v>2710</v>
      </c>
      <c r="B32" s="19" t="s">
        <v>2686</v>
      </c>
      <c r="C32" s="19">
        <v>5</v>
      </c>
      <c r="D32" s="19">
        <v>0</v>
      </c>
      <c r="E32" s="19">
        <v>0</v>
      </c>
      <c r="F32" s="19">
        <v>4</v>
      </c>
      <c r="G32" s="19">
        <v>2</v>
      </c>
      <c r="H32" s="19" t="s">
        <v>678</v>
      </c>
      <c r="I32" s="19" t="s">
        <v>2424</v>
      </c>
      <c r="J32" s="19">
        <v>10</v>
      </c>
      <c r="K32" s="19">
        <v>6</v>
      </c>
      <c r="L32" s="19">
        <v>0</v>
      </c>
      <c r="M32" s="19">
        <v>16</v>
      </c>
      <c r="N32" s="19" t="s">
        <v>322</v>
      </c>
      <c r="O32" s="19" t="s">
        <v>2450</v>
      </c>
      <c r="P32" s="19" t="s">
        <v>66</v>
      </c>
      <c r="Q32" s="19" t="str">
        <f>'ENDC-NRCA_BE'!BO29</f>
        <v>N</v>
      </c>
      <c r="R32" s="19" t="str">
        <f>IF(Q32="E","Please respond in Vendor Input column for all applicable UL combinations.",IF(AND(Q32="N",'ENDC-NRCA_BE'!BK29=TRUE),IF('ENDC-NRCA_BE'!BM29=FALSE,"Check #Layers entered in Overview tab is correct.",""),""))</f>
        <v/>
      </c>
      <c r="S32" s="20" t="s">
        <v>3570</v>
      </c>
      <c r="T32" s="20" t="s">
        <v>2681</v>
      </c>
      <c r="U32" s="20" t="s">
        <v>1650</v>
      </c>
      <c r="V32" s="28"/>
    </row>
    <row r="33" spans="1:22" ht="27" x14ac:dyDescent="0.15">
      <c r="A33" s="21" t="s">
        <v>2711</v>
      </c>
      <c r="B33" s="21" t="s">
        <v>2688</v>
      </c>
      <c r="C33" s="21">
        <v>5</v>
      </c>
      <c r="D33" s="21">
        <v>0</v>
      </c>
      <c r="E33" s="21">
        <v>0</v>
      </c>
      <c r="F33" s="21">
        <v>4</v>
      </c>
      <c r="G33" s="21">
        <v>2</v>
      </c>
      <c r="H33" s="21" t="s">
        <v>675</v>
      </c>
      <c r="I33" s="21" t="s">
        <v>2424</v>
      </c>
      <c r="J33" s="21">
        <v>10</v>
      </c>
      <c r="K33" s="21">
        <v>6</v>
      </c>
      <c r="L33" s="21">
        <v>0</v>
      </c>
      <c r="M33" s="21">
        <v>16</v>
      </c>
      <c r="N33" s="21" t="s">
        <v>322</v>
      </c>
      <c r="O33" s="21" t="s">
        <v>2451</v>
      </c>
      <c r="P33" s="21" t="s">
        <v>66</v>
      </c>
      <c r="Q33" s="21" t="str">
        <f>'ENDC-NRCA_BE'!BO30</f>
        <v>N</v>
      </c>
      <c r="R33" s="21" t="str">
        <f>IF(Q33="E","Please respond in Vendor Input column for all applicable UL combinations.",IF(AND(Q33="N",'ENDC-NRCA_BE'!BK30=TRUE),IF('ENDC-NRCA_BE'!BM30=FALSE,"Check #Layers entered in Overview tab is correct.",""),""))</f>
        <v/>
      </c>
      <c r="S33" s="22" t="s">
        <v>3570</v>
      </c>
      <c r="T33" s="22" t="s">
        <v>2681</v>
      </c>
      <c r="U33" s="22" t="s">
        <v>1650</v>
      </c>
      <c r="V33" s="29"/>
    </row>
    <row r="34" spans="1:22" ht="27" x14ac:dyDescent="0.15">
      <c r="A34" s="19" t="s">
        <v>2712</v>
      </c>
      <c r="B34" s="19" t="s">
        <v>2701</v>
      </c>
      <c r="C34" s="19">
        <v>4</v>
      </c>
      <c r="D34" s="19">
        <v>0</v>
      </c>
      <c r="E34" s="19">
        <v>0</v>
      </c>
      <c r="F34" s="19">
        <v>4</v>
      </c>
      <c r="G34" s="19">
        <v>2</v>
      </c>
      <c r="H34" s="19" t="s">
        <v>693</v>
      </c>
      <c r="I34" s="19" t="s">
        <v>2424</v>
      </c>
      <c r="J34" s="19">
        <v>10</v>
      </c>
      <c r="K34" s="19">
        <v>6</v>
      </c>
      <c r="L34" s="19">
        <v>0</v>
      </c>
      <c r="M34" s="19">
        <v>16</v>
      </c>
      <c r="N34" s="19" t="s">
        <v>322</v>
      </c>
      <c r="O34" s="19" t="s">
        <v>2452</v>
      </c>
      <c r="P34" s="19" t="s">
        <v>66</v>
      </c>
      <c r="Q34" s="19" t="str">
        <f>'ENDC-NRCA_BE'!BO31</f>
        <v>N</v>
      </c>
      <c r="R34" s="19" t="str">
        <f>IF(Q34="E","Please respond in Vendor Input column for all applicable UL combinations.",IF(AND(Q34="N",'ENDC-NRCA_BE'!BK31=TRUE),IF('ENDC-NRCA_BE'!BM31=FALSE,"Check #Layers entered in Overview tab is correct.",""),""))</f>
        <v/>
      </c>
      <c r="S34" s="20" t="s">
        <v>3570</v>
      </c>
      <c r="T34" s="20" t="s">
        <v>2681</v>
      </c>
      <c r="U34" s="20" t="s">
        <v>1650</v>
      </c>
      <c r="V34" s="28"/>
    </row>
    <row r="35" spans="1:22" ht="27" x14ac:dyDescent="0.15">
      <c r="A35" s="21" t="s">
        <v>2713</v>
      </c>
      <c r="B35" s="21" t="s">
        <v>2701</v>
      </c>
      <c r="C35" s="21">
        <v>4</v>
      </c>
      <c r="D35" s="21">
        <v>0</v>
      </c>
      <c r="E35" s="21">
        <v>0</v>
      </c>
      <c r="F35" s="21">
        <v>4</v>
      </c>
      <c r="G35" s="21">
        <v>2</v>
      </c>
      <c r="H35" s="21" t="s">
        <v>693</v>
      </c>
      <c r="I35" s="21" t="s">
        <v>2424</v>
      </c>
      <c r="J35" s="21">
        <v>10</v>
      </c>
      <c r="K35" s="21">
        <v>6</v>
      </c>
      <c r="L35" s="21">
        <v>0</v>
      </c>
      <c r="M35" s="21">
        <v>16</v>
      </c>
      <c r="N35" s="21" t="s">
        <v>322</v>
      </c>
      <c r="O35" s="21" t="s">
        <v>2453</v>
      </c>
      <c r="P35" s="21" t="s">
        <v>66</v>
      </c>
      <c r="Q35" s="21" t="str">
        <f>'ENDC-NRCA_BE'!BO32</f>
        <v>N</v>
      </c>
      <c r="R35" s="21" t="str">
        <f>IF(Q35="E","Please respond in Vendor Input column for all applicable UL combinations.",IF(AND(Q35="N",'ENDC-NRCA_BE'!BK32=TRUE),IF('ENDC-NRCA_BE'!BM32=FALSE,"Check #Layers entered in Overview tab is correct.",""),""))</f>
        <v/>
      </c>
      <c r="S35" s="22" t="s">
        <v>3570</v>
      </c>
      <c r="T35" s="22" t="s">
        <v>2681</v>
      </c>
      <c r="U35" s="22" t="s">
        <v>1650</v>
      </c>
      <c r="V35" s="29"/>
    </row>
    <row r="36" spans="1:22" ht="27" x14ac:dyDescent="0.15">
      <c r="A36" s="19" t="s">
        <v>2714</v>
      </c>
      <c r="B36" s="19" t="s">
        <v>2701</v>
      </c>
      <c r="C36" s="19">
        <v>4</v>
      </c>
      <c r="D36" s="19">
        <v>0</v>
      </c>
      <c r="E36" s="19">
        <v>0</v>
      </c>
      <c r="F36" s="19">
        <v>4</v>
      </c>
      <c r="G36" s="19">
        <v>2</v>
      </c>
      <c r="H36" s="19" t="s">
        <v>693</v>
      </c>
      <c r="I36" s="19" t="s">
        <v>2424</v>
      </c>
      <c r="J36" s="19">
        <v>10</v>
      </c>
      <c r="K36" s="19">
        <v>6</v>
      </c>
      <c r="L36" s="19">
        <v>0</v>
      </c>
      <c r="M36" s="19">
        <v>16</v>
      </c>
      <c r="N36" s="19" t="s">
        <v>322</v>
      </c>
      <c r="O36" s="19" t="s">
        <v>2454</v>
      </c>
      <c r="P36" s="19" t="s">
        <v>66</v>
      </c>
      <c r="Q36" s="19" t="str">
        <f>'ENDC-NRCA_BE'!BO33</f>
        <v>N</v>
      </c>
      <c r="R36" s="19" t="str">
        <f>IF(Q36="E","Please respond in Vendor Input column for all applicable UL combinations.",IF(AND(Q36="N",'ENDC-NRCA_BE'!BK33=TRUE),IF('ENDC-NRCA_BE'!BM33=FALSE,"Check #Layers entered in Overview tab is correct.",""),""))</f>
        <v/>
      </c>
      <c r="S36" s="20" t="s">
        <v>3570</v>
      </c>
      <c r="T36" s="20" t="s">
        <v>2681</v>
      </c>
      <c r="U36" s="20" t="s">
        <v>1650</v>
      </c>
      <c r="V36" s="28"/>
    </row>
    <row r="37" spans="1:22" ht="27" x14ac:dyDescent="0.15">
      <c r="A37" s="21" t="s">
        <v>2715</v>
      </c>
      <c r="B37" s="21" t="s">
        <v>2701</v>
      </c>
      <c r="C37" s="21">
        <v>4</v>
      </c>
      <c r="D37" s="21">
        <v>0</v>
      </c>
      <c r="E37" s="21">
        <v>0</v>
      </c>
      <c r="F37" s="21">
        <v>4</v>
      </c>
      <c r="G37" s="21">
        <v>2</v>
      </c>
      <c r="H37" s="21" t="s">
        <v>693</v>
      </c>
      <c r="I37" s="21" t="s">
        <v>2424</v>
      </c>
      <c r="J37" s="21">
        <v>8</v>
      </c>
      <c r="K37" s="21">
        <v>6</v>
      </c>
      <c r="L37" s="21">
        <v>0</v>
      </c>
      <c r="M37" s="21">
        <v>14</v>
      </c>
      <c r="N37" s="21" t="s">
        <v>322</v>
      </c>
      <c r="O37" s="21" t="s">
        <v>2455</v>
      </c>
      <c r="P37" s="21" t="s">
        <v>66</v>
      </c>
      <c r="Q37" s="21" t="str">
        <f>'ENDC-NRCA_BE'!BO34</f>
        <v>N</v>
      </c>
      <c r="R37" s="21" t="str">
        <f>IF(Q37="E","Please respond in Vendor Input column for all applicable UL combinations.",IF(AND(Q37="N",'ENDC-NRCA_BE'!BK34=TRUE),IF('ENDC-NRCA_BE'!BM34=FALSE,"Check #Layers entered in Overview tab is correct.",""),""))</f>
        <v/>
      </c>
      <c r="S37" s="22" t="s">
        <v>3570</v>
      </c>
      <c r="T37" s="22" t="s">
        <v>2681</v>
      </c>
      <c r="U37" s="22" t="s">
        <v>1650</v>
      </c>
      <c r="V37" s="29"/>
    </row>
    <row r="38" spans="1:22" ht="15" x14ac:dyDescent="0.15">
      <c r="A38" s="19" t="s">
        <v>2716</v>
      </c>
      <c r="B38" s="19" t="s">
        <v>2717</v>
      </c>
      <c r="C38" s="19">
        <v>5</v>
      </c>
      <c r="D38" s="19">
        <v>0</v>
      </c>
      <c r="E38" s="19">
        <v>0</v>
      </c>
      <c r="F38" s="19">
        <v>3</v>
      </c>
      <c r="G38" s="19">
        <v>2</v>
      </c>
      <c r="H38" s="19" t="s">
        <v>710</v>
      </c>
      <c r="I38" s="19" t="s">
        <v>2424</v>
      </c>
      <c r="J38" s="19">
        <v>20</v>
      </c>
      <c r="K38" s="19">
        <v>6</v>
      </c>
      <c r="L38" s="19">
        <v>0</v>
      </c>
      <c r="M38" s="19">
        <v>26</v>
      </c>
      <c r="N38" s="19" t="s">
        <v>322</v>
      </c>
      <c r="O38" s="19" t="s">
        <v>2456</v>
      </c>
      <c r="P38" s="19" t="s">
        <v>62</v>
      </c>
      <c r="Q38" s="19" t="str">
        <f>'ENDC-NRCA_BE'!BO35</f>
        <v>N</v>
      </c>
      <c r="R38" s="19" t="str">
        <f>IF(Q38="E","Please respond in Vendor Input column for all applicable UL combinations.",IF(AND(Q38="N",'ENDC-NRCA_BE'!BK35=TRUE),IF('ENDC-NRCA_BE'!BM35=FALSE,"Check #Layers entered in Overview tab is correct.",""),""))</f>
        <v/>
      </c>
      <c r="S38" s="20" t="s">
        <v>3570</v>
      </c>
      <c r="T38" s="20" t="s">
        <v>2681</v>
      </c>
      <c r="U38" s="20" t="s">
        <v>1650</v>
      </c>
      <c r="V38" s="28"/>
    </row>
    <row r="39" spans="1:22" ht="15" x14ac:dyDescent="0.15">
      <c r="A39" s="21" t="s">
        <v>2718</v>
      </c>
      <c r="B39" s="21" t="s">
        <v>2719</v>
      </c>
      <c r="C39" s="21">
        <v>5</v>
      </c>
      <c r="D39" s="21">
        <v>0</v>
      </c>
      <c r="E39" s="21">
        <v>0</v>
      </c>
      <c r="F39" s="21">
        <v>3</v>
      </c>
      <c r="G39" s="21">
        <v>2</v>
      </c>
      <c r="H39" s="21" t="s">
        <v>710</v>
      </c>
      <c r="I39" s="21" t="s">
        <v>2458</v>
      </c>
      <c r="J39" s="21">
        <v>20</v>
      </c>
      <c r="K39" s="21">
        <v>6</v>
      </c>
      <c r="L39" s="21">
        <v>0</v>
      </c>
      <c r="M39" s="21">
        <v>26</v>
      </c>
      <c r="N39" s="21" t="s">
        <v>322</v>
      </c>
      <c r="O39" s="21" t="s">
        <v>2457</v>
      </c>
      <c r="P39" s="21" t="s">
        <v>62</v>
      </c>
      <c r="Q39" s="21" t="str">
        <f>'ENDC-NRCA_BE'!BO36</f>
        <v>N</v>
      </c>
      <c r="R39" s="21" t="str">
        <f>IF(Q39="E","Please respond in Vendor Input column for all applicable UL combinations.",IF(AND(Q39="N",'ENDC-NRCA_BE'!BK36=TRUE),IF('ENDC-NRCA_BE'!BM36=FALSE,"Check #Layers entered in Overview tab is correct.",""),""))</f>
        <v/>
      </c>
      <c r="S39" s="22" t="s">
        <v>3570</v>
      </c>
      <c r="T39" s="22" t="s">
        <v>2681</v>
      </c>
      <c r="U39" s="22" t="s">
        <v>1650</v>
      </c>
      <c r="V39" s="29"/>
    </row>
    <row r="40" spans="1:22" ht="15" x14ac:dyDescent="0.15">
      <c r="A40" s="19" t="s">
        <v>2720</v>
      </c>
      <c r="B40" s="19" t="s">
        <v>2717</v>
      </c>
      <c r="C40" s="19">
        <v>5</v>
      </c>
      <c r="D40" s="19">
        <v>0</v>
      </c>
      <c r="E40" s="19">
        <v>0</v>
      </c>
      <c r="F40" s="19">
        <v>3</v>
      </c>
      <c r="G40" s="19">
        <v>2</v>
      </c>
      <c r="H40" s="19" t="s">
        <v>710</v>
      </c>
      <c r="I40" s="19" t="s">
        <v>2424</v>
      </c>
      <c r="J40" s="19">
        <v>18</v>
      </c>
      <c r="K40" s="19">
        <v>6</v>
      </c>
      <c r="L40" s="19">
        <v>0</v>
      </c>
      <c r="M40" s="19">
        <v>24</v>
      </c>
      <c r="N40" s="19" t="s">
        <v>322</v>
      </c>
      <c r="O40" s="19" t="s">
        <v>2459</v>
      </c>
      <c r="P40" s="19" t="s">
        <v>62</v>
      </c>
      <c r="Q40" s="19" t="str">
        <f>'ENDC-NRCA_BE'!BO37</f>
        <v>N</v>
      </c>
      <c r="R40" s="19" t="str">
        <f>IF(Q40="E","Please respond in Vendor Input column for all applicable UL combinations.",IF(AND(Q40="N",'ENDC-NRCA_BE'!BK37=TRUE),IF('ENDC-NRCA_BE'!BM37=FALSE,"Check #Layers entered in Overview tab is correct.",""),""))</f>
        <v/>
      </c>
      <c r="S40" s="20" t="s">
        <v>3570</v>
      </c>
      <c r="T40" s="20" t="s">
        <v>2681</v>
      </c>
      <c r="U40" s="20" t="s">
        <v>1650</v>
      </c>
      <c r="V40" s="28"/>
    </row>
    <row r="41" spans="1:22" ht="15" x14ac:dyDescent="0.15">
      <c r="A41" s="21" t="s">
        <v>2721</v>
      </c>
      <c r="B41" s="21" t="s">
        <v>2719</v>
      </c>
      <c r="C41" s="21">
        <v>5</v>
      </c>
      <c r="D41" s="21">
        <v>0</v>
      </c>
      <c r="E41" s="21">
        <v>0</v>
      </c>
      <c r="F41" s="21">
        <v>3</v>
      </c>
      <c r="G41" s="21">
        <v>2</v>
      </c>
      <c r="H41" s="21" t="s">
        <v>710</v>
      </c>
      <c r="I41" s="21" t="s">
        <v>2458</v>
      </c>
      <c r="J41" s="21">
        <v>18</v>
      </c>
      <c r="K41" s="21">
        <v>6</v>
      </c>
      <c r="L41" s="21">
        <v>0</v>
      </c>
      <c r="M41" s="21">
        <v>24</v>
      </c>
      <c r="N41" s="21" t="s">
        <v>322</v>
      </c>
      <c r="O41" s="21" t="s">
        <v>2460</v>
      </c>
      <c r="P41" s="21" t="s">
        <v>62</v>
      </c>
      <c r="Q41" s="21" t="str">
        <f>'ENDC-NRCA_BE'!BO38</f>
        <v>N</v>
      </c>
      <c r="R41" s="21" t="str">
        <f>IF(Q41="E","Please respond in Vendor Input column for all applicable UL combinations.",IF(AND(Q41="N",'ENDC-NRCA_BE'!BK38=TRUE),IF('ENDC-NRCA_BE'!BM38=FALSE,"Check #Layers entered in Overview tab is correct.",""),""))</f>
        <v/>
      </c>
      <c r="S41" s="22" t="s">
        <v>3570</v>
      </c>
      <c r="T41" s="22" t="s">
        <v>2681</v>
      </c>
      <c r="U41" s="22" t="s">
        <v>1650</v>
      </c>
      <c r="V41" s="29"/>
    </row>
    <row r="42" spans="1:22" ht="15" x14ac:dyDescent="0.15">
      <c r="A42" s="19" t="s">
        <v>2722</v>
      </c>
      <c r="B42" s="19" t="s">
        <v>2723</v>
      </c>
      <c r="C42" s="19">
        <v>5</v>
      </c>
      <c r="D42" s="19">
        <v>0</v>
      </c>
      <c r="E42" s="19">
        <v>0</v>
      </c>
      <c r="F42" s="19">
        <v>3</v>
      </c>
      <c r="G42" s="19">
        <v>2</v>
      </c>
      <c r="H42" s="19" t="s">
        <v>714</v>
      </c>
      <c r="I42" s="19" t="s">
        <v>2424</v>
      </c>
      <c r="J42" s="19">
        <v>18</v>
      </c>
      <c r="K42" s="19">
        <v>6</v>
      </c>
      <c r="L42" s="19">
        <v>0</v>
      </c>
      <c r="M42" s="19">
        <v>24</v>
      </c>
      <c r="N42" s="19" t="s">
        <v>322</v>
      </c>
      <c r="O42" s="19" t="s">
        <v>2461</v>
      </c>
      <c r="P42" s="19" t="s">
        <v>66</v>
      </c>
      <c r="Q42" s="19" t="str">
        <f>'ENDC-NRCA_BE'!BO39</f>
        <v>N</v>
      </c>
      <c r="R42" s="19" t="str">
        <f>IF(Q42="E","Please respond in Vendor Input column for all applicable UL combinations.",IF(AND(Q42="N",'ENDC-NRCA_BE'!BK39=TRUE),IF('ENDC-NRCA_BE'!BM39=FALSE,"Check #Layers entered in Overview tab is correct.",""),""))</f>
        <v/>
      </c>
      <c r="S42" s="20" t="s">
        <v>3570</v>
      </c>
      <c r="T42" s="20" t="s">
        <v>2681</v>
      </c>
      <c r="U42" s="20" t="s">
        <v>1650</v>
      </c>
      <c r="V42" s="28"/>
    </row>
    <row r="43" spans="1:22" ht="15" x14ac:dyDescent="0.15">
      <c r="A43" s="21" t="s">
        <v>2724</v>
      </c>
      <c r="B43" s="21" t="s">
        <v>2717</v>
      </c>
      <c r="C43" s="21">
        <v>5</v>
      </c>
      <c r="D43" s="21">
        <v>0</v>
      </c>
      <c r="E43" s="21">
        <v>0</v>
      </c>
      <c r="F43" s="21">
        <v>3</v>
      </c>
      <c r="G43" s="21">
        <v>2</v>
      </c>
      <c r="H43" s="21" t="s">
        <v>710</v>
      </c>
      <c r="I43" s="21" t="s">
        <v>2424</v>
      </c>
      <c r="J43" s="21">
        <v>16</v>
      </c>
      <c r="K43" s="21">
        <v>6</v>
      </c>
      <c r="L43" s="21">
        <v>0</v>
      </c>
      <c r="M43" s="21">
        <v>22</v>
      </c>
      <c r="N43" s="21" t="s">
        <v>322</v>
      </c>
      <c r="O43" s="21" t="s">
        <v>2462</v>
      </c>
      <c r="P43" s="21" t="s">
        <v>62</v>
      </c>
      <c r="Q43" s="21" t="str">
        <f>'ENDC-NRCA_BE'!BO40</f>
        <v>N</v>
      </c>
      <c r="R43" s="21" t="str">
        <f>IF(Q43="E","Please respond in Vendor Input column for all applicable UL combinations.",IF(AND(Q43="N",'ENDC-NRCA_BE'!BK40=TRUE),IF('ENDC-NRCA_BE'!BM40=FALSE,"Check #Layers entered in Overview tab is correct.",""),""))</f>
        <v/>
      </c>
      <c r="S43" s="22" t="s">
        <v>3570</v>
      </c>
      <c r="T43" s="22" t="s">
        <v>2681</v>
      </c>
      <c r="U43" s="22" t="s">
        <v>1650</v>
      </c>
      <c r="V43" s="29"/>
    </row>
    <row r="44" spans="1:22" ht="15" x14ac:dyDescent="0.15">
      <c r="A44" s="19" t="s">
        <v>2725</v>
      </c>
      <c r="B44" s="19" t="s">
        <v>2719</v>
      </c>
      <c r="C44" s="19">
        <v>5</v>
      </c>
      <c r="D44" s="19">
        <v>0</v>
      </c>
      <c r="E44" s="19">
        <v>0</v>
      </c>
      <c r="F44" s="19">
        <v>3</v>
      </c>
      <c r="G44" s="19">
        <v>2</v>
      </c>
      <c r="H44" s="19" t="s">
        <v>710</v>
      </c>
      <c r="I44" s="19" t="s">
        <v>2458</v>
      </c>
      <c r="J44" s="19">
        <v>16</v>
      </c>
      <c r="K44" s="19">
        <v>6</v>
      </c>
      <c r="L44" s="19">
        <v>0</v>
      </c>
      <c r="M44" s="19">
        <v>22</v>
      </c>
      <c r="N44" s="19" t="s">
        <v>322</v>
      </c>
      <c r="O44" s="19" t="s">
        <v>2463</v>
      </c>
      <c r="P44" s="19" t="s">
        <v>62</v>
      </c>
      <c r="Q44" s="19" t="str">
        <f>'ENDC-NRCA_BE'!BO41</f>
        <v>N</v>
      </c>
      <c r="R44" s="19" t="str">
        <f>IF(Q44="E","Please respond in Vendor Input column for all applicable UL combinations.",IF(AND(Q44="N",'ENDC-NRCA_BE'!BK41=TRUE),IF('ENDC-NRCA_BE'!BM41=FALSE,"Check #Layers entered in Overview tab is correct.",""),""))</f>
        <v/>
      </c>
      <c r="S44" s="20" t="s">
        <v>3570</v>
      </c>
      <c r="T44" s="20" t="s">
        <v>2681</v>
      </c>
      <c r="U44" s="20" t="s">
        <v>1650</v>
      </c>
      <c r="V44" s="28"/>
    </row>
    <row r="45" spans="1:22" ht="15" x14ac:dyDescent="0.15">
      <c r="A45" s="21" t="s">
        <v>2726</v>
      </c>
      <c r="B45" s="21" t="s">
        <v>2717</v>
      </c>
      <c r="C45" s="21">
        <v>5</v>
      </c>
      <c r="D45" s="21">
        <v>0</v>
      </c>
      <c r="E45" s="21">
        <v>0</v>
      </c>
      <c r="F45" s="21">
        <v>3</v>
      </c>
      <c r="G45" s="21">
        <v>2</v>
      </c>
      <c r="H45" s="21" t="s">
        <v>710</v>
      </c>
      <c r="I45" s="21" t="s">
        <v>2424</v>
      </c>
      <c r="J45" s="21">
        <v>16</v>
      </c>
      <c r="K45" s="21">
        <v>6</v>
      </c>
      <c r="L45" s="21">
        <v>0</v>
      </c>
      <c r="M45" s="21">
        <v>22</v>
      </c>
      <c r="N45" s="21" t="s">
        <v>322</v>
      </c>
      <c r="O45" s="21" t="s">
        <v>2464</v>
      </c>
      <c r="P45" s="21" t="s">
        <v>62</v>
      </c>
      <c r="Q45" s="21" t="str">
        <f>'ENDC-NRCA_BE'!BO42</f>
        <v>N</v>
      </c>
      <c r="R45" s="21" t="str">
        <f>IF(Q45="E","Please respond in Vendor Input column for all applicable UL combinations.",IF(AND(Q45="N",'ENDC-NRCA_BE'!BK42=TRUE),IF('ENDC-NRCA_BE'!BM42=FALSE,"Check #Layers entered in Overview tab is correct.",""),""))</f>
        <v/>
      </c>
      <c r="S45" s="22" t="s">
        <v>3570</v>
      </c>
      <c r="T45" s="22" t="s">
        <v>2681</v>
      </c>
      <c r="U45" s="22" t="s">
        <v>1650</v>
      </c>
      <c r="V45" s="29"/>
    </row>
    <row r="46" spans="1:22" ht="15" x14ac:dyDescent="0.15">
      <c r="A46" s="19" t="s">
        <v>2727</v>
      </c>
      <c r="B46" s="19" t="s">
        <v>2719</v>
      </c>
      <c r="C46" s="19">
        <v>5</v>
      </c>
      <c r="D46" s="19">
        <v>0</v>
      </c>
      <c r="E46" s="19">
        <v>0</v>
      </c>
      <c r="F46" s="19">
        <v>3</v>
      </c>
      <c r="G46" s="19">
        <v>2</v>
      </c>
      <c r="H46" s="19" t="s">
        <v>710</v>
      </c>
      <c r="I46" s="19" t="s">
        <v>2458</v>
      </c>
      <c r="J46" s="19">
        <v>16</v>
      </c>
      <c r="K46" s="19">
        <v>6</v>
      </c>
      <c r="L46" s="19">
        <v>0</v>
      </c>
      <c r="M46" s="19">
        <v>22</v>
      </c>
      <c r="N46" s="19" t="s">
        <v>322</v>
      </c>
      <c r="O46" s="19" t="s">
        <v>2465</v>
      </c>
      <c r="P46" s="19" t="s">
        <v>62</v>
      </c>
      <c r="Q46" s="19" t="str">
        <f>'ENDC-NRCA_BE'!BO43</f>
        <v>N</v>
      </c>
      <c r="R46" s="19" t="str">
        <f>IF(Q46="E","Please respond in Vendor Input column for all applicable UL combinations.",IF(AND(Q46="N",'ENDC-NRCA_BE'!BK43=TRUE),IF('ENDC-NRCA_BE'!BM43=FALSE,"Check #Layers entered in Overview tab is correct.",""),""))</f>
        <v/>
      </c>
      <c r="S46" s="20" t="s">
        <v>3570</v>
      </c>
      <c r="T46" s="20" t="s">
        <v>2681</v>
      </c>
      <c r="U46" s="20" t="s">
        <v>1650</v>
      </c>
      <c r="V46" s="28"/>
    </row>
    <row r="47" spans="1:22" ht="15" x14ac:dyDescent="0.15">
      <c r="A47" s="21" t="s">
        <v>2728</v>
      </c>
      <c r="B47" s="21" t="s">
        <v>2729</v>
      </c>
      <c r="C47" s="21">
        <v>4</v>
      </c>
      <c r="D47" s="21">
        <v>0</v>
      </c>
      <c r="E47" s="21">
        <v>0</v>
      </c>
      <c r="F47" s="21">
        <v>3</v>
      </c>
      <c r="G47" s="21">
        <v>2</v>
      </c>
      <c r="H47" s="21" t="s">
        <v>1287</v>
      </c>
      <c r="I47" s="21" t="s">
        <v>2467</v>
      </c>
      <c r="J47" s="21">
        <v>14</v>
      </c>
      <c r="K47" s="21">
        <v>8</v>
      </c>
      <c r="L47" s="21">
        <v>0</v>
      </c>
      <c r="M47" s="21">
        <v>22</v>
      </c>
      <c r="N47" s="21" t="s">
        <v>322</v>
      </c>
      <c r="O47" s="21" t="s">
        <v>2466</v>
      </c>
      <c r="P47" s="21" t="s">
        <v>89</v>
      </c>
      <c r="Q47" s="21" t="str">
        <f>'ENDC-NRCA_BE'!BO44</f>
        <v>N</v>
      </c>
      <c r="R47" s="21" t="str">
        <f>IF(Q47="E","Please respond in Vendor Input column for all applicable UL combinations.",IF(AND(Q47="N",'ENDC-NRCA_BE'!BK44=TRUE),IF('ENDC-NRCA_BE'!BM44=FALSE,"Check #Layers entered in Overview tab is correct.",""),""))</f>
        <v/>
      </c>
      <c r="S47" s="22" t="s">
        <v>3570</v>
      </c>
      <c r="T47" s="22" t="s">
        <v>670</v>
      </c>
      <c r="U47" s="22" t="s">
        <v>1650</v>
      </c>
      <c r="V47" s="29"/>
    </row>
    <row r="48" spans="1:22" ht="15" x14ac:dyDescent="0.15">
      <c r="A48" s="19" t="s">
        <v>2730</v>
      </c>
      <c r="B48" s="19" t="s">
        <v>2731</v>
      </c>
      <c r="C48" s="19">
        <v>4</v>
      </c>
      <c r="D48" s="19">
        <v>0</v>
      </c>
      <c r="E48" s="19">
        <v>0</v>
      </c>
      <c r="F48" s="19">
        <v>3</v>
      </c>
      <c r="G48" s="19">
        <v>2</v>
      </c>
      <c r="H48" s="19" t="s">
        <v>722</v>
      </c>
      <c r="I48" s="19" t="s">
        <v>2424</v>
      </c>
      <c r="J48" s="19">
        <v>16</v>
      </c>
      <c r="K48" s="19">
        <v>6</v>
      </c>
      <c r="L48" s="19">
        <v>0</v>
      </c>
      <c r="M48" s="19">
        <v>22</v>
      </c>
      <c r="N48" s="19" t="s">
        <v>322</v>
      </c>
      <c r="O48" s="19" t="s">
        <v>2468</v>
      </c>
      <c r="P48" s="19" t="s">
        <v>62</v>
      </c>
      <c r="Q48" s="19" t="str">
        <f>'ENDC-NRCA_BE'!BO45</f>
        <v>N</v>
      </c>
      <c r="R48" s="19" t="str">
        <f>IF(Q48="E","Please respond in Vendor Input column for all applicable UL combinations.",IF(AND(Q48="N",'ENDC-NRCA_BE'!BK45=TRUE),IF('ENDC-NRCA_BE'!BM45=FALSE,"Check #Layers entered in Overview tab is correct.",""),""))</f>
        <v/>
      </c>
      <c r="S48" s="20" t="s">
        <v>3570</v>
      </c>
      <c r="T48" s="20" t="s">
        <v>2681</v>
      </c>
      <c r="U48" s="20" t="s">
        <v>1650</v>
      </c>
      <c r="V48" s="28"/>
    </row>
    <row r="49" spans="1:22" ht="15" x14ac:dyDescent="0.15">
      <c r="A49" s="21" t="s">
        <v>2732</v>
      </c>
      <c r="B49" s="21" t="s">
        <v>2733</v>
      </c>
      <c r="C49" s="21">
        <v>4</v>
      </c>
      <c r="D49" s="21">
        <v>0</v>
      </c>
      <c r="E49" s="21">
        <v>0</v>
      </c>
      <c r="F49" s="21">
        <v>3</v>
      </c>
      <c r="G49" s="21">
        <v>2</v>
      </c>
      <c r="H49" s="21" t="s">
        <v>722</v>
      </c>
      <c r="I49" s="21" t="s">
        <v>2458</v>
      </c>
      <c r="J49" s="21">
        <v>16</v>
      </c>
      <c r="K49" s="21">
        <v>6</v>
      </c>
      <c r="L49" s="21">
        <v>0</v>
      </c>
      <c r="M49" s="21">
        <v>22</v>
      </c>
      <c r="N49" s="21" t="s">
        <v>322</v>
      </c>
      <c r="O49" s="21" t="s">
        <v>2469</v>
      </c>
      <c r="P49" s="21" t="s">
        <v>62</v>
      </c>
      <c r="Q49" s="21" t="str">
        <f>'ENDC-NRCA_BE'!BO46</f>
        <v>N</v>
      </c>
      <c r="R49" s="21" t="str">
        <f>IF(Q49="E","Please respond in Vendor Input column for all applicable UL combinations.",IF(AND(Q49="N",'ENDC-NRCA_BE'!BK46=TRUE),IF('ENDC-NRCA_BE'!BM46=FALSE,"Check #Layers entered in Overview tab is correct.",""),""))</f>
        <v/>
      </c>
      <c r="S49" s="22" t="s">
        <v>3570</v>
      </c>
      <c r="T49" s="22" t="s">
        <v>2681</v>
      </c>
      <c r="U49" s="22" t="s">
        <v>1650</v>
      </c>
      <c r="V49" s="29"/>
    </row>
    <row r="50" spans="1:22" ht="15" x14ac:dyDescent="0.15">
      <c r="A50" s="19" t="s">
        <v>2734</v>
      </c>
      <c r="B50" s="19" t="s">
        <v>2735</v>
      </c>
      <c r="C50" s="19">
        <v>4</v>
      </c>
      <c r="D50" s="19">
        <v>0</v>
      </c>
      <c r="E50" s="19">
        <v>0</v>
      </c>
      <c r="F50" s="19">
        <v>3</v>
      </c>
      <c r="G50" s="19">
        <v>2</v>
      </c>
      <c r="H50" s="19" t="s">
        <v>719</v>
      </c>
      <c r="I50" s="19" t="s">
        <v>2424</v>
      </c>
      <c r="J50" s="19">
        <v>16</v>
      </c>
      <c r="K50" s="19">
        <v>6</v>
      </c>
      <c r="L50" s="19">
        <v>0</v>
      </c>
      <c r="M50" s="19">
        <v>22</v>
      </c>
      <c r="N50" s="19" t="s">
        <v>322</v>
      </c>
      <c r="O50" s="19" t="s">
        <v>2470</v>
      </c>
      <c r="P50" s="19" t="s">
        <v>62</v>
      </c>
      <c r="Q50" s="19" t="str">
        <f>'ENDC-NRCA_BE'!BO47</f>
        <v>N</v>
      </c>
      <c r="R50" s="19" t="str">
        <f>IF(Q50="E","Please respond in Vendor Input column for all applicable UL combinations.",IF(AND(Q50="N",'ENDC-NRCA_BE'!BK47=TRUE),IF('ENDC-NRCA_BE'!BM47=FALSE,"Check #Layers entered in Overview tab is correct.",""),""))</f>
        <v/>
      </c>
      <c r="S50" s="20" t="s">
        <v>3570</v>
      </c>
      <c r="T50" s="20" t="s">
        <v>2681</v>
      </c>
      <c r="U50" s="20" t="s">
        <v>1650</v>
      </c>
      <c r="V50" s="28"/>
    </row>
    <row r="51" spans="1:22" ht="15" x14ac:dyDescent="0.15">
      <c r="A51" s="21" t="s">
        <v>2736</v>
      </c>
      <c r="B51" s="21" t="s">
        <v>2737</v>
      </c>
      <c r="C51" s="21">
        <v>4</v>
      </c>
      <c r="D51" s="21">
        <v>0</v>
      </c>
      <c r="E51" s="21">
        <v>0</v>
      </c>
      <c r="F51" s="21">
        <v>3</v>
      </c>
      <c r="G51" s="21">
        <v>2</v>
      </c>
      <c r="H51" s="21" t="s">
        <v>719</v>
      </c>
      <c r="I51" s="21" t="s">
        <v>2458</v>
      </c>
      <c r="J51" s="21">
        <v>16</v>
      </c>
      <c r="K51" s="21">
        <v>6</v>
      </c>
      <c r="L51" s="21">
        <v>0</v>
      </c>
      <c r="M51" s="21">
        <v>22</v>
      </c>
      <c r="N51" s="21" t="s">
        <v>322</v>
      </c>
      <c r="O51" s="21" t="s">
        <v>2471</v>
      </c>
      <c r="P51" s="21" t="s">
        <v>62</v>
      </c>
      <c r="Q51" s="21" t="str">
        <f>'ENDC-NRCA_BE'!BO48</f>
        <v>N</v>
      </c>
      <c r="R51" s="21" t="str">
        <f>IF(Q51="E","Please respond in Vendor Input column for all applicable UL combinations.",IF(AND(Q51="N",'ENDC-NRCA_BE'!BK48=TRUE),IF('ENDC-NRCA_BE'!BM48=FALSE,"Check #Layers entered in Overview tab is correct.",""),""))</f>
        <v/>
      </c>
      <c r="S51" s="22" t="s">
        <v>3570</v>
      </c>
      <c r="T51" s="22" t="s">
        <v>2681</v>
      </c>
      <c r="U51" s="22" t="s">
        <v>1650</v>
      </c>
      <c r="V51" s="29"/>
    </row>
    <row r="52" spans="1:22" ht="15" x14ac:dyDescent="0.15">
      <c r="A52" s="19" t="s">
        <v>2738</v>
      </c>
      <c r="B52" s="19" t="s">
        <v>2723</v>
      </c>
      <c r="C52" s="19">
        <v>5</v>
      </c>
      <c r="D52" s="19">
        <v>0</v>
      </c>
      <c r="E52" s="19">
        <v>0</v>
      </c>
      <c r="F52" s="19">
        <v>3</v>
      </c>
      <c r="G52" s="19">
        <v>2</v>
      </c>
      <c r="H52" s="19" t="s">
        <v>714</v>
      </c>
      <c r="I52" s="19" t="s">
        <v>2424</v>
      </c>
      <c r="J52" s="19">
        <v>14</v>
      </c>
      <c r="K52" s="19">
        <v>6</v>
      </c>
      <c r="L52" s="19">
        <v>0</v>
      </c>
      <c r="M52" s="19">
        <v>20</v>
      </c>
      <c r="N52" s="19" t="s">
        <v>322</v>
      </c>
      <c r="O52" s="19" t="s">
        <v>2472</v>
      </c>
      <c r="P52" s="19" t="s">
        <v>66</v>
      </c>
      <c r="Q52" s="19" t="str">
        <f>'ENDC-NRCA_BE'!BO49</f>
        <v>N</v>
      </c>
      <c r="R52" s="19" t="str">
        <f>IF(Q52="E","Please respond in Vendor Input column for all applicable UL combinations.",IF(AND(Q52="N",'ENDC-NRCA_BE'!BK49=TRUE),IF('ENDC-NRCA_BE'!BM49=FALSE,"Check #Layers entered in Overview tab is correct.",""),""))</f>
        <v/>
      </c>
      <c r="S52" s="20" t="s">
        <v>3570</v>
      </c>
      <c r="T52" s="20" t="s">
        <v>2681</v>
      </c>
      <c r="U52" s="20" t="s">
        <v>1650</v>
      </c>
      <c r="V52" s="28"/>
    </row>
    <row r="53" spans="1:22" ht="15" x14ac:dyDescent="0.15">
      <c r="A53" s="21" t="s">
        <v>2739</v>
      </c>
      <c r="B53" s="21" t="s">
        <v>2717</v>
      </c>
      <c r="C53" s="21">
        <v>5</v>
      </c>
      <c r="D53" s="21">
        <v>0</v>
      </c>
      <c r="E53" s="21">
        <v>0</v>
      </c>
      <c r="F53" s="21">
        <v>3</v>
      </c>
      <c r="G53" s="21">
        <v>2</v>
      </c>
      <c r="H53" s="21" t="s">
        <v>710</v>
      </c>
      <c r="I53" s="21" t="s">
        <v>2424</v>
      </c>
      <c r="J53" s="21">
        <v>14</v>
      </c>
      <c r="K53" s="21">
        <v>6</v>
      </c>
      <c r="L53" s="21">
        <v>0</v>
      </c>
      <c r="M53" s="21">
        <v>20</v>
      </c>
      <c r="N53" s="21" t="s">
        <v>322</v>
      </c>
      <c r="O53" s="21" t="s">
        <v>2473</v>
      </c>
      <c r="P53" s="21" t="s">
        <v>62</v>
      </c>
      <c r="Q53" s="21" t="str">
        <f>'ENDC-NRCA_BE'!BO50</f>
        <v>N</v>
      </c>
      <c r="R53" s="21" t="str">
        <f>IF(Q53="E","Please respond in Vendor Input column for all applicable UL combinations.",IF(AND(Q53="N",'ENDC-NRCA_BE'!BK50=TRUE),IF('ENDC-NRCA_BE'!BM50=FALSE,"Check #Layers entered in Overview tab is correct.",""),""))</f>
        <v/>
      </c>
      <c r="S53" s="22" t="s">
        <v>3570</v>
      </c>
      <c r="T53" s="22" t="s">
        <v>2681</v>
      </c>
      <c r="U53" s="22" t="s">
        <v>1650</v>
      </c>
      <c r="V53" s="29"/>
    </row>
    <row r="54" spans="1:22" ht="15" x14ac:dyDescent="0.15">
      <c r="A54" s="19" t="s">
        <v>2740</v>
      </c>
      <c r="B54" s="19" t="s">
        <v>2719</v>
      </c>
      <c r="C54" s="19">
        <v>5</v>
      </c>
      <c r="D54" s="19">
        <v>0</v>
      </c>
      <c r="E54" s="19">
        <v>0</v>
      </c>
      <c r="F54" s="19">
        <v>3</v>
      </c>
      <c r="G54" s="19">
        <v>2</v>
      </c>
      <c r="H54" s="19" t="s">
        <v>710</v>
      </c>
      <c r="I54" s="19" t="s">
        <v>2458</v>
      </c>
      <c r="J54" s="19">
        <v>14</v>
      </c>
      <c r="K54" s="19">
        <v>6</v>
      </c>
      <c r="L54" s="19">
        <v>0</v>
      </c>
      <c r="M54" s="19">
        <v>20</v>
      </c>
      <c r="N54" s="19" t="s">
        <v>322</v>
      </c>
      <c r="O54" s="19" t="s">
        <v>2474</v>
      </c>
      <c r="P54" s="19" t="s">
        <v>62</v>
      </c>
      <c r="Q54" s="19" t="str">
        <f>'ENDC-NRCA_BE'!BO51</f>
        <v>N</v>
      </c>
      <c r="R54" s="19" t="str">
        <f>IF(Q54="E","Please respond in Vendor Input column for all applicable UL combinations.",IF(AND(Q54="N",'ENDC-NRCA_BE'!BK51=TRUE),IF('ENDC-NRCA_BE'!BM51=FALSE,"Check #Layers entered in Overview tab is correct.",""),""))</f>
        <v/>
      </c>
      <c r="S54" s="20" t="s">
        <v>3570</v>
      </c>
      <c r="T54" s="20" t="s">
        <v>2681</v>
      </c>
      <c r="U54" s="20" t="s">
        <v>1650</v>
      </c>
      <c r="V54" s="28"/>
    </row>
    <row r="55" spans="1:22" ht="15" x14ac:dyDescent="0.15">
      <c r="A55" s="21" t="s">
        <v>2741</v>
      </c>
      <c r="B55" s="21" t="s">
        <v>2723</v>
      </c>
      <c r="C55" s="21">
        <v>5</v>
      </c>
      <c r="D55" s="21">
        <v>0</v>
      </c>
      <c r="E55" s="21">
        <v>0</v>
      </c>
      <c r="F55" s="21">
        <v>3</v>
      </c>
      <c r="G55" s="21">
        <v>2</v>
      </c>
      <c r="H55" s="21" t="s">
        <v>714</v>
      </c>
      <c r="I55" s="21" t="s">
        <v>2424</v>
      </c>
      <c r="J55" s="21">
        <v>14</v>
      </c>
      <c r="K55" s="21">
        <v>6</v>
      </c>
      <c r="L55" s="21">
        <v>0</v>
      </c>
      <c r="M55" s="21">
        <v>20</v>
      </c>
      <c r="N55" s="21" t="s">
        <v>322</v>
      </c>
      <c r="O55" s="21" t="s">
        <v>2475</v>
      </c>
      <c r="P55" s="21" t="s">
        <v>66</v>
      </c>
      <c r="Q55" s="21" t="str">
        <f>'ENDC-NRCA_BE'!BO52</f>
        <v>N</v>
      </c>
      <c r="R55" s="21" t="str">
        <f>IF(Q55="E","Please respond in Vendor Input column for all applicable UL combinations.",IF(AND(Q55="N",'ENDC-NRCA_BE'!BK52=TRUE),IF('ENDC-NRCA_BE'!BM52=FALSE,"Check #Layers entered in Overview tab is correct.",""),""))</f>
        <v/>
      </c>
      <c r="S55" s="22" t="s">
        <v>3570</v>
      </c>
      <c r="T55" s="22" t="s">
        <v>2681</v>
      </c>
      <c r="U55" s="22" t="s">
        <v>1650</v>
      </c>
      <c r="V55" s="29"/>
    </row>
    <row r="56" spans="1:22" ht="15" x14ac:dyDescent="0.15">
      <c r="A56" s="19" t="s">
        <v>2742</v>
      </c>
      <c r="B56" s="19" t="s">
        <v>2717</v>
      </c>
      <c r="C56" s="19">
        <v>5</v>
      </c>
      <c r="D56" s="19">
        <v>0</v>
      </c>
      <c r="E56" s="19">
        <v>0</v>
      </c>
      <c r="F56" s="19">
        <v>3</v>
      </c>
      <c r="G56" s="19">
        <v>2</v>
      </c>
      <c r="H56" s="19" t="s">
        <v>710</v>
      </c>
      <c r="I56" s="19" t="s">
        <v>2424</v>
      </c>
      <c r="J56" s="19">
        <v>14</v>
      </c>
      <c r="K56" s="19">
        <v>6</v>
      </c>
      <c r="L56" s="19">
        <v>0</v>
      </c>
      <c r="M56" s="19">
        <v>20</v>
      </c>
      <c r="N56" s="19" t="s">
        <v>322</v>
      </c>
      <c r="O56" s="19" t="s">
        <v>2476</v>
      </c>
      <c r="P56" s="19" t="s">
        <v>62</v>
      </c>
      <c r="Q56" s="19" t="str">
        <f>'ENDC-NRCA_BE'!BO53</f>
        <v>N</v>
      </c>
      <c r="R56" s="19" t="str">
        <f>IF(Q56="E","Please respond in Vendor Input column for all applicable UL combinations.",IF(AND(Q56="N",'ENDC-NRCA_BE'!BK53=TRUE),IF('ENDC-NRCA_BE'!BM53=FALSE,"Check #Layers entered in Overview tab is correct.",""),""))</f>
        <v/>
      </c>
      <c r="S56" s="20" t="s">
        <v>3570</v>
      </c>
      <c r="T56" s="20" t="s">
        <v>2681</v>
      </c>
      <c r="U56" s="20" t="s">
        <v>1650</v>
      </c>
      <c r="V56" s="28"/>
    </row>
    <row r="57" spans="1:22" ht="15" x14ac:dyDescent="0.15">
      <c r="A57" s="21" t="s">
        <v>2743</v>
      </c>
      <c r="B57" s="21" t="s">
        <v>2719</v>
      </c>
      <c r="C57" s="21">
        <v>5</v>
      </c>
      <c r="D57" s="21">
        <v>0</v>
      </c>
      <c r="E57" s="21">
        <v>0</v>
      </c>
      <c r="F57" s="21">
        <v>3</v>
      </c>
      <c r="G57" s="21">
        <v>2</v>
      </c>
      <c r="H57" s="21" t="s">
        <v>710</v>
      </c>
      <c r="I57" s="21" t="s">
        <v>2458</v>
      </c>
      <c r="J57" s="21">
        <v>14</v>
      </c>
      <c r="K57" s="21">
        <v>6</v>
      </c>
      <c r="L57" s="21">
        <v>0</v>
      </c>
      <c r="M57" s="21">
        <v>20</v>
      </c>
      <c r="N57" s="21" t="s">
        <v>322</v>
      </c>
      <c r="O57" s="21" t="s">
        <v>2477</v>
      </c>
      <c r="P57" s="21" t="s">
        <v>62</v>
      </c>
      <c r="Q57" s="21" t="str">
        <f>'ENDC-NRCA_BE'!BO54</f>
        <v>N</v>
      </c>
      <c r="R57" s="21" t="str">
        <f>IF(Q57="E","Please respond in Vendor Input column for all applicable UL combinations.",IF(AND(Q57="N",'ENDC-NRCA_BE'!BK54=TRUE),IF('ENDC-NRCA_BE'!BM54=FALSE,"Check #Layers entered in Overview tab is correct.",""),""))</f>
        <v/>
      </c>
      <c r="S57" s="22" t="s">
        <v>3570</v>
      </c>
      <c r="T57" s="22" t="s">
        <v>2681</v>
      </c>
      <c r="U57" s="22" t="s">
        <v>1650</v>
      </c>
      <c r="V57" s="29"/>
    </row>
    <row r="58" spans="1:22" ht="15" x14ac:dyDescent="0.15">
      <c r="A58" s="19" t="s">
        <v>2744</v>
      </c>
      <c r="B58" s="19" t="s">
        <v>2729</v>
      </c>
      <c r="C58" s="19">
        <v>4</v>
      </c>
      <c r="D58" s="19">
        <v>0</v>
      </c>
      <c r="E58" s="19">
        <v>0</v>
      </c>
      <c r="F58" s="19">
        <v>3</v>
      </c>
      <c r="G58" s="19">
        <v>2</v>
      </c>
      <c r="H58" s="19" t="s">
        <v>1287</v>
      </c>
      <c r="I58" s="19" t="s">
        <v>2467</v>
      </c>
      <c r="J58" s="19">
        <v>12</v>
      </c>
      <c r="K58" s="19">
        <v>8</v>
      </c>
      <c r="L58" s="19">
        <v>0</v>
      </c>
      <c r="M58" s="19">
        <v>20</v>
      </c>
      <c r="N58" s="19" t="s">
        <v>322</v>
      </c>
      <c r="O58" s="19" t="s">
        <v>2478</v>
      </c>
      <c r="P58" s="19" t="s">
        <v>89</v>
      </c>
      <c r="Q58" s="19" t="str">
        <f>'ENDC-NRCA_BE'!BO55</f>
        <v>N</v>
      </c>
      <c r="R58" s="19" t="str">
        <f>IF(Q58="E","Please respond in Vendor Input column for all applicable UL combinations.",IF(AND(Q58="N",'ENDC-NRCA_BE'!BK55=TRUE),IF('ENDC-NRCA_BE'!BM55=FALSE,"Check #Layers entered in Overview tab is correct.",""),""))</f>
        <v/>
      </c>
      <c r="S58" s="20" t="s">
        <v>3570</v>
      </c>
      <c r="T58" s="20" t="s">
        <v>670</v>
      </c>
      <c r="U58" s="20" t="s">
        <v>1650</v>
      </c>
      <c r="V58" s="28"/>
    </row>
    <row r="59" spans="1:22" ht="15" x14ac:dyDescent="0.15">
      <c r="A59" s="21" t="s">
        <v>2745</v>
      </c>
      <c r="B59" s="21" t="s">
        <v>2746</v>
      </c>
      <c r="C59" s="21">
        <v>4</v>
      </c>
      <c r="D59" s="21">
        <v>0</v>
      </c>
      <c r="E59" s="21">
        <v>0</v>
      </c>
      <c r="F59" s="21">
        <v>3</v>
      </c>
      <c r="G59" s="21">
        <v>2</v>
      </c>
      <c r="H59" s="21" t="s">
        <v>1287</v>
      </c>
      <c r="I59" s="21" t="s">
        <v>2424</v>
      </c>
      <c r="J59" s="21">
        <v>14</v>
      </c>
      <c r="K59" s="21">
        <v>6</v>
      </c>
      <c r="L59" s="21">
        <v>0</v>
      </c>
      <c r="M59" s="21">
        <v>20</v>
      </c>
      <c r="N59" s="21" t="s">
        <v>322</v>
      </c>
      <c r="O59" s="21" t="s">
        <v>2479</v>
      </c>
      <c r="P59" s="21" t="s">
        <v>66</v>
      </c>
      <c r="Q59" s="21" t="str">
        <f>'ENDC-NRCA_BE'!BO56</f>
        <v>N</v>
      </c>
      <c r="R59" s="21" t="str">
        <f>IF(Q59="E","Please respond in Vendor Input column for all applicable UL combinations.",IF(AND(Q59="N",'ENDC-NRCA_BE'!BK56=TRUE),IF('ENDC-NRCA_BE'!BM56=FALSE,"Check #Layers entered in Overview tab is correct.",""),""))</f>
        <v/>
      </c>
      <c r="S59" s="22" t="s">
        <v>3570</v>
      </c>
      <c r="T59" s="22" t="s">
        <v>2681</v>
      </c>
      <c r="U59" s="22" t="s">
        <v>1650</v>
      </c>
      <c r="V59" s="29"/>
    </row>
    <row r="60" spans="1:22" ht="15" x14ac:dyDescent="0.15">
      <c r="A60" s="19" t="s">
        <v>2747</v>
      </c>
      <c r="B60" s="19" t="s">
        <v>2748</v>
      </c>
      <c r="C60" s="19">
        <v>4</v>
      </c>
      <c r="D60" s="19">
        <v>0</v>
      </c>
      <c r="E60" s="19">
        <v>0</v>
      </c>
      <c r="F60" s="19">
        <v>3</v>
      </c>
      <c r="G60" s="19">
        <v>2</v>
      </c>
      <c r="H60" s="19" t="s">
        <v>732</v>
      </c>
      <c r="I60" s="19" t="s">
        <v>2424</v>
      </c>
      <c r="J60" s="19">
        <v>14</v>
      </c>
      <c r="K60" s="19">
        <v>6</v>
      </c>
      <c r="L60" s="19">
        <v>0</v>
      </c>
      <c r="M60" s="19">
        <v>20</v>
      </c>
      <c r="N60" s="19" t="s">
        <v>322</v>
      </c>
      <c r="O60" s="19" t="s">
        <v>2480</v>
      </c>
      <c r="P60" s="19" t="s">
        <v>66</v>
      </c>
      <c r="Q60" s="19" t="str">
        <f>'ENDC-NRCA_BE'!BO57</f>
        <v>N</v>
      </c>
      <c r="R60" s="19" t="str">
        <f>IF(Q60="E","Please respond in Vendor Input column for all applicable UL combinations.",IF(AND(Q60="N",'ENDC-NRCA_BE'!BK57=TRUE),IF('ENDC-NRCA_BE'!BM57=FALSE,"Check #Layers entered in Overview tab is correct.",""),""))</f>
        <v/>
      </c>
      <c r="S60" s="20" t="s">
        <v>3570</v>
      </c>
      <c r="T60" s="20" t="s">
        <v>2681</v>
      </c>
      <c r="U60" s="20" t="s">
        <v>1650</v>
      </c>
      <c r="V60" s="28"/>
    </row>
    <row r="61" spans="1:22" ht="15" x14ac:dyDescent="0.15">
      <c r="A61" s="21" t="s">
        <v>2749</v>
      </c>
      <c r="B61" s="21" t="s">
        <v>2750</v>
      </c>
      <c r="C61" s="21">
        <v>4</v>
      </c>
      <c r="D61" s="21">
        <v>0</v>
      </c>
      <c r="E61" s="21">
        <v>0</v>
      </c>
      <c r="F61" s="21">
        <v>3</v>
      </c>
      <c r="G61" s="21">
        <v>2</v>
      </c>
      <c r="H61" s="21" t="s">
        <v>738</v>
      </c>
      <c r="I61" s="21" t="s">
        <v>2424</v>
      </c>
      <c r="J61" s="21">
        <v>14</v>
      </c>
      <c r="K61" s="21">
        <v>6</v>
      </c>
      <c r="L61" s="21">
        <v>0</v>
      </c>
      <c r="M61" s="21">
        <v>20</v>
      </c>
      <c r="N61" s="21" t="s">
        <v>322</v>
      </c>
      <c r="O61" s="21" t="s">
        <v>2481</v>
      </c>
      <c r="P61" s="21" t="s">
        <v>66</v>
      </c>
      <c r="Q61" s="21" t="str">
        <f>'ENDC-NRCA_BE'!BO58</f>
        <v>N</v>
      </c>
      <c r="R61" s="21" t="str">
        <f>IF(Q61="E","Please respond in Vendor Input column for all applicable UL combinations.",IF(AND(Q61="N",'ENDC-NRCA_BE'!BK58=TRUE),IF('ENDC-NRCA_BE'!BM58=FALSE,"Check #Layers entered in Overview tab is correct.",""),""))</f>
        <v/>
      </c>
      <c r="S61" s="22" t="s">
        <v>3570</v>
      </c>
      <c r="T61" s="22" t="s">
        <v>2681</v>
      </c>
      <c r="U61" s="22" t="s">
        <v>1650</v>
      </c>
      <c r="V61" s="29"/>
    </row>
    <row r="62" spans="1:22" ht="15" x14ac:dyDescent="0.15">
      <c r="A62" s="19" t="s">
        <v>2751</v>
      </c>
      <c r="B62" s="19" t="s">
        <v>2752</v>
      </c>
      <c r="C62" s="19">
        <v>4</v>
      </c>
      <c r="D62" s="19">
        <v>0</v>
      </c>
      <c r="E62" s="19">
        <v>0</v>
      </c>
      <c r="F62" s="19">
        <v>3</v>
      </c>
      <c r="G62" s="19">
        <v>2</v>
      </c>
      <c r="H62" s="19" t="s">
        <v>735</v>
      </c>
      <c r="I62" s="19" t="s">
        <v>2424</v>
      </c>
      <c r="J62" s="19">
        <v>14</v>
      </c>
      <c r="K62" s="19">
        <v>6</v>
      </c>
      <c r="L62" s="19">
        <v>0</v>
      </c>
      <c r="M62" s="19">
        <v>20</v>
      </c>
      <c r="N62" s="19" t="s">
        <v>322</v>
      </c>
      <c r="O62" s="19" t="s">
        <v>2482</v>
      </c>
      <c r="P62" s="19" t="s">
        <v>66</v>
      </c>
      <c r="Q62" s="19" t="str">
        <f>'ENDC-NRCA_BE'!BO59</f>
        <v>N</v>
      </c>
      <c r="R62" s="19" t="str">
        <f>IF(Q62="E","Please respond in Vendor Input column for all applicable UL combinations.",IF(AND(Q62="N",'ENDC-NRCA_BE'!BK59=TRUE),IF('ENDC-NRCA_BE'!BM59=FALSE,"Check #Layers entered in Overview tab is correct.",""),""))</f>
        <v/>
      </c>
      <c r="S62" s="20" t="s">
        <v>3570</v>
      </c>
      <c r="T62" s="20" t="s">
        <v>2681</v>
      </c>
      <c r="U62" s="20" t="s">
        <v>1650</v>
      </c>
      <c r="V62" s="28"/>
    </row>
    <row r="63" spans="1:22" ht="15" x14ac:dyDescent="0.15">
      <c r="A63" s="21" t="s">
        <v>2753</v>
      </c>
      <c r="B63" s="21" t="s">
        <v>2731</v>
      </c>
      <c r="C63" s="21">
        <v>4</v>
      </c>
      <c r="D63" s="21">
        <v>0</v>
      </c>
      <c r="E63" s="21">
        <v>0</v>
      </c>
      <c r="F63" s="21">
        <v>3</v>
      </c>
      <c r="G63" s="21">
        <v>2</v>
      </c>
      <c r="H63" s="21" t="s">
        <v>722</v>
      </c>
      <c r="I63" s="21" t="s">
        <v>2424</v>
      </c>
      <c r="J63" s="21">
        <v>14</v>
      </c>
      <c r="K63" s="21">
        <v>6</v>
      </c>
      <c r="L63" s="21">
        <v>0</v>
      </c>
      <c r="M63" s="21">
        <v>20</v>
      </c>
      <c r="N63" s="21" t="s">
        <v>322</v>
      </c>
      <c r="O63" s="21" t="s">
        <v>2483</v>
      </c>
      <c r="P63" s="21" t="s">
        <v>62</v>
      </c>
      <c r="Q63" s="21" t="str">
        <f>'ENDC-NRCA_BE'!BO60</f>
        <v>N</v>
      </c>
      <c r="R63" s="21" t="str">
        <f>IF(Q63="E","Please respond in Vendor Input column for all applicable UL combinations.",IF(AND(Q63="N",'ENDC-NRCA_BE'!BK60=TRUE),IF('ENDC-NRCA_BE'!BM60=FALSE,"Check #Layers entered in Overview tab is correct.",""),""))</f>
        <v/>
      </c>
      <c r="S63" s="22" t="s">
        <v>3570</v>
      </c>
      <c r="T63" s="22" t="s">
        <v>2681</v>
      </c>
      <c r="U63" s="22" t="s">
        <v>1650</v>
      </c>
      <c r="V63" s="29"/>
    </row>
    <row r="64" spans="1:22" ht="15" x14ac:dyDescent="0.15">
      <c r="A64" s="19" t="s">
        <v>2754</v>
      </c>
      <c r="B64" s="19" t="s">
        <v>2733</v>
      </c>
      <c r="C64" s="19">
        <v>4</v>
      </c>
      <c r="D64" s="19">
        <v>0</v>
      </c>
      <c r="E64" s="19">
        <v>0</v>
      </c>
      <c r="F64" s="19">
        <v>3</v>
      </c>
      <c r="G64" s="19">
        <v>2</v>
      </c>
      <c r="H64" s="19" t="s">
        <v>722</v>
      </c>
      <c r="I64" s="19" t="s">
        <v>2458</v>
      </c>
      <c r="J64" s="19">
        <v>14</v>
      </c>
      <c r="K64" s="19">
        <v>6</v>
      </c>
      <c r="L64" s="19">
        <v>0</v>
      </c>
      <c r="M64" s="19">
        <v>20</v>
      </c>
      <c r="N64" s="19" t="s">
        <v>322</v>
      </c>
      <c r="O64" s="19" t="s">
        <v>2484</v>
      </c>
      <c r="P64" s="19" t="s">
        <v>62</v>
      </c>
      <c r="Q64" s="19" t="str">
        <f>'ENDC-NRCA_BE'!BO61</f>
        <v>N</v>
      </c>
      <c r="R64" s="19" t="str">
        <f>IF(Q64="E","Please respond in Vendor Input column for all applicable UL combinations.",IF(AND(Q64="N",'ENDC-NRCA_BE'!BK61=TRUE),IF('ENDC-NRCA_BE'!BM61=FALSE,"Check #Layers entered in Overview tab is correct.",""),""))</f>
        <v/>
      </c>
      <c r="S64" s="20" t="s">
        <v>3570</v>
      </c>
      <c r="T64" s="20" t="s">
        <v>2681</v>
      </c>
      <c r="U64" s="20" t="s">
        <v>1650</v>
      </c>
      <c r="V64" s="28"/>
    </row>
    <row r="65" spans="1:22" ht="15" x14ac:dyDescent="0.15">
      <c r="A65" s="21" t="s">
        <v>2755</v>
      </c>
      <c r="B65" s="21" t="s">
        <v>2731</v>
      </c>
      <c r="C65" s="21">
        <v>4</v>
      </c>
      <c r="D65" s="21">
        <v>0</v>
      </c>
      <c r="E65" s="21">
        <v>0</v>
      </c>
      <c r="F65" s="21">
        <v>3</v>
      </c>
      <c r="G65" s="21">
        <v>2</v>
      </c>
      <c r="H65" s="21" t="s">
        <v>722</v>
      </c>
      <c r="I65" s="21" t="s">
        <v>2424</v>
      </c>
      <c r="J65" s="21">
        <v>14</v>
      </c>
      <c r="K65" s="21">
        <v>6</v>
      </c>
      <c r="L65" s="21">
        <v>0</v>
      </c>
      <c r="M65" s="21">
        <v>20</v>
      </c>
      <c r="N65" s="21" t="s">
        <v>322</v>
      </c>
      <c r="O65" s="21" t="s">
        <v>2485</v>
      </c>
      <c r="P65" s="21" t="s">
        <v>62</v>
      </c>
      <c r="Q65" s="21" t="str">
        <f>'ENDC-NRCA_BE'!BO62</f>
        <v>N</v>
      </c>
      <c r="R65" s="21" t="str">
        <f>IF(Q65="E","Please respond in Vendor Input column for all applicable UL combinations.",IF(AND(Q65="N",'ENDC-NRCA_BE'!BK62=TRUE),IF('ENDC-NRCA_BE'!BM62=FALSE,"Check #Layers entered in Overview tab is correct.",""),""))</f>
        <v/>
      </c>
      <c r="S65" s="22" t="s">
        <v>3570</v>
      </c>
      <c r="T65" s="22" t="s">
        <v>2681</v>
      </c>
      <c r="U65" s="22" t="s">
        <v>1650</v>
      </c>
      <c r="V65" s="29"/>
    </row>
    <row r="66" spans="1:22" ht="15" x14ac:dyDescent="0.15">
      <c r="A66" s="19" t="s">
        <v>2756</v>
      </c>
      <c r="B66" s="19" t="s">
        <v>2733</v>
      </c>
      <c r="C66" s="19">
        <v>4</v>
      </c>
      <c r="D66" s="19">
        <v>0</v>
      </c>
      <c r="E66" s="19">
        <v>0</v>
      </c>
      <c r="F66" s="19">
        <v>3</v>
      </c>
      <c r="G66" s="19">
        <v>2</v>
      </c>
      <c r="H66" s="19" t="s">
        <v>722</v>
      </c>
      <c r="I66" s="19" t="s">
        <v>2458</v>
      </c>
      <c r="J66" s="19">
        <v>14</v>
      </c>
      <c r="K66" s="19">
        <v>6</v>
      </c>
      <c r="L66" s="19">
        <v>0</v>
      </c>
      <c r="M66" s="19">
        <v>20</v>
      </c>
      <c r="N66" s="19" t="s">
        <v>322</v>
      </c>
      <c r="O66" s="19" t="s">
        <v>2486</v>
      </c>
      <c r="P66" s="19" t="s">
        <v>62</v>
      </c>
      <c r="Q66" s="19" t="str">
        <f>'ENDC-NRCA_BE'!BO63</f>
        <v>N</v>
      </c>
      <c r="R66" s="19" t="str">
        <f>IF(Q66="E","Please respond in Vendor Input column for all applicable UL combinations.",IF(AND(Q66="N",'ENDC-NRCA_BE'!BK63=TRUE),IF('ENDC-NRCA_BE'!BM63=FALSE,"Check #Layers entered in Overview tab is correct.",""),""))</f>
        <v/>
      </c>
      <c r="S66" s="20" t="s">
        <v>3570</v>
      </c>
      <c r="T66" s="20" t="s">
        <v>2681</v>
      </c>
      <c r="U66" s="20" t="s">
        <v>1650</v>
      </c>
      <c r="V66" s="28"/>
    </row>
    <row r="67" spans="1:22" ht="15" x14ac:dyDescent="0.15">
      <c r="A67" s="21" t="s">
        <v>2757</v>
      </c>
      <c r="B67" s="21" t="s">
        <v>2735</v>
      </c>
      <c r="C67" s="21">
        <v>4</v>
      </c>
      <c r="D67" s="21">
        <v>0</v>
      </c>
      <c r="E67" s="21">
        <v>0</v>
      </c>
      <c r="F67" s="21">
        <v>3</v>
      </c>
      <c r="G67" s="21">
        <v>2</v>
      </c>
      <c r="H67" s="21" t="s">
        <v>719</v>
      </c>
      <c r="I67" s="21" t="s">
        <v>2424</v>
      </c>
      <c r="J67" s="21">
        <v>14</v>
      </c>
      <c r="K67" s="21">
        <v>6</v>
      </c>
      <c r="L67" s="21">
        <v>0</v>
      </c>
      <c r="M67" s="21">
        <v>20</v>
      </c>
      <c r="N67" s="21" t="s">
        <v>322</v>
      </c>
      <c r="O67" s="21" t="s">
        <v>2487</v>
      </c>
      <c r="P67" s="21" t="s">
        <v>62</v>
      </c>
      <c r="Q67" s="21" t="str">
        <f>'ENDC-NRCA_BE'!BO64</f>
        <v>N</v>
      </c>
      <c r="R67" s="21" t="str">
        <f>IF(Q67="E","Please respond in Vendor Input column for all applicable UL combinations.",IF(AND(Q67="N",'ENDC-NRCA_BE'!BK64=TRUE),IF('ENDC-NRCA_BE'!BM64=FALSE,"Check #Layers entered in Overview tab is correct.",""),""))</f>
        <v/>
      </c>
      <c r="S67" s="22" t="s">
        <v>3570</v>
      </c>
      <c r="T67" s="22" t="s">
        <v>2681</v>
      </c>
      <c r="U67" s="22" t="s">
        <v>1650</v>
      </c>
      <c r="V67" s="29"/>
    </row>
    <row r="68" spans="1:22" ht="15" x14ac:dyDescent="0.15">
      <c r="A68" s="19" t="s">
        <v>2758</v>
      </c>
      <c r="B68" s="19" t="s">
        <v>2737</v>
      </c>
      <c r="C68" s="19">
        <v>4</v>
      </c>
      <c r="D68" s="19">
        <v>0</v>
      </c>
      <c r="E68" s="19">
        <v>0</v>
      </c>
      <c r="F68" s="19">
        <v>3</v>
      </c>
      <c r="G68" s="19">
        <v>2</v>
      </c>
      <c r="H68" s="19" t="s">
        <v>719</v>
      </c>
      <c r="I68" s="19" t="s">
        <v>2458</v>
      </c>
      <c r="J68" s="19">
        <v>14</v>
      </c>
      <c r="K68" s="19">
        <v>6</v>
      </c>
      <c r="L68" s="19">
        <v>0</v>
      </c>
      <c r="M68" s="19">
        <v>20</v>
      </c>
      <c r="N68" s="19" t="s">
        <v>322</v>
      </c>
      <c r="O68" s="19" t="s">
        <v>2488</v>
      </c>
      <c r="P68" s="19" t="s">
        <v>62</v>
      </c>
      <c r="Q68" s="19" t="str">
        <f>'ENDC-NRCA_BE'!BO65</f>
        <v>N</v>
      </c>
      <c r="R68" s="19" t="str">
        <f>IF(Q68="E","Please respond in Vendor Input column for all applicable UL combinations.",IF(AND(Q68="N",'ENDC-NRCA_BE'!BK65=TRUE),IF('ENDC-NRCA_BE'!BM65=FALSE,"Check #Layers entered in Overview tab is correct.",""),""))</f>
        <v/>
      </c>
      <c r="S68" s="20" t="s">
        <v>3570</v>
      </c>
      <c r="T68" s="20" t="s">
        <v>2681</v>
      </c>
      <c r="U68" s="20" t="s">
        <v>1650</v>
      </c>
      <c r="V68" s="28"/>
    </row>
    <row r="69" spans="1:22" ht="15" x14ac:dyDescent="0.15">
      <c r="A69" s="21" t="s">
        <v>2759</v>
      </c>
      <c r="B69" s="21" t="s">
        <v>2735</v>
      </c>
      <c r="C69" s="21">
        <v>4</v>
      </c>
      <c r="D69" s="21">
        <v>0</v>
      </c>
      <c r="E69" s="21">
        <v>0</v>
      </c>
      <c r="F69" s="21">
        <v>3</v>
      </c>
      <c r="G69" s="21">
        <v>2</v>
      </c>
      <c r="H69" s="21" t="s">
        <v>719</v>
      </c>
      <c r="I69" s="21" t="s">
        <v>2424</v>
      </c>
      <c r="J69" s="21">
        <v>14</v>
      </c>
      <c r="K69" s="21">
        <v>6</v>
      </c>
      <c r="L69" s="21">
        <v>0</v>
      </c>
      <c r="M69" s="21">
        <v>20</v>
      </c>
      <c r="N69" s="21" t="s">
        <v>322</v>
      </c>
      <c r="O69" s="21" t="s">
        <v>2489</v>
      </c>
      <c r="P69" s="21" t="s">
        <v>62</v>
      </c>
      <c r="Q69" s="21" t="str">
        <f>'ENDC-NRCA_BE'!BO66</f>
        <v>N</v>
      </c>
      <c r="R69" s="21" t="str">
        <f>IF(Q69="E","Please respond in Vendor Input column for all applicable UL combinations.",IF(AND(Q69="N",'ENDC-NRCA_BE'!BK66=TRUE),IF('ENDC-NRCA_BE'!BM66=FALSE,"Check #Layers entered in Overview tab is correct.",""),""))</f>
        <v/>
      </c>
      <c r="S69" s="22" t="s">
        <v>3570</v>
      </c>
      <c r="T69" s="22" t="s">
        <v>2681</v>
      </c>
      <c r="U69" s="22" t="s">
        <v>1650</v>
      </c>
      <c r="V69" s="29"/>
    </row>
    <row r="70" spans="1:22" ht="15" x14ac:dyDescent="0.15">
      <c r="A70" s="19" t="s">
        <v>2760</v>
      </c>
      <c r="B70" s="19" t="s">
        <v>2737</v>
      </c>
      <c r="C70" s="19">
        <v>4</v>
      </c>
      <c r="D70" s="19">
        <v>0</v>
      </c>
      <c r="E70" s="19">
        <v>0</v>
      </c>
      <c r="F70" s="19">
        <v>3</v>
      </c>
      <c r="G70" s="19">
        <v>2</v>
      </c>
      <c r="H70" s="19" t="s">
        <v>719</v>
      </c>
      <c r="I70" s="19" t="s">
        <v>2458</v>
      </c>
      <c r="J70" s="19">
        <v>14</v>
      </c>
      <c r="K70" s="19">
        <v>6</v>
      </c>
      <c r="L70" s="19">
        <v>0</v>
      </c>
      <c r="M70" s="19">
        <v>20</v>
      </c>
      <c r="N70" s="19" t="s">
        <v>322</v>
      </c>
      <c r="O70" s="19" t="s">
        <v>2490</v>
      </c>
      <c r="P70" s="19" t="s">
        <v>62</v>
      </c>
      <c r="Q70" s="19" t="str">
        <f>'ENDC-NRCA_BE'!BO67</f>
        <v>N</v>
      </c>
      <c r="R70" s="19" t="str">
        <f>IF(Q70="E","Please respond in Vendor Input column for all applicable UL combinations.",IF(AND(Q70="N",'ENDC-NRCA_BE'!BK67=TRUE),IF('ENDC-NRCA_BE'!BM67=FALSE,"Check #Layers entered in Overview tab is correct.",""),""))</f>
        <v/>
      </c>
      <c r="S70" s="20" t="s">
        <v>3570</v>
      </c>
      <c r="T70" s="20" t="s">
        <v>2681</v>
      </c>
      <c r="U70" s="20" t="s">
        <v>1650</v>
      </c>
      <c r="V70" s="28"/>
    </row>
    <row r="71" spans="1:22" ht="15" x14ac:dyDescent="0.15">
      <c r="A71" s="21" t="s">
        <v>2761</v>
      </c>
      <c r="B71" s="21" t="s">
        <v>2717</v>
      </c>
      <c r="C71" s="21">
        <v>5</v>
      </c>
      <c r="D71" s="21">
        <v>0</v>
      </c>
      <c r="E71" s="21">
        <v>0</v>
      </c>
      <c r="F71" s="21">
        <v>3</v>
      </c>
      <c r="G71" s="21">
        <v>2</v>
      </c>
      <c r="H71" s="21" t="s">
        <v>710</v>
      </c>
      <c r="I71" s="21" t="s">
        <v>2424</v>
      </c>
      <c r="J71" s="21">
        <v>12</v>
      </c>
      <c r="K71" s="21">
        <v>6</v>
      </c>
      <c r="L71" s="21">
        <v>0</v>
      </c>
      <c r="M71" s="21">
        <v>18</v>
      </c>
      <c r="N71" s="21" t="s">
        <v>322</v>
      </c>
      <c r="O71" s="21" t="s">
        <v>2491</v>
      </c>
      <c r="P71" s="21" t="s">
        <v>62</v>
      </c>
      <c r="Q71" s="21" t="str">
        <f>'ENDC-NRCA_BE'!BO68</f>
        <v>N</v>
      </c>
      <c r="R71" s="21" t="str">
        <f>IF(Q71="E","Please respond in Vendor Input column for all applicable UL combinations.",IF(AND(Q71="N",'ENDC-NRCA_BE'!BK68=TRUE),IF('ENDC-NRCA_BE'!BM68=FALSE,"Check #Layers entered in Overview tab is correct.",""),""))</f>
        <v/>
      </c>
      <c r="S71" s="22" t="s">
        <v>3570</v>
      </c>
      <c r="T71" s="22" t="s">
        <v>2681</v>
      </c>
      <c r="U71" s="22" t="s">
        <v>1650</v>
      </c>
      <c r="V71" s="29"/>
    </row>
    <row r="72" spans="1:22" ht="15" x14ac:dyDescent="0.15">
      <c r="A72" s="19" t="s">
        <v>2762</v>
      </c>
      <c r="B72" s="19" t="s">
        <v>2719</v>
      </c>
      <c r="C72" s="19">
        <v>5</v>
      </c>
      <c r="D72" s="19">
        <v>0</v>
      </c>
      <c r="E72" s="19">
        <v>0</v>
      </c>
      <c r="F72" s="19">
        <v>3</v>
      </c>
      <c r="G72" s="19">
        <v>2</v>
      </c>
      <c r="H72" s="19" t="s">
        <v>710</v>
      </c>
      <c r="I72" s="19" t="s">
        <v>2458</v>
      </c>
      <c r="J72" s="19">
        <v>12</v>
      </c>
      <c r="K72" s="19">
        <v>6</v>
      </c>
      <c r="L72" s="19">
        <v>0</v>
      </c>
      <c r="M72" s="19">
        <v>18</v>
      </c>
      <c r="N72" s="19" t="s">
        <v>322</v>
      </c>
      <c r="O72" s="19" t="s">
        <v>2492</v>
      </c>
      <c r="P72" s="19" t="s">
        <v>62</v>
      </c>
      <c r="Q72" s="19" t="str">
        <f>'ENDC-NRCA_BE'!BO69</f>
        <v>N</v>
      </c>
      <c r="R72" s="19" t="str">
        <f>IF(Q72="E","Please respond in Vendor Input column for all applicable UL combinations.",IF(AND(Q72="N",'ENDC-NRCA_BE'!BK69=TRUE),IF('ENDC-NRCA_BE'!BM69=FALSE,"Check #Layers entered in Overview tab is correct.",""),""))</f>
        <v/>
      </c>
      <c r="S72" s="20" t="s">
        <v>3570</v>
      </c>
      <c r="T72" s="20" t="s">
        <v>2681</v>
      </c>
      <c r="U72" s="20" t="s">
        <v>1650</v>
      </c>
      <c r="V72" s="28"/>
    </row>
    <row r="73" spans="1:22" ht="15" x14ac:dyDescent="0.15">
      <c r="A73" s="21" t="s">
        <v>2763</v>
      </c>
      <c r="B73" s="21" t="s">
        <v>2729</v>
      </c>
      <c r="C73" s="21">
        <v>4</v>
      </c>
      <c r="D73" s="21">
        <v>0</v>
      </c>
      <c r="E73" s="21">
        <v>0</v>
      </c>
      <c r="F73" s="21">
        <v>3</v>
      </c>
      <c r="G73" s="21">
        <v>2</v>
      </c>
      <c r="H73" s="21" t="s">
        <v>1287</v>
      </c>
      <c r="I73" s="21" t="s">
        <v>2467</v>
      </c>
      <c r="J73" s="21">
        <v>10</v>
      </c>
      <c r="K73" s="21">
        <v>8</v>
      </c>
      <c r="L73" s="21">
        <v>0</v>
      </c>
      <c r="M73" s="21">
        <v>18</v>
      </c>
      <c r="N73" s="21" t="s">
        <v>322</v>
      </c>
      <c r="O73" s="21" t="s">
        <v>2493</v>
      </c>
      <c r="P73" s="21" t="s">
        <v>89</v>
      </c>
      <c r="Q73" s="21" t="str">
        <f>'ENDC-NRCA_BE'!BO70</f>
        <v>N</v>
      </c>
      <c r="R73" s="21" t="str">
        <f>IF(Q73="E","Please respond in Vendor Input column for all applicable UL combinations.",IF(AND(Q73="N",'ENDC-NRCA_BE'!BK70=TRUE),IF('ENDC-NRCA_BE'!BM70=FALSE,"Check #Layers entered in Overview tab is correct.",""),""))</f>
        <v/>
      </c>
      <c r="S73" s="22" t="s">
        <v>3570</v>
      </c>
      <c r="T73" s="22" t="s">
        <v>670</v>
      </c>
      <c r="U73" s="22" t="s">
        <v>1650</v>
      </c>
      <c r="V73" s="29"/>
    </row>
    <row r="74" spans="1:22" ht="15" x14ac:dyDescent="0.15">
      <c r="A74" s="19" t="s">
        <v>2764</v>
      </c>
      <c r="B74" s="19" t="s">
        <v>2731</v>
      </c>
      <c r="C74" s="19">
        <v>4</v>
      </c>
      <c r="D74" s="19">
        <v>0</v>
      </c>
      <c r="E74" s="19">
        <v>0</v>
      </c>
      <c r="F74" s="19">
        <v>3</v>
      </c>
      <c r="G74" s="19">
        <v>2</v>
      </c>
      <c r="H74" s="19" t="s">
        <v>722</v>
      </c>
      <c r="I74" s="19" t="s">
        <v>2424</v>
      </c>
      <c r="J74" s="19">
        <v>12</v>
      </c>
      <c r="K74" s="19">
        <v>6</v>
      </c>
      <c r="L74" s="19">
        <v>0</v>
      </c>
      <c r="M74" s="19">
        <v>18</v>
      </c>
      <c r="N74" s="19" t="s">
        <v>322</v>
      </c>
      <c r="O74" s="19" t="s">
        <v>2494</v>
      </c>
      <c r="P74" s="19" t="s">
        <v>62</v>
      </c>
      <c r="Q74" s="19" t="str">
        <f>'ENDC-NRCA_BE'!BO71</f>
        <v>N</v>
      </c>
      <c r="R74" s="19" t="str">
        <f>IF(Q74="E","Please respond in Vendor Input column for all applicable UL combinations.",IF(AND(Q74="N",'ENDC-NRCA_BE'!BK71=TRUE),IF('ENDC-NRCA_BE'!BM71=FALSE,"Check #Layers entered in Overview tab is correct.",""),""))</f>
        <v/>
      </c>
      <c r="S74" s="20" t="s">
        <v>3570</v>
      </c>
      <c r="T74" s="20" t="s">
        <v>2681</v>
      </c>
      <c r="U74" s="20" t="s">
        <v>1650</v>
      </c>
      <c r="V74" s="28"/>
    </row>
    <row r="75" spans="1:22" ht="15" x14ac:dyDescent="0.15">
      <c r="A75" s="21" t="s">
        <v>2765</v>
      </c>
      <c r="B75" s="21" t="s">
        <v>2733</v>
      </c>
      <c r="C75" s="21">
        <v>4</v>
      </c>
      <c r="D75" s="21">
        <v>0</v>
      </c>
      <c r="E75" s="21">
        <v>0</v>
      </c>
      <c r="F75" s="21">
        <v>3</v>
      </c>
      <c r="G75" s="21">
        <v>2</v>
      </c>
      <c r="H75" s="21" t="s">
        <v>722</v>
      </c>
      <c r="I75" s="21" t="s">
        <v>2458</v>
      </c>
      <c r="J75" s="21">
        <v>12</v>
      </c>
      <c r="K75" s="21">
        <v>6</v>
      </c>
      <c r="L75" s="21">
        <v>0</v>
      </c>
      <c r="M75" s="21">
        <v>18</v>
      </c>
      <c r="N75" s="21" t="s">
        <v>322</v>
      </c>
      <c r="O75" s="21" t="s">
        <v>2495</v>
      </c>
      <c r="P75" s="21" t="s">
        <v>62</v>
      </c>
      <c r="Q75" s="21" t="str">
        <f>'ENDC-NRCA_BE'!BO72</f>
        <v>N</v>
      </c>
      <c r="R75" s="21" t="str">
        <f>IF(Q75="E","Please respond in Vendor Input column for all applicable UL combinations.",IF(AND(Q75="N",'ENDC-NRCA_BE'!BK72=TRUE),IF('ENDC-NRCA_BE'!BM72=FALSE,"Check #Layers entered in Overview tab is correct.",""),""))</f>
        <v/>
      </c>
      <c r="S75" s="22" t="s">
        <v>3570</v>
      </c>
      <c r="T75" s="22" t="s">
        <v>2681</v>
      </c>
      <c r="U75" s="22" t="s">
        <v>1650</v>
      </c>
      <c r="V75" s="29"/>
    </row>
    <row r="76" spans="1:22" ht="15" x14ac:dyDescent="0.15">
      <c r="A76" s="19" t="s">
        <v>2766</v>
      </c>
      <c r="B76" s="19" t="s">
        <v>2731</v>
      </c>
      <c r="C76" s="19">
        <v>4</v>
      </c>
      <c r="D76" s="19">
        <v>0</v>
      </c>
      <c r="E76" s="19">
        <v>0</v>
      </c>
      <c r="F76" s="19">
        <v>3</v>
      </c>
      <c r="G76" s="19">
        <v>2</v>
      </c>
      <c r="H76" s="19" t="s">
        <v>722</v>
      </c>
      <c r="I76" s="19" t="s">
        <v>2424</v>
      </c>
      <c r="J76" s="19">
        <v>12</v>
      </c>
      <c r="K76" s="19">
        <v>6</v>
      </c>
      <c r="L76" s="19">
        <v>0</v>
      </c>
      <c r="M76" s="19">
        <v>18</v>
      </c>
      <c r="N76" s="19" t="s">
        <v>322</v>
      </c>
      <c r="O76" s="19" t="s">
        <v>2496</v>
      </c>
      <c r="P76" s="19" t="s">
        <v>62</v>
      </c>
      <c r="Q76" s="19" t="str">
        <f>'ENDC-NRCA_BE'!BO73</f>
        <v>N</v>
      </c>
      <c r="R76" s="19" t="str">
        <f>IF(Q76="E","Please respond in Vendor Input column for all applicable UL combinations.",IF(AND(Q76="N",'ENDC-NRCA_BE'!BK73=TRUE),IF('ENDC-NRCA_BE'!BM73=FALSE,"Check #Layers entered in Overview tab is correct.",""),""))</f>
        <v/>
      </c>
      <c r="S76" s="20" t="s">
        <v>3570</v>
      </c>
      <c r="T76" s="20" t="s">
        <v>2681</v>
      </c>
      <c r="U76" s="20" t="s">
        <v>1650</v>
      </c>
      <c r="V76" s="28"/>
    </row>
    <row r="77" spans="1:22" ht="15" x14ac:dyDescent="0.15">
      <c r="A77" s="21" t="s">
        <v>2767</v>
      </c>
      <c r="B77" s="21" t="s">
        <v>2733</v>
      </c>
      <c r="C77" s="21">
        <v>4</v>
      </c>
      <c r="D77" s="21">
        <v>0</v>
      </c>
      <c r="E77" s="21">
        <v>0</v>
      </c>
      <c r="F77" s="21">
        <v>3</v>
      </c>
      <c r="G77" s="21">
        <v>2</v>
      </c>
      <c r="H77" s="21" t="s">
        <v>722</v>
      </c>
      <c r="I77" s="21" t="s">
        <v>2458</v>
      </c>
      <c r="J77" s="21">
        <v>12</v>
      </c>
      <c r="K77" s="21">
        <v>6</v>
      </c>
      <c r="L77" s="21">
        <v>0</v>
      </c>
      <c r="M77" s="21">
        <v>18</v>
      </c>
      <c r="N77" s="21" t="s">
        <v>322</v>
      </c>
      <c r="O77" s="21" t="s">
        <v>2497</v>
      </c>
      <c r="P77" s="21" t="s">
        <v>62</v>
      </c>
      <c r="Q77" s="21" t="str">
        <f>'ENDC-NRCA_BE'!BO74</f>
        <v>N</v>
      </c>
      <c r="R77" s="21" t="str">
        <f>IF(Q77="E","Please respond in Vendor Input column for all applicable UL combinations.",IF(AND(Q77="N",'ENDC-NRCA_BE'!BK74=TRUE),IF('ENDC-NRCA_BE'!BM74=FALSE,"Check #Layers entered in Overview tab is correct.",""),""))</f>
        <v/>
      </c>
      <c r="S77" s="22" t="s">
        <v>3570</v>
      </c>
      <c r="T77" s="22" t="s">
        <v>2681</v>
      </c>
      <c r="U77" s="22" t="s">
        <v>1650</v>
      </c>
      <c r="V77" s="29"/>
    </row>
    <row r="78" spans="1:22" ht="15" x14ac:dyDescent="0.15">
      <c r="A78" s="19" t="s">
        <v>2768</v>
      </c>
      <c r="B78" s="19" t="s">
        <v>2735</v>
      </c>
      <c r="C78" s="19">
        <v>4</v>
      </c>
      <c r="D78" s="19">
        <v>0</v>
      </c>
      <c r="E78" s="19">
        <v>0</v>
      </c>
      <c r="F78" s="19">
        <v>3</v>
      </c>
      <c r="G78" s="19">
        <v>2</v>
      </c>
      <c r="H78" s="19" t="s">
        <v>719</v>
      </c>
      <c r="I78" s="19" t="s">
        <v>2424</v>
      </c>
      <c r="J78" s="19">
        <v>12</v>
      </c>
      <c r="K78" s="19">
        <v>6</v>
      </c>
      <c r="L78" s="19">
        <v>0</v>
      </c>
      <c r="M78" s="19">
        <v>18</v>
      </c>
      <c r="N78" s="19" t="s">
        <v>322</v>
      </c>
      <c r="O78" s="19" t="s">
        <v>2498</v>
      </c>
      <c r="P78" s="19" t="s">
        <v>62</v>
      </c>
      <c r="Q78" s="19" t="str">
        <f>'ENDC-NRCA_BE'!BO75</f>
        <v>N</v>
      </c>
      <c r="R78" s="19" t="str">
        <f>IF(Q78="E","Please respond in Vendor Input column for all applicable UL combinations.",IF(AND(Q78="N",'ENDC-NRCA_BE'!BK75=TRUE),IF('ENDC-NRCA_BE'!BM75=FALSE,"Check #Layers entered in Overview tab is correct.",""),""))</f>
        <v/>
      </c>
      <c r="S78" s="20" t="s">
        <v>3570</v>
      </c>
      <c r="T78" s="20" t="s">
        <v>2681</v>
      </c>
      <c r="U78" s="20" t="s">
        <v>1650</v>
      </c>
      <c r="V78" s="28"/>
    </row>
    <row r="79" spans="1:22" ht="15" x14ac:dyDescent="0.15">
      <c r="A79" s="21" t="s">
        <v>2769</v>
      </c>
      <c r="B79" s="21" t="s">
        <v>2737</v>
      </c>
      <c r="C79" s="21">
        <v>4</v>
      </c>
      <c r="D79" s="21">
        <v>0</v>
      </c>
      <c r="E79" s="21">
        <v>0</v>
      </c>
      <c r="F79" s="21">
        <v>3</v>
      </c>
      <c r="G79" s="21">
        <v>2</v>
      </c>
      <c r="H79" s="21" t="s">
        <v>719</v>
      </c>
      <c r="I79" s="21" t="s">
        <v>2458</v>
      </c>
      <c r="J79" s="21">
        <v>12</v>
      </c>
      <c r="K79" s="21">
        <v>6</v>
      </c>
      <c r="L79" s="21">
        <v>0</v>
      </c>
      <c r="M79" s="21">
        <v>18</v>
      </c>
      <c r="N79" s="21" t="s">
        <v>322</v>
      </c>
      <c r="O79" s="21" t="s">
        <v>2499</v>
      </c>
      <c r="P79" s="21" t="s">
        <v>62</v>
      </c>
      <c r="Q79" s="21" t="str">
        <f>'ENDC-NRCA_BE'!BO76</f>
        <v>N</v>
      </c>
      <c r="R79" s="21" t="str">
        <f>IF(Q79="E","Please respond in Vendor Input column for all applicable UL combinations.",IF(AND(Q79="N",'ENDC-NRCA_BE'!BK76=TRUE),IF('ENDC-NRCA_BE'!BM76=FALSE,"Check #Layers entered in Overview tab is correct.",""),""))</f>
        <v/>
      </c>
      <c r="S79" s="22" t="s">
        <v>3570</v>
      </c>
      <c r="T79" s="22" t="s">
        <v>2681</v>
      </c>
      <c r="U79" s="22" t="s">
        <v>1650</v>
      </c>
      <c r="V79" s="29"/>
    </row>
    <row r="80" spans="1:22" ht="15" x14ac:dyDescent="0.15">
      <c r="A80" s="19" t="s">
        <v>2770</v>
      </c>
      <c r="B80" s="19" t="s">
        <v>2746</v>
      </c>
      <c r="C80" s="19">
        <v>4</v>
      </c>
      <c r="D80" s="19">
        <v>0</v>
      </c>
      <c r="E80" s="19">
        <v>0</v>
      </c>
      <c r="F80" s="19">
        <v>3</v>
      </c>
      <c r="G80" s="19">
        <v>2</v>
      </c>
      <c r="H80" s="19" t="s">
        <v>1287</v>
      </c>
      <c r="I80" s="19" t="s">
        <v>2424</v>
      </c>
      <c r="J80" s="19">
        <v>12</v>
      </c>
      <c r="K80" s="19">
        <v>6</v>
      </c>
      <c r="L80" s="19">
        <v>0</v>
      </c>
      <c r="M80" s="19">
        <v>18</v>
      </c>
      <c r="N80" s="19" t="s">
        <v>322</v>
      </c>
      <c r="O80" s="19" t="s">
        <v>2500</v>
      </c>
      <c r="P80" s="19" t="s">
        <v>66</v>
      </c>
      <c r="Q80" s="19" t="str">
        <f>'ENDC-NRCA_BE'!BO77</f>
        <v>N</v>
      </c>
      <c r="R80" s="19" t="str">
        <f>IF(Q80="E","Please respond in Vendor Input column for all applicable UL combinations.",IF(AND(Q80="N",'ENDC-NRCA_BE'!BK77=TRUE),IF('ENDC-NRCA_BE'!BM77=FALSE,"Check #Layers entered in Overview tab is correct.",""),""))</f>
        <v/>
      </c>
      <c r="S80" s="20" t="s">
        <v>3570</v>
      </c>
      <c r="T80" s="20" t="s">
        <v>2681</v>
      </c>
      <c r="U80" s="20" t="s">
        <v>1650</v>
      </c>
      <c r="V80" s="28"/>
    </row>
    <row r="81" spans="1:22" ht="15" x14ac:dyDescent="0.15">
      <c r="A81" s="21" t="s">
        <v>2771</v>
      </c>
      <c r="B81" s="21" t="s">
        <v>2748</v>
      </c>
      <c r="C81" s="21">
        <v>4</v>
      </c>
      <c r="D81" s="21">
        <v>0</v>
      </c>
      <c r="E81" s="21">
        <v>0</v>
      </c>
      <c r="F81" s="21">
        <v>3</v>
      </c>
      <c r="G81" s="21">
        <v>2</v>
      </c>
      <c r="H81" s="21" t="s">
        <v>732</v>
      </c>
      <c r="I81" s="21" t="s">
        <v>2424</v>
      </c>
      <c r="J81" s="21">
        <v>12</v>
      </c>
      <c r="K81" s="21">
        <v>6</v>
      </c>
      <c r="L81" s="21">
        <v>0</v>
      </c>
      <c r="M81" s="21">
        <v>18</v>
      </c>
      <c r="N81" s="21" t="s">
        <v>322</v>
      </c>
      <c r="O81" s="21" t="s">
        <v>2501</v>
      </c>
      <c r="P81" s="21" t="s">
        <v>66</v>
      </c>
      <c r="Q81" s="21" t="str">
        <f>'ENDC-NRCA_BE'!BO78</f>
        <v>N</v>
      </c>
      <c r="R81" s="21" t="str">
        <f>IF(Q81="E","Please respond in Vendor Input column for all applicable UL combinations.",IF(AND(Q81="N",'ENDC-NRCA_BE'!BK78=TRUE),IF('ENDC-NRCA_BE'!BM78=FALSE,"Check #Layers entered in Overview tab is correct.",""),""))</f>
        <v/>
      </c>
      <c r="S81" s="22" t="s">
        <v>3570</v>
      </c>
      <c r="T81" s="22" t="s">
        <v>2681</v>
      </c>
      <c r="U81" s="22" t="s">
        <v>1650</v>
      </c>
      <c r="V81" s="29"/>
    </row>
    <row r="82" spans="1:22" ht="15" x14ac:dyDescent="0.15">
      <c r="A82" s="19" t="s">
        <v>2772</v>
      </c>
      <c r="B82" s="19" t="s">
        <v>2750</v>
      </c>
      <c r="C82" s="19">
        <v>4</v>
      </c>
      <c r="D82" s="19">
        <v>0</v>
      </c>
      <c r="E82" s="19">
        <v>0</v>
      </c>
      <c r="F82" s="19">
        <v>3</v>
      </c>
      <c r="G82" s="19">
        <v>2</v>
      </c>
      <c r="H82" s="19" t="s">
        <v>738</v>
      </c>
      <c r="I82" s="19" t="s">
        <v>2424</v>
      </c>
      <c r="J82" s="19">
        <v>12</v>
      </c>
      <c r="K82" s="19">
        <v>6</v>
      </c>
      <c r="L82" s="19">
        <v>0</v>
      </c>
      <c r="M82" s="19">
        <v>18</v>
      </c>
      <c r="N82" s="19" t="s">
        <v>322</v>
      </c>
      <c r="O82" s="19" t="s">
        <v>2502</v>
      </c>
      <c r="P82" s="19" t="s">
        <v>66</v>
      </c>
      <c r="Q82" s="19" t="str">
        <f>'ENDC-NRCA_BE'!BO79</f>
        <v>N</v>
      </c>
      <c r="R82" s="19" t="str">
        <f>IF(Q82="E","Please respond in Vendor Input column for all applicable UL combinations.",IF(AND(Q82="N",'ENDC-NRCA_BE'!BK79=TRUE),IF('ENDC-NRCA_BE'!BM79=FALSE,"Check #Layers entered in Overview tab is correct.",""),""))</f>
        <v/>
      </c>
      <c r="S82" s="20" t="s">
        <v>3570</v>
      </c>
      <c r="T82" s="20" t="s">
        <v>2681</v>
      </c>
      <c r="U82" s="20" t="s">
        <v>1650</v>
      </c>
      <c r="V82" s="28"/>
    </row>
    <row r="83" spans="1:22" ht="15" x14ac:dyDescent="0.15">
      <c r="A83" s="21" t="s">
        <v>2773</v>
      </c>
      <c r="B83" s="21" t="s">
        <v>2752</v>
      </c>
      <c r="C83" s="21">
        <v>4</v>
      </c>
      <c r="D83" s="21">
        <v>0</v>
      </c>
      <c r="E83" s="21">
        <v>0</v>
      </c>
      <c r="F83" s="21">
        <v>3</v>
      </c>
      <c r="G83" s="21">
        <v>2</v>
      </c>
      <c r="H83" s="21" t="s">
        <v>735</v>
      </c>
      <c r="I83" s="21" t="s">
        <v>2424</v>
      </c>
      <c r="J83" s="21">
        <v>12</v>
      </c>
      <c r="K83" s="21">
        <v>6</v>
      </c>
      <c r="L83" s="21">
        <v>0</v>
      </c>
      <c r="M83" s="21">
        <v>18</v>
      </c>
      <c r="N83" s="21" t="s">
        <v>322</v>
      </c>
      <c r="O83" s="21" t="s">
        <v>2503</v>
      </c>
      <c r="P83" s="21" t="s">
        <v>66</v>
      </c>
      <c r="Q83" s="21" t="str">
        <f>'ENDC-NRCA_BE'!BO80</f>
        <v>N</v>
      </c>
      <c r="R83" s="21" t="str">
        <f>IF(Q83="E","Please respond in Vendor Input column for all applicable UL combinations.",IF(AND(Q83="N",'ENDC-NRCA_BE'!BK80=TRUE),IF('ENDC-NRCA_BE'!BM80=FALSE,"Check #Layers entered in Overview tab is correct.",""),""))</f>
        <v/>
      </c>
      <c r="S83" s="22" t="s">
        <v>3570</v>
      </c>
      <c r="T83" s="22" t="s">
        <v>2681</v>
      </c>
      <c r="U83" s="22" t="s">
        <v>1650</v>
      </c>
      <c r="V83" s="29"/>
    </row>
    <row r="84" spans="1:22" ht="15" x14ac:dyDescent="0.15">
      <c r="A84" s="19" t="s">
        <v>2774</v>
      </c>
      <c r="B84" s="19" t="s">
        <v>2735</v>
      </c>
      <c r="C84" s="19">
        <v>4</v>
      </c>
      <c r="D84" s="19">
        <v>0</v>
      </c>
      <c r="E84" s="19">
        <v>0</v>
      </c>
      <c r="F84" s="19">
        <v>3</v>
      </c>
      <c r="G84" s="19">
        <v>2</v>
      </c>
      <c r="H84" s="19" t="s">
        <v>719</v>
      </c>
      <c r="I84" s="19" t="s">
        <v>2424</v>
      </c>
      <c r="J84" s="19">
        <v>12</v>
      </c>
      <c r="K84" s="19">
        <v>6</v>
      </c>
      <c r="L84" s="19">
        <v>0</v>
      </c>
      <c r="M84" s="19">
        <v>18</v>
      </c>
      <c r="N84" s="19" t="s">
        <v>322</v>
      </c>
      <c r="O84" s="19" t="s">
        <v>2504</v>
      </c>
      <c r="P84" s="19" t="s">
        <v>62</v>
      </c>
      <c r="Q84" s="19" t="str">
        <f>'ENDC-NRCA_BE'!BO81</f>
        <v>N</v>
      </c>
      <c r="R84" s="19" t="str">
        <f>IF(Q84="E","Please respond in Vendor Input column for all applicable UL combinations.",IF(AND(Q84="N",'ENDC-NRCA_BE'!BK81=TRUE),IF('ENDC-NRCA_BE'!BM81=FALSE,"Check #Layers entered in Overview tab is correct.",""),""))</f>
        <v/>
      </c>
      <c r="S84" s="20" t="s">
        <v>3570</v>
      </c>
      <c r="T84" s="20" t="s">
        <v>2681</v>
      </c>
      <c r="U84" s="20" t="s">
        <v>1650</v>
      </c>
      <c r="V84" s="28"/>
    </row>
    <row r="85" spans="1:22" ht="15" x14ac:dyDescent="0.15">
      <c r="A85" s="21" t="s">
        <v>2775</v>
      </c>
      <c r="B85" s="21" t="s">
        <v>2737</v>
      </c>
      <c r="C85" s="21">
        <v>4</v>
      </c>
      <c r="D85" s="21">
        <v>0</v>
      </c>
      <c r="E85" s="21">
        <v>0</v>
      </c>
      <c r="F85" s="21">
        <v>3</v>
      </c>
      <c r="G85" s="21">
        <v>2</v>
      </c>
      <c r="H85" s="21" t="s">
        <v>719</v>
      </c>
      <c r="I85" s="21" t="s">
        <v>2458</v>
      </c>
      <c r="J85" s="21">
        <v>12</v>
      </c>
      <c r="K85" s="21">
        <v>6</v>
      </c>
      <c r="L85" s="21">
        <v>0</v>
      </c>
      <c r="M85" s="21">
        <v>18</v>
      </c>
      <c r="N85" s="21" t="s">
        <v>322</v>
      </c>
      <c r="O85" s="21" t="s">
        <v>2505</v>
      </c>
      <c r="P85" s="21" t="s">
        <v>62</v>
      </c>
      <c r="Q85" s="21" t="str">
        <f>'ENDC-NRCA_BE'!BO82</f>
        <v>N</v>
      </c>
      <c r="R85" s="21" t="str">
        <f>IF(Q85="E","Please respond in Vendor Input column for all applicable UL combinations.",IF(AND(Q85="N",'ENDC-NRCA_BE'!BK82=TRUE),IF('ENDC-NRCA_BE'!BM82=FALSE,"Check #Layers entered in Overview tab is correct.",""),""))</f>
        <v/>
      </c>
      <c r="S85" s="22" t="s">
        <v>3570</v>
      </c>
      <c r="T85" s="22" t="s">
        <v>2681</v>
      </c>
      <c r="U85" s="22" t="s">
        <v>1650</v>
      </c>
      <c r="V85" s="29"/>
    </row>
    <row r="86" spans="1:22" ht="15" x14ac:dyDescent="0.15">
      <c r="A86" s="19" t="s">
        <v>2776</v>
      </c>
      <c r="B86" s="19" t="s">
        <v>2777</v>
      </c>
      <c r="C86" s="19">
        <v>3</v>
      </c>
      <c r="D86" s="19">
        <v>0</v>
      </c>
      <c r="E86" s="19">
        <v>0</v>
      </c>
      <c r="F86" s="19">
        <v>3</v>
      </c>
      <c r="G86" s="19">
        <v>2</v>
      </c>
      <c r="H86" s="19" t="s">
        <v>762</v>
      </c>
      <c r="I86" s="19" t="s">
        <v>2467</v>
      </c>
      <c r="J86" s="19">
        <v>10</v>
      </c>
      <c r="K86" s="19">
        <v>8</v>
      </c>
      <c r="L86" s="19">
        <v>0</v>
      </c>
      <c r="M86" s="19">
        <v>18</v>
      </c>
      <c r="N86" s="19" t="s">
        <v>322</v>
      </c>
      <c r="O86" s="19" t="s">
        <v>2506</v>
      </c>
      <c r="P86" s="19" t="s">
        <v>89</v>
      </c>
      <c r="Q86" s="19" t="str">
        <f>'ENDC-NRCA_BE'!BO83</f>
        <v>N</v>
      </c>
      <c r="R86" s="19" t="str">
        <f>IF(Q86="E","Please respond in Vendor Input column for all applicable UL combinations.",IF(AND(Q86="N",'ENDC-NRCA_BE'!BK83=TRUE),IF('ENDC-NRCA_BE'!BM83=FALSE,"Check #Layers entered in Overview tab is correct.",""),""))</f>
        <v/>
      </c>
      <c r="S86" s="20" t="s">
        <v>3570</v>
      </c>
      <c r="T86" s="20" t="s">
        <v>670</v>
      </c>
      <c r="U86" s="20" t="s">
        <v>1650</v>
      </c>
      <c r="V86" s="28"/>
    </row>
    <row r="87" spans="1:22" ht="15" x14ac:dyDescent="0.15">
      <c r="A87" s="21" t="s">
        <v>2778</v>
      </c>
      <c r="B87" s="21" t="s">
        <v>2779</v>
      </c>
      <c r="C87" s="21">
        <v>3</v>
      </c>
      <c r="D87" s="21">
        <v>0</v>
      </c>
      <c r="E87" s="21">
        <v>0</v>
      </c>
      <c r="F87" s="21">
        <v>3</v>
      </c>
      <c r="G87" s="21">
        <v>2</v>
      </c>
      <c r="H87" s="21" t="s">
        <v>750</v>
      </c>
      <c r="I87" s="21" t="s">
        <v>2424</v>
      </c>
      <c r="J87" s="21">
        <v>12</v>
      </c>
      <c r="K87" s="21">
        <v>6</v>
      </c>
      <c r="L87" s="21">
        <v>0</v>
      </c>
      <c r="M87" s="21">
        <v>18</v>
      </c>
      <c r="N87" s="21" t="s">
        <v>322</v>
      </c>
      <c r="O87" s="21" t="s">
        <v>2507</v>
      </c>
      <c r="P87" s="21" t="s">
        <v>62</v>
      </c>
      <c r="Q87" s="21" t="str">
        <f>'ENDC-NRCA_BE'!BO84</f>
        <v>N</v>
      </c>
      <c r="R87" s="21" t="str">
        <f>IF(Q87="E","Please respond in Vendor Input column for all applicable UL combinations.",IF(AND(Q87="N",'ENDC-NRCA_BE'!BK84=TRUE),IF('ENDC-NRCA_BE'!BM84=FALSE,"Check #Layers entered in Overview tab is correct.",""),""))</f>
        <v/>
      </c>
      <c r="S87" s="22" t="s">
        <v>3570</v>
      </c>
      <c r="T87" s="22" t="s">
        <v>2681</v>
      </c>
      <c r="U87" s="22" t="s">
        <v>1650</v>
      </c>
      <c r="V87" s="29"/>
    </row>
    <row r="88" spans="1:22" ht="15" x14ac:dyDescent="0.15">
      <c r="A88" s="19" t="s">
        <v>2780</v>
      </c>
      <c r="B88" s="19" t="s">
        <v>2781</v>
      </c>
      <c r="C88" s="19">
        <v>3</v>
      </c>
      <c r="D88" s="19">
        <v>0</v>
      </c>
      <c r="E88" s="19">
        <v>0</v>
      </c>
      <c r="F88" s="19">
        <v>3</v>
      </c>
      <c r="G88" s="19">
        <v>2</v>
      </c>
      <c r="H88" s="19" t="s">
        <v>750</v>
      </c>
      <c r="I88" s="19" t="s">
        <v>2458</v>
      </c>
      <c r="J88" s="19">
        <v>12</v>
      </c>
      <c r="K88" s="19">
        <v>6</v>
      </c>
      <c r="L88" s="19">
        <v>0</v>
      </c>
      <c r="M88" s="19">
        <v>18</v>
      </c>
      <c r="N88" s="19" t="s">
        <v>322</v>
      </c>
      <c r="O88" s="19" t="s">
        <v>2508</v>
      </c>
      <c r="P88" s="19" t="s">
        <v>62</v>
      </c>
      <c r="Q88" s="19" t="str">
        <f>'ENDC-NRCA_BE'!BO85</f>
        <v>N</v>
      </c>
      <c r="R88" s="19" t="str">
        <f>IF(Q88="E","Please respond in Vendor Input column for all applicable UL combinations.",IF(AND(Q88="N",'ENDC-NRCA_BE'!BK85=TRUE),IF('ENDC-NRCA_BE'!BM85=FALSE,"Check #Layers entered in Overview tab is correct.",""),""))</f>
        <v/>
      </c>
      <c r="S88" s="20" t="s">
        <v>3570</v>
      </c>
      <c r="T88" s="20" t="s">
        <v>2681</v>
      </c>
      <c r="U88" s="20" t="s">
        <v>1650</v>
      </c>
      <c r="V88" s="28"/>
    </row>
    <row r="89" spans="1:22" ht="15" x14ac:dyDescent="0.15">
      <c r="A89" s="21" t="s">
        <v>2782</v>
      </c>
      <c r="B89" s="21" t="s">
        <v>2717</v>
      </c>
      <c r="C89" s="21">
        <v>5</v>
      </c>
      <c r="D89" s="21">
        <v>0</v>
      </c>
      <c r="E89" s="21">
        <v>0</v>
      </c>
      <c r="F89" s="21">
        <v>3</v>
      </c>
      <c r="G89" s="21">
        <v>2</v>
      </c>
      <c r="H89" s="21" t="s">
        <v>710</v>
      </c>
      <c r="I89" s="21" t="s">
        <v>2424</v>
      </c>
      <c r="J89" s="21">
        <v>10</v>
      </c>
      <c r="K89" s="21">
        <v>6</v>
      </c>
      <c r="L89" s="21">
        <v>0</v>
      </c>
      <c r="M89" s="21">
        <v>16</v>
      </c>
      <c r="N89" s="21" t="s">
        <v>322</v>
      </c>
      <c r="O89" s="21" t="s">
        <v>2509</v>
      </c>
      <c r="P89" s="21" t="s">
        <v>62</v>
      </c>
      <c r="Q89" s="21" t="str">
        <f>'ENDC-NRCA_BE'!BO86</f>
        <v>N</v>
      </c>
      <c r="R89" s="21" t="str">
        <f>IF(Q89="E","Please respond in Vendor Input column for all applicable UL combinations.",IF(AND(Q89="N",'ENDC-NRCA_BE'!BK86=TRUE),IF('ENDC-NRCA_BE'!BM86=FALSE,"Check #Layers entered in Overview tab is correct.",""),""))</f>
        <v/>
      </c>
      <c r="S89" s="22" t="s">
        <v>3570</v>
      </c>
      <c r="T89" s="22" t="s">
        <v>2681</v>
      </c>
      <c r="U89" s="22" t="s">
        <v>1650</v>
      </c>
      <c r="V89" s="29"/>
    </row>
    <row r="90" spans="1:22" ht="15" x14ac:dyDescent="0.15">
      <c r="A90" s="19" t="s">
        <v>2783</v>
      </c>
      <c r="B90" s="19" t="s">
        <v>2719</v>
      </c>
      <c r="C90" s="19">
        <v>5</v>
      </c>
      <c r="D90" s="19">
        <v>0</v>
      </c>
      <c r="E90" s="19">
        <v>0</v>
      </c>
      <c r="F90" s="19">
        <v>3</v>
      </c>
      <c r="G90" s="19">
        <v>2</v>
      </c>
      <c r="H90" s="19" t="s">
        <v>710</v>
      </c>
      <c r="I90" s="19" t="s">
        <v>2458</v>
      </c>
      <c r="J90" s="19">
        <v>10</v>
      </c>
      <c r="K90" s="19">
        <v>6</v>
      </c>
      <c r="L90" s="19">
        <v>0</v>
      </c>
      <c r="M90" s="19">
        <v>16</v>
      </c>
      <c r="N90" s="19" t="s">
        <v>322</v>
      </c>
      <c r="O90" s="19" t="s">
        <v>2510</v>
      </c>
      <c r="P90" s="19" t="s">
        <v>62</v>
      </c>
      <c r="Q90" s="19" t="str">
        <f>'ENDC-NRCA_BE'!BO87</f>
        <v>N</v>
      </c>
      <c r="R90" s="19" t="str">
        <f>IF(Q90="E","Please respond in Vendor Input column for all applicable UL combinations.",IF(AND(Q90="N",'ENDC-NRCA_BE'!BK87=TRUE),IF('ENDC-NRCA_BE'!BM87=FALSE,"Check #Layers entered in Overview tab is correct.",""),""))</f>
        <v/>
      </c>
      <c r="S90" s="20" t="s">
        <v>3570</v>
      </c>
      <c r="T90" s="20" t="s">
        <v>2681</v>
      </c>
      <c r="U90" s="20" t="s">
        <v>1650</v>
      </c>
      <c r="V90" s="28"/>
    </row>
    <row r="91" spans="1:22" ht="15" x14ac:dyDescent="0.15">
      <c r="A91" s="21" t="s">
        <v>2784</v>
      </c>
      <c r="B91" s="21" t="s">
        <v>2723</v>
      </c>
      <c r="C91" s="21">
        <v>5</v>
      </c>
      <c r="D91" s="21">
        <v>0</v>
      </c>
      <c r="E91" s="21">
        <v>0</v>
      </c>
      <c r="F91" s="21">
        <v>3</v>
      </c>
      <c r="G91" s="21">
        <v>2</v>
      </c>
      <c r="H91" s="21" t="s">
        <v>714</v>
      </c>
      <c r="I91" s="21" t="s">
        <v>2424</v>
      </c>
      <c r="J91" s="21">
        <v>10</v>
      </c>
      <c r="K91" s="21">
        <v>6</v>
      </c>
      <c r="L91" s="21">
        <v>0</v>
      </c>
      <c r="M91" s="21">
        <v>16</v>
      </c>
      <c r="N91" s="21" t="s">
        <v>322</v>
      </c>
      <c r="O91" s="21" t="s">
        <v>2511</v>
      </c>
      <c r="P91" s="21" t="s">
        <v>66</v>
      </c>
      <c r="Q91" s="21" t="str">
        <f>'ENDC-NRCA_BE'!BO88</f>
        <v>N</v>
      </c>
      <c r="R91" s="21" t="str">
        <f>IF(Q91="E","Please respond in Vendor Input column for all applicable UL combinations.",IF(AND(Q91="N",'ENDC-NRCA_BE'!BK88=TRUE),IF('ENDC-NRCA_BE'!BM88=FALSE,"Check #Layers entered in Overview tab is correct.",""),""))</f>
        <v/>
      </c>
      <c r="S91" s="22" t="s">
        <v>3570</v>
      </c>
      <c r="T91" s="22" t="s">
        <v>2681</v>
      </c>
      <c r="U91" s="22" t="s">
        <v>1650</v>
      </c>
      <c r="V91" s="29"/>
    </row>
    <row r="92" spans="1:22" ht="15" x14ac:dyDescent="0.15">
      <c r="A92" s="19" t="s">
        <v>2785</v>
      </c>
      <c r="B92" s="19" t="s">
        <v>2729</v>
      </c>
      <c r="C92" s="19">
        <v>4</v>
      </c>
      <c r="D92" s="19">
        <v>0</v>
      </c>
      <c r="E92" s="19">
        <v>0</v>
      </c>
      <c r="F92" s="19">
        <v>3</v>
      </c>
      <c r="G92" s="19">
        <v>2</v>
      </c>
      <c r="H92" s="19" t="s">
        <v>1287</v>
      </c>
      <c r="I92" s="19" t="s">
        <v>2467</v>
      </c>
      <c r="J92" s="19">
        <v>8</v>
      </c>
      <c r="K92" s="19">
        <v>8</v>
      </c>
      <c r="L92" s="19">
        <v>0</v>
      </c>
      <c r="M92" s="19">
        <v>16</v>
      </c>
      <c r="N92" s="19" t="s">
        <v>322</v>
      </c>
      <c r="O92" s="19" t="s">
        <v>2512</v>
      </c>
      <c r="P92" s="19" t="s">
        <v>89</v>
      </c>
      <c r="Q92" s="19" t="str">
        <f>'ENDC-NRCA_BE'!BO89</f>
        <v>N</v>
      </c>
      <c r="R92" s="19" t="str">
        <f>IF(Q92="E","Please respond in Vendor Input column for all applicable UL combinations.",IF(AND(Q92="N",'ENDC-NRCA_BE'!BK89=TRUE),IF('ENDC-NRCA_BE'!BM89=FALSE,"Check #Layers entered in Overview tab is correct.",""),""))</f>
        <v/>
      </c>
      <c r="S92" s="20" t="s">
        <v>3570</v>
      </c>
      <c r="T92" s="20" t="s">
        <v>670</v>
      </c>
      <c r="U92" s="20" t="s">
        <v>1650</v>
      </c>
      <c r="V92" s="28"/>
    </row>
    <row r="93" spans="1:22" ht="15" x14ac:dyDescent="0.15">
      <c r="A93" s="21" t="s">
        <v>2786</v>
      </c>
      <c r="B93" s="21" t="s">
        <v>2731</v>
      </c>
      <c r="C93" s="21">
        <v>4</v>
      </c>
      <c r="D93" s="21">
        <v>0</v>
      </c>
      <c r="E93" s="21">
        <v>0</v>
      </c>
      <c r="F93" s="21">
        <v>3</v>
      </c>
      <c r="G93" s="21">
        <v>2</v>
      </c>
      <c r="H93" s="21" t="s">
        <v>722</v>
      </c>
      <c r="I93" s="21" t="s">
        <v>2424</v>
      </c>
      <c r="J93" s="21">
        <v>10</v>
      </c>
      <c r="K93" s="21">
        <v>6</v>
      </c>
      <c r="L93" s="21">
        <v>0</v>
      </c>
      <c r="M93" s="21">
        <v>16</v>
      </c>
      <c r="N93" s="21" t="s">
        <v>322</v>
      </c>
      <c r="O93" s="21" t="s">
        <v>2513</v>
      </c>
      <c r="P93" s="21" t="s">
        <v>62</v>
      </c>
      <c r="Q93" s="21" t="str">
        <f>'ENDC-NRCA_BE'!BO90</f>
        <v>N</v>
      </c>
      <c r="R93" s="21" t="str">
        <f>IF(Q93="E","Please respond in Vendor Input column for all applicable UL combinations.",IF(AND(Q93="N",'ENDC-NRCA_BE'!BK90=TRUE),IF('ENDC-NRCA_BE'!BM90=FALSE,"Check #Layers entered in Overview tab is correct.",""),""))</f>
        <v/>
      </c>
      <c r="S93" s="22" t="s">
        <v>3570</v>
      </c>
      <c r="T93" s="22" t="s">
        <v>2681</v>
      </c>
      <c r="U93" s="22" t="s">
        <v>1650</v>
      </c>
      <c r="V93" s="29"/>
    </row>
    <row r="94" spans="1:22" ht="15" x14ac:dyDescent="0.15">
      <c r="A94" s="19" t="s">
        <v>2787</v>
      </c>
      <c r="B94" s="19" t="s">
        <v>2733</v>
      </c>
      <c r="C94" s="19">
        <v>4</v>
      </c>
      <c r="D94" s="19">
        <v>0</v>
      </c>
      <c r="E94" s="19">
        <v>0</v>
      </c>
      <c r="F94" s="19">
        <v>3</v>
      </c>
      <c r="G94" s="19">
        <v>2</v>
      </c>
      <c r="H94" s="19" t="s">
        <v>722</v>
      </c>
      <c r="I94" s="19" t="s">
        <v>2458</v>
      </c>
      <c r="J94" s="19">
        <v>10</v>
      </c>
      <c r="K94" s="19">
        <v>6</v>
      </c>
      <c r="L94" s="19">
        <v>0</v>
      </c>
      <c r="M94" s="19">
        <v>16</v>
      </c>
      <c r="N94" s="19" t="s">
        <v>322</v>
      </c>
      <c r="O94" s="19" t="s">
        <v>2514</v>
      </c>
      <c r="P94" s="19" t="s">
        <v>62</v>
      </c>
      <c r="Q94" s="19" t="str">
        <f>'ENDC-NRCA_BE'!BO91</f>
        <v>N</v>
      </c>
      <c r="R94" s="19" t="str">
        <f>IF(Q94="E","Please respond in Vendor Input column for all applicable UL combinations.",IF(AND(Q94="N",'ENDC-NRCA_BE'!BK91=TRUE),IF('ENDC-NRCA_BE'!BM91=FALSE,"Check #Layers entered in Overview tab is correct.",""),""))</f>
        <v/>
      </c>
      <c r="S94" s="20" t="s">
        <v>3570</v>
      </c>
      <c r="T94" s="20" t="s">
        <v>2681</v>
      </c>
      <c r="U94" s="20" t="s">
        <v>1650</v>
      </c>
      <c r="V94" s="28"/>
    </row>
    <row r="95" spans="1:22" ht="15" x14ac:dyDescent="0.15">
      <c r="A95" s="21" t="s">
        <v>2788</v>
      </c>
      <c r="B95" s="21" t="s">
        <v>2731</v>
      </c>
      <c r="C95" s="21">
        <v>4</v>
      </c>
      <c r="D95" s="21">
        <v>0</v>
      </c>
      <c r="E95" s="21">
        <v>0</v>
      </c>
      <c r="F95" s="21">
        <v>3</v>
      </c>
      <c r="G95" s="21">
        <v>2</v>
      </c>
      <c r="H95" s="21" t="s">
        <v>722</v>
      </c>
      <c r="I95" s="21" t="s">
        <v>2424</v>
      </c>
      <c r="J95" s="21">
        <v>10</v>
      </c>
      <c r="K95" s="21">
        <v>6</v>
      </c>
      <c r="L95" s="21">
        <v>0</v>
      </c>
      <c r="M95" s="21">
        <v>16</v>
      </c>
      <c r="N95" s="21" t="s">
        <v>322</v>
      </c>
      <c r="O95" s="21" t="s">
        <v>2515</v>
      </c>
      <c r="P95" s="21" t="s">
        <v>62</v>
      </c>
      <c r="Q95" s="21" t="str">
        <f>'ENDC-NRCA_BE'!BO92</f>
        <v>N</v>
      </c>
      <c r="R95" s="21" t="str">
        <f>IF(Q95="E","Please respond in Vendor Input column for all applicable UL combinations.",IF(AND(Q95="N",'ENDC-NRCA_BE'!BK92=TRUE),IF('ENDC-NRCA_BE'!BM92=FALSE,"Check #Layers entered in Overview tab is correct.",""),""))</f>
        <v/>
      </c>
      <c r="S95" s="22" t="s">
        <v>3570</v>
      </c>
      <c r="T95" s="22" t="s">
        <v>2681</v>
      </c>
      <c r="U95" s="22" t="s">
        <v>1650</v>
      </c>
      <c r="V95" s="29"/>
    </row>
    <row r="96" spans="1:22" ht="15" x14ac:dyDescent="0.15">
      <c r="A96" s="19" t="s">
        <v>2789</v>
      </c>
      <c r="B96" s="19" t="s">
        <v>2733</v>
      </c>
      <c r="C96" s="19">
        <v>4</v>
      </c>
      <c r="D96" s="19">
        <v>0</v>
      </c>
      <c r="E96" s="19">
        <v>0</v>
      </c>
      <c r="F96" s="19">
        <v>3</v>
      </c>
      <c r="G96" s="19">
        <v>2</v>
      </c>
      <c r="H96" s="19" t="s">
        <v>722</v>
      </c>
      <c r="I96" s="19" t="s">
        <v>2458</v>
      </c>
      <c r="J96" s="19">
        <v>10</v>
      </c>
      <c r="K96" s="19">
        <v>6</v>
      </c>
      <c r="L96" s="19">
        <v>0</v>
      </c>
      <c r="M96" s="19">
        <v>16</v>
      </c>
      <c r="N96" s="19" t="s">
        <v>322</v>
      </c>
      <c r="O96" s="19" t="s">
        <v>2516</v>
      </c>
      <c r="P96" s="19" t="s">
        <v>62</v>
      </c>
      <c r="Q96" s="19" t="str">
        <f>'ENDC-NRCA_BE'!BO93</f>
        <v>N</v>
      </c>
      <c r="R96" s="19" t="str">
        <f>IF(Q96="E","Please respond in Vendor Input column for all applicable UL combinations.",IF(AND(Q96="N",'ENDC-NRCA_BE'!BK93=TRUE),IF('ENDC-NRCA_BE'!BM93=FALSE,"Check #Layers entered in Overview tab is correct.",""),""))</f>
        <v/>
      </c>
      <c r="S96" s="20" t="s">
        <v>3570</v>
      </c>
      <c r="T96" s="20" t="s">
        <v>2681</v>
      </c>
      <c r="U96" s="20" t="s">
        <v>1650</v>
      </c>
      <c r="V96" s="28"/>
    </row>
    <row r="97" spans="1:22" ht="15" x14ac:dyDescent="0.15">
      <c r="A97" s="21" t="s">
        <v>2790</v>
      </c>
      <c r="B97" s="21" t="s">
        <v>2735</v>
      </c>
      <c r="C97" s="21">
        <v>4</v>
      </c>
      <c r="D97" s="21">
        <v>0</v>
      </c>
      <c r="E97" s="21">
        <v>0</v>
      </c>
      <c r="F97" s="21">
        <v>3</v>
      </c>
      <c r="G97" s="21">
        <v>2</v>
      </c>
      <c r="H97" s="21" t="s">
        <v>719</v>
      </c>
      <c r="I97" s="21" t="s">
        <v>2424</v>
      </c>
      <c r="J97" s="21">
        <v>10</v>
      </c>
      <c r="K97" s="21">
        <v>6</v>
      </c>
      <c r="L97" s="21">
        <v>0</v>
      </c>
      <c r="M97" s="21">
        <v>16</v>
      </c>
      <c r="N97" s="21" t="s">
        <v>322</v>
      </c>
      <c r="O97" s="21" t="s">
        <v>2517</v>
      </c>
      <c r="P97" s="21" t="s">
        <v>62</v>
      </c>
      <c r="Q97" s="21" t="str">
        <f>'ENDC-NRCA_BE'!BO94</f>
        <v>N</v>
      </c>
      <c r="R97" s="21" t="str">
        <f>IF(Q97="E","Please respond in Vendor Input column for all applicable UL combinations.",IF(AND(Q97="N",'ENDC-NRCA_BE'!BK94=TRUE),IF('ENDC-NRCA_BE'!BM94=FALSE,"Check #Layers entered in Overview tab is correct.",""),""))</f>
        <v/>
      </c>
      <c r="S97" s="22" t="s">
        <v>3570</v>
      </c>
      <c r="T97" s="22" t="s">
        <v>2681</v>
      </c>
      <c r="U97" s="22" t="s">
        <v>1650</v>
      </c>
      <c r="V97" s="29"/>
    </row>
    <row r="98" spans="1:22" ht="15" x14ac:dyDescent="0.15">
      <c r="A98" s="19" t="s">
        <v>2791</v>
      </c>
      <c r="B98" s="19" t="s">
        <v>2737</v>
      </c>
      <c r="C98" s="19">
        <v>4</v>
      </c>
      <c r="D98" s="19">
        <v>0</v>
      </c>
      <c r="E98" s="19">
        <v>0</v>
      </c>
      <c r="F98" s="19">
        <v>3</v>
      </c>
      <c r="G98" s="19">
        <v>2</v>
      </c>
      <c r="H98" s="19" t="s">
        <v>719</v>
      </c>
      <c r="I98" s="19" t="s">
        <v>2458</v>
      </c>
      <c r="J98" s="19">
        <v>10</v>
      </c>
      <c r="K98" s="19">
        <v>6</v>
      </c>
      <c r="L98" s="19">
        <v>0</v>
      </c>
      <c r="M98" s="19">
        <v>16</v>
      </c>
      <c r="N98" s="19" t="s">
        <v>322</v>
      </c>
      <c r="O98" s="19" t="s">
        <v>2518</v>
      </c>
      <c r="P98" s="19" t="s">
        <v>62</v>
      </c>
      <c r="Q98" s="19" t="str">
        <f>'ENDC-NRCA_BE'!BO95</f>
        <v>N</v>
      </c>
      <c r="R98" s="19" t="str">
        <f>IF(Q98="E","Please respond in Vendor Input column for all applicable UL combinations.",IF(AND(Q98="N",'ENDC-NRCA_BE'!BK95=TRUE),IF('ENDC-NRCA_BE'!BM95=FALSE,"Check #Layers entered in Overview tab is correct.",""),""))</f>
        <v/>
      </c>
      <c r="S98" s="20" t="s">
        <v>3570</v>
      </c>
      <c r="T98" s="20" t="s">
        <v>2681</v>
      </c>
      <c r="U98" s="20" t="s">
        <v>1650</v>
      </c>
      <c r="V98" s="28"/>
    </row>
    <row r="99" spans="1:22" ht="15" x14ac:dyDescent="0.15">
      <c r="A99" s="21" t="s">
        <v>2792</v>
      </c>
      <c r="B99" s="21" t="s">
        <v>2735</v>
      </c>
      <c r="C99" s="21">
        <v>4</v>
      </c>
      <c r="D99" s="21">
        <v>0</v>
      </c>
      <c r="E99" s="21">
        <v>0</v>
      </c>
      <c r="F99" s="21">
        <v>3</v>
      </c>
      <c r="G99" s="21">
        <v>2</v>
      </c>
      <c r="H99" s="21" t="s">
        <v>719</v>
      </c>
      <c r="I99" s="21" t="s">
        <v>2424</v>
      </c>
      <c r="J99" s="21">
        <v>10</v>
      </c>
      <c r="K99" s="21">
        <v>6</v>
      </c>
      <c r="L99" s="21">
        <v>0</v>
      </c>
      <c r="M99" s="21">
        <v>16</v>
      </c>
      <c r="N99" s="21" t="s">
        <v>322</v>
      </c>
      <c r="O99" s="21" t="s">
        <v>2519</v>
      </c>
      <c r="P99" s="21" t="s">
        <v>62</v>
      </c>
      <c r="Q99" s="21" t="str">
        <f>'ENDC-NRCA_BE'!BO96</f>
        <v>N</v>
      </c>
      <c r="R99" s="21" t="str">
        <f>IF(Q99="E","Please respond in Vendor Input column for all applicable UL combinations.",IF(AND(Q99="N",'ENDC-NRCA_BE'!BK96=TRUE),IF('ENDC-NRCA_BE'!BM96=FALSE,"Check #Layers entered in Overview tab is correct.",""),""))</f>
        <v/>
      </c>
      <c r="S99" s="22" t="s">
        <v>3570</v>
      </c>
      <c r="T99" s="22" t="s">
        <v>2681</v>
      </c>
      <c r="U99" s="22" t="s">
        <v>1650</v>
      </c>
      <c r="V99" s="29"/>
    </row>
    <row r="100" spans="1:22" ht="15" x14ac:dyDescent="0.15">
      <c r="A100" s="19" t="s">
        <v>2793</v>
      </c>
      <c r="B100" s="19" t="s">
        <v>2737</v>
      </c>
      <c r="C100" s="19">
        <v>4</v>
      </c>
      <c r="D100" s="19">
        <v>0</v>
      </c>
      <c r="E100" s="19">
        <v>0</v>
      </c>
      <c r="F100" s="19">
        <v>3</v>
      </c>
      <c r="G100" s="19">
        <v>2</v>
      </c>
      <c r="H100" s="19" t="s">
        <v>719</v>
      </c>
      <c r="I100" s="19" t="s">
        <v>2458</v>
      </c>
      <c r="J100" s="19">
        <v>10</v>
      </c>
      <c r="K100" s="19">
        <v>6</v>
      </c>
      <c r="L100" s="19">
        <v>0</v>
      </c>
      <c r="M100" s="19">
        <v>16</v>
      </c>
      <c r="N100" s="19" t="s">
        <v>322</v>
      </c>
      <c r="O100" s="19" t="s">
        <v>2520</v>
      </c>
      <c r="P100" s="19" t="s">
        <v>62</v>
      </c>
      <c r="Q100" s="19" t="str">
        <f>'ENDC-NRCA_BE'!BO97</f>
        <v>N</v>
      </c>
      <c r="R100" s="19" t="str">
        <f>IF(Q100="E","Please respond in Vendor Input column for all applicable UL combinations.",IF(AND(Q100="N",'ENDC-NRCA_BE'!BK97=TRUE),IF('ENDC-NRCA_BE'!BM97=FALSE,"Check #Layers entered in Overview tab is correct.",""),""))</f>
        <v/>
      </c>
      <c r="S100" s="20" t="s">
        <v>3570</v>
      </c>
      <c r="T100" s="20" t="s">
        <v>2681</v>
      </c>
      <c r="U100" s="20" t="s">
        <v>1650</v>
      </c>
      <c r="V100" s="28"/>
    </row>
    <row r="101" spans="1:22" ht="15" x14ac:dyDescent="0.15">
      <c r="A101" s="21" t="s">
        <v>2794</v>
      </c>
      <c r="B101" s="21" t="s">
        <v>2746</v>
      </c>
      <c r="C101" s="21">
        <v>4</v>
      </c>
      <c r="D101" s="21">
        <v>0</v>
      </c>
      <c r="E101" s="21">
        <v>0</v>
      </c>
      <c r="F101" s="21">
        <v>3</v>
      </c>
      <c r="G101" s="21">
        <v>2</v>
      </c>
      <c r="H101" s="21" t="s">
        <v>1287</v>
      </c>
      <c r="I101" s="21" t="s">
        <v>2424</v>
      </c>
      <c r="J101" s="21">
        <v>10</v>
      </c>
      <c r="K101" s="21">
        <v>6</v>
      </c>
      <c r="L101" s="21">
        <v>0</v>
      </c>
      <c r="M101" s="21">
        <v>16</v>
      </c>
      <c r="N101" s="21" t="s">
        <v>322</v>
      </c>
      <c r="O101" s="21" t="s">
        <v>2521</v>
      </c>
      <c r="P101" s="21" t="s">
        <v>66</v>
      </c>
      <c r="Q101" s="21" t="str">
        <f>'ENDC-NRCA_BE'!BO98</f>
        <v>N</v>
      </c>
      <c r="R101" s="21" t="str">
        <f>IF(Q101="E","Please respond in Vendor Input column for all applicable UL combinations.",IF(AND(Q101="N",'ENDC-NRCA_BE'!BK98=TRUE),IF('ENDC-NRCA_BE'!BM98=FALSE,"Check #Layers entered in Overview tab is correct.",""),""))</f>
        <v/>
      </c>
      <c r="S101" s="22" t="s">
        <v>3570</v>
      </c>
      <c r="T101" s="22" t="s">
        <v>2681</v>
      </c>
      <c r="U101" s="22" t="s">
        <v>1650</v>
      </c>
      <c r="V101" s="29"/>
    </row>
    <row r="102" spans="1:22" ht="15" x14ac:dyDescent="0.15">
      <c r="A102" s="19" t="s">
        <v>2795</v>
      </c>
      <c r="B102" s="19" t="s">
        <v>2748</v>
      </c>
      <c r="C102" s="19">
        <v>4</v>
      </c>
      <c r="D102" s="19">
        <v>0</v>
      </c>
      <c r="E102" s="19">
        <v>0</v>
      </c>
      <c r="F102" s="19">
        <v>3</v>
      </c>
      <c r="G102" s="19">
        <v>2</v>
      </c>
      <c r="H102" s="19" t="s">
        <v>732</v>
      </c>
      <c r="I102" s="19" t="s">
        <v>2424</v>
      </c>
      <c r="J102" s="19">
        <v>10</v>
      </c>
      <c r="K102" s="19">
        <v>6</v>
      </c>
      <c r="L102" s="19">
        <v>0</v>
      </c>
      <c r="M102" s="19">
        <v>16</v>
      </c>
      <c r="N102" s="19" t="s">
        <v>322</v>
      </c>
      <c r="O102" s="19" t="s">
        <v>2522</v>
      </c>
      <c r="P102" s="19" t="s">
        <v>66</v>
      </c>
      <c r="Q102" s="19" t="str">
        <f>'ENDC-NRCA_BE'!BO99</f>
        <v>N</v>
      </c>
      <c r="R102" s="19" t="str">
        <f>IF(Q102="E","Please respond in Vendor Input column for all applicable UL combinations.",IF(AND(Q102="N",'ENDC-NRCA_BE'!BK99=TRUE),IF('ENDC-NRCA_BE'!BM99=FALSE,"Check #Layers entered in Overview tab is correct.",""),""))</f>
        <v/>
      </c>
      <c r="S102" s="20" t="s">
        <v>3570</v>
      </c>
      <c r="T102" s="20" t="s">
        <v>2681</v>
      </c>
      <c r="U102" s="20" t="s">
        <v>1650</v>
      </c>
      <c r="V102" s="28"/>
    </row>
    <row r="103" spans="1:22" ht="15" x14ac:dyDescent="0.15">
      <c r="A103" s="21" t="s">
        <v>2796</v>
      </c>
      <c r="B103" s="21" t="s">
        <v>2750</v>
      </c>
      <c r="C103" s="21">
        <v>4</v>
      </c>
      <c r="D103" s="21">
        <v>0</v>
      </c>
      <c r="E103" s="21">
        <v>0</v>
      </c>
      <c r="F103" s="21">
        <v>3</v>
      </c>
      <c r="G103" s="21">
        <v>2</v>
      </c>
      <c r="H103" s="21" t="s">
        <v>738</v>
      </c>
      <c r="I103" s="21" t="s">
        <v>2424</v>
      </c>
      <c r="J103" s="21">
        <v>10</v>
      </c>
      <c r="K103" s="21">
        <v>6</v>
      </c>
      <c r="L103" s="21">
        <v>0</v>
      </c>
      <c r="M103" s="21">
        <v>16</v>
      </c>
      <c r="N103" s="21" t="s">
        <v>322</v>
      </c>
      <c r="O103" s="21" t="s">
        <v>2523</v>
      </c>
      <c r="P103" s="21" t="s">
        <v>66</v>
      </c>
      <c r="Q103" s="21" t="str">
        <f>'ENDC-NRCA_BE'!BO100</f>
        <v>N</v>
      </c>
      <c r="R103" s="21" t="str">
        <f>IF(Q103="E","Please respond in Vendor Input column for all applicable UL combinations.",IF(AND(Q103="N",'ENDC-NRCA_BE'!BK100=TRUE),IF('ENDC-NRCA_BE'!BM100=FALSE,"Check #Layers entered in Overview tab is correct.",""),""))</f>
        <v/>
      </c>
      <c r="S103" s="22" t="s">
        <v>3570</v>
      </c>
      <c r="T103" s="22" t="s">
        <v>2681</v>
      </c>
      <c r="U103" s="22" t="s">
        <v>1650</v>
      </c>
      <c r="V103" s="29"/>
    </row>
    <row r="104" spans="1:22" ht="15" x14ac:dyDescent="0.15">
      <c r="A104" s="19" t="s">
        <v>2797</v>
      </c>
      <c r="B104" s="19" t="s">
        <v>2752</v>
      </c>
      <c r="C104" s="19">
        <v>4</v>
      </c>
      <c r="D104" s="19">
        <v>0</v>
      </c>
      <c r="E104" s="19">
        <v>0</v>
      </c>
      <c r="F104" s="19">
        <v>3</v>
      </c>
      <c r="G104" s="19">
        <v>2</v>
      </c>
      <c r="H104" s="19" t="s">
        <v>735</v>
      </c>
      <c r="I104" s="19" t="s">
        <v>2424</v>
      </c>
      <c r="J104" s="19">
        <v>10</v>
      </c>
      <c r="K104" s="19">
        <v>6</v>
      </c>
      <c r="L104" s="19">
        <v>0</v>
      </c>
      <c r="M104" s="19">
        <v>16</v>
      </c>
      <c r="N104" s="19" t="s">
        <v>322</v>
      </c>
      <c r="O104" s="19" t="s">
        <v>2524</v>
      </c>
      <c r="P104" s="19" t="s">
        <v>66</v>
      </c>
      <c r="Q104" s="19" t="str">
        <f>'ENDC-NRCA_BE'!BO101</f>
        <v>N</v>
      </c>
      <c r="R104" s="19" t="str">
        <f>IF(Q104="E","Please respond in Vendor Input column for all applicable UL combinations.",IF(AND(Q104="N",'ENDC-NRCA_BE'!BK101=TRUE),IF('ENDC-NRCA_BE'!BM101=FALSE,"Check #Layers entered in Overview tab is correct.",""),""))</f>
        <v/>
      </c>
      <c r="S104" s="20" t="s">
        <v>3570</v>
      </c>
      <c r="T104" s="20" t="s">
        <v>2681</v>
      </c>
      <c r="U104" s="20" t="s">
        <v>1650</v>
      </c>
      <c r="V104" s="28"/>
    </row>
    <row r="105" spans="1:22" ht="15" x14ac:dyDescent="0.15">
      <c r="A105" s="21" t="s">
        <v>2798</v>
      </c>
      <c r="B105" s="21" t="s">
        <v>2777</v>
      </c>
      <c r="C105" s="21">
        <v>3</v>
      </c>
      <c r="D105" s="21">
        <v>0</v>
      </c>
      <c r="E105" s="21">
        <v>0</v>
      </c>
      <c r="F105" s="21">
        <v>3</v>
      </c>
      <c r="G105" s="21">
        <v>2</v>
      </c>
      <c r="H105" s="21" t="s">
        <v>762</v>
      </c>
      <c r="I105" s="21" t="s">
        <v>2467</v>
      </c>
      <c r="J105" s="21">
        <v>8</v>
      </c>
      <c r="K105" s="21">
        <v>8</v>
      </c>
      <c r="L105" s="21">
        <v>0</v>
      </c>
      <c r="M105" s="21">
        <v>16</v>
      </c>
      <c r="N105" s="21" t="s">
        <v>322</v>
      </c>
      <c r="O105" s="21" t="s">
        <v>2525</v>
      </c>
      <c r="P105" s="21" t="s">
        <v>89</v>
      </c>
      <c r="Q105" s="21" t="str">
        <f>'ENDC-NRCA_BE'!BO102</f>
        <v>N</v>
      </c>
      <c r="R105" s="21" t="str">
        <f>IF(Q105="E","Please respond in Vendor Input column for all applicable UL combinations.",IF(AND(Q105="N",'ENDC-NRCA_BE'!BK102=TRUE),IF('ENDC-NRCA_BE'!BM102=FALSE,"Check #Layers entered in Overview tab is correct.",""),""))</f>
        <v/>
      </c>
      <c r="S105" s="22" t="s">
        <v>3570</v>
      </c>
      <c r="T105" s="22" t="s">
        <v>670</v>
      </c>
      <c r="U105" s="22" t="s">
        <v>1650</v>
      </c>
      <c r="V105" s="29"/>
    </row>
    <row r="106" spans="1:22" ht="15" x14ac:dyDescent="0.15">
      <c r="A106" s="19" t="s">
        <v>2799</v>
      </c>
      <c r="B106" s="19" t="s">
        <v>2777</v>
      </c>
      <c r="C106" s="19">
        <v>3</v>
      </c>
      <c r="D106" s="19">
        <v>0</v>
      </c>
      <c r="E106" s="19">
        <v>0</v>
      </c>
      <c r="F106" s="19">
        <v>3</v>
      </c>
      <c r="G106" s="19">
        <v>2</v>
      </c>
      <c r="H106" s="19" t="s">
        <v>762</v>
      </c>
      <c r="I106" s="19" t="s">
        <v>2467</v>
      </c>
      <c r="J106" s="19">
        <v>8</v>
      </c>
      <c r="K106" s="19">
        <v>8</v>
      </c>
      <c r="L106" s="19">
        <v>0</v>
      </c>
      <c r="M106" s="19">
        <v>16</v>
      </c>
      <c r="N106" s="19" t="s">
        <v>322</v>
      </c>
      <c r="O106" s="19" t="s">
        <v>2526</v>
      </c>
      <c r="P106" s="19" t="s">
        <v>89</v>
      </c>
      <c r="Q106" s="19" t="str">
        <f>'ENDC-NRCA_BE'!BO103</f>
        <v>N</v>
      </c>
      <c r="R106" s="19" t="str">
        <f>IF(Q106="E","Please respond in Vendor Input column for all applicable UL combinations.",IF(AND(Q106="N",'ENDC-NRCA_BE'!BK103=TRUE),IF('ENDC-NRCA_BE'!BM103=FALSE,"Check #Layers entered in Overview tab is correct.",""),""))</f>
        <v/>
      </c>
      <c r="S106" s="20" t="s">
        <v>3570</v>
      </c>
      <c r="T106" s="20" t="s">
        <v>670</v>
      </c>
      <c r="U106" s="20" t="s">
        <v>1650</v>
      </c>
      <c r="V106" s="28"/>
    </row>
    <row r="107" spans="1:22" ht="15" x14ac:dyDescent="0.15">
      <c r="A107" s="21" t="s">
        <v>2800</v>
      </c>
      <c r="B107" s="21" t="s">
        <v>2801</v>
      </c>
      <c r="C107" s="21">
        <v>3</v>
      </c>
      <c r="D107" s="21">
        <v>0</v>
      </c>
      <c r="E107" s="21">
        <v>0</v>
      </c>
      <c r="F107" s="21">
        <v>3</v>
      </c>
      <c r="G107" s="21">
        <v>2</v>
      </c>
      <c r="H107" s="21" t="s">
        <v>762</v>
      </c>
      <c r="I107" s="21" t="s">
        <v>2424</v>
      </c>
      <c r="J107" s="21">
        <v>10</v>
      </c>
      <c r="K107" s="21">
        <v>6</v>
      </c>
      <c r="L107" s="21">
        <v>0</v>
      </c>
      <c r="M107" s="21">
        <v>16</v>
      </c>
      <c r="N107" s="21" t="s">
        <v>322</v>
      </c>
      <c r="O107" s="21" t="s">
        <v>2527</v>
      </c>
      <c r="P107" s="21" t="s">
        <v>66</v>
      </c>
      <c r="Q107" s="21" t="str">
        <f>'ENDC-NRCA_BE'!BO104</f>
        <v>N</v>
      </c>
      <c r="R107" s="21" t="str">
        <f>IF(Q107="E","Please respond in Vendor Input column for all applicable UL combinations.",IF(AND(Q107="N",'ENDC-NRCA_BE'!BK104=TRUE),IF('ENDC-NRCA_BE'!BM104=FALSE,"Check #Layers entered in Overview tab is correct.",""),""))</f>
        <v/>
      </c>
      <c r="S107" s="22" t="s">
        <v>3570</v>
      </c>
      <c r="T107" s="22" t="s">
        <v>2681</v>
      </c>
      <c r="U107" s="22" t="s">
        <v>1650</v>
      </c>
      <c r="V107" s="29"/>
    </row>
    <row r="108" spans="1:22" ht="15" x14ac:dyDescent="0.15">
      <c r="A108" s="19" t="s">
        <v>2802</v>
      </c>
      <c r="B108" s="19" t="s">
        <v>2803</v>
      </c>
      <c r="C108" s="19">
        <v>3</v>
      </c>
      <c r="D108" s="19">
        <v>0</v>
      </c>
      <c r="E108" s="19">
        <v>0</v>
      </c>
      <c r="F108" s="19">
        <v>3</v>
      </c>
      <c r="G108" s="19">
        <v>2</v>
      </c>
      <c r="H108" s="19" t="s">
        <v>1316</v>
      </c>
      <c r="I108" s="19" t="s">
        <v>2424</v>
      </c>
      <c r="J108" s="19">
        <v>10</v>
      </c>
      <c r="K108" s="19">
        <v>6</v>
      </c>
      <c r="L108" s="19">
        <v>0</v>
      </c>
      <c r="M108" s="19">
        <v>16</v>
      </c>
      <c r="N108" s="19" t="s">
        <v>322</v>
      </c>
      <c r="O108" s="19" t="s">
        <v>2528</v>
      </c>
      <c r="P108" s="19" t="s">
        <v>66</v>
      </c>
      <c r="Q108" s="19" t="str">
        <f>'ENDC-NRCA_BE'!BO105</f>
        <v>N</v>
      </c>
      <c r="R108" s="19" t="str">
        <f>IF(Q108="E","Please respond in Vendor Input column for all applicable UL combinations.",IF(AND(Q108="N",'ENDC-NRCA_BE'!BK105=TRUE),IF('ENDC-NRCA_BE'!BM105=FALSE,"Check #Layers entered in Overview tab is correct.",""),""))</f>
        <v/>
      </c>
      <c r="S108" s="20" t="s">
        <v>3570</v>
      </c>
      <c r="T108" s="20" t="s">
        <v>2681</v>
      </c>
      <c r="U108" s="20" t="s">
        <v>1650</v>
      </c>
      <c r="V108" s="28"/>
    </row>
    <row r="109" spans="1:22" ht="15" x14ac:dyDescent="0.15">
      <c r="A109" s="21" t="s">
        <v>2804</v>
      </c>
      <c r="B109" s="21" t="s">
        <v>2805</v>
      </c>
      <c r="C109" s="21">
        <v>3</v>
      </c>
      <c r="D109" s="21">
        <v>0</v>
      </c>
      <c r="E109" s="21">
        <v>0</v>
      </c>
      <c r="F109" s="21">
        <v>3</v>
      </c>
      <c r="G109" s="21">
        <v>2</v>
      </c>
      <c r="H109" s="21" t="s">
        <v>768</v>
      </c>
      <c r="I109" s="21" t="s">
        <v>2424</v>
      </c>
      <c r="J109" s="21">
        <v>10</v>
      </c>
      <c r="K109" s="21">
        <v>6</v>
      </c>
      <c r="L109" s="21">
        <v>0</v>
      </c>
      <c r="M109" s="21">
        <v>16</v>
      </c>
      <c r="N109" s="21" t="s">
        <v>322</v>
      </c>
      <c r="O109" s="21" t="s">
        <v>2529</v>
      </c>
      <c r="P109" s="21" t="s">
        <v>66</v>
      </c>
      <c r="Q109" s="21" t="str">
        <f>'ENDC-NRCA_BE'!BO106</f>
        <v>N</v>
      </c>
      <c r="R109" s="21" t="str">
        <f>IF(Q109="E","Please respond in Vendor Input column for all applicable UL combinations.",IF(AND(Q109="N",'ENDC-NRCA_BE'!BK106=TRUE),IF('ENDC-NRCA_BE'!BM106=FALSE,"Check #Layers entered in Overview tab is correct.",""),""))</f>
        <v/>
      </c>
      <c r="S109" s="22" t="s">
        <v>3570</v>
      </c>
      <c r="T109" s="22" t="s">
        <v>2681</v>
      </c>
      <c r="U109" s="22" t="s">
        <v>1650</v>
      </c>
      <c r="V109" s="29"/>
    </row>
    <row r="110" spans="1:22" ht="15" x14ac:dyDescent="0.15">
      <c r="A110" s="19" t="s">
        <v>2806</v>
      </c>
      <c r="B110" s="19" t="s">
        <v>2779</v>
      </c>
      <c r="C110" s="19">
        <v>3</v>
      </c>
      <c r="D110" s="19">
        <v>0</v>
      </c>
      <c r="E110" s="19">
        <v>0</v>
      </c>
      <c r="F110" s="19">
        <v>3</v>
      </c>
      <c r="G110" s="19">
        <v>2</v>
      </c>
      <c r="H110" s="19" t="s">
        <v>750</v>
      </c>
      <c r="I110" s="19" t="s">
        <v>2424</v>
      </c>
      <c r="J110" s="19">
        <v>10</v>
      </c>
      <c r="K110" s="19">
        <v>6</v>
      </c>
      <c r="L110" s="19">
        <v>0</v>
      </c>
      <c r="M110" s="19">
        <v>16</v>
      </c>
      <c r="N110" s="19" t="s">
        <v>322</v>
      </c>
      <c r="O110" s="19" t="s">
        <v>2530</v>
      </c>
      <c r="P110" s="19" t="s">
        <v>62</v>
      </c>
      <c r="Q110" s="19" t="str">
        <f>'ENDC-NRCA_BE'!BO107</f>
        <v>N</v>
      </c>
      <c r="R110" s="19" t="str">
        <f>IF(Q110="E","Please respond in Vendor Input column for all applicable UL combinations.",IF(AND(Q110="N",'ENDC-NRCA_BE'!BK107=TRUE),IF('ENDC-NRCA_BE'!BM107=FALSE,"Check #Layers entered in Overview tab is correct.",""),""))</f>
        <v/>
      </c>
      <c r="S110" s="20" t="s">
        <v>3570</v>
      </c>
      <c r="T110" s="20" t="s">
        <v>2681</v>
      </c>
      <c r="U110" s="20" t="s">
        <v>1650</v>
      </c>
      <c r="V110" s="28"/>
    </row>
    <row r="111" spans="1:22" ht="15" x14ac:dyDescent="0.15">
      <c r="A111" s="21" t="s">
        <v>2807</v>
      </c>
      <c r="B111" s="21" t="s">
        <v>2779</v>
      </c>
      <c r="C111" s="21">
        <v>3</v>
      </c>
      <c r="D111" s="21">
        <v>0</v>
      </c>
      <c r="E111" s="21">
        <v>0</v>
      </c>
      <c r="F111" s="21">
        <v>3</v>
      </c>
      <c r="G111" s="21">
        <v>2</v>
      </c>
      <c r="H111" s="21" t="s">
        <v>750</v>
      </c>
      <c r="I111" s="21" t="s">
        <v>2424</v>
      </c>
      <c r="J111" s="21">
        <v>10</v>
      </c>
      <c r="K111" s="21">
        <v>6</v>
      </c>
      <c r="L111" s="21">
        <v>0</v>
      </c>
      <c r="M111" s="21">
        <v>16</v>
      </c>
      <c r="N111" s="21" t="s">
        <v>322</v>
      </c>
      <c r="O111" s="21" t="s">
        <v>2531</v>
      </c>
      <c r="P111" s="21" t="s">
        <v>62</v>
      </c>
      <c r="Q111" s="21" t="str">
        <f>'ENDC-NRCA_BE'!BO108</f>
        <v>N</v>
      </c>
      <c r="R111" s="21" t="str">
        <f>IF(Q111="E","Please respond in Vendor Input column for all applicable UL combinations.",IF(AND(Q111="N",'ENDC-NRCA_BE'!BK108=TRUE),IF('ENDC-NRCA_BE'!BM108=FALSE,"Check #Layers entered in Overview tab is correct.",""),""))</f>
        <v/>
      </c>
      <c r="S111" s="22" t="s">
        <v>3570</v>
      </c>
      <c r="T111" s="22" t="s">
        <v>2681</v>
      </c>
      <c r="U111" s="22" t="s">
        <v>1650</v>
      </c>
      <c r="V111" s="29"/>
    </row>
    <row r="112" spans="1:22" ht="15" x14ac:dyDescent="0.15">
      <c r="A112" s="19" t="s">
        <v>2808</v>
      </c>
      <c r="B112" s="19" t="s">
        <v>2779</v>
      </c>
      <c r="C112" s="19">
        <v>3</v>
      </c>
      <c r="D112" s="19">
        <v>0</v>
      </c>
      <c r="E112" s="19">
        <v>0</v>
      </c>
      <c r="F112" s="19">
        <v>3</v>
      </c>
      <c r="G112" s="19">
        <v>2</v>
      </c>
      <c r="H112" s="19" t="s">
        <v>750</v>
      </c>
      <c r="I112" s="19" t="s">
        <v>2424</v>
      </c>
      <c r="J112" s="19">
        <v>10</v>
      </c>
      <c r="K112" s="19">
        <v>6</v>
      </c>
      <c r="L112" s="19">
        <v>0</v>
      </c>
      <c r="M112" s="19">
        <v>16</v>
      </c>
      <c r="N112" s="19" t="s">
        <v>322</v>
      </c>
      <c r="O112" s="19" t="s">
        <v>2532</v>
      </c>
      <c r="P112" s="19" t="s">
        <v>62</v>
      </c>
      <c r="Q112" s="19" t="str">
        <f>'ENDC-NRCA_BE'!BO109</f>
        <v>N</v>
      </c>
      <c r="R112" s="19" t="str">
        <f>IF(Q112="E","Please respond in Vendor Input column for all applicable UL combinations.",IF(AND(Q112="N",'ENDC-NRCA_BE'!BK109=TRUE),IF('ENDC-NRCA_BE'!BM109=FALSE,"Check #Layers entered in Overview tab is correct.",""),""))</f>
        <v/>
      </c>
      <c r="S112" s="20" t="s">
        <v>3570</v>
      </c>
      <c r="T112" s="20" t="s">
        <v>2681</v>
      </c>
      <c r="U112" s="20" t="s">
        <v>1650</v>
      </c>
      <c r="V112" s="28"/>
    </row>
    <row r="113" spans="1:22" ht="15" x14ac:dyDescent="0.15">
      <c r="A113" s="21" t="s">
        <v>2809</v>
      </c>
      <c r="B113" s="21" t="s">
        <v>2781</v>
      </c>
      <c r="C113" s="21">
        <v>3</v>
      </c>
      <c r="D113" s="21">
        <v>0</v>
      </c>
      <c r="E113" s="21">
        <v>0</v>
      </c>
      <c r="F113" s="21">
        <v>3</v>
      </c>
      <c r="G113" s="21">
        <v>2</v>
      </c>
      <c r="H113" s="21" t="s">
        <v>750</v>
      </c>
      <c r="I113" s="21" t="s">
        <v>2458</v>
      </c>
      <c r="J113" s="21">
        <v>10</v>
      </c>
      <c r="K113" s="21">
        <v>6</v>
      </c>
      <c r="L113" s="21">
        <v>0</v>
      </c>
      <c r="M113" s="21">
        <v>16</v>
      </c>
      <c r="N113" s="21" t="s">
        <v>322</v>
      </c>
      <c r="O113" s="21" t="s">
        <v>2533</v>
      </c>
      <c r="P113" s="21" t="s">
        <v>62</v>
      </c>
      <c r="Q113" s="21" t="str">
        <f>'ENDC-NRCA_BE'!BO110</f>
        <v>N</v>
      </c>
      <c r="R113" s="21" t="str">
        <f>IF(Q113="E","Please respond in Vendor Input column for all applicable UL combinations.",IF(AND(Q113="N",'ENDC-NRCA_BE'!BK110=TRUE),IF('ENDC-NRCA_BE'!BM110=FALSE,"Check #Layers entered in Overview tab is correct.",""),""))</f>
        <v/>
      </c>
      <c r="S113" s="22" t="s">
        <v>3570</v>
      </c>
      <c r="T113" s="22" t="s">
        <v>2681</v>
      </c>
      <c r="U113" s="22" t="s">
        <v>1650</v>
      </c>
      <c r="V113" s="29"/>
    </row>
    <row r="114" spans="1:22" ht="15" x14ac:dyDescent="0.15">
      <c r="A114" s="19" t="s">
        <v>2810</v>
      </c>
      <c r="B114" s="19" t="s">
        <v>2781</v>
      </c>
      <c r="C114" s="19">
        <v>3</v>
      </c>
      <c r="D114" s="19">
        <v>0</v>
      </c>
      <c r="E114" s="19">
        <v>0</v>
      </c>
      <c r="F114" s="19">
        <v>3</v>
      </c>
      <c r="G114" s="19">
        <v>2</v>
      </c>
      <c r="H114" s="19" t="s">
        <v>750</v>
      </c>
      <c r="I114" s="19" t="s">
        <v>2458</v>
      </c>
      <c r="J114" s="19">
        <v>10</v>
      </c>
      <c r="K114" s="19">
        <v>6</v>
      </c>
      <c r="L114" s="19">
        <v>0</v>
      </c>
      <c r="M114" s="19">
        <v>16</v>
      </c>
      <c r="N114" s="19" t="s">
        <v>322</v>
      </c>
      <c r="O114" s="19" t="s">
        <v>2534</v>
      </c>
      <c r="P114" s="19" t="s">
        <v>62</v>
      </c>
      <c r="Q114" s="19" t="str">
        <f>'ENDC-NRCA_BE'!BO111</f>
        <v>N</v>
      </c>
      <c r="R114" s="19" t="str">
        <f>IF(Q114="E","Please respond in Vendor Input column for all applicable UL combinations.",IF(AND(Q114="N",'ENDC-NRCA_BE'!BK111=TRUE),IF('ENDC-NRCA_BE'!BM111=FALSE,"Check #Layers entered in Overview tab is correct.",""),""))</f>
        <v/>
      </c>
      <c r="S114" s="20" t="s">
        <v>3570</v>
      </c>
      <c r="T114" s="20" t="s">
        <v>2681</v>
      </c>
      <c r="U114" s="20" t="s">
        <v>1650</v>
      </c>
      <c r="V114" s="28"/>
    </row>
    <row r="115" spans="1:22" ht="15" x14ac:dyDescent="0.15">
      <c r="A115" s="21" t="s">
        <v>2811</v>
      </c>
      <c r="B115" s="21" t="s">
        <v>2781</v>
      </c>
      <c r="C115" s="21">
        <v>3</v>
      </c>
      <c r="D115" s="21">
        <v>0</v>
      </c>
      <c r="E115" s="21">
        <v>0</v>
      </c>
      <c r="F115" s="21">
        <v>3</v>
      </c>
      <c r="G115" s="21">
        <v>2</v>
      </c>
      <c r="H115" s="21" t="s">
        <v>750</v>
      </c>
      <c r="I115" s="21" t="s">
        <v>2458</v>
      </c>
      <c r="J115" s="21">
        <v>10</v>
      </c>
      <c r="K115" s="21">
        <v>6</v>
      </c>
      <c r="L115" s="21">
        <v>0</v>
      </c>
      <c r="M115" s="21">
        <v>16</v>
      </c>
      <c r="N115" s="21" t="s">
        <v>322</v>
      </c>
      <c r="O115" s="21" t="s">
        <v>2535</v>
      </c>
      <c r="P115" s="21" t="s">
        <v>62</v>
      </c>
      <c r="Q115" s="21" t="str">
        <f>'ENDC-NRCA_BE'!BO112</f>
        <v>N</v>
      </c>
      <c r="R115" s="21" t="str">
        <f>IF(Q115="E","Please respond in Vendor Input column for all applicable UL combinations.",IF(AND(Q115="N",'ENDC-NRCA_BE'!BK112=TRUE),IF('ENDC-NRCA_BE'!BM112=FALSE,"Check #Layers entered in Overview tab is correct.",""),""))</f>
        <v/>
      </c>
      <c r="S115" s="22" t="s">
        <v>3570</v>
      </c>
      <c r="T115" s="22" t="s">
        <v>2681</v>
      </c>
      <c r="U115" s="22" t="s">
        <v>1650</v>
      </c>
      <c r="V115" s="29"/>
    </row>
    <row r="116" spans="1:22" ht="15" x14ac:dyDescent="0.15">
      <c r="A116" s="19" t="s">
        <v>2812</v>
      </c>
      <c r="B116" s="19" t="s">
        <v>2731</v>
      </c>
      <c r="C116" s="19">
        <v>4</v>
      </c>
      <c r="D116" s="19">
        <v>0</v>
      </c>
      <c r="E116" s="19">
        <v>0</v>
      </c>
      <c r="F116" s="19">
        <v>3</v>
      </c>
      <c r="G116" s="19">
        <v>2</v>
      </c>
      <c r="H116" s="19" t="s">
        <v>722</v>
      </c>
      <c r="I116" s="19" t="s">
        <v>2424</v>
      </c>
      <c r="J116" s="19">
        <v>8</v>
      </c>
      <c r="K116" s="19">
        <v>6</v>
      </c>
      <c r="L116" s="19">
        <v>0</v>
      </c>
      <c r="M116" s="19">
        <v>14</v>
      </c>
      <c r="N116" s="19" t="s">
        <v>322</v>
      </c>
      <c r="O116" s="19" t="s">
        <v>2536</v>
      </c>
      <c r="P116" s="19" t="s">
        <v>62</v>
      </c>
      <c r="Q116" s="19" t="str">
        <f>'ENDC-NRCA_BE'!BO113</f>
        <v>N</v>
      </c>
      <c r="R116" s="19" t="str">
        <f>IF(Q116="E","Please respond in Vendor Input column for all applicable UL combinations.",IF(AND(Q116="N",'ENDC-NRCA_BE'!BK113=TRUE),IF('ENDC-NRCA_BE'!BM113=FALSE,"Check #Layers entered in Overview tab is correct.",""),""))</f>
        <v/>
      </c>
      <c r="S116" s="20" t="s">
        <v>3570</v>
      </c>
      <c r="T116" s="20" t="s">
        <v>2681</v>
      </c>
      <c r="U116" s="20" t="s">
        <v>1650</v>
      </c>
      <c r="V116" s="28"/>
    </row>
    <row r="117" spans="1:22" ht="15" x14ac:dyDescent="0.15">
      <c r="A117" s="21" t="s">
        <v>2813</v>
      </c>
      <c r="B117" s="21" t="s">
        <v>2735</v>
      </c>
      <c r="C117" s="21">
        <v>4</v>
      </c>
      <c r="D117" s="21">
        <v>0</v>
      </c>
      <c r="E117" s="21">
        <v>0</v>
      </c>
      <c r="F117" s="21">
        <v>3</v>
      </c>
      <c r="G117" s="21">
        <v>2</v>
      </c>
      <c r="H117" s="21" t="s">
        <v>719</v>
      </c>
      <c r="I117" s="21" t="s">
        <v>2424</v>
      </c>
      <c r="J117" s="21">
        <v>8</v>
      </c>
      <c r="K117" s="21">
        <v>6</v>
      </c>
      <c r="L117" s="21">
        <v>0</v>
      </c>
      <c r="M117" s="21">
        <v>14</v>
      </c>
      <c r="N117" s="21" t="s">
        <v>322</v>
      </c>
      <c r="O117" s="21" t="s">
        <v>2537</v>
      </c>
      <c r="P117" s="21" t="s">
        <v>62</v>
      </c>
      <c r="Q117" s="21" t="str">
        <f>'ENDC-NRCA_BE'!BO114</f>
        <v>N</v>
      </c>
      <c r="R117" s="21" t="str">
        <f>IF(Q117="E","Please respond in Vendor Input column for all applicable UL combinations.",IF(AND(Q117="N",'ENDC-NRCA_BE'!BK114=TRUE),IF('ENDC-NRCA_BE'!BM114=FALSE,"Check #Layers entered in Overview tab is correct.",""),""))</f>
        <v/>
      </c>
      <c r="S117" s="22" t="s">
        <v>3570</v>
      </c>
      <c r="T117" s="22" t="s">
        <v>2681</v>
      </c>
      <c r="U117" s="22" t="s">
        <v>1650</v>
      </c>
      <c r="V117" s="29"/>
    </row>
    <row r="118" spans="1:22" ht="15" x14ac:dyDescent="0.15">
      <c r="A118" s="19" t="s">
        <v>2814</v>
      </c>
      <c r="B118" s="19" t="s">
        <v>2733</v>
      </c>
      <c r="C118" s="19">
        <v>4</v>
      </c>
      <c r="D118" s="19">
        <v>0</v>
      </c>
      <c r="E118" s="19">
        <v>0</v>
      </c>
      <c r="F118" s="19">
        <v>3</v>
      </c>
      <c r="G118" s="19">
        <v>2</v>
      </c>
      <c r="H118" s="19" t="s">
        <v>722</v>
      </c>
      <c r="I118" s="19" t="s">
        <v>2458</v>
      </c>
      <c r="J118" s="19">
        <v>8</v>
      </c>
      <c r="K118" s="19">
        <v>6</v>
      </c>
      <c r="L118" s="19">
        <v>0</v>
      </c>
      <c r="M118" s="19">
        <v>14</v>
      </c>
      <c r="N118" s="19" t="s">
        <v>322</v>
      </c>
      <c r="O118" s="19" t="s">
        <v>2538</v>
      </c>
      <c r="P118" s="19" t="s">
        <v>62</v>
      </c>
      <c r="Q118" s="19" t="str">
        <f>'ENDC-NRCA_BE'!BO115</f>
        <v>N</v>
      </c>
      <c r="R118" s="19" t="str">
        <f>IF(Q118="E","Please respond in Vendor Input column for all applicable UL combinations.",IF(AND(Q118="N",'ENDC-NRCA_BE'!BK115=TRUE),IF('ENDC-NRCA_BE'!BM115=FALSE,"Check #Layers entered in Overview tab is correct.",""),""))</f>
        <v/>
      </c>
      <c r="S118" s="20" t="s">
        <v>3570</v>
      </c>
      <c r="T118" s="20" t="s">
        <v>2681</v>
      </c>
      <c r="U118" s="20" t="s">
        <v>1650</v>
      </c>
      <c r="V118" s="28"/>
    </row>
    <row r="119" spans="1:22" ht="15" x14ac:dyDescent="0.15">
      <c r="A119" s="21" t="s">
        <v>2815</v>
      </c>
      <c r="B119" s="21" t="s">
        <v>2737</v>
      </c>
      <c r="C119" s="21">
        <v>4</v>
      </c>
      <c r="D119" s="21">
        <v>0</v>
      </c>
      <c r="E119" s="21">
        <v>0</v>
      </c>
      <c r="F119" s="21">
        <v>3</v>
      </c>
      <c r="G119" s="21">
        <v>2</v>
      </c>
      <c r="H119" s="21" t="s">
        <v>719</v>
      </c>
      <c r="I119" s="21" t="s">
        <v>2458</v>
      </c>
      <c r="J119" s="21">
        <v>8</v>
      </c>
      <c r="K119" s="21">
        <v>6</v>
      </c>
      <c r="L119" s="21">
        <v>0</v>
      </c>
      <c r="M119" s="21">
        <v>14</v>
      </c>
      <c r="N119" s="21" t="s">
        <v>322</v>
      </c>
      <c r="O119" s="21" t="s">
        <v>2539</v>
      </c>
      <c r="P119" s="21" t="s">
        <v>62</v>
      </c>
      <c r="Q119" s="21" t="str">
        <f>'ENDC-NRCA_BE'!BO116</f>
        <v>N</v>
      </c>
      <c r="R119" s="21" t="str">
        <f>IF(Q119="E","Please respond in Vendor Input column for all applicable UL combinations.",IF(AND(Q119="N",'ENDC-NRCA_BE'!BK116=TRUE),IF('ENDC-NRCA_BE'!BM116=FALSE,"Check #Layers entered in Overview tab is correct.",""),""))</f>
        <v/>
      </c>
      <c r="S119" s="22" t="s">
        <v>3570</v>
      </c>
      <c r="T119" s="22" t="s">
        <v>2681</v>
      </c>
      <c r="U119" s="22" t="s">
        <v>1650</v>
      </c>
      <c r="V119" s="29"/>
    </row>
    <row r="120" spans="1:22" ht="15" x14ac:dyDescent="0.15">
      <c r="A120" s="19" t="s">
        <v>2816</v>
      </c>
      <c r="B120" s="19" t="s">
        <v>2746</v>
      </c>
      <c r="C120" s="19">
        <v>4</v>
      </c>
      <c r="D120" s="19">
        <v>0</v>
      </c>
      <c r="E120" s="19">
        <v>0</v>
      </c>
      <c r="F120" s="19">
        <v>3</v>
      </c>
      <c r="G120" s="19">
        <v>2</v>
      </c>
      <c r="H120" s="19" t="s">
        <v>1287</v>
      </c>
      <c r="I120" s="19" t="s">
        <v>2424</v>
      </c>
      <c r="J120" s="19">
        <v>8</v>
      </c>
      <c r="K120" s="19">
        <v>6</v>
      </c>
      <c r="L120" s="19">
        <v>0</v>
      </c>
      <c r="M120" s="19">
        <v>14</v>
      </c>
      <c r="N120" s="19" t="s">
        <v>322</v>
      </c>
      <c r="O120" s="19" t="s">
        <v>2540</v>
      </c>
      <c r="P120" s="19" t="s">
        <v>66</v>
      </c>
      <c r="Q120" s="19" t="str">
        <f>'ENDC-NRCA_BE'!BO117</f>
        <v>N</v>
      </c>
      <c r="R120" s="19" t="str">
        <f>IF(Q120="E","Please respond in Vendor Input column for all applicable UL combinations.",IF(AND(Q120="N",'ENDC-NRCA_BE'!BK117=TRUE),IF('ENDC-NRCA_BE'!BM117=FALSE,"Check #Layers entered in Overview tab is correct.",""),""))</f>
        <v/>
      </c>
      <c r="S120" s="20" t="s">
        <v>3570</v>
      </c>
      <c r="T120" s="20" t="s">
        <v>2681</v>
      </c>
      <c r="U120" s="20" t="s">
        <v>1650</v>
      </c>
      <c r="V120" s="28"/>
    </row>
    <row r="121" spans="1:22" ht="15" x14ac:dyDescent="0.15">
      <c r="A121" s="21" t="s">
        <v>2817</v>
      </c>
      <c r="B121" s="21" t="s">
        <v>2748</v>
      </c>
      <c r="C121" s="21">
        <v>4</v>
      </c>
      <c r="D121" s="21">
        <v>0</v>
      </c>
      <c r="E121" s="21">
        <v>0</v>
      </c>
      <c r="F121" s="21">
        <v>3</v>
      </c>
      <c r="G121" s="21">
        <v>2</v>
      </c>
      <c r="H121" s="21" t="s">
        <v>732</v>
      </c>
      <c r="I121" s="21" t="s">
        <v>2424</v>
      </c>
      <c r="J121" s="21">
        <v>8</v>
      </c>
      <c r="K121" s="21">
        <v>6</v>
      </c>
      <c r="L121" s="21">
        <v>0</v>
      </c>
      <c r="M121" s="21">
        <v>14</v>
      </c>
      <c r="N121" s="21" t="s">
        <v>322</v>
      </c>
      <c r="O121" s="21" t="s">
        <v>2541</v>
      </c>
      <c r="P121" s="21" t="s">
        <v>66</v>
      </c>
      <c r="Q121" s="21" t="str">
        <f>'ENDC-NRCA_BE'!BO118</f>
        <v>N</v>
      </c>
      <c r="R121" s="21" t="str">
        <f>IF(Q121="E","Please respond in Vendor Input column for all applicable UL combinations.",IF(AND(Q121="N",'ENDC-NRCA_BE'!BK118=TRUE),IF('ENDC-NRCA_BE'!BM118=FALSE,"Check #Layers entered in Overview tab is correct.",""),""))</f>
        <v/>
      </c>
      <c r="S121" s="22" t="s">
        <v>3570</v>
      </c>
      <c r="T121" s="22" t="s">
        <v>2681</v>
      </c>
      <c r="U121" s="22" t="s">
        <v>1650</v>
      </c>
      <c r="V121" s="29"/>
    </row>
    <row r="122" spans="1:22" ht="15" x14ac:dyDescent="0.15">
      <c r="A122" s="19" t="s">
        <v>2818</v>
      </c>
      <c r="B122" s="19" t="s">
        <v>2750</v>
      </c>
      <c r="C122" s="19">
        <v>4</v>
      </c>
      <c r="D122" s="19">
        <v>0</v>
      </c>
      <c r="E122" s="19">
        <v>0</v>
      </c>
      <c r="F122" s="19">
        <v>3</v>
      </c>
      <c r="G122" s="19">
        <v>2</v>
      </c>
      <c r="H122" s="19" t="s">
        <v>738</v>
      </c>
      <c r="I122" s="19" t="s">
        <v>2424</v>
      </c>
      <c r="J122" s="19">
        <v>8</v>
      </c>
      <c r="K122" s="19">
        <v>6</v>
      </c>
      <c r="L122" s="19">
        <v>0</v>
      </c>
      <c r="M122" s="19">
        <v>14</v>
      </c>
      <c r="N122" s="19" t="s">
        <v>322</v>
      </c>
      <c r="O122" s="19" t="s">
        <v>2542</v>
      </c>
      <c r="P122" s="19" t="s">
        <v>66</v>
      </c>
      <c r="Q122" s="19" t="str">
        <f>'ENDC-NRCA_BE'!BO119</f>
        <v>N</v>
      </c>
      <c r="R122" s="19" t="str">
        <f>IF(Q122="E","Please respond in Vendor Input column for all applicable UL combinations.",IF(AND(Q122="N",'ENDC-NRCA_BE'!BK119=TRUE),IF('ENDC-NRCA_BE'!BM119=FALSE,"Check #Layers entered in Overview tab is correct.",""),""))</f>
        <v/>
      </c>
      <c r="S122" s="20" t="s">
        <v>3570</v>
      </c>
      <c r="T122" s="20" t="s">
        <v>2681</v>
      </c>
      <c r="U122" s="20" t="s">
        <v>1650</v>
      </c>
      <c r="V122" s="28"/>
    </row>
    <row r="123" spans="1:22" ht="15" x14ac:dyDescent="0.15">
      <c r="A123" s="21" t="s">
        <v>2819</v>
      </c>
      <c r="B123" s="21" t="s">
        <v>2752</v>
      </c>
      <c r="C123" s="21">
        <v>4</v>
      </c>
      <c r="D123" s="21">
        <v>0</v>
      </c>
      <c r="E123" s="21">
        <v>0</v>
      </c>
      <c r="F123" s="21">
        <v>3</v>
      </c>
      <c r="G123" s="21">
        <v>2</v>
      </c>
      <c r="H123" s="21" t="s">
        <v>735</v>
      </c>
      <c r="I123" s="21" t="s">
        <v>2424</v>
      </c>
      <c r="J123" s="21">
        <v>8</v>
      </c>
      <c r="K123" s="21">
        <v>6</v>
      </c>
      <c r="L123" s="21">
        <v>0</v>
      </c>
      <c r="M123" s="21">
        <v>14</v>
      </c>
      <c r="N123" s="21" t="s">
        <v>322</v>
      </c>
      <c r="O123" s="21" t="s">
        <v>2543</v>
      </c>
      <c r="P123" s="21" t="s">
        <v>66</v>
      </c>
      <c r="Q123" s="21" t="str">
        <f>'ENDC-NRCA_BE'!BO120</f>
        <v>N</v>
      </c>
      <c r="R123" s="21" t="str">
        <f>IF(Q123="E","Please respond in Vendor Input column for all applicable UL combinations.",IF(AND(Q123="N",'ENDC-NRCA_BE'!BK120=TRUE),IF('ENDC-NRCA_BE'!BM120=FALSE,"Check #Layers entered in Overview tab is correct.",""),""))</f>
        <v/>
      </c>
      <c r="S123" s="22" t="s">
        <v>3570</v>
      </c>
      <c r="T123" s="22" t="s">
        <v>2681</v>
      </c>
      <c r="U123" s="22" t="s">
        <v>1650</v>
      </c>
      <c r="V123" s="29"/>
    </row>
    <row r="124" spans="1:22" ht="15" x14ac:dyDescent="0.15">
      <c r="A124" s="19" t="s">
        <v>2820</v>
      </c>
      <c r="B124" s="19" t="s">
        <v>2777</v>
      </c>
      <c r="C124" s="19">
        <v>3</v>
      </c>
      <c r="D124" s="19">
        <v>0</v>
      </c>
      <c r="E124" s="19">
        <v>0</v>
      </c>
      <c r="F124" s="19">
        <v>3</v>
      </c>
      <c r="G124" s="19">
        <v>2</v>
      </c>
      <c r="H124" s="19" t="s">
        <v>762</v>
      </c>
      <c r="I124" s="19" t="s">
        <v>2467</v>
      </c>
      <c r="J124" s="19">
        <v>6</v>
      </c>
      <c r="K124" s="19">
        <v>8</v>
      </c>
      <c r="L124" s="19">
        <v>0</v>
      </c>
      <c r="M124" s="19">
        <v>14</v>
      </c>
      <c r="N124" s="19" t="s">
        <v>322</v>
      </c>
      <c r="O124" s="19" t="s">
        <v>2544</v>
      </c>
      <c r="P124" s="19" t="s">
        <v>89</v>
      </c>
      <c r="Q124" s="19" t="str">
        <f>'ENDC-NRCA_BE'!BO121</f>
        <v>N</v>
      </c>
      <c r="R124" s="19" t="str">
        <f>IF(Q124="E","Please respond in Vendor Input column for all applicable UL combinations.",IF(AND(Q124="N",'ENDC-NRCA_BE'!BK121=TRUE),IF('ENDC-NRCA_BE'!BM121=FALSE,"Check #Layers entered in Overview tab is correct.",""),""))</f>
        <v/>
      </c>
      <c r="S124" s="20" t="s">
        <v>3570</v>
      </c>
      <c r="T124" s="20" t="s">
        <v>670</v>
      </c>
      <c r="U124" s="20" t="s">
        <v>1650</v>
      </c>
      <c r="V124" s="28"/>
    </row>
    <row r="125" spans="1:22" ht="15" x14ac:dyDescent="0.15">
      <c r="A125" s="21" t="s">
        <v>2821</v>
      </c>
      <c r="B125" s="21" t="s">
        <v>2779</v>
      </c>
      <c r="C125" s="21">
        <v>3</v>
      </c>
      <c r="D125" s="21">
        <v>0</v>
      </c>
      <c r="E125" s="21">
        <v>0</v>
      </c>
      <c r="F125" s="21">
        <v>3</v>
      </c>
      <c r="G125" s="21">
        <v>2</v>
      </c>
      <c r="H125" s="21" t="s">
        <v>750</v>
      </c>
      <c r="I125" s="21" t="s">
        <v>2424</v>
      </c>
      <c r="J125" s="21">
        <v>8</v>
      </c>
      <c r="K125" s="21">
        <v>6</v>
      </c>
      <c r="L125" s="21">
        <v>0</v>
      </c>
      <c r="M125" s="21">
        <v>14</v>
      </c>
      <c r="N125" s="21" t="s">
        <v>322</v>
      </c>
      <c r="O125" s="21" t="s">
        <v>2545</v>
      </c>
      <c r="P125" s="21" t="s">
        <v>62</v>
      </c>
      <c r="Q125" s="21" t="str">
        <f>'ENDC-NRCA_BE'!BO122</f>
        <v>N</v>
      </c>
      <c r="R125" s="21" t="str">
        <f>IF(Q125="E","Please respond in Vendor Input column for all applicable UL combinations.",IF(AND(Q125="N",'ENDC-NRCA_BE'!BK122=TRUE),IF('ENDC-NRCA_BE'!BM122=FALSE,"Check #Layers entered in Overview tab is correct.",""),""))</f>
        <v/>
      </c>
      <c r="S125" s="22" t="s">
        <v>3570</v>
      </c>
      <c r="T125" s="22" t="s">
        <v>2681</v>
      </c>
      <c r="U125" s="22" t="s">
        <v>1650</v>
      </c>
      <c r="V125" s="29"/>
    </row>
    <row r="126" spans="1:22" ht="15" x14ac:dyDescent="0.15">
      <c r="A126" s="19" t="s">
        <v>2822</v>
      </c>
      <c r="B126" s="19" t="s">
        <v>2779</v>
      </c>
      <c r="C126" s="19">
        <v>3</v>
      </c>
      <c r="D126" s="19">
        <v>0</v>
      </c>
      <c r="E126" s="19">
        <v>0</v>
      </c>
      <c r="F126" s="19">
        <v>3</v>
      </c>
      <c r="G126" s="19">
        <v>2</v>
      </c>
      <c r="H126" s="19" t="s">
        <v>750</v>
      </c>
      <c r="I126" s="19" t="s">
        <v>2424</v>
      </c>
      <c r="J126" s="19">
        <v>8</v>
      </c>
      <c r="K126" s="19">
        <v>6</v>
      </c>
      <c r="L126" s="19">
        <v>0</v>
      </c>
      <c r="M126" s="19">
        <v>14</v>
      </c>
      <c r="N126" s="19" t="s">
        <v>322</v>
      </c>
      <c r="O126" s="19" t="s">
        <v>2546</v>
      </c>
      <c r="P126" s="19" t="s">
        <v>62</v>
      </c>
      <c r="Q126" s="19" t="str">
        <f>'ENDC-NRCA_BE'!BO123</f>
        <v>N</v>
      </c>
      <c r="R126" s="19" t="str">
        <f>IF(Q126="E","Please respond in Vendor Input column for all applicable UL combinations.",IF(AND(Q126="N",'ENDC-NRCA_BE'!BK123=TRUE),IF('ENDC-NRCA_BE'!BM123=FALSE,"Check #Layers entered in Overview tab is correct.",""),""))</f>
        <v/>
      </c>
      <c r="S126" s="20" t="s">
        <v>3570</v>
      </c>
      <c r="T126" s="20" t="s">
        <v>2681</v>
      </c>
      <c r="U126" s="20" t="s">
        <v>1650</v>
      </c>
      <c r="V126" s="28"/>
    </row>
    <row r="127" spans="1:22" ht="15" x14ac:dyDescent="0.15">
      <c r="A127" s="21" t="s">
        <v>2823</v>
      </c>
      <c r="B127" s="21" t="s">
        <v>2779</v>
      </c>
      <c r="C127" s="21">
        <v>3</v>
      </c>
      <c r="D127" s="21">
        <v>0</v>
      </c>
      <c r="E127" s="21">
        <v>0</v>
      </c>
      <c r="F127" s="21">
        <v>3</v>
      </c>
      <c r="G127" s="21">
        <v>2</v>
      </c>
      <c r="H127" s="21" t="s">
        <v>750</v>
      </c>
      <c r="I127" s="21" t="s">
        <v>2424</v>
      </c>
      <c r="J127" s="21">
        <v>8</v>
      </c>
      <c r="K127" s="21">
        <v>6</v>
      </c>
      <c r="L127" s="21">
        <v>0</v>
      </c>
      <c r="M127" s="21">
        <v>14</v>
      </c>
      <c r="N127" s="21" t="s">
        <v>322</v>
      </c>
      <c r="O127" s="21" t="s">
        <v>2547</v>
      </c>
      <c r="P127" s="21" t="s">
        <v>62</v>
      </c>
      <c r="Q127" s="21" t="str">
        <f>'ENDC-NRCA_BE'!BO124</f>
        <v>N</v>
      </c>
      <c r="R127" s="21" t="str">
        <f>IF(Q127="E","Please respond in Vendor Input column for all applicable UL combinations.",IF(AND(Q127="N",'ENDC-NRCA_BE'!BK124=TRUE),IF('ENDC-NRCA_BE'!BM124=FALSE,"Check #Layers entered in Overview tab is correct.",""),""))</f>
        <v/>
      </c>
      <c r="S127" s="22" t="s">
        <v>3570</v>
      </c>
      <c r="T127" s="22" t="s">
        <v>2681</v>
      </c>
      <c r="U127" s="22" t="s">
        <v>1650</v>
      </c>
      <c r="V127" s="29"/>
    </row>
    <row r="128" spans="1:22" ht="15" x14ac:dyDescent="0.15">
      <c r="A128" s="19" t="s">
        <v>2824</v>
      </c>
      <c r="B128" s="19" t="s">
        <v>2781</v>
      </c>
      <c r="C128" s="19">
        <v>3</v>
      </c>
      <c r="D128" s="19">
        <v>0</v>
      </c>
      <c r="E128" s="19">
        <v>0</v>
      </c>
      <c r="F128" s="19">
        <v>3</v>
      </c>
      <c r="G128" s="19">
        <v>2</v>
      </c>
      <c r="H128" s="19" t="s">
        <v>750</v>
      </c>
      <c r="I128" s="19" t="s">
        <v>2458</v>
      </c>
      <c r="J128" s="19">
        <v>8</v>
      </c>
      <c r="K128" s="19">
        <v>6</v>
      </c>
      <c r="L128" s="19">
        <v>0</v>
      </c>
      <c r="M128" s="19">
        <v>14</v>
      </c>
      <c r="N128" s="19" t="s">
        <v>322</v>
      </c>
      <c r="O128" s="19" t="s">
        <v>2548</v>
      </c>
      <c r="P128" s="19" t="s">
        <v>62</v>
      </c>
      <c r="Q128" s="19" t="str">
        <f>'ENDC-NRCA_BE'!BO125</f>
        <v>N</v>
      </c>
      <c r="R128" s="19" t="str">
        <f>IF(Q128="E","Please respond in Vendor Input column for all applicable UL combinations.",IF(AND(Q128="N",'ENDC-NRCA_BE'!BK125=TRUE),IF('ENDC-NRCA_BE'!BM125=FALSE,"Check #Layers entered in Overview tab is correct.",""),""))</f>
        <v/>
      </c>
      <c r="S128" s="20" t="s">
        <v>3570</v>
      </c>
      <c r="T128" s="20" t="s">
        <v>2681</v>
      </c>
      <c r="U128" s="20" t="s">
        <v>1650</v>
      </c>
      <c r="V128" s="28"/>
    </row>
    <row r="129" spans="1:22" ht="15" x14ac:dyDescent="0.15">
      <c r="A129" s="21" t="s">
        <v>2825</v>
      </c>
      <c r="B129" s="21" t="s">
        <v>2781</v>
      </c>
      <c r="C129" s="21">
        <v>3</v>
      </c>
      <c r="D129" s="21">
        <v>0</v>
      </c>
      <c r="E129" s="21">
        <v>0</v>
      </c>
      <c r="F129" s="21">
        <v>3</v>
      </c>
      <c r="G129" s="21">
        <v>2</v>
      </c>
      <c r="H129" s="21" t="s">
        <v>750</v>
      </c>
      <c r="I129" s="21" t="s">
        <v>2458</v>
      </c>
      <c r="J129" s="21">
        <v>8</v>
      </c>
      <c r="K129" s="21">
        <v>6</v>
      </c>
      <c r="L129" s="21">
        <v>0</v>
      </c>
      <c r="M129" s="21">
        <v>14</v>
      </c>
      <c r="N129" s="21" t="s">
        <v>322</v>
      </c>
      <c r="O129" s="21" t="s">
        <v>2549</v>
      </c>
      <c r="P129" s="21" t="s">
        <v>62</v>
      </c>
      <c r="Q129" s="21" t="str">
        <f>'ENDC-NRCA_BE'!BO126</f>
        <v>N</v>
      </c>
      <c r="R129" s="21" t="str">
        <f>IF(Q129="E","Please respond in Vendor Input column for all applicable UL combinations.",IF(AND(Q129="N",'ENDC-NRCA_BE'!BK126=TRUE),IF('ENDC-NRCA_BE'!BM126=FALSE,"Check #Layers entered in Overview tab is correct.",""),""))</f>
        <v/>
      </c>
      <c r="S129" s="22" t="s">
        <v>3570</v>
      </c>
      <c r="T129" s="22" t="s">
        <v>2681</v>
      </c>
      <c r="U129" s="22" t="s">
        <v>1650</v>
      </c>
      <c r="V129" s="29"/>
    </row>
    <row r="130" spans="1:22" ht="15" x14ac:dyDescent="0.15">
      <c r="A130" s="19" t="s">
        <v>2826</v>
      </c>
      <c r="B130" s="19" t="s">
        <v>2781</v>
      </c>
      <c r="C130" s="19">
        <v>3</v>
      </c>
      <c r="D130" s="19">
        <v>0</v>
      </c>
      <c r="E130" s="19">
        <v>0</v>
      </c>
      <c r="F130" s="19">
        <v>3</v>
      </c>
      <c r="G130" s="19">
        <v>2</v>
      </c>
      <c r="H130" s="19" t="s">
        <v>750</v>
      </c>
      <c r="I130" s="19" t="s">
        <v>2458</v>
      </c>
      <c r="J130" s="19">
        <v>8</v>
      </c>
      <c r="K130" s="19">
        <v>6</v>
      </c>
      <c r="L130" s="19">
        <v>0</v>
      </c>
      <c r="M130" s="19">
        <v>14</v>
      </c>
      <c r="N130" s="19" t="s">
        <v>322</v>
      </c>
      <c r="O130" s="19" t="s">
        <v>2550</v>
      </c>
      <c r="P130" s="19" t="s">
        <v>62</v>
      </c>
      <c r="Q130" s="19" t="str">
        <f>'ENDC-NRCA_BE'!BO127</f>
        <v>N</v>
      </c>
      <c r="R130" s="19" t="str">
        <f>IF(Q130="E","Please respond in Vendor Input column for all applicable UL combinations.",IF(AND(Q130="N",'ENDC-NRCA_BE'!BK127=TRUE),IF('ENDC-NRCA_BE'!BM127=FALSE,"Check #Layers entered in Overview tab is correct.",""),""))</f>
        <v/>
      </c>
      <c r="S130" s="20" t="s">
        <v>3570</v>
      </c>
      <c r="T130" s="20" t="s">
        <v>2681</v>
      </c>
      <c r="U130" s="20" t="s">
        <v>1650</v>
      </c>
      <c r="V130" s="28"/>
    </row>
    <row r="131" spans="1:22" ht="15" x14ac:dyDescent="0.15">
      <c r="A131" s="21" t="s">
        <v>2827</v>
      </c>
      <c r="B131" s="21" t="s">
        <v>2801</v>
      </c>
      <c r="C131" s="21">
        <v>3</v>
      </c>
      <c r="D131" s="21">
        <v>0</v>
      </c>
      <c r="E131" s="21">
        <v>0</v>
      </c>
      <c r="F131" s="21">
        <v>3</v>
      </c>
      <c r="G131" s="21">
        <v>2</v>
      </c>
      <c r="H131" s="21" t="s">
        <v>762</v>
      </c>
      <c r="I131" s="21" t="s">
        <v>2424</v>
      </c>
      <c r="J131" s="21">
        <v>8</v>
      </c>
      <c r="K131" s="21">
        <v>6</v>
      </c>
      <c r="L131" s="21">
        <v>0</v>
      </c>
      <c r="M131" s="21">
        <v>14</v>
      </c>
      <c r="N131" s="21" t="s">
        <v>322</v>
      </c>
      <c r="O131" s="21" t="s">
        <v>2551</v>
      </c>
      <c r="P131" s="21" t="s">
        <v>66</v>
      </c>
      <c r="Q131" s="21" t="str">
        <f>'ENDC-NRCA_BE'!BO128</f>
        <v>N</v>
      </c>
      <c r="R131" s="21" t="str">
        <f>IF(Q131="E","Please respond in Vendor Input column for all applicable UL combinations.",IF(AND(Q131="N",'ENDC-NRCA_BE'!BK128=TRUE),IF('ENDC-NRCA_BE'!BM128=FALSE,"Check #Layers entered in Overview tab is correct.",""),""))</f>
        <v/>
      </c>
      <c r="S131" s="22" t="s">
        <v>3570</v>
      </c>
      <c r="T131" s="22" t="s">
        <v>2681</v>
      </c>
      <c r="U131" s="22" t="s">
        <v>1650</v>
      </c>
      <c r="V131" s="29"/>
    </row>
    <row r="132" spans="1:22" ht="15" x14ac:dyDescent="0.15">
      <c r="A132" s="19" t="s">
        <v>2828</v>
      </c>
      <c r="B132" s="19" t="s">
        <v>2801</v>
      </c>
      <c r="C132" s="19">
        <v>3</v>
      </c>
      <c r="D132" s="19">
        <v>0</v>
      </c>
      <c r="E132" s="19">
        <v>0</v>
      </c>
      <c r="F132" s="19">
        <v>3</v>
      </c>
      <c r="G132" s="19">
        <v>2</v>
      </c>
      <c r="H132" s="19" t="s">
        <v>762</v>
      </c>
      <c r="I132" s="19" t="s">
        <v>2424</v>
      </c>
      <c r="J132" s="19">
        <v>8</v>
      </c>
      <c r="K132" s="19">
        <v>6</v>
      </c>
      <c r="L132" s="19">
        <v>0</v>
      </c>
      <c r="M132" s="19">
        <v>14</v>
      </c>
      <c r="N132" s="19" t="s">
        <v>322</v>
      </c>
      <c r="O132" s="19" t="s">
        <v>2552</v>
      </c>
      <c r="P132" s="19" t="s">
        <v>66</v>
      </c>
      <c r="Q132" s="19" t="str">
        <f>'ENDC-NRCA_BE'!BO129</f>
        <v>N</v>
      </c>
      <c r="R132" s="19" t="str">
        <f>IF(Q132="E","Please respond in Vendor Input column for all applicable UL combinations.",IF(AND(Q132="N",'ENDC-NRCA_BE'!BK129=TRUE),IF('ENDC-NRCA_BE'!BM129=FALSE,"Check #Layers entered in Overview tab is correct.",""),""))</f>
        <v/>
      </c>
      <c r="S132" s="20" t="s">
        <v>3570</v>
      </c>
      <c r="T132" s="20" t="s">
        <v>2681</v>
      </c>
      <c r="U132" s="20" t="s">
        <v>1650</v>
      </c>
      <c r="V132" s="28"/>
    </row>
    <row r="133" spans="1:22" ht="15" x14ac:dyDescent="0.15">
      <c r="A133" s="21" t="s">
        <v>2829</v>
      </c>
      <c r="B133" s="21" t="s">
        <v>2803</v>
      </c>
      <c r="C133" s="21">
        <v>3</v>
      </c>
      <c r="D133" s="21">
        <v>0</v>
      </c>
      <c r="E133" s="21">
        <v>0</v>
      </c>
      <c r="F133" s="21">
        <v>3</v>
      </c>
      <c r="G133" s="21">
        <v>2</v>
      </c>
      <c r="H133" s="21" t="s">
        <v>1316</v>
      </c>
      <c r="I133" s="21" t="s">
        <v>2424</v>
      </c>
      <c r="J133" s="21">
        <v>8</v>
      </c>
      <c r="K133" s="21">
        <v>6</v>
      </c>
      <c r="L133" s="21">
        <v>0</v>
      </c>
      <c r="M133" s="21">
        <v>14</v>
      </c>
      <c r="N133" s="21" t="s">
        <v>322</v>
      </c>
      <c r="O133" s="21" t="s">
        <v>2553</v>
      </c>
      <c r="P133" s="21" t="s">
        <v>66</v>
      </c>
      <c r="Q133" s="21" t="str">
        <f>'ENDC-NRCA_BE'!BO130</f>
        <v>N</v>
      </c>
      <c r="R133" s="21" t="str">
        <f>IF(Q133="E","Please respond in Vendor Input column for all applicable UL combinations.",IF(AND(Q133="N",'ENDC-NRCA_BE'!BK130=TRUE),IF('ENDC-NRCA_BE'!BM130=FALSE,"Check #Layers entered in Overview tab is correct.",""),""))</f>
        <v/>
      </c>
      <c r="S133" s="22" t="s">
        <v>3570</v>
      </c>
      <c r="T133" s="22" t="s">
        <v>2681</v>
      </c>
      <c r="U133" s="22" t="s">
        <v>1650</v>
      </c>
      <c r="V133" s="29"/>
    </row>
    <row r="134" spans="1:22" ht="15" x14ac:dyDescent="0.15">
      <c r="A134" s="19" t="s">
        <v>2830</v>
      </c>
      <c r="B134" s="19" t="s">
        <v>2803</v>
      </c>
      <c r="C134" s="19">
        <v>3</v>
      </c>
      <c r="D134" s="19">
        <v>0</v>
      </c>
      <c r="E134" s="19">
        <v>0</v>
      </c>
      <c r="F134" s="19">
        <v>3</v>
      </c>
      <c r="G134" s="19">
        <v>2</v>
      </c>
      <c r="H134" s="19" t="s">
        <v>1316</v>
      </c>
      <c r="I134" s="19" t="s">
        <v>2424</v>
      </c>
      <c r="J134" s="19">
        <v>8</v>
      </c>
      <c r="K134" s="19">
        <v>6</v>
      </c>
      <c r="L134" s="19">
        <v>0</v>
      </c>
      <c r="M134" s="19">
        <v>14</v>
      </c>
      <c r="N134" s="19" t="s">
        <v>322</v>
      </c>
      <c r="O134" s="19" t="s">
        <v>2554</v>
      </c>
      <c r="P134" s="19" t="s">
        <v>66</v>
      </c>
      <c r="Q134" s="19" t="str">
        <f>'ENDC-NRCA_BE'!BO131</f>
        <v>N</v>
      </c>
      <c r="R134" s="19" t="str">
        <f>IF(Q134="E","Please respond in Vendor Input column for all applicable UL combinations.",IF(AND(Q134="N",'ENDC-NRCA_BE'!BK131=TRUE),IF('ENDC-NRCA_BE'!BM131=FALSE,"Check #Layers entered in Overview tab is correct.",""),""))</f>
        <v/>
      </c>
      <c r="S134" s="20" t="s">
        <v>3570</v>
      </c>
      <c r="T134" s="20" t="s">
        <v>2681</v>
      </c>
      <c r="U134" s="20" t="s">
        <v>1650</v>
      </c>
      <c r="V134" s="28"/>
    </row>
    <row r="135" spans="1:22" ht="15" x14ac:dyDescent="0.15">
      <c r="A135" s="21" t="s">
        <v>2831</v>
      </c>
      <c r="B135" s="21" t="s">
        <v>2805</v>
      </c>
      <c r="C135" s="21">
        <v>3</v>
      </c>
      <c r="D135" s="21">
        <v>0</v>
      </c>
      <c r="E135" s="21">
        <v>0</v>
      </c>
      <c r="F135" s="21">
        <v>3</v>
      </c>
      <c r="G135" s="21">
        <v>2</v>
      </c>
      <c r="H135" s="21" t="s">
        <v>768</v>
      </c>
      <c r="I135" s="21" t="s">
        <v>2424</v>
      </c>
      <c r="J135" s="21">
        <v>8</v>
      </c>
      <c r="K135" s="21">
        <v>6</v>
      </c>
      <c r="L135" s="21">
        <v>0</v>
      </c>
      <c r="M135" s="21">
        <v>14</v>
      </c>
      <c r="N135" s="21" t="s">
        <v>322</v>
      </c>
      <c r="O135" s="21" t="s">
        <v>2555</v>
      </c>
      <c r="P135" s="21" t="s">
        <v>66</v>
      </c>
      <c r="Q135" s="21" t="str">
        <f>'ENDC-NRCA_BE'!BO132</f>
        <v>N</v>
      </c>
      <c r="R135" s="21" t="str">
        <f>IF(Q135="E","Please respond in Vendor Input column for all applicable UL combinations.",IF(AND(Q135="N",'ENDC-NRCA_BE'!BK132=TRUE),IF('ENDC-NRCA_BE'!BM132=FALSE,"Check #Layers entered in Overview tab is correct.",""),""))</f>
        <v/>
      </c>
      <c r="S135" s="22" t="s">
        <v>3570</v>
      </c>
      <c r="T135" s="22" t="s">
        <v>2681</v>
      </c>
      <c r="U135" s="22" t="s">
        <v>1650</v>
      </c>
      <c r="V135" s="29"/>
    </row>
    <row r="136" spans="1:22" ht="15" x14ac:dyDescent="0.15">
      <c r="A136" s="19" t="s">
        <v>2832</v>
      </c>
      <c r="B136" s="19" t="s">
        <v>2805</v>
      </c>
      <c r="C136" s="19">
        <v>3</v>
      </c>
      <c r="D136" s="19">
        <v>0</v>
      </c>
      <c r="E136" s="19">
        <v>0</v>
      </c>
      <c r="F136" s="19">
        <v>3</v>
      </c>
      <c r="G136" s="19">
        <v>2</v>
      </c>
      <c r="H136" s="19" t="s">
        <v>768</v>
      </c>
      <c r="I136" s="19" t="s">
        <v>2424</v>
      </c>
      <c r="J136" s="19">
        <v>8</v>
      </c>
      <c r="K136" s="19">
        <v>6</v>
      </c>
      <c r="L136" s="19">
        <v>0</v>
      </c>
      <c r="M136" s="19">
        <v>14</v>
      </c>
      <c r="N136" s="19" t="s">
        <v>322</v>
      </c>
      <c r="O136" s="19" t="s">
        <v>2556</v>
      </c>
      <c r="P136" s="19" t="s">
        <v>66</v>
      </c>
      <c r="Q136" s="19" t="str">
        <f>'ENDC-NRCA_BE'!BO133</f>
        <v>N</v>
      </c>
      <c r="R136" s="19" t="str">
        <f>IF(Q136="E","Please respond in Vendor Input column for all applicable UL combinations.",IF(AND(Q136="N",'ENDC-NRCA_BE'!BK133=TRUE),IF('ENDC-NRCA_BE'!BM133=FALSE,"Check #Layers entered in Overview tab is correct.",""),""))</f>
        <v/>
      </c>
      <c r="S136" s="20" t="s">
        <v>3570</v>
      </c>
      <c r="T136" s="20" t="s">
        <v>2681</v>
      </c>
      <c r="U136" s="20" t="s">
        <v>1650</v>
      </c>
      <c r="V136" s="28"/>
    </row>
    <row r="137" spans="1:22" ht="15" x14ac:dyDescent="0.15">
      <c r="A137" s="21" t="s">
        <v>2833</v>
      </c>
      <c r="B137" s="21" t="s">
        <v>2779</v>
      </c>
      <c r="C137" s="21">
        <v>3</v>
      </c>
      <c r="D137" s="21">
        <v>0</v>
      </c>
      <c r="E137" s="21">
        <v>0</v>
      </c>
      <c r="F137" s="21">
        <v>3</v>
      </c>
      <c r="G137" s="21">
        <v>2</v>
      </c>
      <c r="H137" s="21" t="s">
        <v>750</v>
      </c>
      <c r="I137" s="21" t="s">
        <v>2424</v>
      </c>
      <c r="J137" s="21">
        <v>6</v>
      </c>
      <c r="K137" s="21">
        <v>6</v>
      </c>
      <c r="L137" s="21">
        <v>0</v>
      </c>
      <c r="M137" s="21">
        <v>12</v>
      </c>
      <c r="N137" s="21" t="s">
        <v>322</v>
      </c>
      <c r="O137" s="21" t="s">
        <v>2557</v>
      </c>
      <c r="P137" s="21" t="s">
        <v>62</v>
      </c>
      <c r="Q137" s="21" t="str">
        <f>'ENDC-NRCA_BE'!BO134</f>
        <v>N</v>
      </c>
      <c r="R137" s="21" t="str">
        <f>IF(Q137="E","Please respond in Vendor Input column for all applicable UL combinations.",IF(AND(Q137="N",'ENDC-NRCA_BE'!BK134=TRUE),IF('ENDC-NRCA_BE'!BM134=FALSE,"Check #Layers entered in Overview tab is correct.",""),""))</f>
        <v/>
      </c>
      <c r="S137" s="22" t="s">
        <v>3570</v>
      </c>
      <c r="T137" s="22" t="s">
        <v>2681</v>
      </c>
      <c r="U137" s="22" t="s">
        <v>1650</v>
      </c>
      <c r="V137" s="29"/>
    </row>
    <row r="138" spans="1:22" ht="15" x14ac:dyDescent="0.15">
      <c r="A138" s="19" t="s">
        <v>2834</v>
      </c>
      <c r="B138" s="19" t="s">
        <v>2781</v>
      </c>
      <c r="C138" s="19">
        <v>3</v>
      </c>
      <c r="D138" s="19">
        <v>0</v>
      </c>
      <c r="E138" s="19">
        <v>0</v>
      </c>
      <c r="F138" s="19">
        <v>3</v>
      </c>
      <c r="G138" s="19">
        <v>2</v>
      </c>
      <c r="H138" s="19" t="s">
        <v>750</v>
      </c>
      <c r="I138" s="19" t="s">
        <v>2458</v>
      </c>
      <c r="J138" s="19">
        <v>6</v>
      </c>
      <c r="K138" s="19">
        <v>6</v>
      </c>
      <c r="L138" s="19">
        <v>0</v>
      </c>
      <c r="M138" s="19">
        <v>12</v>
      </c>
      <c r="N138" s="19" t="s">
        <v>322</v>
      </c>
      <c r="O138" s="19" t="s">
        <v>2558</v>
      </c>
      <c r="P138" s="19" t="s">
        <v>62</v>
      </c>
      <c r="Q138" s="19" t="str">
        <f>'ENDC-NRCA_BE'!BO135</f>
        <v>N</v>
      </c>
      <c r="R138" s="19" t="str">
        <f>IF(Q138="E","Please respond in Vendor Input column for all applicable UL combinations.",IF(AND(Q138="N",'ENDC-NRCA_BE'!BK135=TRUE),IF('ENDC-NRCA_BE'!BM135=FALSE,"Check #Layers entered in Overview tab is correct.",""),""))</f>
        <v/>
      </c>
      <c r="S138" s="20" t="s">
        <v>3570</v>
      </c>
      <c r="T138" s="20" t="s">
        <v>2681</v>
      </c>
      <c r="U138" s="20" t="s">
        <v>1650</v>
      </c>
      <c r="V138" s="28"/>
    </row>
    <row r="139" spans="1:22" ht="15" x14ac:dyDescent="0.15">
      <c r="A139" s="21" t="s">
        <v>2835</v>
      </c>
      <c r="B139" s="21" t="s">
        <v>2801</v>
      </c>
      <c r="C139" s="21">
        <v>3</v>
      </c>
      <c r="D139" s="21">
        <v>0</v>
      </c>
      <c r="E139" s="21">
        <v>0</v>
      </c>
      <c r="F139" s="21">
        <v>3</v>
      </c>
      <c r="G139" s="21">
        <v>2</v>
      </c>
      <c r="H139" s="21" t="s">
        <v>762</v>
      </c>
      <c r="I139" s="21" t="s">
        <v>2424</v>
      </c>
      <c r="J139" s="21">
        <v>6</v>
      </c>
      <c r="K139" s="21">
        <v>6</v>
      </c>
      <c r="L139" s="21">
        <v>0</v>
      </c>
      <c r="M139" s="21">
        <v>12</v>
      </c>
      <c r="N139" s="21" t="s">
        <v>322</v>
      </c>
      <c r="O139" s="21" t="s">
        <v>2559</v>
      </c>
      <c r="P139" s="21" t="s">
        <v>66</v>
      </c>
      <c r="Q139" s="21" t="str">
        <f>'ENDC-NRCA_BE'!BO136</f>
        <v>N</v>
      </c>
      <c r="R139" s="21" t="str">
        <f>IF(Q139="E","Please respond in Vendor Input column for all applicable UL combinations.",IF(AND(Q139="N",'ENDC-NRCA_BE'!BK136=TRUE),IF('ENDC-NRCA_BE'!BM136=FALSE,"Check #Layers entered in Overview tab is correct.",""),""))</f>
        <v/>
      </c>
      <c r="S139" s="22" t="s">
        <v>3570</v>
      </c>
      <c r="T139" s="22" t="s">
        <v>2681</v>
      </c>
      <c r="U139" s="22" t="s">
        <v>1650</v>
      </c>
      <c r="V139" s="29"/>
    </row>
    <row r="140" spans="1:22" ht="15" x14ac:dyDescent="0.15">
      <c r="A140" s="19" t="s">
        <v>2836</v>
      </c>
      <c r="B140" s="19" t="s">
        <v>2803</v>
      </c>
      <c r="C140" s="19">
        <v>3</v>
      </c>
      <c r="D140" s="19">
        <v>0</v>
      </c>
      <c r="E140" s="19">
        <v>0</v>
      </c>
      <c r="F140" s="19">
        <v>3</v>
      </c>
      <c r="G140" s="19">
        <v>2</v>
      </c>
      <c r="H140" s="19" t="s">
        <v>1316</v>
      </c>
      <c r="I140" s="19" t="s">
        <v>2424</v>
      </c>
      <c r="J140" s="19">
        <v>6</v>
      </c>
      <c r="K140" s="19">
        <v>6</v>
      </c>
      <c r="L140" s="19">
        <v>0</v>
      </c>
      <c r="M140" s="19">
        <v>12</v>
      </c>
      <c r="N140" s="19" t="s">
        <v>322</v>
      </c>
      <c r="O140" s="19" t="s">
        <v>2560</v>
      </c>
      <c r="P140" s="19" t="s">
        <v>66</v>
      </c>
      <c r="Q140" s="19" t="str">
        <f>'ENDC-NRCA_BE'!BO137</f>
        <v>N</v>
      </c>
      <c r="R140" s="19" t="str">
        <f>IF(Q140="E","Please respond in Vendor Input column for all applicable UL combinations.",IF(AND(Q140="N",'ENDC-NRCA_BE'!BK137=TRUE),IF('ENDC-NRCA_BE'!BM137=FALSE,"Check #Layers entered in Overview tab is correct.",""),""))</f>
        <v/>
      </c>
      <c r="S140" s="20" t="s">
        <v>3570</v>
      </c>
      <c r="T140" s="20" t="s">
        <v>2681</v>
      </c>
      <c r="U140" s="20" t="s">
        <v>1650</v>
      </c>
      <c r="V140" s="28"/>
    </row>
    <row r="141" spans="1:22" ht="15" x14ac:dyDescent="0.15">
      <c r="A141" s="21" t="s">
        <v>2837</v>
      </c>
      <c r="B141" s="21" t="s">
        <v>2805</v>
      </c>
      <c r="C141" s="21">
        <v>3</v>
      </c>
      <c r="D141" s="21">
        <v>0</v>
      </c>
      <c r="E141" s="21">
        <v>0</v>
      </c>
      <c r="F141" s="21">
        <v>3</v>
      </c>
      <c r="G141" s="21">
        <v>2</v>
      </c>
      <c r="H141" s="21" t="s">
        <v>768</v>
      </c>
      <c r="I141" s="21" t="s">
        <v>2424</v>
      </c>
      <c r="J141" s="21">
        <v>6</v>
      </c>
      <c r="K141" s="21">
        <v>6</v>
      </c>
      <c r="L141" s="21">
        <v>0</v>
      </c>
      <c r="M141" s="21">
        <v>12</v>
      </c>
      <c r="N141" s="21" t="s">
        <v>322</v>
      </c>
      <c r="O141" s="21" t="s">
        <v>2561</v>
      </c>
      <c r="P141" s="21" t="s">
        <v>66</v>
      </c>
      <c r="Q141" s="21" t="str">
        <f>'ENDC-NRCA_BE'!BO138</f>
        <v>N</v>
      </c>
      <c r="R141" s="21" t="str">
        <f>IF(Q141="E","Please respond in Vendor Input column for all applicable UL combinations.",IF(AND(Q141="N",'ENDC-NRCA_BE'!BK138=TRUE),IF('ENDC-NRCA_BE'!BM138=FALSE,"Check #Layers entered in Overview tab is correct.",""),""))</f>
        <v/>
      </c>
      <c r="S141" s="22" t="s">
        <v>3570</v>
      </c>
      <c r="T141" s="22" t="s">
        <v>2681</v>
      </c>
      <c r="U141" s="22" t="s">
        <v>1650</v>
      </c>
      <c r="V141" s="29"/>
    </row>
    <row r="142" spans="1:22" ht="15" x14ac:dyDescent="0.15">
      <c r="A142" s="19" t="s">
        <v>2838</v>
      </c>
      <c r="B142" s="19" t="s">
        <v>2839</v>
      </c>
      <c r="C142" s="19">
        <v>4</v>
      </c>
      <c r="D142" s="19">
        <v>0</v>
      </c>
      <c r="E142" s="19">
        <v>0</v>
      </c>
      <c r="F142" s="19">
        <v>2</v>
      </c>
      <c r="G142" s="19">
        <v>2</v>
      </c>
      <c r="H142" s="19" t="s">
        <v>786</v>
      </c>
      <c r="I142" s="19" t="s">
        <v>2424</v>
      </c>
      <c r="J142" s="19">
        <v>16</v>
      </c>
      <c r="K142" s="19">
        <v>6</v>
      </c>
      <c r="L142" s="19">
        <v>0</v>
      </c>
      <c r="M142" s="19">
        <v>22</v>
      </c>
      <c r="N142" s="19" t="s">
        <v>322</v>
      </c>
      <c r="O142" s="19" t="s">
        <v>2562</v>
      </c>
      <c r="P142" s="19" t="s">
        <v>62</v>
      </c>
      <c r="Q142" s="19" t="str">
        <f>'ENDC-NRCA_BE'!BO139</f>
        <v>N</v>
      </c>
      <c r="R142" s="19" t="str">
        <f>IF(Q142="E","Please respond in Vendor Input column for all applicable UL combinations.",IF(AND(Q142="N",'ENDC-NRCA_BE'!BK139=TRUE),IF('ENDC-NRCA_BE'!BM139=FALSE,"Check #Layers entered in Overview tab is correct.",""),""))</f>
        <v/>
      </c>
      <c r="S142" s="20" t="s">
        <v>3570</v>
      </c>
      <c r="T142" s="20" t="s">
        <v>2681</v>
      </c>
      <c r="U142" s="20" t="s">
        <v>1650</v>
      </c>
      <c r="V142" s="28"/>
    </row>
    <row r="143" spans="1:22" ht="15" x14ac:dyDescent="0.15">
      <c r="A143" s="21" t="s">
        <v>2840</v>
      </c>
      <c r="B143" s="21" t="s">
        <v>2841</v>
      </c>
      <c r="C143" s="21">
        <v>4</v>
      </c>
      <c r="D143" s="21">
        <v>0</v>
      </c>
      <c r="E143" s="21">
        <v>0</v>
      </c>
      <c r="F143" s="21">
        <v>2</v>
      </c>
      <c r="G143" s="21">
        <v>2</v>
      </c>
      <c r="H143" s="21" t="s">
        <v>786</v>
      </c>
      <c r="I143" s="21" t="s">
        <v>2458</v>
      </c>
      <c r="J143" s="21">
        <v>16</v>
      </c>
      <c r="K143" s="21">
        <v>6</v>
      </c>
      <c r="L143" s="21">
        <v>0</v>
      </c>
      <c r="M143" s="21">
        <v>22</v>
      </c>
      <c r="N143" s="21" t="s">
        <v>322</v>
      </c>
      <c r="O143" s="21" t="s">
        <v>2563</v>
      </c>
      <c r="P143" s="21" t="s">
        <v>62</v>
      </c>
      <c r="Q143" s="21" t="str">
        <f>'ENDC-NRCA_BE'!BO140</f>
        <v>N</v>
      </c>
      <c r="R143" s="21" t="str">
        <f>IF(Q143="E","Please respond in Vendor Input column for all applicable UL combinations.",IF(AND(Q143="N",'ENDC-NRCA_BE'!BK140=TRUE),IF('ENDC-NRCA_BE'!BM140=FALSE,"Check #Layers entered in Overview tab is correct.",""),""))</f>
        <v/>
      </c>
      <c r="S143" s="22" t="s">
        <v>3570</v>
      </c>
      <c r="T143" s="22" t="s">
        <v>2681</v>
      </c>
      <c r="U143" s="22" t="s">
        <v>1650</v>
      </c>
      <c r="V143" s="29"/>
    </row>
    <row r="144" spans="1:22" ht="15" x14ac:dyDescent="0.15">
      <c r="A144" s="19" t="s">
        <v>2842</v>
      </c>
      <c r="B144" s="19" t="s">
        <v>2843</v>
      </c>
      <c r="C144" s="19">
        <v>3</v>
      </c>
      <c r="D144" s="19">
        <v>0</v>
      </c>
      <c r="E144" s="19">
        <v>0</v>
      </c>
      <c r="F144" s="19">
        <v>2</v>
      </c>
      <c r="G144" s="19">
        <v>2</v>
      </c>
      <c r="H144" s="19" t="s">
        <v>791</v>
      </c>
      <c r="I144" s="19" t="s">
        <v>2467</v>
      </c>
      <c r="J144" s="19">
        <v>12</v>
      </c>
      <c r="K144" s="19">
        <v>8</v>
      </c>
      <c r="L144" s="19">
        <v>0</v>
      </c>
      <c r="M144" s="19">
        <v>20</v>
      </c>
      <c r="N144" s="19" t="s">
        <v>322</v>
      </c>
      <c r="O144" s="19" t="s">
        <v>2564</v>
      </c>
      <c r="P144" s="19" t="s">
        <v>89</v>
      </c>
      <c r="Q144" s="19" t="str">
        <f>'ENDC-NRCA_BE'!BO141</f>
        <v>N</v>
      </c>
      <c r="R144" s="19" t="str">
        <f>IF(Q144="E","Please respond in Vendor Input column for all applicable UL combinations.",IF(AND(Q144="N",'ENDC-NRCA_BE'!BK141=TRUE),IF('ENDC-NRCA_BE'!BM141=FALSE,"Check #Layers entered in Overview tab is correct.",""),""))</f>
        <v/>
      </c>
      <c r="S144" s="20" t="s">
        <v>3570</v>
      </c>
      <c r="T144" s="20" t="s">
        <v>670</v>
      </c>
      <c r="U144" s="20" t="s">
        <v>1650</v>
      </c>
      <c r="V144" s="28"/>
    </row>
    <row r="145" spans="1:22" ht="15" x14ac:dyDescent="0.15">
      <c r="A145" s="21" t="s">
        <v>2844</v>
      </c>
      <c r="B145" s="21" t="s">
        <v>2839</v>
      </c>
      <c r="C145" s="21">
        <v>4</v>
      </c>
      <c r="D145" s="21">
        <v>0</v>
      </c>
      <c r="E145" s="21">
        <v>0</v>
      </c>
      <c r="F145" s="21">
        <v>2</v>
      </c>
      <c r="G145" s="21">
        <v>2</v>
      </c>
      <c r="H145" s="21" t="s">
        <v>786</v>
      </c>
      <c r="I145" s="21" t="s">
        <v>2424</v>
      </c>
      <c r="J145" s="21">
        <v>12</v>
      </c>
      <c r="K145" s="21">
        <v>6</v>
      </c>
      <c r="L145" s="21">
        <v>0</v>
      </c>
      <c r="M145" s="21">
        <v>18</v>
      </c>
      <c r="N145" s="21" t="s">
        <v>322</v>
      </c>
      <c r="O145" s="21" t="s">
        <v>2565</v>
      </c>
      <c r="P145" s="21" t="s">
        <v>62</v>
      </c>
      <c r="Q145" s="21" t="str">
        <f>'ENDC-NRCA_BE'!BO142</f>
        <v>N</v>
      </c>
      <c r="R145" s="21" t="str">
        <f>IF(Q145="E","Please respond in Vendor Input column for all applicable UL combinations.",IF(AND(Q145="N",'ENDC-NRCA_BE'!BK142=TRUE),IF('ENDC-NRCA_BE'!BM142=FALSE,"Check #Layers entered in Overview tab is correct.",""),""))</f>
        <v/>
      </c>
      <c r="S145" s="22" t="s">
        <v>3570</v>
      </c>
      <c r="T145" s="22" t="s">
        <v>2681</v>
      </c>
      <c r="U145" s="22" t="s">
        <v>1650</v>
      </c>
      <c r="V145" s="29"/>
    </row>
    <row r="146" spans="1:22" ht="15" x14ac:dyDescent="0.15">
      <c r="A146" s="19" t="s">
        <v>2845</v>
      </c>
      <c r="B146" s="19" t="s">
        <v>2841</v>
      </c>
      <c r="C146" s="19">
        <v>4</v>
      </c>
      <c r="D146" s="19">
        <v>0</v>
      </c>
      <c r="E146" s="19">
        <v>0</v>
      </c>
      <c r="F146" s="19">
        <v>2</v>
      </c>
      <c r="G146" s="19">
        <v>2</v>
      </c>
      <c r="H146" s="19" t="s">
        <v>786</v>
      </c>
      <c r="I146" s="19" t="s">
        <v>2458</v>
      </c>
      <c r="J146" s="19">
        <v>12</v>
      </c>
      <c r="K146" s="19">
        <v>6</v>
      </c>
      <c r="L146" s="19">
        <v>0</v>
      </c>
      <c r="M146" s="19">
        <v>18</v>
      </c>
      <c r="N146" s="19" t="s">
        <v>322</v>
      </c>
      <c r="O146" s="19" t="s">
        <v>2566</v>
      </c>
      <c r="P146" s="19" t="s">
        <v>62</v>
      </c>
      <c r="Q146" s="19" t="str">
        <f>'ENDC-NRCA_BE'!BO143</f>
        <v>N</v>
      </c>
      <c r="R146" s="19" t="str">
        <f>IF(Q146="E","Please respond in Vendor Input column for all applicable UL combinations.",IF(AND(Q146="N",'ENDC-NRCA_BE'!BK143=TRUE),IF('ENDC-NRCA_BE'!BM143=FALSE,"Check #Layers entered in Overview tab is correct.",""),""))</f>
        <v/>
      </c>
      <c r="S146" s="20" t="s">
        <v>3570</v>
      </c>
      <c r="T146" s="20" t="s">
        <v>2681</v>
      </c>
      <c r="U146" s="20" t="s">
        <v>1650</v>
      </c>
      <c r="V146" s="28"/>
    </row>
    <row r="147" spans="1:22" ht="15" x14ac:dyDescent="0.15">
      <c r="A147" s="21" t="s">
        <v>2846</v>
      </c>
      <c r="B147" s="21" t="s">
        <v>2839</v>
      </c>
      <c r="C147" s="21">
        <v>4</v>
      </c>
      <c r="D147" s="21">
        <v>0</v>
      </c>
      <c r="E147" s="21">
        <v>0</v>
      </c>
      <c r="F147" s="21">
        <v>2</v>
      </c>
      <c r="G147" s="21">
        <v>2</v>
      </c>
      <c r="H147" s="21" t="s">
        <v>786</v>
      </c>
      <c r="I147" s="21" t="s">
        <v>2424</v>
      </c>
      <c r="J147" s="21">
        <v>12</v>
      </c>
      <c r="K147" s="21">
        <v>6</v>
      </c>
      <c r="L147" s="21">
        <v>0</v>
      </c>
      <c r="M147" s="21">
        <v>18</v>
      </c>
      <c r="N147" s="21" t="s">
        <v>322</v>
      </c>
      <c r="O147" s="21" t="s">
        <v>2567</v>
      </c>
      <c r="P147" s="21" t="s">
        <v>62</v>
      </c>
      <c r="Q147" s="21" t="str">
        <f>'ENDC-NRCA_BE'!BO144</f>
        <v>N</v>
      </c>
      <c r="R147" s="21" t="str">
        <f>IF(Q147="E","Please respond in Vendor Input column for all applicable UL combinations.",IF(AND(Q147="N",'ENDC-NRCA_BE'!BK144=TRUE),IF('ENDC-NRCA_BE'!BM144=FALSE,"Check #Layers entered in Overview tab is correct.",""),""))</f>
        <v/>
      </c>
      <c r="S147" s="22" t="s">
        <v>3570</v>
      </c>
      <c r="T147" s="22" t="s">
        <v>2681</v>
      </c>
      <c r="U147" s="22" t="s">
        <v>1650</v>
      </c>
      <c r="V147" s="29"/>
    </row>
    <row r="148" spans="1:22" ht="15" x14ac:dyDescent="0.15">
      <c r="A148" s="19" t="s">
        <v>2847</v>
      </c>
      <c r="B148" s="19" t="s">
        <v>2841</v>
      </c>
      <c r="C148" s="19">
        <v>4</v>
      </c>
      <c r="D148" s="19">
        <v>0</v>
      </c>
      <c r="E148" s="19">
        <v>0</v>
      </c>
      <c r="F148" s="19">
        <v>2</v>
      </c>
      <c r="G148" s="19">
        <v>2</v>
      </c>
      <c r="H148" s="19" t="s">
        <v>786</v>
      </c>
      <c r="I148" s="19" t="s">
        <v>2458</v>
      </c>
      <c r="J148" s="19">
        <v>12</v>
      </c>
      <c r="K148" s="19">
        <v>6</v>
      </c>
      <c r="L148" s="19">
        <v>0</v>
      </c>
      <c r="M148" s="19">
        <v>18</v>
      </c>
      <c r="N148" s="19" t="s">
        <v>322</v>
      </c>
      <c r="O148" s="19" t="s">
        <v>2568</v>
      </c>
      <c r="P148" s="19" t="s">
        <v>62</v>
      </c>
      <c r="Q148" s="19" t="str">
        <f>'ENDC-NRCA_BE'!BO145</f>
        <v>N</v>
      </c>
      <c r="R148" s="19" t="str">
        <f>IF(Q148="E","Please respond in Vendor Input column for all applicable UL combinations.",IF(AND(Q148="N",'ENDC-NRCA_BE'!BK145=TRUE),IF('ENDC-NRCA_BE'!BM145=FALSE,"Check #Layers entered in Overview tab is correct.",""),""))</f>
        <v/>
      </c>
      <c r="S148" s="20" t="s">
        <v>3570</v>
      </c>
      <c r="T148" s="20" t="s">
        <v>2681</v>
      </c>
      <c r="U148" s="20" t="s">
        <v>1650</v>
      </c>
      <c r="V148" s="28"/>
    </row>
    <row r="149" spans="1:22" ht="15" x14ac:dyDescent="0.15">
      <c r="A149" s="21" t="s">
        <v>2848</v>
      </c>
      <c r="B149" s="21" t="s">
        <v>2843</v>
      </c>
      <c r="C149" s="21">
        <v>3</v>
      </c>
      <c r="D149" s="21">
        <v>0</v>
      </c>
      <c r="E149" s="21">
        <v>0</v>
      </c>
      <c r="F149" s="21">
        <v>2</v>
      </c>
      <c r="G149" s="21">
        <v>2</v>
      </c>
      <c r="H149" s="21" t="s">
        <v>791</v>
      </c>
      <c r="I149" s="21" t="s">
        <v>2467</v>
      </c>
      <c r="J149" s="21">
        <v>10</v>
      </c>
      <c r="K149" s="21">
        <v>8</v>
      </c>
      <c r="L149" s="21">
        <v>0</v>
      </c>
      <c r="M149" s="21">
        <v>18</v>
      </c>
      <c r="N149" s="21" t="s">
        <v>322</v>
      </c>
      <c r="O149" s="21" t="s">
        <v>2569</v>
      </c>
      <c r="P149" s="21" t="s">
        <v>89</v>
      </c>
      <c r="Q149" s="21" t="str">
        <f>'ENDC-NRCA_BE'!BO146</f>
        <v>N</v>
      </c>
      <c r="R149" s="21" t="str">
        <f>IF(Q149="E","Please respond in Vendor Input column for all applicable UL combinations.",IF(AND(Q149="N",'ENDC-NRCA_BE'!BK146=TRUE),IF('ENDC-NRCA_BE'!BM146=FALSE,"Check #Layers entered in Overview tab is correct.",""),""))</f>
        <v/>
      </c>
      <c r="S149" s="22" t="s">
        <v>3570</v>
      </c>
      <c r="T149" s="22" t="s">
        <v>670</v>
      </c>
      <c r="U149" s="22" t="s">
        <v>1650</v>
      </c>
      <c r="V149" s="29"/>
    </row>
    <row r="150" spans="1:22" ht="15" x14ac:dyDescent="0.15">
      <c r="A150" s="19" t="s">
        <v>2849</v>
      </c>
      <c r="B150" s="19" t="s">
        <v>2850</v>
      </c>
      <c r="C150" s="19">
        <v>3</v>
      </c>
      <c r="D150" s="19">
        <v>0</v>
      </c>
      <c r="E150" s="19">
        <v>0</v>
      </c>
      <c r="F150" s="19">
        <v>2</v>
      </c>
      <c r="G150" s="19">
        <v>2</v>
      </c>
      <c r="H150" s="19" t="s">
        <v>791</v>
      </c>
      <c r="I150" s="19" t="s">
        <v>2424</v>
      </c>
      <c r="J150" s="19">
        <v>12</v>
      </c>
      <c r="K150" s="19">
        <v>6</v>
      </c>
      <c r="L150" s="19">
        <v>0</v>
      </c>
      <c r="M150" s="19">
        <v>18</v>
      </c>
      <c r="N150" s="19" t="s">
        <v>322</v>
      </c>
      <c r="O150" s="19" t="s">
        <v>2570</v>
      </c>
      <c r="P150" s="19" t="s">
        <v>62</v>
      </c>
      <c r="Q150" s="19" t="str">
        <f>'ENDC-NRCA_BE'!BO147</f>
        <v>N</v>
      </c>
      <c r="R150" s="19" t="str">
        <f>IF(Q150="E","Please respond in Vendor Input column for all applicable UL combinations.",IF(AND(Q150="N",'ENDC-NRCA_BE'!BK147=TRUE),IF('ENDC-NRCA_BE'!BM147=FALSE,"Check #Layers entered in Overview tab is correct.",""),""))</f>
        <v/>
      </c>
      <c r="S150" s="20" t="s">
        <v>3570</v>
      </c>
      <c r="T150" s="20" t="s">
        <v>2681</v>
      </c>
      <c r="U150" s="20" t="s">
        <v>1650</v>
      </c>
      <c r="V150" s="28"/>
    </row>
    <row r="151" spans="1:22" ht="15" x14ac:dyDescent="0.15">
      <c r="A151" s="21" t="s">
        <v>2851</v>
      </c>
      <c r="B151" s="21" t="s">
        <v>2852</v>
      </c>
      <c r="C151" s="21">
        <v>3</v>
      </c>
      <c r="D151" s="21">
        <v>0</v>
      </c>
      <c r="E151" s="21">
        <v>0</v>
      </c>
      <c r="F151" s="21">
        <v>2</v>
      </c>
      <c r="G151" s="21">
        <v>2</v>
      </c>
      <c r="H151" s="21" t="s">
        <v>791</v>
      </c>
      <c r="I151" s="21" t="s">
        <v>2458</v>
      </c>
      <c r="J151" s="21">
        <v>12</v>
      </c>
      <c r="K151" s="21">
        <v>6</v>
      </c>
      <c r="L151" s="21">
        <v>0</v>
      </c>
      <c r="M151" s="21">
        <v>18</v>
      </c>
      <c r="N151" s="21" t="s">
        <v>322</v>
      </c>
      <c r="O151" s="21" t="s">
        <v>2571</v>
      </c>
      <c r="P151" s="21" t="s">
        <v>62</v>
      </c>
      <c r="Q151" s="21" t="str">
        <f>'ENDC-NRCA_BE'!BO148</f>
        <v>N</v>
      </c>
      <c r="R151" s="21" t="str">
        <f>IF(Q151="E","Please respond in Vendor Input column for all applicable UL combinations.",IF(AND(Q151="N",'ENDC-NRCA_BE'!BK148=TRUE),IF('ENDC-NRCA_BE'!BM148=FALSE,"Check #Layers entered in Overview tab is correct.",""),""))</f>
        <v/>
      </c>
      <c r="S151" s="22" t="s">
        <v>3570</v>
      </c>
      <c r="T151" s="22" t="s">
        <v>2681</v>
      </c>
      <c r="U151" s="22" t="s">
        <v>1650</v>
      </c>
      <c r="V151" s="29"/>
    </row>
    <row r="152" spans="1:22" ht="15" x14ac:dyDescent="0.15">
      <c r="A152" s="19" t="s">
        <v>2853</v>
      </c>
      <c r="B152" s="19" t="s">
        <v>2854</v>
      </c>
      <c r="C152" s="19">
        <v>3</v>
      </c>
      <c r="D152" s="19">
        <v>0</v>
      </c>
      <c r="E152" s="19">
        <v>0</v>
      </c>
      <c r="F152" s="19">
        <v>2</v>
      </c>
      <c r="G152" s="19">
        <v>2</v>
      </c>
      <c r="H152" s="19" t="s">
        <v>794</v>
      </c>
      <c r="I152" s="19" t="s">
        <v>2424</v>
      </c>
      <c r="J152" s="19">
        <v>12</v>
      </c>
      <c r="K152" s="19">
        <v>6</v>
      </c>
      <c r="L152" s="19">
        <v>0</v>
      </c>
      <c r="M152" s="19">
        <v>18</v>
      </c>
      <c r="N152" s="19" t="s">
        <v>322</v>
      </c>
      <c r="O152" s="19" t="s">
        <v>2572</v>
      </c>
      <c r="P152" s="19" t="s">
        <v>62</v>
      </c>
      <c r="Q152" s="19" t="str">
        <f>'ENDC-NRCA_BE'!BO149</f>
        <v>N</v>
      </c>
      <c r="R152" s="19" t="str">
        <f>IF(Q152="E","Please respond in Vendor Input column for all applicable UL combinations.",IF(AND(Q152="N",'ENDC-NRCA_BE'!BK149=TRUE),IF('ENDC-NRCA_BE'!BM149=FALSE,"Check #Layers entered in Overview tab is correct.",""),""))</f>
        <v/>
      </c>
      <c r="S152" s="20" t="s">
        <v>3570</v>
      </c>
      <c r="T152" s="20" t="s">
        <v>2681</v>
      </c>
      <c r="U152" s="20" t="s">
        <v>1650</v>
      </c>
      <c r="V152" s="28"/>
    </row>
    <row r="153" spans="1:22" ht="15" x14ac:dyDescent="0.15">
      <c r="A153" s="21" t="s">
        <v>2855</v>
      </c>
      <c r="B153" s="21" t="s">
        <v>2856</v>
      </c>
      <c r="C153" s="21">
        <v>3</v>
      </c>
      <c r="D153" s="21">
        <v>0</v>
      </c>
      <c r="E153" s="21">
        <v>0</v>
      </c>
      <c r="F153" s="21">
        <v>2</v>
      </c>
      <c r="G153" s="21">
        <v>2</v>
      </c>
      <c r="H153" s="21" t="s">
        <v>794</v>
      </c>
      <c r="I153" s="21" t="s">
        <v>2458</v>
      </c>
      <c r="J153" s="21">
        <v>12</v>
      </c>
      <c r="K153" s="21">
        <v>6</v>
      </c>
      <c r="L153" s="21">
        <v>0</v>
      </c>
      <c r="M153" s="21">
        <v>18</v>
      </c>
      <c r="N153" s="21" t="s">
        <v>322</v>
      </c>
      <c r="O153" s="21" t="s">
        <v>2573</v>
      </c>
      <c r="P153" s="21" t="s">
        <v>62</v>
      </c>
      <c r="Q153" s="21" t="str">
        <f>'ENDC-NRCA_BE'!BO150</f>
        <v>N</v>
      </c>
      <c r="R153" s="21" t="str">
        <f>IF(Q153="E","Please respond in Vendor Input column for all applicable UL combinations.",IF(AND(Q153="N",'ENDC-NRCA_BE'!BK150=TRUE),IF('ENDC-NRCA_BE'!BM150=FALSE,"Check #Layers entered in Overview tab is correct.",""),""))</f>
        <v/>
      </c>
      <c r="S153" s="22" t="s">
        <v>3570</v>
      </c>
      <c r="T153" s="22" t="s">
        <v>2681</v>
      </c>
      <c r="U153" s="22" t="s">
        <v>1650</v>
      </c>
      <c r="V153" s="29"/>
    </row>
    <row r="154" spans="1:22" ht="15" x14ac:dyDescent="0.15">
      <c r="A154" s="19" t="s">
        <v>2857</v>
      </c>
      <c r="B154" s="19" t="s">
        <v>2858</v>
      </c>
      <c r="C154" s="19">
        <v>3</v>
      </c>
      <c r="D154" s="19">
        <v>0</v>
      </c>
      <c r="E154" s="19">
        <v>0</v>
      </c>
      <c r="F154" s="19">
        <v>2</v>
      </c>
      <c r="G154" s="19">
        <v>2</v>
      </c>
      <c r="H154" s="19" t="s">
        <v>797</v>
      </c>
      <c r="I154" s="19" t="s">
        <v>2424</v>
      </c>
      <c r="J154" s="19">
        <v>12</v>
      </c>
      <c r="K154" s="19">
        <v>6</v>
      </c>
      <c r="L154" s="19">
        <v>0</v>
      </c>
      <c r="M154" s="19">
        <v>18</v>
      </c>
      <c r="N154" s="19" t="s">
        <v>322</v>
      </c>
      <c r="O154" s="19" t="s">
        <v>2574</v>
      </c>
      <c r="P154" s="19" t="s">
        <v>62</v>
      </c>
      <c r="Q154" s="19" t="str">
        <f>'ENDC-NRCA_BE'!BO151</f>
        <v>N</v>
      </c>
      <c r="R154" s="19" t="str">
        <f>IF(Q154="E","Please respond in Vendor Input column for all applicable UL combinations.",IF(AND(Q154="N",'ENDC-NRCA_BE'!BK151=TRUE),IF('ENDC-NRCA_BE'!BM151=FALSE,"Check #Layers entered in Overview tab is correct.",""),""))</f>
        <v/>
      </c>
      <c r="S154" s="20" t="s">
        <v>3570</v>
      </c>
      <c r="T154" s="20" t="s">
        <v>2681</v>
      </c>
      <c r="U154" s="20" t="s">
        <v>1650</v>
      </c>
      <c r="V154" s="28"/>
    </row>
    <row r="155" spans="1:22" ht="15" x14ac:dyDescent="0.15">
      <c r="A155" s="21" t="s">
        <v>2859</v>
      </c>
      <c r="B155" s="21" t="s">
        <v>2860</v>
      </c>
      <c r="C155" s="21">
        <v>3</v>
      </c>
      <c r="D155" s="21">
        <v>0</v>
      </c>
      <c r="E155" s="21">
        <v>0</v>
      </c>
      <c r="F155" s="21">
        <v>2</v>
      </c>
      <c r="G155" s="21">
        <v>2</v>
      </c>
      <c r="H155" s="21" t="s">
        <v>797</v>
      </c>
      <c r="I155" s="21" t="s">
        <v>2458</v>
      </c>
      <c r="J155" s="21">
        <v>12</v>
      </c>
      <c r="K155" s="21">
        <v>6</v>
      </c>
      <c r="L155" s="21">
        <v>0</v>
      </c>
      <c r="M155" s="21">
        <v>18</v>
      </c>
      <c r="N155" s="21" t="s">
        <v>322</v>
      </c>
      <c r="O155" s="21" t="s">
        <v>2575</v>
      </c>
      <c r="P155" s="21" t="s">
        <v>62</v>
      </c>
      <c r="Q155" s="21" t="str">
        <f>'ENDC-NRCA_BE'!BO152</f>
        <v>N</v>
      </c>
      <c r="R155" s="21" t="str">
        <f>IF(Q155="E","Please respond in Vendor Input column for all applicable UL combinations.",IF(AND(Q155="N",'ENDC-NRCA_BE'!BK152=TRUE),IF('ENDC-NRCA_BE'!BM152=FALSE,"Check #Layers entered in Overview tab is correct.",""),""))</f>
        <v/>
      </c>
      <c r="S155" s="22" t="s">
        <v>3570</v>
      </c>
      <c r="T155" s="22" t="s">
        <v>2681</v>
      </c>
      <c r="U155" s="22" t="s">
        <v>1650</v>
      </c>
      <c r="V155" s="29"/>
    </row>
    <row r="156" spans="1:22" ht="15" x14ac:dyDescent="0.15">
      <c r="A156" s="19" t="s">
        <v>2861</v>
      </c>
      <c r="B156" s="19" t="s">
        <v>2862</v>
      </c>
      <c r="C156" s="19">
        <v>3</v>
      </c>
      <c r="D156" s="19">
        <v>0</v>
      </c>
      <c r="E156" s="19">
        <v>0</v>
      </c>
      <c r="F156" s="19">
        <v>2</v>
      </c>
      <c r="G156" s="19">
        <v>2</v>
      </c>
      <c r="H156" s="19" t="s">
        <v>800</v>
      </c>
      <c r="I156" s="19" t="s">
        <v>2424</v>
      </c>
      <c r="J156" s="19">
        <v>12</v>
      </c>
      <c r="K156" s="19">
        <v>6</v>
      </c>
      <c r="L156" s="19">
        <v>0</v>
      </c>
      <c r="M156" s="19">
        <v>18</v>
      </c>
      <c r="N156" s="19" t="s">
        <v>322</v>
      </c>
      <c r="O156" s="19" t="s">
        <v>2576</v>
      </c>
      <c r="P156" s="19" t="s">
        <v>62</v>
      </c>
      <c r="Q156" s="19" t="str">
        <f>'ENDC-NRCA_BE'!BO153</f>
        <v>N</v>
      </c>
      <c r="R156" s="19" t="str">
        <f>IF(Q156="E","Please respond in Vendor Input column for all applicable UL combinations.",IF(AND(Q156="N",'ENDC-NRCA_BE'!BK153=TRUE),IF('ENDC-NRCA_BE'!BM153=FALSE,"Check #Layers entered in Overview tab is correct.",""),""))</f>
        <v/>
      </c>
      <c r="S156" s="20" t="s">
        <v>3570</v>
      </c>
      <c r="T156" s="20" t="s">
        <v>2681</v>
      </c>
      <c r="U156" s="20" t="s">
        <v>1650</v>
      </c>
      <c r="V156" s="28"/>
    </row>
    <row r="157" spans="1:22" ht="15" x14ac:dyDescent="0.15">
      <c r="A157" s="21" t="s">
        <v>2863</v>
      </c>
      <c r="B157" s="21" t="s">
        <v>2864</v>
      </c>
      <c r="C157" s="21">
        <v>3</v>
      </c>
      <c r="D157" s="21">
        <v>0</v>
      </c>
      <c r="E157" s="21">
        <v>0</v>
      </c>
      <c r="F157" s="21">
        <v>2</v>
      </c>
      <c r="G157" s="21">
        <v>2</v>
      </c>
      <c r="H157" s="21" t="s">
        <v>800</v>
      </c>
      <c r="I157" s="21" t="s">
        <v>2458</v>
      </c>
      <c r="J157" s="21">
        <v>12</v>
      </c>
      <c r="K157" s="21">
        <v>6</v>
      </c>
      <c r="L157" s="21">
        <v>0</v>
      </c>
      <c r="M157" s="21">
        <v>18</v>
      </c>
      <c r="N157" s="21" t="s">
        <v>322</v>
      </c>
      <c r="O157" s="21" t="s">
        <v>2577</v>
      </c>
      <c r="P157" s="21" t="s">
        <v>62</v>
      </c>
      <c r="Q157" s="21" t="str">
        <f>'ENDC-NRCA_BE'!BO154</f>
        <v>N</v>
      </c>
      <c r="R157" s="21" t="str">
        <f>IF(Q157="E","Please respond in Vendor Input column for all applicable UL combinations.",IF(AND(Q157="N",'ENDC-NRCA_BE'!BK154=TRUE),IF('ENDC-NRCA_BE'!BM154=FALSE,"Check #Layers entered in Overview tab is correct.",""),""))</f>
        <v/>
      </c>
      <c r="S157" s="22" t="s">
        <v>3570</v>
      </c>
      <c r="T157" s="22" t="s">
        <v>2681</v>
      </c>
      <c r="U157" s="22" t="s">
        <v>1650</v>
      </c>
      <c r="V157" s="29"/>
    </row>
    <row r="158" spans="1:22" ht="15" x14ac:dyDescent="0.15">
      <c r="A158" s="19" t="s">
        <v>2865</v>
      </c>
      <c r="B158" s="19" t="s">
        <v>2843</v>
      </c>
      <c r="C158" s="19">
        <v>3</v>
      </c>
      <c r="D158" s="19">
        <v>0</v>
      </c>
      <c r="E158" s="19">
        <v>0</v>
      </c>
      <c r="F158" s="19">
        <v>2</v>
      </c>
      <c r="G158" s="19">
        <v>2</v>
      </c>
      <c r="H158" s="19" t="s">
        <v>791</v>
      </c>
      <c r="I158" s="19" t="s">
        <v>2467</v>
      </c>
      <c r="J158" s="19">
        <v>8</v>
      </c>
      <c r="K158" s="19">
        <v>8</v>
      </c>
      <c r="L158" s="19">
        <v>0</v>
      </c>
      <c r="M158" s="19">
        <v>16</v>
      </c>
      <c r="N158" s="19" t="s">
        <v>322</v>
      </c>
      <c r="O158" s="19" t="s">
        <v>2578</v>
      </c>
      <c r="P158" s="19" t="s">
        <v>89</v>
      </c>
      <c r="Q158" s="19" t="str">
        <f>'ENDC-NRCA_BE'!BO155</f>
        <v>N</v>
      </c>
      <c r="R158" s="19" t="str">
        <f>IF(Q158="E","Please respond in Vendor Input column for all applicable UL combinations.",IF(AND(Q158="N",'ENDC-NRCA_BE'!BK155=TRUE),IF('ENDC-NRCA_BE'!BM155=FALSE,"Check #Layers entered in Overview tab is correct.",""),""))</f>
        <v/>
      </c>
      <c r="S158" s="20" t="s">
        <v>3570</v>
      </c>
      <c r="T158" s="20" t="s">
        <v>670</v>
      </c>
      <c r="U158" s="20" t="s">
        <v>1650</v>
      </c>
      <c r="V158" s="28"/>
    </row>
    <row r="159" spans="1:22" ht="15" x14ac:dyDescent="0.15">
      <c r="A159" s="21" t="s">
        <v>2866</v>
      </c>
      <c r="B159" s="21" t="s">
        <v>2867</v>
      </c>
      <c r="C159" s="21">
        <v>3</v>
      </c>
      <c r="D159" s="21">
        <v>0</v>
      </c>
      <c r="E159" s="21">
        <v>0</v>
      </c>
      <c r="F159" s="21">
        <v>2</v>
      </c>
      <c r="G159" s="21">
        <v>2</v>
      </c>
      <c r="H159" s="21" t="s">
        <v>805</v>
      </c>
      <c r="I159" s="21" t="s">
        <v>2424</v>
      </c>
      <c r="J159" s="21">
        <v>10</v>
      </c>
      <c r="K159" s="21">
        <v>6</v>
      </c>
      <c r="L159" s="21">
        <v>0</v>
      </c>
      <c r="M159" s="21">
        <v>16</v>
      </c>
      <c r="N159" s="21" t="s">
        <v>322</v>
      </c>
      <c r="O159" s="21" t="s">
        <v>2579</v>
      </c>
      <c r="P159" s="21" t="s">
        <v>66</v>
      </c>
      <c r="Q159" s="21" t="str">
        <f>'ENDC-NRCA_BE'!BO156</f>
        <v>N</v>
      </c>
      <c r="R159" s="21" t="str">
        <f>IF(Q159="E","Please respond in Vendor Input column for all applicable UL combinations.",IF(AND(Q159="N",'ENDC-NRCA_BE'!BK156=TRUE),IF('ENDC-NRCA_BE'!BM156=FALSE,"Check #Layers entered in Overview tab is correct.",""),""))</f>
        <v/>
      </c>
      <c r="S159" s="22" t="s">
        <v>3570</v>
      </c>
      <c r="T159" s="22" t="s">
        <v>2681</v>
      </c>
      <c r="U159" s="22" t="s">
        <v>1650</v>
      </c>
      <c r="V159" s="29"/>
    </row>
    <row r="160" spans="1:22" ht="15" x14ac:dyDescent="0.15">
      <c r="A160" s="19" t="s">
        <v>2868</v>
      </c>
      <c r="B160" s="19" t="s">
        <v>2869</v>
      </c>
      <c r="C160" s="19">
        <v>3</v>
      </c>
      <c r="D160" s="19">
        <v>0</v>
      </c>
      <c r="E160" s="19">
        <v>0</v>
      </c>
      <c r="F160" s="19">
        <v>2</v>
      </c>
      <c r="G160" s="19">
        <v>2</v>
      </c>
      <c r="H160" s="19" t="s">
        <v>808</v>
      </c>
      <c r="I160" s="19" t="s">
        <v>2424</v>
      </c>
      <c r="J160" s="19">
        <v>10</v>
      </c>
      <c r="K160" s="19">
        <v>6</v>
      </c>
      <c r="L160" s="19">
        <v>0</v>
      </c>
      <c r="M160" s="19">
        <v>16</v>
      </c>
      <c r="N160" s="19" t="s">
        <v>322</v>
      </c>
      <c r="O160" s="19" t="s">
        <v>2580</v>
      </c>
      <c r="P160" s="19" t="s">
        <v>66</v>
      </c>
      <c r="Q160" s="19" t="str">
        <f>'ENDC-NRCA_BE'!BO157</f>
        <v>N</v>
      </c>
      <c r="R160" s="19" t="str">
        <f>IF(Q160="E","Please respond in Vendor Input column for all applicable UL combinations.",IF(AND(Q160="N",'ENDC-NRCA_BE'!BK157=TRUE),IF('ENDC-NRCA_BE'!BM157=FALSE,"Check #Layers entered in Overview tab is correct.",""),""))</f>
        <v/>
      </c>
      <c r="S160" s="20" t="s">
        <v>3570</v>
      </c>
      <c r="T160" s="20" t="s">
        <v>2681</v>
      </c>
      <c r="U160" s="20" t="s">
        <v>1650</v>
      </c>
      <c r="V160" s="28"/>
    </row>
    <row r="161" spans="1:22" ht="15" x14ac:dyDescent="0.15">
      <c r="A161" s="21" t="s">
        <v>2870</v>
      </c>
      <c r="B161" s="21" t="s">
        <v>2850</v>
      </c>
      <c r="C161" s="21">
        <v>3</v>
      </c>
      <c r="D161" s="21">
        <v>0</v>
      </c>
      <c r="E161" s="21">
        <v>0</v>
      </c>
      <c r="F161" s="21">
        <v>2</v>
      </c>
      <c r="G161" s="21">
        <v>2</v>
      </c>
      <c r="H161" s="21" t="s">
        <v>791</v>
      </c>
      <c r="I161" s="21" t="s">
        <v>2424</v>
      </c>
      <c r="J161" s="21">
        <v>10</v>
      </c>
      <c r="K161" s="21">
        <v>6</v>
      </c>
      <c r="L161" s="21">
        <v>0</v>
      </c>
      <c r="M161" s="21">
        <v>16</v>
      </c>
      <c r="N161" s="21" t="s">
        <v>322</v>
      </c>
      <c r="O161" s="21" t="s">
        <v>2581</v>
      </c>
      <c r="P161" s="21" t="s">
        <v>62</v>
      </c>
      <c r="Q161" s="21" t="str">
        <f>'ENDC-NRCA_BE'!BO158</f>
        <v>N</v>
      </c>
      <c r="R161" s="21" t="str">
        <f>IF(Q161="E","Please respond in Vendor Input column for all applicable UL combinations.",IF(AND(Q161="N",'ENDC-NRCA_BE'!BK158=TRUE),IF('ENDC-NRCA_BE'!BM158=FALSE,"Check #Layers entered in Overview tab is correct.",""),""))</f>
        <v/>
      </c>
      <c r="S161" s="22" t="s">
        <v>3570</v>
      </c>
      <c r="T161" s="22" t="s">
        <v>2681</v>
      </c>
      <c r="U161" s="22" t="s">
        <v>1650</v>
      </c>
      <c r="V161" s="29"/>
    </row>
    <row r="162" spans="1:22" ht="15" x14ac:dyDescent="0.15">
      <c r="A162" s="19" t="s">
        <v>2871</v>
      </c>
      <c r="B162" s="19" t="s">
        <v>2854</v>
      </c>
      <c r="C162" s="19">
        <v>3</v>
      </c>
      <c r="D162" s="19">
        <v>0</v>
      </c>
      <c r="E162" s="19">
        <v>0</v>
      </c>
      <c r="F162" s="19">
        <v>2</v>
      </c>
      <c r="G162" s="19">
        <v>2</v>
      </c>
      <c r="H162" s="19" t="s">
        <v>794</v>
      </c>
      <c r="I162" s="19" t="s">
        <v>2424</v>
      </c>
      <c r="J162" s="19">
        <v>10</v>
      </c>
      <c r="K162" s="19">
        <v>6</v>
      </c>
      <c r="L162" s="19">
        <v>0</v>
      </c>
      <c r="M162" s="19">
        <v>16</v>
      </c>
      <c r="N162" s="19" t="s">
        <v>322</v>
      </c>
      <c r="O162" s="19" t="s">
        <v>2582</v>
      </c>
      <c r="P162" s="19" t="s">
        <v>62</v>
      </c>
      <c r="Q162" s="19" t="str">
        <f>'ENDC-NRCA_BE'!BO159</f>
        <v>N</v>
      </c>
      <c r="R162" s="19" t="str">
        <f>IF(Q162="E","Please respond in Vendor Input column for all applicable UL combinations.",IF(AND(Q162="N",'ENDC-NRCA_BE'!BK159=TRUE),IF('ENDC-NRCA_BE'!BM159=FALSE,"Check #Layers entered in Overview tab is correct.",""),""))</f>
        <v/>
      </c>
      <c r="S162" s="20" t="s">
        <v>3570</v>
      </c>
      <c r="T162" s="20" t="s">
        <v>2681</v>
      </c>
      <c r="U162" s="20" t="s">
        <v>1650</v>
      </c>
      <c r="V162" s="28"/>
    </row>
    <row r="163" spans="1:22" ht="15" x14ac:dyDescent="0.15">
      <c r="A163" s="21" t="s">
        <v>2872</v>
      </c>
      <c r="B163" s="21" t="s">
        <v>2858</v>
      </c>
      <c r="C163" s="21">
        <v>3</v>
      </c>
      <c r="D163" s="21">
        <v>0</v>
      </c>
      <c r="E163" s="21">
        <v>0</v>
      </c>
      <c r="F163" s="21">
        <v>2</v>
      </c>
      <c r="G163" s="21">
        <v>2</v>
      </c>
      <c r="H163" s="21" t="s">
        <v>797</v>
      </c>
      <c r="I163" s="21" t="s">
        <v>2424</v>
      </c>
      <c r="J163" s="21">
        <v>10</v>
      </c>
      <c r="K163" s="21">
        <v>6</v>
      </c>
      <c r="L163" s="21">
        <v>0</v>
      </c>
      <c r="M163" s="21">
        <v>16</v>
      </c>
      <c r="N163" s="21" t="s">
        <v>322</v>
      </c>
      <c r="O163" s="21" t="s">
        <v>2583</v>
      </c>
      <c r="P163" s="21" t="s">
        <v>62</v>
      </c>
      <c r="Q163" s="21" t="str">
        <f>'ENDC-NRCA_BE'!BO160</f>
        <v>N</v>
      </c>
      <c r="R163" s="21" t="str">
        <f>IF(Q163="E","Please respond in Vendor Input column for all applicable UL combinations.",IF(AND(Q163="N",'ENDC-NRCA_BE'!BK160=TRUE),IF('ENDC-NRCA_BE'!BM160=FALSE,"Check #Layers entered in Overview tab is correct.",""),""))</f>
        <v/>
      </c>
      <c r="S163" s="22" t="s">
        <v>3570</v>
      </c>
      <c r="T163" s="22" t="s">
        <v>2681</v>
      </c>
      <c r="U163" s="22" t="s">
        <v>1650</v>
      </c>
      <c r="V163" s="29"/>
    </row>
    <row r="164" spans="1:22" ht="15" x14ac:dyDescent="0.15">
      <c r="A164" s="19" t="s">
        <v>2873</v>
      </c>
      <c r="B164" s="19" t="s">
        <v>2862</v>
      </c>
      <c r="C164" s="19">
        <v>3</v>
      </c>
      <c r="D164" s="19">
        <v>0</v>
      </c>
      <c r="E164" s="19">
        <v>0</v>
      </c>
      <c r="F164" s="19">
        <v>2</v>
      </c>
      <c r="G164" s="19">
        <v>2</v>
      </c>
      <c r="H164" s="19" t="s">
        <v>800</v>
      </c>
      <c r="I164" s="19" t="s">
        <v>2424</v>
      </c>
      <c r="J164" s="19">
        <v>10</v>
      </c>
      <c r="K164" s="19">
        <v>6</v>
      </c>
      <c r="L164" s="19">
        <v>0</v>
      </c>
      <c r="M164" s="19">
        <v>16</v>
      </c>
      <c r="N164" s="19" t="s">
        <v>322</v>
      </c>
      <c r="O164" s="19" t="s">
        <v>2584</v>
      </c>
      <c r="P164" s="19" t="s">
        <v>62</v>
      </c>
      <c r="Q164" s="19" t="str">
        <f>'ENDC-NRCA_BE'!BO161</f>
        <v>N</v>
      </c>
      <c r="R164" s="19" t="str">
        <f>IF(Q164="E","Please respond in Vendor Input column for all applicable UL combinations.",IF(AND(Q164="N",'ENDC-NRCA_BE'!BK161=TRUE),IF('ENDC-NRCA_BE'!BM161=FALSE,"Check #Layers entered in Overview tab is correct.",""),""))</f>
        <v/>
      </c>
      <c r="S164" s="20" t="s">
        <v>3570</v>
      </c>
      <c r="T164" s="20" t="s">
        <v>2681</v>
      </c>
      <c r="U164" s="20" t="s">
        <v>1650</v>
      </c>
      <c r="V164" s="28"/>
    </row>
    <row r="165" spans="1:22" ht="15" x14ac:dyDescent="0.15">
      <c r="A165" s="21" t="s">
        <v>2874</v>
      </c>
      <c r="B165" s="21" t="s">
        <v>2852</v>
      </c>
      <c r="C165" s="21">
        <v>3</v>
      </c>
      <c r="D165" s="21">
        <v>0</v>
      </c>
      <c r="E165" s="21">
        <v>0</v>
      </c>
      <c r="F165" s="21">
        <v>2</v>
      </c>
      <c r="G165" s="21">
        <v>2</v>
      </c>
      <c r="H165" s="21" t="s">
        <v>791</v>
      </c>
      <c r="I165" s="21" t="s">
        <v>2458</v>
      </c>
      <c r="J165" s="21">
        <v>10</v>
      </c>
      <c r="K165" s="21">
        <v>6</v>
      </c>
      <c r="L165" s="21">
        <v>0</v>
      </c>
      <c r="M165" s="21">
        <v>16</v>
      </c>
      <c r="N165" s="21" t="s">
        <v>322</v>
      </c>
      <c r="O165" s="21" t="s">
        <v>2585</v>
      </c>
      <c r="P165" s="21" t="s">
        <v>62</v>
      </c>
      <c r="Q165" s="21" t="str">
        <f>'ENDC-NRCA_BE'!BO162</f>
        <v>N</v>
      </c>
      <c r="R165" s="21" t="str">
        <f>IF(Q165="E","Please respond in Vendor Input column for all applicable UL combinations.",IF(AND(Q165="N",'ENDC-NRCA_BE'!BK162=TRUE),IF('ENDC-NRCA_BE'!BM162=FALSE,"Check #Layers entered in Overview tab is correct.",""),""))</f>
        <v/>
      </c>
      <c r="S165" s="22" t="s">
        <v>3570</v>
      </c>
      <c r="T165" s="22" t="s">
        <v>2681</v>
      </c>
      <c r="U165" s="22" t="s">
        <v>1650</v>
      </c>
      <c r="V165" s="29"/>
    </row>
    <row r="166" spans="1:22" ht="15" x14ac:dyDescent="0.15">
      <c r="A166" s="19" t="s">
        <v>2875</v>
      </c>
      <c r="B166" s="19" t="s">
        <v>2856</v>
      </c>
      <c r="C166" s="19">
        <v>3</v>
      </c>
      <c r="D166" s="19">
        <v>0</v>
      </c>
      <c r="E166" s="19">
        <v>0</v>
      </c>
      <c r="F166" s="19">
        <v>2</v>
      </c>
      <c r="G166" s="19">
        <v>2</v>
      </c>
      <c r="H166" s="19" t="s">
        <v>794</v>
      </c>
      <c r="I166" s="19" t="s">
        <v>2458</v>
      </c>
      <c r="J166" s="19">
        <v>10</v>
      </c>
      <c r="K166" s="19">
        <v>6</v>
      </c>
      <c r="L166" s="19">
        <v>0</v>
      </c>
      <c r="M166" s="19">
        <v>16</v>
      </c>
      <c r="N166" s="19" t="s">
        <v>322</v>
      </c>
      <c r="O166" s="19" t="s">
        <v>2586</v>
      </c>
      <c r="P166" s="19" t="s">
        <v>62</v>
      </c>
      <c r="Q166" s="19" t="str">
        <f>'ENDC-NRCA_BE'!BO163</f>
        <v>N</v>
      </c>
      <c r="R166" s="19" t="str">
        <f>IF(Q166="E","Please respond in Vendor Input column for all applicable UL combinations.",IF(AND(Q166="N",'ENDC-NRCA_BE'!BK163=TRUE),IF('ENDC-NRCA_BE'!BM163=FALSE,"Check #Layers entered in Overview tab is correct.",""),""))</f>
        <v/>
      </c>
      <c r="S166" s="20" t="s">
        <v>3570</v>
      </c>
      <c r="T166" s="20" t="s">
        <v>2681</v>
      </c>
      <c r="U166" s="20" t="s">
        <v>1650</v>
      </c>
      <c r="V166" s="28"/>
    </row>
    <row r="167" spans="1:22" ht="15" x14ac:dyDescent="0.15">
      <c r="A167" s="21" t="s">
        <v>2876</v>
      </c>
      <c r="B167" s="21" t="s">
        <v>2860</v>
      </c>
      <c r="C167" s="21">
        <v>3</v>
      </c>
      <c r="D167" s="21">
        <v>0</v>
      </c>
      <c r="E167" s="21">
        <v>0</v>
      </c>
      <c r="F167" s="21">
        <v>2</v>
      </c>
      <c r="G167" s="21">
        <v>2</v>
      </c>
      <c r="H167" s="21" t="s">
        <v>797</v>
      </c>
      <c r="I167" s="21" t="s">
        <v>2458</v>
      </c>
      <c r="J167" s="21">
        <v>10</v>
      </c>
      <c r="K167" s="21">
        <v>6</v>
      </c>
      <c r="L167" s="21">
        <v>0</v>
      </c>
      <c r="M167" s="21">
        <v>16</v>
      </c>
      <c r="N167" s="21" t="s">
        <v>322</v>
      </c>
      <c r="O167" s="21" t="s">
        <v>2587</v>
      </c>
      <c r="P167" s="21" t="s">
        <v>62</v>
      </c>
      <c r="Q167" s="21" t="str">
        <f>'ENDC-NRCA_BE'!BO164</f>
        <v>N</v>
      </c>
      <c r="R167" s="21" t="str">
        <f>IF(Q167="E","Please respond in Vendor Input column for all applicable UL combinations.",IF(AND(Q167="N",'ENDC-NRCA_BE'!BK164=TRUE),IF('ENDC-NRCA_BE'!BM164=FALSE,"Check #Layers entered in Overview tab is correct.",""),""))</f>
        <v/>
      </c>
      <c r="S167" s="22" t="s">
        <v>3570</v>
      </c>
      <c r="T167" s="22" t="s">
        <v>2681</v>
      </c>
      <c r="U167" s="22" t="s">
        <v>1650</v>
      </c>
      <c r="V167" s="29"/>
    </row>
    <row r="168" spans="1:22" ht="15" x14ac:dyDescent="0.15">
      <c r="A168" s="19" t="s">
        <v>2877</v>
      </c>
      <c r="B168" s="19" t="s">
        <v>2864</v>
      </c>
      <c r="C168" s="19">
        <v>3</v>
      </c>
      <c r="D168" s="19">
        <v>0</v>
      </c>
      <c r="E168" s="19">
        <v>0</v>
      </c>
      <c r="F168" s="19">
        <v>2</v>
      </c>
      <c r="G168" s="19">
        <v>2</v>
      </c>
      <c r="H168" s="19" t="s">
        <v>800</v>
      </c>
      <c r="I168" s="19" t="s">
        <v>2458</v>
      </c>
      <c r="J168" s="19">
        <v>10</v>
      </c>
      <c r="K168" s="19">
        <v>6</v>
      </c>
      <c r="L168" s="19">
        <v>0</v>
      </c>
      <c r="M168" s="19">
        <v>16</v>
      </c>
      <c r="N168" s="19" t="s">
        <v>322</v>
      </c>
      <c r="O168" s="19" t="s">
        <v>2588</v>
      </c>
      <c r="P168" s="19" t="s">
        <v>62</v>
      </c>
      <c r="Q168" s="19" t="str">
        <f>'ENDC-NRCA_BE'!BO165</f>
        <v>N</v>
      </c>
      <c r="R168" s="19" t="str">
        <f>IF(Q168="E","Please respond in Vendor Input column for all applicable UL combinations.",IF(AND(Q168="N",'ENDC-NRCA_BE'!BK165=TRUE),IF('ENDC-NRCA_BE'!BM165=FALSE,"Check #Layers entered in Overview tab is correct.",""),""))</f>
        <v/>
      </c>
      <c r="S168" s="20" t="s">
        <v>3570</v>
      </c>
      <c r="T168" s="20" t="s">
        <v>2681</v>
      </c>
      <c r="U168" s="20" t="s">
        <v>1650</v>
      </c>
      <c r="V168" s="28"/>
    </row>
    <row r="169" spans="1:22" ht="15" x14ac:dyDescent="0.15">
      <c r="A169" s="21" t="s">
        <v>2878</v>
      </c>
      <c r="B169" s="21" t="s">
        <v>2879</v>
      </c>
      <c r="C169" s="21">
        <v>2</v>
      </c>
      <c r="D169" s="21">
        <v>0</v>
      </c>
      <c r="E169" s="21">
        <v>0</v>
      </c>
      <c r="F169" s="21">
        <v>2</v>
      </c>
      <c r="G169" s="21">
        <v>2</v>
      </c>
      <c r="H169" s="21" t="s">
        <v>818</v>
      </c>
      <c r="I169" s="21" t="s">
        <v>2467</v>
      </c>
      <c r="J169" s="21">
        <v>8</v>
      </c>
      <c r="K169" s="21">
        <v>8</v>
      </c>
      <c r="L169" s="21">
        <v>0</v>
      </c>
      <c r="M169" s="21">
        <v>16</v>
      </c>
      <c r="N169" s="21" t="s">
        <v>322</v>
      </c>
      <c r="O169" s="21" t="s">
        <v>2589</v>
      </c>
      <c r="P169" s="21" t="s">
        <v>89</v>
      </c>
      <c r="Q169" s="21" t="str">
        <f>'ENDC-NRCA_BE'!BO166</f>
        <v>N</v>
      </c>
      <c r="R169" s="21" t="str">
        <f>IF(Q169="E","Please respond in Vendor Input column for all applicable UL combinations.",IF(AND(Q169="N",'ENDC-NRCA_BE'!BK166=TRUE),IF('ENDC-NRCA_BE'!BM166=FALSE,"Check #Layers entered in Overview tab is correct.",""),""))</f>
        <v/>
      </c>
      <c r="S169" s="22" t="s">
        <v>3570</v>
      </c>
      <c r="T169" s="22" t="s">
        <v>670</v>
      </c>
      <c r="U169" s="22" t="s">
        <v>1650</v>
      </c>
      <c r="V169" s="29"/>
    </row>
    <row r="170" spans="1:22" ht="15" x14ac:dyDescent="0.15">
      <c r="A170" s="19" t="s">
        <v>2880</v>
      </c>
      <c r="B170" s="19" t="s">
        <v>2839</v>
      </c>
      <c r="C170" s="19">
        <v>4</v>
      </c>
      <c r="D170" s="19">
        <v>0</v>
      </c>
      <c r="E170" s="19">
        <v>0</v>
      </c>
      <c r="F170" s="19">
        <v>2</v>
      </c>
      <c r="G170" s="19">
        <v>2</v>
      </c>
      <c r="H170" s="19" t="s">
        <v>786</v>
      </c>
      <c r="I170" s="19" t="s">
        <v>2424</v>
      </c>
      <c r="J170" s="19">
        <v>8</v>
      </c>
      <c r="K170" s="19">
        <v>6</v>
      </c>
      <c r="L170" s="19">
        <v>0</v>
      </c>
      <c r="M170" s="19">
        <v>14</v>
      </c>
      <c r="N170" s="19" t="s">
        <v>322</v>
      </c>
      <c r="O170" s="19" t="s">
        <v>2590</v>
      </c>
      <c r="P170" s="19" t="s">
        <v>62</v>
      </c>
      <c r="Q170" s="19" t="str">
        <f>'ENDC-NRCA_BE'!BO167</f>
        <v>N</v>
      </c>
      <c r="R170" s="19" t="str">
        <f>IF(Q170="E","Please respond in Vendor Input column for all applicable UL combinations.",IF(AND(Q170="N",'ENDC-NRCA_BE'!BK167=TRUE),IF('ENDC-NRCA_BE'!BM167=FALSE,"Check #Layers entered in Overview tab is correct.",""),""))</f>
        <v/>
      </c>
      <c r="S170" s="20" t="s">
        <v>3570</v>
      </c>
      <c r="T170" s="20" t="s">
        <v>2681</v>
      </c>
      <c r="U170" s="20" t="s">
        <v>1650</v>
      </c>
      <c r="V170" s="28"/>
    </row>
    <row r="171" spans="1:22" ht="15" x14ac:dyDescent="0.15">
      <c r="A171" s="21" t="s">
        <v>2881</v>
      </c>
      <c r="B171" s="21" t="s">
        <v>2841</v>
      </c>
      <c r="C171" s="21">
        <v>4</v>
      </c>
      <c r="D171" s="21">
        <v>0</v>
      </c>
      <c r="E171" s="21">
        <v>0</v>
      </c>
      <c r="F171" s="21">
        <v>2</v>
      </c>
      <c r="G171" s="21">
        <v>2</v>
      </c>
      <c r="H171" s="21" t="s">
        <v>786</v>
      </c>
      <c r="I171" s="21" t="s">
        <v>2458</v>
      </c>
      <c r="J171" s="21">
        <v>8</v>
      </c>
      <c r="K171" s="21">
        <v>6</v>
      </c>
      <c r="L171" s="21">
        <v>0</v>
      </c>
      <c r="M171" s="21">
        <v>14</v>
      </c>
      <c r="N171" s="21" t="s">
        <v>322</v>
      </c>
      <c r="O171" s="21" t="s">
        <v>2591</v>
      </c>
      <c r="P171" s="21" t="s">
        <v>62</v>
      </c>
      <c r="Q171" s="21" t="str">
        <f>'ENDC-NRCA_BE'!BO168</f>
        <v>N</v>
      </c>
      <c r="R171" s="21" t="str">
        <f>IF(Q171="E","Please respond in Vendor Input column for all applicable UL combinations.",IF(AND(Q171="N",'ENDC-NRCA_BE'!BK168=TRUE),IF('ENDC-NRCA_BE'!BM168=FALSE,"Check #Layers entered in Overview tab is correct.",""),""))</f>
        <v/>
      </c>
      <c r="S171" s="22" t="s">
        <v>3570</v>
      </c>
      <c r="T171" s="22" t="s">
        <v>2681</v>
      </c>
      <c r="U171" s="22" t="s">
        <v>1650</v>
      </c>
      <c r="V171" s="29"/>
    </row>
    <row r="172" spans="1:22" ht="15" x14ac:dyDescent="0.15">
      <c r="A172" s="19" t="s">
        <v>2882</v>
      </c>
      <c r="B172" s="19" t="s">
        <v>2843</v>
      </c>
      <c r="C172" s="19">
        <v>3</v>
      </c>
      <c r="D172" s="19">
        <v>0</v>
      </c>
      <c r="E172" s="19">
        <v>0</v>
      </c>
      <c r="F172" s="19">
        <v>2</v>
      </c>
      <c r="G172" s="19">
        <v>2</v>
      </c>
      <c r="H172" s="19" t="s">
        <v>791</v>
      </c>
      <c r="I172" s="19" t="s">
        <v>2467</v>
      </c>
      <c r="J172" s="19">
        <v>6</v>
      </c>
      <c r="K172" s="19">
        <v>8</v>
      </c>
      <c r="L172" s="19">
        <v>0</v>
      </c>
      <c r="M172" s="19">
        <v>14</v>
      </c>
      <c r="N172" s="19" t="s">
        <v>322</v>
      </c>
      <c r="O172" s="19" t="s">
        <v>2592</v>
      </c>
      <c r="P172" s="19" t="s">
        <v>89</v>
      </c>
      <c r="Q172" s="19" t="str">
        <f>'ENDC-NRCA_BE'!BO169</f>
        <v>N</v>
      </c>
      <c r="R172" s="19" t="str">
        <f>IF(Q172="E","Please respond in Vendor Input column for all applicable UL combinations.",IF(AND(Q172="N",'ENDC-NRCA_BE'!BK169=TRUE),IF('ENDC-NRCA_BE'!BM169=FALSE,"Check #Layers entered in Overview tab is correct.",""),""))</f>
        <v/>
      </c>
      <c r="S172" s="20" t="s">
        <v>3570</v>
      </c>
      <c r="T172" s="20" t="s">
        <v>670</v>
      </c>
      <c r="U172" s="20" t="s">
        <v>1650</v>
      </c>
      <c r="V172" s="28"/>
    </row>
    <row r="173" spans="1:22" ht="15" x14ac:dyDescent="0.15">
      <c r="A173" s="21" t="s">
        <v>2883</v>
      </c>
      <c r="B173" s="21" t="s">
        <v>2850</v>
      </c>
      <c r="C173" s="21">
        <v>3</v>
      </c>
      <c r="D173" s="21">
        <v>0</v>
      </c>
      <c r="E173" s="21">
        <v>0</v>
      </c>
      <c r="F173" s="21">
        <v>2</v>
      </c>
      <c r="G173" s="21">
        <v>2</v>
      </c>
      <c r="H173" s="21" t="s">
        <v>791</v>
      </c>
      <c r="I173" s="21" t="s">
        <v>2424</v>
      </c>
      <c r="J173" s="21">
        <v>8</v>
      </c>
      <c r="K173" s="21">
        <v>6</v>
      </c>
      <c r="L173" s="21">
        <v>0</v>
      </c>
      <c r="M173" s="21">
        <v>14</v>
      </c>
      <c r="N173" s="21" t="s">
        <v>322</v>
      </c>
      <c r="O173" s="21" t="s">
        <v>2593</v>
      </c>
      <c r="P173" s="21" t="s">
        <v>62</v>
      </c>
      <c r="Q173" s="21" t="str">
        <f>'ENDC-NRCA_BE'!BO170</f>
        <v>N</v>
      </c>
      <c r="R173" s="21" t="str">
        <f>IF(Q173="E","Please respond in Vendor Input column for all applicable UL combinations.",IF(AND(Q173="N",'ENDC-NRCA_BE'!BK170=TRUE),IF('ENDC-NRCA_BE'!BM170=FALSE,"Check #Layers entered in Overview tab is correct.",""),""))</f>
        <v/>
      </c>
      <c r="S173" s="22" t="s">
        <v>3570</v>
      </c>
      <c r="T173" s="22" t="s">
        <v>2681</v>
      </c>
      <c r="U173" s="22" t="s">
        <v>1650</v>
      </c>
      <c r="V173" s="29"/>
    </row>
    <row r="174" spans="1:22" ht="15" x14ac:dyDescent="0.15">
      <c r="A174" s="19" t="s">
        <v>2884</v>
      </c>
      <c r="B174" s="19" t="s">
        <v>2854</v>
      </c>
      <c r="C174" s="19">
        <v>3</v>
      </c>
      <c r="D174" s="19">
        <v>0</v>
      </c>
      <c r="E174" s="19">
        <v>0</v>
      </c>
      <c r="F174" s="19">
        <v>2</v>
      </c>
      <c r="G174" s="19">
        <v>2</v>
      </c>
      <c r="H174" s="19" t="s">
        <v>794</v>
      </c>
      <c r="I174" s="19" t="s">
        <v>2424</v>
      </c>
      <c r="J174" s="19">
        <v>8</v>
      </c>
      <c r="K174" s="19">
        <v>6</v>
      </c>
      <c r="L174" s="19">
        <v>0</v>
      </c>
      <c r="M174" s="19">
        <v>14</v>
      </c>
      <c r="N174" s="19" t="s">
        <v>322</v>
      </c>
      <c r="O174" s="19" t="s">
        <v>2594</v>
      </c>
      <c r="P174" s="19" t="s">
        <v>62</v>
      </c>
      <c r="Q174" s="19" t="str">
        <f>'ENDC-NRCA_BE'!BO171</f>
        <v>N</v>
      </c>
      <c r="R174" s="19" t="str">
        <f>IF(Q174="E","Please respond in Vendor Input column for all applicable UL combinations.",IF(AND(Q174="N",'ENDC-NRCA_BE'!BK171=TRUE),IF('ENDC-NRCA_BE'!BM171=FALSE,"Check #Layers entered in Overview tab is correct.",""),""))</f>
        <v/>
      </c>
      <c r="S174" s="20" t="s">
        <v>3570</v>
      </c>
      <c r="T174" s="20" t="s">
        <v>2681</v>
      </c>
      <c r="U174" s="20" t="s">
        <v>1650</v>
      </c>
      <c r="V174" s="28"/>
    </row>
    <row r="175" spans="1:22" ht="15" x14ac:dyDescent="0.15">
      <c r="A175" s="21" t="s">
        <v>2885</v>
      </c>
      <c r="B175" s="21" t="s">
        <v>2858</v>
      </c>
      <c r="C175" s="21">
        <v>3</v>
      </c>
      <c r="D175" s="21">
        <v>0</v>
      </c>
      <c r="E175" s="21">
        <v>0</v>
      </c>
      <c r="F175" s="21">
        <v>2</v>
      </c>
      <c r="G175" s="21">
        <v>2</v>
      </c>
      <c r="H175" s="21" t="s">
        <v>797</v>
      </c>
      <c r="I175" s="21" t="s">
        <v>2424</v>
      </c>
      <c r="J175" s="21">
        <v>8</v>
      </c>
      <c r="K175" s="21">
        <v>6</v>
      </c>
      <c r="L175" s="21">
        <v>0</v>
      </c>
      <c r="M175" s="21">
        <v>14</v>
      </c>
      <c r="N175" s="21" t="s">
        <v>322</v>
      </c>
      <c r="O175" s="21" t="s">
        <v>2595</v>
      </c>
      <c r="P175" s="21" t="s">
        <v>62</v>
      </c>
      <c r="Q175" s="21" t="str">
        <f>'ENDC-NRCA_BE'!BO172</f>
        <v>N</v>
      </c>
      <c r="R175" s="21" t="str">
        <f>IF(Q175="E","Please respond in Vendor Input column for all applicable UL combinations.",IF(AND(Q175="N",'ENDC-NRCA_BE'!BK172=TRUE),IF('ENDC-NRCA_BE'!BM172=FALSE,"Check #Layers entered in Overview tab is correct.",""),""))</f>
        <v/>
      </c>
      <c r="S175" s="22" t="s">
        <v>3570</v>
      </c>
      <c r="T175" s="22" t="s">
        <v>2681</v>
      </c>
      <c r="U175" s="22" t="s">
        <v>1650</v>
      </c>
      <c r="V175" s="29"/>
    </row>
    <row r="176" spans="1:22" ht="15" x14ac:dyDescent="0.15">
      <c r="A176" s="19" t="s">
        <v>2886</v>
      </c>
      <c r="B176" s="19" t="s">
        <v>2862</v>
      </c>
      <c r="C176" s="19">
        <v>3</v>
      </c>
      <c r="D176" s="19">
        <v>0</v>
      </c>
      <c r="E176" s="19">
        <v>0</v>
      </c>
      <c r="F176" s="19">
        <v>2</v>
      </c>
      <c r="G176" s="19">
        <v>2</v>
      </c>
      <c r="H176" s="19" t="s">
        <v>800</v>
      </c>
      <c r="I176" s="19" t="s">
        <v>2424</v>
      </c>
      <c r="J176" s="19">
        <v>8</v>
      </c>
      <c r="K176" s="19">
        <v>6</v>
      </c>
      <c r="L176" s="19">
        <v>0</v>
      </c>
      <c r="M176" s="19">
        <v>14</v>
      </c>
      <c r="N176" s="19" t="s">
        <v>322</v>
      </c>
      <c r="O176" s="19" t="s">
        <v>2596</v>
      </c>
      <c r="P176" s="19" t="s">
        <v>62</v>
      </c>
      <c r="Q176" s="19" t="str">
        <f>'ENDC-NRCA_BE'!BO173</f>
        <v>N</v>
      </c>
      <c r="R176" s="19" t="str">
        <f>IF(Q176="E","Please respond in Vendor Input column for all applicable UL combinations.",IF(AND(Q176="N",'ENDC-NRCA_BE'!BK173=TRUE),IF('ENDC-NRCA_BE'!BM173=FALSE,"Check #Layers entered in Overview tab is correct.",""),""))</f>
        <v/>
      </c>
      <c r="S176" s="20" t="s">
        <v>3570</v>
      </c>
      <c r="T176" s="20" t="s">
        <v>2681</v>
      </c>
      <c r="U176" s="20" t="s">
        <v>1650</v>
      </c>
      <c r="V176" s="28"/>
    </row>
    <row r="177" spans="1:22" ht="15" x14ac:dyDescent="0.15">
      <c r="A177" s="21" t="s">
        <v>2887</v>
      </c>
      <c r="B177" s="21" t="s">
        <v>2852</v>
      </c>
      <c r="C177" s="21">
        <v>3</v>
      </c>
      <c r="D177" s="21">
        <v>0</v>
      </c>
      <c r="E177" s="21">
        <v>0</v>
      </c>
      <c r="F177" s="21">
        <v>2</v>
      </c>
      <c r="G177" s="21">
        <v>2</v>
      </c>
      <c r="H177" s="21" t="s">
        <v>791</v>
      </c>
      <c r="I177" s="21" t="s">
        <v>2458</v>
      </c>
      <c r="J177" s="21">
        <v>8</v>
      </c>
      <c r="K177" s="21">
        <v>6</v>
      </c>
      <c r="L177" s="21">
        <v>0</v>
      </c>
      <c r="M177" s="21">
        <v>14</v>
      </c>
      <c r="N177" s="21" t="s">
        <v>322</v>
      </c>
      <c r="O177" s="21" t="s">
        <v>2597</v>
      </c>
      <c r="P177" s="21" t="s">
        <v>62</v>
      </c>
      <c r="Q177" s="21" t="str">
        <f>'ENDC-NRCA_BE'!BO174</f>
        <v>N</v>
      </c>
      <c r="R177" s="21" t="str">
        <f>IF(Q177="E","Please respond in Vendor Input column for all applicable UL combinations.",IF(AND(Q177="N",'ENDC-NRCA_BE'!BK174=TRUE),IF('ENDC-NRCA_BE'!BM174=FALSE,"Check #Layers entered in Overview tab is correct.",""),""))</f>
        <v/>
      </c>
      <c r="S177" s="22" t="s">
        <v>3570</v>
      </c>
      <c r="T177" s="22" t="s">
        <v>2681</v>
      </c>
      <c r="U177" s="22" t="s">
        <v>1650</v>
      </c>
      <c r="V177" s="29"/>
    </row>
    <row r="178" spans="1:22" ht="15" x14ac:dyDescent="0.15">
      <c r="A178" s="19" t="s">
        <v>2888</v>
      </c>
      <c r="B178" s="19" t="s">
        <v>2856</v>
      </c>
      <c r="C178" s="19">
        <v>3</v>
      </c>
      <c r="D178" s="19">
        <v>0</v>
      </c>
      <c r="E178" s="19">
        <v>0</v>
      </c>
      <c r="F178" s="19">
        <v>2</v>
      </c>
      <c r="G178" s="19">
        <v>2</v>
      </c>
      <c r="H178" s="19" t="s">
        <v>794</v>
      </c>
      <c r="I178" s="19" t="s">
        <v>2458</v>
      </c>
      <c r="J178" s="19">
        <v>8</v>
      </c>
      <c r="K178" s="19">
        <v>6</v>
      </c>
      <c r="L178" s="19">
        <v>0</v>
      </c>
      <c r="M178" s="19">
        <v>14</v>
      </c>
      <c r="N178" s="19" t="s">
        <v>322</v>
      </c>
      <c r="O178" s="19" t="s">
        <v>2598</v>
      </c>
      <c r="P178" s="19" t="s">
        <v>62</v>
      </c>
      <c r="Q178" s="19" t="str">
        <f>'ENDC-NRCA_BE'!BO175</f>
        <v>N</v>
      </c>
      <c r="R178" s="19" t="str">
        <f>IF(Q178="E","Please respond in Vendor Input column for all applicable UL combinations.",IF(AND(Q178="N",'ENDC-NRCA_BE'!BK175=TRUE),IF('ENDC-NRCA_BE'!BM175=FALSE,"Check #Layers entered in Overview tab is correct.",""),""))</f>
        <v/>
      </c>
      <c r="S178" s="20" t="s">
        <v>3570</v>
      </c>
      <c r="T178" s="20" t="s">
        <v>2681</v>
      </c>
      <c r="U178" s="20" t="s">
        <v>1650</v>
      </c>
      <c r="V178" s="28"/>
    </row>
    <row r="179" spans="1:22" ht="15" x14ac:dyDescent="0.15">
      <c r="A179" s="21" t="s">
        <v>2889</v>
      </c>
      <c r="B179" s="21" t="s">
        <v>2860</v>
      </c>
      <c r="C179" s="21">
        <v>3</v>
      </c>
      <c r="D179" s="21">
        <v>0</v>
      </c>
      <c r="E179" s="21">
        <v>0</v>
      </c>
      <c r="F179" s="21">
        <v>2</v>
      </c>
      <c r="G179" s="21">
        <v>2</v>
      </c>
      <c r="H179" s="21" t="s">
        <v>797</v>
      </c>
      <c r="I179" s="21" t="s">
        <v>2458</v>
      </c>
      <c r="J179" s="21">
        <v>8</v>
      </c>
      <c r="K179" s="21">
        <v>6</v>
      </c>
      <c r="L179" s="21">
        <v>0</v>
      </c>
      <c r="M179" s="21">
        <v>14</v>
      </c>
      <c r="N179" s="21" t="s">
        <v>322</v>
      </c>
      <c r="O179" s="21" t="s">
        <v>2599</v>
      </c>
      <c r="P179" s="21" t="s">
        <v>62</v>
      </c>
      <c r="Q179" s="21" t="str">
        <f>'ENDC-NRCA_BE'!BO176</f>
        <v>N</v>
      </c>
      <c r="R179" s="21" t="str">
        <f>IF(Q179="E","Please respond in Vendor Input column for all applicable UL combinations.",IF(AND(Q179="N",'ENDC-NRCA_BE'!BK176=TRUE),IF('ENDC-NRCA_BE'!BM176=FALSE,"Check #Layers entered in Overview tab is correct.",""),""))</f>
        <v/>
      </c>
      <c r="S179" s="22" t="s">
        <v>3570</v>
      </c>
      <c r="T179" s="22" t="s">
        <v>2681</v>
      </c>
      <c r="U179" s="22" t="s">
        <v>1650</v>
      </c>
      <c r="V179" s="29"/>
    </row>
    <row r="180" spans="1:22" ht="15" x14ac:dyDescent="0.15">
      <c r="A180" s="19" t="s">
        <v>2890</v>
      </c>
      <c r="B180" s="19" t="s">
        <v>2864</v>
      </c>
      <c r="C180" s="19">
        <v>3</v>
      </c>
      <c r="D180" s="19">
        <v>0</v>
      </c>
      <c r="E180" s="19">
        <v>0</v>
      </c>
      <c r="F180" s="19">
        <v>2</v>
      </c>
      <c r="G180" s="19">
        <v>2</v>
      </c>
      <c r="H180" s="19" t="s">
        <v>800</v>
      </c>
      <c r="I180" s="19" t="s">
        <v>2458</v>
      </c>
      <c r="J180" s="19">
        <v>8</v>
      </c>
      <c r="K180" s="19">
        <v>6</v>
      </c>
      <c r="L180" s="19">
        <v>0</v>
      </c>
      <c r="M180" s="19">
        <v>14</v>
      </c>
      <c r="N180" s="19" t="s">
        <v>322</v>
      </c>
      <c r="O180" s="19" t="s">
        <v>2600</v>
      </c>
      <c r="P180" s="19" t="s">
        <v>62</v>
      </c>
      <c r="Q180" s="19" t="str">
        <f>'ENDC-NRCA_BE'!BO177</f>
        <v>N</v>
      </c>
      <c r="R180" s="19" t="str">
        <f>IF(Q180="E","Please respond in Vendor Input column for all applicable UL combinations.",IF(AND(Q180="N",'ENDC-NRCA_BE'!BK177=TRUE),IF('ENDC-NRCA_BE'!BM177=FALSE,"Check #Layers entered in Overview tab is correct.",""),""))</f>
        <v/>
      </c>
      <c r="S180" s="20" t="s">
        <v>3570</v>
      </c>
      <c r="T180" s="20" t="s">
        <v>2681</v>
      </c>
      <c r="U180" s="20" t="s">
        <v>1650</v>
      </c>
      <c r="V180" s="28"/>
    </row>
    <row r="181" spans="1:22" ht="15" x14ac:dyDescent="0.15">
      <c r="A181" s="21" t="s">
        <v>2891</v>
      </c>
      <c r="B181" s="21" t="s">
        <v>2892</v>
      </c>
      <c r="C181" s="21">
        <v>2</v>
      </c>
      <c r="D181" s="21">
        <v>0</v>
      </c>
      <c r="E181" s="21">
        <v>0</v>
      </c>
      <c r="F181" s="21">
        <v>2</v>
      </c>
      <c r="G181" s="21">
        <v>2</v>
      </c>
      <c r="H181" s="21" t="s">
        <v>833</v>
      </c>
      <c r="I181" s="21" t="s">
        <v>2467</v>
      </c>
      <c r="J181" s="21">
        <v>6</v>
      </c>
      <c r="K181" s="21">
        <v>8</v>
      </c>
      <c r="L181" s="21">
        <v>0</v>
      </c>
      <c r="M181" s="21">
        <v>14</v>
      </c>
      <c r="N181" s="21" t="s">
        <v>322</v>
      </c>
      <c r="O181" s="21" t="s">
        <v>2601</v>
      </c>
      <c r="P181" s="21" t="s">
        <v>89</v>
      </c>
      <c r="Q181" s="21" t="str">
        <f>'ENDC-NRCA_BE'!BO178</f>
        <v>N</v>
      </c>
      <c r="R181" s="21" t="str">
        <f>IF(Q181="E","Please respond in Vendor Input column for all applicable UL combinations.",IF(AND(Q181="N",'ENDC-NRCA_BE'!BK178=TRUE),IF('ENDC-NRCA_BE'!BM178=FALSE,"Check #Layers entered in Overview tab is correct.",""),""))</f>
        <v/>
      </c>
      <c r="S181" s="22" t="s">
        <v>3570</v>
      </c>
      <c r="T181" s="22" t="s">
        <v>670</v>
      </c>
      <c r="U181" s="22" t="s">
        <v>1650</v>
      </c>
      <c r="V181" s="29"/>
    </row>
    <row r="182" spans="1:22" ht="15" x14ac:dyDescent="0.15">
      <c r="A182" s="19" t="s">
        <v>2893</v>
      </c>
      <c r="B182" s="19" t="s">
        <v>2894</v>
      </c>
      <c r="C182" s="19">
        <v>2</v>
      </c>
      <c r="D182" s="19">
        <v>0</v>
      </c>
      <c r="E182" s="19">
        <v>0</v>
      </c>
      <c r="F182" s="19">
        <v>2</v>
      </c>
      <c r="G182" s="19">
        <v>2</v>
      </c>
      <c r="H182" s="19" t="s">
        <v>840</v>
      </c>
      <c r="I182" s="19" t="s">
        <v>2467</v>
      </c>
      <c r="J182" s="19">
        <v>6</v>
      </c>
      <c r="K182" s="19">
        <v>8</v>
      </c>
      <c r="L182" s="19">
        <v>0</v>
      </c>
      <c r="M182" s="19">
        <v>14</v>
      </c>
      <c r="N182" s="19" t="s">
        <v>322</v>
      </c>
      <c r="O182" s="19" t="s">
        <v>2602</v>
      </c>
      <c r="P182" s="19" t="s">
        <v>89</v>
      </c>
      <c r="Q182" s="19" t="str">
        <f>'ENDC-NRCA_BE'!BO179</f>
        <v>N</v>
      </c>
      <c r="R182" s="19" t="str">
        <f>IF(Q182="E","Please respond in Vendor Input column for all applicable UL combinations.",IF(AND(Q182="N",'ENDC-NRCA_BE'!BK179=TRUE),IF('ENDC-NRCA_BE'!BM179=FALSE,"Check #Layers entered in Overview tab is correct.",""),""))</f>
        <v/>
      </c>
      <c r="S182" s="20" t="s">
        <v>3570</v>
      </c>
      <c r="T182" s="20" t="s">
        <v>670</v>
      </c>
      <c r="U182" s="20" t="s">
        <v>1650</v>
      </c>
      <c r="V182" s="28"/>
    </row>
    <row r="183" spans="1:22" ht="15" x14ac:dyDescent="0.15">
      <c r="A183" s="21" t="s">
        <v>2895</v>
      </c>
      <c r="B183" s="21" t="s">
        <v>2879</v>
      </c>
      <c r="C183" s="21">
        <v>2</v>
      </c>
      <c r="D183" s="21">
        <v>0</v>
      </c>
      <c r="E183" s="21">
        <v>0</v>
      </c>
      <c r="F183" s="21">
        <v>2</v>
      </c>
      <c r="G183" s="21">
        <v>2</v>
      </c>
      <c r="H183" s="21" t="s">
        <v>818</v>
      </c>
      <c r="I183" s="21" t="s">
        <v>2467</v>
      </c>
      <c r="J183" s="21">
        <v>6</v>
      </c>
      <c r="K183" s="21">
        <v>8</v>
      </c>
      <c r="L183" s="21">
        <v>0</v>
      </c>
      <c r="M183" s="21">
        <v>14</v>
      </c>
      <c r="N183" s="21" t="s">
        <v>322</v>
      </c>
      <c r="O183" s="21" t="s">
        <v>2603</v>
      </c>
      <c r="P183" s="21" t="s">
        <v>89</v>
      </c>
      <c r="Q183" s="21" t="str">
        <f>'ENDC-NRCA_BE'!BO180</f>
        <v>N</v>
      </c>
      <c r="R183" s="21" t="str">
        <f>IF(Q183="E","Please respond in Vendor Input column for all applicable UL combinations.",IF(AND(Q183="N",'ENDC-NRCA_BE'!BK180=TRUE),IF('ENDC-NRCA_BE'!BM180=FALSE,"Check #Layers entered in Overview tab is correct.",""),""))</f>
        <v/>
      </c>
      <c r="S183" s="22" t="s">
        <v>3570</v>
      </c>
      <c r="T183" s="22" t="s">
        <v>670</v>
      </c>
      <c r="U183" s="22" t="s">
        <v>1650</v>
      </c>
      <c r="V183" s="29"/>
    </row>
    <row r="184" spans="1:22" ht="15" x14ac:dyDescent="0.15">
      <c r="A184" s="19" t="s">
        <v>2896</v>
      </c>
      <c r="B184" s="19" t="s">
        <v>2879</v>
      </c>
      <c r="C184" s="19">
        <v>2</v>
      </c>
      <c r="D184" s="19">
        <v>0</v>
      </c>
      <c r="E184" s="19">
        <v>0</v>
      </c>
      <c r="F184" s="19">
        <v>2</v>
      </c>
      <c r="G184" s="19">
        <v>2</v>
      </c>
      <c r="H184" s="19" t="s">
        <v>818</v>
      </c>
      <c r="I184" s="19" t="s">
        <v>2467</v>
      </c>
      <c r="J184" s="19">
        <v>6</v>
      </c>
      <c r="K184" s="19">
        <v>8</v>
      </c>
      <c r="L184" s="19">
        <v>0</v>
      </c>
      <c r="M184" s="19">
        <v>14</v>
      </c>
      <c r="N184" s="19" t="s">
        <v>322</v>
      </c>
      <c r="O184" s="19" t="s">
        <v>2604</v>
      </c>
      <c r="P184" s="19" t="s">
        <v>89</v>
      </c>
      <c r="Q184" s="19" t="str">
        <f>'ENDC-NRCA_BE'!BO181</f>
        <v>N</v>
      </c>
      <c r="R184" s="19" t="str">
        <f>IF(Q184="E","Please respond in Vendor Input column for all applicable UL combinations.",IF(AND(Q184="N",'ENDC-NRCA_BE'!BK181=TRUE),IF('ENDC-NRCA_BE'!BM181=FALSE,"Check #Layers entered in Overview tab is correct.",""),""))</f>
        <v/>
      </c>
      <c r="S184" s="20" t="s">
        <v>3570</v>
      </c>
      <c r="T184" s="20" t="s">
        <v>670</v>
      </c>
      <c r="U184" s="20" t="s">
        <v>1650</v>
      </c>
      <c r="V184" s="28"/>
    </row>
    <row r="185" spans="1:22" ht="15" x14ac:dyDescent="0.15">
      <c r="A185" s="21" t="s">
        <v>2897</v>
      </c>
      <c r="B185" s="21" t="s">
        <v>2898</v>
      </c>
      <c r="C185" s="21">
        <v>2</v>
      </c>
      <c r="D185" s="21">
        <v>0</v>
      </c>
      <c r="E185" s="21">
        <v>0</v>
      </c>
      <c r="F185" s="21">
        <v>2</v>
      </c>
      <c r="G185" s="21">
        <v>2</v>
      </c>
      <c r="H185" s="21" t="s">
        <v>818</v>
      </c>
      <c r="I185" s="21" t="s">
        <v>2424</v>
      </c>
      <c r="J185" s="21">
        <v>8</v>
      </c>
      <c r="K185" s="21">
        <v>6</v>
      </c>
      <c r="L185" s="21">
        <v>0</v>
      </c>
      <c r="M185" s="21">
        <v>14</v>
      </c>
      <c r="N185" s="21" t="s">
        <v>322</v>
      </c>
      <c r="O185" s="21" t="s">
        <v>2605</v>
      </c>
      <c r="P185" s="21" t="s">
        <v>62</v>
      </c>
      <c r="Q185" s="21" t="str">
        <f>'ENDC-NRCA_BE'!BO182</f>
        <v>N</v>
      </c>
      <c r="R185" s="21" t="str">
        <f>IF(Q185="E","Please respond in Vendor Input column for all applicable UL combinations.",IF(AND(Q185="N",'ENDC-NRCA_BE'!BK182=TRUE),IF('ENDC-NRCA_BE'!BM182=FALSE,"Check #Layers entered in Overview tab is correct.",""),""))</f>
        <v/>
      </c>
      <c r="S185" s="22" t="s">
        <v>3570</v>
      </c>
      <c r="T185" s="22" t="s">
        <v>2681</v>
      </c>
      <c r="U185" s="22" t="s">
        <v>1650</v>
      </c>
      <c r="V185" s="29"/>
    </row>
    <row r="186" spans="1:22" ht="15" x14ac:dyDescent="0.15">
      <c r="A186" s="19" t="s">
        <v>2899</v>
      </c>
      <c r="B186" s="19" t="s">
        <v>2900</v>
      </c>
      <c r="C186" s="19">
        <v>2</v>
      </c>
      <c r="D186" s="19">
        <v>0</v>
      </c>
      <c r="E186" s="19">
        <v>0</v>
      </c>
      <c r="F186" s="19">
        <v>2</v>
      </c>
      <c r="G186" s="19">
        <v>2</v>
      </c>
      <c r="H186" s="19" t="s">
        <v>821</v>
      </c>
      <c r="I186" s="19" t="s">
        <v>2424</v>
      </c>
      <c r="J186" s="19">
        <v>8</v>
      </c>
      <c r="K186" s="19">
        <v>6</v>
      </c>
      <c r="L186" s="19">
        <v>0</v>
      </c>
      <c r="M186" s="19">
        <v>14</v>
      </c>
      <c r="N186" s="19" t="s">
        <v>322</v>
      </c>
      <c r="O186" s="19" t="s">
        <v>2606</v>
      </c>
      <c r="P186" s="19" t="s">
        <v>62</v>
      </c>
      <c r="Q186" s="19" t="str">
        <f>'ENDC-NRCA_BE'!BO183</f>
        <v>N</v>
      </c>
      <c r="R186" s="19" t="str">
        <f>IF(Q186="E","Please respond in Vendor Input column for all applicable UL combinations.",IF(AND(Q186="N",'ENDC-NRCA_BE'!BK183=TRUE),IF('ENDC-NRCA_BE'!BM183=FALSE,"Check #Layers entered in Overview tab is correct.",""),""))</f>
        <v/>
      </c>
      <c r="S186" s="20" t="s">
        <v>3570</v>
      </c>
      <c r="T186" s="20" t="s">
        <v>2681</v>
      </c>
      <c r="U186" s="20" t="s">
        <v>1650</v>
      </c>
      <c r="V186" s="28"/>
    </row>
    <row r="187" spans="1:22" ht="15" x14ac:dyDescent="0.15">
      <c r="A187" s="21" t="s">
        <v>2901</v>
      </c>
      <c r="B187" s="21" t="s">
        <v>2902</v>
      </c>
      <c r="C187" s="21">
        <v>2</v>
      </c>
      <c r="D187" s="21">
        <v>0</v>
      </c>
      <c r="E187" s="21">
        <v>0</v>
      </c>
      <c r="F187" s="21">
        <v>2</v>
      </c>
      <c r="G187" s="21">
        <v>2</v>
      </c>
      <c r="H187" s="21" t="s">
        <v>824</v>
      </c>
      <c r="I187" s="21" t="s">
        <v>2424</v>
      </c>
      <c r="J187" s="21">
        <v>8</v>
      </c>
      <c r="K187" s="21">
        <v>6</v>
      </c>
      <c r="L187" s="21">
        <v>0</v>
      </c>
      <c r="M187" s="21">
        <v>14</v>
      </c>
      <c r="N187" s="21" t="s">
        <v>322</v>
      </c>
      <c r="O187" s="21" t="s">
        <v>2607</v>
      </c>
      <c r="P187" s="21" t="s">
        <v>62</v>
      </c>
      <c r="Q187" s="21" t="str">
        <f>'ENDC-NRCA_BE'!BO184</f>
        <v>N</v>
      </c>
      <c r="R187" s="21" t="str">
        <f>IF(Q187="E","Please respond in Vendor Input column for all applicable UL combinations.",IF(AND(Q187="N",'ENDC-NRCA_BE'!BK184=TRUE),IF('ENDC-NRCA_BE'!BM184=FALSE,"Check #Layers entered in Overview tab is correct.",""),""))</f>
        <v/>
      </c>
      <c r="S187" s="22" t="s">
        <v>3570</v>
      </c>
      <c r="T187" s="22" t="s">
        <v>2681</v>
      </c>
      <c r="U187" s="22" t="s">
        <v>1650</v>
      </c>
      <c r="V187" s="29"/>
    </row>
    <row r="188" spans="1:22" ht="15" x14ac:dyDescent="0.15">
      <c r="A188" s="19" t="s">
        <v>2903</v>
      </c>
      <c r="B188" s="19" t="s">
        <v>2904</v>
      </c>
      <c r="C188" s="19">
        <v>2</v>
      </c>
      <c r="D188" s="19">
        <v>0</v>
      </c>
      <c r="E188" s="19">
        <v>0</v>
      </c>
      <c r="F188" s="19">
        <v>2</v>
      </c>
      <c r="G188" s="19">
        <v>2</v>
      </c>
      <c r="H188" s="19" t="s">
        <v>818</v>
      </c>
      <c r="I188" s="19" t="s">
        <v>2458</v>
      </c>
      <c r="J188" s="19">
        <v>8</v>
      </c>
      <c r="K188" s="19">
        <v>6</v>
      </c>
      <c r="L188" s="19">
        <v>0</v>
      </c>
      <c r="M188" s="19">
        <v>14</v>
      </c>
      <c r="N188" s="19" t="s">
        <v>322</v>
      </c>
      <c r="O188" s="19" t="s">
        <v>2608</v>
      </c>
      <c r="P188" s="19" t="s">
        <v>62</v>
      </c>
      <c r="Q188" s="19" t="str">
        <f>'ENDC-NRCA_BE'!BO185</f>
        <v>N</v>
      </c>
      <c r="R188" s="19" t="str">
        <f>IF(Q188="E","Please respond in Vendor Input column for all applicable UL combinations.",IF(AND(Q188="N",'ENDC-NRCA_BE'!BK185=TRUE),IF('ENDC-NRCA_BE'!BM185=FALSE,"Check #Layers entered in Overview tab is correct.",""),""))</f>
        <v/>
      </c>
      <c r="S188" s="20" t="s">
        <v>3570</v>
      </c>
      <c r="T188" s="20" t="s">
        <v>2681</v>
      </c>
      <c r="U188" s="20" t="s">
        <v>1650</v>
      </c>
      <c r="V188" s="28"/>
    </row>
    <row r="189" spans="1:22" ht="15" x14ac:dyDescent="0.15">
      <c r="A189" s="21" t="s">
        <v>2905</v>
      </c>
      <c r="B189" s="21" t="s">
        <v>2906</v>
      </c>
      <c r="C189" s="21">
        <v>2</v>
      </c>
      <c r="D189" s="21">
        <v>0</v>
      </c>
      <c r="E189" s="21">
        <v>0</v>
      </c>
      <c r="F189" s="21">
        <v>2</v>
      </c>
      <c r="G189" s="21">
        <v>2</v>
      </c>
      <c r="H189" s="21" t="s">
        <v>821</v>
      </c>
      <c r="I189" s="21" t="s">
        <v>2458</v>
      </c>
      <c r="J189" s="21">
        <v>8</v>
      </c>
      <c r="K189" s="21">
        <v>6</v>
      </c>
      <c r="L189" s="21">
        <v>0</v>
      </c>
      <c r="M189" s="21">
        <v>14</v>
      </c>
      <c r="N189" s="21" t="s">
        <v>322</v>
      </c>
      <c r="O189" s="21" t="s">
        <v>2609</v>
      </c>
      <c r="P189" s="21" t="s">
        <v>62</v>
      </c>
      <c r="Q189" s="21" t="str">
        <f>'ENDC-NRCA_BE'!BO186</f>
        <v>N</v>
      </c>
      <c r="R189" s="21" t="str">
        <f>IF(Q189="E","Please respond in Vendor Input column for all applicable UL combinations.",IF(AND(Q189="N",'ENDC-NRCA_BE'!BK186=TRUE),IF('ENDC-NRCA_BE'!BM186=FALSE,"Check #Layers entered in Overview tab is correct.",""),""))</f>
        <v/>
      </c>
      <c r="S189" s="22" t="s">
        <v>3570</v>
      </c>
      <c r="T189" s="22" t="s">
        <v>2681</v>
      </c>
      <c r="U189" s="22" t="s">
        <v>1650</v>
      </c>
      <c r="V189" s="29"/>
    </row>
    <row r="190" spans="1:22" ht="15" x14ac:dyDescent="0.15">
      <c r="A190" s="19" t="s">
        <v>2907</v>
      </c>
      <c r="B190" s="19" t="s">
        <v>2908</v>
      </c>
      <c r="C190" s="19">
        <v>2</v>
      </c>
      <c r="D190" s="19">
        <v>0</v>
      </c>
      <c r="E190" s="19">
        <v>0</v>
      </c>
      <c r="F190" s="19">
        <v>2</v>
      </c>
      <c r="G190" s="19">
        <v>2</v>
      </c>
      <c r="H190" s="19" t="s">
        <v>824</v>
      </c>
      <c r="I190" s="19" t="s">
        <v>2458</v>
      </c>
      <c r="J190" s="19">
        <v>8</v>
      </c>
      <c r="K190" s="19">
        <v>6</v>
      </c>
      <c r="L190" s="19">
        <v>0</v>
      </c>
      <c r="M190" s="19">
        <v>14</v>
      </c>
      <c r="N190" s="19" t="s">
        <v>322</v>
      </c>
      <c r="O190" s="19" t="s">
        <v>2610</v>
      </c>
      <c r="P190" s="19" t="s">
        <v>62</v>
      </c>
      <c r="Q190" s="19" t="str">
        <f>'ENDC-NRCA_BE'!BO187</f>
        <v>N</v>
      </c>
      <c r="R190" s="19" t="str">
        <f>IF(Q190="E","Please respond in Vendor Input column for all applicable UL combinations.",IF(AND(Q190="N",'ENDC-NRCA_BE'!BK187=TRUE),IF('ENDC-NRCA_BE'!BM187=FALSE,"Check #Layers entered in Overview tab is correct.",""),""))</f>
        <v/>
      </c>
      <c r="S190" s="20" t="s">
        <v>3570</v>
      </c>
      <c r="T190" s="20" t="s">
        <v>2681</v>
      </c>
      <c r="U190" s="20" t="s">
        <v>1650</v>
      </c>
      <c r="V190" s="28"/>
    </row>
    <row r="191" spans="1:22" ht="15" x14ac:dyDescent="0.15">
      <c r="A191" s="21" t="s">
        <v>2909</v>
      </c>
      <c r="B191" s="21" t="s">
        <v>2850</v>
      </c>
      <c r="C191" s="21">
        <v>3</v>
      </c>
      <c r="D191" s="21">
        <v>0</v>
      </c>
      <c r="E191" s="21">
        <v>0</v>
      </c>
      <c r="F191" s="21">
        <v>2</v>
      </c>
      <c r="G191" s="21">
        <v>2</v>
      </c>
      <c r="H191" s="21" t="s">
        <v>791</v>
      </c>
      <c r="I191" s="21" t="s">
        <v>2424</v>
      </c>
      <c r="J191" s="21">
        <v>6</v>
      </c>
      <c r="K191" s="21">
        <v>6</v>
      </c>
      <c r="L191" s="21">
        <v>0</v>
      </c>
      <c r="M191" s="21">
        <v>12</v>
      </c>
      <c r="N191" s="21" t="s">
        <v>322</v>
      </c>
      <c r="O191" s="21" t="s">
        <v>2611</v>
      </c>
      <c r="P191" s="21" t="s">
        <v>62</v>
      </c>
      <c r="Q191" s="21" t="str">
        <f>'ENDC-NRCA_BE'!BO188</f>
        <v>N</v>
      </c>
      <c r="R191" s="21" t="str">
        <f>IF(Q191="E","Please respond in Vendor Input column for all applicable UL combinations.",IF(AND(Q191="N",'ENDC-NRCA_BE'!BK188=TRUE),IF('ENDC-NRCA_BE'!BM188=FALSE,"Check #Layers entered in Overview tab is correct.",""),""))</f>
        <v/>
      </c>
      <c r="S191" s="22" t="s">
        <v>3570</v>
      </c>
      <c r="T191" s="22" t="s">
        <v>2681</v>
      </c>
      <c r="U191" s="22" t="s">
        <v>1650</v>
      </c>
      <c r="V191" s="29"/>
    </row>
    <row r="192" spans="1:22" ht="15" x14ac:dyDescent="0.15">
      <c r="A192" s="19" t="s">
        <v>2910</v>
      </c>
      <c r="B192" s="19" t="s">
        <v>2854</v>
      </c>
      <c r="C192" s="19">
        <v>3</v>
      </c>
      <c r="D192" s="19">
        <v>0</v>
      </c>
      <c r="E192" s="19">
        <v>0</v>
      </c>
      <c r="F192" s="19">
        <v>2</v>
      </c>
      <c r="G192" s="19">
        <v>2</v>
      </c>
      <c r="H192" s="19" t="s">
        <v>794</v>
      </c>
      <c r="I192" s="19" t="s">
        <v>2424</v>
      </c>
      <c r="J192" s="19">
        <v>6</v>
      </c>
      <c r="K192" s="19">
        <v>6</v>
      </c>
      <c r="L192" s="19">
        <v>0</v>
      </c>
      <c r="M192" s="19">
        <v>12</v>
      </c>
      <c r="N192" s="19" t="s">
        <v>322</v>
      </c>
      <c r="O192" s="19" t="s">
        <v>2612</v>
      </c>
      <c r="P192" s="19" t="s">
        <v>62</v>
      </c>
      <c r="Q192" s="19" t="str">
        <f>'ENDC-NRCA_BE'!BO189</f>
        <v>N</v>
      </c>
      <c r="R192" s="19" t="str">
        <f>IF(Q192="E","Please respond in Vendor Input column for all applicable UL combinations.",IF(AND(Q192="N",'ENDC-NRCA_BE'!BK189=TRUE),IF('ENDC-NRCA_BE'!BM189=FALSE,"Check #Layers entered in Overview tab is correct.",""),""))</f>
        <v/>
      </c>
      <c r="S192" s="20" t="s">
        <v>3570</v>
      </c>
      <c r="T192" s="20" t="s">
        <v>2681</v>
      </c>
      <c r="U192" s="20" t="s">
        <v>1650</v>
      </c>
      <c r="V192" s="28"/>
    </row>
    <row r="193" spans="1:22" ht="15" x14ac:dyDescent="0.15">
      <c r="A193" s="21" t="s">
        <v>2911</v>
      </c>
      <c r="B193" s="21" t="s">
        <v>2858</v>
      </c>
      <c r="C193" s="21">
        <v>3</v>
      </c>
      <c r="D193" s="21">
        <v>0</v>
      </c>
      <c r="E193" s="21">
        <v>0</v>
      </c>
      <c r="F193" s="21">
        <v>2</v>
      </c>
      <c r="G193" s="21">
        <v>2</v>
      </c>
      <c r="H193" s="21" t="s">
        <v>797</v>
      </c>
      <c r="I193" s="21" t="s">
        <v>2424</v>
      </c>
      <c r="J193" s="21">
        <v>6</v>
      </c>
      <c r="K193" s="21">
        <v>6</v>
      </c>
      <c r="L193" s="21">
        <v>0</v>
      </c>
      <c r="M193" s="21">
        <v>12</v>
      </c>
      <c r="N193" s="21" t="s">
        <v>322</v>
      </c>
      <c r="O193" s="21" t="s">
        <v>2613</v>
      </c>
      <c r="P193" s="21" t="s">
        <v>62</v>
      </c>
      <c r="Q193" s="21" t="str">
        <f>'ENDC-NRCA_BE'!BO190</f>
        <v>N</v>
      </c>
      <c r="R193" s="21" t="str">
        <f>IF(Q193="E","Please respond in Vendor Input column for all applicable UL combinations.",IF(AND(Q193="N",'ENDC-NRCA_BE'!BK190=TRUE),IF('ENDC-NRCA_BE'!BM190=FALSE,"Check #Layers entered in Overview tab is correct.",""),""))</f>
        <v/>
      </c>
      <c r="S193" s="22" t="s">
        <v>3570</v>
      </c>
      <c r="T193" s="22" t="s">
        <v>2681</v>
      </c>
      <c r="U193" s="22" t="s">
        <v>1650</v>
      </c>
      <c r="V193" s="29"/>
    </row>
    <row r="194" spans="1:22" ht="15" x14ac:dyDescent="0.15">
      <c r="A194" s="19" t="s">
        <v>2912</v>
      </c>
      <c r="B194" s="19" t="s">
        <v>2862</v>
      </c>
      <c r="C194" s="19">
        <v>3</v>
      </c>
      <c r="D194" s="19">
        <v>0</v>
      </c>
      <c r="E194" s="19">
        <v>0</v>
      </c>
      <c r="F194" s="19">
        <v>2</v>
      </c>
      <c r="G194" s="19">
        <v>2</v>
      </c>
      <c r="H194" s="19" t="s">
        <v>800</v>
      </c>
      <c r="I194" s="19" t="s">
        <v>2424</v>
      </c>
      <c r="J194" s="19">
        <v>6</v>
      </c>
      <c r="K194" s="19">
        <v>6</v>
      </c>
      <c r="L194" s="19">
        <v>0</v>
      </c>
      <c r="M194" s="19">
        <v>12</v>
      </c>
      <c r="N194" s="19" t="s">
        <v>322</v>
      </c>
      <c r="O194" s="19" t="s">
        <v>2614</v>
      </c>
      <c r="P194" s="19" t="s">
        <v>62</v>
      </c>
      <c r="Q194" s="19" t="str">
        <f>'ENDC-NRCA_BE'!BO191</f>
        <v>N</v>
      </c>
      <c r="R194" s="19" t="str">
        <f>IF(Q194="E","Please respond in Vendor Input column for all applicable UL combinations.",IF(AND(Q194="N",'ENDC-NRCA_BE'!BK191=TRUE),IF('ENDC-NRCA_BE'!BM191=FALSE,"Check #Layers entered in Overview tab is correct.",""),""))</f>
        <v/>
      </c>
      <c r="S194" s="20" t="s">
        <v>3570</v>
      </c>
      <c r="T194" s="20" t="s">
        <v>2681</v>
      </c>
      <c r="U194" s="20" t="s">
        <v>1650</v>
      </c>
      <c r="V194" s="28"/>
    </row>
    <row r="195" spans="1:22" ht="15" x14ac:dyDescent="0.15">
      <c r="A195" s="21" t="s">
        <v>2913</v>
      </c>
      <c r="B195" s="21" t="s">
        <v>2852</v>
      </c>
      <c r="C195" s="21">
        <v>3</v>
      </c>
      <c r="D195" s="21">
        <v>0</v>
      </c>
      <c r="E195" s="21">
        <v>0</v>
      </c>
      <c r="F195" s="21">
        <v>2</v>
      </c>
      <c r="G195" s="21">
        <v>2</v>
      </c>
      <c r="H195" s="21" t="s">
        <v>791</v>
      </c>
      <c r="I195" s="21" t="s">
        <v>2458</v>
      </c>
      <c r="J195" s="21">
        <v>6</v>
      </c>
      <c r="K195" s="21">
        <v>6</v>
      </c>
      <c r="L195" s="21">
        <v>0</v>
      </c>
      <c r="M195" s="21">
        <v>12</v>
      </c>
      <c r="N195" s="21" t="s">
        <v>322</v>
      </c>
      <c r="O195" s="21" t="s">
        <v>2615</v>
      </c>
      <c r="P195" s="21" t="s">
        <v>62</v>
      </c>
      <c r="Q195" s="21" t="str">
        <f>'ENDC-NRCA_BE'!BO192</f>
        <v>N</v>
      </c>
      <c r="R195" s="21" t="str">
        <f>IF(Q195="E","Please respond in Vendor Input column for all applicable UL combinations.",IF(AND(Q195="N",'ENDC-NRCA_BE'!BK192=TRUE),IF('ENDC-NRCA_BE'!BM192=FALSE,"Check #Layers entered in Overview tab is correct.",""),""))</f>
        <v/>
      </c>
      <c r="S195" s="22" t="s">
        <v>3570</v>
      </c>
      <c r="T195" s="22" t="s">
        <v>2681</v>
      </c>
      <c r="U195" s="22" t="s">
        <v>1650</v>
      </c>
      <c r="V195" s="29"/>
    </row>
    <row r="196" spans="1:22" ht="15" x14ac:dyDescent="0.15">
      <c r="A196" s="19" t="s">
        <v>2914</v>
      </c>
      <c r="B196" s="19" t="s">
        <v>2856</v>
      </c>
      <c r="C196" s="19">
        <v>3</v>
      </c>
      <c r="D196" s="19">
        <v>0</v>
      </c>
      <c r="E196" s="19">
        <v>0</v>
      </c>
      <c r="F196" s="19">
        <v>2</v>
      </c>
      <c r="G196" s="19">
        <v>2</v>
      </c>
      <c r="H196" s="19" t="s">
        <v>794</v>
      </c>
      <c r="I196" s="19" t="s">
        <v>2458</v>
      </c>
      <c r="J196" s="19">
        <v>6</v>
      </c>
      <c r="K196" s="19">
        <v>6</v>
      </c>
      <c r="L196" s="19">
        <v>0</v>
      </c>
      <c r="M196" s="19">
        <v>12</v>
      </c>
      <c r="N196" s="19" t="s">
        <v>322</v>
      </c>
      <c r="O196" s="19" t="s">
        <v>2616</v>
      </c>
      <c r="P196" s="19" t="s">
        <v>62</v>
      </c>
      <c r="Q196" s="19" t="str">
        <f>'ENDC-NRCA_BE'!BO193</f>
        <v>N</v>
      </c>
      <c r="R196" s="19" t="str">
        <f>IF(Q196="E","Please respond in Vendor Input column for all applicable UL combinations.",IF(AND(Q196="N",'ENDC-NRCA_BE'!BK193=TRUE),IF('ENDC-NRCA_BE'!BM193=FALSE,"Check #Layers entered in Overview tab is correct.",""),""))</f>
        <v/>
      </c>
      <c r="S196" s="20" t="s">
        <v>3570</v>
      </c>
      <c r="T196" s="20" t="s">
        <v>2681</v>
      </c>
      <c r="U196" s="20" t="s">
        <v>1650</v>
      </c>
      <c r="V196" s="28"/>
    </row>
    <row r="197" spans="1:22" ht="15" x14ac:dyDescent="0.15">
      <c r="A197" s="21" t="s">
        <v>2915</v>
      </c>
      <c r="B197" s="21" t="s">
        <v>2860</v>
      </c>
      <c r="C197" s="21">
        <v>3</v>
      </c>
      <c r="D197" s="21">
        <v>0</v>
      </c>
      <c r="E197" s="21">
        <v>0</v>
      </c>
      <c r="F197" s="21">
        <v>2</v>
      </c>
      <c r="G197" s="21">
        <v>2</v>
      </c>
      <c r="H197" s="21" t="s">
        <v>797</v>
      </c>
      <c r="I197" s="21" t="s">
        <v>2458</v>
      </c>
      <c r="J197" s="21">
        <v>6</v>
      </c>
      <c r="K197" s="21">
        <v>6</v>
      </c>
      <c r="L197" s="21">
        <v>0</v>
      </c>
      <c r="M197" s="21">
        <v>12</v>
      </c>
      <c r="N197" s="21" t="s">
        <v>322</v>
      </c>
      <c r="O197" s="21" t="s">
        <v>2617</v>
      </c>
      <c r="P197" s="21" t="s">
        <v>62</v>
      </c>
      <c r="Q197" s="21" t="str">
        <f>'ENDC-NRCA_BE'!BO194</f>
        <v>N</v>
      </c>
      <c r="R197" s="21" t="str">
        <f>IF(Q197="E","Please respond in Vendor Input column for all applicable UL combinations.",IF(AND(Q197="N",'ENDC-NRCA_BE'!BK194=TRUE),IF('ENDC-NRCA_BE'!BM194=FALSE,"Check #Layers entered in Overview tab is correct.",""),""))</f>
        <v/>
      </c>
      <c r="S197" s="22" t="s">
        <v>3570</v>
      </c>
      <c r="T197" s="22" t="s">
        <v>2681</v>
      </c>
      <c r="U197" s="22" t="s">
        <v>1650</v>
      </c>
      <c r="V197" s="29"/>
    </row>
    <row r="198" spans="1:22" ht="15" x14ac:dyDescent="0.15">
      <c r="A198" s="19" t="s">
        <v>2916</v>
      </c>
      <c r="B198" s="19" t="s">
        <v>2864</v>
      </c>
      <c r="C198" s="19">
        <v>3</v>
      </c>
      <c r="D198" s="19">
        <v>0</v>
      </c>
      <c r="E198" s="19">
        <v>0</v>
      </c>
      <c r="F198" s="19">
        <v>2</v>
      </c>
      <c r="G198" s="19">
        <v>2</v>
      </c>
      <c r="H198" s="19" t="s">
        <v>800</v>
      </c>
      <c r="I198" s="19" t="s">
        <v>2458</v>
      </c>
      <c r="J198" s="19">
        <v>6</v>
      </c>
      <c r="K198" s="19">
        <v>6</v>
      </c>
      <c r="L198" s="19">
        <v>0</v>
      </c>
      <c r="M198" s="19">
        <v>12</v>
      </c>
      <c r="N198" s="19" t="s">
        <v>322</v>
      </c>
      <c r="O198" s="19" t="s">
        <v>2618</v>
      </c>
      <c r="P198" s="19" t="s">
        <v>62</v>
      </c>
      <c r="Q198" s="19" t="str">
        <f>'ENDC-NRCA_BE'!BO195</f>
        <v>N</v>
      </c>
      <c r="R198" s="19" t="str">
        <f>IF(Q198="E","Please respond in Vendor Input column for all applicable UL combinations.",IF(AND(Q198="N",'ENDC-NRCA_BE'!BK195=TRUE),IF('ENDC-NRCA_BE'!BM195=FALSE,"Check #Layers entered in Overview tab is correct.",""),""))</f>
        <v/>
      </c>
      <c r="S198" s="20" t="s">
        <v>3570</v>
      </c>
      <c r="T198" s="20" t="s">
        <v>2681</v>
      </c>
      <c r="U198" s="20" t="s">
        <v>1650</v>
      </c>
      <c r="V198" s="28"/>
    </row>
    <row r="199" spans="1:22" ht="15" x14ac:dyDescent="0.15">
      <c r="A199" s="21" t="s">
        <v>2917</v>
      </c>
      <c r="B199" s="21" t="s">
        <v>2867</v>
      </c>
      <c r="C199" s="21">
        <v>3</v>
      </c>
      <c r="D199" s="21">
        <v>0</v>
      </c>
      <c r="E199" s="21">
        <v>0</v>
      </c>
      <c r="F199" s="21">
        <v>2</v>
      </c>
      <c r="G199" s="21">
        <v>2</v>
      </c>
      <c r="H199" s="21" t="s">
        <v>805</v>
      </c>
      <c r="I199" s="21" t="s">
        <v>2424</v>
      </c>
      <c r="J199" s="21">
        <v>6</v>
      </c>
      <c r="K199" s="21">
        <v>6</v>
      </c>
      <c r="L199" s="21">
        <v>0</v>
      </c>
      <c r="M199" s="21">
        <v>12</v>
      </c>
      <c r="N199" s="21" t="s">
        <v>322</v>
      </c>
      <c r="O199" s="21" t="s">
        <v>2619</v>
      </c>
      <c r="P199" s="21" t="s">
        <v>66</v>
      </c>
      <c r="Q199" s="21" t="str">
        <f>'ENDC-NRCA_BE'!BO196</f>
        <v>N</v>
      </c>
      <c r="R199" s="21" t="str">
        <f>IF(Q199="E","Please respond in Vendor Input column for all applicable UL combinations.",IF(AND(Q199="N",'ENDC-NRCA_BE'!BK196=TRUE),IF('ENDC-NRCA_BE'!BM196=FALSE,"Check #Layers entered in Overview tab is correct.",""),""))</f>
        <v/>
      </c>
      <c r="S199" s="22" t="s">
        <v>3570</v>
      </c>
      <c r="T199" s="22" t="s">
        <v>2681</v>
      </c>
      <c r="U199" s="22" t="s">
        <v>1650</v>
      </c>
      <c r="V199" s="29"/>
    </row>
    <row r="200" spans="1:22" ht="15" x14ac:dyDescent="0.15">
      <c r="A200" s="19" t="s">
        <v>2918</v>
      </c>
      <c r="B200" s="19" t="s">
        <v>2869</v>
      </c>
      <c r="C200" s="19">
        <v>3</v>
      </c>
      <c r="D200" s="19">
        <v>0</v>
      </c>
      <c r="E200" s="19">
        <v>0</v>
      </c>
      <c r="F200" s="19">
        <v>2</v>
      </c>
      <c r="G200" s="19">
        <v>2</v>
      </c>
      <c r="H200" s="19" t="s">
        <v>808</v>
      </c>
      <c r="I200" s="19" t="s">
        <v>2424</v>
      </c>
      <c r="J200" s="19">
        <v>6</v>
      </c>
      <c r="K200" s="19">
        <v>6</v>
      </c>
      <c r="L200" s="19">
        <v>0</v>
      </c>
      <c r="M200" s="19">
        <v>12</v>
      </c>
      <c r="N200" s="19" t="s">
        <v>322</v>
      </c>
      <c r="O200" s="19" t="s">
        <v>2620</v>
      </c>
      <c r="P200" s="19" t="s">
        <v>66</v>
      </c>
      <c r="Q200" s="19" t="str">
        <f>'ENDC-NRCA_BE'!BO197</f>
        <v>N</v>
      </c>
      <c r="R200" s="19" t="str">
        <f>IF(Q200="E","Please respond in Vendor Input column for all applicable UL combinations.",IF(AND(Q200="N",'ENDC-NRCA_BE'!BK197=TRUE),IF('ENDC-NRCA_BE'!BM197=FALSE,"Check #Layers entered in Overview tab is correct.",""),""))</f>
        <v/>
      </c>
      <c r="S200" s="20" t="s">
        <v>3570</v>
      </c>
      <c r="T200" s="20" t="s">
        <v>2681</v>
      </c>
      <c r="U200" s="20" t="s">
        <v>1650</v>
      </c>
      <c r="V200" s="28"/>
    </row>
    <row r="201" spans="1:22" ht="15" x14ac:dyDescent="0.15">
      <c r="A201" s="21" t="s">
        <v>2919</v>
      </c>
      <c r="B201" s="21" t="s">
        <v>2879</v>
      </c>
      <c r="C201" s="21">
        <v>2</v>
      </c>
      <c r="D201" s="21">
        <v>0</v>
      </c>
      <c r="E201" s="21">
        <v>0</v>
      </c>
      <c r="F201" s="21">
        <v>2</v>
      </c>
      <c r="G201" s="21">
        <v>2</v>
      </c>
      <c r="H201" s="21" t="s">
        <v>818</v>
      </c>
      <c r="I201" s="21" t="s">
        <v>2467</v>
      </c>
      <c r="J201" s="21">
        <v>4</v>
      </c>
      <c r="K201" s="21">
        <v>8</v>
      </c>
      <c r="L201" s="21">
        <v>0</v>
      </c>
      <c r="M201" s="21">
        <v>12</v>
      </c>
      <c r="N201" s="21" t="s">
        <v>322</v>
      </c>
      <c r="O201" s="21" t="s">
        <v>2621</v>
      </c>
      <c r="P201" s="21" t="s">
        <v>89</v>
      </c>
      <c r="Q201" s="21" t="str">
        <f>'ENDC-NRCA_BE'!BO198</f>
        <v>N</v>
      </c>
      <c r="R201" s="21" t="str">
        <f>IF(Q201="E","Please respond in Vendor Input column for all applicable UL combinations.",IF(AND(Q201="N",'ENDC-NRCA_BE'!BK198=TRUE),IF('ENDC-NRCA_BE'!BM198=FALSE,"Check #Layers entered in Overview tab is correct.",""),""))</f>
        <v/>
      </c>
      <c r="S201" s="22" t="s">
        <v>3570</v>
      </c>
      <c r="T201" s="22" t="s">
        <v>670</v>
      </c>
      <c r="U201" s="22" t="s">
        <v>1650</v>
      </c>
      <c r="V201" s="29"/>
    </row>
    <row r="202" spans="1:22" ht="15" x14ac:dyDescent="0.15">
      <c r="A202" s="19" t="s">
        <v>2920</v>
      </c>
      <c r="B202" s="19" t="s">
        <v>2892</v>
      </c>
      <c r="C202" s="19">
        <v>2</v>
      </c>
      <c r="D202" s="19">
        <v>0</v>
      </c>
      <c r="E202" s="19">
        <v>0</v>
      </c>
      <c r="F202" s="19">
        <v>2</v>
      </c>
      <c r="G202" s="19">
        <v>2</v>
      </c>
      <c r="H202" s="19" t="s">
        <v>833</v>
      </c>
      <c r="I202" s="19" t="s">
        <v>2467</v>
      </c>
      <c r="J202" s="19">
        <v>4</v>
      </c>
      <c r="K202" s="19">
        <v>8</v>
      </c>
      <c r="L202" s="19">
        <v>0</v>
      </c>
      <c r="M202" s="19">
        <v>12</v>
      </c>
      <c r="N202" s="19" t="s">
        <v>322</v>
      </c>
      <c r="O202" s="19" t="s">
        <v>2622</v>
      </c>
      <c r="P202" s="19" t="s">
        <v>89</v>
      </c>
      <c r="Q202" s="19" t="str">
        <f>'ENDC-NRCA_BE'!BO199</f>
        <v>N</v>
      </c>
      <c r="R202" s="19" t="str">
        <f>IF(Q202="E","Please respond in Vendor Input column for all applicable UL combinations.",IF(AND(Q202="N",'ENDC-NRCA_BE'!BK199=TRUE),IF('ENDC-NRCA_BE'!BM199=FALSE,"Check #Layers entered in Overview tab is correct.",""),""))</f>
        <v/>
      </c>
      <c r="S202" s="20" t="s">
        <v>3570</v>
      </c>
      <c r="T202" s="20" t="s">
        <v>670</v>
      </c>
      <c r="U202" s="20" t="s">
        <v>1650</v>
      </c>
      <c r="V202" s="28"/>
    </row>
    <row r="203" spans="1:22" ht="15" x14ac:dyDescent="0.15">
      <c r="A203" s="21" t="s">
        <v>2921</v>
      </c>
      <c r="B203" s="21" t="s">
        <v>2894</v>
      </c>
      <c r="C203" s="21">
        <v>2</v>
      </c>
      <c r="D203" s="21">
        <v>0</v>
      </c>
      <c r="E203" s="21">
        <v>0</v>
      </c>
      <c r="F203" s="21">
        <v>2</v>
      </c>
      <c r="G203" s="21">
        <v>2</v>
      </c>
      <c r="H203" s="21" t="s">
        <v>840</v>
      </c>
      <c r="I203" s="21" t="s">
        <v>2467</v>
      </c>
      <c r="J203" s="21">
        <v>4</v>
      </c>
      <c r="K203" s="21">
        <v>8</v>
      </c>
      <c r="L203" s="21">
        <v>0</v>
      </c>
      <c r="M203" s="21">
        <v>12</v>
      </c>
      <c r="N203" s="21" t="s">
        <v>322</v>
      </c>
      <c r="O203" s="21" t="s">
        <v>2623</v>
      </c>
      <c r="P203" s="21" t="s">
        <v>89</v>
      </c>
      <c r="Q203" s="21" t="str">
        <f>'ENDC-NRCA_BE'!BO200</f>
        <v>N</v>
      </c>
      <c r="R203" s="21" t="str">
        <f>IF(Q203="E","Please respond in Vendor Input column for all applicable UL combinations.",IF(AND(Q203="N",'ENDC-NRCA_BE'!BK200=TRUE),IF('ENDC-NRCA_BE'!BM200=FALSE,"Check #Layers entered in Overview tab is correct.",""),""))</f>
        <v/>
      </c>
      <c r="S203" s="22" t="s">
        <v>3570</v>
      </c>
      <c r="T203" s="22" t="s">
        <v>670</v>
      </c>
      <c r="U203" s="22" t="s">
        <v>1650</v>
      </c>
      <c r="V203" s="29"/>
    </row>
    <row r="204" spans="1:22" ht="15" x14ac:dyDescent="0.15">
      <c r="A204" s="19" t="s">
        <v>2922</v>
      </c>
      <c r="B204" s="19" t="s">
        <v>2923</v>
      </c>
      <c r="C204" s="19">
        <v>2</v>
      </c>
      <c r="D204" s="19">
        <v>0</v>
      </c>
      <c r="E204" s="19">
        <v>0</v>
      </c>
      <c r="F204" s="19">
        <v>2</v>
      </c>
      <c r="G204" s="19">
        <v>2</v>
      </c>
      <c r="H204" s="19" t="s">
        <v>833</v>
      </c>
      <c r="I204" s="19" t="s">
        <v>2424</v>
      </c>
      <c r="J204" s="19">
        <v>6</v>
      </c>
      <c r="K204" s="19">
        <v>6</v>
      </c>
      <c r="L204" s="19">
        <v>0</v>
      </c>
      <c r="M204" s="19">
        <v>12</v>
      </c>
      <c r="N204" s="19" t="s">
        <v>322</v>
      </c>
      <c r="O204" s="19" t="s">
        <v>2624</v>
      </c>
      <c r="P204" s="19" t="s">
        <v>66</v>
      </c>
      <c r="Q204" s="19" t="str">
        <f>'ENDC-NRCA_BE'!BO201</f>
        <v>N</v>
      </c>
      <c r="R204" s="19" t="str">
        <f>IF(Q204="E","Please respond in Vendor Input column for all applicable UL combinations.",IF(AND(Q204="N",'ENDC-NRCA_BE'!BK201=TRUE),IF('ENDC-NRCA_BE'!BM201=FALSE,"Check #Layers entered in Overview tab is correct.",""),""))</f>
        <v/>
      </c>
      <c r="S204" s="20" t="s">
        <v>3570</v>
      </c>
      <c r="T204" s="20" t="s">
        <v>2681</v>
      </c>
      <c r="U204" s="20" t="s">
        <v>1650</v>
      </c>
      <c r="V204" s="28"/>
    </row>
    <row r="205" spans="1:22" ht="15" x14ac:dyDescent="0.15">
      <c r="A205" s="21" t="s">
        <v>2924</v>
      </c>
      <c r="B205" s="21" t="s">
        <v>2925</v>
      </c>
      <c r="C205" s="21">
        <v>2</v>
      </c>
      <c r="D205" s="21">
        <v>0</v>
      </c>
      <c r="E205" s="21">
        <v>0</v>
      </c>
      <c r="F205" s="21">
        <v>2</v>
      </c>
      <c r="G205" s="21">
        <v>2</v>
      </c>
      <c r="H205" s="21" t="s">
        <v>840</v>
      </c>
      <c r="I205" s="21" t="s">
        <v>2424</v>
      </c>
      <c r="J205" s="21">
        <v>6</v>
      </c>
      <c r="K205" s="21">
        <v>6</v>
      </c>
      <c r="L205" s="21">
        <v>0</v>
      </c>
      <c r="M205" s="21">
        <v>12</v>
      </c>
      <c r="N205" s="21" t="s">
        <v>322</v>
      </c>
      <c r="O205" s="21" t="s">
        <v>2625</v>
      </c>
      <c r="P205" s="21" t="s">
        <v>66</v>
      </c>
      <c r="Q205" s="21" t="str">
        <f>'ENDC-NRCA_BE'!BO202</f>
        <v>N</v>
      </c>
      <c r="R205" s="21" t="str">
        <f>IF(Q205="E","Please respond in Vendor Input column for all applicable UL combinations.",IF(AND(Q205="N",'ENDC-NRCA_BE'!BK202=TRUE),IF('ENDC-NRCA_BE'!BM202=FALSE,"Check #Layers entered in Overview tab is correct.",""),""))</f>
        <v/>
      </c>
      <c r="S205" s="22" t="s">
        <v>3570</v>
      </c>
      <c r="T205" s="22" t="s">
        <v>2681</v>
      </c>
      <c r="U205" s="22" t="s">
        <v>1650</v>
      </c>
      <c r="V205" s="29"/>
    </row>
    <row r="206" spans="1:22" ht="15" x14ac:dyDescent="0.15">
      <c r="A206" s="19" t="s">
        <v>2926</v>
      </c>
      <c r="B206" s="19" t="s">
        <v>2927</v>
      </c>
      <c r="C206" s="19">
        <v>2</v>
      </c>
      <c r="D206" s="19">
        <v>0</v>
      </c>
      <c r="E206" s="19">
        <v>0</v>
      </c>
      <c r="F206" s="19">
        <v>2</v>
      </c>
      <c r="G206" s="19">
        <v>2</v>
      </c>
      <c r="H206" s="19" t="s">
        <v>845</v>
      </c>
      <c r="I206" s="19" t="s">
        <v>2424</v>
      </c>
      <c r="J206" s="19">
        <v>6</v>
      </c>
      <c r="K206" s="19">
        <v>6</v>
      </c>
      <c r="L206" s="19">
        <v>0</v>
      </c>
      <c r="M206" s="19">
        <v>12</v>
      </c>
      <c r="N206" s="19" t="s">
        <v>322</v>
      </c>
      <c r="O206" s="19" t="s">
        <v>2626</v>
      </c>
      <c r="P206" s="19" t="s">
        <v>66</v>
      </c>
      <c r="Q206" s="19" t="str">
        <f>'ENDC-NRCA_BE'!BO203</f>
        <v>N</v>
      </c>
      <c r="R206" s="19" t="str">
        <f>IF(Q206="E","Please respond in Vendor Input column for all applicable UL combinations.",IF(AND(Q206="N",'ENDC-NRCA_BE'!BK203=TRUE),IF('ENDC-NRCA_BE'!BM203=FALSE,"Check #Layers entered in Overview tab is correct.",""),""))</f>
        <v/>
      </c>
      <c r="S206" s="20" t="s">
        <v>3570</v>
      </c>
      <c r="T206" s="20" t="s">
        <v>2681</v>
      </c>
      <c r="U206" s="20" t="s">
        <v>1650</v>
      </c>
      <c r="V206" s="28"/>
    </row>
    <row r="207" spans="1:22" ht="15" x14ac:dyDescent="0.15">
      <c r="A207" s="21" t="s">
        <v>2928</v>
      </c>
      <c r="B207" s="21" t="s">
        <v>2898</v>
      </c>
      <c r="C207" s="21">
        <v>2</v>
      </c>
      <c r="D207" s="21">
        <v>0</v>
      </c>
      <c r="E207" s="21">
        <v>0</v>
      </c>
      <c r="F207" s="21">
        <v>2</v>
      </c>
      <c r="G207" s="21">
        <v>2</v>
      </c>
      <c r="H207" s="21" t="s">
        <v>818</v>
      </c>
      <c r="I207" s="21" t="s">
        <v>2424</v>
      </c>
      <c r="J207" s="21">
        <v>6</v>
      </c>
      <c r="K207" s="21">
        <v>6</v>
      </c>
      <c r="L207" s="21">
        <v>0</v>
      </c>
      <c r="M207" s="21">
        <v>12</v>
      </c>
      <c r="N207" s="21" t="s">
        <v>322</v>
      </c>
      <c r="O207" s="21" t="s">
        <v>2627</v>
      </c>
      <c r="P207" s="21" t="s">
        <v>62</v>
      </c>
      <c r="Q207" s="21" t="str">
        <f>'ENDC-NRCA_BE'!BO204</f>
        <v>N</v>
      </c>
      <c r="R207" s="21" t="str">
        <f>IF(Q207="E","Please respond in Vendor Input column for all applicable UL combinations.",IF(AND(Q207="N",'ENDC-NRCA_BE'!BK204=TRUE),IF('ENDC-NRCA_BE'!BM204=FALSE,"Check #Layers entered in Overview tab is correct.",""),""))</f>
        <v/>
      </c>
      <c r="S207" s="22" t="s">
        <v>3570</v>
      </c>
      <c r="T207" s="22" t="s">
        <v>2681</v>
      </c>
      <c r="U207" s="22" t="s">
        <v>1650</v>
      </c>
      <c r="V207" s="29"/>
    </row>
    <row r="208" spans="1:22" ht="15" x14ac:dyDescent="0.15">
      <c r="A208" s="19" t="s">
        <v>2929</v>
      </c>
      <c r="B208" s="19" t="s">
        <v>2898</v>
      </c>
      <c r="C208" s="19">
        <v>2</v>
      </c>
      <c r="D208" s="19">
        <v>0</v>
      </c>
      <c r="E208" s="19">
        <v>0</v>
      </c>
      <c r="F208" s="19">
        <v>2</v>
      </c>
      <c r="G208" s="19">
        <v>2</v>
      </c>
      <c r="H208" s="19" t="s">
        <v>818</v>
      </c>
      <c r="I208" s="19" t="s">
        <v>2424</v>
      </c>
      <c r="J208" s="19">
        <v>6</v>
      </c>
      <c r="K208" s="19">
        <v>6</v>
      </c>
      <c r="L208" s="19">
        <v>0</v>
      </c>
      <c r="M208" s="19">
        <v>12</v>
      </c>
      <c r="N208" s="19" t="s">
        <v>322</v>
      </c>
      <c r="O208" s="19" t="s">
        <v>2628</v>
      </c>
      <c r="P208" s="19" t="s">
        <v>62</v>
      </c>
      <c r="Q208" s="19" t="str">
        <f>'ENDC-NRCA_BE'!BO205</f>
        <v>N</v>
      </c>
      <c r="R208" s="19" t="str">
        <f>IF(Q208="E","Please respond in Vendor Input column for all applicable UL combinations.",IF(AND(Q208="N",'ENDC-NRCA_BE'!BK205=TRUE),IF('ENDC-NRCA_BE'!BM205=FALSE,"Check #Layers entered in Overview tab is correct.",""),""))</f>
        <v/>
      </c>
      <c r="S208" s="20" t="s">
        <v>3570</v>
      </c>
      <c r="T208" s="20" t="s">
        <v>2681</v>
      </c>
      <c r="U208" s="20" t="s">
        <v>1650</v>
      </c>
      <c r="V208" s="28"/>
    </row>
    <row r="209" spans="1:22" ht="15" x14ac:dyDescent="0.15">
      <c r="A209" s="21" t="s">
        <v>2930</v>
      </c>
      <c r="B209" s="21" t="s">
        <v>2900</v>
      </c>
      <c r="C209" s="21">
        <v>2</v>
      </c>
      <c r="D209" s="21">
        <v>0</v>
      </c>
      <c r="E209" s="21">
        <v>0</v>
      </c>
      <c r="F209" s="21">
        <v>2</v>
      </c>
      <c r="G209" s="21">
        <v>2</v>
      </c>
      <c r="H209" s="21" t="s">
        <v>821</v>
      </c>
      <c r="I209" s="21" t="s">
        <v>2424</v>
      </c>
      <c r="J209" s="21">
        <v>6</v>
      </c>
      <c r="K209" s="21">
        <v>6</v>
      </c>
      <c r="L209" s="21">
        <v>0</v>
      </c>
      <c r="M209" s="21">
        <v>12</v>
      </c>
      <c r="N209" s="21" t="s">
        <v>322</v>
      </c>
      <c r="O209" s="21" t="s">
        <v>2629</v>
      </c>
      <c r="P209" s="21" t="s">
        <v>62</v>
      </c>
      <c r="Q209" s="21" t="str">
        <f>'ENDC-NRCA_BE'!BO206</f>
        <v>N</v>
      </c>
      <c r="R209" s="21" t="str">
        <f>IF(Q209="E","Please respond in Vendor Input column for all applicable UL combinations.",IF(AND(Q209="N",'ENDC-NRCA_BE'!BK206=TRUE),IF('ENDC-NRCA_BE'!BM206=FALSE,"Check #Layers entered in Overview tab is correct.",""),""))</f>
        <v/>
      </c>
      <c r="S209" s="22" t="s">
        <v>3570</v>
      </c>
      <c r="T209" s="22" t="s">
        <v>2681</v>
      </c>
      <c r="U209" s="22" t="s">
        <v>1650</v>
      </c>
      <c r="V209" s="29"/>
    </row>
    <row r="210" spans="1:22" ht="15" x14ac:dyDescent="0.15">
      <c r="A210" s="19" t="s">
        <v>2931</v>
      </c>
      <c r="B210" s="19" t="s">
        <v>2900</v>
      </c>
      <c r="C210" s="19">
        <v>2</v>
      </c>
      <c r="D210" s="19">
        <v>0</v>
      </c>
      <c r="E210" s="19">
        <v>0</v>
      </c>
      <c r="F210" s="19">
        <v>2</v>
      </c>
      <c r="G210" s="19">
        <v>2</v>
      </c>
      <c r="H210" s="19" t="s">
        <v>821</v>
      </c>
      <c r="I210" s="19" t="s">
        <v>2424</v>
      </c>
      <c r="J210" s="19">
        <v>6</v>
      </c>
      <c r="K210" s="19">
        <v>6</v>
      </c>
      <c r="L210" s="19">
        <v>0</v>
      </c>
      <c r="M210" s="19">
        <v>12</v>
      </c>
      <c r="N210" s="19" t="s">
        <v>322</v>
      </c>
      <c r="O210" s="19" t="s">
        <v>2630</v>
      </c>
      <c r="P210" s="19" t="s">
        <v>62</v>
      </c>
      <c r="Q210" s="19" t="str">
        <f>'ENDC-NRCA_BE'!BO207</f>
        <v>N</v>
      </c>
      <c r="R210" s="19" t="str">
        <f>IF(Q210="E","Please respond in Vendor Input column for all applicable UL combinations.",IF(AND(Q210="N",'ENDC-NRCA_BE'!BK207=TRUE),IF('ENDC-NRCA_BE'!BM207=FALSE,"Check #Layers entered in Overview tab is correct.",""),""))</f>
        <v/>
      </c>
      <c r="S210" s="20" t="s">
        <v>3570</v>
      </c>
      <c r="T210" s="20" t="s">
        <v>2681</v>
      </c>
      <c r="U210" s="20" t="s">
        <v>1650</v>
      </c>
      <c r="V210" s="28"/>
    </row>
    <row r="211" spans="1:22" ht="15" x14ac:dyDescent="0.15">
      <c r="A211" s="21" t="s">
        <v>2932</v>
      </c>
      <c r="B211" s="21" t="s">
        <v>2902</v>
      </c>
      <c r="C211" s="21">
        <v>2</v>
      </c>
      <c r="D211" s="21">
        <v>0</v>
      </c>
      <c r="E211" s="21">
        <v>0</v>
      </c>
      <c r="F211" s="21">
        <v>2</v>
      </c>
      <c r="G211" s="21">
        <v>2</v>
      </c>
      <c r="H211" s="21" t="s">
        <v>824</v>
      </c>
      <c r="I211" s="21" t="s">
        <v>2424</v>
      </c>
      <c r="J211" s="21">
        <v>6</v>
      </c>
      <c r="K211" s="21">
        <v>6</v>
      </c>
      <c r="L211" s="21">
        <v>0</v>
      </c>
      <c r="M211" s="21">
        <v>12</v>
      </c>
      <c r="N211" s="21" t="s">
        <v>322</v>
      </c>
      <c r="O211" s="21" t="s">
        <v>2631</v>
      </c>
      <c r="P211" s="21" t="s">
        <v>62</v>
      </c>
      <c r="Q211" s="21" t="str">
        <f>'ENDC-NRCA_BE'!BO208</f>
        <v>N</v>
      </c>
      <c r="R211" s="21" t="str">
        <f>IF(Q211="E","Please respond in Vendor Input column for all applicable UL combinations.",IF(AND(Q211="N",'ENDC-NRCA_BE'!BK208=TRUE),IF('ENDC-NRCA_BE'!BM208=FALSE,"Check #Layers entered in Overview tab is correct.",""),""))</f>
        <v/>
      </c>
      <c r="S211" s="22" t="s">
        <v>3570</v>
      </c>
      <c r="T211" s="22" t="s">
        <v>2681</v>
      </c>
      <c r="U211" s="22" t="s">
        <v>1650</v>
      </c>
      <c r="V211" s="29"/>
    </row>
    <row r="212" spans="1:22" ht="15" x14ac:dyDescent="0.15">
      <c r="A212" s="19" t="s">
        <v>2933</v>
      </c>
      <c r="B212" s="19" t="s">
        <v>2902</v>
      </c>
      <c r="C212" s="19">
        <v>2</v>
      </c>
      <c r="D212" s="19">
        <v>0</v>
      </c>
      <c r="E212" s="19">
        <v>0</v>
      </c>
      <c r="F212" s="19">
        <v>2</v>
      </c>
      <c r="G212" s="19">
        <v>2</v>
      </c>
      <c r="H212" s="19" t="s">
        <v>824</v>
      </c>
      <c r="I212" s="19" t="s">
        <v>2424</v>
      </c>
      <c r="J212" s="19">
        <v>6</v>
      </c>
      <c r="K212" s="19">
        <v>6</v>
      </c>
      <c r="L212" s="19">
        <v>0</v>
      </c>
      <c r="M212" s="19">
        <v>12</v>
      </c>
      <c r="N212" s="19" t="s">
        <v>322</v>
      </c>
      <c r="O212" s="19" t="s">
        <v>2632</v>
      </c>
      <c r="P212" s="19" t="s">
        <v>62</v>
      </c>
      <c r="Q212" s="19" t="str">
        <f>'ENDC-NRCA_BE'!BO209</f>
        <v>N</v>
      </c>
      <c r="R212" s="19" t="str">
        <f>IF(Q212="E","Please respond in Vendor Input column for all applicable UL combinations.",IF(AND(Q212="N",'ENDC-NRCA_BE'!BK209=TRUE),IF('ENDC-NRCA_BE'!BM209=FALSE,"Check #Layers entered in Overview tab is correct.",""),""))</f>
        <v/>
      </c>
      <c r="S212" s="20" t="s">
        <v>3570</v>
      </c>
      <c r="T212" s="20" t="s">
        <v>2681</v>
      </c>
      <c r="U212" s="20" t="s">
        <v>1650</v>
      </c>
      <c r="V212" s="28"/>
    </row>
    <row r="213" spans="1:22" ht="15" x14ac:dyDescent="0.15">
      <c r="A213" s="21" t="s">
        <v>2934</v>
      </c>
      <c r="B213" s="21" t="s">
        <v>2904</v>
      </c>
      <c r="C213" s="21">
        <v>2</v>
      </c>
      <c r="D213" s="21">
        <v>0</v>
      </c>
      <c r="E213" s="21">
        <v>0</v>
      </c>
      <c r="F213" s="21">
        <v>2</v>
      </c>
      <c r="G213" s="21">
        <v>2</v>
      </c>
      <c r="H213" s="21" t="s">
        <v>818</v>
      </c>
      <c r="I213" s="21" t="s">
        <v>2458</v>
      </c>
      <c r="J213" s="21">
        <v>6</v>
      </c>
      <c r="K213" s="21">
        <v>6</v>
      </c>
      <c r="L213" s="21">
        <v>0</v>
      </c>
      <c r="M213" s="21">
        <v>12</v>
      </c>
      <c r="N213" s="21" t="s">
        <v>322</v>
      </c>
      <c r="O213" s="21" t="s">
        <v>2633</v>
      </c>
      <c r="P213" s="21" t="s">
        <v>62</v>
      </c>
      <c r="Q213" s="21" t="str">
        <f>'ENDC-NRCA_BE'!BO210</f>
        <v>N</v>
      </c>
      <c r="R213" s="21" t="str">
        <f>IF(Q213="E","Please respond in Vendor Input column for all applicable UL combinations.",IF(AND(Q213="N",'ENDC-NRCA_BE'!BK210=TRUE),IF('ENDC-NRCA_BE'!BM210=FALSE,"Check #Layers entered in Overview tab is correct.",""),""))</f>
        <v/>
      </c>
      <c r="S213" s="22" t="s">
        <v>3570</v>
      </c>
      <c r="T213" s="22" t="s">
        <v>2681</v>
      </c>
      <c r="U213" s="22" t="s">
        <v>1650</v>
      </c>
      <c r="V213" s="29"/>
    </row>
    <row r="214" spans="1:22" ht="15" x14ac:dyDescent="0.15">
      <c r="A214" s="19" t="s">
        <v>2935</v>
      </c>
      <c r="B214" s="19" t="s">
        <v>2904</v>
      </c>
      <c r="C214" s="19">
        <v>2</v>
      </c>
      <c r="D214" s="19">
        <v>0</v>
      </c>
      <c r="E214" s="19">
        <v>0</v>
      </c>
      <c r="F214" s="19">
        <v>2</v>
      </c>
      <c r="G214" s="19">
        <v>2</v>
      </c>
      <c r="H214" s="19" t="s">
        <v>818</v>
      </c>
      <c r="I214" s="19" t="s">
        <v>2458</v>
      </c>
      <c r="J214" s="19">
        <v>6</v>
      </c>
      <c r="K214" s="19">
        <v>6</v>
      </c>
      <c r="L214" s="19">
        <v>0</v>
      </c>
      <c r="M214" s="19">
        <v>12</v>
      </c>
      <c r="N214" s="19" t="s">
        <v>322</v>
      </c>
      <c r="O214" s="19" t="s">
        <v>2634</v>
      </c>
      <c r="P214" s="19" t="s">
        <v>62</v>
      </c>
      <c r="Q214" s="19" t="str">
        <f>'ENDC-NRCA_BE'!BO211</f>
        <v>N</v>
      </c>
      <c r="R214" s="19" t="str">
        <f>IF(Q214="E","Please respond in Vendor Input column for all applicable UL combinations.",IF(AND(Q214="N",'ENDC-NRCA_BE'!BK211=TRUE),IF('ENDC-NRCA_BE'!BM211=FALSE,"Check #Layers entered in Overview tab is correct.",""),""))</f>
        <v/>
      </c>
      <c r="S214" s="20" t="s">
        <v>3570</v>
      </c>
      <c r="T214" s="20" t="s">
        <v>2681</v>
      </c>
      <c r="U214" s="20" t="s">
        <v>1650</v>
      </c>
      <c r="V214" s="28"/>
    </row>
    <row r="215" spans="1:22" ht="15" x14ac:dyDescent="0.15">
      <c r="A215" s="21" t="s">
        <v>2936</v>
      </c>
      <c r="B215" s="21" t="s">
        <v>2906</v>
      </c>
      <c r="C215" s="21">
        <v>2</v>
      </c>
      <c r="D215" s="21">
        <v>0</v>
      </c>
      <c r="E215" s="21">
        <v>0</v>
      </c>
      <c r="F215" s="21">
        <v>2</v>
      </c>
      <c r="G215" s="21">
        <v>2</v>
      </c>
      <c r="H215" s="21" t="s">
        <v>821</v>
      </c>
      <c r="I215" s="21" t="s">
        <v>2458</v>
      </c>
      <c r="J215" s="21">
        <v>6</v>
      </c>
      <c r="K215" s="21">
        <v>6</v>
      </c>
      <c r="L215" s="21">
        <v>0</v>
      </c>
      <c r="M215" s="21">
        <v>12</v>
      </c>
      <c r="N215" s="21" t="s">
        <v>322</v>
      </c>
      <c r="O215" s="21" t="s">
        <v>2635</v>
      </c>
      <c r="P215" s="21" t="s">
        <v>62</v>
      </c>
      <c r="Q215" s="21" t="str">
        <f>'ENDC-NRCA_BE'!BO212</f>
        <v>N</v>
      </c>
      <c r="R215" s="21" t="str">
        <f>IF(Q215="E","Please respond in Vendor Input column for all applicable UL combinations.",IF(AND(Q215="N",'ENDC-NRCA_BE'!BK212=TRUE),IF('ENDC-NRCA_BE'!BM212=FALSE,"Check #Layers entered in Overview tab is correct.",""),""))</f>
        <v/>
      </c>
      <c r="S215" s="22" t="s">
        <v>3570</v>
      </c>
      <c r="T215" s="22" t="s">
        <v>2681</v>
      </c>
      <c r="U215" s="22" t="s">
        <v>1650</v>
      </c>
      <c r="V215" s="29"/>
    </row>
    <row r="216" spans="1:22" ht="15" x14ac:dyDescent="0.15">
      <c r="A216" s="19" t="s">
        <v>2937</v>
      </c>
      <c r="B216" s="19" t="s">
        <v>2906</v>
      </c>
      <c r="C216" s="19">
        <v>2</v>
      </c>
      <c r="D216" s="19">
        <v>0</v>
      </c>
      <c r="E216" s="19">
        <v>0</v>
      </c>
      <c r="F216" s="19">
        <v>2</v>
      </c>
      <c r="G216" s="19">
        <v>2</v>
      </c>
      <c r="H216" s="19" t="s">
        <v>821</v>
      </c>
      <c r="I216" s="19" t="s">
        <v>2458</v>
      </c>
      <c r="J216" s="19">
        <v>6</v>
      </c>
      <c r="K216" s="19">
        <v>6</v>
      </c>
      <c r="L216" s="19">
        <v>0</v>
      </c>
      <c r="M216" s="19">
        <v>12</v>
      </c>
      <c r="N216" s="19" t="s">
        <v>322</v>
      </c>
      <c r="O216" s="19" t="s">
        <v>2636</v>
      </c>
      <c r="P216" s="19" t="s">
        <v>62</v>
      </c>
      <c r="Q216" s="19" t="str">
        <f>'ENDC-NRCA_BE'!BO213</f>
        <v>N</v>
      </c>
      <c r="R216" s="19" t="str">
        <f>IF(Q216="E","Please respond in Vendor Input column for all applicable UL combinations.",IF(AND(Q216="N",'ENDC-NRCA_BE'!BK213=TRUE),IF('ENDC-NRCA_BE'!BM213=FALSE,"Check #Layers entered in Overview tab is correct.",""),""))</f>
        <v/>
      </c>
      <c r="S216" s="20" t="s">
        <v>3570</v>
      </c>
      <c r="T216" s="20" t="s">
        <v>2681</v>
      </c>
      <c r="U216" s="20" t="s">
        <v>1650</v>
      </c>
      <c r="V216" s="28"/>
    </row>
    <row r="217" spans="1:22" ht="15" x14ac:dyDescent="0.15">
      <c r="A217" s="21" t="s">
        <v>2938</v>
      </c>
      <c r="B217" s="21" t="s">
        <v>2908</v>
      </c>
      <c r="C217" s="21">
        <v>2</v>
      </c>
      <c r="D217" s="21">
        <v>0</v>
      </c>
      <c r="E217" s="21">
        <v>0</v>
      </c>
      <c r="F217" s="21">
        <v>2</v>
      </c>
      <c r="G217" s="21">
        <v>2</v>
      </c>
      <c r="H217" s="21" t="s">
        <v>824</v>
      </c>
      <c r="I217" s="21" t="s">
        <v>2458</v>
      </c>
      <c r="J217" s="21">
        <v>6</v>
      </c>
      <c r="K217" s="21">
        <v>6</v>
      </c>
      <c r="L217" s="21">
        <v>0</v>
      </c>
      <c r="M217" s="21">
        <v>12</v>
      </c>
      <c r="N217" s="21" t="s">
        <v>322</v>
      </c>
      <c r="O217" s="21" t="s">
        <v>2637</v>
      </c>
      <c r="P217" s="21" t="s">
        <v>62</v>
      </c>
      <c r="Q217" s="21" t="str">
        <f>'ENDC-NRCA_BE'!BO214</f>
        <v>N</v>
      </c>
      <c r="R217" s="21" t="str">
        <f>IF(Q217="E","Please respond in Vendor Input column for all applicable UL combinations.",IF(AND(Q217="N",'ENDC-NRCA_BE'!BK214=TRUE),IF('ENDC-NRCA_BE'!BM214=FALSE,"Check #Layers entered in Overview tab is correct.",""),""))</f>
        <v/>
      </c>
      <c r="S217" s="22" t="s">
        <v>3570</v>
      </c>
      <c r="T217" s="22" t="s">
        <v>2681</v>
      </c>
      <c r="U217" s="22" t="s">
        <v>1650</v>
      </c>
      <c r="V217" s="29"/>
    </row>
    <row r="218" spans="1:22" ht="15" x14ac:dyDescent="0.15">
      <c r="A218" s="19" t="s">
        <v>2939</v>
      </c>
      <c r="B218" s="19" t="s">
        <v>2908</v>
      </c>
      <c r="C218" s="19">
        <v>2</v>
      </c>
      <c r="D218" s="19">
        <v>0</v>
      </c>
      <c r="E218" s="19">
        <v>0</v>
      </c>
      <c r="F218" s="19">
        <v>2</v>
      </c>
      <c r="G218" s="19">
        <v>2</v>
      </c>
      <c r="H218" s="19" t="s">
        <v>824</v>
      </c>
      <c r="I218" s="19" t="s">
        <v>2458</v>
      </c>
      <c r="J218" s="19">
        <v>6</v>
      </c>
      <c r="K218" s="19">
        <v>6</v>
      </c>
      <c r="L218" s="19">
        <v>0</v>
      </c>
      <c r="M218" s="19">
        <v>12</v>
      </c>
      <c r="N218" s="19" t="s">
        <v>322</v>
      </c>
      <c r="O218" s="19" t="s">
        <v>2638</v>
      </c>
      <c r="P218" s="19" t="s">
        <v>62</v>
      </c>
      <c r="Q218" s="19" t="str">
        <f>'ENDC-NRCA_BE'!BO215</f>
        <v>N</v>
      </c>
      <c r="R218" s="19" t="str">
        <f>IF(Q218="E","Please respond in Vendor Input column for all applicable UL combinations.",IF(AND(Q218="N",'ENDC-NRCA_BE'!BK215=TRUE),IF('ENDC-NRCA_BE'!BM215=FALSE,"Check #Layers entered in Overview tab is correct.",""),""))</f>
        <v/>
      </c>
      <c r="S218" s="20" t="s">
        <v>3570</v>
      </c>
      <c r="T218" s="20" t="s">
        <v>2681</v>
      </c>
      <c r="U218" s="20" t="s">
        <v>1650</v>
      </c>
      <c r="V218" s="28"/>
    </row>
    <row r="219" spans="1:22" ht="15" x14ac:dyDescent="0.15">
      <c r="A219" s="21" t="s">
        <v>2940</v>
      </c>
      <c r="B219" s="21" t="s">
        <v>2898</v>
      </c>
      <c r="C219" s="21">
        <v>2</v>
      </c>
      <c r="D219" s="21">
        <v>0</v>
      </c>
      <c r="E219" s="21">
        <v>0</v>
      </c>
      <c r="F219" s="21">
        <v>2</v>
      </c>
      <c r="G219" s="21">
        <v>2</v>
      </c>
      <c r="H219" s="21" t="s">
        <v>818</v>
      </c>
      <c r="I219" s="21" t="s">
        <v>2424</v>
      </c>
      <c r="J219" s="21">
        <v>4</v>
      </c>
      <c r="K219" s="21">
        <v>6</v>
      </c>
      <c r="L219" s="21">
        <v>0</v>
      </c>
      <c r="M219" s="21">
        <v>10</v>
      </c>
      <c r="N219" s="21" t="s">
        <v>322</v>
      </c>
      <c r="O219" s="21" t="s">
        <v>2639</v>
      </c>
      <c r="P219" s="21" t="s">
        <v>62</v>
      </c>
      <c r="Q219" s="21" t="str">
        <f>'ENDC-NRCA_BE'!BO216</f>
        <v>N</v>
      </c>
      <c r="R219" s="21" t="str">
        <f>IF(Q219="E","Please respond in Vendor Input column for all applicable UL combinations.",IF(AND(Q219="N",'ENDC-NRCA_BE'!BK216=TRUE),IF('ENDC-NRCA_BE'!BM216=FALSE,"Check #Layers entered in Overview tab is correct.",""),""))</f>
        <v/>
      </c>
      <c r="S219" s="22" t="s">
        <v>3570</v>
      </c>
      <c r="T219" s="22" t="s">
        <v>2681</v>
      </c>
      <c r="U219" s="22" t="s">
        <v>1650</v>
      </c>
      <c r="V219" s="29"/>
    </row>
    <row r="220" spans="1:22" ht="15" x14ac:dyDescent="0.15">
      <c r="A220" s="19" t="s">
        <v>2941</v>
      </c>
      <c r="B220" s="19" t="s">
        <v>2900</v>
      </c>
      <c r="C220" s="19">
        <v>2</v>
      </c>
      <c r="D220" s="19">
        <v>0</v>
      </c>
      <c r="E220" s="19">
        <v>0</v>
      </c>
      <c r="F220" s="19">
        <v>2</v>
      </c>
      <c r="G220" s="19">
        <v>2</v>
      </c>
      <c r="H220" s="19" t="s">
        <v>821</v>
      </c>
      <c r="I220" s="19" t="s">
        <v>2424</v>
      </c>
      <c r="J220" s="19">
        <v>4</v>
      </c>
      <c r="K220" s="19">
        <v>6</v>
      </c>
      <c r="L220" s="19">
        <v>0</v>
      </c>
      <c r="M220" s="19">
        <v>10</v>
      </c>
      <c r="N220" s="19" t="s">
        <v>322</v>
      </c>
      <c r="O220" s="19" t="s">
        <v>2640</v>
      </c>
      <c r="P220" s="19" t="s">
        <v>62</v>
      </c>
      <c r="Q220" s="19" t="str">
        <f>'ENDC-NRCA_BE'!BO217</f>
        <v>N</v>
      </c>
      <c r="R220" s="19" t="str">
        <f>IF(Q220="E","Please respond in Vendor Input column for all applicable UL combinations.",IF(AND(Q220="N",'ENDC-NRCA_BE'!BK217=TRUE),IF('ENDC-NRCA_BE'!BM217=FALSE,"Check #Layers entered in Overview tab is correct.",""),""))</f>
        <v/>
      </c>
      <c r="S220" s="20" t="s">
        <v>3570</v>
      </c>
      <c r="T220" s="20" t="s">
        <v>2681</v>
      </c>
      <c r="U220" s="20" t="s">
        <v>1650</v>
      </c>
      <c r="V220" s="28"/>
    </row>
    <row r="221" spans="1:22" ht="15" x14ac:dyDescent="0.15">
      <c r="A221" s="21" t="s">
        <v>2942</v>
      </c>
      <c r="B221" s="21" t="s">
        <v>2904</v>
      </c>
      <c r="C221" s="21">
        <v>2</v>
      </c>
      <c r="D221" s="21">
        <v>0</v>
      </c>
      <c r="E221" s="21">
        <v>0</v>
      </c>
      <c r="F221" s="21">
        <v>2</v>
      </c>
      <c r="G221" s="21">
        <v>2</v>
      </c>
      <c r="H221" s="21" t="s">
        <v>818</v>
      </c>
      <c r="I221" s="21" t="s">
        <v>2458</v>
      </c>
      <c r="J221" s="21">
        <v>4</v>
      </c>
      <c r="K221" s="21">
        <v>6</v>
      </c>
      <c r="L221" s="21">
        <v>0</v>
      </c>
      <c r="M221" s="21">
        <v>10</v>
      </c>
      <c r="N221" s="21" t="s">
        <v>322</v>
      </c>
      <c r="O221" s="21" t="s">
        <v>2641</v>
      </c>
      <c r="P221" s="21" t="s">
        <v>62</v>
      </c>
      <c r="Q221" s="21" t="str">
        <f>'ENDC-NRCA_BE'!BO218</f>
        <v>N</v>
      </c>
      <c r="R221" s="21" t="str">
        <f>IF(Q221="E","Please respond in Vendor Input column for all applicable UL combinations.",IF(AND(Q221="N",'ENDC-NRCA_BE'!BK218=TRUE),IF('ENDC-NRCA_BE'!BM218=FALSE,"Check #Layers entered in Overview tab is correct.",""),""))</f>
        <v/>
      </c>
      <c r="S221" s="22" t="s">
        <v>3570</v>
      </c>
      <c r="T221" s="22" t="s">
        <v>2681</v>
      </c>
      <c r="U221" s="22" t="s">
        <v>1650</v>
      </c>
      <c r="V221" s="29"/>
    </row>
    <row r="222" spans="1:22" ht="15" x14ac:dyDescent="0.15">
      <c r="A222" s="19" t="s">
        <v>2943</v>
      </c>
      <c r="B222" s="19" t="s">
        <v>2906</v>
      </c>
      <c r="C222" s="19">
        <v>2</v>
      </c>
      <c r="D222" s="19">
        <v>0</v>
      </c>
      <c r="E222" s="19">
        <v>0</v>
      </c>
      <c r="F222" s="19">
        <v>2</v>
      </c>
      <c r="G222" s="19">
        <v>2</v>
      </c>
      <c r="H222" s="19" t="s">
        <v>821</v>
      </c>
      <c r="I222" s="19" t="s">
        <v>2458</v>
      </c>
      <c r="J222" s="19">
        <v>4</v>
      </c>
      <c r="K222" s="19">
        <v>6</v>
      </c>
      <c r="L222" s="19">
        <v>0</v>
      </c>
      <c r="M222" s="19">
        <v>10</v>
      </c>
      <c r="N222" s="19" t="s">
        <v>322</v>
      </c>
      <c r="O222" s="19" t="s">
        <v>2642</v>
      </c>
      <c r="P222" s="19" t="s">
        <v>62</v>
      </c>
      <c r="Q222" s="19" t="str">
        <f>'ENDC-NRCA_BE'!BO219</f>
        <v>N</v>
      </c>
      <c r="R222" s="19" t="str">
        <f>IF(Q222="E","Please respond in Vendor Input column for all applicable UL combinations.",IF(AND(Q222="N",'ENDC-NRCA_BE'!BK219=TRUE),IF('ENDC-NRCA_BE'!BM219=FALSE,"Check #Layers entered in Overview tab is correct.",""),""))</f>
        <v/>
      </c>
      <c r="S222" s="20" t="s">
        <v>3570</v>
      </c>
      <c r="T222" s="20" t="s">
        <v>2681</v>
      </c>
      <c r="U222" s="20" t="s">
        <v>1650</v>
      </c>
      <c r="V222" s="28"/>
    </row>
    <row r="223" spans="1:22" ht="15" x14ac:dyDescent="0.15">
      <c r="A223" s="21" t="s">
        <v>2944</v>
      </c>
      <c r="B223" s="21" t="s">
        <v>2923</v>
      </c>
      <c r="C223" s="21">
        <v>2</v>
      </c>
      <c r="D223" s="21">
        <v>0</v>
      </c>
      <c r="E223" s="21">
        <v>0</v>
      </c>
      <c r="F223" s="21">
        <v>2</v>
      </c>
      <c r="G223" s="21">
        <v>2</v>
      </c>
      <c r="H223" s="21" t="s">
        <v>833</v>
      </c>
      <c r="I223" s="21" t="s">
        <v>2424</v>
      </c>
      <c r="J223" s="21">
        <v>4</v>
      </c>
      <c r="K223" s="21">
        <v>6</v>
      </c>
      <c r="L223" s="21">
        <v>0</v>
      </c>
      <c r="M223" s="21">
        <v>10</v>
      </c>
      <c r="N223" s="21" t="s">
        <v>322</v>
      </c>
      <c r="O223" s="21" t="s">
        <v>2643</v>
      </c>
      <c r="P223" s="21" t="s">
        <v>66</v>
      </c>
      <c r="Q223" s="21" t="str">
        <f>'ENDC-NRCA_BE'!BO220</f>
        <v>N</v>
      </c>
      <c r="R223" s="21" t="str">
        <f>IF(Q223="E","Please respond in Vendor Input column for all applicable UL combinations.",IF(AND(Q223="N",'ENDC-NRCA_BE'!BK220=TRUE),IF('ENDC-NRCA_BE'!BM220=FALSE,"Check #Layers entered in Overview tab is correct.",""),""))</f>
        <v/>
      </c>
      <c r="S223" s="22" t="s">
        <v>3570</v>
      </c>
      <c r="T223" s="22" t="s">
        <v>2681</v>
      </c>
      <c r="U223" s="22" t="s">
        <v>1650</v>
      </c>
      <c r="V223" s="29"/>
    </row>
    <row r="224" spans="1:22" ht="15" x14ac:dyDescent="0.15">
      <c r="A224" s="19" t="s">
        <v>2945</v>
      </c>
      <c r="B224" s="19" t="s">
        <v>2902</v>
      </c>
      <c r="C224" s="19">
        <v>2</v>
      </c>
      <c r="D224" s="19">
        <v>0</v>
      </c>
      <c r="E224" s="19">
        <v>0</v>
      </c>
      <c r="F224" s="19">
        <v>2</v>
      </c>
      <c r="G224" s="19">
        <v>2</v>
      </c>
      <c r="H224" s="19" t="s">
        <v>824</v>
      </c>
      <c r="I224" s="19" t="s">
        <v>2424</v>
      </c>
      <c r="J224" s="19">
        <v>4</v>
      </c>
      <c r="K224" s="19">
        <v>6</v>
      </c>
      <c r="L224" s="19">
        <v>0</v>
      </c>
      <c r="M224" s="19">
        <v>10</v>
      </c>
      <c r="N224" s="19" t="s">
        <v>322</v>
      </c>
      <c r="O224" s="19" t="s">
        <v>2644</v>
      </c>
      <c r="P224" s="19" t="s">
        <v>62</v>
      </c>
      <c r="Q224" s="19" t="str">
        <f>'ENDC-NRCA_BE'!BO221</f>
        <v>N</v>
      </c>
      <c r="R224" s="19" t="str">
        <f>IF(Q224="E","Please respond in Vendor Input column for all applicable UL combinations.",IF(AND(Q224="N",'ENDC-NRCA_BE'!BK221=TRUE),IF('ENDC-NRCA_BE'!BM221=FALSE,"Check #Layers entered in Overview tab is correct.",""),""))</f>
        <v/>
      </c>
      <c r="S224" s="20" t="s">
        <v>3570</v>
      </c>
      <c r="T224" s="20" t="s">
        <v>2681</v>
      </c>
      <c r="U224" s="20" t="s">
        <v>1650</v>
      </c>
      <c r="V224" s="28"/>
    </row>
    <row r="225" spans="1:22" ht="15" x14ac:dyDescent="0.15">
      <c r="A225" s="21" t="s">
        <v>2946</v>
      </c>
      <c r="B225" s="21" t="s">
        <v>2908</v>
      </c>
      <c r="C225" s="21">
        <v>2</v>
      </c>
      <c r="D225" s="21">
        <v>0</v>
      </c>
      <c r="E225" s="21">
        <v>0</v>
      </c>
      <c r="F225" s="21">
        <v>2</v>
      </c>
      <c r="G225" s="21">
        <v>2</v>
      </c>
      <c r="H225" s="21" t="s">
        <v>824</v>
      </c>
      <c r="I225" s="21" t="s">
        <v>2458</v>
      </c>
      <c r="J225" s="21">
        <v>4</v>
      </c>
      <c r="K225" s="21">
        <v>6</v>
      </c>
      <c r="L225" s="21">
        <v>0</v>
      </c>
      <c r="M225" s="21">
        <v>10</v>
      </c>
      <c r="N225" s="21" t="s">
        <v>322</v>
      </c>
      <c r="O225" s="21" t="s">
        <v>2645</v>
      </c>
      <c r="P225" s="21" t="s">
        <v>62</v>
      </c>
      <c r="Q225" s="21" t="str">
        <f>'ENDC-NRCA_BE'!BO222</f>
        <v>N</v>
      </c>
      <c r="R225" s="21" t="str">
        <f>IF(Q225="E","Please respond in Vendor Input column for all applicable UL combinations.",IF(AND(Q225="N",'ENDC-NRCA_BE'!BK222=TRUE),IF('ENDC-NRCA_BE'!BM222=FALSE,"Check #Layers entered in Overview tab is correct.",""),""))</f>
        <v/>
      </c>
      <c r="S225" s="22" t="s">
        <v>3570</v>
      </c>
      <c r="T225" s="22" t="s">
        <v>2681</v>
      </c>
      <c r="U225" s="22" t="s">
        <v>1650</v>
      </c>
      <c r="V225" s="29"/>
    </row>
    <row r="226" spans="1:22" ht="15" x14ac:dyDescent="0.15">
      <c r="A226" s="19" t="s">
        <v>2947</v>
      </c>
      <c r="B226" s="19" t="s">
        <v>2925</v>
      </c>
      <c r="C226" s="19">
        <v>2</v>
      </c>
      <c r="D226" s="19">
        <v>0</v>
      </c>
      <c r="E226" s="19">
        <v>0</v>
      </c>
      <c r="F226" s="19">
        <v>2</v>
      </c>
      <c r="G226" s="19">
        <v>2</v>
      </c>
      <c r="H226" s="19" t="s">
        <v>840</v>
      </c>
      <c r="I226" s="19" t="s">
        <v>2424</v>
      </c>
      <c r="J226" s="19">
        <v>4</v>
      </c>
      <c r="K226" s="19">
        <v>6</v>
      </c>
      <c r="L226" s="19">
        <v>0</v>
      </c>
      <c r="M226" s="19">
        <v>10</v>
      </c>
      <c r="N226" s="19" t="s">
        <v>322</v>
      </c>
      <c r="O226" s="19" t="s">
        <v>2646</v>
      </c>
      <c r="P226" s="19" t="s">
        <v>66</v>
      </c>
      <c r="Q226" s="19" t="str">
        <f>'ENDC-NRCA_BE'!BO223</f>
        <v>N</v>
      </c>
      <c r="R226" s="19" t="str">
        <f>IF(Q226="E","Please respond in Vendor Input column for all applicable UL combinations.",IF(AND(Q226="N",'ENDC-NRCA_BE'!BK223=TRUE),IF('ENDC-NRCA_BE'!BM223=FALSE,"Check #Layers entered in Overview tab is correct.",""),""))</f>
        <v/>
      </c>
      <c r="S226" s="20" t="s">
        <v>3570</v>
      </c>
      <c r="T226" s="20" t="s">
        <v>2681</v>
      </c>
      <c r="U226" s="20" t="s">
        <v>1650</v>
      </c>
      <c r="V226" s="28"/>
    </row>
    <row r="227" spans="1:22" ht="15" x14ac:dyDescent="0.15">
      <c r="A227" s="21" t="s">
        <v>2948</v>
      </c>
      <c r="B227" s="21" t="s">
        <v>2927</v>
      </c>
      <c r="C227" s="21">
        <v>2</v>
      </c>
      <c r="D227" s="21">
        <v>0</v>
      </c>
      <c r="E227" s="21">
        <v>0</v>
      </c>
      <c r="F227" s="21">
        <v>2</v>
      </c>
      <c r="G227" s="21">
        <v>2</v>
      </c>
      <c r="H227" s="21" t="s">
        <v>845</v>
      </c>
      <c r="I227" s="21" t="s">
        <v>2424</v>
      </c>
      <c r="J227" s="21">
        <v>4</v>
      </c>
      <c r="K227" s="21">
        <v>6</v>
      </c>
      <c r="L227" s="21">
        <v>0</v>
      </c>
      <c r="M227" s="21">
        <v>10</v>
      </c>
      <c r="N227" s="21" t="s">
        <v>322</v>
      </c>
      <c r="O227" s="21" t="s">
        <v>2647</v>
      </c>
      <c r="P227" s="21" t="s">
        <v>66</v>
      </c>
      <c r="Q227" s="21" t="str">
        <f>'ENDC-NRCA_BE'!BO224</f>
        <v>N</v>
      </c>
      <c r="R227" s="21" t="str">
        <f>IF(Q227="E","Please respond in Vendor Input column for all applicable UL combinations.",IF(AND(Q227="N",'ENDC-NRCA_BE'!BK224=TRUE),IF('ENDC-NRCA_BE'!BM224=FALSE,"Check #Layers entered in Overview tab is correct.",""),""))</f>
        <v/>
      </c>
      <c r="S227" s="22" t="s">
        <v>3570</v>
      </c>
      <c r="T227" s="22" t="s">
        <v>2681</v>
      </c>
      <c r="U227" s="22" t="s">
        <v>1650</v>
      </c>
      <c r="V227" s="29"/>
    </row>
    <row r="228" spans="1:22" ht="15" x14ac:dyDescent="0.15">
      <c r="A228" s="19" t="s">
        <v>2949</v>
      </c>
      <c r="B228" s="19" t="s">
        <v>2950</v>
      </c>
      <c r="C228" s="19">
        <v>2</v>
      </c>
      <c r="D228" s="19">
        <v>0</v>
      </c>
      <c r="E228" s="19">
        <v>0</v>
      </c>
      <c r="F228" s="19">
        <v>1</v>
      </c>
      <c r="G228" s="19">
        <v>2</v>
      </c>
      <c r="H228" s="19" t="s">
        <v>854</v>
      </c>
      <c r="I228" s="19" t="s">
        <v>2467</v>
      </c>
      <c r="J228" s="19">
        <v>8</v>
      </c>
      <c r="K228" s="19">
        <v>8</v>
      </c>
      <c r="L228" s="19">
        <v>0</v>
      </c>
      <c r="M228" s="19">
        <v>16</v>
      </c>
      <c r="N228" s="19" t="s">
        <v>322</v>
      </c>
      <c r="O228" s="19" t="s">
        <v>2648</v>
      </c>
      <c r="P228" s="19" t="s">
        <v>89</v>
      </c>
      <c r="Q228" s="19" t="str">
        <f>'ENDC-NRCA_BE'!BO225</f>
        <v>N</v>
      </c>
      <c r="R228" s="19" t="str">
        <f>IF(Q228="E","Please respond in Vendor Input column for all applicable UL combinations.",IF(AND(Q228="N",'ENDC-NRCA_BE'!BK225=TRUE),IF('ENDC-NRCA_BE'!BM225=FALSE,"Check #Layers entered in Overview tab is correct.",""),""))</f>
        <v/>
      </c>
      <c r="S228" s="20" t="s">
        <v>3570</v>
      </c>
      <c r="T228" s="20" t="s">
        <v>670</v>
      </c>
      <c r="U228" s="20" t="s">
        <v>1650</v>
      </c>
      <c r="V228" s="28"/>
    </row>
    <row r="229" spans="1:22" ht="15" x14ac:dyDescent="0.15">
      <c r="A229" s="21" t="s">
        <v>2951</v>
      </c>
      <c r="B229" s="21" t="s">
        <v>2952</v>
      </c>
      <c r="C229" s="21">
        <v>2</v>
      </c>
      <c r="D229" s="21">
        <v>0</v>
      </c>
      <c r="E229" s="21">
        <v>0</v>
      </c>
      <c r="F229" s="21">
        <v>1</v>
      </c>
      <c r="G229" s="21">
        <v>2</v>
      </c>
      <c r="H229" s="21" t="s">
        <v>854</v>
      </c>
      <c r="I229" s="21" t="s">
        <v>2424</v>
      </c>
      <c r="J229" s="21">
        <v>8</v>
      </c>
      <c r="K229" s="21">
        <v>6</v>
      </c>
      <c r="L229" s="21">
        <v>0</v>
      </c>
      <c r="M229" s="21">
        <v>14</v>
      </c>
      <c r="N229" s="21" t="s">
        <v>322</v>
      </c>
      <c r="O229" s="21" t="s">
        <v>2649</v>
      </c>
      <c r="P229" s="21" t="s">
        <v>62</v>
      </c>
      <c r="Q229" s="21" t="str">
        <f>'ENDC-NRCA_BE'!BO226</f>
        <v>N</v>
      </c>
      <c r="R229" s="21" t="str">
        <f>IF(Q229="E","Please respond in Vendor Input column for all applicable UL combinations.",IF(AND(Q229="N",'ENDC-NRCA_BE'!BK226=TRUE),IF('ENDC-NRCA_BE'!BM226=FALSE,"Check #Layers entered in Overview tab is correct.",""),""))</f>
        <v/>
      </c>
      <c r="S229" s="22" t="s">
        <v>3570</v>
      </c>
      <c r="T229" s="22" t="s">
        <v>2681</v>
      </c>
      <c r="U229" s="22" t="s">
        <v>1650</v>
      </c>
      <c r="V229" s="29"/>
    </row>
    <row r="230" spans="1:22" ht="15" x14ac:dyDescent="0.15">
      <c r="A230" s="19" t="s">
        <v>2953</v>
      </c>
      <c r="B230" s="19" t="s">
        <v>2954</v>
      </c>
      <c r="C230" s="19">
        <v>2</v>
      </c>
      <c r="D230" s="19">
        <v>0</v>
      </c>
      <c r="E230" s="19">
        <v>0</v>
      </c>
      <c r="F230" s="19">
        <v>1</v>
      </c>
      <c r="G230" s="19">
        <v>2</v>
      </c>
      <c r="H230" s="19" t="s">
        <v>857</v>
      </c>
      <c r="I230" s="19" t="s">
        <v>2424</v>
      </c>
      <c r="J230" s="19">
        <v>8</v>
      </c>
      <c r="K230" s="19">
        <v>6</v>
      </c>
      <c r="L230" s="19">
        <v>0</v>
      </c>
      <c r="M230" s="19">
        <v>14</v>
      </c>
      <c r="N230" s="19" t="s">
        <v>322</v>
      </c>
      <c r="O230" s="19" t="s">
        <v>2650</v>
      </c>
      <c r="P230" s="19" t="s">
        <v>62</v>
      </c>
      <c r="Q230" s="19" t="str">
        <f>'ENDC-NRCA_BE'!BO227</f>
        <v>N</v>
      </c>
      <c r="R230" s="19" t="str">
        <f>IF(Q230="E","Please respond in Vendor Input column for all applicable UL combinations.",IF(AND(Q230="N",'ENDC-NRCA_BE'!BK227=TRUE),IF('ENDC-NRCA_BE'!BM227=FALSE,"Check #Layers entered in Overview tab is correct.",""),""))</f>
        <v/>
      </c>
      <c r="S230" s="20" t="s">
        <v>3570</v>
      </c>
      <c r="T230" s="20" t="s">
        <v>2681</v>
      </c>
      <c r="U230" s="20" t="s">
        <v>1650</v>
      </c>
      <c r="V230" s="28"/>
    </row>
    <row r="231" spans="1:22" ht="15" x14ac:dyDescent="0.15">
      <c r="A231" s="21" t="s">
        <v>2955</v>
      </c>
      <c r="B231" s="21" t="s">
        <v>2956</v>
      </c>
      <c r="C231" s="21">
        <v>2</v>
      </c>
      <c r="D231" s="21">
        <v>0</v>
      </c>
      <c r="E231" s="21">
        <v>0</v>
      </c>
      <c r="F231" s="21">
        <v>1</v>
      </c>
      <c r="G231" s="21">
        <v>2</v>
      </c>
      <c r="H231" s="21" t="s">
        <v>854</v>
      </c>
      <c r="I231" s="21" t="s">
        <v>2458</v>
      </c>
      <c r="J231" s="21">
        <v>8</v>
      </c>
      <c r="K231" s="21">
        <v>6</v>
      </c>
      <c r="L231" s="21">
        <v>0</v>
      </c>
      <c r="M231" s="21">
        <v>14</v>
      </c>
      <c r="N231" s="21" t="s">
        <v>322</v>
      </c>
      <c r="O231" s="21" t="s">
        <v>2651</v>
      </c>
      <c r="P231" s="21" t="s">
        <v>62</v>
      </c>
      <c r="Q231" s="21" t="str">
        <f>'ENDC-NRCA_BE'!BO228</f>
        <v>N</v>
      </c>
      <c r="R231" s="21" t="str">
        <f>IF(Q231="E","Please respond in Vendor Input column for all applicable UL combinations.",IF(AND(Q231="N",'ENDC-NRCA_BE'!BK228=TRUE),IF('ENDC-NRCA_BE'!BM228=FALSE,"Check #Layers entered in Overview tab is correct.",""),""))</f>
        <v/>
      </c>
      <c r="S231" s="22" t="s">
        <v>3570</v>
      </c>
      <c r="T231" s="22" t="s">
        <v>2681</v>
      </c>
      <c r="U231" s="22" t="s">
        <v>1650</v>
      </c>
      <c r="V231" s="29"/>
    </row>
    <row r="232" spans="1:22" ht="15" x14ac:dyDescent="0.15">
      <c r="A232" s="19" t="s">
        <v>2957</v>
      </c>
      <c r="B232" s="19" t="s">
        <v>2958</v>
      </c>
      <c r="C232" s="19">
        <v>2</v>
      </c>
      <c r="D232" s="19">
        <v>0</v>
      </c>
      <c r="E232" s="19">
        <v>0</v>
      </c>
      <c r="F232" s="19">
        <v>1</v>
      </c>
      <c r="G232" s="19">
        <v>2</v>
      </c>
      <c r="H232" s="19" t="s">
        <v>857</v>
      </c>
      <c r="I232" s="19" t="s">
        <v>2458</v>
      </c>
      <c r="J232" s="19">
        <v>8</v>
      </c>
      <c r="K232" s="19">
        <v>6</v>
      </c>
      <c r="L232" s="19">
        <v>0</v>
      </c>
      <c r="M232" s="19">
        <v>14</v>
      </c>
      <c r="N232" s="19" t="s">
        <v>322</v>
      </c>
      <c r="O232" s="19" t="s">
        <v>2652</v>
      </c>
      <c r="P232" s="19" t="s">
        <v>62</v>
      </c>
      <c r="Q232" s="19" t="str">
        <f>'ENDC-NRCA_BE'!BO229</f>
        <v>N</v>
      </c>
      <c r="R232" s="19" t="str">
        <f>IF(Q232="E","Please respond in Vendor Input column for all applicable UL combinations.",IF(AND(Q232="N",'ENDC-NRCA_BE'!BK229=TRUE),IF('ENDC-NRCA_BE'!BM229=FALSE,"Check #Layers entered in Overview tab is correct.",""),""))</f>
        <v/>
      </c>
      <c r="S232" s="20" t="s">
        <v>3570</v>
      </c>
      <c r="T232" s="20" t="s">
        <v>2681</v>
      </c>
      <c r="U232" s="20" t="s">
        <v>1650</v>
      </c>
      <c r="V232" s="28"/>
    </row>
    <row r="233" spans="1:22" ht="15" x14ac:dyDescent="0.15">
      <c r="A233" s="21" t="s">
        <v>2959</v>
      </c>
      <c r="B233" s="21" t="s">
        <v>2950</v>
      </c>
      <c r="C233" s="21">
        <v>2</v>
      </c>
      <c r="D233" s="21">
        <v>0</v>
      </c>
      <c r="E233" s="21">
        <v>0</v>
      </c>
      <c r="F233" s="21">
        <v>1</v>
      </c>
      <c r="G233" s="21">
        <v>2</v>
      </c>
      <c r="H233" s="21" t="s">
        <v>854</v>
      </c>
      <c r="I233" s="21" t="s">
        <v>2467</v>
      </c>
      <c r="J233" s="21">
        <v>4</v>
      </c>
      <c r="K233" s="21">
        <v>8</v>
      </c>
      <c r="L233" s="21">
        <v>0</v>
      </c>
      <c r="M233" s="21">
        <v>12</v>
      </c>
      <c r="N233" s="21" t="s">
        <v>322</v>
      </c>
      <c r="O233" s="21" t="s">
        <v>2653</v>
      </c>
      <c r="P233" s="21" t="s">
        <v>89</v>
      </c>
      <c r="Q233" s="21" t="str">
        <f>'ENDC-NRCA_BE'!BO230</f>
        <v>N</v>
      </c>
      <c r="R233" s="21" t="str">
        <f>IF(Q233="E","Please respond in Vendor Input column for all applicable UL combinations.",IF(AND(Q233="N",'ENDC-NRCA_BE'!BK230=TRUE),IF('ENDC-NRCA_BE'!BM230=FALSE,"Check #Layers entered in Overview tab is correct.",""),""))</f>
        <v/>
      </c>
      <c r="S233" s="22" t="s">
        <v>3570</v>
      </c>
      <c r="T233" s="22" t="s">
        <v>670</v>
      </c>
      <c r="U233" s="22" t="s">
        <v>1650</v>
      </c>
      <c r="V233" s="29"/>
    </row>
    <row r="234" spans="1:22" ht="15" x14ac:dyDescent="0.15">
      <c r="A234" s="19" t="s">
        <v>2960</v>
      </c>
      <c r="B234" s="19" t="s">
        <v>2961</v>
      </c>
      <c r="C234" s="19">
        <v>1</v>
      </c>
      <c r="D234" s="19">
        <v>0</v>
      </c>
      <c r="E234" s="19">
        <v>0</v>
      </c>
      <c r="F234" s="19">
        <v>1</v>
      </c>
      <c r="G234" s="19">
        <v>2</v>
      </c>
      <c r="H234" s="19" t="s">
        <v>862</v>
      </c>
      <c r="I234" s="19" t="s">
        <v>2467</v>
      </c>
      <c r="J234" s="19">
        <v>4</v>
      </c>
      <c r="K234" s="19">
        <v>8</v>
      </c>
      <c r="L234" s="19">
        <v>0</v>
      </c>
      <c r="M234" s="19">
        <v>12</v>
      </c>
      <c r="N234" s="19" t="s">
        <v>322</v>
      </c>
      <c r="O234" s="19" t="s">
        <v>2654</v>
      </c>
      <c r="P234" s="19" t="s">
        <v>89</v>
      </c>
      <c r="Q234" s="19" t="str">
        <f>'ENDC-NRCA_BE'!BO231</f>
        <v>N</v>
      </c>
      <c r="R234" s="19" t="str">
        <f>IF(Q234="E","Please respond in Vendor Input column for all applicable UL combinations.",IF(AND(Q234="N",'ENDC-NRCA_BE'!BK231=TRUE),IF('ENDC-NRCA_BE'!BM231=FALSE,"Check #Layers entered in Overview tab is correct.",""),""))</f>
        <v/>
      </c>
      <c r="S234" s="20" t="s">
        <v>3570</v>
      </c>
      <c r="T234" s="20" t="s">
        <v>670</v>
      </c>
      <c r="U234" s="20" t="s">
        <v>1650</v>
      </c>
      <c r="V234" s="28"/>
    </row>
    <row r="235" spans="1:22" ht="15" x14ac:dyDescent="0.15">
      <c r="A235" s="21" t="s">
        <v>2962</v>
      </c>
      <c r="B235" s="21" t="s">
        <v>2963</v>
      </c>
      <c r="C235" s="21">
        <v>1</v>
      </c>
      <c r="D235" s="21">
        <v>0</v>
      </c>
      <c r="E235" s="21">
        <v>0</v>
      </c>
      <c r="F235" s="21">
        <v>1</v>
      </c>
      <c r="G235" s="21">
        <v>2</v>
      </c>
      <c r="H235" s="21" t="s">
        <v>865</v>
      </c>
      <c r="I235" s="21" t="s">
        <v>2467</v>
      </c>
      <c r="J235" s="21">
        <v>4</v>
      </c>
      <c r="K235" s="21">
        <v>8</v>
      </c>
      <c r="L235" s="21">
        <v>0</v>
      </c>
      <c r="M235" s="21">
        <v>12</v>
      </c>
      <c r="N235" s="21" t="s">
        <v>322</v>
      </c>
      <c r="O235" s="21" t="s">
        <v>2655</v>
      </c>
      <c r="P235" s="21" t="s">
        <v>89</v>
      </c>
      <c r="Q235" s="21" t="str">
        <f>'ENDC-NRCA_BE'!BO232</f>
        <v>N</v>
      </c>
      <c r="R235" s="21" t="str">
        <f>IF(Q235="E","Please respond in Vendor Input column for all applicable UL combinations.",IF(AND(Q235="N",'ENDC-NRCA_BE'!BK232=TRUE),IF('ENDC-NRCA_BE'!BM232=FALSE,"Check #Layers entered in Overview tab is correct.",""),""))</f>
        <v/>
      </c>
      <c r="S235" s="22" t="s">
        <v>3570</v>
      </c>
      <c r="T235" s="22" t="s">
        <v>670</v>
      </c>
      <c r="U235" s="22" t="s">
        <v>1650</v>
      </c>
      <c r="V235" s="29"/>
    </row>
    <row r="236" spans="1:22" ht="15" x14ac:dyDescent="0.15">
      <c r="A236" s="19" t="s">
        <v>2964</v>
      </c>
      <c r="B236" s="19" t="s">
        <v>2952</v>
      </c>
      <c r="C236" s="19">
        <v>2</v>
      </c>
      <c r="D236" s="19">
        <v>0</v>
      </c>
      <c r="E236" s="19">
        <v>0</v>
      </c>
      <c r="F236" s="19">
        <v>1</v>
      </c>
      <c r="G236" s="19">
        <v>2</v>
      </c>
      <c r="H236" s="19" t="s">
        <v>854</v>
      </c>
      <c r="I236" s="19" t="s">
        <v>2424</v>
      </c>
      <c r="J236" s="19">
        <v>4</v>
      </c>
      <c r="K236" s="19">
        <v>6</v>
      </c>
      <c r="L236" s="19">
        <v>0</v>
      </c>
      <c r="M236" s="19">
        <v>10</v>
      </c>
      <c r="N236" s="19" t="s">
        <v>322</v>
      </c>
      <c r="O236" s="19" t="s">
        <v>2656</v>
      </c>
      <c r="P236" s="19" t="s">
        <v>62</v>
      </c>
      <c r="Q236" s="19" t="str">
        <f>'ENDC-NRCA_BE'!BO233</f>
        <v>N</v>
      </c>
      <c r="R236" s="19" t="str">
        <f>IF(Q236="E","Please respond in Vendor Input column for all applicable UL combinations.",IF(AND(Q236="N",'ENDC-NRCA_BE'!BK233=TRUE),IF('ENDC-NRCA_BE'!BM233=FALSE,"Check #Layers entered in Overview tab is correct.",""),""))</f>
        <v/>
      </c>
      <c r="S236" s="20" t="s">
        <v>3570</v>
      </c>
      <c r="T236" s="20" t="s">
        <v>2681</v>
      </c>
      <c r="U236" s="20" t="s">
        <v>1650</v>
      </c>
      <c r="V236" s="28"/>
    </row>
    <row r="237" spans="1:22" ht="15" x14ac:dyDescent="0.15">
      <c r="A237" s="21" t="s">
        <v>2965</v>
      </c>
      <c r="B237" s="21" t="s">
        <v>2954</v>
      </c>
      <c r="C237" s="21">
        <v>2</v>
      </c>
      <c r="D237" s="21">
        <v>0</v>
      </c>
      <c r="E237" s="21">
        <v>0</v>
      </c>
      <c r="F237" s="21">
        <v>1</v>
      </c>
      <c r="G237" s="21">
        <v>2</v>
      </c>
      <c r="H237" s="21" t="s">
        <v>857</v>
      </c>
      <c r="I237" s="21" t="s">
        <v>2424</v>
      </c>
      <c r="J237" s="21">
        <v>4</v>
      </c>
      <c r="K237" s="21">
        <v>6</v>
      </c>
      <c r="L237" s="21">
        <v>0</v>
      </c>
      <c r="M237" s="21">
        <v>10</v>
      </c>
      <c r="N237" s="21" t="s">
        <v>322</v>
      </c>
      <c r="O237" s="21" t="s">
        <v>2657</v>
      </c>
      <c r="P237" s="21" t="s">
        <v>62</v>
      </c>
      <c r="Q237" s="21" t="str">
        <f>'ENDC-NRCA_BE'!BO234</f>
        <v>N</v>
      </c>
      <c r="R237" s="21" t="str">
        <f>IF(Q237="E","Please respond in Vendor Input column for all applicable UL combinations.",IF(AND(Q237="N",'ENDC-NRCA_BE'!BK234=TRUE),IF('ENDC-NRCA_BE'!BM234=FALSE,"Check #Layers entered in Overview tab is correct.",""),""))</f>
        <v/>
      </c>
      <c r="S237" s="22" t="s">
        <v>3570</v>
      </c>
      <c r="T237" s="22" t="s">
        <v>2681</v>
      </c>
      <c r="U237" s="22" t="s">
        <v>1650</v>
      </c>
      <c r="V237" s="29"/>
    </row>
    <row r="238" spans="1:22" ht="15" x14ac:dyDescent="0.15">
      <c r="A238" s="19" t="s">
        <v>2966</v>
      </c>
      <c r="B238" s="19" t="s">
        <v>2956</v>
      </c>
      <c r="C238" s="19">
        <v>2</v>
      </c>
      <c r="D238" s="19">
        <v>0</v>
      </c>
      <c r="E238" s="19">
        <v>0</v>
      </c>
      <c r="F238" s="19">
        <v>1</v>
      </c>
      <c r="G238" s="19">
        <v>2</v>
      </c>
      <c r="H238" s="19" t="s">
        <v>854</v>
      </c>
      <c r="I238" s="19" t="s">
        <v>2458</v>
      </c>
      <c r="J238" s="19">
        <v>4</v>
      </c>
      <c r="K238" s="19">
        <v>6</v>
      </c>
      <c r="L238" s="19">
        <v>0</v>
      </c>
      <c r="M238" s="19">
        <v>10</v>
      </c>
      <c r="N238" s="19" t="s">
        <v>322</v>
      </c>
      <c r="O238" s="19" t="s">
        <v>2658</v>
      </c>
      <c r="P238" s="19" t="s">
        <v>62</v>
      </c>
      <c r="Q238" s="19" t="str">
        <f>'ENDC-NRCA_BE'!BO235</f>
        <v>N</v>
      </c>
      <c r="R238" s="19" t="str">
        <f>IF(Q238="E","Please respond in Vendor Input column for all applicable UL combinations.",IF(AND(Q238="N",'ENDC-NRCA_BE'!BK235=TRUE),IF('ENDC-NRCA_BE'!BM235=FALSE,"Check #Layers entered in Overview tab is correct.",""),""))</f>
        <v/>
      </c>
      <c r="S238" s="20" t="s">
        <v>3570</v>
      </c>
      <c r="T238" s="20" t="s">
        <v>2681</v>
      </c>
      <c r="U238" s="20" t="s">
        <v>1650</v>
      </c>
      <c r="V238" s="28"/>
    </row>
    <row r="239" spans="1:22" ht="15" x14ac:dyDescent="0.15">
      <c r="A239" s="21" t="s">
        <v>2967</v>
      </c>
      <c r="B239" s="21" t="s">
        <v>2958</v>
      </c>
      <c r="C239" s="21">
        <v>2</v>
      </c>
      <c r="D239" s="21">
        <v>0</v>
      </c>
      <c r="E239" s="21">
        <v>0</v>
      </c>
      <c r="F239" s="21">
        <v>1</v>
      </c>
      <c r="G239" s="21">
        <v>2</v>
      </c>
      <c r="H239" s="21" t="s">
        <v>857</v>
      </c>
      <c r="I239" s="21" t="s">
        <v>2458</v>
      </c>
      <c r="J239" s="21">
        <v>4</v>
      </c>
      <c r="K239" s="21">
        <v>6</v>
      </c>
      <c r="L239" s="21">
        <v>0</v>
      </c>
      <c r="M239" s="21">
        <v>10</v>
      </c>
      <c r="N239" s="21" t="s">
        <v>322</v>
      </c>
      <c r="O239" s="21" t="s">
        <v>2659</v>
      </c>
      <c r="P239" s="21" t="s">
        <v>62</v>
      </c>
      <c r="Q239" s="21" t="str">
        <f>'ENDC-NRCA_BE'!BO236</f>
        <v>N</v>
      </c>
      <c r="R239" s="21" t="str">
        <f>IF(Q239="E","Please respond in Vendor Input column for all applicable UL combinations.",IF(AND(Q239="N",'ENDC-NRCA_BE'!BK236=TRUE),IF('ENDC-NRCA_BE'!BM236=FALSE,"Check #Layers entered in Overview tab is correct.",""),""))</f>
        <v/>
      </c>
      <c r="S239" s="22" t="s">
        <v>3570</v>
      </c>
      <c r="T239" s="22" t="s">
        <v>2681</v>
      </c>
      <c r="U239" s="22" t="s">
        <v>1650</v>
      </c>
      <c r="V239" s="29"/>
    </row>
    <row r="240" spans="1:22" ht="15" x14ac:dyDescent="0.15">
      <c r="A240" s="19" t="s">
        <v>2968</v>
      </c>
      <c r="B240" s="19" t="s">
        <v>2969</v>
      </c>
      <c r="C240" s="19">
        <v>1</v>
      </c>
      <c r="D240" s="19">
        <v>0</v>
      </c>
      <c r="E240" s="19">
        <v>0</v>
      </c>
      <c r="F240" s="19">
        <v>1</v>
      </c>
      <c r="G240" s="19">
        <v>2</v>
      </c>
      <c r="H240" s="19" t="s">
        <v>872</v>
      </c>
      <c r="I240" s="19" t="s">
        <v>2467</v>
      </c>
      <c r="J240" s="19">
        <v>2</v>
      </c>
      <c r="K240" s="19">
        <v>8</v>
      </c>
      <c r="L240" s="19">
        <v>0</v>
      </c>
      <c r="M240" s="19">
        <v>10</v>
      </c>
      <c r="N240" s="19" t="s">
        <v>322</v>
      </c>
      <c r="O240" s="19" t="s">
        <v>2660</v>
      </c>
      <c r="P240" s="19" t="s">
        <v>89</v>
      </c>
      <c r="Q240" s="19" t="str">
        <f>'ENDC-NRCA_BE'!BO237</f>
        <v>N</v>
      </c>
      <c r="R240" s="19" t="str">
        <f>IF(Q240="E","Please respond in Vendor Input column for all applicable UL combinations.",IF(AND(Q240="N",'ENDC-NRCA_BE'!BK237=TRUE),IF('ENDC-NRCA_BE'!BM237=FALSE,"Check #Layers entered in Overview tab is correct.",""),""))</f>
        <v/>
      </c>
      <c r="S240" s="20" t="s">
        <v>3570</v>
      </c>
      <c r="T240" s="20" t="s">
        <v>670</v>
      </c>
      <c r="U240" s="20" t="s">
        <v>1650</v>
      </c>
      <c r="V240" s="28"/>
    </row>
    <row r="241" spans="1:22" ht="15" x14ac:dyDescent="0.15">
      <c r="A241" s="21" t="s">
        <v>2970</v>
      </c>
      <c r="B241" s="21" t="s">
        <v>2961</v>
      </c>
      <c r="C241" s="21">
        <v>1</v>
      </c>
      <c r="D241" s="21">
        <v>0</v>
      </c>
      <c r="E241" s="21">
        <v>0</v>
      </c>
      <c r="F241" s="21">
        <v>1</v>
      </c>
      <c r="G241" s="21">
        <v>2</v>
      </c>
      <c r="H241" s="21" t="s">
        <v>862</v>
      </c>
      <c r="I241" s="21" t="s">
        <v>2467</v>
      </c>
      <c r="J241" s="21">
        <v>2</v>
      </c>
      <c r="K241" s="21">
        <v>8</v>
      </c>
      <c r="L241" s="21">
        <v>0</v>
      </c>
      <c r="M241" s="21">
        <v>10</v>
      </c>
      <c r="N241" s="21" t="s">
        <v>322</v>
      </c>
      <c r="O241" s="21" t="s">
        <v>2661</v>
      </c>
      <c r="P241" s="21" t="s">
        <v>89</v>
      </c>
      <c r="Q241" s="21" t="str">
        <f>'ENDC-NRCA_BE'!BO238</f>
        <v>N</v>
      </c>
      <c r="R241" s="21" t="str">
        <f>IF(Q241="E","Please respond in Vendor Input column for all applicable UL combinations.",IF(AND(Q241="N",'ENDC-NRCA_BE'!BK238=TRUE),IF('ENDC-NRCA_BE'!BM238=FALSE,"Check #Layers entered in Overview tab is correct.",""),""))</f>
        <v/>
      </c>
      <c r="S241" s="22" t="s">
        <v>3570</v>
      </c>
      <c r="T241" s="22" t="s">
        <v>670</v>
      </c>
      <c r="U241" s="22" t="s">
        <v>1650</v>
      </c>
      <c r="V241" s="29"/>
    </row>
    <row r="242" spans="1:22" ht="15" x14ac:dyDescent="0.15">
      <c r="A242" s="19" t="s">
        <v>2971</v>
      </c>
      <c r="B242" s="19" t="s">
        <v>2963</v>
      </c>
      <c r="C242" s="19">
        <v>1</v>
      </c>
      <c r="D242" s="19">
        <v>0</v>
      </c>
      <c r="E242" s="19">
        <v>0</v>
      </c>
      <c r="F242" s="19">
        <v>1</v>
      </c>
      <c r="G242" s="19">
        <v>2</v>
      </c>
      <c r="H242" s="19" t="s">
        <v>865</v>
      </c>
      <c r="I242" s="19" t="s">
        <v>2467</v>
      </c>
      <c r="J242" s="19">
        <v>2</v>
      </c>
      <c r="K242" s="19">
        <v>8</v>
      </c>
      <c r="L242" s="19">
        <v>0</v>
      </c>
      <c r="M242" s="19">
        <v>10</v>
      </c>
      <c r="N242" s="19" t="s">
        <v>322</v>
      </c>
      <c r="O242" s="19" t="s">
        <v>2662</v>
      </c>
      <c r="P242" s="19" t="s">
        <v>89</v>
      </c>
      <c r="Q242" s="19" t="str">
        <f>'ENDC-NRCA_BE'!BO239</f>
        <v>N</v>
      </c>
      <c r="R242" s="19" t="str">
        <f>IF(Q242="E","Please respond in Vendor Input column for all applicable UL combinations.",IF(AND(Q242="N",'ENDC-NRCA_BE'!BK239=TRUE),IF('ENDC-NRCA_BE'!BM239=FALSE,"Check #Layers entered in Overview tab is correct.",""),""))</f>
        <v/>
      </c>
      <c r="S242" s="20" t="s">
        <v>3570</v>
      </c>
      <c r="T242" s="20" t="s">
        <v>670</v>
      </c>
      <c r="U242" s="20" t="s">
        <v>1650</v>
      </c>
      <c r="V242" s="28"/>
    </row>
    <row r="243" spans="1:22" ht="15" x14ac:dyDescent="0.15">
      <c r="A243" s="21" t="s">
        <v>2972</v>
      </c>
      <c r="B243" s="21" t="s">
        <v>2973</v>
      </c>
      <c r="C243" s="21">
        <v>1</v>
      </c>
      <c r="D243" s="21">
        <v>0</v>
      </c>
      <c r="E243" s="21">
        <v>0</v>
      </c>
      <c r="F243" s="21">
        <v>1</v>
      </c>
      <c r="G243" s="21">
        <v>2</v>
      </c>
      <c r="H243" s="21" t="s">
        <v>862</v>
      </c>
      <c r="I243" s="21" t="s">
        <v>2424</v>
      </c>
      <c r="J243" s="21">
        <v>4</v>
      </c>
      <c r="K243" s="21">
        <v>6</v>
      </c>
      <c r="L243" s="21">
        <v>0</v>
      </c>
      <c r="M243" s="21">
        <v>10</v>
      </c>
      <c r="N243" s="21" t="s">
        <v>322</v>
      </c>
      <c r="O243" s="21" t="s">
        <v>2663</v>
      </c>
      <c r="P243" s="21" t="s">
        <v>62</v>
      </c>
      <c r="Q243" s="21" t="str">
        <f>'ENDC-NRCA_BE'!BO240</f>
        <v>N</v>
      </c>
      <c r="R243" s="21" t="str">
        <f>IF(Q243="E","Please respond in Vendor Input column for all applicable UL combinations.",IF(AND(Q243="N",'ENDC-NRCA_BE'!BK240=TRUE),IF('ENDC-NRCA_BE'!BM240=FALSE,"Check #Layers entered in Overview tab is correct.",""),""))</f>
        <v/>
      </c>
      <c r="S243" s="22" t="s">
        <v>3570</v>
      </c>
      <c r="T243" s="22" t="s">
        <v>2681</v>
      </c>
      <c r="U243" s="22" t="s">
        <v>1650</v>
      </c>
      <c r="V243" s="29"/>
    </row>
    <row r="244" spans="1:22" ht="15" x14ac:dyDescent="0.15">
      <c r="A244" s="19" t="s">
        <v>2974</v>
      </c>
      <c r="B244" s="19" t="s">
        <v>2975</v>
      </c>
      <c r="C244" s="19">
        <v>1</v>
      </c>
      <c r="D244" s="19">
        <v>0</v>
      </c>
      <c r="E244" s="19">
        <v>0</v>
      </c>
      <c r="F244" s="19">
        <v>1</v>
      </c>
      <c r="G244" s="19">
        <v>2</v>
      </c>
      <c r="H244" s="19" t="s">
        <v>865</v>
      </c>
      <c r="I244" s="19" t="s">
        <v>2424</v>
      </c>
      <c r="J244" s="19">
        <v>4</v>
      </c>
      <c r="K244" s="19">
        <v>6</v>
      </c>
      <c r="L244" s="19">
        <v>0</v>
      </c>
      <c r="M244" s="19">
        <v>10</v>
      </c>
      <c r="N244" s="19" t="s">
        <v>322</v>
      </c>
      <c r="O244" s="19" t="s">
        <v>2664</v>
      </c>
      <c r="P244" s="19" t="s">
        <v>62</v>
      </c>
      <c r="Q244" s="19" t="str">
        <f>'ENDC-NRCA_BE'!BO241</f>
        <v>N</v>
      </c>
      <c r="R244" s="19" t="str">
        <f>IF(Q244="E","Please respond in Vendor Input column for all applicable UL combinations.",IF(AND(Q244="N",'ENDC-NRCA_BE'!BK241=TRUE),IF('ENDC-NRCA_BE'!BM241=FALSE,"Check #Layers entered in Overview tab is correct.",""),""))</f>
        <v/>
      </c>
      <c r="S244" s="20" t="s">
        <v>3570</v>
      </c>
      <c r="T244" s="20" t="s">
        <v>2681</v>
      </c>
      <c r="U244" s="20" t="s">
        <v>1650</v>
      </c>
      <c r="V244" s="28"/>
    </row>
    <row r="245" spans="1:22" ht="15" x14ac:dyDescent="0.15">
      <c r="A245" s="21" t="s">
        <v>2976</v>
      </c>
      <c r="B245" s="21" t="s">
        <v>2977</v>
      </c>
      <c r="C245" s="21">
        <v>1</v>
      </c>
      <c r="D245" s="21">
        <v>0</v>
      </c>
      <c r="E245" s="21">
        <v>0</v>
      </c>
      <c r="F245" s="21">
        <v>1</v>
      </c>
      <c r="G245" s="21">
        <v>2</v>
      </c>
      <c r="H245" s="21" t="s">
        <v>868</v>
      </c>
      <c r="I245" s="21" t="s">
        <v>2424</v>
      </c>
      <c r="J245" s="21">
        <v>4</v>
      </c>
      <c r="K245" s="21">
        <v>6</v>
      </c>
      <c r="L245" s="21">
        <v>0</v>
      </c>
      <c r="M245" s="21">
        <v>10</v>
      </c>
      <c r="N245" s="21" t="s">
        <v>322</v>
      </c>
      <c r="O245" s="21" t="s">
        <v>2665</v>
      </c>
      <c r="P245" s="21" t="s">
        <v>62</v>
      </c>
      <c r="Q245" s="21" t="str">
        <f>'ENDC-NRCA_BE'!BO242</f>
        <v>N</v>
      </c>
      <c r="R245" s="21" t="str">
        <f>IF(Q245="E","Please respond in Vendor Input column for all applicable UL combinations.",IF(AND(Q245="N",'ENDC-NRCA_BE'!BK242=TRUE),IF('ENDC-NRCA_BE'!BM242=FALSE,"Check #Layers entered in Overview tab is correct.",""),""))</f>
        <v/>
      </c>
      <c r="S245" s="22" t="s">
        <v>3570</v>
      </c>
      <c r="T245" s="22" t="s">
        <v>2681</v>
      </c>
      <c r="U245" s="22" t="s">
        <v>1650</v>
      </c>
      <c r="V245" s="29"/>
    </row>
    <row r="246" spans="1:22" ht="15" x14ac:dyDescent="0.15">
      <c r="A246" s="19" t="s">
        <v>2978</v>
      </c>
      <c r="B246" s="19" t="s">
        <v>2979</v>
      </c>
      <c r="C246" s="19">
        <v>1</v>
      </c>
      <c r="D246" s="19">
        <v>0</v>
      </c>
      <c r="E246" s="19">
        <v>0</v>
      </c>
      <c r="F246" s="19">
        <v>1</v>
      </c>
      <c r="G246" s="19">
        <v>2</v>
      </c>
      <c r="H246" s="19" t="s">
        <v>862</v>
      </c>
      <c r="I246" s="19" t="s">
        <v>2458</v>
      </c>
      <c r="J246" s="19">
        <v>4</v>
      </c>
      <c r="K246" s="19">
        <v>6</v>
      </c>
      <c r="L246" s="19">
        <v>0</v>
      </c>
      <c r="M246" s="19">
        <v>10</v>
      </c>
      <c r="N246" s="19" t="s">
        <v>322</v>
      </c>
      <c r="O246" s="19" t="s">
        <v>2666</v>
      </c>
      <c r="P246" s="19" t="s">
        <v>62</v>
      </c>
      <c r="Q246" s="19" t="str">
        <f>'ENDC-NRCA_BE'!BO243</f>
        <v>N</v>
      </c>
      <c r="R246" s="19" t="str">
        <f>IF(Q246="E","Please respond in Vendor Input column for all applicable UL combinations.",IF(AND(Q246="N",'ENDC-NRCA_BE'!BK243=TRUE),IF('ENDC-NRCA_BE'!BM243=FALSE,"Check #Layers entered in Overview tab is correct.",""),""))</f>
        <v/>
      </c>
      <c r="S246" s="20" t="s">
        <v>3570</v>
      </c>
      <c r="T246" s="20" t="s">
        <v>2681</v>
      </c>
      <c r="U246" s="20" t="s">
        <v>1650</v>
      </c>
      <c r="V246" s="28"/>
    </row>
    <row r="247" spans="1:22" ht="15" x14ac:dyDescent="0.15">
      <c r="A247" s="21" t="s">
        <v>2980</v>
      </c>
      <c r="B247" s="21" t="s">
        <v>2981</v>
      </c>
      <c r="C247" s="21">
        <v>1</v>
      </c>
      <c r="D247" s="21">
        <v>0</v>
      </c>
      <c r="E247" s="21">
        <v>0</v>
      </c>
      <c r="F247" s="21">
        <v>1</v>
      </c>
      <c r="G247" s="21">
        <v>2</v>
      </c>
      <c r="H247" s="21" t="s">
        <v>865</v>
      </c>
      <c r="I247" s="21" t="s">
        <v>2458</v>
      </c>
      <c r="J247" s="21">
        <v>4</v>
      </c>
      <c r="K247" s="21">
        <v>6</v>
      </c>
      <c r="L247" s="21">
        <v>0</v>
      </c>
      <c r="M247" s="21">
        <v>10</v>
      </c>
      <c r="N247" s="21" t="s">
        <v>322</v>
      </c>
      <c r="O247" s="21" t="s">
        <v>2667</v>
      </c>
      <c r="P247" s="21" t="s">
        <v>62</v>
      </c>
      <c r="Q247" s="21" t="str">
        <f>'ENDC-NRCA_BE'!BO244</f>
        <v>N</v>
      </c>
      <c r="R247" s="21" t="str">
        <f>IF(Q247="E","Please respond in Vendor Input column for all applicable UL combinations.",IF(AND(Q247="N",'ENDC-NRCA_BE'!BK244=TRUE),IF('ENDC-NRCA_BE'!BM244=FALSE,"Check #Layers entered in Overview tab is correct.",""),""))</f>
        <v/>
      </c>
      <c r="S247" s="22" t="s">
        <v>3570</v>
      </c>
      <c r="T247" s="22" t="s">
        <v>2681</v>
      </c>
      <c r="U247" s="22" t="s">
        <v>1650</v>
      </c>
      <c r="V247" s="29"/>
    </row>
    <row r="248" spans="1:22" ht="15" x14ac:dyDescent="0.15">
      <c r="A248" s="19" t="s">
        <v>2982</v>
      </c>
      <c r="B248" s="19" t="s">
        <v>2983</v>
      </c>
      <c r="C248" s="19">
        <v>1</v>
      </c>
      <c r="D248" s="19">
        <v>0</v>
      </c>
      <c r="E248" s="19">
        <v>0</v>
      </c>
      <c r="F248" s="19">
        <v>1</v>
      </c>
      <c r="G248" s="19">
        <v>2</v>
      </c>
      <c r="H248" s="19" t="s">
        <v>868</v>
      </c>
      <c r="I248" s="19" t="s">
        <v>2458</v>
      </c>
      <c r="J248" s="19">
        <v>4</v>
      </c>
      <c r="K248" s="19">
        <v>6</v>
      </c>
      <c r="L248" s="19">
        <v>0</v>
      </c>
      <c r="M248" s="19">
        <v>10</v>
      </c>
      <c r="N248" s="19" t="s">
        <v>322</v>
      </c>
      <c r="O248" s="19" t="s">
        <v>2668</v>
      </c>
      <c r="P248" s="19" t="s">
        <v>62</v>
      </c>
      <c r="Q248" s="19" t="str">
        <f>'ENDC-NRCA_BE'!BO245</f>
        <v>N</v>
      </c>
      <c r="R248" s="19" t="str">
        <f>IF(Q248="E","Please respond in Vendor Input column for all applicable UL combinations.",IF(AND(Q248="N",'ENDC-NRCA_BE'!BK245=TRUE),IF('ENDC-NRCA_BE'!BM245=FALSE,"Check #Layers entered in Overview tab is correct.",""),""))</f>
        <v/>
      </c>
      <c r="S248" s="20" t="s">
        <v>3570</v>
      </c>
      <c r="T248" s="20" t="s">
        <v>2681</v>
      </c>
      <c r="U248" s="20" t="s">
        <v>1650</v>
      </c>
      <c r="V248" s="28"/>
    </row>
    <row r="249" spans="1:22" ht="15" x14ac:dyDescent="0.15">
      <c r="A249" s="21" t="s">
        <v>2984</v>
      </c>
      <c r="B249" s="21" t="s">
        <v>2985</v>
      </c>
      <c r="C249" s="21">
        <v>1</v>
      </c>
      <c r="D249" s="21">
        <v>0</v>
      </c>
      <c r="E249" s="21">
        <v>0</v>
      </c>
      <c r="F249" s="21">
        <v>1</v>
      </c>
      <c r="G249" s="21">
        <v>2</v>
      </c>
      <c r="H249" s="21" t="s">
        <v>872</v>
      </c>
      <c r="I249" s="21" t="s">
        <v>2424</v>
      </c>
      <c r="J249" s="21">
        <v>2</v>
      </c>
      <c r="K249" s="21">
        <v>6</v>
      </c>
      <c r="L249" s="21">
        <v>0</v>
      </c>
      <c r="M249" s="21">
        <v>8</v>
      </c>
      <c r="N249" s="21" t="s">
        <v>322</v>
      </c>
      <c r="O249" s="21" t="s">
        <v>2669</v>
      </c>
      <c r="P249" s="21" t="s">
        <v>66</v>
      </c>
      <c r="Q249" s="21" t="str">
        <f>'ENDC-NRCA_BE'!BO246</f>
        <v>N</v>
      </c>
      <c r="R249" s="21" t="str">
        <f>IF(Q249="E","Please respond in Vendor Input column for all applicable UL combinations.",IF(AND(Q249="N",'ENDC-NRCA_BE'!BK246=TRUE),IF('ENDC-NRCA_BE'!BM246=FALSE,"Check #Layers entered in Overview tab is correct.",""),""))</f>
        <v/>
      </c>
      <c r="S249" s="22" t="s">
        <v>3570</v>
      </c>
      <c r="T249" s="22" t="s">
        <v>2681</v>
      </c>
      <c r="U249" s="22" t="s">
        <v>1650</v>
      </c>
      <c r="V249" s="29"/>
    </row>
    <row r="250" spans="1:22" ht="15" x14ac:dyDescent="0.15">
      <c r="A250" s="19" t="s">
        <v>2986</v>
      </c>
      <c r="B250" s="19" t="s">
        <v>2973</v>
      </c>
      <c r="C250" s="19">
        <v>1</v>
      </c>
      <c r="D250" s="19">
        <v>0</v>
      </c>
      <c r="E250" s="19">
        <v>0</v>
      </c>
      <c r="F250" s="19">
        <v>1</v>
      </c>
      <c r="G250" s="19">
        <v>2</v>
      </c>
      <c r="H250" s="19" t="s">
        <v>862</v>
      </c>
      <c r="I250" s="19" t="s">
        <v>2424</v>
      </c>
      <c r="J250" s="19">
        <v>2</v>
      </c>
      <c r="K250" s="19">
        <v>6</v>
      </c>
      <c r="L250" s="19">
        <v>0</v>
      </c>
      <c r="M250" s="19">
        <v>8</v>
      </c>
      <c r="N250" s="19" t="s">
        <v>322</v>
      </c>
      <c r="O250" s="19" t="s">
        <v>2670</v>
      </c>
      <c r="P250" s="19" t="s">
        <v>62</v>
      </c>
      <c r="Q250" s="19" t="str">
        <f>'ENDC-NRCA_BE'!BO247</f>
        <v>N</v>
      </c>
      <c r="R250" s="19" t="str">
        <f>IF(Q250="E","Please respond in Vendor Input column for all applicable UL combinations.",IF(AND(Q250="N",'ENDC-NRCA_BE'!BK247=TRUE),IF('ENDC-NRCA_BE'!BM247=FALSE,"Check #Layers entered in Overview tab is correct.",""),""))</f>
        <v/>
      </c>
      <c r="S250" s="20" t="s">
        <v>3570</v>
      </c>
      <c r="T250" s="20" t="s">
        <v>2681</v>
      </c>
      <c r="U250" s="20" t="s">
        <v>1650</v>
      </c>
      <c r="V250" s="28"/>
    </row>
    <row r="251" spans="1:22" ht="15" x14ac:dyDescent="0.15">
      <c r="A251" s="21" t="s">
        <v>2987</v>
      </c>
      <c r="B251" s="21" t="s">
        <v>2975</v>
      </c>
      <c r="C251" s="21">
        <v>1</v>
      </c>
      <c r="D251" s="21">
        <v>0</v>
      </c>
      <c r="E251" s="21">
        <v>0</v>
      </c>
      <c r="F251" s="21">
        <v>1</v>
      </c>
      <c r="G251" s="21">
        <v>2</v>
      </c>
      <c r="H251" s="21" t="s">
        <v>865</v>
      </c>
      <c r="I251" s="21" t="s">
        <v>2424</v>
      </c>
      <c r="J251" s="21">
        <v>2</v>
      </c>
      <c r="K251" s="21">
        <v>6</v>
      </c>
      <c r="L251" s="21">
        <v>0</v>
      </c>
      <c r="M251" s="21">
        <v>8</v>
      </c>
      <c r="N251" s="21" t="s">
        <v>322</v>
      </c>
      <c r="O251" s="21" t="s">
        <v>2671</v>
      </c>
      <c r="P251" s="21" t="s">
        <v>62</v>
      </c>
      <c r="Q251" s="21" t="str">
        <f>'ENDC-NRCA_BE'!BO248</f>
        <v>N</v>
      </c>
      <c r="R251" s="21" t="str">
        <f>IF(Q251="E","Please respond in Vendor Input column for all applicable UL combinations.",IF(AND(Q251="N",'ENDC-NRCA_BE'!BK248=TRUE),IF('ENDC-NRCA_BE'!BM248=FALSE,"Check #Layers entered in Overview tab is correct.",""),""))</f>
        <v/>
      </c>
      <c r="S251" s="22" t="s">
        <v>3570</v>
      </c>
      <c r="T251" s="22" t="s">
        <v>2681</v>
      </c>
      <c r="U251" s="22" t="s">
        <v>1650</v>
      </c>
      <c r="V251" s="29"/>
    </row>
    <row r="252" spans="1:22" ht="15" x14ac:dyDescent="0.15">
      <c r="A252" s="19" t="s">
        <v>2988</v>
      </c>
      <c r="B252" s="19" t="s">
        <v>2977</v>
      </c>
      <c r="C252" s="19">
        <v>1</v>
      </c>
      <c r="D252" s="19">
        <v>0</v>
      </c>
      <c r="E252" s="19">
        <v>0</v>
      </c>
      <c r="F252" s="19">
        <v>1</v>
      </c>
      <c r="G252" s="19">
        <v>2</v>
      </c>
      <c r="H252" s="19" t="s">
        <v>868</v>
      </c>
      <c r="I252" s="19" t="s">
        <v>2424</v>
      </c>
      <c r="J252" s="19">
        <v>2</v>
      </c>
      <c r="K252" s="19">
        <v>6</v>
      </c>
      <c r="L252" s="19">
        <v>0</v>
      </c>
      <c r="M252" s="19">
        <v>8</v>
      </c>
      <c r="N252" s="19" t="s">
        <v>322</v>
      </c>
      <c r="O252" s="19" t="s">
        <v>2672</v>
      </c>
      <c r="P252" s="19" t="s">
        <v>62</v>
      </c>
      <c r="Q252" s="19" t="str">
        <f>'ENDC-NRCA_BE'!BO249</f>
        <v>N</v>
      </c>
      <c r="R252" s="19" t="str">
        <f>IF(Q252="E","Please respond in Vendor Input column for all applicable UL combinations.",IF(AND(Q252="N",'ENDC-NRCA_BE'!BK249=TRUE),IF('ENDC-NRCA_BE'!BM249=FALSE,"Check #Layers entered in Overview tab is correct.",""),""))</f>
        <v/>
      </c>
      <c r="S252" s="20" t="s">
        <v>3570</v>
      </c>
      <c r="T252" s="20" t="s">
        <v>2681</v>
      </c>
      <c r="U252" s="20" t="s">
        <v>1650</v>
      </c>
      <c r="V252" s="28"/>
    </row>
    <row r="253" spans="1:22" ht="15" x14ac:dyDescent="0.15">
      <c r="A253" s="21" t="s">
        <v>2989</v>
      </c>
      <c r="B253" s="21" t="s">
        <v>2979</v>
      </c>
      <c r="C253" s="21">
        <v>1</v>
      </c>
      <c r="D253" s="21">
        <v>0</v>
      </c>
      <c r="E253" s="21">
        <v>0</v>
      </c>
      <c r="F253" s="21">
        <v>1</v>
      </c>
      <c r="G253" s="21">
        <v>2</v>
      </c>
      <c r="H253" s="21" t="s">
        <v>862</v>
      </c>
      <c r="I253" s="21" t="s">
        <v>2458</v>
      </c>
      <c r="J253" s="21">
        <v>2</v>
      </c>
      <c r="K253" s="21">
        <v>6</v>
      </c>
      <c r="L253" s="21">
        <v>0</v>
      </c>
      <c r="M253" s="21">
        <v>8</v>
      </c>
      <c r="N253" s="21" t="s">
        <v>322</v>
      </c>
      <c r="O253" s="21" t="s">
        <v>2673</v>
      </c>
      <c r="P253" s="21" t="s">
        <v>62</v>
      </c>
      <c r="Q253" s="21" t="str">
        <f>'ENDC-NRCA_BE'!BO250</f>
        <v>N</v>
      </c>
      <c r="R253" s="21" t="str">
        <f>IF(Q253="E","Please respond in Vendor Input column for all applicable UL combinations.",IF(AND(Q253="N",'ENDC-NRCA_BE'!BK250=TRUE),IF('ENDC-NRCA_BE'!BM250=FALSE,"Check #Layers entered in Overview tab is correct.",""),""))</f>
        <v/>
      </c>
      <c r="S253" s="22" t="s">
        <v>3570</v>
      </c>
      <c r="T253" s="22" t="s">
        <v>2681</v>
      </c>
      <c r="U253" s="22" t="s">
        <v>1650</v>
      </c>
      <c r="V253" s="29"/>
    </row>
    <row r="254" spans="1:22" ht="15" x14ac:dyDescent="0.15">
      <c r="A254" s="19" t="s">
        <v>2990</v>
      </c>
      <c r="B254" s="19" t="s">
        <v>2981</v>
      </c>
      <c r="C254" s="19">
        <v>1</v>
      </c>
      <c r="D254" s="19">
        <v>0</v>
      </c>
      <c r="E254" s="19">
        <v>0</v>
      </c>
      <c r="F254" s="19">
        <v>1</v>
      </c>
      <c r="G254" s="19">
        <v>2</v>
      </c>
      <c r="H254" s="19" t="s">
        <v>865</v>
      </c>
      <c r="I254" s="19" t="s">
        <v>2458</v>
      </c>
      <c r="J254" s="19">
        <v>2</v>
      </c>
      <c r="K254" s="19">
        <v>6</v>
      </c>
      <c r="L254" s="19">
        <v>0</v>
      </c>
      <c r="M254" s="19">
        <v>8</v>
      </c>
      <c r="N254" s="19" t="s">
        <v>322</v>
      </c>
      <c r="O254" s="19" t="s">
        <v>2674</v>
      </c>
      <c r="P254" s="19" t="s">
        <v>62</v>
      </c>
      <c r="Q254" s="19" t="str">
        <f>'ENDC-NRCA_BE'!BO251</f>
        <v>N</v>
      </c>
      <c r="R254" s="19" t="str">
        <f>IF(Q254="E","Please respond in Vendor Input column for all applicable UL combinations.",IF(AND(Q254="N",'ENDC-NRCA_BE'!BK251=TRUE),IF('ENDC-NRCA_BE'!BM251=FALSE,"Check #Layers entered in Overview tab is correct.",""),""))</f>
        <v/>
      </c>
      <c r="S254" s="20" t="s">
        <v>3570</v>
      </c>
      <c r="T254" s="20" t="s">
        <v>2681</v>
      </c>
      <c r="U254" s="20" t="s">
        <v>1650</v>
      </c>
      <c r="V254" s="28"/>
    </row>
    <row r="255" spans="1:22" ht="15" x14ac:dyDescent="0.15">
      <c r="A255" s="21" t="s">
        <v>2991</v>
      </c>
      <c r="B255" s="21" t="s">
        <v>2983</v>
      </c>
      <c r="C255" s="21">
        <v>1</v>
      </c>
      <c r="D255" s="21">
        <v>0</v>
      </c>
      <c r="E255" s="21">
        <v>0</v>
      </c>
      <c r="F255" s="21">
        <v>1</v>
      </c>
      <c r="G255" s="21">
        <v>2</v>
      </c>
      <c r="H255" s="21" t="s">
        <v>868</v>
      </c>
      <c r="I255" s="21" t="s">
        <v>2458</v>
      </c>
      <c r="J255" s="21">
        <v>2</v>
      </c>
      <c r="K255" s="21">
        <v>6</v>
      </c>
      <c r="L255" s="21">
        <v>0</v>
      </c>
      <c r="M255" s="21">
        <v>8</v>
      </c>
      <c r="N255" s="21" t="s">
        <v>322</v>
      </c>
      <c r="O255" s="21" t="s">
        <v>2675</v>
      </c>
      <c r="P255" s="21" t="s">
        <v>62</v>
      </c>
      <c r="Q255" s="21" t="str">
        <f>'ENDC-NRCA_BE'!BO252</f>
        <v>N</v>
      </c>
      <c r="R255" s="21" t="str">
        <f>IF(Q255="E","Please respond in Vendor Input column for all applicable UL combinations.",IF(AND(Q255="N",'ENDC-NRCA_BE'!BK252=TRUE),IF('ENDC-NRCA_BE'!BM252=FALSE,"Check #Layers entered in Overview tab is correct.",""),""))</f>
        <v/>
      </c>
      <c r="S255" s="22" t="s">
        <v>3570</v>
      </c>
      <c r="T255" s="22" t="s">
        <v>2681</v>
      </c>
      <c r="U255" s="22" t="s">
        <v>1650</v>
      </c>
      <c r="V255" s="29"/>
    </row>
  </sheetData>
  <sheetProtection password="C990" sheet="1" objects="1" formatColumns="0" formatRows="0" autoFilter="0"/>
  <autoFilter ref="A5:V256"/>
  <mergeCells count="25">
    <mergeCell ref="A2:B2"/>
    <mergeCell ref="Q3:Q4"/>
    <mergeCell ref="N3:N4"/>
    <mergeCell ref="P3:P4"/>
    <mergeCell ref="E3:E4"/>
    <mergeCell ref="G3:G4"/>
    <mergeCell ref="A3:A4"/>
    <mergeCell ref="O2:R2"/>
    <mergeCell ref="C3:C4"/>
    <mergeCell ref="O3:O4"/>
    <mergeCell ref="B3:B4"/>
    <mergeCell ref="M3:M4"/>
    <mergeCell ref="K3:K4"/>
    <mergeCell ref="J3:J4"/>
    <mergeCell ref="D3:D4"/>
    <mergeCell ref="F3:F4"/>
    <mergeCell ref="S3:S4"/>
    <mergeCell ref="V3:V4"/>
    <mergeCell ref="C2:N2"/>
    <mergeCell ref="R3:R4"/>
    <mergeCell ref="L3:L4"/>
    <mergeCell ref="I3:I4"/>
    <mergeCell ref="H3:H4"/>
    <mergeCell ref="S2:V2"/>
    <mergeCell ref="T3:U3"/>
  </mergeCells>
  <phoneticPr fontId="15" type="noConversion"/>
  <conditionalFormatting sqref="Q6">
    <cfRule type="cellIs" dxfId="1688" priority="1" operator="equal">
      <formula>"Y"</formula>
    </cfRule>
    <cfRule type="cellIs" dxfId="1687" priority="2" operator="equal">
      <formula>"N"</formula>
    </cfRule>
    <cfRule type="cellIs" dxfId="1686" priority="3" operator="equal">
      <formula>"E"</formula>
    </cfRule>
  </conditionalFormatting>
  <conditionalFormatting sqref="Q7">
    <cfRule type="cellIs" dxfId="1685" priority="4" operator="equal">
      <formula>"Y"</formula>
    </cfRule>
    <cfRule type="cellIs" dxfId="1684" priority="4" operator="equal">
      <formula>"N"</formula>
    </cfRule>
    <cfRule type="cellIs" dxfId="1683" priority="4" operator="equal">
      <formula>"E"</formula>
    </cfRule>
  </conditionalFormatting>
  <conditionalFormatting sqref="Q8">
    <cfRule type="cellIs" dxfId="1682" priority="5" operator="equal">
      <formula>"Y"</formula>
    </cfRule>
    <cfRule type="cellIs" dxfId="1681" priority="5" operator="equal">
      <formula>"N"</formula>
    </cfRule>
    <cfRule type="cellIs" dxfId="1680" priority="5" operator="equal">
      <formula>"E"</formula>
    </cfRule>
  </conditionalFormatting>
  <conditionalFormatting sqref="Q9">
    <cfRule type="cellIs" dxfId="1679" priority="6" operator="equal">
      <formula>"Y"</formula>
    </cfRule>
    <cfRule type="cellIs" dxfId="1678" priority="6" operator="equal">
      <formula>"N"</formula>
    </cfRule>
    <cfRule type="cellIs" dxfId="1677" priority="6" operator="equal">
      <formula>"E"</formula>
    </cfRule>
  </conditionalFormatting>
  <conditionalFormatting sqref="Q10">
    <cfRule type="cellIs" dxfId="1676" priority="7" operator="equal">
      <formula>"Y"</formula>
    </cfRule>
    <cfRule type="cellIs" dxfId="1675" priority="7" operator="equal">
      <formula>"N"</formula>
    </cfRule>
    <cfRule type="cellIs" dxfId="1674" priority="7" operator="equal">
      <formula>"E"</formula>
    </cfRule>
  </conditionalFormatting>
  <conditionalFormatting sqref="Q11">
    <cfRule type="cellIs" dxfId="1673" priority="8" operator="equal">
      <formula>"Y"</formula>
    </cfRule>
    <cfRule type="cellIs" dxfId="1672" priority="8" operator="equal">
      <formula>"N"</formula>
    </cfRule>
    <cfRule type="cellIs" dxfId="1671" priority="8" operator="equal">
      <formula>"E"</formula>
    </cfRule>
  </conditionalFormatting>
  <conditionalFormatting sqref="Q12">
    <cfRule type="cellIs" dxfId="1670" priority="9" operator="equal">
      <formula>"Y"</formula>
    </cfRule>
    <cfRule type="cellIs" dxfId="1669" priority="9" operator="equal">
      <formula>"N"</formula>
    </cfRule>
    <cfRule type="cellIs" dxfId="1668" priority="9" operator="equal">
      <formula>"E"</formula>
    </cfRule>
  </conditionalFormatting>
  <conditionalFormatting sqref="Q13">
    <cfRule type="cellIs" dxfId="1667" priority="10" operator="equal">
      <formula>"Y"</formula>
    </cfRule>
    <cfRule type="cellIs" dxfId="1666" priority="10" operator="equal">
      <formula>"N"</formula>
    </cfRule>
    <cfRule type="cellIs" dxfId="1665" priority="10" operator="equal">
      <formula>"E"</formula>
    </cfRule>
  </conditionalFormatting>
  <conditionalFormatting sqref="Q14">
    <cfRule type="cellIs" dxfId="1664" priority="11" operator="equal">
      <formula>"Y"</formula>
    </cfRule>
    <cfRule type="cellIs" dxfId="1663" priority="11" operator="equal">
      <formula>"N"</formula>
    </cfRule>
    <cfRule type="cellIs" dxfId="1662" priority="11" operator="equal">
      <formula>"E"</formula>
    </cfRule>
  </conditionalFormatting>
  <conditionalFormatting sqref="Q15">
    <cfRule type="cellIs" dxfId="1661" priority="12" operator="equal">
      <formula>"Y"</formula>
    </cfRule>
    <cfRule type="cellIs" dxfId="1660" priority="12" operator="equal">
      <formula>"N"</formula>
    </cfRule>
    <cfRule type="cellIs" dxfId="1659" priority="12" operator="equal">
      <formula>"E"</formula>
    </cfRule>
  </conditionalFormatting>
  <conditionalFormatting sqref="Q16">
    <cfRule type="cellIs" dxfId="1658" priority="13" operator="equal">
      <formula>"Y"</formula>
    </cfRule>
    <cfRule type="cellIs" dxfId="1657" priority="13" operator="equal">
      <formula>"N"</formula>
    </cfRule>
    <cfRule type="cellIs" dxfId="1656" priority="13" operator="equal">
      <formula>"E"</formula>
    </cfRule>
  </conditionalFormatting>
  <conditionalFormatting sqref="Q17">
    <cfRule type="cellIs" dxfId="1655" priority="14" operator="equal">
      <formula>"Y"</formula>
    </cfRule>
    <cfRule type="cellIs" dxfId="1654" priority="14" operator="equal">
      <formula>"N"</formula>
    </cfRule>
    <cfRule type="cellIs" dxfId="1653" priority="14" operator="equal">
      <formula>"E"</formula>
    </cfRule>
  </conditionalFormatting>
  <conditionalFormatting sqref="Q18">
    <cfRule type="cellIs" dxfId="1652" priority="15" operator="equal">
      <formula>"Y"</formula>
    </cfRule>
    <cfRule type="cellIs" dxfId="1651" priority="15" operator="equal">
      <formula>"N"</formula>
    </cfRule>
    <cfRule type="cellIs" dxfId="1650" priority="15" operator="equal">
      <formula>"E"</formula>
    </cfRule>
  </conditionalFormatting>
  <conditionalFormatting sqref="Q19">
    <cfRule type="cellIs" dxfId="1649" priority="16" operator="equal">
      <formula>"Y"</formula>
    </cfRule>
    <cfRule type="cellIs" dxfId="1648" priority="16" operator="equal">
      <formula>"N"</formula>
    </cfRule>
    <cfRule type="cellIs" dxfId="1647" priority="16" operator="equal">
      <formula>"E"</formula>
    </cfRule>
  </conditionalFormatting>
  <conditionalFormatting sqref="Q20">
    <cfRule type="cellIs" dxfId="1646" priority="17" operator="equal">
      <formula>"Y"</formula>
    </cfRule>
    <cfRule type="cellIs" dxfId="1645" priority="17" operator="equal">
      <formula>"N"</formula>
    </cfRule>
    <cfRule type="cellIs" dxfId="1644" priority="17" operator="equal">
      <formula>"E"</formula>
    </cfRule>
  </conditionalFormatting>
  <conditionalFormatting sqref="Q21">
    <cfRule type="cellIs" dxfId="1643" priority="18" operator="equal">
      <formula>"Y"</formula>
    </cfRule>
    <cfRule type="cellIs" dxfId="1642" priority="18" operator="equal">
      <formula>"N"</formula>
    </cfRule>
    <cfRule type="cellIs" dxfId="1641" priority="18" operator="equal">
      <formula>"E"</formula>
    </cfRule>
  </conditionalFormatting>
  <conditionalFormatting sqref="Q22">
    <cfRule type="cellIs" dxfId="1640" priority="19" operator="equal">
      <formula>"Y"</formula>
    </cfRule>
    <cfRule type="cellIs" dxfId="1639" priority="19" operator="equal">
      <formula>"N"</formula>
    </cfRule>
    <cfRule type="cellIs" dxfId="1638" priority="19" operator="equal">
      <formula>"E"</formula>
    </cfRule>
  </conditionalFormatting>
  <conditionalFormatting sqref="Q23">
    <cfRule type="cellIs" dxfId="1637" priority="20" operator="equal">
      <formula>"Y"</formula>
    </cfRule>
    <cfRule type="cellIs" dxfId="1636" priority="20" operator="equal">
      <formula>"N"</formula>
    </cfRule>
    <cfRule type="cellIs" dxfId="1635" priority="20" operator="equal">
      <formula>"E"</formula>
    </cfRule>
  </conditionalFormatting>
  <conditionalFormatting sqref="Q24">
    <cfRule type="cellIs" dxfId="1634" priority="21" operator="equal">
      <formula>"Y"</formula>
    </cfRule>
    <cfRule type="cellIs" dxfId="1633" priority="21" operator="equal">
      <formula>"N"</formula>
    </cfRule>
    <cfRule type="cellIs" dxfId="1632" priority="21" operator="equal">
      <formula>"E"</formula>
    </cfRule>
  </conditionalFormatting>
  <conditionalFormatting sqref="Q25">
    <cfRule type="cellIs" dxfId="1631" priority="22" operator="equal">
      <formula>"Y"</formula>
    </cfRule>
    <cfRule type="cellIs" dxfId="1630" priority="22" operator="equal">
      <formula>"N"</formula>
    </cfRule>
    <cfRule type="cellIs" dxfId="1629" priority="22" operator="equal">
      <formula>"E"</formula>
    </cfRule>
  </conditionalFormatting>
  <conditionalFormatting sqref="Q26">
    <cfRule type="cellIs" dxfId="1628" priority="23" operator="equal">
      <formula>"Y"</formula>
    </cfRule>
    <cfRule type="cellIs" dxfId="1627" priority="23" operator="equal">
      <formula>"N"</formula>
    </cfRule>
    <cfRule type="cellIs" dxfId="1626" priority="23" operator="equal">
      <formula>"E"</formula>
    </cfRule>
  </conditionalFormatting>
  <conditionalFormatting sqref="Q27">
    <cfRule type="cellIs" dxfId="1625" priority="24" operator="equal">
      <formula>"Y"</formula>
    </cfRule>
    <cfRule type="cellIs" dxfId="1624" priority="24" operator="equal">
      <formula>"N"</formula>
    </cfRule>
    <cfRule type="cellIs" dxfId="1623" priority="24" operator="equal">
      <formula>"E"</formula>
    </cfRule>
  </conditionalFormatting>
  <conditionalFormatting sqref="Q28">
    <cfRule type="cellIs" dxfId="1622" priority="25" operator="equal">
      <formula>"Y"</formula>
    </cfRule>
    <cfRule type="cellIs" dxfId="1621" priority="25" operator="equal">
      <formula>"N"</formula>
    </cfRule>
    <cfRule type="cellIs" dxfId="1620" priority="25" operator="equal">
      <formula>"E"</formula>
    </cfRule>
  </conditionalFormatting>
  <conditionalFormatting sqref="Q29">
    <cfRule type="cellIs" dxfId="1619" priority="26" operator="equal">
      <formula>"Y"</formula>
    </cfRule>
    <cfRule type="cellIs" dxfId="1618" priority="26" operator="equal">
      <formula>"N"</formula>
    </cfRule>
    <cfRule type="cellIs" dxfId="1617" priority="26" operator="equal">
      <formula>"E"</formula>
    </cfRule>
  </conditionalFormatting>
  <conditionalFormatting sqref="Q30">
    <cfRule type="cellIs" dxfId="1616" priority="27" operator="equal">
      <formula>"Y"</formula>
    </cfRule>
    <cfRule type="cellIs" dxfId="1615" priority="27" operator="equal">
      <formula>"N"</formula>
    </cfRule>
    <cfRule type="cellIs" dxfId="1614" priority="27" operator="equal">
      <formula>"E"</formula>
    </cfRule>
  </conditionalFormatting>
  <conditionalFormatting sqref="Q31">
    <cfRule type="cellIs" dxfId="1613" priority="28" operator="equal">
      <formula>"Y"</formula>
    </cfRule>
    <cfRule type="cellIs" dxfId="1612" priority="28" operator="equal">
      <formula>"N"</formula>
    </cfRule>
    <cfRule type="cellIs" dxfId="1611" priority="28" operator="equal">
      <formula>"E"</formula>
    </cfRule>
  </conditionalFormatting>
  <conditionalFormatting sqref="Q32">
    <cfRule type="cellIs" dxfId="1610" priority="29" operator="equal">
      <formula>"Y"</formula>
    </cfRule>
    <cfRule type="cellIs" dxfId="1609" priority="29" operator="equal">
      <formula>"N"</formula>
    </cfRule>
    <cfRule type="cellIs" dxfId="1608" priority="29" operator="equal">
      <formula>"E"</formula>
    </cfRule>
  </conditionalFormatting>
  <conditionalFormatting sqref="Q33">
    <cfRule type="cellIs" dxfId="1607" priority="30" operator="equal">
      <formula>"Y"</formula>
    </cfRule>
    <cfRule type="cellIs" dxfId="1606" priority="30" operator="equal">
      <formula>"N"</formula>
    </cfRule>
    <cfRule type="cellIs" dxfId="1605" priority="30" operator="equal">
      <formula>"E"</formula>
    </cfRule>
  </conditionalFormatting>
  <conditionalFormatting sqref="Q34">
    <cfRule type="cellIs" dxfId="1604" priority="31" operator="equal">
      <formula>"Y"</formula>
    </cfRule>
    <cfRule type="cellIs" dxfId="1603" priority="31" operator="equal">
      <formula>"N"</formula>
    </cfRule>
    <cfRule type="cellIs" dxfId="1602" priority="31" operator="equal">
      <formula>"E"</formula>
    </cfRule>
  </conditionalFormatting>
  <conditionalFormatting sqref="Q35">
    <cfRule type="cellIs" dxfId="1601" priority="32" operator="equal">
      <formula>"Y"</formula>
    </cfRule>
    <cfRule type="cellIs" dxfId="1600" priority="32" operator="equal">
      <formula>"N"</formula>
    </cfRule>
    <cfRule type="cellIs" dxfId="1599" priority="32" operator="equal">
      <formula>"E"</formula>
    </cfRule>
  </conditionalFormatting>
  <conditionalFormatting sqref="Q36">
    <cfRule type="cellIs" dxfId="1598" priority="33" operator="equal">
      <formula>"Y"</formula>
    </cfRule>
    <cfRule type="cellIs" dxfId="1597" priority="33" operator="equal">
      <formula>"N"</formula>
    </cfRule>
    <cfRule type="cellIs" dxfId="1596" priority="33" operator="equal">
      <formula>"E"</formula>
    </cfRule>
  </conditionalFormatting>
  <conditionalFormatting sqref="Q37">
    <cfRule type="cellIs" dxfId="1595" priority="34" operator="equal">
      <formula>"Y"</formula>
    </cfRule>
    <cfRule type="cellIs" dxfId="1594" priority="34" operator="equal">
      <formula>"N"</formula>
    </cfRule>
    <cfRule type="cellIs" dxfId="1593" priority="34" operator="equal">
      <formula>"E"</formula>
    </cfRule>
  </conditionalFormatting>
  <conditionalFormatting sqref="Q38">
    <cfRule type="cellIs" dxfId="1592" priority="35" operator="equal">
      <formula>"Y"</formula>
    </cfRule>
    <cfRule type="cellIs" dxfId="1591" priority="35" operator="equal">
      <formula>"N"</formula>
    </cfRule>
    <cfRule type="cellIs" dxfId="1590" priority="35" operator="equal">
      <formula>"E"</formula>
    </cfRule>
  </conditionalFormatting>
  <conditionalFormatting sqref="Q39">
    <cfRule type="cellIs" dxfId="1589" priority="36" operator="equal">
      <formula>"Y"</formula>
    </cfRule>
    <cfRule type="cellIs" dxfId="1588" priority="36" operator="equal">
      <formula>"N"</formula>
    </cfRule>
    <cfRule type="cellIs" dxfId="1587" priority="36" operator="equal">
      <formula>"E"</formula>
    </cfRule>
  </conditionalFormatting>
  <conditionalFormatting sqref="Q40">
    <cfRule type="cellIs" dxfId="1586" priority="37" operator="equal">
      <formula>"Y"</formula>
    </cfRule>
    <cfRule type="cellIs" dxfId="1585" priority="37" operator="equal">
      <formula>"N"</formula>
    </cfRule>
    <cfRule type="cellIs" dxfId="1584" priority="37" operator="equal">
      <formula>"E"</formula>
    </cfRule>
  </conditionalFormatting>
  <conditionalFormatting sqref="Q41">
    <cfRule type="cellIs" dxfId="1583" priority="38" operator="equal">
      <formula>"Y"</formula>
    </cfRule>
    <cfRule type="cellIs" dxfId="1582" priority="38" operator="equal">
      <formula>"N"</formula>
    </cfRule>
    <cfRule type="cellIs" dxfId="1581" priority="38" operator="equal">
      <formula>"E"</formula>
    </cfRule>
  </conditionalFormatting>
  <conditionalFormatting sqref="Q42">
    <cfRule type="cellIs" dxfId="1580" priority="39" operator="equal">
      <formula>"Y"</formula>
    </cfRule>
    <cfRule type="cellIs" dxfId="1579" priority="39" operator="equal">
      <formula>"N"</formula>
    </cfRule>
    <cfRule type="cellIs" dxfId="1578" priority="39" operator="equal">
      <formula>"E"</formula>
    </cfRule>
  </conditionalFormatting>
  <conditionalFormatting sqref="Q43">
    <cfRule type="cellIs" dxfId="1577" priority="40" operator="equal">
      <formula>"Y"</formula>
    </cfRule>
    <cfRule type="cellIs" dxfId="1576" priority="40" operator="equal">
      <formula>"N"</formula>
    </cfRule>
    <cfRule type="cellIs" dxfId="1575" priority="40" operator="equal">
      <formula>"E"</formula>
    </cfRule>
  </conditionalFormatting>
  <conditionalFormatting sqref="Q44">
    <cfRule type="cellIs" dxfId="1574" priority="41" operator="equal">
      <formula>"Y"</formula>
    </cfRule>
    <cfRule type="cellIs" dxfId="1573" priority="41" operator="equal">
      <formula>"N"</formula>
    </cfRule>
    <cfRule type="cellIs" dxfId="1572" priority="41" operator="equal">
      <formula>"E"</formula>
    </cfRule>
  </conditionalFormatting>
  <conditionalFormatting sqref="Q45">
    <cfRule type="cellIs" dxfId="1571" priority="42" operator="equal">
      <formula>"Y"</formula>
    </cfRule>
    <cfRule type="cellIs" dxfId="1570" priority="42" operator="equal">
      <formula>"N"</formula>
    </cfRule>
    <cfRule type="cellIs" dxfId="1569" priority="42" operator="equal">
      <formula>"E"</formula>
    </cfRule>
  </conditionalFormatting>
  <conditionalFormatting sqref="Q46">
    <cfRule type="cellIs" dxfId="1568" priority="43" operator="equal">
      <formula>"Y"</formula>
    </cfRule>
    <cfRule type="cellIs" dxfId="1567" priority="43" operator="equal">
      <formula>"N"</formula>
    </cfRule>
    <cfRule type="cellIs" dxfId="1566" priority="43" operator="equal">
      <formula>"E"</formula>
    </cfRule>
  </conditionalFormatting>
  <conditionalFormatting sqref="Q47">
    <cfRule type="cellIs" dxfId="1565" priority="44" operator="equal">
      <formula>"Y"</formula>
    </cfRule>
    <cfRule type="cellIs" dxfId="1564" priority="44" operator="equal">
      <formula>"N"</formula>
    </cfRule>
    <cfRule type="cellIs" dxfId="1563" priority="44" operator="equal">
      <formula>"E"</formula>
    </cfRule>
  </conditionalFormatting>
  <conditionalFormatting sqref="Q48">
    <cfRule type="cellIs" dxfId="1562" priority="45" operator="equal">
      <formula>"Y"</formula>
    </cfRule>
    <cfRule type="cellIs" dxfId="1561" priority="45" operator="equal">
      <formula>"N"</formula>
    </cfRule>
    <cfRule type="cellIs" dxfId="1560" priority="45" operator="equal">
      <formula>"E"</formula>
    </cfRule>
  </conditionalFormatting>
  <conditionalFormatting sqref="Q49">
    <cfRule type="cellIs" dxfId="1559" priority="46" operator="equal">
      <formula>"Y"</formula>
    </cfRule>
    <cfRule type="cellIs" dxfId="1558" priority="46" operator="equal">
      <formula>"N"</formula>
    </cfRule>
    <cfRule type="cellIs" dxfId="1557" priority="46" operator="equal">
      <formula>"E"</formula>
    </cfRule>
  </conditionalFormatting>
  <conditionalFormatting sqref="Q50">
    <cfRule type="cellIs" dxfId="1556" priority="47" operator="equal">
      <formula>"Y"</formula>
    </cfRule>
    <cfRule type="cellIs" dxfId="1555" priority="47" operator="equal">
      <formula>"N"</formula>
    </cfRule>
    <cfRule type="cellIs" dxfId="1554" priority="47" operator="equal">
      <formula>"E"</formula>
    </cfRule>
  </conditionalFormatting>
  <conditionalFormatting sqref="Q51">
    <cfRule type="cellIs" dxfId="1553" priority="48" operator="equal">
      <formula>"Y"</formula>
    </cfRule>
    <cfRule type="cellIs" dxfId="1552" priority="48" operator="equal">
      <formula>"N"</formula>
    </cfRule>
    <cfRule type="cellIs" dxfId="1551" priority="48" operator="equal">
      <formula>"E"</formula>
    </cfRule>
  </conditionalFormatting>
  <conditionalFormatting sqref="Q52">
    <cfRule type="cellIs" dxfId="1550" priority="49" operator="equal">
      <formula>"Y"</formula>
    </cfRule>
    <cfRule type="cellIs" dxfId="1549" priority="49" operator="equal">
      <formula>"N"</formula>
    </cfRule>
    <cfRule type="cellIs" dxfId="1548" priority="49" operator="equal">
      <formula>"E"</formula>
    </cfRule>
  </conditionalFormatting>
  <conditionalFormatting sqref="Q53">
    <cfRule type="cellIs" dxfId="1547" priority="50" operator="equal">
      <formula>"Y"</formula>
    </cfRule>
    <cfRule type="cellIs" dxfId="1546" priority="50" operator="equal">
      <formula>"N"</formula>
    </cfRule>
    <cfRule type="cellIs" dxfId="1545" priority="50" operator="equal">
      <formula>"E"</formula>
    </cfRule>
  </conditionalFormatting>
  <conditionalFormatting sqref="Q54">
    <cfRule type="cellIs" dxfId="1544" priority="51" operator="equal">
      <formula>"Y"</formula>
    </cfRule>
    <cfRule type="cellIs" dxfId="1543" priority="51" operator="equal">
      <formula>"N"</formula>
    </cfRule>
    <cfRule type="cellIs" dxfId="1542" priority="51" operator="equal">
      <formula>"E"</formula>
    </cfRule>
  </conditionalFormatting>
  <conditionalFormatting sqref="Q55">
    <cfRule type="cellIs" dxfId="1541" priority="52" operator="equal">
      <formula>"Y"</formula>
    </cfRule>
    <cfRule type="cellIs" dxfId="1540" priority="52" operator="equal">
      <formula>"N"</formula>
    </cfRule>
    <cfRule type="cellIs" dxfId="1539" priority="52" operator="equal">
      <formula>"E"</formula>
    </cfRule>
  </conditionalFormatting>
  <conditionalFormatting sqref="Q56">
    <cfRule type="cellIs" dxfId="1538" priority="53" operator="equal">
      <formula>"Y"</formula>
    </cfRule>
    <cfRule type="cellIs" dxfId="1537" priority="53" operator="equal">
      <formula>"N"</formula>
    </cfRule>
    <cfRule type="cellIs" dxfId="1536" priority="53" operator="equal">
      <formula>"E"</formula>
    </cfRule>
  </conditionalFormatting>
  <conditionalFormatting sqref="Q57">
    <cfRule type="cellIs" dxfId="1535" priority="54" operator="equal">
      <formula>"Y"</formula>
    </cfRule>
    <cfRule type="cellIs" dxfId="1534" priority="54" operator="equal">
      <formula>"N"</formula>
    </cfRule>
    <cfRule type="cellIs" dxfId="1533" priority="54" operator="equal">
      <formula>"E"</formula>
    </cfRule>
  </conditionalFormatting>
  <conditionalFormatting sqref="Q58">
    <cfRule type="cellIs" dxfId="1532" priority="55" operator="equal">
      <formula>"Y"</formula>
    </cfRule>
    <cfRule type="cellIs" dxfId="1531" priority="55" operator="equal">
      <formula>"N"</formula>
    </cfRule>
    <cfRule type="cellIs" dxfId="1530" priority="55" operator="equal">
      <formula>"E"</formula>
    </cfRule>
  </conditionalFormatting>
  <conditionalFormatting sqref="Q59">
    <cfRule type="cellIs" dxfId="1529" priority="56" operator="equal">
      <formula>"Y"</formula>
    </cfRule>
    <cfRule type="cellIs" dxfId="1528" priority="56" operator="equal">
      <formula>"N"</formula>
    </cfRule>
    <cfRule type="cellIs" dxfId="1527" priority="56" operator="equal">
      <formula>"E"</formula>
    </cfRule>
  </conditionalFormatting>
  <conditionalFormatting sqref="Q60">
    <cfRule type="cellIs" dxfId="1526" priority="57" operator="equal">
      <formula>"Y"</formula>
    </cfRule>
    <cfRule type="cellIs" dxfId="1525" priority="57" operator="equal">
      <formula>"N"</formula>
    </cfRule>
    <cfRule type="cellIs" dxfId="1524" priority="57" operator="equal">
      <formula>"E"</formula>
    </cfRule>
  </conditionalFormatting>
  <conditionalFormatting sqref="Q61">
    <cfRule type="cellIs" dxfId="1523" priority="58" operator="equal">
      <formula>"Y"</formula>
    </cfRule>
    <cfRule type="cellIs" dxfId="1522" priority="58" operator="equal">
      <formula>"N"</formula>
    </cfRule>
    <cfRule type="cellIs" dxfId="1521" priority="58" operator="equal">
      <formula>"E"</formula>
    </cfRule>
  </conditionalFormatting>
  <conditionalFormatting sqref="Q62">
    <cfRule type="cellIs" dxfId="1520" priority="59" operator="equal">
      <formula>"Y"</formula>
    </cfRule>
    <cfRule type="cellIs" dxfId="1519" priority="59" operator="equal">
      <formula>"N"</formula>
    </cfRule>
    <cfRule type="cellIs" dxfId="1518" priority="59" operator="equal">
      <formula>"E"</formula>
    </cfRule>
  </conditionalFormatting>
  <conditionalFormatting sqref="Q63">
    <cfRule type="cellIs" dxfId="1517" priority="60" operator="equal">
      <formula>"Y"</formula>
    </cfRule>
    <cfRule type="cellIs" dxfId="1516" priority="60" operator="equal">
      <formula>"N"</formula>
    </cfRule>
    <cfRule type="cellIs" dxfId="1515" priority="60" operator="equal">
      <formula>"E"</formula>
    </cfRule>
  </conditionalFormatting>
  <conditionalFormatting sqref="Q64">
    <cfRule type="cellIs" dxfId="1514" priority="61" operator="equal">
      <formula>"Y"</formula>
    </cfRule>
    <cfRule type="cellIs" dxfId="1513" priority="61" operator="equal">
      <formula>"N"</formula>
    </cfRule>
    <cfRule type="cellIs" dxfId="1512" priority="61" operator="equal">
      <formula>"E"</formula>
    </cfRule>
  </conditionalFormatting>
  <conditionalFormatting sqref="Q65">
    <cfRule type="cellIs" dxfId="1511" priority="62" operator="equal">
      <formula>"Y"</formula>
    </cfRule>
    <cfRule type="cellIs" dxfId="1510" priority="62" operator="equal">
      <formula>"N"</formula>
    </cfRule>
    <cfRule type="cellIs" dxfId="1509" priority="62" operator="equal">
      <formula>"E"</formula>
    </cfRule>
  </conditionalFormatting>
  <conditionalFormatting sqref="Q66">
    <cfRule type="cellIs" dxfId="1508" priority="63" operator="equal">
      <formula>"Y"</formula>
    </cfRule>
    <cfRule type="cellIs" dxfId="1507" priority="63" operator="equal">
      <formula>"N"</formula>
    </cfRule>
    <cfRule type="cellIs" dxfId="1506" priority="63" operator="equal">
      <formula>"E"</formula>
    </cfRule>
  </conditionalFormatting>
  <conditionalFormatting sqref="Q67">
    <cfRule type="cellIs" dxfId="1505" priority="64" operator="equal">
      <formula>"Y"</formula>
    </cfRule>
    <cfRule type="cellIs" dxfId="1504" priority="64" operator="equal">
      <formula>"N"</formula>
    </cfRule>
    <cfRule type="cellIs" dxfId="1503" priority="64" operator="equal">
      <formula>"E"</formula>
    </cfRule>
  </conditionalFormatting>
  <conditionalFormatting sqref="Q68">
    <cfRule type="cellIs" dxfId="1502" priority="65" operator="equal">
      <formula>"Y"</formula>
    </cfRule>
    <cfRule type="cellIs" dxfId="1501" priority="65" operator="equal">
      <formula>"N"</formula>
    </cfRule>
    <cfRule type="cellIs" dxfId="1500" priority="65" operator="equal">
      <formula>"E"</formula>
    </cfRule>
  </conditionalFormatting>
  <conditionalFormatting sqref="Q69">
    <cfRule type="cellIs" dxfId="1499" priority="66" operator="equal">
      <formula>"Y"</formula>
    </cfRule>
    <cfRule type="cellIs" dxfId="1498" priority="66" operator="equal">
      <formula>"N"</formula>
    </cfRule>
    <cfRule type="cellIs" dxfId="1497" priority="66" operator="equal">
      <formula>"E"</formula>
    </cfRule>
  </conditionalFormatting>
  <conditionalFormatting sqref="Q70">
    <cfRule type="cellIs" dxfId="1496" priority="67" operator="equal">
      <formula>"Y"</formula>
    </cfRule>
    <cfRule type="cellIs" dxfId="1495" priority="67" operator="equal">
      <formula>"N"</formula>
    </cfRule>
    <cfRule type="cellIs" dxfId="1494" priority="67" operator="equal">
      <formula>"E"</formula>
    </cfRule>
  </conditionalFormatting>
  <conditionalFormatting sqref="Q71">
    <cfRule type="cellIs" dxfId="1493" priority="68" operator="equal">
      <formula>"Y"</formula>
    </cfRule>
    <cfRule type="cellIs" dxfId="1492" priority="68" operator="equal">
      <formula>"N"</formula>
    </cfRule>
    <cfRule type="cellIs" dxfId="1491" priority="68" operator="equal">
      <formula>"E"</formula>
    </cfRule>
  </conditionalFormatting>
  <conditionalFormatting sqref="Q72">
    <cfRule type="cellIs" dxfId="1490" priority="69" operator="equal">
      <formula>"Y"</formula>
    </cfRule>
    <cfRule type="cellIs" dxfId="1489" priority="69" operator="equal">
      <formula>"N"</formula>
    </cfRule>
    <cfRule type="cellIs" dxfId="1488" priority="69" operator="equal">
      <formula>"E"</formula>
    </cfRule>
  </conditionalFormatting>
  <conditionalFormatting sqref="Q73">
    <cfRule type="cellIs" dxfId="1487" priority="70" operator="equal">
      <formula>"Y"</formula>
    </cfRule>
    <cfRule type="cellIs" dxfId="1486" priority="70" operator="equal">
      <formula>"N"</formula>
    </cfRule>
    <cfRule type="cellIs" dxfId="1485" priority="70" operator="equal">
      <formula>"E"</formula>
    </cfRule>
  </conditionalFormatting>
  <conditionalFormatting sqref="Q74">
    <cfRule type="cellIs" dxfId="1484" priority="71" operator="equal">
      <formula>"Y"</formula>
    </cfRule>
    <cfRule type="cellIs" dxfId="1483" priority="71" operator="equal">
      <formula>"N"</formula>
    </cfRule>
    <cfRule type="cellIs" dxfId="1482" priority="71" operator="equal">
      <formula>"E"</formula>
    </cfRule>
  </conditionalFormatting>
  <conditionalFormatting sqref="Q75">
    <cfRule type="cellIs" dxfId="1481" priority="72" operator="equal">
      <formula>"Y"</formula>
    </cfRule>
    <cfRule type="cellIs" dxfId="1480" priority="72" operator="equal">
      <formula>"N"</formula>
    </cfRule>
    <cfRule type="cellIs" dxfId="1479" priority="72" operator="equal">
      <formula>"E"</formula>
    </cfRule>
  </conditionalFormatting>
  <conditionalFormatting sqref="Q76">
    <cfRule type="cellIs" dxfId="1478" priority="73" operator="equal">
      <formula>"Y"</formula>
    </cfRule>
    <cfRule type="cellIs" dxfId="1477" priority="73" operator="equal">
      <formula>"N"</formula>
    </cfRule>
    <cfRule type="cellIs" dxfId="1476" priority="73" operator="equal">
      <formula>"E"</formula>
    </cfRule>
  </conditionalFormatting>
  <conditionalFormatting sqref="Q77">
    <cfRule type="cellIs" dxfId="1475" priority="74" operator="equal">
      <formula>"Y"</formula>
    </cfRule>
    <cfRule type="cellIs" dxfId="1474" priority="74" operator="equal">
      <formula>"N"</formula>
    </cfRule>
    <cfRule type="cellIs" dxfId="1473" priority="74" operator="equal">
      <formula>"E"</formula>
    </cfRule>
  </conditionalFormatting>
  <conditionalFormatting sqref="Q78">
    <cfRule type="cellIs" dxfId="1472" priority="75" operator="equal">
      <formula>"Y"</formula>
    </cfRule>
    <cfRule type="cellIs" dxfId="1471" priority="75" operator="equal">
      <formula>"N"</formula>
    </cfRule>
    <cfRule type="cellIs" dxfId="1470" priority="75" operator="equal">
      <formula>"E"</formula>
    </cfRule>
  </conditionalFormatting>
  <conditionalFormatting sqref="Q79">
    <cfRule type="cellIs" dxfId="1469" priority="76" operator="equal">
      <formula>"Y"</formula>
    </cfRule>
    <cfRule type="cellIs" dxfId="1468" priority="76" operator="equal">
      <formula>"N"</formula>
    </cfRule>
    <cfRule type="cellIs" dxfId="1467" priority="76" operator="equal">
      <formula>"E"</formula>
    </cfRule>
  </conditionalFormatting>
  <conditionalFormatting sqref="Q80">
    <cfRule type="cellIs" dxfId="1466" priority="77" operator="equal">
      <formula>"Y"</formula>
    </cfRule>
    <cfRule type="cellIs" dxfId="1465" priority="77" operator="equal">
      <formula>"N"</formula>
    </cfRule>
    <cfRule type="cellIs" dxfId="1464" priority="77" operator="equal">
      <formula>"E"</formula>
    </cfRule>
  </conditionalFormatting>
  <conditionalFormatting sqref="Q81">
    <cfRule type="cellIs" dxfId="1463" priority="78" operator="equal">
      <formula>"Y"</formula>
    </cfRule>
    <cfRule type="cellIs" dxfId="1462" priority="78" operator="equal">
      <formula>"N"</formula>
    </cfRule>
    <cfRule type="cellIs" dxfId="1461" priority="78" operator="equal">
      <formula>"E"</formula>
    </cfRule>
  </conditionalFormatting>
  <conditionalFormatting sqref="Q82">
    <cfRule type="cellIs" dxfId="1460" priority="79" operator="equal">
      <formula>"Y"</formula>
    </cfRule>
    <cfRule type="cellIs" dxfId="1459" priority="79" operator="equal">
      <formula>"N"</formula>
    </cfRule>
    <cfRule type="cellIs" dxfId="1458" priority="79" operator="equal">
      <formula>"E"</formula>
    </cfRule>
  </conditionalFormatting>
  <conditionalFormatting sqref="Q83">
    <cfRule type="cellIs" dxfId="1457" priority="80" operator="equal">
      <formula>"Y"</formula>
    </cfRule>
    <cfRule type="cellIs" dxfId="1456" priority="80" operator="equal">
      <formula>"N"</formula>
    </cfRule>
    <cfRule type="cellIs" dxfId="1455" priority="80" operator="equal">
      <formula>"E"</formula>
    </cfRule>
  </conditionalFormatting>
  <conditionalFormatting sqref="Q84">
    <cfRule type="cellIs" dxfId="1454" priority="81" operator="equal">
      <formula>"Y"</formula>
    </cfRule>
    <cfRule type="cellIs" dxfId="1453" priority="81" operator="equal">
      <formula>"N"</formula>
    </cfRule>
    <cfRule type="cellIs" dxfId="1452" priority="81" operator="equal">
      <formula>"E"</formula>
    </cfRule>
  </conditionalFormatting>
  <conditionalFormatting sqref="Q85">
    <cfRule type="cellIs" dxfId="1451" priority="82" operator="equal">
      <formula>"Y"</formula>
    </cfRule>
    <cfRule type="cellIs" dxfId="1450" priority="82" operator="equal">
      <formula>"N"</formula>
    </cfRule>
    <cfRule type="cellIs" dxfId="1449" priority="82" operator="equal">
      <formula>"E"</formula>
    </cfRule>
  </conditionalFormatting>
  <conditionalFormatting sqref="Q86">
    <cfRule type="cellIs" dxfId="1448" priority="83" operator="equal">
      <formula>"Y"</formula>
    </cfRule>
    <cfRule type="cellIs" dxfId="1447" priority="83" operator="equal">
      <formula>"N"</formula>
    </cfRule>
    <cfRule type="cellIs" dxfId="1446" priority="83" operator="equal">
      <formula>"E"</formula>
    </cfRule>
  </conditionalFormatting>
  <conditionalFormatting sqref="Q87">
    <cfRule type="cellIs" dxfId="1445" priority="84" operator="equal">
      <formula>"Y"</formula>
    </cfRule>
    <cfRule type="cellIs" dxfId="1444" priority="84" operator="equal">
      <formula>"N"</formula>
    </cfRule>
    <cfRule type="cellIs" dxfId="1443" priority="84" operator="equal">
      <formula>"E"</formula>
    </cfRule>
  </conditionalFormatting>
  <conditionalFormatting sqref="Q88">
    <cfRule type="cellIs" dxfId="1442" priority="85" operator="equal">
      <formula>"Y"</formula>
    </cfRule>
    <cfRule type="cellIs" dxfId="1441" priority="85" operator="equal">
      <formula>"N"</formula>
    </cfRule>
    <cfRule type="cellIs" dxfId="1440" priority="85" operator="equal">
      <formula>"E"</formula>
    </cfRule>
  </conditionalFormatting>
  <conditionalFormatting sqref="Q89">
    <cfRule type="cellIs" dxfId="1439" priority="86" operator="equal">
      <formula>"Y"</formula>
    </cfRule>
    <cfRule type="cellIs" dxfId="1438" priority="86" operator="equal">
      <formula>"N"</formula>
    </cfRule>
    <cfRule type="cellIs" dxfId="1437" priority="86" operator="equal">
      <formula>"E"</formula>
    </cfRule>
  </conditionalFormatting>
  <conditionalFormatting sqref="Q90">
    <cfRule type="cellIs" dxfId="1436" priority="87" operator="equal">
      <formula>"Y"</formula>
    </cfRule>
    <cfRule type="cellIs" dxfId="1435" priority="87" operator="equal">
      <formula>"N"</formula>
    </cfRule>
    <cfRule type="cellIs" dxfId="1434" priority="87" operator="equal">
      <formula>"E"</formula>
    </cfRule>
  </conditionalFormatting>
  <conditionalFormatting sqref="Q91">
    <cfRule type="cellIs" dxfId="1433" priority="88" operator="equal">
      <formula>"Y"</formula>
    </cfRule>
    <cfRule type="cellIs" dxfId="1432" priority="88" operator="equal">
      <formula>"N"</formula>
    </cfRule>
    <cfRule type="cellIs" dxfId="1431" priority="88" operator="equal">
      <formula>"E"</formula>
    </cfRule>
  </conditionalFormatting>
  <conditionalFormatting sqref="Q92">
    <cfRule type="cellIs" dxfId="1430" priority="89" operator="equal">
      <formula>"Y"</formula>
    </cfRule>
    <cfRule type="cellIs" dxfId="1429" priority="89" operator="equal">
      <formula>"N"</formula>
    </cfRule>
    <cfRule type="cellIs" dxfId="1428" priority="89" operator="equal">
      <formula>"E"</formula>
    </cfRule>
  </conditionalFormatting>
  <conditionalFormatting sqref="Q93">
    <cfRule type="cellIs" dxfId="1427" priority="90" operator="equal">
      <formula>"Y"</formula>
    </cfRule>
    <cfRule type="cellIs" dxfId="1426" priority="90" operator="equal">
      <formula>"N"</formula>
    </cfRule>
    <cfRule type="cellIs" dxfId="1425" priority="90" operator="equal">
      <formula>"E"</formula>
    </cfRule>
  </conditionalFormatting>
  <conditionalFormatting sqref="Q94">
    <cfRule type="cellIs" dxfId="1424" priority="91" operator="equal">
      <formula>"Y"</formula>
    </cfRule>
    <cfRule type="cellIs" dxfId="1423" priority="91" operator="equal">
      <formula>"N"</formula>
    </cfRule>
    <cfRule type="cellIs" dxfId="1422" priority="91" operator="equal">
      <formula>"E"</formula>
    </cfRule>
  </conditionalFormatting>
  <conditionalFormatting sqref="Q95">
    <cfRule type="cellIs" dxfId="1421" priority="92" operator="equal">
      <formula>"Y"</formula>
    </cfRule>
    <cfRule type="cellIs" dxfId="1420" priority="92" operator="equal">
      <formula>"N"</formula>
    </cfRule>
    <cfRule type="cellIs" dxfId="1419" priority="92" operator="equal">
      <formula>"E"</formula>
    </cfRule>
  </conditionalFormatting>
  <conditionalFormatting sqref="Q96">
    <cfRule type="cellIs" dxfId="1418" priority="93" operator="equal">
      <formula>"Y"</formula>
    </cfRule>
    <cfRule type="cellIs" dxfId="1417" priority="93" operator="equal">
      <formula>"N"</formula>
    </cfRule>
    <cfRule type="cellIs" dxfId="1416" priority="93" operator="equal">
      <formula>"E"</formula>
    </cfRule>
  </conditionalFormatting>
  <conditionalFormatting sqref="Q97">
    <cfRule type="cellIs" dxfId="1415" priority="94" operator="equal">
      <formula>"Y"</formula>
    </cfRule>
    <cfRule type="cellIs" dxfId="1414" priority="94" operator="equal">
      <formula>"N"</formula>
    </cfRule>
    <cfRule type="cellIs" dxfId="1413" priority="94" operator="equal">
      <formula>"E"</formula>
    </cfRule>
  </conditionalFormatting>
  <conditionalFormatting sqref="Q98">
    <cfRule type="cellIs" dxfId="1412" priority="95" operator="equal">
      <formula>"Y"</formula>
    </cfRule>
    <cfRule type="cellIs" dxfId="1411" priority="95" operator="equal">
      <formula>"N"</formula>
    </cfRule>
    <cfRule type="cellIs" dxfId="1410" priority="95" operator="equal">
      <formula>"E"</formula>
    </cfRule>
  </conditionalFormatting>
  <conditionalFormatting sqref="Q99">
    <cfRule type="cellIs" dxfId="1409" priority="96" operator="equal">
      <formula>"Y"</formula>
    </cfRule>
    <cfRule type="cellIs" dxfId="1408" priority="96" operator="equal">
      <formula>"N"</formula>
    </cfRule>
    <cfRule type="cellIs" dxfId="1407" priority="96" operator="equal">
      <formula>"E"</formula>
    </cfRule>
  </conditionalFormatting>
  <conditionalFormatting sqref="Q100">
    <cfRule type="cellIs" dxfId="1406" priority="97" operator="equal">
      <formula>"Y"</formula>
    </cfRule>
    <cfRule type="cellIs" dxfId="1405" priority="97" operator="equal">
      <formula>"N"</formula>
    </cfRule>
    <cfRule type="cellIs" dxfId="1404" priority="97" operator="equal">
      <formula>"E"</formula>
    </cfRule>
  </conditionalFormatting>
  <conditionalFormatting sqref="Q101">
    <cfRule type="cellIs" dxfId="1403" priority="98" operator="equal">
      <formula>"Y"</formula>
    </cfRule>
    <cfRule type="cellIs" dxfId="1402" priority="98" operator="equal">
      <formula>"N"</formula>
    </cfRule>
    <cfRule type="cellIs" dxfId="1401" priority="98" operator="equal">
      <formula>"E"</formula>
    </cfRule>
  </conditionalFormatting>
  <conditionalFormatting sqref="Q102">
    <cfRule type="cellIs" dxfId="1400" priority="99" operator="equal">
      <formula>"Y"</formula>
    </cfRule>
    <cfRule type="cellIs" dxfId="1399" priority="99" operator="equal">
      <formula>"N"</formula>
    </cfRule>
    <cfRule type="cellIs" dxfId="1398" priority="99" operator="equal">
      <formula>"E"</formula>
    </cfRule>
  </conditionalFormatting>
  <conditionalFormatting sqref="Q103">
    <cfRule type="cellIs" dxfId="1397" priority="100" operator="equal">
      <formula>"Y"</formula>
    </cfRule>
    <cfRule type="cellIs" dxfId="1396" priority="100" operator="equal">
      <formula>"N"</formula>
    </cfRule>
    <cfRule type="cellIs" dxfId="1395" priority="100" operator="equal">
      <formula>"E"</formula>
    </cfRule>
  </conditionalFormatting>
  <conditionalFormatting sqref="Q104">
    <cfRule type="cellIs" dxfId="1394" priority="101" operator="equal">
      <formula>"Y"</formula>
    </cfRule>
    <cfRule type="cellIs" dxfId="1393" priority="101" operator="equal">
      <formula>"N"</formula>
    </cfRule>
    <cfRule type="cellIs" dxfId="1392" priority="101" operator="equal">
      <formula>"E"</formula>
    </cfRule>
  </conditionalFormatting>
  <conditionalFormatting sqref="Q105">
    <cfRule type="cellIs" dxfId="1391" priority="102" operator="equal">
      <formula>"Y"</formula>
    </cfRule>
    <cfRule type="cellIs" dxfId="1390" priority="102" operator="equal">
      <formula>"N"</formula>
    </cfRule>
    <cfRule type="cellIs" dxfId="1389" priority="102" operator="equal">
      <formula>"E"</formula>
    </cfRule>
  </conditionalFormatting>
  <conditionalFormatting sqref="Q106">
    <cfRule type="cellIs" dxfId="1388" priority="103" operator="equal">
      <formula>"Y"</formula>
    </cfRule>
    <cfRule type="cellIs" dxfId="1387" priority="103" operator="equal">
      <formula>"N"</formula>
    </cfRule>
    <cfRule type="cellIs" dxfId="1386" priority="103" operator="equal">
      <formula>"E"</formula>
    </cfRule>
  </conditionalFormatting>
  <conditionalFormatting sqref="Q107">
    <cfRule type="cellIs" dxfId="1385" priority="104" operator="equal">
      <formula>"Y"</formula>
    </cfRule>
    <cfRule type="cellIs" dxfId="1384" priority="104" operator="equal">
      <formula>"N"</formula>
    </cfRule>
    <cfRule type="cellIs" dxfId="1383" priority="104" operator="equal">
      <formula>"E"</formula>
    </cfRule>
  </conditionalFormatting>
  <conditionalFormatting sqref="Q108">
    <cfRule type="cellIs" dxfId="1382" priority="105" operator="equal">
      <formula>"Y"</formula>
    </cfRule>
    <cfRule type="cellIs" dxfId="1381" priority="105" operator="equal">
      <formula>"N"</formula>
    </cfRule>
    <cfRule type="cellIs" dxfId="1380" priority="105" operator="equal">
      <formula>"E"</formula>
    </cfRule>
  </conditionalFormatting>
  <conditionalFormatting sqref="Q109">
    <cfRule type="cellIs" dxfId="1379" priority="106" operator="equal">
      <formula>"Y"</formula>
    </cfRule>
    <cfRule type="cellIs" dxfId="1378" priority="106" operator="equal">
      <formula>"N"</formula>
    </cfRule>
    <cfRule type="cellIs" dxfId="1377" priority="106" operator="equal">
      <formula>"E"</formula>
    </cfRule>
  </conditionalFormatting>
  <conditionalFormatting sqref="Q110">
    <cfRule type="cellIs" dxfId="1376" priority="107" operator="equal">
      <formula>"Y"</formula>
    </cfRule>
    <cfRule type="cellIs" dxfId="1375" priority="107" operator="equal">
      <formula>"N"</formula>
    </cfRule>
    <cfRule type="cellIs" dxfId="1374" priority="107" operator="equal">
      <formula>"E"</formula>
    </cfRule>
  </conditionalFormatting>
  <conditionalFormatting sqref="Q111">
    <cfRule type="cellIs" dxfId="1373" priority="108" operator="equal">
      <formula>"Y"</formula>
    </cfRule>
    <cfRule type="cellIs" dxfId="1372" priority="108" operator="equal">
      <formula>"N"</formula>
    </cfRule>
    <cfRule type="cellIs" dxfId="1371" priority="108" operator="equal">
      <formula>"E"</formula>
    </cfRule>
  </conditionalFormatting>
  <conditionalFormatting sqref="Q112">
    <cfRule type="cellIs" dxfId="1370" priority="109" operator="equal">
      <formula>"Y"</formula>
    </cfRule>
    <cfRule type="cellIs" dxfId="1369" priority="109" operator="equal">
      <formula>"N"</formula>
    </cfRule>
    <cfRule type="cellIs" dxfId="1368" priority="109" operator="equal">
      <formula>"E"</formula>
    </cfRule>
  </conditionalFormatting>
  <conditionalFormatting sqref="Q113">
    <cfRule type="cellIs" dxfId="1367" priority="110" operator="equal">
      <formula>"Y"</formula>
    </cfRule>
    <cfRule type="cellIs" dxfId="1366" priority="110" operator="equal">
      <formula>"N"</formula>
    </cfRule>
    <cfRule type="cellIs" dxfId="1365" priority="110" operator="equal">
      <formula>"E"</formula>
    </cfRule>
  </conditionalFormatting>
  <conditionalFormatting sqref="Q114">
    <cfRule type="cellIs" dxfId="1364" priority="111" operator="equal">
      <formula>"Y"</formula>
    </cfRule>
    <cfRule type="cellIs" dxfId="1363" priority="111" operator="equal">
      <formula>"N"</formula>
    </cfRule>
    <cfRule type="cellIs" dxfId="1362" priority="111" operator="equal">
      <formula>"E"</formula>
    </cfRule>
  </conditionalFormatting>
  <conditionalFormatting sqref="Q115">
    <cfRule type="cellIs" dxfId="1361" priority="112" operator="equal">
      <formula>"Y"</formula>
    </cfRule>
    <cfRule type="cellIs" dxfId="1360" priority="112" operator="equal">
      <formula>"N"</formula>
    </cfRule>
    <cfRule type="cellIs" dxfId="1359" priority="112" operator="equal">
      <formula>"E"</formula>
    </cfRule>
  </conditionalFormatting>
  <conditionalFormatting sqref="Q116">
    <cfRule type="cellIs" dxfId="1358" priority="113" operator="equal">
      <formula>"Y"</formula>
    </cfRule>
    <cfRule type="cellIs" dxfId="1357" priority="113" operator="equal">
      <formula>"N"</formula>
    </cfRule>
    <cfRule type="cellIs" dxfId="1356" priority="113" operator="equal">
      <formula>"E"</formula>
    </cfRule>
  </conditionalFormatting>
  <conditionalFormatting sqref="Q117">
    <cfRule type="cellIs" dxfId="1355" priority="114" operator="equal">
      <formula>"Y"</formula>
    </cfRule>
    <cfRule type="cellIs" dxfId="1354" priority="114" operator="equal">
      <formula>"N"</formula>
    </cfRule>
    <cfRule type="cellIs" dxfId="1353" priority="114" operator="equal">
      <formula>"E"</formula>
    </cfRule>
  </conditionalFormatting>
  <conditionalFormatting sqref="Q118">
    <cfRule type="cellIs" dxfId="1352" priority="115" operator="equal">
      <formula>"Y"</formula>
    </cfRule>
    <cfRule type="cellIs" dxfId="1351" priority="115" operator="equal">
      <formula>"N"</formula>
    </cfRule>
    <cfRule type="cellIs" dxfId="1350" priority="115" operator="equal">
      <formula>"E"</formula>
    </cfRule>
  </conditionalFormatting>
  <conditionalFormatting sqref="Q119">
    <cfRule type="cellIs" dxfId="1349" priority="116" operator="equal">
      <formula>"Y"</formula>
    </cfRule>
    <cfRule type="cellIs" dxfId="1348" priority="116" operator="equal">
      <formula>"N"</formula>
    </cfRule>
    <cfRule type="cellIs" dxfId="1347" priority="116" operator="equal">
      <formula>"E"</formula>
    </cfRule>
  </conditionalFormatting>
  <conditionalFormatting sqref="Q120">
    <cfRule type="cellIs" dxfId="1346" priority="117" operator="equal">
      <formula>"Y"</formula>
    </cfRule>
    <cfRule type="cellIs" dxfId="1345" priority="117" operator="equal">
      <formula>"N"</formula>
    </cfRule>
    <cfRule type="cellIs" dxfId="1344" priority="117" operator="equal">
      <formula>"E"</formula>
    </cfRule>
  </conditionalFormatting>
  <conditionalFormatting sqref="Q121">
    <cfRule type="cellIs" dxfId="1343" priority="118" operator="equal">
      <formula>"Y"</formula>
    </cfRule>
    <cfRule type="cellIs" dxfId="1342" priority="118" operator="equal">
      <formula>"N"</formula>
    </cfRule>
    <cfRule type="cellIs" dxfId="1341" priority="118" operator="equal">
      <formula>"E"</formula>
    </cfRule>
  </conditionalFormatting>
  <conditionalFormatting sqref="Q122">
    <cfRule type="cellIs" dxfId="1340" priority="119" operator="equal">
      <formula>"Y"</formula>
    </cfRule>
    <cfRule type="cellIs" dxfId="1339" priority="119" operator="equal">
      <formula>"N"</formula>
    </cfRule>
    <cfRule type="cellIs" dxfId="1338" priority="119" operator="equal">
      <formula>"E"</formula>
    </cfRule>
  </conditionalFormatting>
  <conditionalFormatting sqref="Q123">
    <cfRule type="cellIs" dxfId="1337" priority="120" operator="equal">
      <formula>"Y"</formula>
    </cfRule>
    <cfRule type="cellIs" dxfId="1336" priority="120" operator="equal">
      <formula>"N"</formula>
    </cfRule>
    <cfRule type="cellIs" dxfId="1335" priority="120" operator="equal">
      <formula>"E"</formula>
    </cfRule>
  </conditionalFormatting>
  <conditionalFormatting sqref="Q124">
    <cfRule type="cellIs" dxfId="1334" priority="121" operator="equal">
      <formula>"Y"</formula>
    </cfRule>
    <cfRule type="cellIs" dxfId="1333" priority="121" operator="equal">
      <formula>"N"</formula>
    </cfRule>
    <cfRule type="cellIs" dxfId="1332" priority="121" operator="equal">
      <formula>"E"</formula>
    </cfRule>
  </conditionalFormatting>
  <conditionalFormatting sqref="Q125">
    <cfRule type="cellIs" dxfId="1331" priority="122" operator="equal">
      <formula>"Y"</formula>
    </cfRule>
    <cfRule type="cellIs" dxfId="1330" priority="122" operator="equal">
      <formula>"N"</formula>
    </cfRule>
    <cfRule type="cellIs" dxfId="1329" priority="122" operator="equal">
      <formula>"E"</formula>
    </cfRule>
  </conditionalFormatting>
  <conditionalFormatting sqref="Q126">
    <cfRule type="cellIs" dxfId="1328" priority="123" operator="equal">
      <formula>"Y"</formula>
    </cfRule>
    <cfRule type="cellIs" dxfId="1327" priority="123" operator="equal">
      <formula>"N"</formula>
    </cfRule>
    <cfRule type="cellIs" dxfId="1326" priority="123" operator="equal">
      <formula>"E"</formula>
    </cfRule>
  </conditionalFormatting>
  <conditionalFormatting sqref="Q127">
    <cfRule type="cellIs" dxfId="1325" priority="124" operator="equal">
      <formula>"Y"</formula>
    </cfRule>
    <cfRule type="cellIs" dxfId="1324" priority="124" operator="equal">
      <formula>"N"</formula>
    </cfRule>
    <cfRule type="cellIs" dxfId="1323" priority="124" operator="equal">
      <formula>"E"</formula>
    </cfRule>
  </conditionalFormatting>
  <conditionalFormatting sqref="Q128">
    <cfRule type="cellIs" dxfId="1322" priority="125" operator="equal">
      <formula>"Y"</formula>
    </cfRule>
    <cfRule type="cellIs" dxfId="1321" priority="125" operator="equal">
      <formula>"N"</formula>
    </cfRule>
    <cfRule type="cellIs" dxfId="1320" priority="125" operator="equal">
      <formula>"E"</formula>
    </cfRule>
  </conditionalFormatting>
  <conditionalFormatting sqref="Q129">
    <cfRule type="cellIs" dxfId="1319" priority="126" operator="equal">
      <formula>"Y"</formula>
    </cfRule>
    <cfRule type="cellIs" dxfId="1318" priority="126" operator="equal">
      <formula>"N"</formula>
    </cfRule>
    <cfRule type="cellIs" dxfId="1317" priority="126" operator="equal">
      <formula>"E"</formula>
    </cfRule>
  </conditionalFormatting>
  <conditionalFormatting sqref="Q130">
    <cfRule type="cellIs" dxfId="1316" priority="127" operator="equal">
      <formula>"Y"</formula>
    </cfRule>
    <cfRule type="cellIs" dxfId="1315" priority="127" operator="equal">
      <formula>"N"</formula>
    </cfRule>
    <cfRule type="cellIs" dxfId="1314" priority="127" operator="equal">
      <formula>"E"</formula>
    </cfRule>
  </conditionalFormatting>
  <conditionalFormatting sqref="Q131">
    <cfRule type="cellIs" dxfId="1313" priority="128" operator="equal">
      <formula>"Y"</formula>
    </cfRule>
    <cfRule type="cellIs" dxfId="1312" priority="128" operator="equal">
      <formula>"N"</formula>
    </cfRule>
    <cfRule type="cellIs" dxfId="1311" priority="128" operator="equal">
      <formula>"E"</formula>
    </cfRule>
  </conditionalFormatting>
  <conditionalFormatting sqref="Q132">
    <cfRule type="cellIs" dxfId="1310" priority="129" operator="equal">
      <formula>"Y"</formula>
    </cfRule>
    <cfRule type="cellIs" dxfId="1309" priority="129" operator="equal">
      <formula>"N"</formula>
    </cfRule>
    <cfRule type="cellIs" dxfId="1308" priority="129" operator="equal">
      <formula>"E"</formula>
    </cfRule>
  </conditionalFormatting>
  <conditionalFormatting sqref="Q133">
    <cfRule type="cellIs" dxfId="1307" priority="130" operator="equal">
      <formula>"Y"</formula>
    </cfRule>
    <cfRule type="cellIs" dxfId="1306" priority="130" operator="equal">
      <formula>"N"</formula>
    </cfRule>
    <cfRule type="cellIs" dxfId="1305" priority="130" operator="equal">
      <formula>"E"</formula>
    </cfRule>
  </conditionalFormatting>
  <conditionalFormatting sqref="Q134">
    <cfRule type="cellIs" dxfId="1304" priority="131" operator="equal">
      <formula>"Y"</formula>
    </cfRule>
    <cfRule type="cellIs" dxfId="1303" priority="131" operator="equal">
      <formula>"N"</formula>
    </cfRule>
    <cfRule type="cellIs" dxfId="1302" priority="131" operator="equal">
      <formula>"E"</formula>
    </cfRule>
  </conditionalFormatting>
  <conditionalFormatting sqref="Q135">
    <cfRule type="cellIs" dxfId="1301" priority="132" operator="equal">
      <formula>"Y"</formula>
    </cfRule>
    <cfRule type="cellIs" dxfId="1300" priority="132" operator="equal">
      <formula>"N"</formula>
    </cfRule>
    <cfRule type="cellIs" dxfId="1299" priority="132" operator="equal">
      <formula>"E"</formula>
    </cfRule>
  </conditionalFormatting>
  <conditionalFormatting sqref="Q136">
    <cfRule type="cellIs" dxfId="1298" priority="133" operator="equal">
      <formula>"Y"</formula>
    </cfRule>
    <cfRule type="cellIs" dxfId="1297" priority="133" operator="equal">
      <formula>"N"</formula>
    </cfRule>
    <cfRule type="cellIs" dxfId="1296" priority="133" operator="equal">
      <formula>"E"</formula>
    </cfRule>
  </conditionalFormatting>
  <conditionalFormatting sqref="Q137">
    <cfRule type="cellIs" dxfId="1295" priority="134" operator="equal">
      <formula>"Y"</formula>
    </cfRule>
    <cfRule type="cellIs" dxfId="1294" priority="134" operator="equal">
      <formula>"N"</formula>
    </cfRule>
    <cfRule type="cellIs" dxfId="1293" priority="134" operator="equal">
      <formula>"E"</formula>
    </cfRule>
  </conditionalFormatting>
  <conditionalFormatting sqref="Q138">
    <cfRule type="cellIs" dxfId="1292" priority="135" operator="equal">
      <formula>"Y"</formula>
    </cfRule>
    <cfRule type="cellIs" dxfId="1291" priority="135" operator="equal">
      <formula>"N"</formula>
    </cfRule>
    <cfRule type="cellIs" dxfId="1290" priority="135" operator="equal">
      <formula>"E"</formula>
    </cfRule>
  </conditionalFormatting>
  <conditionalFormatting sqref="Q139">
    <cfRule type="cellIs" dxfId="1289" priority="136" operator="equal">
      <formula>"Y"</formula>
    </cfRule>
    <cfRule type="cellIs" dxfId="1288" priority="136" operator="equal">
      <formula>"N"</formula>
    </cfRule>
    <cfRule type="cellIs" dxfId="1287" priority="136" operator="equal">
      <formula>"E"</formula>
    </cfRule>
  </conditionalFormatting>
  <conditionalFormatting sqref="Q140">
    <cfRule type="cellIs" dxfId="1286" priority="137" operator="equal">
      <formula>"Y"</formula>
    </cfRule>
    <cfRule type="cellIs" dxfId="1285" priority="137" operator="equal">
      <formula>"N"</formula>
    </cfRule>
    <cfRule type="cellIs" dxfId="1284" priority="137" operator="equal">
      <formula>"E"</formula>
    </cfRule>
  </conditionalFormatting>
  <conditionalFormatting sqref="Q141">
    <cfRule type="cellIs" dxfId="1283" priority="138" operator="equal">
      <formula>"Y"</formula>
    </cfRule>
    <cfRule type="cellIs" dxfId="1282" priority="138" operator="equal">
      <formula>"N"</formula>
    </cfRule>
    <cfRule type="cellIs" dxfId="1281" priority="138" operator="equal">
      <formula>"E"</formula>
    </cfRule>
  </conditionalFormatting>
  <conditionalFormatting sqref="Q142">
    <cfRule type="cellIs" dxfId="1280" priority="139" operator="equal">
      <formula>"Y"</formula>
    </cfRule>
    <cfRule type="cellIs" dxfId="1279" priority="139" operator="equal">
      <formula>"N"</formula>
    </cfRule>
    <cfRule type="cellIs" dxfId="1278" priority="139" operator="equal">
      <formula>"E"</formula>
    </cfRule>
  </conditionalFormatting>
  <conditionalFormatting sqref="Q143">
    <cfRule type="cellIs" dxfId="1277" priority="140" operator="equal">
      <formula>"Y"</formula>
    </cfRule>
    <cfRule type="cellIs" dxfId="1276" priority="140" operator="equal">
      <formula>"N"</formula>
    </cfRule>
    <cfRule type="cellIs" dxfId="1275" priority="140" operator="equal">
      <formula>"E"</formula>
    </cfRule>
  </conditionalFormatting>
  <conditionalFormatting sqref="Q144">
    <cfRule type="cellIs" dxfId="1274" priority="141" operator="equal">
      <formula>"Y"</formula>
    </cfRule>
    <cfRule type="cellIs" dxfId="1273" priority="141" operator="equal">
      <formula>"N"</formula>
    </cfRule>
    <cfRule type="cellIs" dxfId="1272" priority="141" operator="equal">
      <formula>"E"</formula>
    </cfRule>
  </conditionalFormatting>
  <conditionalFormatting sqref="Q145">
    <cfRule type="cellIs" dxfId="1271" priority="142" operator="equal">
      <formula>"Y"</formula>
    </cfRule>
    <cfRule type="cellIs" dxfId="1270" priority="142" operator="equal">
      <formula>"N"</formula>
    </cfRule>
    <cfRule type="cellIs" dxfId="1269" priority="142" operator="equal">
      <formula>"E"</formula>
    </cfRule>
  </conditionalFormatting>
  <conditionalFormatting sqref="Q146">
    <cfRule type="cellIs" dxfId="1268" priority="143" operator="equal">
      <formula>"Y"</formula>
    </cfRule>
    <cfRule type="cellIs" dxfId="1267" priority="143" operator="equal">
      <formula>"N"</formula>
    </cfRule>
    <cfRule type="cellIs" dxfId="1266" priority="143" operator="equal">
      <formula>"E"</formula>
    </cfRule>
  </conditionalFormatting>
  <conditionalFormatting sqref="Q147">
    <cfRule type="cellIs" dxfId="1265" priority="144" operator="equal">
      <formula>"Y"</formula>
    </cfRule>
    <cfRule type="cellIs" dxfId="1264" priority="144" operator="equal">
      <formula>"N"</formula>
    </cfRule>
    <cfRule type="cellIs" dxfId="1263" priority="144" operator="equal">
      <formula>"E"</formula>
    </cfRule>
  </conditionalFormatting>
  <conditionalFormatting sqref="Q148">
    <cfRule type="cellIs" dxfId="1262" priority="145" operator="equal">
      <formula>"Y"</formula>
    </cfRule>
    <cfRule type="cellIs" dxfId="1261" priority="145" operator="equal">
      <formula>"N"</formula>
    </cfRule>
    <cfRule type="cellIs" dxfId="1260" priority="145" operator="equal">
      <formula>"E"</formula>
    </cfRule>
  </conditionalFormatting>
  <conditionalFormatting sqref="Q149">
    <cfRule type="cellIs" dxfId="1259" priority="146" operator="equal">
      <formula>"Y"</formula>
    </cfRule>
    <cfRule type="cellIs" dxfId="1258" priority="146" operator="equal">
      <formula>"N"</formula>
    </cfRule>
    <cfRule type="cellIs" dxfId="1257" priority="146" operator="equal">
      <formula>"E"</formula>
    </cfRule>
  </conditionalFormatting>
  <conditionalFormatting sqref="Q150">
    <cfRule type="cellIs" dxfId="1256" priority="147" operator="equal">
      <formula>"Y"</formula>
    </cfRule>
    <cfRule type="cellIs" dxfId="1255" priority="147" operator="equal">
      <formula>"N"</formula>
    </cfRule>
    <cfRule type="cellIs" dxfId="1254" priority="147" operator="equal">
      <formula>"E"</formula>
    </cfRule>
  </conditionalFormatting>
  <conditionalFormatting sqref="Q151">
    <cfRule type="cellIs" dxfId="1253" priority="148" operator="equal">
      <formula>"Y"</formula>
    </cfRule>
    <cfRule type="cellIs" dxfId="1252" priority="148" operator="equal">
      <formula>"N"</formula>
    </cfRule>
    <cfRule type="cellIs" dxfId="1251" priority="148" operator="equal">
      <formula>"E"</formula>
    </cfRule>
  </conditionalFormatting>
  <conditionalFormatting sqref="Q152">
    <cfRule type="cellIs" dxfId="1250" priority="149" operator="equal">
      <formula>"Y"</formula>
    </cfRule>
    <cfRule type="cellIs" dxfId="1249" priority="149" operator="equal">
      <formula>"N"</formula>
    </cfRule>
    <cfRule type="cellIs" dxfId="1248" priority="149" operator="equal">
      <formula>"E"</formula>
    </cfRule>
  </conditionalFormatting>
  <conditionalFormatting sqref="Q153">
    <cfRule type="cellIs" dxfId="1247" priority="150" operator="equal">
      <formula>"Y"</formula>
    </cfRule>
    <cfRule type="cellIs" dxfId="1246" priority="150" operator="equal">
      <formula>"N"</formula>
    </cfRule>
    <cfRule type="cellIs" dxfId="1245" priority="150" operator="equal">
      <formula>"E"</formula>
    </cfRule>
  </conditionalFormatting>
  <conditionalFormatting sqref="Q154">
    <cfRule type="cellIs" dxfId="1244" priority="151" operator="equal">
      <formula>"Y"</formula>
    </cfRule>
    <cfRule type="cellIs" dxfId="1243" priority="151" operator="equal">
      <formula>"N"</formula>
    </cfRule>
    <cfRule type="cellIs" dxfId="1242" priority="151" operator="equal">
      <formula>"E"</formula>
    </cfRule>
  </conditionalFormatting>
  <conditionalFormatting sqref="Q155">
    <cfRule type="cellIs" dxfId="1241" priority="152" operator="equal">
      <formula>"Y"</formula>
    </cfRule>
    <cfRule type="cellIs" dxfId="1240" priority="152" operator="equal">
      <formula>"N"</formula>
    </cfRule>
    <cfRule type="cellIs" dxfId="1239" priority="152" operator="equal">
      <formula>"E"</formula>
    </cfRule>
  </conditionalFormatting>
  <conditionalFormatting sqref="Q156">
    <cfRule type="cellIs" dxfId="1238" priority="153" operator="equal">
      <formula>"Y"</formula>
    </cfRule>
    <cfRule type="cellIs" dxfId="1237" priority="153" operator="equal">
      <formula>"N"</formula>
    </cfRule>
    <cfRule type="cellIs" dxfId="1236" priority="153" operator="equal">
      <formula>"E"</formula>
    </cfRule>
  </conditionalFormatting>
  <conditionalFormatting sqref="Q157">
    <cfRule type="cellIs" dxfId="1235" priority="154" operator="equal">
      <formula>"Y"</formula>
    </cfRule>
    <cfRule type="cellIs" dxfId="1234" priority="154" operator="equal">
      <formula>"N"</formula>
    </cfRule>
    <cfRule type="cellIs" dxfId="1233" priority="154" operator="equal">
      <formula>"E"</formula>
    </cfRule>
  </conditionalFormatting>
  <conditionalFormatting sqref="Q158">
    <cfRule type="cellIs" dxfId="1232" priority="155" operator="equal">
      <formula>"Y"</formula>
    </cfRule>
    <cfRule type="cellIs" dxfId="1231" priority="155" operator="equal">
      <formula>"N"</formula>
    </cfRule>
    <cfRule type="cellIs" dxfId="1230" priority="155" operator="equal">
      <formula>"E"</formula>
    </cfRule>
  </conditionalFormatting>
  <conditionalFormatting sqref="Q159">
    <cfRule type="cellIs" dxfId="1229" priority="156" operator="equal">
      <formula>"Y"</formula>
    </cfRule>
    <cfRule type="cellIs" dxfId="1228" priority="156" operator="equal">
      <formula>"N"</formula>
    </cfRule>
    <cfRule type="cellIs" dxfId="1227" priority="156" operator="equal">
      <formula>"E"</formula>
    </cfRule>
  </conditionalFormatting>
  <conditionalFormatting sqref="Q160">
    <cfRule type="cellIs" dxfId="1226" priority="157" operator="equal">
      <formula>"Y"</formula>
    </cfRule>
    <cfRule type="cellIs" dxfId="1225" priority="157" operator="equal">
      <formula>"N"</formula>
    </cfRule>
    <cfRule type="cellIs" dxfId="1224" priority="157" operator="equal">
      <formula>"E"</formula>
    </cfRule>
  </conditionalFormatting>
  <conditionalFormatting sqref="Q161">
    <cfRule type="cellIs" dxfId="1223" priority="158" operator="equal">
      <formula>"Y"</formula>
    </cfRule>
    <cfRule type="cellIs" dxfId="1222" priority="158" operator="equal">
      <formula>"N"</formula>
    </cfRule>
    <cfRule type="cellIs" dxfId="1221" priority="158" operator="equal">
      <formula>"E"</formula>
    </cfRule>
  </conditionalFormatting>
  <conditionalFormatting sqref="Q162">
    <cfRule type="cellIs" dxfId="1220" priority="159" operator="equal">
      <formula>"Y"</formula>
    </cfRule>
    <cfRule type="cellIs" dxfId="1219" priority="159" operator="equal">
      <formula>"N"</formula>
    </cfRule>
    <cfRule type="cellIs" dxfId="1218" priority="159" operator="equal">
      <formula>"E"</formula>
    </cfRule>
  </conditionalFormatting>
  <conditionalFormatting sqref="Q163">
    <cfRule type="cellIs" dxfId="1217" priority="160" operator="equal">
      <formula>"Y"</formula>
    </cfRule>
    <cfRule type="cellIs" dxfId="1216" priority="160" operator="equal">
      <formula>"N"</formula>
    </cfRule>
    <cfRule type="cellIs" dxfId="1215" priority="160" operator="equal">
      <formula>"E"</formula>
    </cfRule>
  </conditionalFormatting>
  <conditionalFormatting sqref="Q164">
    <cfRule type="cellIs" dxfId="1214" priority="161" operator="equal">
      <formula>"Y"</formula>
    </cfRule>
    <cfRule type="cellIs" dxfId="1213" priority="161" operator="equal">
      <formula>"N"</formula>
    </cfRule>
    <cfRule type="cellIs" dxfId="1212" priority="161" operator="equal">
      <formula>"E"</formula>
    </cfRule>
  </conditionalFormatting>
  <conditionalFormatting sqref="Q165">
    <cfRule type="cellIs" dxfId="1211" priority="162" operator="equal">
      <formula>"Y"</formula>
    </cfRule>
    <cfRule type="cellIs" dxfId="1210" priority="162" operator="equal">
      <formula>"N"</formula>
    </cfRule>
    <cfRule type="cellIs" dxfId="1209" priority="162" operator="equal">
      <formula>"E"</formula>
    </cfRule>
  </conditionalFormatting>
  <conditionalFormatting sqref="Q166">
    <cfRule type="cellIs" dxfId="1208" priority="163" operator="equal">
      <formula>"Y"</formula>
    </cfRule>
    <cfRule type="cellIs" dxfId="1207" priority="163" operator="equal">
      <formula>"N"</formula>
    </cfRule>
    <cfRule type="cellIs" dxfId="1206" priority="163" operator="equal">
      <formula>"E"</formula>
    </cfRule>
  </conditionalFormatting>
  <conditionalFormatting sqref="Q167">
    <cfRule type="cellIs" dxfId="1205" priority="164" operator="equal">
      <formula>"Y"</formula>
    </cfRule>
    <cfRule type="cellIs" dxfId="1204" priority="164" operator="equal">
      <formula>"N"</formula>
    </cfRule>
    <cfRule type="cellIs" dxfId="1203" priority="164" operator="equal">
      <formula>"E"</formula>
    </cfRule>
  </conditionalFormatting>
  <conditionalFormatting sqref="Q168">
    <cfRule type="cellIs" dxfId="1202" priority="165" operator="equal">
      <formula>"Y"</formula>
    </cfRule>
    <cfRule type="cellIs" dxfId="1201" priority="165" operator="equal">
      <formula>"N"</formula>
    </cfRule>
    <cfRule type="cellIs" dxfId="1200" priority="165" operator="equal">
      <formula>"E"</formula>
    </cfRule>
  </conditionalFormatting>
  <conditionalFormatting sqref="Q169">
    <cfRule type="cellIs" dxfId="1199" priority="166" operator="equal">
      <formula>"Y"</formula>
    </cfRule>
    <cfRule type="cellIs" dxfId="1198" priority="166" operator="equal">
      <formula>"N"</formula>
    </cfRule>
    <cfRule type="cellIs" dxfId="1197" priority="166" operator="equal">
      <formula>"E"</formula>
    </cfRule>
  </conditionalFormatting>
  <conditionalFormatting sqref="Q170">
    <cfRule type="cellIs" dxfId="1196" priority="167" operator="equal">
      <formula>"Y"</formula>
    </cfRule>
    <cfRule type="cellIs" dxfId="1195" priority="167" operator="equal">
      <formula>"N"</formula>
    </cfRule>
    <cfRule type="cellIs" dxfId="1194" priority="167" operator="equal">
      <formula>"E"</formula>
    </cfRule>
  </conditionalFormatting>
  <conditionalFormatting sqref="Q171">
    <cfRule type="cellIs" dxfId="1193" priority="168" operator="equal">
      <formula>"Y"</formula>
    </cfRule>
    <cfRule type="cellIs" dxfId="1192" priority="168" operator="equal">
      <formula>"N"</formula>
    </cfRule>
    <cfRule type="cellIs" dxfId="1191" priority="168" operator="equal">
      <formula>"E"</formula>
    </cfRule>
  </conditionalFormatting>
  <conditionalFormatting sqref="Q172">
    <cfRule type="cellIs" dxfId="1190" priority="169" operator="equal">
      <formula>"Y"</formula>
    </cfRule>
    <cfRule type="cellIs" dxfId="1189" priority="169" operator="equal">
      <formula>"N"</formula>
    </cfRule>
    <cfRule type="cellIs" dxfId="1188" priority="169" operator="equal">
      <formula>"E"</formula>
    </cfRule>
  </conditionalFormatting>
  <conditionalFormatting sqref="Q173">
    <cfRule type="cellIs" dxfId="1187" priority="170" operator="equal">
      <formula>"Y"</formula>
    </cfRule>
    <cfRule type="cellIs" dxfId="1186" priority="170" operator="equal">
      <formula>"N"</formula>
    </cfRule>
    <cfRule type="cellIs" dxfId="1185" priority="170" operator="equal">
      <formula>"E"</formula>
    </cfRule>
  </conditionalFormatting>
  <conditionalFormatting sqref="Q174">
    <cfRule type="cellIs" dxfId="1184" priority="171" operator="equal">
      <formula>"Y"</formula>
    </cfRule>
    <cfRule type="cellIs" dxfId="1183" priority="171" operator="equal">
      <formula>"N"</formula>
    </cfRule>
    <cfRule type="cellIs" dxfId="1182" priority="171" operator="equal">
      <formula>"E"</formula>
    </cfRule>
  </conditionalFormatting>
  <conditionalFormatting sqref="Q175">
    <cfRule type="cellIs" dxfId="1181" priority="172" operator="equal">
      <formula>"Y"</formula>
    </cfRule>
    <cfRule type="cellIs" dxfId="1180" priority="172" operator="equal">
      <formula>"N"</formula>
    </cfRule>
    <cfRule type="cellIs" dxfId="1179" priority="172" operator="equal">
      <formula>"E"</formula>
    </cfRule>
  </conditionalFormatting>
  <conditionalFormatting sqref="Q176">
    <cfRule type="cellIs" dxfId="1178" priority="173" operator="equal">
      <formula>"Y"</formula>
    </cfRule>
    <cfRule type="cellIs" dxfId="1177" priority="173" operator="equal">
      <formula>"N"</formula>
    </cfRule>
    <cfRule type="cellIs" dxfId="1176" priority="173" operator="equal">
      <formula>"E"</formula>
    </cfRule>
  </conditionalFormatting>
  <conditionalFormatting sqref="Q177">
    <cfRule type="cellIs" dxfId="1175" priority="174" operator="equal">
      <formula>"Y"</formula>
    </cfRule>
    <cfRule type="cellIs" dxfId="1174" priority="174" operator="equal">
      <formula>"N"</formula>
    </cfRule>
    <cfRule type="cellIs" dxfId="1173" priority="174" operator="equal">
      <formula>"E"</formula>
    </cfRule>
  </conditionalFormatting>
  <conditionalFormatting sqref="Q178">
    <cfRule type="cellIs" dxfId="1172" priority="175" operator="equal">
      <formula>"Y"</formula>
    </cfRule>
    <cfRule type="cellIs" dxfId="1171" priority="175" operator="equal">
      <formula>"N"</formula>
    </cfRule>
    <cfRule type="cellIs" dxfId="1170" priority="175" operator="equal">
      <formula>"E"</formula>
    </cfRule>
  </conditionalFormatting>
  <conditionalFormatting sqref="Q179">
    <cfRule type="cellIs" dxfId="1169" priority="176" operator="equal">
      <formula>"Y"</formula>
    </cfRule>
    <cfRule type="cellIs" dxfId="1168" priority="176" operator="equal">
      <formula>"N"</formula>
    </cfRule>
    <cfRule type="cellIs" dxfId="1167" priority="176" operator="equal">
      <formula>"E"</formula>
    </cfRule>
  </conditionalFormatting>
  <conditionalFormatting sqref="Q180">
    <cfRule type="cellIs" dxfId="1166" priority="177" operator="equal">
      <formula>"Y"</formula>
    </cfRule>
    <cfRule type="cellIs" dxfId="1165" priority="177" operator="equal">
      <formula>"N"</formula>
    </cfRule>
    <cfRule type="cellIs" dxfId="1164" priority="177" operator="equal">
      <formula>"E"</formula>
    </cfRule>
  </conditionalFormatting>
  <conditionalFormatting sqref="Q181">
    <cfRule type="cellIs" dxfId="1163" priority="178" operator="equal">
      <formula>"Y"</formula>
    </cfRule>
    <cfRule type="cellIs" dxfId="1162" priority="178" operator="equal">
      <formula>"N"</formula>
    </cfRule>
    <cfRule type="cellIs" dxfId="1161" priority="178" operator="equal">
      <formula>"E"</formula>
    </cfRule>
  </conditionalFormatting>
  <conditionalFormatting sqref="Q182">
    <cfRule type="cellIs" dxfId="1160" priority="179" operator="equal">
      <formula>"Y"</formula>
    </cfRule>
    <cfRule type="cellIs" dxfId="1159" priority="179" operator="equal">
      <formula>"N"</formula>
    </cfRule>
    <cfRule type="cellIs" dxfId="1158" priority="179" operator="equal">
      <formula>"E"</formula>
    </cfRule>
  </conditionalFormatting>
  <conditionalFormatting sqref="Q183">
    <cfRule type="cellIs" dxfId="1157" priority="180" operator="equal">
      <formula>"Y"</formula>
    </cfRule>
    <cfRule type="cellIs" dxfId="1156" priority="180" operator="equal">
      <formula>"N"</formula>
    </cfRule>
    <cfRule type="cellIs" dxfId="1155" priority="180" operator="equal">
      <formula>"E"</formula>
    </cfRule>
  </conditionalFormatting>
  <conditionalFormatting sqref="Q184">
    <cfRule type="cellIs" dxfId="1154" priority="181" operator="equal">
      <formula>"Y"</formula>
    </cfRule>
    <cfRule type="cellIs" dxfId="1153" priority="181" operator="equal">
      <formula>"N"</formula>
    </cfRule>
    <cfRule type="cellIs" dxfId="1152" priority="181" operator="equal">
      <formula>"E"</formula>
    </cfRule>
  </conditionalFormatting>
  <conditionalFormatting sqref="Q185">
    <cfRule type="cellIs" dxfId="1151" priority="182" operator="equal">
      <formula>"Y"</formula>
    </cfRule>
    <cfRule type="cellIs" dxfId="1150" priority="182" operator="equal">
      <formula>"N"</formula>
    </cfRule>
    <cfRule type="cellIs" dxfId="1149" priority="182" operator="equal">
      <formula>"E"</formula>
    </cfRule>
  </conditionalFormatting>
  <conditionalFormatting sqref="Q186">
    <cfRule type="cellIs" dxfId="1148" priority="183" operator="equal">
      <formula>"Y"</formula>
    </cfRule>
    <cfRule type="cellIs" dxfId="1147" priority="183" operator="equal">
      <formula>"N"</formula>
    </cfRule>
    <cfRule type="cellIs" dxfId="1146" priority="183" operator="equal">
      <formula>"E"</formula>
    </cfRule>
  </conditionalFormatting>
  <conditionalFormatting sqref="Q187">
    <cfRule type="cellIs" dxfId="1145" priority="184" operator="equal">
      <formula>"Y"</formula>
    </cfRule>
    <cfRule type="cellIs" dxfId="1144" priority="184" operator="equal">
      <formula>"N"</formula>
    </cfRule>
    <cfRule type="cellIs" dxfId="1143" priority="184" operator="equal">
      <formula>"E"</formula>
    </cfRule>
  </conditionalFormatting>
  <conditionalFormatting sqref="Q188">
    <cfRule type="cellIs" dxfId="1142" priority="185" operator="equal">
      <formula>"Y"</formula>
    </cfRule>
    <cfRule type="cellIs" dxfId="1141" priority="185" operator="equal">
      <formula>"N"</formula>
    </cfRule>
    <cfRule type="cellIs" dxfId="1140" priority="185" operator="equal">
      <formula>"E"</formula>
    </cfRule>
  </conditionalFormatting>
  <conditionalFormatting sqref="Q189">
    <cfRule type="cellIs" dxfId="1139" priority="186" operator="equal">
      <formula>"Y"</formula>
    </cfRule>
    <cfRule type="cellIs" dxfId="1138" priority="186" operator="equal">
      <formula>"N"</formula>
    </cfRule>
    <cfRule type="cellIs" dxfId="1137" priority="186" operator="equal">
      <formula>"E"</formula>
    </cfRule>
  </conditionalFormatting>
  <conditionalFormatting sqref="Q190">
    <cfRule type="cellIs" dxfId="1136" priority="187" operator="equal">
      <formula>"Y"</formula>
    </cfRule>
    <cfRule type="cellIs" dxfId="1135" priority="187" operator="equal">
      <formula>"N"</formula>
    </cfRule>
    <cfRule type="cellIs" dxfId="1134" priority="187" operator="equal">
      <formula>"E"</formula>
    </cfRule>
  </conditionalFormatting>
  <conditionalFormatting sqref="Q191">
    <cfRule type="cellIs" dxfId="1133" priority="188" operator="equal">
      <formula>"Y"</formula>
    </cfRule>
    <cfRule type="cellIs" dxfId="1132" priority="188" operator="equal">
      <formula>"N"</formula>
    </cfRule>
    <cfRule type="cellIs" dxfId="1131" priority="188" operator="equal">
      <formula>"E"</formula>
    </cfRule>
  </conditionalFormatting>
  <conditionalFormatting sqref="Q192">
    <cfRule type="cellIs" dxfId="1130" priority="189" operator="equal">
      <formula>"Y"</formula>
    </cfRule>
    <cfRule type="cellIs" dxfId="1129" priority="189" operator="equal">
      <formula>"N"</formula>
    </cfRule>
    <cfRule type="cellIs" dxfId="1128" priority="189" operator="equal">
      <formula>"E"</formula>
    </cfRule>
  </conditionalFormatting>
  <conditionalFormatting sqref="Q193">
    <cfRule type="cellIs" dxfId="1127" priority="190" operator="equal">
      <formula>"Y"</formula>
    </cfRule>
    <cfRule type="cellIs" dxfId="1126" priority="190" operator="equal">
      <formula>"N"</formula>
    </cfRule>
    <cfRule type="cellIs" dxfId="1125" priority="190" operator="equal">
      <formula>"E"</formula>
    </cfRule>
  </conditionalFormatting>
  <conditionalFormatting sqref="Q194">
    <cfRule type="cellIs" dxfId="1124" priority="191" operator="equal">
      <formula>"Y"</formula>
    </cfRule>
    <cfRule type="cellIs" dxfId="1123" priority="191" operator="equal">
      <formula>"N"</formula>
    </cfRule>
    <cfRule type="cellIs" dxfId="1122" priority="191" operator="equal">
      <formula>"E"</formula>
    </cfRule>
  </conditionalFormatting>
  <conditionalFormatting sqref="Q195">
    <cfRule type="cellIs" dxfId="1121" priority="192" operator="equal">
      <formula>"Y"</formula>
    </cfRule>
    <cfRule type="cellIs" dxfId="1120" priority="192" operator="equal">
      <formula>"N"</formula>
    </cfRule>
    <cfRule type="cellIs" dxfId="1119" priority="192" operator="equal">
      <formula>"E"</formula>
    </cfRule>
  </conditionalFormatting>
  <conditionalFormatting sqref="Q196">
    <cfRule type="cellIs" dxfId="1118" priority="193" operator="equal">
      <formula>"Y"</formula>
    </cfRule>
    <cfRule type="cellIs" dxfId="1117" priority="193" operator="equal">
      <formula>"N"</formula>
    </cfRule>
    <cfRule type="cellIs" dxfId="1116" priority="193" operator="equal">
      <formula>"E"</formula>
    </cfRule>
  </conditionalFormatting>
  <conditionalFormatting sqref="Q197">
    <cfRule type="cellIs" dxfId="1115" priority="194" operator="equal">
      <formula>"Y"</formula>
    </cfRule>
    <cfRule type="cellIs" dxfId="1114" priority="194" operator="equal">
      <formula>"N"</formula>
    </cfRule>
    <cfRule type="cellIs" dxfId="1113" priority="194" operator="equal">
      <formula>"E"</formula>
    </cfRule>
  </conditionalFormatting>
  <conditionalFormatting sqref="Q198">
    <cfRule type="cellIs" dxfId="1112" priority="195" operator="equal">
      <formula>"Y"</formula>
    </cfRule>
    <cfRule type="cellIs" dxfId="1111" priority="195" operator="equal">
      <formula>"N"</formula>
    </cfRule>
    <cfRule type="cellIs" dxfId="1110" priority="195" operator="equal">
      <formula>"E"</formula>
    </cfRule>
  </conditionalFormatting>
  <conditionalFormatting sqref="Q199">
    <cfRule type="cellIs" dxfId="1109" priority="196" operator="equal">
      <formula>"Y"</formula>
    </cfRule>
    <cfRule type="cellIs" dxfId="1108" priority="196" operator="equal">
      <formula>"N"</formula>
    </cfRule>
    <cfRule type="cellIs" dxfId="1107" priority="196" operator="equal">
      <formula>"E"</formula>
    </cfRule>
  </conditionalFormatting>
  <conditionalFormatting sqref="Q200">
    <cfRule type="cellIs" dxfId="1106" priority="197" operator="equal">
      <formula>"Y"</formula>
    </cfRule>
    <cfRule type="cellIs" dxfId="1105" priority="197" operator="equal">
      <formula>"N"</formula>
    </cfRule>
    <cfRule type="cellIs" dxfId="1104" priority="197" operator="equal">
      <formula>"E"</formula>
    </cfRule>
  </conditionalFormatting>
  <conditionalFormatting sqref="Q201">
    <cfRule type="cellIs" dxfId="1103" priority="198" operator="equal">
      <formula>"Y"</formula>
    </cfRule>
    <cfRule type="cellIs" dxfId="1102" priority="198" operator="equal">
      <formula>"N"</formula>
    </cfRule>
    <cfRule type="cellIs" dxfId="1101" priority="198" operator="equal">
      <formula>"E"</formula>
    </cfRule>
  </conditionalFormatting>
  <conditionalFormatting sqref="Q202">
    <cfRule type="cellIs" dxfId="1100" priority="199" operator="equal">
      <formula>"Y"</formula>
    </cfRule>
    <cfRule type="cellIs" dxfId="1099" priority="199" operator="equal">
      <formula>"N"</formula>
    </cfRule>
    <cfRule type="cellIs" dxfId="1098" priority="199" operator="equal">
      <formula>"E"</formula>
    </cfRule>
  </conditionalFormatting>
  <conditionalFormatting sqref="Q203">
    <cfRule type="cellIs" dxfId="1097" priority="200" operator="equal">
      <formula>"Y"</formula>
    </cfRule>
    <cfRule type="cellIs" dxfId="1096" priority="200" operator="equal">
      <formula>"N"</formula>
    </cfRule>
    <cfRule type="cellIs" dxfId="1095" priority="200" operator="equal">
      <formula>"E"</formula>
    </cfRule>
  </conditionalFormatting>
  <conditionalFormatting sqref="Q204">
    <cfRule type="cellIs" dxfId="1094" priority="201" operator="equal">
      <formula>"Y"</formula>
    </cfRule>
    <cfRule type="cellIs" dxfId="1093" priority="201" operator="equal">
      <formula>"N"</formula>
    </cfRule>
    <cfRule type="cellIs" dxfId="1092" priority="201" operator="equal">
      <formula>"E"</formula>
    </cfRule>
  </conditionalFormatting>
  <conditionalFormatting sqref="Q205">
    <cfRule type="cellIs" dxfId="1091" priority="202" operator="equal">
      <formula>"Y"</formula>
    </cfRule>
    <cfRule type="cellIs" dxfId="1090" priority="202" operator="equal">
      <formula>"N"</formula>
    </cfRule>
    <cfRule type="cellIs" dxfId="1089" priority="202" operator="equal">
      <formula>"E"</formula>
    </cfRule>
  </conditionalFormatting>
  <conditionalFormatting sqref="Q206">
    <cfRule type="cellIs" dxfId="1088" priority="203" operator="equal">
      <formula>"Y"</formula>
    </cfRule>
    <cfRule type="cellIs" dxfId="1087" priority="203" operator="equal">
      <formula>"N"</formula>
    </cfRule>
    <cfRule type="cellIs" dxfId="1086" priority="203" operator="equal">
      <formula>"E"</formula>
    </cfRule>
  </conditionalFormatting>
  <conditionalFormatting sqref="Q207">
    <cfRule type="cellIs" dxfId="1085" priority="204" operator="equal">
      <formula>"Y"</formula>
    </cfRule>
    <cfRule type="cellIs" dxfId="1084" priority="204" operator="equal">
      <formula>"N"</formula>
    </cfRule>
    <cfRule type="cellIs" dxfId="1083" priority="204" operator="equal">
      <formula>"E"</formula>
    </cfRule>
  </conditionalFormatting>
  <conditionalFormatting sqref="Q208">
    <cfRule type="cellIs" dxfId="1082" priority="205" operator="equal">
      <formula>"Y"</formula>
    </cfRule>
    <cfRule type="cellIs" dxfId="1081" priority="205" operator="equal">
      <formula>"N"</formula>
    </cfRule>
    <cfRule type="cellIs" dxfId="1080" priority="205" operator="equal">
      <formula>"E"</formula>
    </cfRule>
  </conditionalFormatting>
  <conditionalFormatting sqref="Q209">
    <cfRule type="cellIs" dxfId="1079" priority="206" operator="equal">
      <formula>"Y"</formula>
    </cfRule>
    <cfRule type="cellIs" dxfId="1078" priority="206" operator="equal">
      <formula>"N"</formula>
    </cfRule>
    <cfRule type="cellIs" dxfId="1077" priority="206" operator="equal">
      <formula>"E"</formula>
    </cfRule>
  </conditionalFormatting>
  <conditionalFormatting sqref="Q210">
    <cfRule type="cellIs" dxfId="1076" priority="207" operator="equal">
      <formula>"Y"</formula>
    </cfRule>
    <cfRule type="cellIs" dxfId="1075" priority="207" operator="equal">
      <formula>"N"</formula>
    </cfRule>
    <cfRule type="cellIs" dxfId="1074" priority="207" operator="equal">
      <formula>"E"</formula>
    </cfRule>
  </conditionalFormatting>
  <conditionalFormatting sqref="Q211">
    <cfRule type="cellIs" dxfId="1073" priority="208" operator="equal">
      <formula>"Y"</formula>
    </cfRule>
    <cfRule type="cellIs" dxfId="1072" priority="208" operator="equal">
      <formula>"N"</formula>
    </cfRule>
    <cfRule type="cellIs" dxfId="1071" priority="208" operator="equal">
      <formula>"E"</formula>
    </cfRule>
  </conditionalFormatting>
  <conditionalFormatting sqref="Q212">
    <cfRule type="cellIs" dxfId="1070" priority="209" operator="equal">
      <formula>"Y"</formula>
    </cfRule>
    <cfRule type="cellIs" dxfId="1069" priority="209" operator="equal">
      <formula>"N"</formula>
    </cfRule>
    <cfRule type="cellIs" dxfId="1068" priority="209" operator="equal">
      <formula>"E"</formula>
    </cfRule>
  </conditionalFormatting>
  <conditionalFormatting sqref="Q213">
    <cfRule type="cellIs" dxfId="1067" priority="210" operator="equal">
      <formula>"Y"</formula>
    </cfRule>
    <cfRule type="cellIs" dxfId="1066" priority="210" operator="equal">
      <formula>"N"</formula>
    </cfRule>
    <cfRule type="cellIs" dxfId="1065" priority="210" operator="equal">
      <formula>"E"</formula>
    </cfRule>
  </conditionalFormatting>
  <conditionalFormatting sqref="Q214">
    <cfRule type="cellIs" dxfId="1064" priority="211" operator="equal">
      <formula>"Y"</formula>
    </cfRule>
    <cfRule type="cellIs" dxfId="1063" priority="211" operator="equal">
      <formula>"N"</formula>
    </cfRule>
    <cfRule type="cellIs" dxfId="1062" priority="211" operator="equal">
      <formula>"E"</formula>
    </cfRule>
  </conditionalFormatting>
  <conditionalFormatting sqref="Q215">
    <cfRule type="cellIs" dxfId="1061" priority="212" operator="equal">
      <formula>"Y"</formula>
    </cfRule>
    <cfRule type="cellIs" dxfId="1060" priority="212" operator="equal">
      <formula>"N"</formula>
    </cfRule>
    <cfRule type="cellIs" dxfId="1059" priority="212" operator="equal">
      <formula>"E"</formula>
    </cfRule>
  </conditionalFormatting>
  <conditionalFormatting sqref="Q216">
    <cfRule type="cellIs" dxfId="1058" priority="213" operator="equal">
      <formula>"Y"</formula>
    </cfRule>
    <cfRule type="cellIs" dxfId="1057" priority="213" operator="equal">
      <formula>"N"</formula>
    </cfRule>
    <cfRule type="cellIs" dxfId="1056" priority="213" operator="equal">
      <formula>"E"</formula>
    </cfRule>
  </conditionalFormatting>
  <conditionalFormatting sqref="Q217">
    <cfRule type="cellIs" dxfId="1055" priority="214" operator="equal">
      <formula>"Y"</formula>
    </cfRule>
    <cfRule type="cellIs" dxfId="1054" priority="214" operator="equal">
      <formula>"N"</formula>
    </cfRule>
    <cfRule type="cellIs" dxfId="1053" priority="214" operator="equal">
      <formula>"E"</formula>
    </cfRule>
  </conditionalFormatting>
  <conditionalFormatting sqref="Q218">
    <cfRule type="cellIs" dxfId="1052" priority="215" operator="equal">
      <formula>"Y"</formula>
    </cfRule>
    <cfRule type="cellIs" dxfId="1051" priority="215" operator="equal">
      <formula>"N"</formula>
    </cfRule>
    <cfRule type="cellIs" dxfId="1050" priority="215" operator="equal">
      <formula>"E"</formula>
    </cfRule>
  </conditionalFormatting>
  <conditionalFormatting sqref="Q219">
    <cfRule type="cellIs" dxfId="1049" priority="216" operator="equal">
      <formula>"Y"</formula>
    </cfRule>
    <cfRule type="cellIs" dxfId="1048" priority="216" operator="equal">
      <formula>"N"</formula>
    </cfRule>
    <cfRule type="cellIs" dxfId="1047" priority="216" operator="equal">
      <formula>"E"</formula>
    </cfRule>
  </conditionalFormatting>
  <conditionalFormatting sqref="Q220">
    <cfRule type="cellIs" dxfId="1046" priority="217" operator="equal">
      <formula>"Y"</formula>
    </cfRule>
    <cfRule type="cellIs" dxfId="1045" priority="217" operator="equal">
      <formula>"N"</formula>
    </cfRule>
    <cfRule type="cellIs" dxfId="1044" priority="217" operator="equal">
      <formula>"E"</formula>
    </cfRule>
  </conditionalFormatting>
  <conditionalFormatting sqref="Q221">
    <cfRule type="cellIs" dxfId="1043" priority="218" operator="equal">
      <formula>"Y"</formula>
    </cfRule>
    <cfRule type="cellIs" dxfId="1042" priority="218" operator="equal">
      <formula>"N"</formula>
    </cfRule>
    <cfRule type="cellIs" dxfId="1041" priority="218" operator="equal">
      <formula>"E"</formula>
    </cfRule>
  </conditionalFormatting>
  <conditionalFormatting sqref="Q222">
    <cfRule type="cellIs" dxfId="1040" priority="219" operator="equal">
      <formula>"Y"</formula>
    </cfRule>
    <cfRule type="cellIs" dxfId="1039" priority="219" operator="equal">
      <formula>"N"</formula>
    </cfRule>
    <cfRule type="cellIs" dxfId="1038" priority="219" operator="equal">
      <formula>"E"</formula>
    </cfRule>
  </conditionalFormatting>
  <conditionalFormatting sqref="Q223">
    <cfRule type="cellIs" dxfId="1037" priority="220" operator="equal">
      <formula>"Y"</formula>
    </cfRule>
    <cfRule type="cellIs" dxfId="1036" priority="220" operator="equal">
      <formula>"N"</formula>
    </cfRule>
    <cfRule type="cellIs" dxfId="1035" priority="220" operator="equal">
      <formula>"E"</formula>
    </cfRule>
  </conditionalFormatting>
  <conditionalFormatting sqref="Q224">
    <cfRule type="cellIs" dxfId="1034" priority="221" operator="equal">
      <formula>"Y"</formula>
    </cfRule>
    <cfRule type="cellIs" dxfId="1033" priority="221" operator="equal">
      <formula>"N"</formula>
    </cfRule>
    <cfRule type="cellIs" dxfId="1032" priority="221" operator="equal">
      <formula>"E"</formula>
    </cfRule>
  </conditionalFormatting>
  <conditionalFormatting sqref="Q225">
    <cfRule type="cellIs" dxfId="1031" priority="222" operator="equal">
      <formula>"Y"</formula>
    </cfRule>
    <cfRule type="cellIs" dxfId="1030" priority="222" operator="equal">
      <formula>"N"</formula>
    </cfRule>
    <cfRule type="cellIs" dxfId="1029" priority="222" operator="equal">
      <formula>"E"</formula>
    </cfRule>
  </conditionalFormatting>
  <conditionalFormatting sqref="Q226">
    <cfRule type="cellIs" dxfId="1028" priority="223" operator="equal">
      <formula>"Y"</formula>
    </cfRule>
    <cfRule type="cellIs" dxfId="1027" priority="223" operator="equal">
      <formula>"N"</formula>
    </cfRule>
    <cfRule type="cellIs" dxfId="1026" priority="223" operator="equal">
      <formula>"E"</formula>
    </cfRule>
  </conditionalFormatting>
  <conditionalFormatting sqref="Q227">
    <cfRule type="cellIs" dxfId="1025" priority="224" operator="equal">
      <formula>"Y"</formula>
    </cfRule>
    <cfRule type="cellIs" dxfId="1024" priority="224" operator="equal">
      <formula>"N"</formula>
    </cfRule>
    <cfRule type="cellIs" dxfId="1023" priority="224" operator="equal">
      <formula>"E"</formula>
    </cfRule>
  </conditionalFormatting>
  <conditionalFormatting sqref="Q228">
    <cfRule type="cellIs" dxfId="1022" priority="225" operator="equal">
      <formula>"Y"</formula>
    </cfRule>
    <cfRule type="cellIs" dxfId="1021" priority="225" operator="equal">
      <formula>"N"</formula>
    </cfRule>
    <cfRule type="cellIs" dxfId="1020" priority="225" operator="equal">
      <formula>"E"</formula>
    </cfRule>
  </conditionalFormatting>
  <conditionalFormatting sqref="Q229">
    <cfRule type="cellIs" dxfId="1019" priority="226" operator="equal">
      <formula>"Y"</formula>
    </cfRule>
    <cfRule type="cellIs" dxfId="1018" priority="226" operator="equal">
      <formula>"N"</formula>
    </cfRule>
    <cfRule type="cellIs" dxfId="1017" priority="226" operator="equal">
      <formula>"E"</formula>
    </cfRule>
  </conditionalFormatting>
  <conditionalFormatting sqref="Q230">
    <cfRule type="cellIs" dxfId="1016" priority="227" operator="equal">
      <formula>"Y"</formula>
    </cfRule>
    <cfRule type="cellIs" dxfId="1015" priority="227" operator="equal">
      <formula>"N"</formula>
    </cfRule>
    <cfRule type="cellIs" dxfId="1014" priority="227" operator="equal">
      <formula>"E"</formula>
    </cfRule>
  </conditionalFormatting>
  <conditionalFormatting sqref="Q231">
    <cfRule type="cellIs" dxfId="1013" priority="228" operator="equal">
      <formula>"Y"</formula>
    </cfRule>
    <cfRule type="cellIs" dxfId="1012" priority="228" operator="equal">
      <formula>"N"</formula>
    </cfRule>
    <cfRule type="cellIs" dxfId="1011" priority="228" operator="equal">
      <formula>"E"</formula>
    </cfRule>
  </conditionalFormatting>
  <conditionalFormatting sqref="Q232">
    <cfRule type="cellIs" dxfId="1010" priority="229" operator="equal">
      <formula>"Y"</formula>
    </cfRule>
    <cfRule type="cellIs" dxfId="1009" priority="229" operator="equal">
      <formula>"N"</formula>
    </cfRule>
    <cfRule type="cellIs" dxfId="1008" priority="229" operator="equal">
      <formula>"E"</formula>
    </cfRule>
  </conditionalFormatting>
  <conditionalFormatting sqref="Q233">
    <cfRule type="cellIs" dxfId="1007" priority="230" operator="equal">
      <formula>"Y"</formula>
    </cfRule>
    <cfRule type="cellIs" dxfId="1006" priority="230" operator="equal">
      <formula>"N"</formula>
    </cfRule>
    <cfRule type="cellIs" dxfId="1005" priority="230" operator="equal">
      <formula>"E"</formula>
    </cfRule>
  </conditionalFormatting>
  <conditionalFormatting sqref="Q234">
    <cfRule type="cellIs" dxfId="1004" priority="231" operator="equal">
      <formula>"Y"</formula>
    </cfRule>
    <cfRule type="cellIs" dxfId="1003" priority="231" operator="equal">
      <formula>"N"</formula>
    </cfRule>
    <cfRule type="cellIs" dxfId="1002" priority="231" operator="equal">
      <formula>"E"</formula>
    </cfRule>
  </conditionalFormatting>
  <conditionalFormatting sqref="Q235">
    <cfRule type="cellIs" dxfId="1001" priority="232" operator="equal">
      <formula>"Y"</formula>
    </cfRule>
    <cfRule type="cellIs" dxfId="1000" priority="232" operator="equal">
      <formula>"N"</formula>
    </cfRule>
    <cfRule type="cellIs" dxfId="999" priority="232" operator="equal">
      <formula>"E"</formula>
    </cfRule>
  </conditionalFormatting>
  <conditionalFormatting sqref="Q236">
    <cfRule type="cellIs" dxfId="998" priority="233" operator="equal">
      <formula>"Y"</formula>
    </cfRule>
    <cfRule type="cellIs" dxfId="997" priority="233" operator="equal">
      <formula>"N"</formula>
    </cfRule>
    <cfRule type="cellIs" dxfId="996" priority="233" operator="equal">
      <formula>"E"</formula>
    </cfRule>
  </conditionalFormatting>
  <conditionalFormatting sqref="Q237">
    <cfRule type="cellIs" dxfId="995" priority="234" operator="equal">
      <formula>"Y"</formula>
    </cfRule>
    <cfRule type="cellIs" dxfId="994" priority="234" operator="equal">
      <formula>"N"</formula>
    </cfRule>
    <cfRule type="cellIs" dxfId="993" priority="234" operator="equal">
      <formula>"E"</formula>
    </cfRule>
  </conditionalFormatting>
  <conditionalFormatting sqref="Q238">
    <cfRule type="cellIs" dxfId="992" priority="235" operator="equal">
      <formula>"Y"</formula>
    </cfRule>
    <cfRule type="cellIs" dxfId="991" priority="235" operator="equal">
      <formula>"N"</formula>
    </cfRule>
    <cfRule type="cellIs" dxfId="990" priority="235" operator="equal">
      <formula>"E"</formula>
    </cfRule>
  </conditionalFormatting>
  <conditionalFormatting sqref="Q239">
    <cfRule type="cellIs" dxfId="989" priority="236" operator="equal">
      <formula>"Y"</formula>
    </cfRule>
    <cfRule type="cellIs" dxfId="988" priority="236" operator="equal">
      <formula>"N"</formula>
    </cfRule>
    <cfRule type="cellIs" dxfId="987" priority="236" operator="equal">
      <formula>"E"</formula>
    </cfRule>
  </conditionalFormatting>
  <conditionalFormatting sqref="Q240">
    <cfRule type="cellIs" dxfId="986" priority="237" operator="equal">
      <formula>"Y"</formula>
    </cfRule>
    <cfRule type="cellIs" dxfId="985" priority="237" operator="equal">
      <formula>"N"</formula>
    </cfRule>
    <cfRule type="cellIs" dxfId="984" priority="237" operator="equal">
      <formula>"E"</formula>
    </cfRule>
  </conditionalFormatting>
  <conditionalFormatting sqref="Q241">
    <cfRule type="cellIs" dxfId="983" priority="238" operator="equal">
      <formula>"Y"</formula>
    </cfRule>
    <cfRule type="cellIs" dxfId="982" priority="238" operator="equal">
      <formula>"N"</formula>
    </cfRule>
    <cfRule type="cellIs" dxfId="981" priority="238" operator="equal">
      <formula>"E"</formula>
    </cfRule>
  </conditionalFormatting>
  <conditionalFormatting sqref="Q242">
    <cfRule type="cellIs" dxfId="980" priority="239" operator="equal">
      <formula>"Y"</formula>
    </cfRule>
    <cfRule type="cellIs" dxfId="979" priority="239" operator="equal">
      <formula>"N"</formula>
    </cfRule>
    <cfRule type="cellIs" dxfId="978" priority="239" operator="equal">
      <formula>"E"</formula>
    </cfRule>
  </conditionalFormatting>
  <conditionalFormatting sqref="Q243">
    <cfRule type="cellIs" dxfId="977" priority="240" operator="equal">
      <formula>"Y"</formula>
    </cfRule>
    <cfRule type="cellIs" dxfId="976" priority="240" operator="equal">
      <formula>"N"</formula>
    </cfRule>
    <cfRule type="cellIs" dxfId="975" priority="240" operator="equal">
      <formula>"E"</formula>
    </cfRule>
  </conditionalFormatting>
  <conditionalFormatting sqref="Q244">
    <cfRule type="cellIs" dxfId="974" priority="241" operator="equal">
      <formula>"Y"</formula>
    </cfRule>
    <cfRule type="cellIs" dxfId="973" priority="241" operator="equal">
      <formula>"N"</formula>
    </cfRule>
    <cfRule type="cellIs" dxfId="972" priority="241" operator="equal">
      <formula>"E"</formula>
    </cfRule>
  </conditionalFormatting>
  <conditionalFormatting sqref="Q245">
    <cfRule type="cellIs" dxfId="971" priority="242" operator="equal">
      <formula>"Y"</formula>
    </cfRule>
    <cfRule type="cellIs" dxfId="970" priority="242" operator="equal">
      <formula>"N"</formula>
    </cfRule>
    <cfRule type="cellIs" dxfId="969" priority="242" operator="equal">
      <formula>"E"</formula>
    </cfRule>
  </conditionalFormatting>
  <conditionalFormatting sqref="Q246">
    <cfRule type="cellIs" dxfId="968" priority="243" operator="equal">
      <formula>"Y"</formula>
    </cfRule>
    <cfRule type="cellIs" dxfId="967" priority="243" operator="equal">
      <formula>"N"</formula>
    </cfRule>
    <cfRule type="cellIs" dxfId="966" priority="243" operator="equal">
      <formula>"E"</formula>
    </cfRule>
  </conditionalFormatting>
  <conditionalFormatting sqref="Q247">
    <cfRule type="cellIs" dxfId="965" priority="244" operator="equal">
      <formula>"Y"</formula>
    </cfRule>
    <cfRule type="cellIs" dxfId="964" priority="244" operator="equal">
      <formula>"N"</formula>
    </cfRule>
    <cfRule type="cellIs" dxfId="963" priority="244" operator="equal">
      <formula>"E"</formula>
    </cfRule>
  </conditionalFormatting>
  <conditionalFormatting sqref="Q248">
    <cfRule type="cellIs" dxfId="962" priority="245" operator="equal">
      <formula>"Y"</formula>
    </cfRule>
    <cfRule type="cellIs" dxfId="961" priority="245" operator="equal">
      <formula>"N"</formula>
    </cfRule>
    <cfRule type="cellIs" dxfId="960" priority="245" operator="equal">
      <formula>"E"</formula>
    </cfRule>
  </conditionalFormatting>
  <conditionalFormatting sqref="Q249">
    <cfRule type="cellIs" dxfId="959" priority="246" operator="equal">
      <formula>"Y"</formula>
    </cfRule>
    <cfRule type="cellIs" dxfId="958" priority="246" operator="equal">
      <formula>"N"</formula>
    </cfRule>
    <cfRule type="cellIs" dxfId="957" priority="246" operator="equal">
      <formula>"E"</formula>
    </cfRule>
  </conditionalFormatting>
  <conditionalFormatting sqref="Q250">
    <cfRule type="cellIs" dxfId="956" priority="247" operator="equal">
      <formula>"Y"</formula>
    </cfRule>
    <cfRule type="cellIs" dxfId="955" priority="247" operator="equal">
      <formula>"N"</formula>
    </cfRule>
    <cfRule type="cellIs" dxfId="954" priority="247" operator="equal">
      <formula>"E"</formula>
    </cfRule>
  </conditionalFormatting>
  <conditionalFormatting sqref="Q251">
    <cfRule type="cellIs" dxfId="953" priority="248" operator="equal">
      <formula>"Y"</formula>
    </cfRule>
    <cfRule type="cellIs" dxfId="952" priority="248" operator="equal">
      <formula>"N"</formula>
    </cfRule>
    <cfRule type="cellIs" dxfId="951" priority="248" operator="equal">
      <formula>"E"</formula>
    </cfRule>
  </conditionalFormatting>
  <conditionalFormatting sqref="Q252">
    <cfRule type="cellIs" dxfId="950" priority="249" operator="equal">
      <formula>"Y"</formula>
    </cfRule>
    <cfRule type="cellIs" dxfId="949" priority="249" operator="equal">
      <formula>"N"</formula>
    </cfRule>
    <cfRule type="cellIs" dxfId="948" priority="249" operator="equal">
      <formula>"E"</formula>
    </cfRule>
  </conditionalFormatting>
  <conditionalFormatting sqref="Q253">
    <cfRule type="cellIs" dxfId="947" priority="250" operator="equal">
      <formula>"Y"</formula>
    </cfRule>
    <cfRule type="cellIs" dxfId="946" priority="250" operator="equal">
      <formula>"N"</formula>
    </cfRule>
    <cfRule type="cellIs" dxfId="945" priority="250" operator="equal">
      <formula>"E"</formula>
    </cfRule>
  </conditionalFormatting>
  <conditionalFormatting sqref="Q254">
    <cfRule type="cellIs" dxfId="944" priority="251" operator="equal">
      <formula>"Y"</formula>
    </cfRule>
    <cfRule type="cellIs" dxfId="943" priority="251" operator="equal">
      <formula>"N"</formula>
    </cfRule>
    <cfRule type="cellIs" dxfId="942" priority="251" operator="equal">
      <formula>"E"</formula>
    </cfRule>
  </conditionalFormatting>
  <conditionalFormatting sqref="Q255">
    <cfRule type="cellIs" dxfId="941" priority="252" operator="equal">
      <formula>"Y"</formula>
    </cfRule>
    <cfRule type="cellIs" dxfId="940" priority="252" operator="equal">
      <formula>"N"</formula>
    </cfRule>
    <cfRule type="cellIs" dxfId="939" priority="252" operator="equal">
      <formula>"E"</formula>
    </cfRule>
  </conditionalFormatting>
  <dataValidations count="3">
    <dataValidation type="list" allowBlank="1" promptTitle="Valid inputs: &quot;Y&quot;, &quot;N&quot;, Blank" prompt="This cell may be either of 3 options:_x000a_1. Blank, as long as the respective entry on column 'Support' is &quot;Y&quot; or &quot;N&quot;._x000a_2. Y, if the UE supports this combination._x000a_3. N, if combination isn't supported." sqref="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formula1>"Y,N"</formula1>
    </dataValidation>
    <dataValidation type="list" allowBlank="1" sqref="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8 T209 T210 T211 T212 T213 T214 T215 T216 T217 T218 T219 T220 T221 T222 T223 T224 T225 T226 T227 T228 T229 T230 T231 T232 T233 T234 T235 T236 T237 T238 T239 T240 T241 T242 T243 T244 T245 T246 T247 T248 T249 T250 T251 T252 T253 T254 T255">
      <formula1>"NA,5,10,15,20,25,30,35,40,50"</formula1>
    </dataValidation>
    <dataValidation type="list" allowBlank="1" sqref="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formula1>"NA,10,15,20,25,30,40,50,60,70,80,90,100"</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O190"/>
  <sheetViews>
    <sheetView workbookViewId="0">
      <pane ySplit="2" topLeftCell="A3" activePane="bottomLeft" state="frozen"/>
      <selection pane="bottomLeft"/>
    </sheetView>
  </sheetViews>
  <sheetFormatPr defaultRowHeight="13.5" x14ac:dyDescent="0.15"/>
  <cols>
    <col min="1" max="1" width="25" customWidth="1"/>
  </cols>
  <sheetData>
    <row r="1" spans="1:67" ht="40.5" x14ac:dyDescent="0.15">
      <c r="A1" s="16" t="s">
        <v>116</v>
      </c>
      <c r="B1" s="16" t="s">
        <v>516</v>
      </c>
      <c r="C1" s="16" t="s">
        <v>2992</v>
      </c>
      <c r="D1" s="16" t="s">
        <v>2993</v>
      </c>
      <c r="E1" s="16" t="s">
        <v>2994</v>
      </c>
      <c r="F1" s="16" t="s">
        <v>2995</v>
      </c>
      <c r="G1" s="16" t="s">
        <v>2996</v>
      </c>
      <c r="H1" s="16" t="s">
        <v>2997</v>
      </c>
      <c r="I1" s="16" t="s">
        <v>120</v>
      </c>
      <c r="J1" s="16" t="s">
        <v>1952</v>
      </c>
      <c r="K1" s="16" t="s">
        <v>1953</v>
      </c>
      <c r="L1" s="16" t="s">
        <v>1954</v>
      </c>
      <c r="M1" s="16" t="s">
        <v>1955</v>
      </c>
      <c r="N1" s="16" t="s">
        <v>1956</v>
      </c>
      <c r="O1" s="16" t="s">
        <v>1957</v>
      </c>
      <c r="P1" s="16" t="s">
        <v>518</v>
      </c>
      <c r="Q1" s="16" t="s">
        <v>1045</v>
      </c>
      <c r="R1" s="16" t="s">
        <v>1046</v>
      </c>
      <c r="S1" s="16" t="s">
        <v>1047</v>
      </c>
      <c r="T1" s="16" t="s">
        <v>1048</v>
      </c>
      <c r="U1" s="16" t="s">
        <v>875</v>
      </c>
      <c r="V1" s="16" t="s">
        <v>876</v>
      </c>
      <c r="W1" s="16" t="s">
        <v>1958</v>
      </c>
      <c r="X1" s="16" t="s">
        <v>1409</v>
      </c>
      <c r="Y1" s="16" t="s">
        <v>1410</v>
      </c>
      <c r="Z1" s="16" t="s">
        <v>1411</v>
      </c>
      <c r="AA1" s="16" t="s">
        <v>1412</v>
      </c>
      <c r="AB1" s="16" t="s">
        <v>135</v>
      </c>
      <c r="AC1" s="16" t="s">
        <v>2998</v>
      </c>
      <c r="AD1" s="16" t="s">
        <v>1952</v>
      </c>
      <c r="AE1" s="16" t="s">
        <v>1953</v>
      </c>
      <c r="AF1" s="16" t="s">
        <v>2999</v>
      </c>
      <c r="AG1" s="16" t="s">
        <v>1954</v>
      </c>
      <c r="AH1" s="16" t="s">
        <v>1955</v>
      </c>
      <c r="AI1" s="16" t="s">
        <v>3000</v>
      </c>
      <c r="AJ1" s="16" t="s">
        <v>1956</v>
      </c>
      <c r="AK1" s="16" t="s">
        <v>1957</v>
      </c>
      <c r="AL1" s="16" t="s">
        <v>3001</v>
      </c>
      <c r="AM1" s="16" t="s">
        <v>518</v>
      </c>
      <c r="AN1" s="16" t="s">
        <v>3002</v>
      </c>
      <c r="AO1" s="16" t="s">
        <v>1045</v>
      </c>
      <c r="AP1" s="16" t="s">
        <v>1046</v>
      </c>
      <c r="AQ1" s="16" t="s">
        <v>3003</v>
      </c>
      <c r="AR1" s="16" t="s">
        <v>1047</v>
      </c>
      <c r="AS1" s="16" t="s">
        <v>1048</v>
      </c>
      <c r="AT1" s="16" t="s">
        <v>3004</v>
      </c>
      <c r="AU1" s="16" t="s">
        <v>875</v>
      </c>
      <c r="AV1" s="16" t="s">
        <v>3005</v>
      </c>
      <c r="AW1" s="16" t="s">
        <v>876</v>
      </c>
      <c r="AX1" s="16" t="s">
        <v>3006</v>
      </c>
      <c r="AY1" s="16" t="s">
        <v>1958</v>
      </c>
      <c r="AZ1" s="16" t="s">
        <v>3007</v>
      </c>
      <c r="BA1" s="16" t="s">
        <v>3008</v>
      </c>
      <c r="BB1" s="16" t="s">
        <v>1409</v>
      </c>
      <c r="BC1" s="16" t="s">
        <v>3009</v>
      </c>
      <c r="BD1" s="16" t="s">
        <v>3010</v>
      </c>
      <c r="BE1" s="16" t="s">
        <v>1410</v>
      </c>
      <c r="BF1" s="16" t="s">
        <v>3011</v>
      </c>
      <c r="BG1" s="16" t="s">
        <v>3012</v>
      </c>
      <c r="BH1" s="16" t="s">
        <v>1411</v>
      </c>
      <c r="BI1" s="16" t="s">
        <v>1412</v>
      </c>
      <c r="BJ1" s="16" t="s">
        <v>136</v>
      </c>
      <c r="BK1" s="16" t="s">
        <v>137</v>
      </c>
      <c r="BL1" s="16" t="s">
        <v>138</v>
      </c>
      <c r="BM1" s="16" t="s">
        <v>3013</v>
      </c>
      <c r="BN1" s="16" t="s">
        <v>519</v>
      </c>
      <c r="BO1" s="16" t="s">
        <v>142</v>
      </c>
    </row>
    <row r="3" spans="1:67" ht="15" x14ac:dyDescent="0.15">
      <c r="A3" s="17" t="s">
        <v>3014</v>
      </c>
      <c r="B3" s="17">
        <v>3</v>
      </c>
      <c r="C3" s="17" t="b">
        <f>IF(INDEX('Overview (RESPONSES REQUIRED)'!$D$67:$D$78, MATCH("n7", 'Overview (RESPONSES REQUIRED)'!$B$67:$B$78, 0)) = "Y", TRUE, FALSE)</f>
        <v>0</v>
      </c>
      <c r="D3" s="17" t="b">
        <f>IF(INDEX('Overview (RESPONSES REQUIRED)'!$D$67:$D$78, MATCH("n26", 'Overview (RESPONSES REQUIRED)'!$B$67:$B$78, 0)) = "Y", TRUE, FALSE)</f>
        <v>0</v>
      </c>
      <c r="E3" s="17" t="b">
        <f>IF(INDEX('Overview (RESPONSES REQUIRED)'!$D$67:$D$78, MATCH("n78", 'Overview (RESPONSES REQUIRED)'!$B$67:$B$78, 0)) = "Y", TRUE, FALSE)</f>
        <v>0</v>
      </c>
      <c r="F3" s="17" t="s">
        <v>6</v>
      </c>
      <c r="G3" s="17">
        <v>5</v>
      </c>
      <c r="H3" s="17" t="s">
        <v>3015</v>
      </c>
      <c r="I3" s="17" t="str">
        <f>IF('SA-FR1'!N6="Y", "Y", IF('SA-FR1'!N6="N", "N", 0))</f>
        <v>N</v>
      </c>
      <c r="J3" s="17" t="str">
        <f>IFERROR(AND(OR(J1:K2,$BK3)=TRUE,IF(SEARCH(J$1,$A3)&gt;0,TRUE,FALSE)),"")</f>
        <v/>
      </c>
      <c r="K3" s="17" t="str">
        <f>IFERROR(AND(OR(K1:K2,$BK3)=TRUE,IF(SEARCH(K$1,$A3)&gt;0,TRUE,FALSE)),"")</f>
        <v/>
      </c>
      <c r="L3" s="17" t="str">
        <f>IFERROR(AND(OR(L1:O2,$BK3)=TRUE,IF(SEARCH(L$1,$A3)&gt;0,TRUE,FALSE)),"")</f>
        <v/>
      </c>
      <c r="M3" s="17" t="str">
        <f>IFERROR(AND(OR(M1:O2,$BK3)=TRUE,IF(SEARCH(M$1,$A3)&gt;0,TRUE,FALSE)),"")</f>
        <v/>
      </c>
      <c r="N3" s="17" t="str">
        <f>IFERROR(AND(OR(N1:O2,$BK3)=TRUE,IF(SEARCH(N$1,$A3)&gt;0,TRUE,FALSE)),"")</f>
        <v/>
      </c>
      <c r="O3" s="17" t="str">
        <f>IFERROR(AND(OR(O1:O2,$BK3)=TRUE,IF(SEARCH(O$1,$A3)&gt;0,TRUE,FALSE)),"")</f>
        <v/>
      </c>
      <c r="P3" s="17" t="str">
        <f>IFERROR(AND(OR(P1:P2,$BK3)=TRUE,IF(SEARCH(P$1,$A3)&gt;0,TRUE,FALSE)),"")</f>
        <v/>
      </c>
      <c r="Q3" s="17" t="str">
        <f>IFERROR(AND(OR(Q1:T2,$BK3)=TRUE,IF(SEARCH(Q$1,$A3)&gt;0,TRUE,FALSE)),"")</f>
        <v/>
      </c>
      <c r="R3" s="17" t="str">
        <f>IFERROR(AND(OR(R1:T2,$BK3)=TRUE,IF(SEARCH(R$1,$A3)&gt;0,TRUE,FALSE)),"")</f>
        <v/>
      </c>
      <c r="S3" s="17" t="str">
        <f>IFERROR(AND(OR(S1:T2,$BK3)=TRUE,IF(SEARCH(S$1,$A3)&gt;0,TRUE,FALSE)),"")</f>
        <v/>
      </c>
      <c r="T3" s="17" t="b">
        <f>IFERROR(AND(OR(T1:T2,$BK3)=TRUE,IF(SEARCH(T$1,$A3)&gt;0,TRUE,FALSE)),"")</f>
        <v>0</v>
      </c>
      <c r="U3" s="17" t="b">
        <f>IFERROR(AND(OR(U1:V2,$BK3)=TRUE,IF(SEARCH(U$1,$A3)&gt;0,TRUE,FALSE)),"")</f>
        <v>0</v>
      </c>
      <c r="V3" s="17" t="str">
        <f>IFERROR(AND(OR(V1:V2,$BK3)=TRUE,IF(SEARCH(V$1,$A3)&gt;0,TRUE,FALSE)),"")</f>
        <v/>
      </c>
      <c r="W3" s="17" t="str">
        <f>IFERROR(AND(OR(W1:W2,$BK3)=TRUE,IF(SEARCH(W$1,$A3)&gt;0,TRUE,FALSE)),"")</f>
        <v/>
      </c>
      <c r="X3" s="17" t="str">
        <f>IFERROR(AND(OR(X1:AA2,$BK3)=TRUE,IF(SEARCH(X$1,$A3)&gt;0,TRUE,FALSE)),"")</f>
        <v/>
      </c>
      <c r="Y3" s="17" t="str">
        <f>IFERROR(AND(OR(Y1:AA2,$BK3)=TRUE,IF(SEARCH(Y$1,$A3)&gt;0,TRUE,FALSE)),"")</f>
        <v/>
      </c>
      <c r="Z3" s="17" t="b">
        <f>IFERROR(AND(OR(Z1:AA2,$BK3)=TRUE,IF(SEARCH(Z$1,$A3)&gt;0,TRUE,FALSE)),"")</f>
        <v>0</v>
      </c>
      <c r="AA3" s="17" t="str">
        <f>IFERROR(AND(OR(AA1:AA2,$BK3)=TRUE,IF(SEARCH(AA$1,$A3)&gt;0,TRUE,FALSE)),"")</f>
        <v/>
      </c>
      <c r="AB3" s="17">
        <f t="shared" ref="AB3:AB34" si="0">COUNTIF(J3:AA3,TRUE)</f>
        <v>0</v>
      </c>
      <c r="AC3" s="17" t="str">
        <f>IFERROR(AND(OR(AC1:AE2,$BK3)=TRUE,IF(SEARCH(AC$1,$H3)&gt;0,TRUE,FALSE)),"")</f>
        <v/>
      </c>
      <c r="AD3" s="17" t="str">
        <f>IFERROR(AND(OR(AD1:AE2,$BK3)=TRUE,IF(SEARCH(AD$1,$H3)&gt;0,TRUE,FALSE)),"")</f>
        <v/>
      </c>
      <c r="AE3" s="17" t="str">
        <f>IFERROR(AND(OR(AE1:AE2,$BK3)=TRUE,IF(SEARCH(AE$1,$H3)&gt;0,TRUE,FALSE)),"")</f>
        <v/>
      </c>
      <c r="AF3" s="17" t="str">
        <f>IFERROR(AND(OR(AF1:AK2,$BK3)=TRUE,IF(SEARCH(AF$1,$H3)&gt;0,TRUE,FALSE)),"")</f>
        <v/>
      </c>
      <c r="AG3" s="17" t="str">
        <f>IFERROR(AND(OR(AG1:AK2,$BK3)=TRUE,IF(SEARCH(AG$1,$H3)&gt;0,TRUE,FALSE)),"")</f>
        <v/>
      </c>
      <c r="AH3" s="17" t="str">
        <f>IFERROR(AND(OR(AH1:AK2,$BK3)=TRUE,IF(SEARCH(AH$1,$H3)&gt;0,TRUE,FALSE)),"")</f>
        <v/>
      </c>
      <c r="AI3" s="17" t="str">
        <f>IFERROR(AND(OR(AI1:AK2,$BK3)=TRUE,IF(SEARCH(AI$1,$H3)&gt;0,TRUE,FALSE)),"")</f>
        <v/>
      </c>
      <c r="AJ3" s="17" t="str">
        <f>IFERROR(AND(OR(AJ1:AK2,$BK3)=TRUE,IF(SEARCH(AJ$1,$H3)&gt;0,TRUE,FALSE)),"")</f>
        <v/>
      </c>
      <c r="AK3" s="17" t="str">
        <f>IFERROR(AND(OR(AK1:AK2,$BK3)=TRUE,IF(SEARCH(AK$1,$H3)&gt;0,TRUE,FALSE)),"")</f>
        <v/>
      </c>
      <c r="AL3" s="17" t="str">
        <f>IFERROR(AND(OR(AL1:AM2,$BK3)=TRUE,IF(SEARCH(AL$1,$H3)&gt;0,TRUE,FALSE)),"")</f>
        <v/>
      </c>
      <c r="AM3" s="17" t="str">
        <f>IFERROR(AND(OR(AM1:AM2,$BK3)=TRUE,IF(SEARCH(AM$1,$H3)&gt;0,TRUE,FALSE)),"")</f>
        <v/>
      </c>
      <c r="AN3" s="17" t="str">
        <f>IFERROR(AND(OR(AN1:AS2,$BK3)=TRUE,IF(SEARCH(AN$1,$H3)&gt;0,TRUE,FALSE)),"")</f>
        <v/>
      </c>
      <c r="AO3" s="17" t="str">
        <f>IFERROR(AND(OR(AO1:AS2,$BK3)=TRUE,IF(SEARCH(AO$1,$H3)&gt;0,TRUE,FALSE)),"")</f>
        <v/>
      </c>
      <c r="AP3" s="17" t="str">
        <f>IFERROR(AND(OR(AP1:AS2,$BK3)=TRUE,IF(SEARCH(AP$1,$H3)&gt;0,TRUE,FALSE)),"")</f>
        <v/>
      </c>
      <c r="AQ3" s="17" t="str">
        <f>IFERROR(AND(OR(AQ1:AS2,$BK3)=TRUE,IF(SEARCH(AQ$1,$H3)&gt;0,TRUE,FALSE)),"")</f>
        <v/>
      </c>
      <c r="AR3" s="17" t="str">
        <f>IFERROR(AND(OR(AR1:AS2,$BK3)=TRUE,IF(SEARCH(AR$1,$H3)&gt;0,TRUE,FALSE)),"")</f>
        <v/>
      </c>
      <c r="AS3" s="17" t="str">
        <f>IFERROR(AND(OR(AS1:AS2,$BK3)=TRUE,IF(SEARCH(AS$1,$H3)&gt;0,TRUE,FALSE)),"")</f>
        <v/>
      </c>
      <c r="AT3" s="17" t="str">
        <f>IFERROR(AND(OR(AT1:AW2,$BK3)=TRUE,IF(SEARCH(AT$1,$H3)&gt;0,TRUE,FALSE)),"")</f>
        <v/>
      </c>
      <c r="AU3" s="17" t="str">
        <f>IFERROR(AND(OR(AU1:AW2,$BK3)=TRUE,IF(SEARCH(AU$1,$H3)&gt;0,TRUE,FALSE)),"")</f>
        <v/>
      </c>
      <c r="AV3" s="17" t="str">
        <f>IFERROR(AND(OR(AV1:AW2,$BK3)=TRUE,IF(SEARCH(AV$1,$H3)&gt;0,TRUE,FALSE)),"")</f>
        <v/>
      </c>
      <c r="AW3" s="17" t="str">
        <f>IFERROR(AND(OR(AW1:AW2,$BK3)=TRUE,IF(SEARCH(AW$1,$H3)&gt;0,TRUE,FALSE)),"")</f>
        <v/>
      </c>
      <c r="AX3" s="17" t="str">
        <f>IFERROR(AND(OR(AX1:AY2,$BK3)=TRUE,IF(SEARCH(AX$1,$H3)&gt;0,TRUE,FALSE)),"")</f>
        <v/>
      </c>
      <c r="AY3" s="17" t="str">
        <f>IFERROR(AND(OR(AY1:AY2,$BK3)=TRUE,IF(SEARCH(AY$1,$H3)&gt;0,TRUE,FALSE)),"")</f>
        <v/>
      </c>
      <c r="AZ3" s="17" t="str">
        <f>IFERROR(AND(OR(AZ1:BI2,$BK3)=TRUE,IF(SEARCH(AZ$1,$H3)&gt;0,TRUE,FALSE)),"")</f>
        <v/>
      </c>
      <c r="BA3" s="17" t="str">
        <f>IFERROR(AND(OR(BA1:BI2,$BK3)=TRUE,IF(SEARCH(BA$1,$H3)&gt;0,TRUE,FALSE)),"")</f>
        <v/>
      </c>
      <c r="BB3" s="17" t="str">
        <f>IFERROR(AND(OR(BB1:BI2,$BK3)=TRUE,IF(SEARCH(BB$1,$H3)&gt;0,TRUE,FALSE)),"")</f>
        <v/>
      </c>
      <c r="BC3" s="17" t="str">
        <f>IFERROR(AND(OR(BC1:BI2,$BK3)=TRUE,IF(SEARCH(BC$1,$H3)&gt;0,TRUE,FALSE)),"")</f>
        <v/>
      </c>
      <c r="BD3" s="17" t="str">
        <f>IFERROR(AND(OR(BD1:BI2,$BK3)=TRUE,IF(SEARCH(BD$1,$H3)&gt;0,TRUE,FALSE)),"")</f>
        <v/>
      </c>
      <c r="BE3" s="17" t="str">
        <f>IFERROR(AND(OR(BE1:BI2,$BK3)=TRUE,IF(SEARCH(BE$1,$H3)&gt;0,TRUE,FALSE)),"")</f>
        <v/>
      </c>
      <c r="BF3" s="17" t="str">
        <f>IFERROR(AND(OR(BF1:BI2,$BK3)=TRUE,IF(SEARCH(BF$1,$H3)&gt;0,TRUE,FALSE)),"")</f>
        <v/>
      </c>
      <c r="BG3" s="17" t="str">
        <f>IFERROR(AND(OR(BG1:BI2,$BK3)=TRUE,IF(SEARCH(BG$1,$H3)&gt;0,TRUE,FALSE)),"")</f>
        <v/>
      </c>
      <c r="BH3" s="17" t="str">
        <f>IFERROR(AND(OR(BH1:BI2,$BK3)=TRUE,IF(SEARCH(BH$1,$H3)&gt;0,TRUE,FALSE)),"")</f>
        <v/>
      </c>
      <c r="BI3" s="17" t="str">
        <f>IFERROR(AND(OR(BI1:BI2,$BK3)=TRUE,IF(SEARCH(BI$1,$H3)&gt;0,TRUE,FALSE)),"")</f>
        <v/>
      </c>
      <c r="BJ3" s="17" t="b">
        <f t="shared" ref="BJ3:BJ34" si="1">IFERROR(AND(J3:BI3), TRUE)</f>
        <v>0</v>
      </c>
      <c r="BK3" s="17" t="b">
        <f t="shared" ref="BK3:BK34" si="2">IF(I3="Y",TRUE,IF(I3="N",FALSE,0))</f>
        <v>0</v>
      </c>
      <c r="BL3" s="17" t="b">
        <f t="shared" ref="BL3:BL34" si="3">IF(BK3=FALSE, FALSE, BJ3)</f>
        <v>0</v>
      </c>
      <c r="BM3" s="17" t="b">
        <f>IF(G3&gt;'Overview (RESPONSES REQUIRED)'!$G$67,FALSE,TRUE)</f>
        <v>0</v>
      </c>
      <c r="BN3" s="17" t="b">
        <f t="shared" ref="BN3:BN34" si="4">IF(COUNTIF(C3:F3, TRUE) = B3, TRUE, FALSE)</f>
        <v>0</v>
      </c>
      <c r="BO3" s="17" t="str">
        <f>IF(AND(BM3,BN3)=FALSE,"N",IF(BL3=TRUE,"Y",IF(I3=0,"E","N")))</f>
        <v>N</v>
      </c>
    </row>
    <row r="4" spans="1:67" ht="15" x14ac:dyDescent="0.15">
      <c r="A4" s="17" t="s">
        <v>3014</v>
      </c>
      <c r="B4" s="17">
        <v>3</v>
      </c>
      <c r="C4" s="17" t="b">
        <f>IF(INDEX('Overview (RESPONSES REQUIRED)'!$D$67:$D$78, MATCH("n7", 'Overview (RESPONSES REQUIRED)'!$B$67:$B$78, 0)) = "Y", TRUE, FALSE)</f>
        <v>0</v>
      </c>
      <c r="D4" s="17" t="b">
        <f>IF(INDEX('Overview (RESPONSES REQUIRED)'!$D$67:$D$78, MATCH("n26", 'Overview (RESPONSES REQUIRED)'!$B$67:$B$78, 0)) = "Y", TRUE, FALSE)</f>
        <v>0</v>
      </c>
      <c r="E4" s="17" t="b">
        <f>IF(INDEX('Overview (RESPONSES REQUIRED)'!$D$67:$D$78, MATCH("n78", 'Overview (RESPONSES REQUIRED)'!$B$67:$B$78, 0)) = "Y", TRUE, FALSE)</f>
        <v>0</v>
      </c>
      <c r="F4" s="17" t="s">
        <v>6</v>
      </c>
      <c r="G4" s="17">
        <v>5</v>
      </c>
      <c r="H4" s="17" t="s">
        <v>3016</v>
      </c>
      <c r="I4" s="17" t="str">
        <f>IF('SA-FR1'!N7="Y", "Y", IF('SA-FR1'!N7="N", "N", 0))</f>
        <v>N</v>
      </c>
      <c r="J4" s="17" t="str">
        <f>IFERROR(AND(OR(J1:K3,$BK4)=TRUE,IF(SEARCH(J$1,$A4)&gt;0,TRUE,FALSE)),"")</f>
        <v/>
      </c>
      <c r="K4" s="17" t="str">
        <f>IFERROR(AND(OR(K1:K3,$BK4)=TRUE,IF(SEARCH(K$1,$A4)&gt;0,TRUE,FALSE)),"")</f>
        <v/>
      </c>
      <c r="L4" s="17" t="str">
        <f>IFERROR(AND(OR(L1:O3,$BK4)=TRUE,IF(SEARCH(L$1,$A4)&gt;0,TRUE,FALSE)),"")</f>
        <v/>
      </c>
      <c r="M4" s="17" t="str">
        <f>IFERROR(AND(OR(M1:O3,$BK4)=TRUE,IF(SEARCH(M$1,$A4)&gt;0,TRUE,FALSE)),"")</f>
        <v/>
      </c>
      <c r="N4" s="17" t="str">
        <f>IFERROR(AND(OR(N1:O3,$BK4)=TRUE,IF(SEARCH(N$1,$A4)&gt;0,TRUE,FALSE)),"")</f>
        <v/>
      </c>
      <c r="O4" s="17" t="str">
        <f>IFERROR(AND(OR(O1:O3,$BK4)=TRUE,IF(SEARCH(O$1,$A4)&gt;0,TRUE,FALSE)),"")</f>
        <v/>
      </c>
      <c r="P4" s="17" t="str">
        <f>IFERROR(AND(OR(P1:P3,$BK4)=TRUE,IF(SEARCH(P$1,$A4)&gt;0,TRUE,FALSE)),"")</f>
        <v/>
      </c>
      <c r="Q4" s="17" t="str">
        <f>IFERROR(AND(OR(Q1:T3,$BK4)=TRUE,IF(SEARCH(Q$1,$A4)&gt;0,TRUE,FALSE)),"")</f>
        <v/>
      </c>
      <c r="R4" s="17" t="str">
        <f>IFERROR(AND(OR(R1:T3,$BK4)=TRUE,IF(SEARCH(R$1,$A4)&gt;0,TRUE,FALSE)),"")</f>
        <v/>
      </c>
      <c r="S4" s="17" t="str">
        <f>IFERROR(AND(OR(S1:T3,$BK4)=TRUE,IF(SEARCH(S$1,$A4)&gt;0,TRUE,FALSE)),"")</f>
        <v/>
      </c>
      <c r="T4" s="17" t="b">
        <f>IFERROR(AND(OR(T1:T3,$BK4)=TRUE,IF(SEARCH(T$1,$A4)&gt;0,TRUE,FALSE)),"")</f>
        <v>0</v>
      </c>
      <c r="U4" s="17" t="b">
        <f>IFERROR(AND(OR(U1:V3,$BK4)=TRUE,IF(SEARCH(U$1,$A4)&gt;0,TRUE,FALSE)),"")</f>
        <v>0</v>
      </c>
      <c r="V4" s="17" t="str">
        <f>IFERROR(AND(OR(V1:V3,$BK4)=TRUE,IF(SEARCH(V$1,$A4)&gt;0,TRUE,FALSE)),"")</f>
        <v/>
      </c>
      <c r="W4" s="17" t="str">
        <f>IFERROR(AND(OR(W1:W3,$BK4)=TRUE,IF(SEARCH(W$1,$A4)&gt;0,TRUE,FALSE)),"")</f>
        <v/>
      </c>
      <c r="X4" s="17" t="str">
        <f>IFERROR(AND(OR(X1:AA3,$BK4)=TRUE,IF(SEARCH(X$1,$A4)&gt;0,TRUE,FALSE)),"")</f>
        <v/>
      </c>
      <c r="Y4" s="17" t="str">
        <f>IFERROR(AND(OR(Y1:AA3,$BK4)=TRUE,IF(SEARCH(Y$1,$A4)&gt;0,TRUE,FALSE)),"")</f>
        <v/>
      </c>
      <c r="Z4" s="17" t="b">
        <f>IFERROR(AND(OR(Z1:AA3,$BK4)=TRUE,IF(SEARCH(Z$1,$A4)&gt;0,TRUE,FALSE)),"")</f>
        <v>0</v>
      </c>
      <c r="AA4" s="17" t="str">
        <f>IFERROR(AND(OR(AA1:AA3,$BK4)=TRUE,IF(SEARCH(AA$1,$A4)&gt;0,TRUE,FALSE)),"")</f>
        <v/>
      </c>
      <c r="AB4" s="17">
        <f t="shared" si="0"/>
        <v>0</v>
      </c>
      <c r="AC4" s="17" t="str">
        <f>IFERROR(AND(OR(AC1:AE3,$BK4)=TRUE,IF(SEARCH(AC$1,$H4)&gt;0,TRUE,FALSE)),"")</f>
        <v/>
      </c>
      <c r="AD4" s="17" t="str">
        <f>IFERROR(AND(OR(AD1:AE3,$BK4)=TRUE,IF(SEARCH(AD$1,$H4)&gt;0,TRUE,FALSE)),"")</f>
        <v/>
      </c>
      <c r="AE4" s="17" t="str">
        <f>IFERROR(AND(OR(AE1:AE3,$BK4)=TRUE,IF(SEARCH(AE$1,$H4)&gt;0,TRUE,FALSE)),"")</f>
        <v/>
      </c>
      <c r="AF4" s="17" t="str">
        <f>IFERROR(AND(OR(AF1:AK3,$BK4)=TRUE,IF(SEARCH(AF$1,$H4)&gt;0,TRUE,FALSE)),"")</f>
        <v/>
      </c>
      <c r="AG4" s="17" t="str">
        <f>IFERROR(AND(OR(AG1:AK3,$BK4)=TRUE,IF(SEARCH(AG$1,$H4)&gt;0,TRUE,FALSE)),"")</f>
        <v/>
      </c>
      <c r="AH4" s="17" t="str">
        <f>IFERROR(AND(OR(AH1:AK3,$BK4)=TRUE,IF(SEARCH(AH$1,$H4)&gt;0,TRUE,FALSE)),"")</f>
        <v/>
      </c>
      <c r="AI4" s="17" t="str">
        <f>IFERROR(AND(OR(AI1:AK3,$BK4)=TRUE,IF(SEARCH(AI$1,$H4)&gt;0,TRUE,FALSE)),"")</f>
        <v/>
      </c>
      <c r="AJ4" s="17" t="str">
        <f>IFERROR(AND(OR(AJ1:AK3,$BK4)=TRUE,IF(SEARCH(AJ$1,$H4)&gt;0,TRUE,FALSE)),"")</f>
        <v/>
      </c>
      <c r="AK4" s="17" t="str">
        <f>IFERROR(AND(OR(AK1:AK3,$BK4)=TRUE,IF(SEARCH(AK$1,$H4)&gt;0,TRUE,FALSE)),"")</f>
        <v/>
      </c>
      <c r="AL4" s="17" t="str">
        <f>IFERROR(AND(OR(AL1:AM3,$BK4)=TRUE,IF(SEARCH(AL$1,$H4)&gt;0,TRUE,FALSE)),"")</f>
        <v/>
      </c>
      <c r="AM4" s="17" t="str">
        <f>IFERROR(AND(OR(AM1:AM3,$BK4)=TRUE,IF(SEARCH(AM$1,$H4)&gt;0,TRUE,FALSE)),"")</f>
        <v/>
      </c>
      <c r="AN4" s="17" t="str">
        <f>IFERROR(AND(OR(AN1:AS3,$BK4)=TRUE,IF(SEARCH(AN$1,$H4)&gt;0,TRUE,FALSE)),"")</f>
        <v/>
      </c>
      <c r="AO4" s="17" t="str">
        <f>IFERROR(AND(OR(AO1:AS3,$BK4)=TRUE,IF(SEARCH(AO$1,$H4)&gt;0,TRUE,FALSE)),"")</f>
        <v/>
      </c>
      <c r="AP4" s="17" t="str">
        <f>IFERROR(AND(OR(AP1:AS3,$BK4)=TRUE,IF(SEARCH(AP$1,$H4)&gt;0,TRUE,FALSE)),"")</f>
        <v/>
      </c>
      <c r="AQ4" s="17" t="str">
        <f>IFERROR(AND(OR(AQ1:AS3,$BK4)=TRUE,IF(SEARCH(AQ$1,$H4)&gt;0,TRUE,FALSE)),"")</f>
        <v/>
      </c>
      <c r="AR4" s="17" t="str">
        <f>IFERROR(AND(OR(AR1:AS3,$BK4)=TRUE,IF(SEARCH(AR$1,$H4)&gt;0,TRUE,FALSE)),"")</f>
        <v/>
      </c>
      <c r="AS4" s="17" t="str">
        <f>IFERROR(AND(OR(AS1:AS3,$BK4)=TRUE,IF(SEARCH(AS$1,$H4)&gt;0,TRUE,FALSE)),"")</f>
        <v/>
      </c>
      <c r="AT4" s="17" t="str">
        <f>IFERROR(AND(OR(AT1:AW3,$BK4)=TRUE,IF(SEARCH(AT$1,$H4)&gt;0,TRUE,FALSE)),"")</f>
        <v/>
      </c>
      <c r="AU4" s="17" t="str">
        <f>IFERROR(AND(OR(AU1:AW3,$BK4)=TRUE,IF(SEARCH(AU$1,$H4)&gt;0,TRUE,FALSE)),"")</f>
        <v/>
      </c>
      <c r="AV4" s="17" t="str">
        <f>IFERROR(AND(OR(AV1:AW3,$BK4)=TRUE,IF(SEARCH(AV$1,$H4)&gt;0,TRUE,FALSE)),"")</f>
        <v/>
      </c>
      <c r="AW4" s="17" t="str">
        <f>IFERROR(AND(OR(AW1:AW3,$BK4)=TRUE,IF(SEARCH(AW$1,$H4)&gt;0,TRUE,FALSE)),"")</f>
        <v/>
      </c>
      <c r="AX4" s="17" t="str">
        <f>IFERROR(AND(OR(AX1:AY3,$BK4)=TRUE,IF(SEARCH(AX$1,$H4)&gt;0,TRUE,FALSE)),"")</f>
        <v/>
      </c>
      <c r="AY4" s="17" t="str">
        <f>IFERROR(AND(OR(AY1:AY3,$BK4)=TRUE,IF(SEARCH(AY$1,$H4)&gt;0,TRUE,FALSE)),"")</f>
        <v/>
      </c>
      <c r="AZ4" s="17" t="str">
        <f>IFERROR(AND(OR(AZ1:BI3,$BK4)=TRUE,IF(SEARCH(AZ$1,$H4)&gt;0,TRUE,FALSE)),"")</f>
        <v/>
      </c>
      <c r="BA4" s="17" t="str">
        <f>IFERROR(AND(OR(BA1:BI3,$BK4)=TRUE,IF(SEARCH(BA$1,$H4)&gt;0,TRUE,FALSE)),"")</f>
        <v/>
      </c>
      <c r="BB4" s="17" t="str">
        <f>IFERROR(AND(OR(BB1:BI3,$BK4)=TRUE,IF(SEARCH(BB$1,$H4)&gt;0,TRUE,FALSE)),"")</f>
        <v/>
      </c>
      <c r="BC4" s="17" t="str">
        <f>IFERROR(AND(OR(BC1:BI3,$BK4)=TRUE,IF(SEARCH(BC$1,$H4)&gt;0,TRUE,FALSE)),"")</f>
        <v/>
      </c>
      <c r="BD4" s="17" t="str">
        <f>IFERROR(AND(OR(BD1:BI3,$BK4)=TRUE,IF(SEARCH(BD$1,$H4)&gt;0,TRUE,FALSE)),"")</f>
        <v/>
      </c>
      <c r="BE4" s="17" t="str">
        <f>IFERROR(AND(OR(BE1:BI3,$BK4)=TRUE,IF(SEARCH(BE$1,$H4)&gt;0,TRUE,FALSE)),"")</f>
        <v/>
      </c>
      <c r="BF4" s="17" t="str">
        <f>IFERROR(AND(OR(BF1:BI3,$BK4)=TRUE,IF(SEARCH(BF$1,$H4)&gt;0,TRUE,FALSE)),"")</f>
        <v/>
      </c>
      <c r="BG4" s="17" t="str">
        <f>IFERROR(AND(OR(BG1:BI3,$BK4)=TRUE,IF(SEARCH(BG$1,$H4)&gt;0,TRUE,FALSE)),"")</f>
        <v/>
      </c>
      <c r="BH4" s="17" t="str">
        <f>IFERROR(AND(OR(BH1:BI3,$BK4)=TRUE,IF(SEARCH(BH$1,$H4)&gt;0,TRUE,FALSE)),"")</f>
        <v/>
      </c>
      <c r="BI4" s="17" t="str">
        <f>IFERROR(AND(OR(BI1:BI3,$BK4)=TRUE,IF(SEARCH(BI$1,$H4)&gt;0,TRUE,FALSE)),"")</f>
        <v/>
      </c>
      <c r="BJ4" s="17" t="b">
        <f t="shared" si="1"/>
        <v>0</v>
      </c>
      <c r="BK4" s="17" t="b">
        <f t="shared" si="2"/>
        <v>0</v>
      </c>
      <c r="BL4" s="17" t="b">
        <f t="shared" si="3"/>
        <v>0</v>
      </c>
      <c r="BM4" s="17" t="b">
        <f>IF(G4&gt;'Overview (RESPONSES REQUIRED)'!$G$67,FALSE,TRUE)</f>
        <v>0</v>
      </c>
      <c r="BN4" s="17" t="b">
        <f t="shared" si="4"/>
        <v>0</v>
      </c>
      <c r="BO4" s="17" t="str">
        <f>IF(BO3="N", "N", IF(AND(BM4,BN4)=FALSE,"N",IF(BL4=TRUE,"Y",IF(I4=0,"E","N"))))</f>
        <v>N</v>
      </c>
    </row>
    <row r="5" spans="1:67" ht="15" x14ac:dyDescent="0.15">
      <c r="A5" s="17" t="s">
        <v>3014</v>
      </c>
      <c r="B5" s="17">
        <v>3</v>
      </c>
      <c r="C5" s="17" t="b">
        <f>IF(INDEX('Overview (RESPONSES REQUIRED)'!$D$67:$D$78, MATCH("n7", 'Overview (RESPONSES REQUIRED)'!$B$67:$B$78, 0)) = "Y", TRUE, FALSE)</f>
        <v>0</v>
      </c>
      <c r="D5" s="17" t="b">
        <f>IF(INDEX('Overview (RESPONSES REQUIRED)'!$D$67:$D$78, MATCH("n26", 'Overview (RESPONSES REQUIRED)'!$B$67:$B$78, 0)) = "Y", TRUE, FALSE)</f>
        <v>0</v>
      </c>
      <c r="E5" s="17" t="b">
        <f>IF(INDEX('Overview (RESPONSES REQUIRED)'!$D$67:$D$78, MATCH("n78", 'Overview (RESPONSES REQUIRED)'!$B$67:$B$78, 0)) = "Y", TRUE, FALSE)</f>
        <v>0</v>
      </c>
      <c r="F5" s="17" t="s">
        <v>6</v>
      </c>
      <c r="G5" s="17">
        <v>5</v>
      </c>
      <c r="H5" s="17" t="s">
        <v>3017</v>
      </c>
      <c r="I5" s="17" t="str">
        <f>IF('SA-FR1'!N8="Y", "Y", IF('SA-FR1'!N8="N", "N", 0))</f>
        <v>N</v>
      </c>
      <c r="J5" s="17" t="str">
        <f>IFERROR(AND(OR(J1:K4,$BK5)=TRUE,IF(SEARCH(J$1,$A5)&gt;0,TRUE,FALSE)),"")</f>
        <v/>
      </c>
      <c r="K5" s="17" t="str">
        <f>IFERROR(AND(OR(K1:K4,$BK5)=TRUE,IF(SEARCH(K$1,$A5)&gt;0,TRUE,FALSE)),"")</f>
        <v/>
      </c>
      <c r="L5" s="17" t="str">
        <f>IFERROR(AND(OR(L1:O4,$BK5)=TRUE,IF(SEARCH(L$1,$A5)&gt;0,TRUE,FALSE)),"")</f>
        <v/>
      </c>
      <c r="M5" s="17" t="str">
        <f>IFERROR(AND(OR(M1:O4,$BK5)=TRUE,IF(SEARCH(M$1,$A5)&gt;0,TRUE,FALSE)),"")</f>
        <v/>
      </c>
      <c r="N5" s="17" t="str">
        <f>IFERROR(AND(OR(N1:O4,$BK5)=TRUE,IF(SEARCH(N$1,$A5)&gt;0,TRUE,FALSE)),"")</f>
        <v/>
      </c>
      <c r="O5" s="17" t="str">
        <f>IFERROR(AND(OR(O1:O4,$BK5)=TRUE,IF(SEARCH(O$1,$A5)&gt;0,TRUE,FALSE)),"")</f>
        <v/>
      </c>
      <c r="P5" s="17" t="str">
        <f>IFERROR(AND(OR(P1:P4,$BK5)=TRUE,IF(SEARCH(P$1,$A5)&gt;0,TRUE,FALSE)),"")</f>
        <v/>
      </c>
      <c r="Q5" s="17" t="str">
        <f>IFERROR(AND(OR(Q1:T4,$BK5)=TRUE,IF(SEARCH(Q$1,$A5)&gt;0,TRUE,FALSE)),"")</f>
        <v/>
      </c>
      <c r="R5" s="17" t="str">
        <f>IFERROR(AND(OR(R1:T4,$BK5)=TRUE,IF(SEARCH(R$1,$A5)&gt;0,TRUE,FALSE)),"")</f>
        <v/>
      </c>
      <c r="S5" s="17" t="str">
        <f>IFERROR(AND(OR(S1:T4,$BK5)=TRUE,IF(SEARCH(S$1,$A5)&gt;0,TRUE,FALSE)),"")</f>
        <v/>
      </c>
      <c r="T5" s="17" t="b">
        <f>IFERROR(AND(OR(T1:T4,$BK5)=TRUE,IF(SEARCH(T$1,$A5)&gt;0,TRUE,FALSE)),"")</f>
        <v>0</v>
      </c>
      <c r="U5" s="17" t="b">
        <f>IFERROR(AND(OR(U1:V4,$BK5)=TRUE,IF(SEARCH(U$1,$A5)&gt;0,TRUE,FALSE)),"")</f>
        <v>0</v>
      </c>
      <c r="V5" s="17" t="str">
        <f>IFERROR(AND(OR(V1:V4,$BK5)=TRUE,IF(SEARCH(V$1,$A5)&gt;0,TRUE,FALSE)),"")</f>
        <v/>
      </c>
      <c r="W5" s="17" t="str">
        <f>IFERROR(AND(OR(W1:W4,$BK5)=TRUE,IF(SEARCH(W$1,$A5)&gt;0,TRUE,FALSE)),"")</f>
        <v/>
      </c>
      <c r="X5" s="17" t="str">
        <f>IFERROR(AND(OR(X1:AA4,$BK5)=TRUE,IF(SEARCH(X$1,$A5)&gt;0,TRUE,FALSE)),"")</f>
        <v/>
      </c>
      <c r="Y5" s="17" t="str">
        <f>IFERROR(AND(OR(Y1:AA4,$BK5)=TRUE,IF(SEARCH(Y$1,$A5)&gt;0,TRUE,FALSE)),"")</f>
        <v/>
      </c>
      <c r="Z5" s="17" t="b">
        <f>IFERROR(AND(OR(Z1:AA4,$BK5)=TRUE,IF(SEARCH(Z$1,$A5)&gt;0,TRUE,FALSE)),"")</f>
        <v>0</v>
      </c>
      <c r="AA5" s="17" t="str">
        <f>IFERROR(AND(OR(AA1:AA4,$BK5)=TRUE,IF(SEARCH(AA$1,$A5)&gt;0,TRUE,FALSE)),"")</f>
        <v/>
      </c>
      <c r="AB5" s="17">
        <f t="shared" si="0"/>
        <v>0</v>
      </c>
      <c r="AC5" s="17" t="str">
        <f>IFERROR(AND(OR(AC1:AE4,$BK5)=TRUE,IF(SEARCH(AC$1,$H5)&gt;0,TRUE,FALSE)),"")</f>
        <v/>
      </c>
      <c r="AD5" s="17" t="str">
        <f>IFERROR(AND(OR(AD1:AE4,$BK5)=TRUE,IF(SEARCH(AD$1,$H5)&gt;0,TRUE,FALSE)),"")</f>
        <v/>
      </c>
      <c r="AE5" s="17" t="str">
        <f>IFERROR(AND(OR(AE1:AE4,$BK5)=TRUE,IF(SEARCH(AE$1,$H5)&gt;0,TRUE,FALSE)),"")</f>
        <v/>
      </c>
      <c r="AF5" s="17" t="str">
        <f>IFERROR(AND(OR(AF1:AK4,$BK5)=TRUE,IF(SEARCH(AF$1,$H5)&gt;0,TRUE,FALSE)),"")</f>
        <v/>
      </c>
      <c r="AG5" s="17" t="str">
        <f>IFERROR(AND(OR(AG1:AK4,$BK5)=TRUE,IF(SEARCH(AG$1,$H5)&gt;0,TRUE,FALSE)),"")</f>
        <v/>
      </c>
      <c r="AH5" s="17" t="str">
        <f>IFERROR(AND(OR(AH1:AK4,$BK5)=TRUE,IF(SEARCH(AH$1,$H5)&gt;0,TRUE,FALSE)),"")</f>
        <v/>
      </c>
      <c r="AI5" s="17" t="str">
        <f>IFERROR(AND(OR(AI1:AK4,$BK5)=TRUE,IF(SEARCH(AI$1,$H5)&gt;0,TRUE,FALSE)),"")</f>
        <v/>
      </c>
      <c r="AJ5" s="17" t="str">
        <f>IFERROR(AND(OR(AJ1:AK4,$BK5)=TRUE,IF(SEARCH(AJ$1,$H5)&gt;0,TRUE,FALSE)),"")</f>
        <v/>
      </c>
      <c r="AK5" s="17" t="str">
        <f>IFERROR(AND(OR(AK1:AK4,$BK5)=TRUE,IF(SEARCH(AK$1,$H5)&gt;0,TRUE,FALSE)),"")</f>
        <v/>
      </c>
      <c r="AL5" s="17" t="str">
        <f>IFERROR(AND(OR(AL1:AM4,$BK5)=TRUE,IF(SEARCH(AL$1,$H5)&gt;0,TRUE,FALSE)),"")</f>
        <v/>
      </c>
      <c r="AM5" s="17" t="str">
        <f>IFERROR(AND(OR(AM1:AM4,$BK5)=TRUE,IF(SEARCH(AM$1,$H5)&gt;0,TRUE,FALSE)),"")</f>
        <v/>
      </c>
      <c r="AN5" s="17" t="str">
        <f>IFERROR(AND(OR(AN1:AS4,$BK5)=TRUE,IF(SEARCH(AN$1,$H5)&gt;0,TRUE,FALSE)),"")</f>
        <v/>
      </c>
      <c r="AO5" s="17" t="str">
        <f>IFERROR(AND(OR(AO1:AS4,$BK5)=TRUE,IF(SEARCH(AO$1,$H5)&gt;0,TRUE,FALSE)),"")</f>
        <v/>
      </c>
      <c r="AP5" s="17" t="str">
        <f>IFERROR(AND(OR(AP1:AS4,$BK5)=TRUE,IF(SEARCH(AP$1,$H5)&gt;0,TRUE,FALSE)),"")</f>
        <v/>
      </c>
      <c r="AQ5" s="17" t="str">
        <f>IFERROR(AND(OR(AQ1:AS4,$BK5)=TRUE,IF(SEARCH(AQ$1,$H5)&gt;0,TRUE,FALSE)),"")</f>
        <v/>
      </c>
      <c r="AR5" s="17" t="str">
        <f>IFERROR(AND(OR(AR1:AS4,$BK5)=TRUE,IF(SEARCH(AR$1,$H5)&gt;0,TRUE,FALSE)),"")</f>
        <v/>
      </c>
      <c r="AS5" s="17" t="str">
        <f>IFERROR(AND(OR(AS1:AS4,$BK5)=TRUE,IF(SEARCH(AS$1,$H5)&gt;0,TRUE,FALSE)),"")</f>
        <v/>
      </c>
      <c r="AT5" s="17" t="str">
        <f>IFERROR(AND(OR(AT1:AW4,$BK5)=TRUE,IF(SEARCH(AT$1,$H5)&gt;0,TRUE,FALSE)),"")</f>
        <v/>
      </c>
      <c r="AU5" s="17" t="str">
        <f>IFERROR(AND(OR(AU1:AW4,$BK5)=TRUE,IF(SEARCH(AU$1,$H5)&gt;0,TRUE,FALSE)),"")</f>
        <v/>
      </c>
      <c r="AV5" s="17" t="str">
        <f>IFERROR(AND(OR(AV1:AW4,$BK5)=TRUE,IF(SEARCH(AV$1,$H5)&gt;0,TRUE,FALSE)),"")</f>
        <v/>
      </c>
      <c r="AW5" s="17" t="str">
        <f>IFERROR(AND(OR(AW1:AW4,$BK5)=TRUE,IF(SEARCH(AW$1,$H5)&gt;0,TRUE,FALSE)),"")</f>
        <v/>
      </c>
      <c r="AX5" s="17" t="str">
        <f>IFERROR(AND(OR(AX1:AY4,$BK5)=TRUE,IF(SEARCH(AX$1,$H5)&gt;0,TRUE,FALSE)),"")</f>
        <v/>
      </c>
      <c r="AY5" s="17" t="str">
        <f>IFERROR(AND(OR(AY1:AY4,$BK5)=TRUE,IF(SEARCH(AY$1,$H5)&gt;0,TRUE,FALSE)),"")</f>
        <v/>
      </c>
      <c r="AZ5" s="17" t="str">
        <f>IFERROR(AND(OR(AZ1:BI4,$BK5)=TRUE,IF(SEARCH(AZ$1,$H5)&gt;0,TRUE,FALSE)),"")</f>
        <v/>
      </c>
      <c r="BA5" s="17" t="str">
        <f>IFERROR(AND(OR(BA1:BI4,$BK5)=TRUE,IF(SEARCH(BA$1,$H5)&gt;0,TRUE,FALSE)),"")</f>
        <v/>
      </c>
      <c r="BB5" s="17" t="str">
        <f>IFERROR(AND(OR(BB1:BI4,$BK5)=TRUE,IF(SEARCH(BB$1,$H5)&gt;0,TRUE,FALSE)),"")</f>
        <v/>
      </c>
      <c r="BC5" s="17" t="str">
        <f>IFERROR(AND(OR(BC1:BI4,$BK5)=TRUE,IF(SEARCH(BC$1,$H5)&gt;0,TRUE,FALSE)),"")</f>
        <v/>
      </c>
      <c r="BD5" s="17" t="str">
        <f>IFERROR(AND(OR(BD1:BI4,$BK5)=TRUE,IF(SEARCH(BD$1,$H5)&gt;0,TRUE,FALSE)),"")</f>
        <v/>
      </c>
      <c r="BE5" s="17" t="str">
        <f>IFERROR(AND(OR(BE1:BI4,$BK5)=TRUE,IF(SEARCH(BE$1,$H5)&gt;0,TRUE,FALSE)),"")</f>
        <v/>
      </c>
      <c r="BF5" s="17" t="str">
        <f>IFERROR(AND(OR(BF1:BI4,$BK5)=TRUE,IF(SEARCH(BF$1,$H5)&gt;0,TRUE,FALSE)),"")</f>
        <v/>
      </c>
      <c r="BG5" s="17" t="str">
        <f>IFERROR(AND(OR(BG1:BI4,$BK5)=TRUE,IF(SEARCH(BG$1,$H5)&gt;0,TRUE,FALSE)),"")</f>
        <v/>
      </c>
      <c r="BH5" s="17" t="str">
        <f>IFERROR(AND(OR(BH1:BI4,$BK5)=TRUE,IF(SEARCH(BH$1,$H5)&gt;0,TRUE,FALSE)),"")</f>
        <v/>
      </c>
      <c r="BI5" s="17" t="str">
        <f>IFERROR(AND(OR(BI1:BI4,$BK5)=TRUE,IF(SEARCH(BI$1,$H5)&gt;0,TRUE,FALSE)),"")</f>
        <v/>
      </c>
      <c r="BJ5" s="17" t="b">
        <f t="shared" si="1"/>
        <v>0</v>
      </c>
      <c r="BK5" s="17" t="b">
        <f t="shared" si="2"/>
        <v>0</v>
      </c>
      <c r="BL5" s="17" t="b">
        <f t="shared" si="3"/>
        <v>0</v>
      </c>
      <c r="BM5" s="17" t="b">
        <f>IF(G5&gt;'Overview (RESPONSES REQUIRED)'!$G$67,FALSE,TRUE)</f>
        <v>0</v>
      </c>
      <c r="BN5" s="17" t="b">
        <f t="shared" si="4"/>
        <v>0</v>
      </c>
      <c r="BO5" s="17" t="str">
        <f>IF(BO3="N", "N", IF(AND(BM5,BN5)=FALSE,"N",IF(BL5=TRUE,"Y",IF(I5=0,"E","N"))))</f>
        <v>N</v>
      </c>
    </row>
    <row r="6" spans="1:67" ht="15" x14ac:dyDescent="0.15">
      <c r="A6" s="17" t="s">
        <v>3014</v>
      </c>
      <c r="B6" s="17">
        <v>3</v>
      </c>
      <c r="C6" s="17" t="b">
        <f>IF(INDEX('Overview (RESPONSES REQUIRED)'!$D$67:$D$78, MATCH("n7", 'Overview (RESPONSES REQUIRED)'!$B$67:$B$78, 0)) = "Y", TRUE, FALSE)</f>
        <v>0</v>
      </c>
      <c r="D6" s="17" t="b">
        <f>IF(INDEX('Overview (RESPONSES REQUIRED)'!$D$67:$D$78, MATCH("n26", 'Overview (RESPONSES REQUIRED)'!$B$67:$B$78, 0)) = "Y", TRUE, FALSE)</f>
        <v>0</v>
      </c>
      <c r="E6" s="17" t="b">
        <f>IF(INDEX('Overview (RESPONSES REQUIRED)'!$D$67:$D$78, MATCH("n78", 'Overview (RESPONSES REQUIRED)'!$B$67:$B$78, 0)) = "Y", TRUE, FALSE)</f>
        <v>0</v>
      </c>
      <c r="F6" s="17" t="s">
        <v>6</v>
      </c>
      <c r="G6" s="17">
        <v>5</v>
      </c>
      <c r="H6" s="17" t="s">
        <v>3018</v>
      </c>
      <c r="I6" s="17" t="str">
        <f>IF('SA-FR1'!N9="Y", "Y", IF('SA-FR1'!N9="N", "N", 0))</f>
        <v>N</v>
      </c>
      <c r="J6" s="17" t="str">
        <f>IFERROR(AND(OR(J1:K5,$BK6)=TRUE,IF(SEARCH(J$1,$A6)&gt;0,TRUE,FALSE)),"")</f>
        <v/>
      </c>
      <c r="K6" s="17" t="str">
        <f>IFERROR(AND(OR(K1:K5,$BK6)=TRUE,IF(SEARCH(K$1,$A6)&gt;0,TRUE,FALSE)),"")</f>
        <v/>
      </c>
      <c r="L6" s="17" t="str">
        <f>IFERROR(AND(OR(L1:O5,$BK6)=TRUE,IF(SEARCH(L$1,$A6)&gt;0,TRUE,FALSE)),"")</f>
        <v/>
      </c>
      <c r="M6" s="17" t="str">
        <f>IFERROR(AND(OR(M1:O5,$BK6)=TRUE,IF(SEARCH(M$1,$A6)&gt;0,TRUE,FALSE)),"")</f>
        <v/>
      </c>
      <c r="N6" s="17" t="str">
        <f>IFERROR(AND(OR(N1:O5,$BK6)=TRUE,IF(SEARCH(N$1,$A6)&gt;0,TRUE,FALSE)),"")</f>
        <v/>
      </c>
      <c r="O6" s="17" t="str">
        <f>IFERROR(AND(OR(O1:O5,$BK6)=TRUE,IF(SEARCH(O$1,$A6)&gt;0,TRUE,FALSE)),"")</f>
        <v/>
      </c>
      <c r="P6" s="17" t="str">
        <f>IFERROR(AND(OR(P1:P5,$BK6)=TRUE,IF(SEARCH(P$1,$A6)&gt;0,TRUE,FALSE)),"")</f>
        <v/>
      </c>
      <c r="Q6" s="17" t="str">
        <f>IFERROR(AND(OR(Q1:T5,$BK6)=TRUE,IF(SEARCH(Q$1,$A6)&gt;0,TRUE,FALSE)),"")</f>
        <v/>
      </c>
      <c r="R6" s="17" t="str">
        <f>IFERROR(AND(OR(R1:T5,$BK6)=TRUE,IF(SEARCH(R$1,$A6)&gt;0,TRUE,FALSE)),"")</f>
        <v/>
      </c>
      <c r="S6" s="17" t="str">
        <f>IFERROR(AND(OR(S1:T5,$BK6)=TRUE,IF(SEARCH(S$1,$A6)&gt;0,TRUE,FALSE)),"")</f>
        <v/>
      </c>
      <c r="T6" s="17" t="b">
        <f>IFERROR(AND(OR(T1:T5,$BK6)=TRUE,IF(SEARCH(T$1,$A6)&gt;0,TRUE,FALSE)),"")</f>
        <v>0</v>
      </c>
      <c r="U6" s="17" t="b">
        <f>IFERROR(AND(OR(U1:V5,$BK6)=TRUE,IF(SEARCH(U$1,$A6)&gt;0,TRUE,FALSE)),"")</f>
        <v>0</v>
      </c>
      <c r="V6" s="17" t="str">
        <f>IFERROR(AND(OR(V1:V5,$BK6)=TRUE,IF(SEARCH(V$1,$A6)&gt;0,TRUE,FALSE)),"")</f>
        <v/>
      </c>
      <c r="W6" s="17" t="str">
        <f>IFERROR(AND(OR(W1:W5,$BK6)=TRUE,IF(SEARCH(W$1,$A6)&gt;0,TRUE,FALSE)),"")</f>
        <v/>
      </c>
      <c r="X6" s="17" t="str">
        <f>IFERROR(AND(OR(X1:AA5,$BK6)=TRUE,IF(SEARCH(X$1,$A6)&gt;0,TRUE,FALSE)),"")</f>
        <v/>
      </c>
      <c r="Y6" s="17" t="str">
        <f>IFERROR(AND(OR(Y1:AA5,$BK6)=TRUE,IF(SEARCH(Y$1,$A6)&gt;0,TRUE,FALSE)),"")</f>
        <v/>
      </c>
      <c r="Z6" s="17" t="b">
        <f>IFERROR(AND(OR(Z1:AA5,$BK6)=TRUE,IF(SEARCH(Z$1,$A6)&gt;0,TRUE,FALSE)),"")</f>
        <v>0</v>
      </c>
      <c r="AA6" s="17" t="str">
        <f>IFERROR(AND(OR(AA1:AA5,$BK6)=TRUE,IF(SEARCH(AA$1,$A6)&gt;0,TRUE,FALSE)),"")</f>
        <v/>
      </c>
      <c r="AB6" s="17">
        <f t="shared" si="0"/>
        <v>0</v>
      </c>
      <c r="AC6" s="17" t="str">
        <f>IFERROR(AND(OR(AC1:AE5,$BK6)=TRUE,IF(SEARCH(AC$1,$H6)&gt;0,TRUE,FALSE)),"")</f>
        <v/>
      </c>
      <c r="AD6" s="17" t="str">
        <f>IFERROR(AND(OR(AD1:AE5,$BK6)=TRUE,IF(SEARCH(AD$1,$H6)&gt;0,TRUE,FALSE)),"")</f>
        <v/>
      </c>
      <c r="AE6" s="17" t="str">
        <f>IFERROR(AND(OR(AE1:AE5,$BK6)=TRUE,IF(SEARCH(AE$1,$H6)&gt;0,TRUE,FALSE)),"")</f>
        <v/>
      </c>
      <c r="AF6" s="17" t="str">
        <f>IFERROR(AND(OR(AF1:AK5,$BK6)=TRUE,IF(SEARCH(AF$1,$H6)&gt;0,TRUE,FALSE)),"")</f>
        <v/>
      </c>
      <c r="AG6" s="17" t="str">
        <f>IFERROR(AND(OR(AG1:AK5,$BK6)=TRUE,IF(SEARCH(AG$1,$H6)&gt;0,TRUE,FALSE)),"")</f>
        <v/>
      </c>
      <c r="AH6" s="17" t="str">
        <f>IFERROR(AND(OR(AH1:AK5,$BK6)=TRUE,IF(SEARCH(AH$1,$H6)&gt;0,TRUE,FALSE)),"")</f>
        <v/>
      </c>
      <c r="AI6" s="17" t="str">
        <f>IFERROR(AND(OR(AI1:AK5,$BK6)=TRUE,IF(SEARCH(AI$1,$H6)&gt;0,TRUE,FALSE)),"")</f>
        <v/>
      </c>
      <c r="AJ6" s="17" t="str">
        <f>IFERROR(AND(OR(AJ1:AK5,$BK6)=TRUE,IF(SEARCH(AJ$1,$H6)&gt;0,TRUE,FALSE)),"")</f>
        <v/>
      </c>
      <c r="AK6" s="17" t="str">
        <f>IFERROR(AND(OR(AK1:AK5,$BK6)=TRUE,IF(SEARCH(AK$1,$H6)&gt;0,TRUE,FALSE)),"")</f>
        <v/>
      </c>
      <c r="AL6" s="17" t="str">
        <f>IFERROR(AND(OR(AL1:AM5,$BK6)=TRUE,IF(SEARCH(AL$1,$H6)&gt;0,TRUE,FALSE)),"")</f>
        <v/>
      </c>
      <c r="AM6" s="17" t="str">
        <f>IFERROR(AND(OR(AM1:AM5,$BK6)=TRUE,IF(SEARCH(AM$1,$H6)&gt;0,TRUE,FALSE)),"")</f>
        <v/>
      </c>
      <c r="AN6" s="17" t="str">
        <f>IFERROR(AND(OR(AN1:AS5,$BK6)=TRUE,IF(SEARCH(AN$1,$H6)&gt;0,TRUE,FALSE)),"")</f>
        <v/>
      </c>
      <c r="AO6" s="17" t="str">
        <f>IFERROR(AND(OR(AO1:AS5,$BK6)=TRUE,IF(SEARCH(AO$1,$H6)&gt;0,TRUE,FALSE)),"")</f>
        <v/>
      </c>
      <c r="AP6" s="17" t="str">
        <f>IFERROR(AND(OR(AP1:AS5,$BK6)=TRUE,IF(SEARCH(AP$1,$H6)&gt;0,TRUE,FALSE)),"")</f>
        <v/>
      </c>
      <c r="AQ6" s="17" t="str">
        <f>IFERROR(AND(OR(AQ1:AS5,$BK6)=TRUE,IF(SEARCH(AQ$1,$H6)&gt;0,TRUE,FALSE)),"")</f>
        <v/>
      </c>
      <c r="AR6" s="17" t="str">
        <f>IFERROR(AND(OR(AR1:AS5,$BK6)=TRUE,IF(SEARCH(AR$1,$H6)&gt;0,TRUE,FALSE)),"")</f>
        <v/>
      </c>
      <c r="AS6" s="17" t="str">
        <f>IFERROR(AND(OR(AS1:AS5,$BK6)=TRUE,IF(SEARCH(AS$1,$H6)&gt;0,TRUE,FALSE)),"")</f>
        <v/>
      </c>
      <c r="AT6" s="17" t="str">
        <f>IFERROR(AND(OR(AT1:AW5,$BK6)=TRUE,IF(SEARCH(AT$1,$H6)&gt;0,TRUE,FALSE)),"")</f>
        <v/>
      </c>
      <c r="AU6" s="17" t="str">
        <f>IFERROR(AND(OR(AU1:AW5,$BK6)=TRUE,IF(SEARCH(AU$1,$H6)&gt;0,TRUE,FALSE)),"")</f>
        <v/>
      </c>
      <c r="AV6" s="17" t="str">
        <f>IFERROR(AND(OR(AV1:AW5,$BK6)=TRUE,IF(SEARCH(AV$1,$H6)&gt;0,TRUE,FALSE)),"")</f>
        <v/>
      </c>
      <c r="AW6" s="17" t="str">
        <f>IFERROR(AND(OR(AW1:AW5,$BK6)=TRUE,IF(SEARCH(AW$1,$H6)&gt;0,TRUE,FALSE)),"")</f>
        <v/>
      </c>
      <c r="AX6" s="17" t="str">
        <f>IFERROR(AND(OR(AX1:AY5,$BK6)=TRUE,IF(SEARCH(AX$1,$H6)&gt;0,TRUE,FALSE)),"")</f>
        <v/>
      </c>
      <c r="AY6" s="17" t="str">
        <f>IFERROR(AND(OR(AY1:AY5,$BK6)=TRUE,IF(SEARCH(AY$1,$H6)&gt;0,TRUE,FALSE)),"")</f>
        <v/>
      </c>
      <c r="AZ6" s="17" t="str">
        <f>IFERROR(AND(OR(AZ1:BI5,$BK6)=TRUE,IF(SEARCH(AZ$1,$H6)&gt;0,TRUE,FALSE)),"")</f>
        <v/>
      </c>
      <c r="BA6" s="17" t="str">
        <f>IFERROR(AND(OR(BA1:BI5,$BK6)=TRUE,IF(SEARCH(BA$1,$H6)&gt;0,TRUE,FALSE)),"")</f>
        <v/>
      </c>
      <c r="BB6" s="17" t="str">
        <f>IFERROR(AND(OR(BB1:BI5,$BK6)=TRUE,IF(SEARCH(BB$1,$H6)&gt;0,TRUE,FALSE)),"")</f>
        <v/>
      </c>
      <c r="BC6" s="17" t="str">
        <f>IFERROR(AND(OR(BC1:BI5,$BK6)=TRUE,IF(SEARCH(BC$1,$H6)&gt;0,TRUE,FALSE)),"")</f>
        <v/>
      </c>
      <c r="BD6" s="17" t="str">
        <f>IFERROR(AND(OR(BD1:BI5,$BK6)=TRUE,IF(SEARCH(BD$1,$H6)&gt;0,TRUE,FALSE)),"")</f>
        <v/>
      </c>
      <c r="BE6" s="17" t="str">
        <f>IFERROR(AND(OR(BE1:BI5,$BK6)=TRUE,IF(SEARCH(BE$1,$H6)&gt;0,TRUE,FALSE)),"")</f>
        <v/>
      </c>
      <c r="BF6" s="17" t="str">
        <f>IFERROR(AND(OR(BF1:BI5,$BK6)=TRUE,IF(SEARCH(BF$1,$H6)&gt;0,TRUE,FALSE)),"")</f>
        <v/>
      </c>
      <c r="BG6" s="17" t="str">
        <f>IFERROR(AND(OR(BG1:BI5,$BK6)=TRUE,IF(SEARCH(BG$1,$H6)&gt;0,TRUE,FALSE)),"")</f>
        <v/>
      </c>
      <c r="BH6" s="17" t="str">
        <f>IFERROR(AND(OR(BH1:BI5,$BK6)=TRUE,IF(SEARCH(BH$1,$H6)&gt;0,TRUE,FALSE)),"")</f>
        <v/>
      </c>
      <c r="BI6" s="17" t="str">
        <f>IFERROR(AND(OR(BI1:BI5,$BK6)=TRUE,IF(SEARCH(BI$1,$H6)&gt;0,TRUE,FALSE)),"")</f>
        <v/>
      </c>
      <c r="BJ6" s="17" t="b">
        <f t="shared" si="1"/>
        <v>0</v>
      </c>
      <c r="BK6" s="17" t="b">
        <f t="shared" si="2"/>
        <v>0</v>
      </c>
      <c r="BL6" s="17" t="b">
        <f t="shared" si="3"/>
        <v>0</v>
      </c>
      <c r="BM6" s="17" t="b">
        <f>IF(G6&gt;'Overview (RESPONSES REQUIRED)'!$G$67,FALSE,TRUE)</f>
        <v>0</v>
      </c>
      <c r="BN6" s="17" t="b">
        <f t="shared" si="4"/>
        <v>0</v>
      </c>
      <c r="BO6" s="17" t="str">
        <f>IF(BO3="N", "N", IF(AND(BM6,BN6)=FALSE,"N",IF(BL6=TRUE,"Y",IF(I6=0,"E","N"))))</f>
        <v>N</v>
      </c>
    </row>
    <row r="7" spans="1:67" ht="27" x14ac:dyDescent="0.15">
      <c r="A7" s="17" t="s">
        <v>3014</v>
      </c>
      <c r="B7" s="17">
        <v>3</v>
      </c>
      <c r="C7" s="17" t="b">
        <f>IF(INDEX('Overview (RESPONSES REQUIRED)'!$D$67:$D$78, MATCH("n7", 'Overview (RESPONSES REQUIRED)'!$B$67:$B$78, 0)) = "Y", TRUE, FALSE)</f>
        <v>0</v>
      </c>
      <c r="D7" s="17" t="b">
        <f>IF(INDEX('Overview (RESPONSES REQUIRED)'!$D$67:$D$78, MATCH("n26", 'Overview (RESPONSES REQUIRED)'!$B$67:$B$78, 0)) = "Y", TRUE, FALSE)</f>
        <v>0</v>
      </c>
      <c r="E7" s="17" t="b">
        <f>IF(INDEX('Overview (RESPONSES REQUIRED)'!$D$67:$D$78, MATCH("n78", 'Overview (RESPONSES REQUIRED)'!$B$67:$B$78, 0)) = "Y", TRUE, FALSE)</f>
        <v>0</v>
      </c>
      <c r="F7" s="17" t="s">
        <v>6</v>
      </c>
      <c r="G7" s="17">
        <v>5</v>
      </c>
      <c r="H7" s="17" t="s">
        <v>3019</v>
      </c>
      <c r="I7" s="17" t="str">
        <f>IF('SA-FR1'!N10="Y", "Y", IF('SA-FR1'!N10="N", "N", 0))</f>
        <v>N</v>
      </c>
      <c r="J7" s="17" t="str">
        <f>IFERROR(AND(OR(J1:K6,$BK7)=TRUE,IF(SEARCH(J$1,$A7)&gt;0,TRUE,FALSE)),"")</f>
        <v/>
      </c>
      <c r="K7" s="17" t="str">
        <f>IFERROR(AND(OR(K1:K6,$BK7)=TRUE,IF(SEARCH(K$1,$A7)&gt;0,TRUE,FALSE)),"")</f>
        <v/>
      </c>
      <c r="L7" s="17" t="str">
        <f>IFERROR(AND(OR(L1:O6,$BK7)=TRUE,IF(SEARCH(L$1,$A7)&gt;0,TRUE,FALSE)),"")</f>
        <v/>
      </c>
      <c r="M7" s="17" t="str">
        <f>IFERROR(AND(OR(M1:O6,$BK7)=TRUE,IF(SEARCH(M$1,$A7)&gt;0,TRUE,FALSE)),"")</f>
        <v/>
      </c>
      <c r="N7" s="17" t="str">
        <f>IFERROR(AND(OR(N1:O6,$BK7)=TRUE,IF(SEARCH(N$1,$A7)&gt;0,TRUE,FALSE)),"")</f>
        <v/>
      </c>
      <c r="O7" s="17" t="str">
        <f>IFERROR(AND(OR(O1:O6,$BK7)=TRUE,IF(SEARCH(O$1,$A7)&gt;0,TRUE,FALSE)),"")</f>
        <v/>
      </c>
      <c r="P7" s="17" t="str">
        <f>IFERROR(AND(OR(P1:P6,$BK7)=TRUE,IF(SEARCH(P$1,$A7)&gt;0,TRUE,FALSE)),"")</f>
        <v/>
      </c>
      <c r="Q7" s="17" t="str">
        <f>IFERROR(AND(OR(Q1:T6,$BK7)=TRUE,IF(SEARCH(Q$1,$A7)&gt;0,TRUE,FALSE)),"")</f>
        <v/>
      </c>
      <c r="R7" s="17" t="str">
        <f>IFERROR(AND(OR(R1:T6,$BK7)=TRUE,IF(SEARCH(R$1,$A7)&gt;0,TRUE,FALSE)),"")</f>
        <v/>
      </c>
      <c r="S7" s="17" t="str">
        <f>IFERROR(AND(OR(S1:T6,$BK7)=TRUE,IF(SEARCH(S$1,$A7)&gt;0,TRUE,FALSE)),"")</f>
        <v/>
      </c>
      <c r="T7" s="17" t="b">
        <f>IFERROR(AND(OR(T1:T6,$BK7)=TRUE,IF(SEARCH(T$1,$A7)&gt;0,TRUE,FALSE)),"")</f>
        <v>0</v>
      </c>
      <c r="U7" s="17" t="b">
        <f>IFERROR(AND(OR(U1:V6,$BK7)=TRUE,IF(SEARCH(U$1,$A7)&gt;0,TRUE,FALSE)),"")</f>
        <v>0</v>
      </c>
      <c r="V7" s="17" t="str">
        <f>IFERROR(AND(OR(V1:V6,$BK7)=TRUE,IF(SEARCH(V$1,$A7)&gt;0,TRUE,FALSE)),"")</f>
        <v/>
      </c>
      <c r="W7" s="17" t="str">
        <f>IFERROR(AND(OR(W1:W6,$BK7)=TRUE,IF(SEARCH(W$1,$A7)&gt;0,TRUE,FALSE)),"")</f>
        <v/>
      </c>
      <c r="X7" s="17" t="str">
        <f>IFERROR(AND(OR(X1:AA6,$BK7)=TRUE,IF(SEARCH(X$1,$A7)&gt;0,TRUE,FALSE)),"")</f>
        <v/>
      </c>
      <c r="Y7" s="17" t="str">
        <f>IFERROR(AND(OR(Y1:AA6,$BK7)=TRUE,IF(SEARCH(Y$1,$A7)&gt;0,TRUE,FALSE)),"")</f>
        <v/>
      </c>
      <c r="Z7" s="17" t="b">
        <f>IFERROR(AND(OR(Z1:AA6,$BK7)=TRUE,IF(SEARCH(Z$1,$A7)&gt;0,TRUE,FALSE)),"")</f>
        <v>0</v>
      </c>
      <c r="AA7" s="17" t="str">
        <f>IFERROR(AND(OR(AA1:AA6,$BK7)=TRUE,IF(SEARCH(AA$1,$A7)&gt;0,TRUE,FALSE)),"")</f>
        <v/>
      </c>
      <c r="AB7" s="17">
        <f t="shared" si="0"/>
        <v>0</v>
      </c>
      <c r="AC7" s="17" t="str">
        <f>IFERROR(AND(OR(AC1:AE6,$BK7)=TRUE,IF(SEARCH(AC$1,$H7)&gt;0,TRUE,FALSE)),"")</f>
        <v/>
      </c>
      <c r="AD7" s="17" t="str">
        <f>IFERROR(AND(OR(AD1:AE6,$BK7)=TRUE,IF(SEARCH(AD$1,$H7)&gt;0,TRUE,FALSE)),"")</f>
        <v/>
      </c>
      <c r="AE7" s="17" t="str">
        <f>IFERROR(AND(OR(AE1:AE6,$BK7)=TRUE,IF(SEARCH(AE$1,$H7)&gt;0,TRUE,FALSE)),"")</f>
        <v/>
      </c>
      <c r="AF7" s="17" t="str">
        <f>IFERROR(AND(OR(AF1:AK6,$BK7)=TRUE,IF(SEARCH(AF$1,$H7)&gt;0,TRUE,FALSE)),"")</f>
        <v/>
      </c>
      <c r="AG7" s="17" t="str">
        <f>IFERROR(AND(OR(AG1:AK6,$BK7)=TRUE,IF(SEARCH(AG$1,$H7)&gt;0,TRUE,FALSE)),"")</f>
        <v/>
      </c>
      <c r="AH7" s="17" t="str">
        <f>IFERROR(AND(OR(AH1:AK6,$BK7)=TRUE,IF(SEARCH(AH$1,$H7)&gt;0,TRUE,FALSE)),"")</f>
        <v/>
      </c>
      <c r="AI7" s="17" t="str">
        <f>IFERROR(AND(OR(AI1:AK6,$BK7)=TRUE,IF(SEARCH(AI$1,$H7)&gt;0,TRUE,FALSE)),"")</f>
        <v/>
      </c>
      <c r="AJ7" s="17" t="str">
        <f>IFERROR(AND(OR(AJ1:AK6,$BK7)=TRUE,IF(SEARCH(AJ$1,$H7)&gt;0,TRUE,FALSE)),"")</f>
        <v/>
      </c>
      <c r="AK7" s="17" t="str">
        <f>IFERROR(AND(OR(AK1:AK6,$BK7)=TRUE,IF(SEARCH(AK$1,$H7)&gt;0,TRUE,FALSE)),"")</f>
        <v/>
      </c>
      <c r="AL7" s="17" t="str">
        <f>IFERROR(AND(OR(AL1:AM6,$BK7)=TRUE,IF(SEARCH(AL$1,$H7)&gt;0,TRUE,FALSE)),"")</f>
        <v/>
      </c>
      <c r="AM7" s="17" t="str">
        <f>IFERROR(AND(OR(AM1:AM6,$BK7)=TRUE,IF(SEARCH(AM$1,$H7)&gt;0,TRUE,FALSE)),"")</f>
        <v/>
      </c>
      <c r="AN7" s="17" t="str">
        <f>IFERROR(AND(OR(AN1:AS6,$BK7)=TRUE,IF(SEARCH(AN$1,$H7)&gt;0,TRUE,FALSE)),"")</f>
        <v/>
      </c>
      <c r="AO7" s="17" t="str">
        <f>IFERROR(AND(OR(AO1:AS6,$BK7)=TRUE,IF(SEARCH(AO$1,$H7)&gt;0,TRUE,FALSE)),"")</f>
        <v/>
      </c>
      <c r="AP7" s="17" t="str">
        <f>IFERROR(AND(OR(AP1:AS6,$BK7)=TRUE,IF(SEARCH(AP$1,$H7)&gt;0,TRUE,FALSE)),"")</f>
        <v/>
      </c>
      <c r="AQ7" s="17" t="str">
        <f>IFERROR(AND(OR(AQ1:AS6,$BK7)=TRUE,IF(SEARCH(AQ$1,$H7)&gt;0,TRUE,FALSE)),"")</f>
        <v/>
      </c>
      <c r="AR7" s="17" t="str">
        <f>IFERROR(AND(OR(AR1:AS6,$BK7)=TRUE,IF(SEARCH(AR$1,$H7)&gt;0,TRUE,FALSE)),"")</f>
        <v/>
      </c>
      <c r="AS7" s="17" t="str">
        <f>IFERROR(AND(OR(AS1:AS6,$BK7)=TRUE,IF(SEARCH(AS$1,$H7)&gt;0,TRUE,FALSE)),"")</f>
        <v/>
      </c>
      <c r="AT7" s="17" t="str">
        <f>IFERROR(AND(OR(AT1:AW6,$BK7)=TRUE,IF(SEARCH(AT$1,$H7)&gt;0,TRUE,FALSE)),"")</f>
        <v/>
      </c>
      <c r="AU7" s="17" t="str">
        <f>IFERROR(AND(OR(AU1:AW6,$BK7)=TRUE,IF(SEARCH(AU$1,$H7)&gt;0,TRUE,FALSE)),"")</f>
        <v/>
      </c>
      <c r="AV7" s="17" t="str">
        <f>IFERROR(AND(OR(AV1:AW6,$BK7)=TRUE,IF(SEARCH(AV$1,$H7)&gt;0,TRUE,FALSE)),"")</f>
        <v/>
      </c>
      <c r="AW7" s="17" t="str">
        <f>IFERROR(AND(OR(AW1:AW6,$BK7)=TRUE,IF(SEARCH(AW$1,$H7)&gt;0,TRUE,FALSE)),"")</f>
        <v/>
      </c>
      <c r="AX7" s="17" t="str">
        <f>IFERROR(AND(OR(AX1:AY6,$BK7)=TRUE,IF(SEARCH(AX$1,$H7)&gt;0,TRUE,FALSE)),"")</f>
        <v/>
      </c>
      <c r="AY7" s="17" t="str">
        <f>IFERROR(AND(OR(AY1:AY6,$BK7)=TRUE,IF(SEARCH(AY$1,$H7)&gt;0,TRUE,FALSE)),"")</f>
        <v/>
      </c>
      <c r="AZ7" s="17" t="str">
        <f>IFERROR(AND(OR(AZ1:BI6,$BK7)=TRUE,IF(SEARCH(AZ$1,$H7)&gt;0,TRUE,FALSE)),"")</f>
        <v/>
      </c>
      <c r="BA7" s="17" t="str">
        <f>IFERROR(AND(OR(BA1:BI6,$BK7)=TRUE,IF(SEARCH(BA$1,$H7)&gt;0,TRUE,FALSE)),"")</f>
        <v/>
      </c>
      <c r="BB7" s="17" t="str">
        <f>IFERROR(AND(OR(BB1:BI6,$BK7)=TRUE,IF(SEARCH(BB$1,$H7)&gt;0,TRUE,FALSE)),"")</f>
        <v/>
      </c>
      <c r="BC7" s="17" t="str">
        <f>IFERROR(AND(OR(BC1:BI6,$BK7)=TRUE,IF(SEARCH(BC$1,$H7)&gt;0,TRUE,FALSE)),"")</f>
        <v/>
      </c>
      <c r="BD7" s="17" t="str">
        <f>IFERROR(AND(OR(BD1:BI6,$BK7)=TRUE,IF(SEARCH(BD$1,$H7)&gt;0,TRUE,FALSE)),"")</f>
        <v/>
      </c>
      <c r="BE7" s="17" t="str">
        <f>IFERROR(AND(OR(BE1:BI6,$BK7)=TRUE,IF(SEARCH(BE$1,$H7)&gt;0,TRUE,FALSE)),"")</f>
        <v/>
      </c>
      <c r="BF7" s="17" t="str">
        <f>IFERROR(AND(OR(BF1:BI6,$BK7)=TRUE,IF(SEARCH(BF$1,$H7)&gt;0,TRUE,FALSE)),"")</f>
        <v/>
      </c>
      <c r="BG7" s="17" t="str">
        <f>IFERROR(AND(OR(BG1:BI6,$BK7)=TRUE,IF(SEARCH(BG$1,$H7)&gt;0,TRUE,FALSE)),"")</f>
        <v/>
      </c>
      <c r="BH7" s="17" t="str">
        <f>IFERROR(AND(OR(BH1:BI6,$BK7)=TRUE,IF(SEARCH(BH$1,$H7)&gt;0,TRUE,FALSE)),"")</f>
        <v/>
      </c>
      <c r="BI7" s="17" t="str">
        <f>IFERROR(AND(OR(BI1:BI6,$BK7)=TRUE,IF(SEARCH(BI$1,$H7)&gt;0,TRUE,FALSE)),"")</f>
        <v/>
      </c>
      <c r="BJ7" s="17" t="b">
        <f t="shared" si="1"/>
        <v>0</v>
      </c>
      <c r="BK7" s="17" t="b">
        <f t="shared" si="2"/>
        <v>0</v>
      </c>
      <c r="BL7" s="17" t="b">
        <f t="shared" si="3"/>
        <v>0</v>
      </c>
      <c r="BM7" s="17" t="b">
        <f>IF(G7&gt;'Overview (RESPONSES REQUIRED)'!$G$67,FALSE,TRUE)</f>
        <v>0</v>
      </c>
      <c r="BN7" s="17" t="b">
        <f t="shared" si="4"/>
        <v>0</v>
      </c>
      <c r="BO7" s="17" t="str">
        <f>IF(BO3="N", "N", IF(AND(BM7,BN7)=FALSE,"N",IF(BL7=TRUE,"Y",IF(I7=0,"E","N"))))</f>
        <v>N</v>
      </c>
    </row>
    <row r="8" spans="1:67" ht="15" x14ac:dyDescent="0.15">
      <c r="A8" s="17" t="s">
        <v>3020</v>
      </c>
      <c r="B8" s="17">
        <v>3</v>
      </c>
      <c r="C8" s="17" t="b">
        <f>IF(INDEX('Overview (RESPONSES REQUIRED)'!$D$67:$D$78, MATCH("n7", 'Overview (RESPONSES REQUIRED)'!$B$67:$B$78, 0)) = "Y", TRUE, FALSE)</f>
        <v>0</v>
      </c>
      <c r="D8" s="17" t="b">
        <f>IF(INDEX('Overview (RESPONSES REQUIRED)'!$D$67:$D$78, MATCH("n26", 'Overview (RESPONSES REQUIRED)'!$B$67:$B$78, 0)) = "Y", TRUE, FALSE)</f>
        <v>0</v>
      </c>
      <c r="E8" s="17" t="b">
        <f>IF(INDEX('Overview (RESPONSES REQUIRED)'!$D$67:$D$78, MATCH("n78", 'Overview (RESPONSES REQUIRED)'!$B$67:$B$78, 0)) = "Y", TRUE, FALSE)</f>
        <v>0</v>
      </c>
      <c r="F8" s="17" t="s">
        <v>6</v>
      </c>
      <c r="G8" s="17">
        <v>5</v>
      </c>
      <c r="H8" s="17" t="s">
        <v>3015</v>
      </c>
      <c r="I8" s="17" t="str">
        <f>IF('SA-FR1'!N11="Y", "Y", IF('SA-FR1'!N11="N", "N", 0))</f>
        <v>N</v>
      </c>
      <c r="J8" s="17" t="str">
        <f>IFERROR(AND(OR(J1:K7,$BK8)=TRUE,IF(SEARCH(J$1,$A8)&gt;0,TRUE,FALSE)),"")</f>
        <v/>
      </c>
      <c r="K8" s="17" t="str">
        <f>IFERROR(AND(OR(K1:K7,$BK8)=TRUE,IF(SEARCH(K$1,$A8)&gt;0,TRUE,FALSE)),"")</f>
        <v/>
      </c>
      <c r="L8" s="17" t="str">
        <f>IFERROR(AND(OR(L1:O7,$BK8)=TRUE,IF(SEARCH(L$1,$A8)&gt;0,TRUE,FALSE)),"")</f>
        <v/>
      </c>
      <c r="M8" s="17" t="str">
        <f>IFERROR(AND(OR(M1:O7,$BK8)=TRUE,IF(SEARCH(M$1,$A8)&gt;0,TRUE,FALSE)),"")</f>
        <v/>
      </c>
      <c r="N8" s="17" t="str">
        <f>IFERROR(AND(OR(N1:O7,$BK8)=TRUE,IF(SEARCH(N$1,$A8)&gt;0,TRUE,FALSE)),"")</f>
        <v/>
      </c>
      <c r="O8" s="17" t="str">
        <f>IFERROR(AND(OR(O1:O7,$BK8)=TRUE,IF(SEARCH(O$1,$A8)&gt;0,TRUE,FALSE)),"")</f>
        <v/>
      </c>
      <c r="P8" s="17" t="str">
        <f>IFERROR(AND(OR(P1:P7,$BK8)=TRUE,IF(SEARCH(P$1,$A8)&gt;0,TRUE,FALSE)),"")</f>
        <v/>
      </c>
      <c r="Q8" s="17" t="str">
        <f>IFERROR(AND(OR(Q1:T7,$BK8)=TRUE,IF(SEARCH(Q$1,$A8)&gt;0,TRUE,FALSE)),"")</f>
        <v/>
      </c>
      <c r="R8" s="17" t="str">
        <f>IFERROR(AND(OR(R1:T7,$BK8)=TRUE,IF(SEARCH(R$1,$A8)&gt;0,TRUE,FALSE)),"")</f>
        <v/>
      </c>
      <c r="S8" s="17" t="b">
        <f>IFERROR(AND(OR(S1:T7,$BK8)=TRUE,IF(SEARCH(S$1,$A8)&gt;0,TRUE,FALSE)),"")</f>
        <v>0</v>
      </c>
      <c r="T8" s="17" t="str">
        <f>IFERROR(AND(OR(T1:T7,$BK8)=TRUE,IF(SEARCH(T$1,$A8)&gt;0,TRUE,FALSE)),"")</f>
        <v/>
      </c>
      <c r="U8" s="17" t="b">
        <f>IFERROR(AND(OR(U1:V7,$BK8)=TRUE,IF(SEARCH(U$1,$A8)&gt;0,TRUE,FALSE)),"")</f>
        <v>0</v>
      </c>
      <c r="V8" s="17" t="str">
        <f>IFERROR(AND(OR(V1:V7,$BK8)=TRUE,IF(SEARCH(V$1,$A8)&gt;0,TRUE,FALSE)),"")</f>
        <v/>
      </c>
      <c r="W8" s="17" t="str">
        <f>IFERROR(AND(OR(W1:W7,$BK8)=TRUE,IF(SEARCH(W$1,$A8)&gt;0,TRUE,FALSE)),"")</f>
        <v/>
      </c>
      <c r="X8" s="17" t="str">
        <f>IFERROR(AND(OR(X1:AA7,$BK8)=TRUE,IF(SEARCH(X$1,$A8)&gt;0,TRUE,FALSE)),"")</f>
        <v/>
      </c>
      <c r="Y8" s="17" t="str">
        <f>IFERROR(AND(OR(Y1:AA7,$BK8)=TRUE,IF(SEARCH(Y$1,$A8)&gt;0,TRUE,FALSE)),"")</f>
        <v/>
      </c>
      <c r="Z8" s="17" t="b">
        <f>IFERROR(AND(OR(Z1:AA7,$BK8)=TRUE,IF(SEARCH(Z$1,$A8)&gt;0,TRUE,FALSE)),"")</f>
        <v>0</v>
      </c>
      <c r="AA8" s="17" t="str">
        <f>IFERROR(AND(OR(AA1:AA7,$BK8)=TRUE,IF(SEARCH(AA$1,$A8)&gt;0,TRUE,FALSE)),"")</f>
        <v/>
      </c>
      <c r="AB8" s="17">
        <f t="shared" si="0"/>
        <v>0</v>
      </c>
      <c r="AC8" s="17" t="str">
        <f>IFERROR(AND(OR(AC1:AE7,$BK8)=TRUE,IF(SEARCH(AC$1,$H8)&gt;0,TRUE,FALSE)),"")</f>
        <v/>
      </c>
      <c r="AD8" s="17" t="str">
        <f>IFERROR(AND(OR(AD1:AE7,$BK8)=TRUE,IF(SEARCH(AD$1,$H8)&gt;0,TRUE,FALSE)),"")</f>
        <v/>
      </c>
      <c r="AE8" s="17" t="str">
        <f>IFERROR(AND(OR(AE1:AE7,$BK8)=TRUE,IF(SEARCH(AE$1,$H8)&gt;0,TRUE,FALSE)),"")</f>
        <v/>
      </c>
      <c r="AF8" s="17" t="str">
        <f>IFERROR(AND(OR(AF1:AK7,$BK8)=TRUE,IF(SEARCH(AF$1,$H8)&gt;0,TRUE,FALSE)),"")</f>
        <v/>
      </c>
      <c r="AG8" s="17" t="str">
        <f>IFERROR(AND(OR(AG1:AK7,$BK8)=TRUE,IF(SEARCH(AG$1,$H8)&gt;0,TRUE,FALSE)),"")</f>
        <v/>
      </c>
      <c r="AH8" s="17" t="str">
        <f>IFERROR(AND(OR(AH1:AK7,$BK8)=TRUE,IF(SEARCH(AH$1,$H8)&gt;0,TRUE,FALSE)),"")</f>
        <v/>
      </c>
      <c r="AI8" s="17" t="str">
        <f>IFERROR(AND(OR(AI1:AK7,$BK8)=TRUE,IF(SEARCH(AI$1,$H8)&gt;0,TRUE,FALSE)),"")</f>
        <v/>
      </c>
      <c r="AJ8" s="17" t="str">
        <f>IFERROR(AND(OR(AJ1:AK7,$BK8)=TRUE,IF(SEARCH(AJ$1,$H8)&gt;0,TRUE,FALSE)),"")</f>
        <v/>
      </c>
      <c r="AK8" s="17" t="str">
        <f>IFERROR(AND(OR(AK1:AK7,$BK8)=TRUE,IF(SEARCH(AK$1,$H8)&gt;0,TRUE,FALSE)),"")</f>
        <v/>
      </c>
      <c r="AL8" s="17" t="str">
        <f>IFERROR(AND(OR(AL1:AM7,$BK8)=TRUE,IF(SEARCH(AL$1,$H8)&gt;0,TRUE,FALSE)),"")</f>
        <v/>
      </c>
      <c r="AM8" s="17" t="str">
        <f>IFERROR(AND(OR(AM1:AM7,$BK8)=TRUE,IF(SEARCH(AM$1,$H8)&gt;0,TRUE,FALSE)),"")</f>
        <v/>
      </c>
      <c r="AN8" s="17" t="str">
        <f>IFERROR(AND(OR(AN1:AS7,$BK8)=TRUE,IF(SEARCH(AN$1,$H8)&gt;0,TRUE,FALSE)),"")</f>
        <v/>
      </c>
      <c r="AO8" s="17" t="str">
        <f>IFERROR(AND(OR(AO1:AS7,$BK8)=TRUE,IF(SEARCH(AO$1,$H8)&gt;0,TRUE,FALSE)),"")</f>
        <v/>
      </c>
      <c r="AP8" s="17" t="str">
        <f>IFERROR(AND(OR(AP1:AS7,$BK8)=TRUE,IF(SEARCH(AP$1,$H8)&gt;0,TRUE,FALSE)),"")</f>
        <v/>
      </c>
      <c r="AQ8" s="17" t="str">
        <f>IFERROR(AND(OR(AQ1:AS7,$BK8)=TRUE,IF(SEARCH(AQ$1,$H8)&gt;0,TRUE,FALSE)),"")</f>
        <v/>
      </c>
      <c r="AR8" s="17" t="str">
        <f>IFERROR(AND(OR(AR1:AS7,$BK8)=TRUE,IF(SEARCH(AR$1,$H8)&gt;0,TRUE,FALSE)),"")</f>
        <v/>
      </c>
      <c r="AS8" s="17" t="str">
        <f>IFERROR(AND(OR(AS1:AS7,$BK8)=TRUE,IF(SEARCH(AS$1,$H8)&gt;0,TRUE,FALSE)),"")</f>
        <v/>
      </c>
      <c r="AT8" s="17" t="str">
        <f>IFERROR(AND(OR(AT1:AW7,$BK8)=TRUE,IF(SEARCH(AT$1,$H8)&gt;0,TRUE,FALSE)),"")</f>
        <v/>
      </c>
      <c r="AU8" s="17" t="str">
        <f>IFERROR(AND(OR(AU1:AW7,$BK8)=TRUE,IF(SEARCH(AU$1,$H8)&gt;0,TRUE,FALSE)),"")</f>
        <v/>
      </c>
      <c r="AV8" s="17" t="str">
        <f>IFERROR(AND(OR(AV1:AW7,$BK8)=TRUE,IF(SEARCH(AV$1,$H8)&gt;0,TRUE,FALSE)),"")</f>
        <v/>
      </c>
      <c r="AW8" s="17" t="str">
        <f>IFERROR(AND(OR(AW1:AW7,$BK8)=TRUE,IF(SEARCH(AW$1,$H8)&gt;0,TRUE,FALSE)),"")</f>
        <v/>
      </c>
      <c r="AX8" s="17" t="str">
        <f>IFERROR(AND(OR(AX1:AY7,$BK8)=TRUE,IF(SEARCH(AX$1,$H8)&gt;0,TRUE,FALSE)),"")</f>
        <v/>
      </c>
      <c r="AY8" s="17" t="str">
        <f>IFERROR(AND(OR(AY1:AY7,$BK8)=TRUE,IF(SEARCH(AY$1,$H8)&gt;0,TRUE,FALSE)),"")</f>
        <v/>
      </c>
      <c r="AZ8" s="17" t="str">
        <f>IFERROR(AND(OR(AZ1:BI7,$BK8)=TRUE,IF(SEARCH(AZ$1,$H8)&gt;0,TRUE,FALSE)),"")</f>
        <v/>
      </c>
      <c r="BA8" s="17" t="str">
        <f>IFERROR(AND(OR(BA1:BI7,$BK8)=TRUE,IF(SEARCH(BA$1,$H8)&gt;0,TRUE,FALSE)),"")</f>
        <v/>
      </c>
      <c r="BB8" s="17" t="str">
        <f>IFERROR(AND(OR(BB1:BI7,$BK8)=TRUE,IF(SEARCH(BB$1,$H8)&gt;0,TRUE,FALSE)),"")</f>
        <v/>
      </c>
      <c r="BC8" s="17" t="str">
        <f>IFERROR(AND(OR(BC1:BI7,$BK8)=TRUE,IF(SEARCH(BC$1,$H8)&gt;0,TRUE,FALSE)),"")</f>
        <v/>
      </c>
      <c r="BD8" s="17" t="str">
        <f>IFERROR(AND(OR(BD1:BI7,$BK8)=TRUE,IF(SEARCH(BD$1,$H8)&gt;0,TRUE,FALSE)),"")</f>
        <v/>
      </c>
      <c r="BE8" s="17" t="str">
        <f>IFERROR(AND(OR(BE1:BI7,$BK8)=TRUE,IF(SEARCH(BE$1,$H8)&gt;0,TRUE,FALSE)),"")</f>
        <v/>
      </c>
      <c r="BF8" s="17" t="str">
        <f>IFERROR(AND(OR(BF1:BI7,$BK8)=TRUE,IF(SEARCH(BF$1,$H8)&gt;0,TRUE,FALSE)),"")</f>
        <v/>
      </c>
      <c r="BG8" s="17" t="str">
        <f>IFERROR(AND(OR(BG1:BI7,$BK8)=TRUE,IF(SEARCH(BG$1,$H8)&gt;0,TRUE,FALSE)),"")</f>
        <v/>
      </c>
      <c r="BH8" s="17" t="str">
        <f>IFERROR(AND(OR(BH1:BI7,$BK8)=TRUE,IF(SEARCH(BH$1,$H8)&gt;0,TRUE,FALSE)),"")</f>
        <v/>
      </c>
      <c r="BI8" s="17" t="str">
        <f>IFERROR(AND(OR(BI1:BI7,$BK8)=TRUE,IF(SEARCH(BI$1,$H8)&gt;0,TRUE,FALSE)),"")</f>
        <v/>
      </c>
      <c r="BJ8" s="17" t="b">
        <f t="shared" si="1"/>
        <v>0</v>
      </c>
      <c r="BK8" s="17" t="b">
        <f t="shared" si="2"/>
        <v>0</v>
      </c>
      <c r="BL8" s="17" t="b">
        <f t="shared" si="3"/>
        <v>0</v>
      </c>
      <c r="BM8" s="17" t="b">
        <f>IF(G8&gt;'Overview (RESPONSES REQUIRED)'!$G$67,FALSE,TRUE)</f>
        <v>0</v>
      </c>
      <c r="BN8" s="17" t="b">
        <f t="shared" si="4"/>
        <v>0</v>
      </c>
      <c r="BO8" s="17" t="str">
        <f>IF(AND(BM8,BN8)=FALSE,"N",IF(BL8=TRUE,"Y",IF(I8=0,"E","N")))</f>
        <v>N</v>
      </c>
    </row>
    <row r="9" spans="1:67" ht="15" x14ac:dyDescent="0.15">
      <c r="A9" s="17" t="s">
        <v>3020</v>
      </c>
      <c r="B9" s="17">
        <v>3</v>
      </c>
      <c r="C9" s="17" t="b">
        <f>IF(INDEX('Overview (RESPONSES REQUIRED)'!$D$67:$D$78, MATCH("n7", 'Overview (RESPONSES REQUIRED)'!$B$67:$B$78, 0)) = "Y", TRUE, FALSE)</f>
        <v>0</v>
      </c>
      <c r="D9" s="17" t="b">
        <f>IF(INDEX('Overview (RESPONSES REQUIRED)'!$D$67:$D$78, MATCH("n26", 'Overview (RESPONSES REQUIRED)'!$B$67:$B$78, 0)) = "Y", TRUE, FALSE)</f>
        <v>0</v>
      </c>
      <c r="E9" s="17" t="b">
        <f>IF(INDEX('Overview (RESPONSES REQUIRED)'!$D$67:$D$78, MATCH("n78", 'Overview (RESPONSES REQUIRED)'!$B$67:$B$78, 0)) = "Y", TRUE, FALSE)</f>
        <v>0</v>
      </c>
      <c r="F9" s="17" t="s">
        <v>6</v>
      </c>
      <c r="G9" s="17">
        <v>5</v>
      </c>
      <c r="H9" s="17" t="s">
        <v>3016</v>
      </c>
      <c r="I9" s="17" t="str">
        <f>IF('SA-FR1'!N12="Y", "Y", IF('SA-FR1'!N12="N", "N", 0))</f>
        <v>N</v>
      </c>
      <c r="J9" s="17" t="str">
        <f>IFERROR(AND(OR(J1:K8,$BK9)=TRUE,IF(SEARCH(J$1,$A9)&gt;0,TRUE,FALSE)),"")</f>
        <v/>
      </c>
      <c r="K9" s="17" t="str">
        <f>IFERROR(AND(OR(K1:K8,$BK9)=TRUE,IF(SEARCH(K$1,$A9)&gt;0,TRUE,FALSE)),"")</f>
        <v/>
      </c>
      <c r="L9" s="17" t="str">
        <f>IFERROR(AND(OR(L1:O8,$BK9)=TRUE,IF(SEARCH(L$1,$A9)&gt;0,TRUE,FALSE)),"")</f>
        <v/>
      </c>
      <c r="M9" s="17" t="str">
        <f>IFERROR(AND(OR(M1:O8,$BK9)=TRUE,IF(SEARCH(M$1,$A9)&gt;0,TRUE,FALSE)),"")</f>
        <v/>
      </c>
      <c r="N9" s="17" t="str">
        <f>IFERROR(AND(OR(N1:O8,$BK9)=TRUE,IF(SEARCH(N$1,$A9)&gt;0,TRUE,FALSE)),"")</f>
        <v/>
      </c>
      <c r="O9" s="17" t="str">
        <f>IFERROR(AND(OR(O1:O8,$BK9)=TRUE,IF(SEARCH(O$1,$A9)&gt;0,TRUE,FALSE)),"")</f>
        <v/>
      </c>
      <c r="P9" s="17" t="str">
        <f>IFERROR(AND(OR(P1:P8,$BK9)=TRUE,IF(SEARCH(P$1,$A9)&gt;0,TRUE,FALSE)),"")</f>
        <v/>
      </c>
      <c r="Q9" s="17" t="str">
        <f>IFERROR(AND(OR(Q1:T8,$BK9)=TRUE,IF(SEARCH(Q$1,$A9)&gt;0,TRUE,FALSE)),"")</f>
        <v/>
      </c>
      <c r="R9" s="17" t="str">
        <f>IFERROR(AND(OR(R1:T8,$BK9)=TRUE,IF(SEARCH(R$1,$A9)&gt;0,TRUE,FALSE)),"")</f>
        <v/>
      </c>
      <c r="S9" s="17" t="b">
        <f>IFERROR(AND(OR(S1:T8,$BK9)=TRUE,IF(SEARCH(S$1,$A9)&gt;0,TRUE,FALSE)),"")</f>
        <v>0</v>
      </c>
      <c r="T9" s="17" t="str">
        <f>IFERROR(AND(OR(T1:T8,$BK9)=TRUE,IF(SEARCH(T$1,$A9)&gt;0,TRUE,FALSE)),"")</f>
        <v/>
      </c>
      <c r="U9" s="17" t="b">
        <f>IFERROR(AND(OR(U1:V8,$BK9)=TRUE,IF(SEARCH(U$1,$A9)&gt;0,TRUE,FALSE)),"")</f>
        <v>0</v>
      </c>
      <c r="V9" s="17" t="str">
        <f>IFERROR(AND(OR(V1:V8,$BK9)=TRUE,IF(SEARCH(V$1,$A9)&gt;0,TRUE,FALSE)),"")</f>
        <v/>
      </c>
      <c r="W9" s="17" t="str">
        <f>IFERROR(AND(OR(W1:W8,$BK9)=TRUE,IF(SEARCH(W$1,$A9)&gt;0,TRUE,FALSE)),"")</f>
        <v/>
      </c>
      <c r="X9" s="17" t="str">
        <f>IFERROR(AND(OR(X1:AA8,$BK9)=TRUE,IF(SEARCH(X$1,$A9)&gt;0,TRUE,FALSE)),"")</f>
        <v/>
      </c>
      <c r="Y9" s="17" t="str">
        <f>IFERROR(AND(OR(Y1:AA8,$BK9)=TRUE,IF(SEARCH(Y$1,$A9)&gt;0,TRUE,FALSE)),"")</f>
        <v/>
      </c>
      <c r="Z9" s="17" t="b">
        <f>IFERROR(AND(OR(Z1:AA8,$BK9)=TRUE,IF(SEARCH(Z$1,$A9)&gt;0,TRUE,FALSE)),"")</f>
        <v>0</v>
      </c>
      <c r="AA9" s="17" t="str">
        <f>IFERROR(AND(OR(AA1:AA8,$BK9)=TRUE,IF(SEARCH(AA$1,$A9)&gt;0,TRUE,FALSE)),"")</f>
        <v/>
      </c>
      <c r="AB9" s="17">
        <f t="shared" si="0"/>
        <v>0</v>
      </c>
      <c r="AC9" s="17" t="str">
        <f>IFERROR(AND(OR(AC1:AE8,$BK9)=TRUE,IF(SEARCH(AC$1,$H9)&gt;0,TRUE,FALSE)),"")</f>
        <v/>
      </c>
      <c r="AD9" s="17" t="str">
        <f>IFERROR(AND(OR(AD1:AE8,$BK9)=TRUE,IF(SEARCH(AD$1,$H9)&gt;0,TRUE,FALSE)),"")</f>
        <v/>
      </c>
      <c r="AE9" s="17" t="str">
        <f>IFERROR(AND(OR(AE1:AE8,$BK9)=TRUE,IF(SEARCH(AE$1,$H9)&gt;0,TRUE,FALSE)),"")</f>
        <v/>
      </c>
      <c r="AF9" s="17" t="str">
        <f>IFERROR(AND(OR(AF1:AK8,$BK9)=TRUE,IF(SEARCH(AF$1,$H9)&gt;0,TRUE,FALSE)),"")</f>
        <v/>
      </c>
      <c r="AG9" s="17" t="str">
        <f>IFERROR(AND(OR(AG1:AK8,$BK9)=TRUE,IF(SEARCH(AG$1,$H9)&gt;0,TRUE,FALSE)),"")</f>
        <v/>
      </c>
      <c r="AH9" s="17" t="str">
        <f>IFERROR(AND(OR(AH1:AK8,$BK9)=TRUE,IF(SEARCH(AH$1,$H9)&gt;0,TRUE,FALSE)),"")</f>
        <v/>
      </c>
      <c r="AI9" s="17" t="str">
        <f>IFERROR(AND(OR(AI1:AK8,$BK9)=TRUE,IF(SEARCH(AI$1,$H9)&gt;0,TRUE,FALSE)),"")</f>
        <v/>
      </c>
      <c r="AJ9" s="17" t="str">
        <f>IFERROR(AND(OR(AJ1:AK8,$BK9)=TRUE,IF(SEARCH(AJ$1,$H9)&gt;0,TRUE,FALSE)),"")</f>
        <v/>
      </c>
      <c r="AK9" s="17" t="str">
        <f>IFERROR(AND(OR(AK1:AK8,$BK9)=TRUE,IF(SEARCH(AK$1,$H9)&gt;0,TRUE,FALSE)),"")</f>
        <v/>
      </c>
      <c r="AL9" s="17" t="str">
        <f>IFERROR(AND(OR(AL1:AM8,$BK9)=TRUE,IF(SEARCH(AL$1,$H9)&gt;0,TRUE,FALSE)),"")</f>
        <v/>
      </c>
      <c r="AM9" s="17" t="str">
        <f>IFERROR(AND(OR(AM1:AM8,$BK9)=TRUE,IF(SEARCH(AM$1,$H9)&gt;0,TRUE,FALSE)),"")</f>
        <v/>
      </c>
      <c r="AN9" s="17" t="str">
        <f>IFERROR(AND(OR(AN1:AS8,$BK9)=TRUE,IF(SEARCH(AN$1,$H9)&gt;0,TRUE,FALSE)),"")</f>
        <v/>
      </c>
      <c r="AO9" s="17" t="str">
        <f>IFERROR(AND(OR(AO1:AS8,$BK9)=TRUE,IF(SEARCH(AO$1,$H9)&gt;0,TRUE,FALSE)),"")</f>
        <v/>
      </c>
      <c r="AP9" s="17" t="str">
        <f>IFERROR(AND(OR(AP1:AS8,$BK9)=TRUE,IF(SEARCH(AP$1,$H9)&gt;0,TRUE,FALSE)),"")</f>
        <v/>
      </c>
      <c r="AQ9" s="17" t="str">
        <f>IFERROR(AND(OR(AQ1:AS8,$BK9)=TRUE,IF(SEARCH(AQ$1,$H9)&gt;0,TRUE,FALSE)),"")</f>
        <v/>
      </c>
      <c r="AR9" s="17" t="str">
        <f>IFERROR(AND(OR(AR1:AS8,$BK9)=TRUE,IF(SEARCH(AR$1,$H9)&gt;0,TRUE,FALSE)),"")</f>
        <v/>
      </c>
      <c r="AS9" s="17" t="str">
        <f>IFERROR(AND(OR(AS1:AS8,$BK9)=TRUE,IF(SEARCH(AS$1,$H9)&gt;0,TRUE,FALSE)),"")</f>
        <v/>
      </c>
      <c r="AT9" s="17" t="str">
        <f>IFERROR(AND(OR(AT1:AW8,$BK9)=TRUE,IF(SEARCH(AT$1,$H9)&gt;0,TRUE,FALSE)),"")</f>
        <v/>
      </c>
      <c r="AU9" s="17" t="str">
        <f>IFERROR(AND(OR(AU1:AW8,$BK9)=TRUE,IF(SEARCH(AU$1,$H9)&gt;0,TRUE,FALSE)),"")</f>
        <v/>
      </c>
      <c r="AV9" s="17" t="str">
        <f>IFERROR(AND(OR(AV1:AW8,$BK9)=TRUE,IF(SEARCH(AV$1,$H9)&gt;0,TRUE,FALSE)),"")</f>
        <v/>
      </c>
      <c r="AW9" s="17" t="str">
        <f>IFERROR(AND(OR(AW1:AW8,$BK9)=TRUE,IF(SEARCH(AW$1,$H9)&gt;0,TRUE,FALSE)),"")</f>
        <v/>
      </c>
      <c r="AX9" s="17" t="str">
        <f>IFERROR(AND(OR(AX1:AY8,$BK9)=TRUE,IF(SEARCH(AX$1,$H9)&gt;0,TRUE,FALSE)),"")</f>
        <v/>
      </c>
      <c r="AY9" s="17" t="str">
        <f>IFERROR(AND(OR(AY1:AY8,$BK9)=TRUE,IF(SEARCH(AY$1,$H9)&gt;0,TRUE,FALSE)),"")</f>
        <v/>
      </c>
      <c r="AZ9" s="17" t="str">
        <f>IFERROR(AND(OR(AZ1:BI8,$BK9)=TRUE,IF(SEARCH(AZ$1,$H9)&gt;0,TRUE,FALSE)),"")</f>
        <v/>
      </c>
      <c r="BA9" s="17" t="str">
        <f>IFERROR(AND(OR(BA1:BI8,$BK9)=TRUE,IF(SEARCH(BA$1,$H9)&gt;0,TRUE,FALSE)),"")</f>
        <v/>
      </c>
      <c r="BB9" s="17" t="str">
        <f>IFERROR(AND(OR(BB1:BI8,$BK9)=TRUE,IF(SEARCH(BB$1,$H9)&gt;0,TRUE,FALSE)),"")</f>
        <v/>
      </c>
      <c r="BC9" s="17" t="str">
        <f>IFERROR(AND(OR(BC1:BI8,$BK9)=TRUE,IF(SEARCH(BC$1,$H9)&gt;0,TRUE,FALSE)),"")</f>
        <v/>
      </c>
      <c r="BD9" s="17" t="str">
        <f>IFERROR(AND(OR(BD1:BI8,$BK9)=TRUE,IF(SEARCH(BD$1,$H9)&gt;0,TRUE,FALSE)),"")</f>
        <v/>
      </c>
      <c r="BE9" s="17" t="str">
        <f>IFERROR(AND(OR(BE1:BI8,$BK9)=TRUE,IF(SEARCH(BE$1,$H9)&gt;0,TRUE,FALSE)),"")</f>
        <v/>
      </c>
      <c r="BF9" s="17" t="str">
        <f>IFERROR(AND(OR(BF1:BI8,$BK9)=TRUE,IF(SEARCH(BF$1,$H9)&gt;0,TRUE,FALSE)),"")</f>
        <v/>
      </c>
      <c r="BG9" s="17" t="str">
        <f>IFERROR(AND(OR(BG1:BI8,$BK9)=TRUE,IF(SEARCH(BG$1,$H9)&gt;0,TRUE,FALSE)),"")</f>
        <v/>
      </c>
      <c r="BH9" s="17" t="str">
        <f>IFERROR(AND(OR(BH1:BI8,$BK9)=TRUE,IF(SEARCH(BH$1,$H9)&gt;0,TRUE,FALSE)),"")</f>
        <v/>
      </c>
      <c r="BI9" s="17" t="str">
        <f>IFERROR(AND(OR(BI1:BI8,$BK9)=TRUE,IF(SEARCH(BI$1,$H9)&gt;0,TRUE,FALSE)),"")</f>
        <v/>
      </c>
      <c r="BJ9" s="17" t="b">
        <f t="shared" si="1"/>
        <v>0</v>
      </c>
      <c r="BK9" s="17" t="b">
        <f t="shared" si="2"/>
        <v>0</v>
      </c>
      <c r="BL9" s="17" t="b">
        <f t="shared" si="3"/>
        <v>0</v>
      </c>
      <c r="BM9" s="17" t="b">
        <f>IF(G9&gt;'Overview (RESPONSES REQUIRED)'!$G$67,FALSE,TRUE)</f>
        <v>0</v>
      </c>
      <c r="BN9" s="17" t="b">
        <f t="shared" si="4"/>
        <v>0</v>
      </c>
      <c r="BO9" s="17" t="str">
        <f>IF(BO8="N", "N", IF(AND(BM9,BN9)=FALSE,"N",IF(BL9=TRUE,"Y",IF(I9=0,"E","N"))))</f>
        <v>N</v>
      </c>
    </row>
    <row r="10" spans="1:67" ht="15" x14ac:dyDescent="0.15">
      <c r="A10" s="17" t="s">
        <v>3020</v>
      </c>
      <c r="B10" s="17">
        <v>3</v>
      </c>
      <c r="C10" s="17" t="b">
        <f>IF(INDEX('Overview (RESPONSES REQUIRED)'!$D$67:$D$78, MATCH("n7", 'Overview (RESPONSES REQUIRED)'!$B$67:$B$78, 0)) = "Y", TRUE, FALSE)</f>
        <v>0</v>
      </c>
      <c r="D10" s="17" t="b">
        <f>IF(INDEX('Overview (RESPONSES REQUIRED)'!$D$67:$D$78, MATCH("n26", 'Overview (RESPONSES REQUIRED)'!$B$67:$B$78, 0)) = "Y", TRUE, FALSE)</f>
        <v>0</v>
      </c>
      <c r="E10" s="17" t="b">
        <f>IF(INDEX('Overview (RESPONSES REQUIRED)'!$D$67:$D$78, MATCH("n78", 'Overview (RESPONSES REQUIRED)'!$B$67:$B$78, 0)) = "Y", TRUE, FALSE)</f>
        <v>0</v>
      </c>
      <c r="F10" s="17" t="s">
        <v>6</v>
      </c>
      <c r="G10" s="17">
        <v>5</v>
      </c>
      <c r="H10" s="17" t="s">
        <v>3017</v>
      </c>
      <c r="I10" s="17" t="str">
        <f>IF('SA-FR1'!N13="Y", "Y", IF('SA-FR1'!N13="N", "N", 0))</f>
        <v>N</v>
      </c>
      <c r="J10" s="17" t="str">
        <f>IFERROR(AND(OR(J1:K9,$BK10)=TRUE,IF(SEARCH(J$1,$A10)&gt;0,TRUE,FALSE)),"")</f>
        <v/>
      </c>
      <c r="K10" s="17" t="str">
        <f>IFERROR(AND(OR(K1:K9,$BK10)=TRUE,IF(SEARCH(K$1,$A10)&gt;0,TRUE,FALSE)),"")</f>
        <v/>
      </c>
      <c r="L10" s="17" t="str">
        <f>IFERROR(AND(OR(L1:O9,$BK10)=TRUE,IF(SEARCH(L$1,$A10)&gt;0,TRUE,FALSE)),"")</f>
        <v/>
      </c>
      <c r="M10" s="17" t="str">
        <f>IFERROR(AND(OR(M1:O9,$BK10)=TRUE,IF(SEARCH(M$1,$A10)&gt;0,TRUE,FALSE)),"")</f>
        <v/>
      </c>
      <c r="N10" s="17" t="str">
        <f>IFERROR(AND(OR(N1:O9,$BK10)=TRUE,IF(SEARCH(N$1,$A10)&gt;0,TRUE,FALSE)),"")</f>
        <v/>
      </c>
      <c r="O10" s="17" t="str">
        <f>IFERROR(AND(OR(O1:O9,$BK10)=TRUE,IF(SEARCH(O$1,$A10)&gt;0,TRUE,FALSE)),"")</f>
        <v/>
      </c>
      <c r="P10" s="17" t="str">
        <f>IFERROR(AND(OR(P1:P9,$BK10)=TRUE,IF(SEARCH(P$1,$A10)&gt;0,TRUE,FALSE)),"")</f>
        <v/>
      </c>
      <c r="Q10" s="17" t="str">
        <f>IFERROR(AND(OR(Q1:T9,$BK10)=TRUE,IF(SEARCH(Q$1,$A10)&gt;0,TRUE,FALSE)),"")</f>
        <v/>
      </c>
      <c r="R10" s="17" t="str">
        <f>IFERROR(AND(OR(R1:T9,$BK10)=TRUE,IF(SEARCH(R$1,$A10)&gt;0,TRUE,FALSE)),"")</f>
        <v/>
      </c>
      <c r="S10" s="17" t="b">
        <f>IFERROR(AND(OR(S1:T9,$BK10)=TRUE,IF(SEARCH(S$1,$A10)&gt;0,TRUE,FALSE)),"")</f>
        <v>0</v>
      </c>
      <c r="T10" s="17" t="str">
        <f>IFERROR(AND(OR(T1:T9,$BK10)=TRUE,IF(SEARCH(T$1,$A10)&gt;0,TRUE,FALSE)),"")</f>
        <v/>
      </c>
      <c r="U10" s="17" t="b">
        <f>IFERROR(AND(OR(U1:V9,$BK10)=TRUE,IF(SEARCH(U$1,$A10)&gt;0,TRUE,FALSE)),"")</f>
        <v>0</v>
      </c>
      <c r="V10" s="17" t="str">
        <f>IFERROR(AND(OR(V1:V9,$BK10)=TRUE,IF(SEARCH(V$1,$A10)&gt;0,TRUE,FALSE)),"")</f>
        <v/>
      </c>
      <c r="W10" s="17" t="str">
        <f>IFERROR(AND(OR(W1:W9,$BK10)=TRUE,IF(SEARCH(W$1,$A10)&gt;0,TRUE,FALSE)),"")</f>
        <v/>
      </c>
      <c r="X10" s="17" t="str">
        <f>IFERROR(AND(OR(X1:AA9,$BK10)=TRUE,IF(SEARCH(X$1,$A10)&gt;0,TRUE,FALSE)),"")</f>
        <v/>
      </c>
      <c r="Y10" s="17" t="str">
        <f>IFERROR(AND(OR(Y1:AA9,$BK10)=TRUE,IF(SEARCH(Y$1,$A10)&gt;0,TRUE,FALSE)),"")</f>
        <v/>
      </c>
      <c r="Z10" s="17" t="b">
        <f>IFERROR(AND(OR(Z1:AA9,$BK10)=TRUE,IF(SEARCH(Z$1,$A10)&gt;0,TRUE,FALSE)),"")</f>
        <v>0</v>
      </c>
      <c r="AA10" s="17" t="str">
        <f>IFERROR(AND(OR(AA1:AA9,$BK10)=TRUE,IF(SEARCH(AA$1,$A10)&gt;0,TRUE,FALSE)),"")</f>
        <v/>
      </c>
      <c r="AB10" s="17">
        <f t="shared" si="0"/>
        <v>0</v>
      </c>
      <c r="AC10" s="17" t="str">
        <f>IFERROR(AND(OR(AC1:AE9,$BK10)=TRUE,IF(SEARCH(AC$1,$H10)&gt;0,TRUE,FALSE)),"")</f>
        <v/>
      </c>
      <c r="AD10" s="17" t="str">
        <f>IFERROR(AND(OR(AD1:AE9,$BK10)=TRUE,IF(SEARCH(AD$1,$H10)&gt;0,TRUE,FALSE)),"")</f>
        <v/>
      </c>
      <c r="AE10" s="17" t="str">
        <f>IFERROR(AND(OR(AE1:AE9,$BK10)=TRUE,IF(SEARCH(AE$1,$H10)&gt;0,TRUE,FALSE)),"")</f>
        <v/>
      </c>
      <c r="AF10" s="17" t="str">
        <f>IFERROR(AND(OR(AF1:AK9,$BK10)=TRUE,IF(SEARCH(AF$1,$H10)&gt;0,TRUE,FALSE)),"")</f>
        <v/>
      </c>
      <c r="AG10" s="17" t="str">
        <f>IFERROR(AND(OR(AG1:AK9,$BK10)=TRUE,IF(SEARCH(AG$1,$H10)&gt;0,TRUE,FALSE)),"")</f>
        <v/>
      </c>
      <c r="AH10" s="17" t="str">
        <f>IFERROR(AND(OR(AH1:AK9,$BK10)=TRUE,IF(SEARCH(AH$1,$H10)&gt;0,TRUE,FALSE)),"")</f>
        <v/>
      </c>
      <c r="AI10" s="17" t="str">
        <f>IFERROR(AND(OR(AI1:AK9,$BK10)=TRUE,IF(SEARCH(AI$1,$H10)&gt;0,TRUE,FALSE)),"")</f>
        <v/>
      </c>
      <c r="AJ10" s="17" t="str">
        <f>IFERROR(AND(OR(AJ1:AK9,$BK10)=TRUE,IF(SEARCH(AJ$1,$H10)&gt;0,TRUE,FALSE)),"")</f>
        <v/>
      </c>
      <c r="AK10" s="17" t="str">
        <f>IFERROR(AND(OR(AK1:AK9,$BK10)=TRUE,IF(SEARCH(AK$1,$H10)&gt;0,TRUE,FALSE)),"")</f>
        <v/>
      </c>
      <c r="AL10" s="17" t="str">
        <f>IFERROR(AND(OR(AL1:AM9,$BK10)=TRUE,IF(SEARCH(AL$1,$H10)&gt;0,TRUE,FALSE)),"")</f>
        <v/>
      </c>
      <c r="AM10" s="17" t="str">
        <f>IFERROR(AND(OR(AM1:AM9,$BK10)=TRUE,IF(SEARCH(AM$1,$H10)&gt;0,TRUE,FALSE)),"")</f>
        <v/>
      </c>
      <c r="AN10" s="17" t="str">
        <f>IFERROR(AND(OR(AN1:AS9,$BK10)=TRUE,IF(SEARCH(AN$1,$H10)&gt;0,TRUE,FALSE)),"")</f>
        <v/>
      </c>
      <c r="AO10" s="17" t="str">
        <f>IFERROR(AND(OR(AO1:AS9,$BK10)=TRUE,IF(SEARCH(AO$1,$H10)&gt;0,TRUE,FALSE)),"")</f>
        <v/>
      </c>
      <c r="AP10" s="17" t="str">
        <f>IFERROR(AND(OR(AP1:AS9,$BK10)=TRUE,IF(SEARCH(AP$1,$H10)&gt;0,TRUE,FALSE)),"")</f>
        <v/>
      </c>
      <c r="AQ10" s="17" t="str">
        <f>IFERROR(AND(OR(AQ1:AS9,$BK10)=TRUE,IF(SEARCH(AQ$1,$H10)&gt;0,TRUE,FALSE)),"")</f>
        <v/>
      </c>
      <c r="AR10" s="17" t="str">
        <f>IFERROR(AND(OR(AR1:AS9,$BK10)=TRUE,IF(SEARCH(AR$1,$H10)&gt;0,TRUE,FALSE)),"")</f>
        <v/>
      </c>
      <c r="AS10" s="17" t="str">
        <f>IFERROR(AND(OR(AS1:AS9,$BK10)=TRUE,IF(SEARCH(AS$1,$H10)&gt;0,TRUE,FALSE)),"")</f>
        <v/>
      </c>
      <c r="AT10" s="17" t="str">
        <f>IFERROR(AND(OR(AT1:AW9,$BK10)=TRUE,IF(SEARCH(AT$1,$H10)&gt;0,TRUE,FALSE)),"")</f>
        <v/>
      </c>
      <c r="AU10" s="17" t="str">
        <f>IFERROR(AND(OR(AU1:AW9,$BK10)=TRUE,IF(SEARCH(AU$1,$H10)&gt;0,TRUE,FALSE)),"")</f>
        <v/>
      </c>
      <c r="AV10" s="17" t="str">
        <f>IFERROR(AND(OR(AV1:AW9,$BK10)=TRUE,IF(SEARCH(AV$1,$H10)&gt;0,TRUE,FALSE)),"")</f>
        <v/>
      </c>
      <c r="AW10" s="17" t="str">
        <f>IFERROR(AND(OR(AW1:AW9,$BK10)=TRUE,IF(SEARCH(AW$1,$H10)&gt;0,TRUE,FALSE)),"")</f>
        <v/>
      </c>
      <c r="AX10" s="17" t="str">
        <f>IFERROR(AND(OR(AX1:AY9,$BK10)=TRUE,IF(SEARCH(AX$1,$H10)&gt;0,TRUE,FALSE)),"")</f>
        <v/>
      </c>
      <c r="AY10" s="17" t="str">
        <f>IFERROR(AND(OR(AY1:AY9,$BK10)=TRUE,IF(SEARCH(AY$1,$H10)&gt;0,TRUE,FALSE)),"")</f>
        <v/>
      </c>
      <c r="AZ10" s="17" t="str">
        <f>IFERROR(AND(OR(AZ1:BI9,$BK10)=TRUE,IF(SEARCH(AZ$1,$H10)&gt;0,TRUE,FALSE)),"")</f>
        <v/>
      </c>
      <c r="BA10" s="17" t="str">
        <f>IFERROR(AND(OR(BA1:BI9,$BK10)=TRUE,IF(SEARCH(BA$1,$H10)&gt;0,TRUE,FALSE)),"")</f>
        <v/>
      </c>
      <c r="BB10" s="17" t="str">
        <f>IFERROR(AND(OR(BB1:BI9,$BK10)=TRUE,IF(SEARCH(BB$1,$H10)&gt;0,TRUE,FALSE)),"")</f>
        <v/>
      </c>
      <c r="BC10" s="17" t="str">
        <f>IFERROR(AND(OR(BC1:BI9,$BK10)=TRUE,IF(SEARCH(BC$1,$H10)&gt;0,TRUE,FALSE)),"")</f>
        <v/>
      </c>
      <c r="BD10" s="17" t="str">
        <f>IFERROR(AND(OR(BD1:BI9,$BK10)=TRUE,IF(SEARCH(BD$1,$H10)&gt;0,TRUE,FALSE)),"")</f>
        <v/>
      </c>
      <c r="BE10" s="17" t="str">
        <f>IFERROR(AND(OR(BE1:BI9,$BK10)=TRUE,IF(SEARCH(BE$1,$H10)&gt;0,TRUE,FALSE)),"")</f>
        <v/>
      </c>
      <c r="BF10" s="17" t="str">
        <f>IFERROR(AND(OR(BF1:BI9,$BK10)=TRUE,IF(SEARCH(BF$1,$H10)&gt;0,TRUE,FALSE)),"")</f>
        <v/>
      </c>
      <c r="BG10" s="17" t="str">
        <f>IFERROR(AND(OR(BG1:BI9,$BK10)=TRUE,IF(SEARCH(BG$1,$H10)&gt;0,TRUE,FALSE)),"")</f>
        <v/>
      </c>
      <c r="BH10" s="17" t="str">
        <f>IFERROR(AND(OR(BH1:BI9,$BK10)=TRUE,IF(SEARCH(BH$1,$H10)&gt;0,TRUE,FALSE)),"")</f>
        <v/>
      </c>
      <c r="BI10" s="17" t="str">
        <f>IFERROR(AND(OR(BI1:BI9,$BK10)=TRUE,IF(SEARCH(BI$1,$H10)&gt;0,TRUE,FALSE)),"")</f>
        <v/>
      </c>
      <c r="BJ10" s="17" t="b">
        <f t="shared" si="1"/>
        <v>0</v>
      </c>
      <c r="BK10" s="17" t="b">
        <f t="shared" si="2"/>
        <v>0</v>
      </c>
      <c r="BL10" s="17" t="b">
        <f t="shared" si="3"/>
        <v>0</v>
      </c>
      <c r="BM10" s="17" t="b">
        <f>IF(G10&gt;'Overview (RESPONSES REQUIRED)'!$G$67,FALSE,TRUE)</f>
        <v>0</v>
      </c>
      <c r="BN10" s="17" t="b">
        <f t="shared" si="4"/>
        <v>0</v>
      </c>
      <c r="BO10" s="17" t="str">
        <f>IF(BO8="N", "N", IF(AND(BM10,BN10)=FALSE,"N",IF(BL10=TRUE,"Y",IF(I10=0,"E","N"))))</f>
        <v>N</v>
      </c>
    </row>
    <row r="11" spans="1:67" ht="15" x14ac:dyDescent="0.15">
      <c r="A11" s="17" t="s">
        <v>3020</v>
      </c>
      <c r="B11" s="17">
        <v>3</v>
      </c>
      <c r="C11" s="17" t="b">
        <f>IF(INDEX('Overview (RESPONSES REQUIRED)'!$D$67:$D$78, MATCH("n7", 'Overview (RESPONSES REQUIRED)'!$B$67:$B$78, 0)) = "Y", TRUE, FALSE)</f>
        <v>0</v>
      </c>
      <c r="D11" s="17" t="b">
        <f>IF(INDEX('Overview (RESPONSES REQUIRED)'!$D$67:$D$78, MATCH("n26", 'Overview (RESPONSES REQUIRED)'!$B$67:$B$78, 0)) = "Y", TRUE, FALSE)</f>
        <v>0</v>
      </c>
      <c r="E11" s="17" t="b">
        <f>IF(INDEX('Overview (RESPONSES REQUIRED)'!$D$67:$D$78, MATCH("n78", 'Overview (RESPONSES REQUIRED)'!$B$67:$B$78, 0)) = "Y", TRUE, FALSE)</f>
        <v>0</v>
      </c>
      <c r="F11" s="17" t="s">
        <v>6</v>
      </c>
      <c r="G11" s="17">
        <v>5</v>
      </c>
      <c r="H11" s="17" t="s">
        <v>3018</v>
      </c>
      <c r="I11" s="17" t="str">
        <f>IF('SA-FR1'!N14="Y", "Y", IF('SA-FR1'!N14="N", "N", 0))</f>
        <v>N</v>
      </c>
      <c r="J11" s="17" t="str">
        <f>IFERROR(AND(OR(J1:K10,$BK11)=TRUE,IF(SEARCH(J$1,$A11)&gt;0,TRUE,FALSE)),"")</f>
        <v/>
      </c>
      <c r="K11" s="17" t="str">
        <f>IFERROR(AND(OR(K1:K10,$BK11)=TRUE,IF(SEARCH(K$1,$A11)&gt;0,TRUE,FALSE)),"")</f>
        <v/>
      </c>
      <c r="L11" s="17" t="str">
        <f>IFERROR(AND(OR(L1:O10,$BK11)=TRUE,IF(SEARCH(L$1,$A11)&gt;0,TRUE,FALSE)),"")</f>
        <v/>
      </c>
      <c r="M11" s="17" t="str">
        <f>IFERROR(AND(OR(M1:O10,$BK11)=TRUE,IF(SEARCH(M$1,$A11)&gt;0,TRUE,FALSE)),"")</f>
        <v/>
      </c>
      <c r="N11" s="17" t="str">
        <f>IFERROR(AND(OR(N1:O10,$BK11)=TRUE,IF(SEARCH(N$1,$A11)&gt;0,TRUE,FALSE)),"")</f>
        <v/>
      </c>
      <c r="O11" s="17" t="str">
        <f>IFERROR(AND(OR(O1:O10,$BK11)=TRUE,IF(SEARCH(O$1,$A11)&gt;0,TRUE,FALSE)),"")</f>
        <v/>
      </c>
      <c r="P11" s="17" t="str">
        <f>IFERROR(AND(OR(P1:P10,$BK11)=TRUE,IF(SEARCH(P$1,$A11)&gt;0,TRUE,FALSE)),"")</f>
        <v/>
      </c>
      <c r="Q11" s="17" t="str">
        <f>IFERROR(AND(OR(Q1:T10,$BK11)=TRUE,IF(SEARCH(Q$1,$A11)&gt;0,TRUE,FALSE)),"")</f>
        <v/>
      </c>
      <c r="R11" s="17" t="str">
        <f>IFERROR(AND(OR(R1:T10,$BK11)=TRUE,IF(SEARCH(R$1,$A11)&gt;0,TRUE,FALSE)),"")</f>
        <v/>
      </c>
      <c r="S11" s="17" t="b">
        <f>IFERROR(AND(OR(S1:T10,$BK11)=TRUE,IF(SEARCH(S$1,$A11)&gt;0,TRUE,FALSE)),"")</f>
        <v>0</v>
      </c>
      <c r="T11" s="17" t="str">
        <f>IFERROR(AND(OR(T1:T10,$BK11)=TRUE,IF(SEARCH(T$1,$A11)&gt;0,TRUE,FALSE)),"")</f>
        <v/>
      </c>
      <c r="U11" s="17" t="b">
        <f>IFERROR(AND(OR(U1:V10,$BK11)=TRUE,IF(SEARCH(U$1,$A11)&gt;0,TRUE,FALSE)),"")</f>
        <v>0</v>
      </c>
      <c r="V11" s="17" t="str">
        <f>IFERROR(AND(OR(V1:V10,$BK11)=TRUE,IF(SEARCH(V$1,$A11)&gt;0,TRUE,FALSE)),"")</f>
        <v/>
      </c>
      <c r="W11" s="17" t="str">
        <f>IFERROR(AND(OR(W1:W10,$BK11)=TRUE,IF(SEARCH(W$1,$A11)&gt;0,TRUE,FALSE)),"")</f>
        <v/>
      </c>
      <c r="X11" s="17" t="str">
        <f>IFERROR(AND(OR(X1:AA10,$BK11)=TRUE,IF(SEARCH(X$1,$A11)&gt;0,TRUE,FALSE)),"")</f>
        <v/>
      </c>
      <c r="Y11" s="17" t="str">
        <f>IFERROR(AND(OR(Y1:AA10,$BK11)=TRUE,IF(SEARCH(Y$1,$A11)&gt;0,TRUE,FALSE)),"")</f>
        <v/>
      </c>
      <c r="Z11" s="17" t="b">
        <f>IFERROR(AND(OR(Z1:AA10,$BK11)=TRUE,IF(SEARCH(Z$1,$A11)&gt;0,TRUE,FALSE)),"")</f>
        <v>0</v>
      </c>
      <c r="AA11" s="17" t="str">
        <f>IFERROR(AND(OR(AA1:AA10,$BK11)=TRUE,IF(SEARCH(AA$1,$A11)&gt;0,TRUE,FALSE)),"")</f>
        <v/>
      </c>
      <c r="AB11" s="17">
        <f t="shared" si="0"/>
        <v>0</v>
      </c>
      <c r="AC11" s="17" t="str">
        <f>IFERROR(AND(OR(AC1:AE10,$BK11)=TRUE,IF(SEARCH(AC$1,$H11)&gt;0,TRUE,FALSE)),"")</f>
        <v/>
      </c>
      <c r="AD11" s="17" t="str">
        <f>IFERROR(AND(OR(AD1:AE10,$BK11)=TRUE,IF(SEARCH(AD$1,$H11)&gt;0,TRUE,FALSE)),"")</f>
        <v/>
      </c>
      <c r="AE11" s="17" t="str">
        <f>IFERROR(AND(OR(AE1:AE10,$BK11)=TRUE,IF(SEARCH(AE$1,$H11)&gt;0,TRUE,FALSE)),"")</f>
        <v/>
      </c>
      <c r="AF11" s="17" t="str">
        <f>IFERROR(AND(OR(AF1:AK10,$BK11)=TRUE,IF(SEARCH(AF$1,$H11)&gt;0,TRUE,FALSE)),"")</f>
        <v/>
      </c>
      <c r="AG11" s="17" t="str">
        <f>IFERROR(AND(OR(AG1:AK10,$BK11)=TRUE,IF(SEARCH(AG$1,$H11)&gt;0,TRUE,FALSE)),"")</f>
        <v/>
      </c>
      <c r="AH11" s="17" t="str">
        <f>IFERROR(AND(OR(AH1:AK10,$BK11)=TRUE,IF(SEARCH(AH$1,$H11)&gt;0,TRUE,FALSE)),"")</f>
        <v/>
      </c>
      <c r="AI11" s="17" t="str">
        <f>IFERROR(AND(OR(AI1:AK10,$BK11)=TRUE,IF(SEARCH(AI$1,$H11)&gt;0,TRUE,FALSE)),"")</f>
        <v/>
      </c>
      <c r="AJ11" s="17" t="str">
        <f>IFERROR(AND(OR(AJ1:AK10,$BK11)=TRUE,IF(SEARCH(AJ$1,$H11)&gt;0,TRUE,FALSE)),"")</f>
        <v/>
      </c>
      <c r="AK11" s="17" t="str">
        <f>IFERROR(AND(OR(AK1:AK10,$BK11)=TRUE,IF(SEARCH(AK$1,$H11)&gt;0,TRUE,FALSE)),"")</f>
        <v/>
      </c>
      <c r="AL11" s="17" t="str">
        <f>IFERROR(AND(OR(AL1:AM10,$BK11)=TRUE,IF(SEARCH(AL$1,$H11)&gt;0,TRUE,FALSE)),"")</f>
        <v/>
      </c>
      <c r="AM11" s="17" t="str">
        <f>IFERROR(AND(OR(AM1:AM10,$BK11)=TRUE,IF(SEARCH(AM$1,$H11)&gt;0,TRUE,FALSE)),"")</f>
        <v/>
      </c>
      <c r="AN11" s="17" t="str">
        <f>IFERROR(AND(OR(AN1:AS10,$BK11)=TRUE,IF(SEARCH(AN$1,$H11)&gt;0,TRUE,FALSE)),"")</f>
        <v/>
      </c>
      <c r="AO11" s="17" t="str">
        <f>IFERROR(AND(OR(AO1:AS10,$BK11)=TRUE,IF(SEARCH(AO$1,$H11)&gt;0,TRUE,FALSE)),"")</f>
        <v/>
      </c>
      <c r="AP11" s="17" t="str">
        <f>IFERROR(AND(OR(AP1:AS10,$BK11)=TRUE,IF(SEARCH(AP$1,$H11)&gt;0,TRUE,FALSE)),"")</f>
        <v/>
      </c>
      <c r="AQ11" s="17" t="str">
        <f>IFERROR(AND(OR(AQ1:AS10,$BK11)=TRUE,IF(SEARCH(AQ$1,$H11)&gt;0,TRUE,FALSE)),"")</f>
        <v/>
      </c>
      <c r="AR11" s="17" t="str">
        <f>IFERROR(AND(OR(AR1:AS10,$BK11)=TRUE,IF(SEARCH(AR$1,$H11)&gt;0,TRUE,FALSE)),"")</f>
        <v/>
      </c>
      <c r="AS11" s="17" t="str">
        <f>IFERROR(AND(OR(AS1:AS10,$BK11)=TRUE,IF(SEARCH(AS$1,$H11)&gt;0,TRUE,FALSE)),"")</f>
        <v/>
      </c>
      <c r="AT11" s="17" t="str">
        <f>IFERROR(AND(OR(AT1:AW10,$BK11)=TRUE,IF(SEARCH(AT$1,$H11)&gt;0,TRUE,FALSE)),"")</f>
        <v/>
      </c>
      <c r="AU11" s="17" t="str">
        <f>IFERROR(AND(OR(AU1:AW10,$BK11)=TRUE,IF(SEARCH(AU$1,$H11)&gt;0,TRUE,FALSE)),"")</f>
        <v/>
      </c>
      <c r="AV11" s="17" t="str">
        <f>IFERROR(AND(OR(AV1:AW10,$BK11)=TRUE,IF(SEARCH(AV$1,$H11)&gt;0,TRUE,FALSE)),"")</f>
        <v/>
      </c>
      <c r="AW11" s="17" t="str">
        <f>IFERROR(AND(OR(AW1:AW10,$BK11)=TRUE,IF(SEARCH(AW$1,$H11)&gt;0,TRUE,FALSE)),"")</f>
        <v/>
      </c>
      <c r="AX11" s="17" t="str">
        <f>IFERROR(AND(OR(AX1:AY10,$BK11)=TRUE,IF(SEARCH(AX$1,$H11)&gt;0,TRUE,FALSE)),"")</f>
        <v/>
      </c>
      <c r="AY11" s="17" t="str">
        <f>IFERROR(AND(OR(AY1:AY10,$BK11)=TRUE,IF(SEARCH(AY$1,$H11)&gt;0,TRUE,FALSE)),"")</f>
        <v/>
      </c>
      <c r="AZ11" s="17" t="str">
        <f>IFERROR(AND(OR(AZ1:BI10,$BK11)=TRUE,IF(SEARCH(AZ$1,$H11)&gt;0,TRUE,FALSE)),"")</f>
        <v/>
      </c>
      <c r="BA11" s="17" t="str">
        <f>IFERROR(AND(OR(BA1:BI10,$BK11)=TRUE,IF(SEARCH(BA$1,$H11)&gt;0,TRUE,FALSE)),"")</f>
        <v/>
      </c>
      <c r="BB11" s="17" t="str">
        <f>IFERROR(AND(OR(BB1:BI10,$BK11)=TRUE,IF(SEARCH(BB$1,$H11)&gt;0,TRUE,FALSE)),"")</f>
        <v/>
      </c>
      <c r="BC11" s="17" t="str">
        <f>IFERROR(AND(OR(BC1:BI10,$BK11)=TRUE,IF(SEARCH(BC$1,$H11)&gt;0,TRUE,FALSE)),"")</f>
        <v/>
      </c>
      <c r="BD11" s="17" t="str">
        <f>IFERROR(AND(OR(BD1:BI10,$BK11)=TRUE,IF(SEARCH(BD$1,$H11)&gt;0,TRUE,FALSE)),"")</f>
        <v/>
      </c>
      <c r="BE11" s="17" t="str">
        <f>IFERROR(AND(OR(BE1:BI10,$BK11)=TRUE,IF(SEARCH(BE$1,$H11)&gt;0,TRUE,FALSE)),"")</f>
        <v/>
      </c>
      <c r="BF11" s="17" t="str">
        <f>IFERROR(AND(OR(BF1:BI10,$BK11)=TRUE,IF(SEARCH(BF$1,$H11)&gt;0,TRUE,FALSE)),"")</f>
        <v/>
      </c>
      <c r="BG11" s="17" t="str">
        <f>IFERROR(AND(OR(BG1:BI10,$BK11)=TRUE,IF(SEARCH(BG$1,$H11)&gt;0,TRUE,FALSE)),"")</f>
        <v/>
      </c>
      <c r="BH11" s="17" t="str">
        <f>IFERROR(AND(OR(BH1:BI10,$BK11)=TRUE,IF(SEARCH(BH$1,$H11)&gt;0,TRUE,FALSE)),"")</f>
        <v/>
      </c>
      <c r="BI11" s="17" t="str">
        <f>IFERROR(AND(OR(BI1:BI10,$BK11)=TRUE,IF(SEARCH(BI$1,$H11)&gt;0,TRUE,FALSE)),"")</f>
        <v/>
      </c>
      <c r="BJ11" s="17" t="b">
        <f t="shared" si="1"/>
        <v>0</v>
      </c>
      <c r="BK11" s="17" t="b">
        <f t="shared" si="2"/>
        <v>0</v>
      </c>
      <c r="BL11" s="17" t="b">
        <f t="shared" si="3"/>
        <v>0</v>
      </c>
      <c r="BM11" s="17" t="b">
        <f>IF(G11&gt;'Overview (RESPONSES REQUIRED)'!$G$67,FALSE,TRUE)</f>
        <v>0</v>
      </c>
      <c r="BN11" s="17" t="b">
        <f t="shared" si="4"/>
        <v>0</v>
      </c>
      <c r="BO11" s="17" t="str">
        <f>IF(BO8="N", "N", IF(AND(BM11,BN11)=FALSE,"N",IF(BL11=TRUE,"Y",IF(I11=0,"E","N"))))</f>
        <v>N</v>
      </c>
    </row>
    <row r="12" spans="1:67" ht="27" x14ac:dyDescent="0.15">
      <c r="A12" s="17" t="s">
        <v>3020</v>
      </c>
      <c r="B12" s="17">
        <v>3</v>
      </c>
      <c r="C12" s="17" t="b">
        <f>IF(INDEX('Overview (RESPONSES REQUIRED)'!$D$67:$D$78, MATCH("n7", 'Overview (RESPONSES REQUIRED)'!$B$67:$B$78, 0)) = "Y", TRUE, FALSE)</f>
        <v>0</v>
      </c>
      <c r="D12" s="17" t="b">
        <f>IF(INDEX('Overview (RESPONSES REQUIRED)'!$D$67:$D$78, MATCH("n26", 'Overview (RESPONSES REQUIRED)'!$B$67:$B$78, 0)) = "Y", TRUE, FALSE)</f>
        <v>0</v>
      </c>
      <c r="E12" s="17" t="b">
        <f>IF(INDEX('Overview (RESPONSES REQUIRED)'!$D$67:$D$78, MATCH("n78", 'Overview (RESPONSES REQUIRED)'!$B$67:$B$78, 0)) = "Y", TRUE, FALSE)</f>
        <v>0</v>
      </c>
      <c r="F12" s="17" t="s">
        <v>6</v>
      </c>
      <c r="G12" s="17">
        <v>5</v>
      </c>
      <c r="H12" s="17" t="s">
        <v>3019</v>
      </c>
      <c r="I12" s="17" t="str">
        <f>IF('SA-FR1'!N15="Y", "Y", IF('SA-FR1'!N15="N", "N", 0))</f>
        <v>N</v>
      </c>
      <c r="J12" s="17" t="str">
        <f>IFERROR(AND(OR(J1:K11,$BK12)=TRUE,IF(SEARCH(J$1,$A12)&gt;0,TRUE,FALSE)),"")</f>
        <v/>
      </c>
      <c r="K12" s="17" t="str">
        <f>IFERROR(AND(OR(K1:K11,$BK12)=TRUE,IF(SEARCH(K$1,$A12)&gt;0,TRUE,FALSE)),"")</f>
        <v/>
      </c>
      <c r="L12" s="17" t="str">
        <f>IFERROR(AND(OR(L1:O11,$BK12)=TRUE,IF(SEARCH(L$1,$A12)&gt;0,TRUE,FALSE)),"")</f>
        <v/>
      </c>
      <c r="M12" s="17" t="str">
        <f>IFERROR(AND(OR(M1:O11,$BK12)=TRUE,IF(SEARCH(M$1,$A12)&gt;0,TRUE,FALSE)),"")</f>
        <v/>
      </c>
      <c r="N12" s="17" t="str">
        <f>IFERROR(AND(OR(N1:O11,$BK12)=TRUE,IF(SEARCH(N$1,$A12)&gt;0,TRUE,FALSE)),"")</f>
        <v/>
      </c>
      <c r="O12" s="17" t="str">
        <f>IFERROR(AND(OR(O1:O11,$BK12)=TRUE,IF(SEARCH(O$1,$A12)&gt;0,TRUE,FALSE)),"")</f>
        <v/>
      </c>
      <c r="P12" s="17" t="str">
        <f>IFERROR(AND(OR(P1:P11,$BK12)=TRUE,IF(SEARCH(P$1,$A12)&gt;0,TRUE,FALSE)),"")</f>
        <v/>
      </c>
      <c r="Q12" s="17" t="str">
        <f>IFERROR(AND(OR(Q1:T11,$BK12)=TRUE,IF(SEARCH(Q$1,$A12)&gt;0,TRUE,FALSE)),"")</f>
        <v/>
      </c>
      <c r="R12" s="17" t="str">
        <f>IFERROR(AND(OR(R1:T11,$BK12)=TRUE,IF(SEARCH(R$1,$A12)&gt;0,TRUE,FALSE)),"")</f>
        <v/>
      </c>
      <c r="S12" s="17" t="b">
        <f>IFERROR(AND(OR(S1:T11,$BK12)=TRUE,IF(SEARCH(S$1,$A12)&gt;0,TRUE,FALSE)),"")</f>
        <v>0</v>
      </c>
      <c r="T12" s="17" t="str">
        <f>IFERROR(AND(OR(T1:T11,$BK12)=TRUE,IF(SEARCH(T$1,$A12)&gt;0,TRUE,FALSE)),"")</f>
        <v/>
      </c>
      <c r="U12" s="17" t="b">
        <f>IFERROR(AND(OR(U1:V11,$BK12)=TRUE,IF(SEARCH(U$1,$A12)&gt;0,TRUE,FALSE)),"")</f>
        <v>0</v>
      </c>
      <c r="V12" s="17" t="str">
        <f>IFERROR(AND(OR(V1:V11,$BK12)=TRUE,IF(SEARCH(V$1,$A12)&gt;0,TRUE,FALSE)),"")</f>
        <v/>
      </c>
      <c r="W12" s="17" t="str">
        <f>IFERROR(AND(OR(W1:W11,$BK12)=TRUE,IF(SEARCH(W$1,$A12)&gt;0,TRUE,FALSE)),"")</f>
        <v/>
      </c>
      <c r="X12" s="17" t="str">
        <f>IFERROR(AND(OR(X1:AA11,$BK12)=TRUE,IF(SEARCH(X$1,$A12)&gt;0,TRUE,FALSE)),"")</f>
        <v/>
      </c>
      <c r="Y12" s="17" t="str">
        <f>IFERROR(AND(OR(Y1:AA11,$BK12)=TRUE,IF(SEARCH(Y$1,$A12)&gt;0,TRUE,FALSE)),"")</f>
        <v/>
      </c>
      <c r="Z12" s="17" t="b">
        <f>IFERROR(AND(OR(Z1:AA11,$BK12)=TRUE,IF(SEARCH(Z$1,$A12)&gt;0,TRUE,FALSE)),"")</f>
        <v>0</v>
      </c>
      <c r="AA12" s="17" t="str">
        <f>IFERROR(AND(OR(AA1:AA11,$BK12)=TRUE,IF(SEARCH(AA$1,$A12)&gt;0,TRUE,FALSE)),"")</f>
        <v/>
      </c>
      <c r="AB12" s="17">
        <f t="shared" si="0"/>
        <v>0</v>
      </c>
      <c r="AC12" s="17" t="str">
        <f>IFERROR(AND(OR(AC1:AE11,$BK12)=TRUE,IF(SEARCH(AC$1,$H12)&gt;0,TRUE,FALSE)),"")</f>
        <v/>
      </c>
      <c r="AD12" s="17" t="str">
        <f>IFERROR(AND(OR(AD1:AE11,$BK12)=TRUE,IF(SEARCH(AD$1,$H12)&gt;0,TRUE,FALSE)),"")</f>
        <v/>
      </c>
      <c r="AE12" s="17" t="str">
        <f>IFERROR(AND(OR(AE1:AE11,$BK12)=TRUE,IF(SEARCH(AE$1,$H12)&gt;0,TRUE,FALSE)),"")</f>
        <v/>
      </c>
      <c r="AF12" s="17" t="str">
        <f>IFERROR(AND(OR(AF1:AK11,$BK12)=TRUE,IF(SEARCH(AF$1,$H12)&gt;0,TRUE,FALSE)),"")</f>
        <v/>
      </c>
      <c r="AG12" s="17" t="str">
        <f>IFERROR(AND(OR(AG1:AK11,$BK12)=TRUE,IF(SEARCH(AG$1,$H12)&gt;0,TRUE,FALSE)),"")</f>
        <v/>
      </c>
      <c r="AH12" s="17" t="str">
        <f>IFERROR(AND(OR(AH1:AK11,$BK12)=TRUE,IF(SEARCH(AH$1,$H12)&gt;0,TRUE,FALSE)),"")</f>
        <v/>
      </c>
      <c r="AI12" s="17" t="str">
        <f>IFERROR(AND(OR(AI1:AK11,$BK12)=TRUE,IF(SEARCH(AI$1,$H12)&gt;0,TRUE,FALSE)),"")</f>
        <v/>
      </c>
      <c r="AJ12" s="17" t="str">
        <f>IFERROR(AND(OR(AJ1:AK11,$BK12)=TRUE,IF(SEARCH(AJ$1,$H12)&gt;0,TRUE,FALSE)),"")</f>
        <v/>
      </c>
      <c r="AK12" s="17" t="str">
        <f>IFERROR(AND(OR(AK1:AK11,$BK12)=TRUE,IF(SEARCH(AK$1,$H12)&gt;0,TRUE,FALSE)),"")</f>
        <v/>
      </c>
      <c r="AL12" s="17" t="str">
        <f>IFERROR(AND(OR(AL1:AM11,$BK12)=TRUE,IF(SEARCH(AL$1,$H12)&gt;0,TRUE,FALSE)),"")</f>
        <v/>
      </c>
      <c r="AM12" s="17" t="str">
        <f>IFERROR(AND(OR(AM1:AM11,$BK12)=TRUE,IF(SEARCH(AM$1,$H12)&gt;0,TRUE,FALSE)),"")</f>
        <v/>
      </c>
      <c r="AN12" s="17" t="str">
        <f>IFERROR(AND(OR(AN1:AS11,$BK12)=TRUE,IF(SEARCH(AN$1,$H12)&gt;0,TRUE,FALSE)),"")</f>
        <v/>
      </c>
      <c r="AO12" s="17" t="str">
        <f>IFERROR(AND(OR(AO1:AS11,$BK12)=TRUE,IF(SEARCH(AO$1,$H12)&gt;0,TRUE,FALSE)),"")</f>
        <v/>
      </c>
      <c r="AP12" s="17" t="str">
        <f>IFERROR(AND(OR(AP1:AS11,$BK12)=TRUE,IF(SEARCH(AP$1,$H12)&gt;0,TRUE,FALSE)),"")</f>
        <v/>
      </c>
      <c r="AQ12" s="17" t="str">
        <f>IFERROR(AND(OR(AQ1:AS11,$BK12)=TRUE,IF(SEARCH(AQ$1,$H12)&gt;0,TRUE,FALSE)),"")</f>
        <v/>
      </c>
      <c r="AR12" s="17" t="str">
        <f>IFERROR(AND(OR(AR1:AS11,$BK12)=TRUE,IF(SEARCH(AR$1,$H12)&gt;0,TRUE,FALSE)),"")</f>
        <v/>
      </c>
      <c r="AS12" s="17" t="str">
        <f>IFERROR(AND(OR(AS1:AS11,$BK12)=TRUE,IF(SEARCH(AS$1,$H12)&gt;0,TRUE,FALSE)),"")</f>
        <v/>
      </c>
      <c r="AT12" s="17" t="str">
        <f>IFERROR(AND(OR(AT1:AW11,$BK12)=TRUE,IF(SEARCH(AT$1,$H12)&gt;0,TRUE,FALSE)),"")</f>
        <v/>
      </c>
      <c r="AU12" s="17" t="str">
        <f>IFERROR(AND(OR(AU1:AW11,$BK12)=TRUE,IF(SEARCH(AU$1,$H12)&gt;0,TRUE,FALSE)),"")</f>
        <v/>
      </c>
      <c r="AV12" s="17" t="str">
        <f>IFERROR(AND(OR(AV1:AW11,$BK12)=TRUE,IF(SEARCH(AV$1,$H12)&gt;0,TRUE,FALSE)),"")</f>
        <v/>
      </c>
      <c r="AW12" s="17" t="str">
        <f>IFERROR(AND(OR(AW1:AW11,$BK12)=TRUE,IF(SEARCH(AW$1,$H12)&gt;0,TRUE,FALSE)),"")</f>
        <v/>
      </c>
      <c r="AX12" s="17" t="str">
        <f>IFERROR(AND(OR(AX1:AY11,$BK12)=TRUE,IF(SEARCH(AX$1,$H12)&gt;0,TRUE,FALSE)),"")</f>
        <v/>
      </c>
      <c r="AY12" s="17" t="str">
        <f>IFERROR(AND(OR(AY1:AY11,$BK12)=TRUE,IF(SEARCH(AY$1,$H12)&gt;0,TRUE,FALSE)),"")</f>
        <v/>
      </c>
      <c r="AZ12" s="17" t="str">
        <f>IFERROR(AND(OR(AZ1:BI11,$BK12)=TRUE,IF(SEARCH(AZ$1,$H12)&gt;0,TRUE,FALSE)),"")</f>
        <v/>
      </c>
      <c r="BA12" s="17" t="str">
        <f>IFERROR(AND(OR(BA1:BI11,$BK12)=TRUE,IF(SEARCH(BA$1,$H12)&gt;0,TRUE,FALSE)),"")</f>
        <v/>
      </c>
      <c r="BB12" s="17" t="str">
        <f>IFERROR(AND(OR(BB1:BI11,$BK12)=TRUE,IF(SEARCH(BB$1,$H12)&gt;0,TRUE,FALSE)),"")</f>
        <v/>
      </c>
      <c r="BC12" s="17" t="str">
        <f>IFERROR(AND(OR(BC1:BI11,$BK12)=TRUE,IF(SEARCH(BC$1,$H12)&gt;0,TRUE,FALSE)),"")</f>
        <v/>
      </c>
      <c r="BD12" s="17" t="str">
        <f>IFERROR(AND(OR(BD1:BI11,$BK12)=TRUE,IF(SEARCH(BD$1,$H12)&gt;0,TRUE,FALSE)),"")</f>
        <v/>
      </c>
      <c r="BE12" s="17" t="str">
        <f>IFERROR(AND(OR(BE1:BI11,$BK12)=TRUE,IF(SEARCH(BE$1,$H12)&gt;0,TRUE,FALSE)),"")</f>
        <v/>
      </c>
      <c r="BF12" s="17" t="str">
        <f>IFERROR(AND(OR(BF1:BI11,$BK12)=TRUE,IF(SEARCH(BF$1,$H12)&gt;0,TRUE,FALSE)),"")</f>
        <v/>
      </c>
      <c r="BG12" s="17" t="str">
        <f>IFERROR(AND(OR(BG1:BI11,$BK12)=TRUE,IF(SEARCH(BG$1,$H12)&gt;0,TRUE,FALSE)),"")</f>
        <v/>
      </c>
      <c r="BH12" s="17" t="str">
        <f>IFERROR(AND(OR(BH1:BI11,$BK12)=TRUE,IF(SEARCH(BH$1,$H12)&gt;0,TRUE,FALSE)),"")</f>
        <v/>
      </c>
      <c r="BI12" s="17" t="str">
        <f>IFERROR(AND(OR(BI1:BI11,$BK12)=TRUE,IF(SEARCH(BI$1,$H12)&gt;0,TRUE,FALSE)),"")</f>
        <v/>
      </c>
      <c r="BJ12" s="17" t="b">
        <f t="shared" si="1"/>
        <v>0</v>
      </c>
      <c r="BK12" s="17" t="b">
        <f t="shared" si="2"/>
        <v>0</v>
      </c>
      <c r="BL12" s="17" t="b">
        <f t="shared" si="3"/>
        <v>0</v>
      </c>
      <c r="BM12" s="17" t="b">
        <f>IF(G12&gt;'Overview (RESPONSES REQUIRED)'!$G$67,FALSE,TRUE)</f>
        <v>0</v>
      </c>
      <c r="BN12" s="17" t="b">
        <f t="shared" si="4"/>
        <v>0</v>
      </c>
      <c r="BO12" s="17" t="str">
        <f>IF(BO8="N", "N", IF(AND(BM12,BN12)=FALSE,"N",IF(BL12=TRUE,"Y",IF(I12=0,"E","N"))))</f>
        <v>N</v>
      </c>
    </row>
    <row r="13" spans="1:67" ht="15" x14ac:dyDescent="0.15">
      <c r="A13" s="17" t="s">
        <v>3021</v>
      </c>
      <c r="B13" s="17">
        <v>3</v>
      </c>
      <c r="C13" s="17" t="b">
        <f>IF(INDEX('Overview (RESPONSES REQUIRED)'!$D$67:$D$78, MATCH("n7", 'Overview (RESPONSES REQUIRED)'!$B$67:$B$78, 0)) = "Y", TRUE, FALSE)</f>
        <v>0</v>
      </c>
      <c r="D13" s="17" t="b">
        <f>IF(INDEX('Overview (RESPONSES REQUIRED)'!$D$67:$D$78, MATCH("n28", 'Overview (RESPONSES REQUIRED)'!$B$67:$B$78, 0)) = "Y", TRUE, FALSE)</f>
        <v>0</v>
      </c>
      <c r="E13" s="17" t="b">
        <f>IF(INDEX('Overview (RESPONSES REQUIRED)'!$D$67:$D$78, MATCH("N78", 'Overview (RESPONSES REQUIRED)'!$B$67:$B$78, 0)) = "Y", TRUE, FALSE)</f>
        <v>0</v>
      </c>
      <c r="F13" s="17" t="s">
        <v>6</v>
      </c>
      <c r="G13" s="17">
        <v>4</v>
      </c>
      <c r="H13" s="17" t="s">
        <v>3015</v>
      </c>
      <c r="I13" s="17" t="str">
        <f>IF('SA-FR1'!N16="Y", "Y", IF('SA-FR1'!N16="N", "N", 0))</f>
        <v>N</v>
      </c>
      <c r="J13" s="17" t="str">
        <f>IFERROR(AND(OR(J1:K12,$BK13)=TRUE,IF(SEARCH(J$1,$A13)&gt;0,TRUE,FALSE)),"")</f>
        <v/>
      </c>
      <c r="K13" s="17" t="str">
        <f>IFERROR(AND(OR(K1:K12,$BK13)=TRUE,IF(SEARCH(K$1,$A13)&gt;0,TRUE,FALSE)),"")</f>
        <v/>
      </c>
      <c r="L13" s="17" t="str">
        <f>IFERROR(AND(OR(L1:O12,$BK13)=TRUE,IF(SEARCH(L$1,$A13)&gt;0,TRUE,FALSE)),"")</f>
        <v/>
      </c>
      <c r="M13" s="17" t="str">
        <f>IFERROR(AND(OR(M1:O12,$BK13)=TRUE,IF(SEARCH(M$1,$A13)&gt;0,TRUE,FALSE)),"")</f>
        <v/>
      </c>
      <c r="N13" s="17" t="str">
        <f>IFERROR(AND(OR(N1:O12,$BK13)=TRUE,IF(SEARCH(N$1,$A13)&gt;0,TRUE,FALSE)),"")</f>
        <v/>
      </c>
      <c r="O13" s="17" t="str">
        <f>IFERROR(AND(OR(O1:O12,$BK13)=TRUE,IF(SEARCH(O$1,$A13)&gt;0,TRUE,FALSE)),"")</f>
        <v/>
      </c>
      <c r="P13" s="17" t="str">
        <f>IFERROR(AND(OR(P1:P12,$BK13)=TRUE,IF(SEARCH(P$1,$A13)&gt;0,TRUE,FALSE)),"")</f>
        <v/>
      </c>
      <c r="Q13" s="17" t="str">
        <f>IFERROR(AND(OR(Q1:T12,$BK13)=TRUE,IF(SEARCH(Q$1,$A13)&gt;0,TRUE,FALSE)),"")</f>
        <v/>
      </c>
      <c r="R13" s="17" t="str">
        <f>IFERROR(AND(OR(R1:T12,$BK13)=TRUE,IF(SEARCH(R$1,$A13)&gt;0,TRUE,FALSE)),"")</f>
        <v/>
      </c>
      <c r="S13" s="17" t="str">
        <f>IFERROR(AND(OR(S1:T12,$BK13)=TRUE,IF(SEARCH(S$1,$A13)&gt;0,TRUE,FALSE)),"")</f>
        <v/>
      </c>
      <c r="T13" s="17" t="b">
        <f>IFERROR(AND(OR(T1:T12,$BK13)=TRUE,IF(SEARCH(T$1,$A13)&gt;0,TRUE,FALSE)),"")</f>
        <v>0</v>
      </c>
      <c r="U13" s="17" t="str">
        <f>IFERROR(AND(OR(U1:V12,$BK13)=TRUE,IF(SEARCH(U$1,$A13)&gt;0,TRUE,FALSE)),"")</f>
        <v/>
      </c>
      <c r="V13" s="17" t="str">
        <f>IFERROR(AND(OR(V1:V12,$BK13)=TRUE,IF(SEARCH(V$1,$A13)&gt;0,TRUE,FALSE)),"")</f>
        <v/>
      </c>
      <c r="W13" s="17" t="b">
        <f>IFERROR(AND(OR(W1:W12,$BK13)=TRUE,IF(SEARCH(W$1,$A13)&gt;0,TRUE,FALSE)),"")</f>
        <v>0</v>
      </c>
      <c r="X13" s="17" t="b">
        <f>IFERROR(AND(OR(X1:AA12,$BK13)=TRUE,IF(SEARCH(X$1,$A13)&gt;0,TRUE,FALSE)),"")</f>
        <v>0</v>
      </c>
      <c r="Y13" s="17" t="str">
        <f>IFERROR(AND(OR(Y1:AA12,$BK13)=TRUE,IF(SEARCH(Y$1,$A13)&gt;0,TRUE,FALSE)),"")</f>
        <v/>
      </c>
      <c r="Z13" s="17" t="str">
        <f>IFERROR(AND(OR(Z1:AA12,$BK13)=TRUE,IF(SEARCH(Z$1,$A13)&gt;0,TRUE,FALSE)),"")</f>
        <v/>
      </c>
      <c r="AA13" s="17" t="str">
        <f>IFERROR(AND(OR(AA1:AA12,$BK13)=TRUE,IF(SEARCH(AA$1,$A13)&gt;0,TRUE,FALSE)),"")</f>
        <v/>
      </c>
      <c r="AB13" s="17">
        <f t="shared" si="0"/>
        <v>0</v>
      </c>
      <c r="AC13" s="17" t="str">
        <f>IFERROR(AND(OR(AC1:AE12,$BK13)=TRUE,IF(SEARCH(AC$1,$H13)&gt;0,TRUE,FALSE)),"")</f>
        <v/>
      </c>
      <c r="AD13" s="17" t="str">
        <f>IFERROR(AND(OR(AD1:AE12,$BK13)=TRUE,IF(SEARCH(AD$1,$H13)&gt;0,TRUE,FALSE)),"")</f>
        <v/>
      </c>
      <c r="AE13" s="17" t="str">
        <f>IFERROR(AND(OR(AE1:AE12,$BK13)=TRUE,IF(SEARCH(AE$1,$H13)&gt;0,TRUE,FALSE)),"")</f>
        <v/>
      </c>
      <c r="AF13" s="17" t="str">
        <f>IFERROR(AND(OR(AF1:AK12,$BK13)=TRUE,IF(SEARCH(AF$1,$H13)&gt;0,TRUE,FALSE)),"")</f>
        <v/>
      </c>
      <c r="AG13" s="17" t="str">
        <f>IFERROR(AND(OR(AG1:AK12,$BK13)=TRUE,IF(SEARCH(AG$1,$H13)&gt;0,TRUE,FALSE)),"")</f>
        <v/>
      </c>
      <c r="AH13" s="17" t="str">
        <f>IFERROR(AND(OR(AH1:AK12,$BK13)=TRUE,IF(SEARCH(AH$1,$H13)&gt;0,TRUE,FALSE)),"")</f>
        <v/>
      </c>
      <c r="AI13" s="17" t="str">
        <f>IFERROR(AND(OR(AI1:AK12,$BK13)=TRUE,IF(SEARCH(AI$1,$H13)&gt;0,TRUE,FALSE)),"")</f>
        <v/>
      </c>
      <c r="AJ13" s="17" t="str">
        <f>IFERROR(AND(OR(AJ1:AK12,$BK13)=TRUE,IF(SEARCH(AJ$1,$H13)&gt;0,TRUE,FALSE)),"")</f>
        <v/>
      </c>
      <c r="AK13" s="17" t="str">
        <f>IFERROR(AND(OR(AK1:AK12,$BK13)=TRUE,IF(SEARCH(AK$1,$H13)&gt;0,TRUE,FALSE)),"")</f>
        <v/>
      </c>
      <c r="AL13" s="17" t="str">
        <f>IFERROR(AND(OR(AL1:AM12,$BK13)=TRUE,IF(SEARCH(AL$1,$H13)&gt;0,TRUE,FALSE)),"")</f>
        <v/>
      </c>
      <c r="AM13" s="17" t="str">
        <f>IFERROR(AND(OR(AM1:AM12,$BK13)=TRUE,IF(SEARCH(AM$1,$H13)&gt;0,TRUE,FALSE)),"")</f>
        <v/>
      </c>
      <c r="AN13" s="17" t="str">
        <f>IFERROR(AND(OR(AN1:AS12,$BK13)=TRUE,IF(SEARCH(AN$1,$H13)&gt;0,TRUE,FALSE)),"")</f>
        <v/>
      </c>
      <c r="AO13" s="17" t="str">
        <f>IFERROR(AND(OR(AO1:AS12,$BK13)=TRUE,IF(SEARCH(AO$1,$H13)&gt;0,TRUE,FALSE)),"")</f>
        <v/>
      </c>
      <c r="AP13" s="17" t="str">
        <f>IFERROR(AND(OR(AP1:AS12,$BK13)=TRUE,IF(SEARCH(AP$1,$H13)&gt;0,TRUE,FALSE)),"")</f>
        <v/>
      </c>
      <c r="AQ13" s="17" t="str">
        <f>IFERROR(AND(OR(AQ1:AS12,$BK13)=TRUE,IF(SEARCH(AQ$1,$H13)&gt;0,TRUE,FALSE)),"")</f>
        <v/>
      </c>
      <c r="AR13" s="17" t="str">
        <f>IFERROR(AND(OR(AR1:AS12,$BK13)=TRUE,IF(SEARCH(AR$1,$H13)&gt;0,TRUE,FALSE)),"")</f>
        <v/>
      </c>
      <c r="AS13" s="17" t="str">
        <f>IFERROR(AND(OR(AS1:AS12,$BK13)=TRUE,IF(SEARCH(AS$1,$H13)&gt;0,TRUE,FALSE)),"")</f>
        <v/>
      </c>
      <c r="AT13" s="17" t="str">
        <f>IFERROR(AND(OR(AT1:AW12,$BK13)=TRUE,IF(SEARCH(AT$1,$H13)&gt;0,TRUE,FALSE)),"")</f>
        <v/>
      </c>
      <c r="AU13" s="17" t="str">
        <f>IFERROR(AND(OR(AU1:AW12,$BK13)=TRUE,IF(SEARCH(AU$1,$H13)&gt;0,TRUE,FALSE)),"")</f>
        <v/>
      </c>
      <c r="AV13" s="17" t="str">
        <f>IFERROR(AND(OR(AV1:AW12,$BK13)=TRUE,IF(SEARCH(AV$1,$H13)&gt;0,TRUE,FALSE)),"")</f>
        <v/>
      </c>
      <c r="AW13" s="17" t="str">
        <f>IFERROR(AND(OR(AW1:AW12,$BK13)=TRUE,IF(SEARCH(AW$1,$H13)&gt;0,TRUE,FALSE)),"")</f>
        <v/>
      </c>
      <c r="AX13" s="17" t="str">
        <f>IFERROR(AND(OR(AX1:AY12,$BK13)=TRUE,IF(SEARCH(AX$1,$H13)&gt;0,TRUE,FALSE)),"")</f>
        <v/>
      </c>
      <c r="AY13" s="17" t="str">
        <f>IFERROR(AND(OR(AY1:AY12,$BK13)=TRUE,IF(SEARCH(AY$1,$H13)&gt;0,TRUE,FALSE)),"")</f>
        <v/>
      </c>
      <c r="AZ13" s="17" t="str">
        <f>IFERROR(AND(OR(AZ1:BI12,$BK13)=TRUE,IF(SEARCH(AZ$1,$H13)&gt;0,TRUE,FALSE)),"")</f>
        <v/>
      </c>
      <c r="BA13" s="17" t="str">
        <f>IFERROR(AND(OR(BA1:BI12,$BK13)=TRUE,IF(SEARCH(BA$1,$H13)&gt;0,TRUE,FALSE)),"")</f>
        <v/>
      </c>
      <c r="BB13" s="17" t="str">
        <f>IFERROR(AND(OR(BB1:BI12,$BK13)=TRUE,IF(SEARCH(BB$1,$H13)&gt;0,TRUE,FALSE)),"")</f>
        <v/>
      </c>
      <c r="BC13" s="17" t="str">
        <f>IFERROR(AND(OR(BC1:BI12,$BK13)=TRUE,IF(SEARCH(BC$1,$H13)&gt;0,TRUE,FALSE)),"")</f>
        <v/>
      </c>
      <c r="BD13" s="17" t="str">
        <f>IFERROR(AND(OR(BD1:BI12,$BK13)=TRUE,IF(SEARCH(BD$1,$H13)&gt;0,TRUE,FALSE)),"")</f>
        <v/>
      </c>
      <c r="BE13" s="17" t="str">
        <f>IFERROR(AND(OR(BE1:BI12,$BK13)=TRUE,IF(SEARCH(BE$1,$H13)&gt;0,TRUE,FALSE)),"")</f>
        <v/>
      </c>
      <c r="BF13" s="17" t="str">
        <f>IFERROR(AND(OR(BF1:BI12,$BK13)=TRUE,IF(SEARCH(BF$1,$H13)&gt;0,TRUE,FALSE)),"")</f>
        <v/>
      </c>
      <c r="BG13" s="17" t="str">
        <f>IFERROR(AND(OR(BG1:BI12,$BK13)=TRUE,IF(SEARCH(BG$1,$H13)&gt;0,TRUE,FALSE)),"")</f>
        <v/>
      </c>
      <c r="BH13" s="17" t="str">
        <f>IFERROR(AND(OR(BH1:BI12,$BK13)=TRUE,IF(SEARCH(BH$1,$H13)&gt;0,TRUE,FALSE)),"")</f>
        <v/>
      </c>
      <c r="BI13" s="17" t="str">
        <f>IFERROR(AND(OR(BI1:BI12,$BK13)=TRUE,IF(SEARCH(BI$1,$H13)&gt;0,TRUE,FALSE)),"")</f>
        <v/>
      </c>
      <c r="BJ13" s="17" t="b">
        <f t="shared" si="1"/>
        <v>0</v>
      </c>
      <c r="BK13" s="17" t="b">
        <f t="shared" si="2"/>
        <v>0</v>
      </c>
      <c r="BL13" s="17" t="b">
        <f t="shared" si="3"/>
        <v>0</v>
      </c>
      <c r="BM13" s="17" t="b">
        <f>IF(G13&gt;'Overview (RESPONSES REQUIRED)'!$G$67,FALSE,TRUE)</f>
        <v>0</v>
      </c>
      <c r="BN13" s="17" t="b">
        <f t="shared" si="4"/>
        <v>0</v>
      </c>
      <c r="BO13" s="17" t="str">
        <f>IF(AND(BM13,BN13)=FALSE,"N",IF(BL13=TRUE,"Y",IF(I13=0,"E","N")))</f>
        <v>N</v>
      </c>
    </row>
    <row r="14" spans="1:67" ht="15" x14ac:dyDescent="0.15">
      <c r="A14" s="17" t="s">
        <v>3021</v>
      </c>
      <c r="B14" s="17">
        <v>3</v>
      </c>
      <c r="C14" s="17" t="b">
        <f>IF(INDEX('Overview (RESPONSES REQUIRED)'!$D$67:$D$78, MATCH("n7", 'Overview (RESPONSES REQUIRED)'!$B$67:$B$78, 0)) = "Y", TRUE, FALSE)</f>
        <v>0</v>
      </c>
      <c r="D14" s="17" t="b">
        <f>IF(INDEX('Overview (RESPONSES REQUIRED)'!$D$67:$D$78, MATCH("n28", 'Overview (RESPONSES REQUIRED)'!$B$67:$B$78, 0)) = "Y", TRUE, FALSE)</f>
        <v>0</v>
      </c>
      <c r="E14" s="17" t="b">
        <f>IF(INDEX('Overview (RESPONSES REQUIRED)'!$D$67:$D$78, MATCH("N78", 'Overview (RESPONSES REQUIRED)'!$B$67:$B$78, 0)) = "Y", TRUE, FALSE)</f>
        <v>0</v>
      </c>
      <c r="F14" s="17" t="s">
        <v>6</v>
      </c>
      <c r="G14" s="17">
        <v>4</v>
      </c>
      <c r="H14" s="17" t="s">
        <v>3016</v>
      </c>
      <c r="I14" s="17" t="str">
        <f>IF('SA-FR1'!N17="Y", "Y", IF('SA-FR1'!N17="N", "N", 0))</f>
        <v>N</v>
      </c>
      <c r="J14" s="17" t="str">
        <f>IFERROR(AND(OR(J1:K13,$BK14)=TRUE,IF(SEARCH(J$1,$A14)&gt;0,TRUE,FALSE)),"")</f>
        <v/>
      </c>
      <c r="K14" s="17" t="str">
        <f>IFERROR(AND(OR(K1:K13,$BK14)=TRUE,IF(SEARCH(K$1,$A14)&gt;0,TRUE,FALSE)),"")</f>
        <v/>
      </c>
      <c r="L14" s="17" t="str">
        <f>IFERROR(AND(OR(L1:O13,$BK14)=TRUE,IF(SEARCH(L$1,$A14)&gt;0,TRUE,FALSE)),"")</f>
        <v/>
      </c>
      <c r="M14" s="17" t="str">
        <f>IFERROR(AND(OR(M1:O13,$BK14)=TRUE,IF(SEARCH(M$1,$A14)&gt;0,TRUE,FALSE)),"")</f>
        <v/>
      </c>
      <c r="N14" s="17" t="str">
        <f>IFERROR(AND(OR(N1:O13,$BK14)=TRUE,IF(SEARCH(N$1,$A14)&gt;0,TRUE,FALSE)),"")</f>
        <v/>
      </c>
      <c r="O14" s="17" t="str">
        <f>IFERROR(AND(OR(O1:O13,$BK14)=TRUE,IF(SEARCH(O$1,$A14)&gt;0,TRUE,FALSE)),"")</f>
        <v/>
      </c>
      <c r="P14" s="17" t="str">
        <f>IFERROR(AND(OR(P1:P13,$BK14)=TRUE,IF(SEARCH(P$1,$A14)&gt;0,TRUE,FALSE)),"")</f>
        <v/>
      </c>
      <c r="Q14" s="17" t="str">
        <f>IFERROR(AND(OR(Q1:T13,$BK14)=TRUE,IF(SEARCH(Q$1,$A14)&gt;0,TRUE,FALSE)),"")</f>
        <v/>
      </c>
      <c r="R14" s="17" t="str">
        <f>IFERROR(AND(OR(R1:T13,$BK14)=TRUE,IF(SEARCH(R$1,$A14)&gt;0,TRUE,FALSE)),"")</f>
        <v/>
      </c>
      <c r="S14" s="17" t="str">
        <f>IFERROR(AND(OR(S1:T13,$BK14)=TRUE,IF(SEARCH(S$1,$A14)&gt;0,TRUE,FALSE)),"")</f>
        <v/>
      </c>
      <c r="T14" s="17" t="b">
        <f>IFERROR(AND(OR(T1:T13,$BK14)=TRUE,IF(SEARCH(T$1,$A14)&gt;0,TRUE,FALSE)),"")</f>
        <v>0</v>
      </c>
      <c r="U14" s="17" t="str">
        <f>IFERROR(AND(OR(U1:V13,$BK14)=TRUE,IF(SEARCH(U$1,$A14)&gt;0,TRUE,FALSE)),"")</f>
        <v/>
      </c>
      <c r="V14" s="17" t="str">
        <f>IFERROR(AND(OR(V1:V13,$BK14)=TRUE,IF(SEARCH(V$1,$A14)&gt;0,TRUE,FALSE)),"")</f>
        <v/>
      </c>
      <c r="W14" s="17" t="b">
        <f>IFERROR(AND(OR(W1:W13,$BK14)=TRUE,IF(SEARCH(W$1,$A14)&gt;0,TRUE,FALSE)),"")</f>
        <v>0</v>
      </c>
      <c r="X14" s="17" t="b">
        <f>IFERROR(AND(OR(X1:AA13,$BK14)=TRUE,IF(SEARCH(X$1,$A14)&gt;0,TRUE,FALSE)),"")</f>
        <v>0</v>
      </c>
      <c r="Y14" s="17" t="str">
        <f>IFERROR(AND(OR(Y1:AA13,$BK14)=TRUE,IF(SEARCH(Y$1,$A14)&gt;0,TRUE,FALSE)),"")</f>
        <v/>
      </c>
      <c r="Z14" s="17" t="str">
        <f>IFERROR(AND(OR(Z1:AA13,$BK14)=TRUE,IF(SEARCH(Z$1,$A14)&gt;0,TRUE,FALSE)),"")</f>
        <v/>
      </c>
      <c r="AA14" s="17" t="str">
        <f>IFERROR(AND(OR(AA1:AA13,$BK14)=TRUE,IF(SEARCH(AA$1,$A14)&gt;0,TRUE,FALSE)),"")</f>
        <v/>
      </c>
      <c r="AB14" s="17">
        <f t="shared" si="0"/>
        <v>0</v>
      </c>
      <c r="AC14" s="17" t="str">
        <f>IFERROR(AND(OR(AC1:AE13,$BK14)=TRUE,IF(SEARCH(AC$1,$H14)&gt;0,TRUE,FALSE)),"")</f>
        <v/>
      </c>
      <c r="AD14" s="17" t="str">
        <f>IFERROR(AND(OR(AD1:AE13,$BK14)=TRUE,IF(SEARCH(AD$1,$H14)&gt;0,TRUE,FALSE)),"")</f>
        <v/>
      </c>
      <c r="AE14" s="17" t="str">
        <f>IFERROR(AND(OR(AE1:AE13,$BK14)=TRUE,IF(SEARCH(AE$1,$H14)&gt;0,TRUE,FALSE)),"")</f>
        <v/>
      </c>
      <c r="AF14" s="17" t="str">
        <f>IFERROR(AND(OR(AF1:AK13,$BK14)=TRUE,IF(SEARCH(AF$1,$H14)&gt;0,TRUE,FALSE)),"")</f>
        <v/>
      </c>
      <c r="AG14" s="17" t="str">
        <f>IFERROR(AND(OR(AG1:AK13,$BK14)=TRUE,IF(SEARCH(AG$1,$H14)&gt;0,TRUE,FALSE)),"")</f>
        <v/>
      </c>
      <c r="AH14" s="17" t="str">
        <f>IFERROR(AND(OR(AH1:AK13,$BK14)=TRUE,IF(SEARCH(AH$1,$H14)&gt;0,TRUE,FALSE)),"")</f>
        <v/>
      </c>
      <c r="AI14" s="17" t="str">
        <f>IFERROR(AND(OR(AI1:AK13,$BK14)=TRUE,IF(SEARCH(AI$1,$H14)&gt;0,TRUE,FALSE)),"")</f>
        <v/>
      </c>
      <c r="AJ14" s="17" t="str">
        <f>IFERROR(AND(OR(AJ1:AK13,$BK14)=TRUE,IF(SEARCH(AJ$1,$H14)&gt;0,TRUE,FALSE)),"")</f>
        <v/>
      </c>
      <c r="AK14" s="17" t="str">
        <f>IFERROR(AND(OR(AK1:AK13,$BK14)=TRUE,IF(SEARCH(AK$1,$H14)&gt;0,TRUE,FALSE)),"")</f>
        <v/>
      </c>
      <c r="AL14" s="17" t="str">
        <f>IFERROR(AND(OR(AL1:AM13,$BK14)=TRUE,IF(SEARCH(AL$1,$H14)&gt;0,TRUE,FALSE)),"")</f>
        <v/>
      </c>
      <c r="AM14" s="17" t="str">
        <f>IFERROR(AND(OR(AM1:AM13,$BK14)=TRUE,IF(SEARCH(AM$1,$H14)&gt;0,TRUE,FALSE)),"")</f>
        <v/>
      </c>
      <c r="AN14" s="17" t="str">
        <f>IFERROR(AND(OR(AN1:AS13,$BK14)=TRUE,IF(SEARCH(AN$1,$H14)&gt;0,TRUE,FALSE)),"")</f>
        <v/>
      </c>
      <c r="AO14" s="17" t="str">
        <f>IFERROR(AND(OR(AO1:AS13,$BK14)=TRUE,IF(SEARCH(AO$1,$H14)&gt;0,TRUE,FALSE)),"")</f>
        <v/>
      </c>
      <c r="AP14" s="17" t="str">
        <f>IFERROR(AND(OR(AP1:AS13,$BK14)=TRUE,IF(SEARCH(AP$1,$H14)&gt;0,TRUE,FALSE)),"")</f>
        <v/>
      </c>
      <c r="AQ14" s="17" t="str">
        <f>IFERROR(AND(OR(AQ1:AS13,$BK14)=TRUE,IF(SEARCH(AQ$1,$H14)&gt;0,TRUE,FALSE)),"")</f>
        <v/>
      </c>
      <c r="AR14" s="17" t="str">
        <f>IFERROR(AND(OR(AR1:AS13,$BK14)=TRUE,IF(SEARCH(AR$1,$H14)&gt;0,TRUE,FALSE)),"")</f>
        <v/>
      </c>
      <c r="AS14" s="17" t="str">
        <f>IFERROR(AND(OR(AS1:AS13,$BK14)=TRUE,IF(SEARCH(AS$1,$H14)&gt;0,TRUE,FALSE)),"")</f>
        <v/>
      </c>
      <c r="AT14" s="17" t="str">
        <f>IFERROR(AND(OR(AT1:AW13,$BK14)=TRUE,IF(SEARCH(AT$1,$H14)&gt;0,TRUE,FALSE)),"")</f>
        <v/>
      </c>
      <c r="AU14" s="17" t="str">
        <f>IFERROR(AND(OR(AU1:AW13,$BK14)=TRUE,IF(SEARCH(AU$1,$H14)&gt;0,TRUE,FALSE)),"")</f>
        <v/>
      </c>
      <c r="AV14" s="17" t="str">
        <f>IFERROR(AND(OR(AV1:AW13,$BK14)=TRUE,IF(SEARCH(AV$1,$H14)&gt;0,TRUE,FALSE)),"")</f>
        <v/>
      </c>
      <c r="AW14" s="17" t="str">
        <f>IFERROR(AND(OR(AW1:AW13,$BK14)=TRUE,IF(SEARCH(AW$1,$H14)&gt;0,TRUE,FALSE)),"")</f>
        <v/>
      </c>
      <c r="AX14" s="17" t="str">
        <f>IFERROR(AND(OR(AX1:AY13,$BK14)=TRUE,IF(SEARCH(AX$1,$H14)&gt;0,TRUE,FALSE)),"")</f>
        <v/>
      </c>
      <c r="AY14" s="17" t="str">
        <f>IFERROR(AND(OR(AY1:AY13,$BK14)=TRUE,IF(SEARCH(AY$1,$H14)&gt;0,TRUE,FALSE)),"")</f>
        <v/>
      </c>
      <c r="AZ14" s="17" t="str">
        <f>IFERROR(AND(OR(AZ1:BI13,$BK14)=TRUE,IF(SEARCH(AZ$1,$H14)&gt;0,TRUE,FALSE)),"")</f>
        <v/>
      </c>
      <c r="BA14" s="17" t="str">
        <f>IFERROR(AND(OR(BA1:BI13,$BK14)=TRUE,IF(SEARCH(BA$1,$H14)&gt;0,TRUE,FALSE)),"")</f>
        <v/>
      </c>
      <c r="BB14" s="17" t="str">
        <f>IFERROR(AND(OR(BB1:BI13,$BK14)=TRUE,IF(SEARCH(BB$1,$H14)&gt;0,TRUE,FALSE)),"")</f>
        <v/>
      </c>
      <c r="BC14" s="17" t="str">
        <f>IFERROR(AND(OR(BC1:BI13,$BK14)=TRUE,IF(SEARCH(BC$1,$H14)&gt;0,TRUE,FALSE)),"")</f>
        <v/>
      </c>
      <c r="BD14" s="17" t="str">
        <f>IFERROR(AND(OR(BD1:BI13,$BK14)=TRUE,IF(SEARCH(BD$1,$H14)&gt;0,TRUE,FALSE)),"")</f>
        <v/>
      </c>
      <c r="BE14" s="17" t="str">
        <f>IFERROR(AND(OR(BE1:BI13,$BK14)=TRUE,IF(SEARCH(BE$1,$H14)&gt;0,TRUE,FALSE)),"")</f>
        <v/>
      </c>
      <c r="BF14" s="17" t="str">
        <f>IFERROR(AND(OR(BF1:BI13,$BK14)=TRUE,IF(SEARCH(BF$1,$H14)&gt;0,TRUE,FALSE)),"")</f>
        <v/>
      </c>
      <c r="BG14" s="17" t="str">
        <f>IFERROR(AND(OR(BG1:BI13,$BK14)=TRUE,IF(SEARCH(BG$1,$H14)&gt;0,TRUE,FALSE)),"")</f>
        <v/>
      </c>
      <c r="BH14" s="17" t="str">
        <f>IFERROR(AND(OR(BH1:BI13,$BK14)=TRUE,IF(SEARCH(BH$1,$H14)&gt;0,TRUE,FALSE)),"")</f>
        <v/>
      </c>
      <c r="BI14" s="17" t="str">
        <f>IFERROR(AND(OR(BI1:BI13,$BK14)=TRUE,IF(SEARCH(BI$1,$H14)&gt;0,TRUE,FALSE)),"")</f>
        <v/>
      </c>
      <c r="BJ14" s="17" t="b">
        <f t="shared" si="1"/>
        <v>0</v>
      </c>
      <c r="BK14" s="17" t="b">
        <f t="shared" si="2"/>
        <v>0</v>
      </c>
      <c r="BL14" s="17" t="b">
        <f t="shared" si="3"/>
        <v>0</v>
      </c>
      <c r="BM14" s="17" t="b">
        <f>IF(G14&gt;'Overview (RESPONSES REQUIRED)'!$G$67,FALSE,TRUE)</f>
        <v>0</v>
      </c>
      <c r="BN14" s="17" t="b">
        <f t="shared" si="4"/>
        <v>0</v>
      </c>
      <c r="BO14" s="17" t="str">
        <f>IF(BO13="N", "N", IF(AND(BM14,BN14)=FALSE,"N",IF(BL14=TRUE,"Y",IF(I14=0,"E","N"))))</f>
        <v>N</v>
      </c>
    </row>
    <row r="15" spans="1:67" ht="15" x14ac:dyDescent="0.15">
      <c r="A15" s="17" t="s">
        <v>3021</v>
      </c>
      <c r="B15" s="17">
        <v>3</v>
      </c>
      <c r="C15" s="17" t="b">
        <f>IF(INDEX('Overview (RESPONSES REQUIRED)'!$D$67:$D$78, MATCH("n7", 'Overview (RESPONSES REQUIRED)'!$B$67:$B$78, 0)) = "Y", TRUE, FALSE)</f>
        <v>0</v>
      </c>
      <c r="D15" s="17" t="b">
        <f>IF(INDEX('Overview (RESPONSES REQUIRED)'!$D$67:$D$78, MATCH("n28", 'Overview (RESPONSES REQUIRED)'!$B$67:$B$78, 0)) = "Y", TRUE, FALSE)</f>
        <v>0</v>
      </c>
      <c r="E15" s="17" t="b">
        <f>IF(INDEX('Overview (RESPONSES REQUIRED)'!$D$67:$D$78, MATCH("N78", 'Overview (RESPONSES REQUIRED)'!$B$67:$B$78, 0)) = "Y", TRUE, FALSE)</f>
        <v>0</v>
      </c>
      <c r="F15" s="17" t="s">
        <v>6</v>
      </c>
      <c r="G15" s="17">
        <v>4</v>
      </c>
      <c r="H15" s="17" t="s">
        <v>3017</v>
      </c>
      <c r="I15" s="17" t="str">
        <f>IF('SA-FR1'!N18="Y", "Y", IF('SA-FR1'!N18="N", "N", 0))</f>
        <v>N</v>
      </c>
      <c r="J15" s="17" t="str">
        <f>IFERROR(AND(OR(J1:K14,$BK15)=TRUE,IF(SEARCH(J$1,$A15)&gt;0,TRUE,FALSE)),"")</f>
        <v/>
      </c>
      <c r="K15" s="17" t="str">
        <f>IFERROR(AND(OR(K1:K14,$BK15)=TRUE,IF(SEARCH(K$1,$A15)&gt;0,TRUE,FALSE)),"")</f>
        <v/>
      </c>
      <c r="L15" s="17" t="str">
        <f>IFERROR(AND(OR(L1:O14,$BK15)=TRUE,IF(SEARCH(L$1,$A15)&gt;0,TRUE,FALSE)),"")</f>
        <v/>
      </c>
      <c r="M15" s="17" t="str">
        <f>IFERROR(AND(OR(M1:O14,$BK15)=TRUE,IF(SEARCH(M$1,$A15)&gt;0,TRUE,FALSE)),"")</f>
        <v/>
      </c>
      <c r="N15" s="17" t="str">
        <f>IFERROR(AND(OR(N1:O14,$BK15)=TRUE,IF(SEARCH(N$1,$A15)&gt;0,TRUE,FALSE)),"")</f>
        <v/>
      </c>
      <c r="O15" s="17" t="str">
        <f>IFERROR(AND(OR(O1:O14,$BK15)=TRUE,IF(SEARCH(O$1,$A15)&gt;0,TRUE,FALSE)),"")</f>
        <v/>
      </c>
      <c r="P15" s="17" t="str">
        <f>IFERROR(AND(OR(P1:P14,$BK15)=TRUE,IF(SEARCH(P$1,$A15)&gt;0,TRUE,FALSE)),"")</f>
        <v/>
      </c>
      <c r="Q15" s="17" t="str">
        <f>IFERROR(AND(OR(Q1:T14,$BK15)=TRUE,IF(SEARCH(Q$1,$A15)&gt;0,TRUE,FALSE)),"")</f>
        <v/>
      </c>
      <c r="R15" s="17" t="str">
        <f>IFERROR(AND(OR(R1:T14,$BK15)=TRUE,IF(SEARCH(R$1,$A15)&gt;0,TRUE,FALSE)),"")</f>
        <v/>
      </c>
      <c r="S15" s="17" t="str">
        <f>IFERROR(AND(OR(S1:T14,$BK15)=TRUE,IF(SEARCH(S$1,$A15)&gt;0,TRUE,FALSE)),"")</f>
        <v/>
      </c>
      <c r="T15" s="17" t="b">
        <f>IFERROR(AND(OR(T1:T14,$BK15)=TRUE,IF(SEARCH(T$1,$A15)&gt;0,TRUE,FALSE)),"")</f>
        <v>0</v>
      </c>
      <c r="U15" s="17" t="str">
        <f>IFERROR(AND(OR(U1:V14,$BK15)=TRUE,IF(SEARCH(U$1,$A15)&gt;0,TRUE,FALSE)),"")</f>
        <v/>
      </c>
      <c r="V15" s="17" t="str">
        <f>IFERROR(AND(OR(V1:V14,$BK15)=TRUE,IF(SEARCH(V$1,$A15)&gt;0,TRUE,FALSE)),"")</f>
        <v/>
      </c>
      <c r="W15" s="17" t="b">
        <f>IFERROR(AND(OR(W1:W14,$BK15)=TRUE,IF(SEARCH(W$1,$A15)&gt;0,TRUE,FALSE)),"")</f>
        <v>0</v>
      </c>
      <c r="X15" s="17" t="b">
        <f>IFERROR(AND(OR(X1:AA14,$BK15)=TRUE,IF(SEARCH(X$1,$A15)&gt;0,TRUE,FALSE)),"")</f>
        <v>0</v>
      </c>
      <c r="Y15" s="17" t="str">
        <f>IFERROR(AND(OR(Y1:AA14,$BK15)=TRUE,IF(SEARCH(Y$1,$A15)&gt;0,TRUE,FALSE)),"")</f>
        <v/>
      </c>
      <c r="Z15" s="17" t="str">
        <f>IFERROR(AND(OR(Z1:AA14,$BK15)=TRUE,IF(SEARCH(Z$1,$A15)&gt;0,TRUE,FALSE)),"")</f>
        <v/>
      </c>
      <c r="AA15" s="17" t="str">
        <f>IFERROR(AND(OR(AA1:AA14,$BK15)=TRUE,IF(SEARCH(AA$1,$A15)&gt;0,TRUE,FALSE)),"")</f>
        <v/>
      </c>
      <c r="AB15" s="17">
        <f t="shared" si="0"/>
        <v>0</v>
      </c>
      <c r="AC15" s="17" t="str">
        <f>IFERROR(AND(OR(AC1:AE14,$BK15)=TRUE,IF(SEARCH(AC$1,$H15)&gt;0,TRUE,FALSE)),"")</f>
        <v/>
      </c>
      <c r="AD15" s="17" t="str">
        <f>IFERROR(AND(OR(AD1:AE14,$BK15)=TRUE,IF(SEARCH(AD$1,$H15)&gt;0,TRUE,FALSE)),"")</f>
        <v/>
      </c>
      <c r="AE15" s="17" t="str">
        <f>IFERROR(AND(OR(AE1:AE14,$BK15)=TRUE,IF(SEARCH(AE$1,$H15)&gt;0,TRUE,FALSE)),"")</f>
        <v/>
      </c>
      <c r="AF15" s="17" t="str">
        <f>IFERROR(AND(OR(AF1:AK14,$BK15)=TRUE,IF(SEARCH(AF$1,$H15)&gt;0,TRUE,FALSE)),"")</f>
        <v/>
      </c>
      <c r="AG15" s="17" t="str">
        <f>IFERROR(AND(OR(AG1:AK14,$BK15)=TRUE,IF(SEARCH(AG$1,$H15)&gt;0,TRUE,FALSE)),"")</f>
        <v/>
      </c>
      <c r="AH15" s="17" t="str">
        <f>IFERROR(AND(OR(AH1:AK14,$BK15)=TRUE,IF(SEARCH(AH$1,$H15)&gt;0,TRUE,FALSE)),"")</f>
        <v/>
      </c>
      <c r="AI15" s="17" t="str">
        <f>IFERROR(AND(OR(AI1:AK14,$BK15)=TRUE,IF(SEARCH(AI$1,$H15)&gt;0,TRUE,FALSE)),"")</f>
        <v/>
      </c>
      <c r="AJ15" s="17" t="str">
        <f>IFERROR(AND(OR(AJ1:AK14,$BK15)=TRUE,IF(SEARCH(AJ$1,$H15)&gt;0,TRUE,FALSE)),"")</f>
        <v/>
      </c>
      <c r="AK15" s="17" t="str">
        <f>IFERROR(AND(OR(AK1:AK14,$BK15)=TRUE,IF(SEARCH(AK$1,$H15)&gt;0,TRUE,FALSE)),"")</f>
        <v/>
      </c>
      <c r="AL15" s="17" t="str">
        <f>IFERROR(AND(OR(AL1:AM14,$BK15)=TRUE,IF(SEARCH(AL$1,$H15)&gt;0,TRUE,FALSE)),"")</f>
        <v/>
      </c>
      <c r="AM15" s="17" t="str">
        <f>IFERROR(AND(OR(AM1:AM14,$BK15)=TRUE,IF(SEARCH(AM$1,$H15)&gt;0,TRUE,FALSE)),"")</f>
        <v/>
      </c>
      <c r="AN15" s="17" t="str">
        <f>IFERROR(AND(OR(AN1:AS14,$BK15)=TRUE,IF(SEARCH(AN$1,$H15)&gt;0,TRUE,FALSE)),"")</f>
        <v/>
      </c>
      <c r="AO15" s="17" t="str">
        <f>IFERROR(AND(OR(AO1:AS14,$BK15)=TRUE,IF(SEARCH(AO$1,$H15)&gt;0,TRUE,FALSE)),"")</f>
        <v/>
      </c>
      <c r="AP15" s="17" t="str">
        <f>IFERROR(AND(OR(AP1:AS14,$BK15)=TRUE,IF(SEARCH(AP$1,$H15)&gt;0,TRUE,FALSE)),"")</f>
        <v/>
      </c>
      <c r="AQ15" s="17" t="str">
        <f>IFERROR(AND(OR(AQ1:AS14,$BK15)=TRUE,IF(SEARCH(AQ$1,$H15)&gt;0,TRUE,FALSE)),"")</f>
        <v/>
      </c>
      <c r="AR15" s="17" t="str">
        <f>IFERROR(AND(OR(AR1:AS14,$BK15)=TRUE,IF(SEARCH(AR$1,$H15)&gt;0,TRUE,FALSE)),"")</f>
        <v/>
      </c>
      <c r="AS15" s="17" t="str">
        <f>IFERROR(AND(OR(AS1:AS14,$BK15)=TRUE,IF(SEARCH(AS$1,$H15)&gt;0,TRUE,FALSE)),"")</f>
        <v/>
      </c>
      <c r="AT15" s="17" t="str">
        <f>IFERROR(AND(OR(AT1:AW14,$BK15)=TRUE,IF(SEARCH(AT$1,$H15)&gt;0,TRUE,FALSE)),"")</f>
        <v/>
      </c>
      <c r="AU15" s="17" t="str">
        <f>IFERROR(AND(OR(AU1:AW14,$BK15)=TRUE,IF(SEARCH(AU$1,$H15)&gt;0,TRUE,FALSE)),"")</f>
        <v/>
      </c>
      <c r="AV15" s="17" t="str">
        <f>IFERROR(AND(OR(AV1:AW14,$BK15)=TRUE,IF(SEARCH(AV$1,$H15)&gt;0,TRUE,FALSE)),"")</f>
        <v/>
      </c>
      <c r="AW15" s="17" t="str">
        <f>IFERROR(AND(OR(AW1:AW14,$BK15)=TRUE,IF(SEARCH(AW$1,$H15)&gt;0,TRUE,FALSE)),"")</f>
        <v/>
      </c>
      <c r="AX15" s="17" t="str">
        <f>IFERROR(AND(OR(AX1:AY14,$BK15)=TRUE,IF(SEARCH(AX$1,$H15)&gt;0,TRUE,FALSE)),"")</f>
        <v/>
      </c>
      <c r="AY15" s="17" t="str">
        <f>IFERROR(AND(OR(AY1:AY14,$BK15)=TRUE,IF(SEARCH(AY$1,$H15)&gt;0,TRUE,FALSE)),"")</f>
        <v/>
      </c>
      <c r="AZ15" s="17" t="str">
        <f>IFERROR(AND(OR(AZ1:BI14,$BK15)=TRUE,IF(SEARCH(AZ$1,$H15)&gt;0,TRUE,FALSE)),"")</f>
        <v/>
      </c>
      <c r="BA15" s="17" t="str">
        <f>IFERROR(AND(OR(BA1:BI14,$BK15)=TRUE,IF(SEARCH(BA$1,$H15)&gt;0,TRUE,FALSE)),"")</f>
        <v/>
      </c>
      <c r="BB15" s="17" t="str">
        <f>IFERROR(AND(OR(BB1:BI14,$BK15)=TRUE,IF(SEARCH(BB$1,$H15)&gt;0,TRUE,FALSE)),"")</f>
        <v/>
      </c>
      <c r="BC15" s="17" t="str">
        <f>IFERROR(AND(OR(BC1:BI14,$BK15)=TRUE,IF(SEARCH(BC$1,$H15)&gt;0,TRUE,FALSE)),"")</f>
        <v/>
      </c>
      <c r="BD15" s="17" t="str">
        <f>IFERROR(AND(OR(BD1:BI14,$BK15)=TRUE,IF(SEARCH(BD$1,$H15)&gt;0,TRUE,FALSE)),"")</f>
        <v/>
      </c>
      <c r="BE15" s="17" t="str">
        <f>IFERROR(AND(OR(BE1:BI14,$BK15)=TRUE,IF(SEARCH(BE$1,$H15)&gt;0,TRUE,FALSE)),"")</f>
        <v/>
      </c>
      <c r="BF15" s="17" t="str">
        <f>IFERROR(AND(OR(BF1:BI14,$BK15)=TRUE,IF(SEARCH(BF$1,$H15)&gt;0,TRUE,FALSE)),"")</f>
        <v/>
      </c>
      <c r="BG15" s="17" t="str">
        <f>IFERROR(AND(OR(BG1:BI14,$BK15)=TRUE,IF(SEARCH(BG$1,$H15)&gt;0,TRUE,FALSE)),"")</f>
        <v/>
      </c>
      <c r="BH15" s="17" t="str">
        <f>IFERROR(AND(OR(BH1:BI14,$BK15)=TRUE,IF(SEARCH(BH$1,$H15)&gt;0,TRUE,FALSE)),"")</f>
        <v/>
      </c>
      <c r="BI15" s="17" t="str">
        <f>IFERROR(AND(OR(BI1:BI14,$BK15)=TRUE,IF(SEARCH(BI$1,$H15)&gt;0,TRUE,FALSE)),"")</f>
        <v/>
      </c>
      <c r="BJ15" s="17" t="b">
        <f t="shared" si="1"/>
        <v>0</v>
      </c>
      <c r="BK15" s="17" t="b">
        <f t="shared" si="2"/>
        <v>0</v>
      </c>
      <c r="BL15" s="17" t="b">
        <f t="shared" si="3"/>
        <v>0</v>
      </c>
      <c r="BM15" s="17" t="b">
        <f>IF(G15&gt;'Overview (RESPONSES REQUIRED)'!$G$67,FALSE,TRUE)</f>
        <v>0</v>
      </c>
      <c r="BN15" s="17" t="b">
        <f t="shared" si="4"/>
        <v>0</v>
      </c>
      <c r="BO15" s="17" t="str">
        <f>IF(BO13="N", "N", IF(AND(BM15,BN15)=FALSE,"N",IF(BL15=TRUE,"Y",IF(I15=0,"E","N"))))</f>
        <v>N</v>
      </c>
    </row>
    <row r="16" spans="1:67" ht="15" x14ac:dyDescent="0.15">
      <c r="A16" s="17" t="s">
        <v>3021</v>
      </c>
      <c r="B16" s="17">
        <v>3</v>
      </c>
      <c r="C16" s="17" t="b">
        <f>IF(INDEX('Overview (RESPONSES REQUIRED)'!$D$67:$D$78, MATCH("n7", 'Overview (RESPONSES REQUIRED)'!$B$67:$B$78, 0)) = "Y", TRUE, FALSE)</f>
        <v>0</v>
      </c>
      <c r="D16" s="17" t="b">
        <f>IF(INDEX('Overview (RESPONSES REQUIRED)'!$D$67:$D$78, MATCH("n28", 'Overview (RESPONSES REQUIRED)'!$B$67:$B$78, 0)) = "Y", TRUE, FALSE)</f>
        <v>0</v>
      </c>
      <c r="E16" s="17" t="b">
        <f>IF(INDEX('Overview (RESPONSES REQUIRED)'!$D$67:$D$78, MATCH("N78", 'Overview (RESPONSES REQUIRED)'!$B$67:$B$78, 0)) = "Y", TRUE, FALSE)</f>
        <v>0</v>
      </c>
      <c r="F16" s="17" t="s">
        <v>6</v>
      </c>
      <c r="G16" s="17">
        <v>4</v>
      </c>
      <c r="H16" s="17" t="s">
        <v>3022</v>
      </c>
      <c r="I16" s="17" t="str">
        <f>IF('SA-FR1'!N19="Y", "Y", IF('SA-FR1'!N19="N", "N", 0))</f>
        <v>N</v>
      </c>
      <c r="J16" s="17" t="str">
        <f>IFERROR(AND(OR(J1:K15,$BK16)=TRUE,IF(SEARCH(J$1,$A16)&gt;0,TRUE,FALSE)),"")</f>
        <v/>
      </c>
      <c r="K16" s="17" t="str">
        <f>IFERROR(AND(OR(K1:K15,$BK16)=TRUE,IF(SEARCH(K$1,$A16)&gt;0,TRUE,FALSE)),"")</f>
        <v/>
      </c>
      <c r="L16" s="17" t="str">
        <f>IFERROR(AND(OR(L1:O15,$BK16)=TRUE,IF(SEARCH(L$1,$A16)&gt;0,TRUE,FALSE)),"")</f>
        <v/>
      </c>
      <c r="M16" s="17" t="str">
        <f>IFERROR(AND(OR(M1:O15,$BK16)=TRUE,IF(SEARCH(M$1,$A16)&gt;0,TRUE,FALSE)),"")</f>
        <v/>
      </c>
      <c r="N16" s="17" t="str">
        <f>IFERROR(AND(OR(N1:O15,$BK16)=TRUE,IF(SEARCH(N$1,$A16)&gt;0,TRUE,FALSE)),"")</f>
        <v/>
      </c>
      <c r="O16" s="17" t="str">
        <f>IFERROR(AND(OR(O1:O15,$BK16)=TRUE,IF(SEARCH(O$1,$A16)&gt;0,TRUE,FALSE)),"")</f>
        <v/>
      </c>
      <c r="P16" s="17" t="str">
        <f>IFERROR(AND(OR(P1:P15,$BK16)=TRUE,IF(SEARCH(P$1,$A16)&gt;0,TRUE,FALSE)),"")</f>
        <v/>
      </c>
      <c r="Q16" s="17" t="str">
        <f>IFERROR(AND(OR(Q1:T15,$BK16)=TRUE,IF(SEARCH(Q$1,$A16)&gt;0,TRUE,FALSE)),"")</f>
        <v/>
      </c>
      <c r="R16" s="17" t="str">
        <f>IFERROR(AND(OR(R1:T15,$BK16)=TRUE,IF(SEARCH(R$1,$A16)&gt;0,TRUE,FALSE)),"")</f>
        <v/>
      </c>
      <c r="S16" s="17" t="str">
        <f>IFERROR(AND(OR(S1:T15,$BK16)=TRUE,IF(SEARCH(S$1,$A16)&gt;0,TRUE,FALSE)),"")</f>
        <v/>
      </c>
      <c r="T16" s="17" t="b">
        <f>IFERROR(AND(OR(T1:T15,$BK16)=TRUE,IF(SEARCH(T$1,$A16)&gt;0,TRUE,FALSE)),"")</f>
        <v>0</v>
      </c>
      <c r="U16" s="17" t="str">
        <f>IFERROR(AND(OR(U1:V15,$BK16)=TRUE,IF(SEARCH(U$1,$A16)&gt;0,TRUE,FALSE)),"")</f>
        <v/>
      </c>
      <c r="V16" s="17" t="str">
        <f>IFERROR(AND(OR(V1:V15,$BK16)=TRUE,IF(SEARCH(V$1,$A16)&gt;0,TRUE,FALSE)),"")</f>
        <v/>
      </c>
      <c r="W16" s="17" t="b">
        <f>IFERROR(AND(OR(W1:W15,$BK16)=TRUE,IF(SEARCH(W$1,$A16)&gt;0,TRUE,FALSE)),"")</f>
        <v>0</v>
      </c>
      <c r="X16" s="17" t="b">
        <f>IFERROR(AND(OR(X1:AA15,$BK16)=TRUE,IF(SEARCH(X$1,$A16)&gt;0,TRUE,FALSE)),"")</f>
        <v>0</v>
      </c>
      <c r="Y16" s="17" t="str">
        <f>IFERROR(AND(OR(Y1:AA15,$BK16)=TRUE,IF(SEARCH(Y$1,$A16)&gt;0,TRUE,FALSE)),"")</f>
        <v/>
      </c>
      <c r="Z16" s="17" t="str">
        <f>IFERROR(AND(OR(Z1:AA15,$BK16)=TRUE,IF(SEARCH(Z$1,$A16)&gt;0,TRUE,FALSE)),"")</f>
        <v/>
      </c>
      <c r="AA16" s="17" t="str">
        <f>IFERROR(AND(OR(AA1:AA15,$BK16)=TRUE,IF(SEARCH(AA$1,$A16)&gt;0,TRUE,FALSE)),"")</f>
        <v/>
      </c>
      <c r="AB16" s="17">
        <f t="shared" si="0"/>
        <v>0</v>
      </c>
      <c r="AC16" s="17" t="str">
        <f>IFERROR(AND(OR(AC1:AE15,$BK16)=TRUE,IF(SEARCH(AC$1,$H16)&gt;0,TRUE,FALSE)),"")</f>
        <v/>
      </c>
      <c r="AD16" s="17" t="str">
        <f>IFERROR(AND(OR(AD1:AE15,$BK16)=TRUE,IF(SEARCH(AD$1,$H16)&gt;0,TRUE,FALSE)),"")</f>
        <v/>
      </c>
      <c r="AE16" s="17" t="str">
        <f>IFERROR(AND(OR(AE1:AE15,$BK16)=TRUE,IF(SEARCH(AE$1,$H16)&gt;0,TRUE,FALSE)),"")</f>
        <v/>
      </c>
      <c r="AF16" s="17" t="str">
        <f>IFERROR(AND(OR(AF1:AK15,$BK16)=TRUE,IF(SEARCH(AF$1,$H16)&gt;0,TRUE,FALSE)),"")</f>
        <v/>
      </c>
      <c r="AG16" s="17" t="str">
        <f>IFERROR(AND(OR(AG1:AK15,$BK16)=TRUE,IF(SEARCH(AG$1,$H16)&gt;0,TRUE,FALSE)),"")</f>
        <v/>
      </c>
      <c r="AH16" s="17" t="str">
        <f>IFERROR(AND(OR(AH1:AK15,$BK16)=TRUE,IF(SEARCH(AH$1,$H16)&gt;0,TRUE,FALSE)),"")</f>
        <v/>
      </c>
      <c r="AI16" s="17" t="str">
        <f>IFERROR(AND(OR(AI1:AK15,$BK16)=TRUE,IF(SEARCH(AI$1,$H16)&gt;0,TRUE,FALSE)),"")</f>
        <v/>
      </c>
      <c r="AJ16" s="17" t="str">
        <f>IFERROR(AND(OR(AJ1:AK15,$BK16)=TRUE,IF(SEARCH(AJ$1,$H16)&gt;0,TRUE,FALSE)),"")</f>
        <v/>
      </c>
      <c r="AK16" s="17" t="str">
        <f>IFERROR(AND(OR(AK1:AK15,$BK16)=TRUE,IF(SEARCH(AK$1,$H16)&gt;0,TRUE,FALSE)),"")</f>
        <v/>
      </c>
      <c r="AL16" s="17" t="str">
        <f>IFERROR(AND(OR(AL1:AM15,$BK16)=TRUE,IF(SEARCH(AL$1,$H16)&gt;0,TRUE,FALSE)),"")</f>
        <v/>
      </c>
      <c r="AM16" s="17" t="str">
        <f>IFERROR(AND(OR(AM1:AM15,$BK16)=TRUE,IF(SEARCH(AM$1,$H16)&gt;0,TRUE,FALSE)),"")</f>
        <v/>
      </c>
      <c r="AN16" s="17" t="str">
        <f>IFERROR(AND(OR(AN1:AS15,$BK16)=TRUE,IF(SEARCH(AN$1,$H16)&gt;0,TRUE,FALSE)),"")</f>
        <v/>
      </c>
      <c r="AO16" s="17" t="str">
        <f>IFERROR(AND(OR(AO1:AS15,$BK16)=TRUE,IF(SEARCH(AO$1,$H16)&gt;0,TRUE,FALSE)),"")</f>
        <v/>
      </c>
      <c r="AP16" s="17" t="str">
        <f>IFERROR(AND(OR(AP1:AS15,$BK16)=TRUE,IF(SEARCH(AP$1,$H16)&gt;0,TRUE,FALSE)),"")</f>
        <v/>
      </c>
      <c r="AQ16" s="17" t="str">
        <f>IFERROR(AND(OR(AQ1:AS15,$BK16)=TRUE,IF(SEARCH(AQ$1,$H16)&gt;0,TRUE,FALSE)),"")</f>
        <v/>
      </c>
      <c r="AR16" s="17" t="str">
        <f>IFERROR(AND(OR(AR1:AS15,$BK16)=TRUE,IF(SEARCH(AR$1,$H16)&gt;0,TRUE,FALSE)),"")</f>
        <v/>
      </c>
      <c r="AS16" s="17" t="str">
        <f>IFERROR(AND(OR(AS1:AS15,$BK16)=TRUE,IF(SEARCH(AS$1,$H16)&gt;0,TRUE,FALSE)),"")</f>
        <v/>
      </c>
      <c r="AT16" s="17" t="str">
        <f>IFERROR(AND(OR(AT1:AW15,$BK16)=TRUE,IF(SEARCH(AT$1,$H16)&gt;0,TRUE,FALSE)),"")</f>
        <v/>
      </c>
      <c r="AU16" s="17" t="str">
        <f>IFERROR(AND(OR(AU1:AW15,$BK16)=TRUE,IF(SEARCH(AU$1,$H16)&gt;0,TRUE,FALSE)),"")</f>
        <v/>
      </c>
      <c r="AV16" s="17" t="str">
        <f>IFERROR(AND(OR(AV1:AW15,$BK16)=TRUE,IF(SEARCH(AV$1,$H16)&gt;0,TRUE,FALSE)),"")</f>
        <v/>
      </c>
      <c r="AW16" s="17" t="str">
        <f>IFERROR(AND(OR(AW1:AW15,$BK16)=TRUE,IF(SEARCH(AW$1,$H16)&gt;0,TRUE,FALSE)),"")</f>
        <v/>
      </c>
      <c r="AX16" s="17" t="str">
        <f>IFERROR(AND(OR(AX1:AY15,$BK16)=TRUE,IF(SEARCH(AX$1,$H16)&gt;0,TRUE,FALSE)),"")</f>
        <v/>
      </c>
      <c r="AY16" s="17" t="str">
        <f>IFERROR(AND(OR(AY1:AY15,$BK16)=TRUE,IF(SEARCH(AY$1,$H16)&gt;0,TRUE,FALSE)),"")</f>
        <v/>
      </c>
      <c r="AZ16" s="17" t="str">
        <f>IFERROR(AND(OR(AZ1:BI15,$BK16)=TRUE,IF(SEARCH(AZ$1,$H16)&gt;0,TRUE,FALSE)),"")</f>
        <v/>
      </c>
      <c r="BA16" s="17" t="str">
        <f>IFERROR(AND(OR(BA1:BI15,$BK16)=TRUE,IF(SEARCH(BA$1,$H16)&gt;0,TRUE,FALSE)),"")</f>
        <v/>
      </c>
      <c r="BB16" s="17" t="str">
        <f>IFERROR(AND(OR(BB1:BI15,$BK16)=TRUE,IF(SEARCH(BB$1,$H16)&gt;0,TRUE,FALSE)),"")</f>
        <v/>
      </c>
      <c r="BC16" s="17" t="str">
        <f>IFERROR(AND(OR(BC1:BI15,$BK16)=TRUE,IF(SEARCH(BC$1,$H16)&gt;0,TRUE,FALSE)),"")</f>
        <v/>
      </c>
      <c r="BD16" s="17" t="str">
        <f>IFERROR(AND(OR(BD1:BI15,$BK16)=TRUE,IF(SEARCH(BD$1,$H16)&gt;0,TRUE,FALSE)),"")</f>
        <v/>
      </c>
      <c r="BE16" s="17" t="str">
        <f>IFERROR(AND(OR(BE1:BI15,$BK16)=TRUE,IF(SEARCH(BE$1,$H16)&gt;0,TRUE,FALSE)),"")</f>
        <v/>
      </c>
      <c r="BF16" s="17" t="str">
        <f>IFERROR(AND(OR(BF1:BI15,$BK16)=TRUE,IF(SEARCH(BF$1,$H16)&gt;0,TRUE,FALSE)),"")</f>
        <v/>
      </c>
      <c r="BG16" s="17" t="str">
        <f>IFERROR(AND(OR(BG1:BI15,$BK16)=TRUE,IF(SEARCH(BG$1,$H16)&gt;0,TRUE,FALSE)),"")</f>
        <v/>
      </c>
      <c r="BH16" s="17" t="str">
        <f>IFERROR(AND(OR(BH1:BI15,$BK16)=TRUE,IF(SEARCH(BH$1,$H16)&gt;0,TRUE,FALSE)),"")</f>
        <v/>
      </c>
      <c r="BI16" s="17" t="str">
        <f>IFERROR(AND(OR(BI1:BI15,$BK16)=TRUE,IF(SEARCH(BI$1,$H16)&gt;0,TRUE,FALSE)),"")</f>
        <v/>
      </c>
      <c r="BJ16" s="17" t="b">
        <f t="shared" si="1"/>
        <v>0</v>
      </c>
      <c r="BK16" s="17" t="b">
        <f t="shared" si="2"/>
        <v>0</v>
      </c>
      <c r="BL16" s="17" t="b">
        <f t="shared" si="3"/>
        <v>0</v>
      </c>
      <c r="BM16" s="17" t="b">
        <f>IF(G16&gt;'Overview (RESPONSES REQUIRED)'!$G$67,FALSE,TRUE)</f>
        <v>0</v>
      </c>
      <c r="BN16" s="17" t="b">
        <f t="shared" si="4"/>
        <v>0</v>
      </c>
      <c r="BO16" s="17" t="str">
        <f>IF(BO13="N", "N", IF(AND(BM16,BN16)=FALSE,"N",IF(BL16=TRUE,"Y",IF(I16=0,"E","N"))))</f>
        <v>N</v>
      </c>
    </row>
    <row r="17" spans="1:67" ht="27" x14ac:dyDescent="0.15">
      <c r="A17" s="17" t="s">
        <v>3021</v>
      </c>
      <c r="B17" s="17">
        <v>3</v>
      </c>
      <c r="C17" s="17" t="b">
        <f>IF(INDEX('Overview (RESPONSES REQUIRED)'!$D$67:$D$78, MATCH("n7", 'Overview (RESPONSES REQUIRED)'!$B$67:$B$78, 0)) = "Y", TRUE, FALSE)</f>
        <v>0</v>
      </c>
      <c r="D17" s="17" t="b">
        <f>IF(INDEX('Overview (RESPONSES REQUIRED)'!$D$67:$D$78, MATCH("n28", 'Overview (RESPONSES REQUIRED)'!$B$67:$B$78, 0)) = "Y", TRUE, FALSE)</f>
        <v>0</v>
      </c>
      <c r="E17" s="17" t="b">
        <f>IF(INDEX('Overview (RESPONSES REQUIRED)'!$D$67:$D$78, MATCH("N78", 'Overview (RESPONSES REQUIRED)'!$B$67:$B$78, 0)) = "Y", TRUE, FALSE)</f>
        <v>0</v>
      </c>
      <c r="F17" s="17" t="s">
        <v>6</v>
      </c>
      <c r="G17" s="17">
        <v>4</v>
      </c>
      <c r="H17" s="17" t="s">
        <v>3023</v>
      </c>
      <c r="I17" s="17" t="str">
        <f>IF('SA-FR1'!N20="Y", "Y", IF('SA-FR1'!N20="N", "N", 0))</f>
        <v>N</v>
      </c>
      <c r="J17" s="17" t="str">
        <f>IFERROR(AND(OR(J1:K16,$BK17)=TRUE,IF(SEARCH(J$1,$A17)&gt;0,TRUE,FALSE)),"")</f>
        <v/>
      </c>
      <c r="K17" s="17" t="str">
        <f>IFERROR(AND(OR(K1:K16,$BK17)=TRUE,IF(SEARCH(K$1,$A17)&gt;0,TRUE,FALSE)),"")</f>
        <v/>
      </c>
      <c r="L17" s="17" t="str">
        <f>IFERROR(AND(OR(L1:O16,$BK17)=TRUE,IF(SEARCH(L$1,$A17)&gt;0,TRUE,FALSE)),"")</f>
        <v/>
      </c>
      <c r="M17" s="17" t="str">
        <f>IFERROR(AND(OR(M1:O16,$BK17)=TRUE,IF(SEARCH(M$1,$A17)&gt;0,TRUE,FALSE)),"")</f>
        <v/>
      </c>
      <c r="N17" s="17" t="str">
        <f>IFERROR(AND(OR(N1:O16,$BK17)=TRUE,IF(SEARCH(N$1,$A17)&gt;0,TRUE,FALSE)),"")</f>
        <v/>
      </c>
      <c r="O17" s="17" t="str">
        <f>IFERROR(AND(OR(O1:O16,$BK17)=TRUE,IF(SEARCH(O$1,$A17)&gt;0,TRUE,FALSE)),"")</f>
        <v/>
      </c>
      <c r="P17" s="17" t="str">
        <f>IFERROR(AND(OR(P1:P16,$BK17)=TRUE,IF(SEARCH(P$1,$A17)&gt;0,TRUE,FALSE)),"")</f>
        <v/>
      </c>
      <c r="Q17" s="17" t="str">
        <f>IFERROR(AND(OR(Q1:T16,$BK17)=TRUE,IF(SEARCH(Q$1,$A17)&gt;0,TRUE,FALSE)),"")</f>
        <v/>
      </c>
      <c r="R17" s="17" t="str">
        <f>IFERROR(AND(OR(R1:T16,$BK17)=TRUE,IF(SEARCH(R$1,$A17)&gt;0,TRUE,FALSE)),"")</f>
        <v/>
      </c>
      <c r="S17" s="17" t="str">
        <f>IFERROR(AND(OR(S1:T16,$BK17)=TRUE,IF(SEARCH(S$1,$A17)&gt;0,TRUE,FALSE)),"")</f>
        <v/>
      </c>
      <c r="T17" s="17" t="b">
        <f>IFERROR(AND(OR(T1:T16,$BK17)=TRUE,IF(SEARCH(T$1,$A17)&gt;0,TRUE,FALSE)),"")</f>
        <v>0</v>
      </c>
      <c r="U17" s="17" t="str">
        <f>IFERROR(AND(OR(U1:V16,$BK17)=TRUE,IF(SEARCH(U$1,$A17)&gt;0,TRUE,FALSE)),"")</f>
        <v/>
      </c>
      <c r="V17" s="17" t="str">
        <f>IFERROR(AND(OR(V1:V16,$BK17)=TRUE,IF(SEARCH(V$1,$A17)&gt;0,TRUE,FALSE)),"")</f>
        <v/>
      </c>
      <c r="W17" s="17" t="b">
        <f>IFERROR(AND(OR(W1:W16,$BK17)=TRUE,IF(SEARCH(W$1,$A17)&gt;0,TRUE,FALSE)),"")</f>
        <v>0</v>
      </c>
      <c r="X17" s="17" t="b">
        <f>IFERROR(AND(OR(X1:AA16,$BK17)=TRUE,IF(SEARCH(X$1,$A17)&gt;0,TRUE,FALSE)),"")</f>
        <v>0</v>
      </c>
      <c r="Y17" s="17" t="str">
        <f>IFERROR(AND(OR(Y1:AA16,$BK17)=TRUE,IF(SEARCH(Y$1,$A17)&gt;0,TRUE,FALSE)),"")</f>
        <v/>
      </c>
      <c r="Z17" s="17" t="str">
        <f>IFERROR(AND(OR(Z1:AA16,$BK17)=TRUE,IF(SEARCH(Z$1,$A17)&gt;0,TRUE,FALSE)),"")</f>
        <v/>
      </c>
      <c r="AA17" s="17" t="str">
        <f>IFERROR(AND(OR(AA1:AA16,$BK17)=TRUE,IF(SEARCH(AA$1,$A17)&gt;0,TRUE,FALSE)),"")</f>
        <v/>
      </c>
      <c r="AB17" s="17">
        <f t="shared" si="0"/>
        <v>0</v>
      </c>
      <c r="AC17" s="17" t="str">
        <f>IFERROR(AND(OR(AC1:AE16,$BK17)=TRUE,IF(SEARCH(AC$1,$H17)&gt;0,TRUE,FALSE)),"")</f>
        <v/>
      </c>
      <c r="AD17" s="17" t="str">
        <f>IFERROR(AND(OR(AD1:AE16,$BK17)=TRUE,IF(SEARCH(AD$1,$H17)&gt;0,TRUE,FALSE)),"")</f>
        <v/>
      </c>
      <c r="AE17" s="17" t="str">
        <f>IFERROR(AND(OR(AE1:AE16,$BK17)=TRUE,IF(SEARCH(AE$1,$H17)&gt;0,TRUE,FALSE)),"")</f>
        <v/>
      </c>
      <c r="AF17" s="17" t="str">
        <f>IFERROR(AND(OR(AF1:AK16,$BK17)=TRUE,IF(SEARCH(AF$1,$H17)&gt;0,TRUE,FALSE)),"")</f>
        <v/>
      </c>
      <c r="AG17" s="17" t="str">
        <f>IFERROR(AND(OR(AG1:AK16,$BK17)=TRUE,IF(SEARCH(AG$1,$H17)&gt;0,TRUE,FALSE)),"")</f>
        <v/>
      </c>
      <c r="AH17" s="17" t="str">
        <f>IFERROR(AND(OR(AH1:AK16,$BK17)=TRUE,IF(SEARCH(AH$1,$H17)&gt;0,TRUE,FALSE)),"")</f>
        <v/>
      </c>
      <c r="AI17" s="17" t="str">
        <f>IFERROR(AND(OR(AI1:AK16,$BK17)=TRUE,IF(SEARCH(AI$1,$H17)&gt;0,TRUE,FALSE)),"")</f>
        <v/>
      </c>
      <c r="AJ17" s="17" t="str">
        <f>IFERROR(AND(OR(AJ1:AK16,$BK17)=TRUE,IF(SEARCH(AJ$1,$H17)&gt;0,TRUE,FALSE)),"")</f>
        <v/>
      </c>
      <c r="AK17" s="17" t="str">
        <f>IFERROR(AND(OR(AK1:AK16,$BK17)=TRUE,IF(SEARCH(AK$1,$H17)&gt;0,TRUE,FALSE)),"")</f>
        <v/>
      </c>
      <c r="AL17" s="17" t="str">
        <f>IFERROR(AND(OR(AL1:AM16,$BK17)=TRUE,IF(SEARCH(AL$1,$H17)&gt;0,TRUE,FALSE)),"")</f>
        <v/>
      </c>
      <c r="AM17" s="17" t="str">
        <f>IFERROR(AND(OR(AM1:AM16,$BK17)=TRUE,IF(SEARCH(AM$1,$H17)&gt;0,TRUE,FALSE)),"")</f>
        <v/>
      </c>
      <c r="AN17" s="17" t="str">
        <f>IFERROR(AND(OR(AN1:AS16,$BK17)=TRUE,IF(SEARCH(AN$1,$H17)&gt;0,TRUE,FALSE)),"")</f>
        <v/>
      </c>
      <c r="AO17" s="17" t="str">
        <f>IFERROR(AND(OR(AO1:AS16,$BK17)=TRUE,IF(SEARCH(AO$1,$H17)&gt;0,TRUE,FALSE)),"")</f>
        <v/>
      </c>
      <c r="AP17" s="17" t="str">
        <f>IFERROR(AND(OR(AP1:AS16,$BK17)=TRUE,IF(SEARCH(AP$1,$H17)&gt;0,TRUE,FALSE)),"")</f>
        <v/>
      </c>
      <c r="AQ17" s="17" t="str">
        <f>IFERROR(AND(OR(AQ1:AS16,$BK17)=TRUE,IF(SEARCH(AQ$1,$H17)&gt;0,TRUE,FALSE)),"")</f>
        <v/>
      </c>
      <c r="AR17" s="17" t="str">
        <f>IFERROR(AND(OR(AR1:AS16,$BK17)=TRUE,IF(SEARCH(AR$1,$H17)&gt;0,TRUE,FALSE)),"")</f>
        <v/>
      </c>
      <c r="AS17" s="17" t="str">
        <f>IFERROR(AND(OR(AS1:AS16,$BK17)=TRUE,IF(SEARCH(AS$1,$H17)&gt;0,TRUE,FALSE)),"")</f>
        <v/>
      </c>
      <c r="AT17" s="17" t="str">
        <f>IFERROR(AND(OR(AT1:AW16,$BK17)=TRUE,IF(SEARCH(AT$1,$H17)&gt;0,TRUE,FALSE)),"")</f>
        <v/>
      </c>
      <c r="AU17" s="17" t="str">
        <f>IFERROR(AND(OR(AU1:AW16,$BK17)=TRUE,IF(SEARCH(AU$1,$H17)&gt;0,TRUE,FALSE)),"")</f>
        <v/>
      </c>
      <c r="AV17" s="17" t="str">
        <f>IFERROR(AND(OR(AV1:AW16,$BK17)=TRUE,IF(SEARCH(AV$1,$H17)&gt;0,TRUE,FALSE)),"")</f>
        <v/>
      </c>
      <c r="AW17" s="17" t="str">
        <f>IFERROR(AND(OR(AW1:AW16,$BK17)=TRUE,IF(SEARCH(AW$1,$H17)&gt;0,TRUE,FALSE)),"")</f>
        <v/>
      </c>
      <c r="AX17" s="17" t="str">
        <f>IFERROR(AND(OR(AX1:AY16,$BK17)=TRUE,IF(SEARCH(AX$1,$H17)&gt;0,TRUE,FALSE)),"")</f>
        <v/>
      </c>
      <c r="AY17" s="17" t="str">
        <f>IFERROR(AND(OR(AY1:AY16,$BK17)=TRUE,IF(SEARCH(AY$1,$H17)&gt;0,TRUE,FALSE)),"")</f>
        <v/>
      </c>
      <c r="AZ17" s="17" t="str">
        <f>IFERROR(AND(OR(AZ1:BI16,$BK17)=TRUE,IF(SEARCH(AZ$1,$H17)&gt;0,TRUE,FALSE)),"")</f>
        <v/>
      </c>
      <c r="BA17" s="17" t="str">
        <f>IFERROR(AND(OR(BA1:BI16,$BK17)=TRUE,IF(SEARCH(BA$1,$H17)&gt;0,TRUE,FALSE)),"")</f>
        <v/>
      </c>
      <c r="BB17" s="17" t="str">
        <f>IFERROR(AND(OR(BB1:BI16,$BK17)=TRUE,IF(SEARCH(BB$1,$H17)&gt;0,TRUE,FALSE)),"")</f>
        <v/>
      </c>
      <c r="BC17" s="17" t="str">
        <f>IFERROR(AND(OR(BC1:BI16,$BK17)=TRUE,IF(SEARCH(BC$1,$H17)&gt;0,TRUE,FALSE)),"")</f>
        <v/>
      </c>
      <c r="BD17" s="17" t="str">
        <f>IFERROR(AND(OR(BD1:BI16,$BK17)=TRUE,IF(SEARCH(BD$1,$H17)&gt;0,TRUE,FALSE)),"")</f>
        <v/>
      </c>
      <c r="BE17" s="17" t="str">
        <f>IFERROR(AND(OR(BE1:BI16,$BK17)=TRUE,IF(SEARCH(BE$1,$H17)&gt;0,TRUE,FALSE)),"")</f>
        <v/>
      </c>
      <c r="BF17" s="17" t="str">
        <f>IFERROR(AND(OR(BF1:BI16,$BK17)=TRUE,IF(SEARCH(BF$1,$H17)&gt;0,TRUE,FALSE)),"")</f>
        <v/>
      </c>
      <c r="BG17" s="17" t="str">
        <f>IFERROR(AND(OR(BG1:BI16,$BK17)=TRUE,IF(SEARCH(BG$1,$H17)&gt;0,TRUE,FALSE)),"")</f>
        <v/>
      </c>
      <c r="BH17" s="17" t="str">
        <f>IFERROR(AND(OR(BH1:BI16,$BK17)=TRUE,IF(SEARCH(BH$1,$H17)&gt;0,TRUE,FALSE)),"")</f>
        <v/>
      </c>
      <c r="BI17" s="17" t="str">
        <f>IFERROR(AND(OR(BI1:BI16,$BK17)=TRUE,IF(SEARCH(BI$1,$H17)&gt;0,TRUE,FALSE)),"")</f>
        <v/>
      </c>
      <c r="BJ17" s="17" t="b">
        <f t="shared" si="1"/>
        <v>0</v>
      </c>
      <c r="BK17" s="17" t="b">
        <f t="shared" si="2"/>
        <v>0</v>
      </c>
      <c r="BL17" s="17" t="b">
        <f t="shared" si="3"/>
        <v>0</v>
      </c>
      <c r="BM17" s="17" t="b">
        <f>IF(G17&gt;'Overview (RESPONSES REQUIRED)'!$G$67,FALSE,TRUE)</f>
        <v>0</v>
      </c>
      <c r="BN17" s="17" t="b">
        <f t="shared" si="4"/>
        <v>0</v>
      </c>
      <c r="BO17" s="17" t="str">
        <f>IF(BO13="N", "N", IF(AND(BM17,BN17)=FALSE,"N",IF(BL17=TRUE,"Y",IF(I17=0,"E","N"))))</f>
        <v>N</v>
      </c>
    </row>
    <row r="18" spans="1:67" ht="15" x14ac:dyDescent="0.15">
      <c r="A18" s="17" t="s">
        <v>3024</v>
      </c>
      <c r="B18" s="17">
        <v>3</v>
      </c>
      <c r="C18" s="17" t="b">
        <f>IF(INDEX('Overview (RESPONSES REQUIRED)'!$D$67:$D$78, MATCH("n5", 'Overview (RESPONSES REQUIRED)'!$B$67:$B$78, 0)) = "Y", TRUE, FALSE)</f>
        <v>0</v>
      </c>
      <c r="D18" s="17" t="b">
        <f>IF(INDEX('Overview (RESPONSES REQUIRED)'!$D$67:$D$78, MATCH("n7", 'Overview (RESPONSES REQUIRED)'!$B$67:$B$78, 0)) = "Y", TRUE, FALSE)</f>
        <v>0</v>
      </c>
      <c r="E18" s="17" t="b">
        <f>IF(INDEX('Overview (RESPONSES REQUIRED)'!$D$67:$D$78, MATCH("N78", 'Overview (RESPONSES REQUIRED)'!$B$67:$B$78, 0)) = "Y", TRUE, FALSE)</f>
        <v>0</v>
      </c>
      <c r="F18" s="17" t="s">
        <v>6</v>
      </c>
      <c r="G18" s="17">
        <v>4</v>
      </c>
      <c r="H18" s="17" t="s">
        <v>3015</v>
      </c>
      <c r="I18" s="17" t="str">
        <f>IF('SA-FR1'!N21="Y", "Y", IF('SA-FR1'!N21="N", "N", 0))</f>
        <v>N</v>
      </c>
      <c r="J18" s="17" t="str">
        <f>IFERROR(AND(OR(J1:K17,$BK18)=TRUE,IF(SEARCH(J$1,$A18)&gt;0,TRUE,FALSE)),"")</f>
        <v/>
      </c>
      <c r="K18" s="17" t="str">
        <f>IFERROR(AND(OR(K1:K17,$BK18)=TRUE,IF(SEARCH(K$1,$A18)&gt;0,TRUE,FALSE)),"")</f>
        <v/>
      </c>
      <c r="L18" s="17" t="str">
        <f>IFERROR(AND(OR(L1:O17,$BK18)=TRUE,IF(SEARCH(L$1,$A18)&gt;0,TRUE,FALSE)),"")</f>
        <v/>
      </c>
      <c r="M18" s="17" t="str">
        <f>IFERROR(AND(OR(M1:O17,$BK18)=TRUE,IF(SEARCH(M$1,$A18)&gt;0,TRUE,FALSE)),"")</f>
        <v/>
      </c>
      <c r="N18" s="17" t="str">
        <f>IFERROR(AND(OR(N1:O17,$BK18)=TRUE,IF(SEARCH(N$1,$A18)&gt;0,TRUE,FALSE)),"")</f>
        <v/>
      </c>
      <c r="O18" s="17" t="str">
        <f>IFERROR(AND(OR(O1:O17,$BK18)=TRUE,IF(SEARCH(O$1,$A18)&gt;0,TRUE,FALSE)),"")</f>
        <v/>
      </c>
      <c r="P18" s="17" t="b">
        <f>IFERROR(AND(OR(P1:P17,$BK18)=TRUE,IF(SEARCH(P$1,$A18)&gt;0,TRUE,FALSE)),"")</f>
        <v>0</v>
      </c>
      <c r="Q18" s="17" t="str">
        <f>IFERROR(AND(OR(Q1:T17,$BK18)=TRUE,IF(SEARCH(Q$1,$A18)&gt;0,TRUE,FALSE)),"")</f>
        <v/>
      </c>
      <c r="R18" s="17" t="str">
        <f>IFERROR(AND(OR(R1:T17,$BK18)=TRUE,IF(SEARCH(R$1,$A18)&gt;0,TRUE,FALSE)),"")</f>
        <v/>
      </c>
      <c r="S18" s="17" t="str">
        <f>IFERROR(AND(OR(S1:T17,$BK18)=TRUE,IF(SEARCH(S$1,$A18)&gt;0,TRUE,FALSE)),"")</f>
        <v/>
      </c>
      <c r="T18" s="17" t="b">
        <f>IFERROR(AND(OR(T1:T17,$BK18)=TRUE,IF(SEARCH(T$1,$A18)&gt;0,TRUE,FALSE)),"")</f>
        <v>0</v>
      </c>
      <c r="U18" s="17" t="str">
        <f>IFERROR(AND(OR(U1:V17,$BK18)=TRUE,IF(SEARCH(U$1,$A18)&gt;0,TRUE,FALSE)),"")</f>
        <v/>
      </c>
      <c r="V18" s="17" t="str">
        <f>IFERROR(AND(OR(V1:V17,$BK18)=TRUE,IF(SEARCH(V$1,$A18)&gt;0,TRUE,FALSE)),"")</f>
        <v/>
      </c>
      <c r="W18" s="17" t="str">
        <f>IFERROR(AND(OR(W1:W17,$BK18)=TRUE,IF(SEARCH(W$1,$A18)&gt;0,TRUE,FALSE)),"")</f>
        <v/>
      </c>
      <c r="X18" s="17" t="b">
        <f>IFERROR(AND(OR(X1:AA17,$BK18)=TRUE,IF(SEARCH(X$1,$A18)&gt;0,TRUE,FALSE)),"")</f>
        <v>0</v>
      </c>
      <c r="Y18" s="17" t="str">
        <f>IFERROR(AND(OR(Y1:AA17,$BK18)=TRUE,IF(SEARCH(Y$1,$A18)&gt;0,TRUE,FALSE)),"")</f>
        <v/>
      </c>
      <c r="Z18" s="17" t="str">
        <f>IFERROR(AND(OR(Z1:AA17,$BK18)=TRUE,IF(SEARCH(Z$1,$A18)&gt;0,TRUE,FALSE)),"")</f>
        <v/>
      </c>
      <c r="AA18" s="17" t="str">
        <f>IFERROR(AND(OR(AA1:AA17,$BK18)=TRUE,IF(SEARCH(AA$1,$A18)&gt;0,TRUE,FALSE)),"")</f>
        <v/>
      </c>
      <c r="AB18" s="17">
        <f t="shared" si="0"/>
        <v>0</v>
      </c>
      <c r="AC18" s="17" t="str">
        <f>IFERROR(AND(OR(AC1:AE17,$BK18)=TRUE,IF(SEARCH(AC$1,$H18)&gt;0,TRUE,FALSE)),"")</f>
        <v/>
      </c>
      <c r="AD18" s="17" t="str">
        <f>IFERROR(AND(OR(AD1:AE17,$BK18)=TRUE,IF(SEARCH(AD$1,$H18)&gt;0,TRUE,FALSE)),"")</f>
        <v/>
      </c>
      <c r="AE18" s="17" t="str">
        <f>IFERROR(AND(OR(AE1:AE17,$BK18)=TRUE,IF(SEARCH(AE$1,$H18)&gt;0,TRUE,FALSE)),"")</f>
        <v/>
      </c>
      <c r="AF18" s="17" t="str">
        <f>IFERROR(AND(OR(AF1:AK17,$BK18)=TRUE,IF(SEARCH(AF$1,$H18)&gt;0,TRUE,FALSE)),"")</f>
        <v/>
      </c>
      <c r="AG18" s="17" t="str">
        <f>IFERROR(AND(OR(AG1:AK17,$BK18)=TRUE,IF(SEARCH(AG$1,$H18)&gt;0,TRUE,FALSE)),"")</f>
        <v/>
      </c>
      <c r="AH18" s="17" t="str">
        <f>IFERROR(AND(OR(AH1:AK17,$BK18)=TRUE,IF(SEARCH(AH$1,$H18)&gt;0,TRUE,FALSE)),"")</f>
        <v/>
      </c>
      <c r="AI18" s="17" t="str">
        <f>IFERROR(AND(OR(AI1:AK17,$BK18)=TRUE,IF(SEARCH(AI$1,$H18)&gt;0,TRUE,FALSE)),"")</f>
        <v/>
      </c>
      <c r="AJ18" s="17" t="str">
        <f>IFERROR(AND(OR(AJ1:AK17,$BK18)=TRUE,IF(SEARCH(AJ$1,$H18)&gt;0,TRUE,FALSE)),"")</f>
        <v/>
      </c>
      <c r="AK18" s="17" t="str">
        <f>IFERROR(AND(OR(AK1:AK17,$BK18)=TRUE,IF(SEARCH(AK$1,$H18)&gt;0,TRUE,FALSE)),"")</f>
        <v/>
      </c>
      <c r="AL18" s="17" t="str">
        <f>IFERROR(AND(OR(AL1:AM17,$BK18)=TRUE,IF(SEARCH(AL$1,$H18)&gt;0,TRUE,FALSE)),"")</f>
        <v/>
      </c>
      <c r="AM18" s="17" t="str">
        <f>IFERROR(AND(OR(AM1:AM17,$BK18)=TRUE,IF(SEARCH(AM$1,$H18)&gt;0,TRUE,FALSE)),"")</f>
        <v/>
      </c>
      <c r="AN18" s="17" t="str">
        <f>IFERROR(AND(OR(AN1:AS17,$BK18)=TRUE,IF(SEARCH(AN$1,$H18)&gt;0,TRUE,FALSE)),"")</f>
        <v/>
      </c>
      <c r="AO18" s="17" t="str">
        <f>IFERROR(AND(OR(AO1:AS17,$BK18)=TRUE,IF(SEARCH(AO$1,$H18)&gt;0,TRUE,FALSE)),"")</f>
        <v/>
      </c>
      <c r="AP18" s="17" t="str">
        <f>IFERROR(AND(OR(AP1:AS17,$BK18)=TRUE,IF(SEARCH(AP$1,$H18)&gt;0,TRUE,FALSE)),"")</f>
        <v/>
      </c>
      <c r="AQ18" s="17" t="str">
        <f>IFERROR(AND(OR(AQ1:AS17,$BK18)=TRUE,IF(SEARCH(AQ$1,$H18)&gt;0,TRUE,FALSE)),"")</f>
        <v/>
      </c>
      <c r="AR18" s="17" t="str">
        <f>IFERROR(AND(OR(AR1:AS17,$BK18)=TRUE,IF(SEARCH(AR$1,$H18)&gt;0,TRUE,FALSE)),"")</f>
        <v/>
      </c>
      <c r="AS18" s="17" t="str">
        <f>IFERROR(AND(OR(AS1:AS17,$BK18)=TRUE,IF(SEARCH(AS$1,$H18)&gt;0,TRUE,FALSE)),"")</f>
        <v/>
      </c>
      <c r="AT18" s="17" t="str">
        <f>IFERROR(AND(OR(AT1:AW17,$BK18)=TRUE,IF(SEARCH(AT$1,$H18)&gt;0,TRUE,FALSE)),"")</f>
        <v/>
      </c>
      <c r="AU18" s="17" t="str">
        <f>IFERROR(AND(OR(AU1:AW17,$BK18)=TRUE,IF(SEARCH(AU$1,$H18)&gt;0,TRUE,FALSE)),"")</f>
        <v/>
      </c>
      <c r="AV18" s="17" t="str">
        <f>IFERROR(AND(OR(AV1:AW17,$BK18)=TRUE,IF(SEARCH(AV$1,$H18)&gt;0,TRUE,FALSE)),"")</f>
        <v/>
      </c>
      <c r="AW18" s="17" t="str">
        <f>IFERROR(AND(OR(AW1:AW17,$BK18)=TRUE,IF(SEARCH(AW$1,$H18)&gt;0,TRUE,FALSE)),"")</f>
        <v/>
      </c>
      <c r="AX18" s="17" t="str">
        <f>IFERROR(AND(OR(AX1:AY17,$BK18)=TRUE,IF(SEARCH(AX$1,$H18)&gt;0,TRUE,FALSE)),"")</f>
        <v/>
      </c>
      <c r="AY18" s="17" t="str">
        <f>IFERROR(AND(OR(AY1:AY17,$BK18)=TRUE,IF(SEARCH(AY$1,$H18)&gt;0,TRUE,FALSE)),"")</f>
        <v/>
      </c>
      <c r="AZ18" s="17" t="str">
        <f>IFERROR(AND(OR(AZ1:BI17,$BK18)=TRUE,IF(SEARCH(AZ$1,$H18)&gt;0,TRUE,FALSE)),"")</f>
        <v/>
      </c>
      <c r="BA18" s="17" t="str">
        <f>IFERROR(AND(OR(BA1:BI17,$BK18)=TRUE,IF(SEARCH(BA$1,$H18)&gt;0,TRUE,FALSE)),"")</f>
        <v/>
      </c>
      <c r="BB18" s="17" t="str">
        <f>IFERROR(AND(OR(BB1:BI17,$BK18)=TRUE,IF(SEARCH(BB$1,$H18)&gt;0,TRUE,FALSE)),"")</f>
        <v/>
      </c>
      <c r="BC18" s="17" t="str">
        <f>IFERROR(AND(OR(BC1:BI17,$BK18)=TRUE,IF(SEARCH(BC$1,$H18)&gt;0,TRUE,FALSE)),"")</f>
        <v/>
      </c>
      <c r="BD18" s="17" t="str">
        <f>IFERROR(AND(OR(BD1:BI17,$BK18)=TRUE,IF(SEARCH(BD$1,$H18)&gt;0,TRUE,FALSE)),"")</f>
        <v/>
      </c>
      <c r="BE18" s="17" t="str">
        <f>IFERROR(AND(OR(BE1:BI17,$BK18)=TRUE,IF(SEARCH(BE$1,$H18)&gt;0,TRUE,FALSE)),"")</f>
        <v/>
      </c>
      <c r="BF18" s="17" t="str">
        <f>IFERROR(AND(OR(BF1:BI17,$BK18)=TRUE,IF(SEARCH(BF$1,$H18)&gt;0,TRUE,FALSE)),"")</f>
        <v/>
      </c>
      <c r="BG18" s="17" t="str">
        <f>IFERROR(AND(OR(BG1:BI17,$BK18)=TRUE,IF(SEARCH(BG$1,$H18)&gt;0,TRUE,FALSE)),"")</f>
        <v/>
      </c>
      <c r="BH18" s="17" t="str">
        <f>IFERROR(AND(OR(BH1:BI17,$BK18)=TRUE,IF(SEARCH(BH$1,$H18)&gt;0,TRUE,FALSE)),"")</f>
        <v/>
      </c>
      <c r="BI18" s="17" t="str">
        <f>IFERROR(AND(OR(BI1:BI17,$BK18)=TRUE,IF(SEARCH(BI$1,$H18)&gt;0,TRUE,FALSE)),"")</f>
        <v/>
      </c>
      <c r="BJ18" s="17" t="b">
        <f t="shared" si="1"/>
        <v>0</v>
      </c>
      <c r="BK18" s="17" t="b">
        <f t="shared" si="2"/>
        <v>0</v>
      </c>
      <c r="BL18" s="17" t="b">
        <f t="shared" si="3"/>
        <v>0</v>
      </c>
      <c r="BM18" s="17" t="b">
        <f>IF(G18&gt;'Overview (RESPONSES REQUIRED)'!$G$67,FALSE,TRUE)</f>
        <v>0</v>
      </c>
      <c r="BN18" s="17" t="b">
        <f t="shared" si="4"/>
        <v>0</v>
      </c>
      <c r="BO18" s="17" t="str">
        <f>IF(AND(BM18,BN18)=FALSE,"N",IF(BL18=TRUE,"Y",IF(I18=0,"E","N")))</f>
        <v>N</v>
      </c>
    </row>
    <row r="19" spans="1:67" ht="15" x14ac:dyDescent="0.15">
      <c r="A19" s="17" t="s">
        <v>3024</v>
      </c>
      <c r="B19" s="17">
        <v>3</v>
      </c>
      <c r="C19" s="17" t="b">
        <f>IF(INDEX('Overview (RESPONSES REQUIRED)'!$D$67:$D$78, MATCH("n5", 'Overview (RESPONSES REQUIRED)'!$B$67:$B$78, 0)) = "Y", TRUE, FALSE)</f>
        <v>0</v>
      </c>
      <c r="D19" s="17" t="b">
        <f>IF(INDEX('Overview (RESPONSES REQUIRED)'!$D$67:$D$78, MATCH("n7", 'Overview (RESPONSES REQUIRED)'!$B$67:$B$78, 0)) = "Y", TRUE, FALSE)</f>
        <v>0</v>
      </c>
      <c r="E19" s="17" t="b">
        <f>IF(INDEX('Overview (RESPONSES REQUIRED)'!$D$67:$D$78, MATCH("N78", 'Overview (RESPONSES REQUIRED)'!$B$67:$B$78, 0)) = "Y", TRUE, FALSE)</f>
        <v>0</v>
      </c>
      <c r="F19" s="17" t="s">
        <v>6</v>
      </c>
      <c r="G19" s="17">
        <v>4</v>
      </c>
      <c r="H19" s="17" t="s">
        <v>3016</v>
      </c>
      <c r="I19" s="17" t="str">
        <f>IF('SA-FR1'!N22="Y", "Y", IF('SA-FR1'!N22="N", "N", 0))</f>
        <v>N</v>
      </c>
      <c r="J19" s="17" t="str">
        <f>IFERROR(AND(OR(J1:K18,$BK19)=TRUE,IF(SEARCH(J$1,$A19)&gt;0,TRUE,FALSE)),"")</f>
        <v/>
      </c>
      <c r="K19" s="17" t="str">
        <f>IFERROR(AND(OR(K1:K18,$BK19)=TRUE,IF(SEARCH(K$1,$A19)&gt;0,TRUE,FALSE)),"")</f>
        <v/>
      </c>
      <c r="L19" s="17" t="str">
        <f>IFERROR(AND(OR(L1:O18,$BK19)=TRUE,IF(SEARCH(L$1,$A19)&gt;0,TRUE,FALSE)),"")</f>
        <v/>
      </c>
      <c r="M19" s="17" t="str">
        <f>IFERROR(AND(OR(M1:O18,$BK19)=TRUE,IF(SEARCH(M$1,$A19)&gt;0,TRUE,FALSE)),"")</f>
        <v/>
      </c>
      <c r="N19" s="17" t="str">
        <f>IFERROR(AND(OR(N1:O18,$BK19)=TRUE,IF(SEARCH(N$1,$A19)&gt;0,TRUE,FALSE)),"")</f>
        <v/>
      </c>
      <c r="O19" s="17" t="str">
        <f>IFERROR(AND(OR(O1:O18,$BK19)=TRUE,IF(SEARCH(O$1,$A19)&gt;0,TRUE,FALSE)),"")</f>
        <v/>
      </c>
      <c r="P19" s="17" t="b">
        <f>IFERROR(AND(OR(P1:P18,$BK19)=TRUE,IF(SEARCH(P$1,$A19)&gt;0,TRUE,FALSE)),"")</f>
        <v>0</v>
      </c>
      <c r="Q19" s="17" t="str">
        <f>IFERROR(AND(OR(Q1:T18,$BK19)=TRUE,IF(SEARCH(Q$1,$A19)&gt;0,TRUE,FALSE)),"")</f>
        <v/>
      </c>
      <c r="R19" s="17" t="str">
        <f>IFERROR(AND(OR(R1:T18,$BK19)=TRUE,IF(SEARCH(R$1,$A19)&gt;0,TRUE,FALSE)),"")</f>
        <v/>
      </c>
      <c r="S19" s="17" t="str">
        <f>IFERROR(AND(OR(S1:T18,$BK19)=TRUE,IF(SEARCH(S$1,$A19)&gt;0,TRUE,FALSE)),"")</f>
        <v/>
      </c>
      <c r="T19" s="17" t="b">
        <f>IFERROR(AND(OR(T1:T18,$BK19)=TRUE,IF(SEARCH(T$1,$A19)&gt;0,TRUE,FALSE)),"")</f>
        <v>0</v>
      </c>
      <c r="U19" s="17" t="str">
        <f>IFERROR(AND(OR(U1:V18,$BK19)=TRUE,IF(SEARCH(U$1,$A19)&gt;0,TRUE,FALSE)),"")</f>
        <v/>
      </c>
      <c r="V19" s="17" t="str">
        <f>IFERROR(AND(OR(V1:V18,$BK19)=TRUE,IF(SEARCH(V$1,$A19)&gt;0,TRUE,FALSE)),"")</f>
        <v/>
      </c>
      <c r="W19" s="17" t="str">
        <f>IFERROR(AND(OR(W1:W18,$BK19)=TRUE,IF(SEARCH(W$1,$A19)&gt;0,TRUE,FALSE)),"")</f>
        <v/>
      </c>
      <c r="X19" s="17" t="b">
        <f>IFERROR(AND(OR(X1:AA18,$BK19)=TRUE,IF(SEARCH(X$1,$A19)&gt;0,TRUE,FALSE)),"")</f>
        <v>0</v>
      </c>
      <c r="Y19" s="17" t="str">
        <f>IFERROR(AND(OR(Y1:AA18,$BK19)=TRUE,IF(SEARCH(Y$1,$A19)&gt;0,TRUE,FALSE)),"")</f>
        <v/>
      </c>
      <c r="Z19" s="17" t="str">
        <f>IFERROR(AND(OR(Z1:AA18,$BK19)=TRUE,IF(SEARCH(Z$1,$A19)&gt;0,TRUE,FALSE)),"")</f>
        <v/>
      </c>
      <c r="AA19" s="17" t="str">
        <f>IFERROR(AND(OR(AA1:AA18,$BK19)=TRUE,IF(SEARCH(AA$1,$A19)&gt;0,TRUE,FALSE)),"")</f>
        <v/>
      </c>
      <c r="AB19" s="17">
        <f t="shared" si="0"/>
        <v>0</v>
      </c>
      <c r="AC19" s="17" t="str">
        <f>IFERROR(AND(OR(AC1:AE18,$BK19)=TRUE,IF(SEARCH(AC$1,$H19)&gt;0,TRUE,FALSE)),"")</f>
        <v/>
      </c>
      <c r="AD19" s="17" t="str">
        <f>IFERROR(AND(OR(AD1:AE18,$BK19)=TRUE,IF(SEARCH(AD$1,$H19)&gt;0,TRUE,FALSE)),"")</f>
        <v/>
      </c>
      <c r="AE19" s="17" t="str">
        <f>IFERROR(AND(OR(AE1:AE18,$BK19)=TRUE,IF(SEARCH(AE$1,$H19)&gt;0,TRUE,FALSE)),"")</f>
        <v/>
      </c>
      <c r="AF19" s="17" t="str">
        <f>IFERROR(AND(OR(AF1:AK18,$BK19)=TRUE,IF(SEARCH(AF$1,$H19)&gt;0,TRUE,FALSE)),"")</f>
        <v/>
      </c>
      <c r="AG19" s="17" t="str">
        <f>IFERROR(AND(OR(AG1:AK18,$BK19)=TRUE,IF(SEARCH(AG$1,$H19)&gt;0,TRUE,FALSE)),"")</f>
        <v/>
      </c>
      <c r="AH19" s="17" t="str">
        <f>IFERROR(AND(OR(AH1:AK18,$BK19)=TRUE,IF(SEARCH(AH$1,$H19)&gt;0,TRUE,FALSE)),"")</f>
        <v/>
      </c>
      <c r="AI19" s="17" t="str">
        <f>IFERROR(AND(OR(AI1:AK18,$BK19)=TRUE,IF(SEARCH(AI$1,$H19)&gt;0,TRUE,FALSE)),"")</f>
        <v/>
      </c>
      <c r="AJ19" s="17" t="str">
        <f>IFERROR(AND(OR(AJ1:AK18,$BK19)=TRUE,IF(SEARCH(AJ$1,$H19)&gt;0,TRUE,FALSE)),"")</f>
        <v/>
      </c>
      <c r="AK19" s="17" t="str">
        <f>IFERROR(AND(OR(AK1:AK18,$BK19)=TRUE,IF(SEARCH(AK$1,$H19)&gt;0,TRUE,FALSE)),"")</f>
        <v/>
      </c>
      <c r="AL19" s="17" t="str">
        <f>IFERROR(AND(OR(AL1:AM18,$BK19)=TRUE,IF(SEARCH(AL$1,$H19)&gt;0,TRUE,FALSE)),"")</f>
        <v/>
      </c>
      <c r="AM19" s="17" t="str">
        <f>IFERROR(AND(OR(AM1:AM18,$BK19)=TRUE,IF(SEARCH(AM$1,$H19)&gt;0,TRUE,FALSE)),"")</f>
        <v/>
      </c>
      <c r="AN19" s="17" t="str">
        <f>IFERROR(AND(OR(AN1:AS18,$BK19)=TRUE,IF(SEARCH(AN$1,$H19)&gt;0,TRUE,FALSE)),"")</f>
        <v/>
      </c>
      <c r="AO19" s="17" t="str">
        <f>IFERROR(AND(OR(AO1:AS18,$BK19)=TRUE,IF(SEARCH(AO$1,$H19)&gt;0,TRUE,FALSE)),"")</f>
        <v/>
      </c>
      <c r="AP19" s="17" t="str">
        <f>IFERROR(AND(OR(AP1:AS18,$BK19)=TRUE,IF(SEARCH(AP$1,$H19)&gt;0,TRUE,FALSE)),"")</f>
        <v/>
      </c>
      <c r="AQ19" s="17" t="str">
        <f>IFERROR(AND(OR(AQ1:AS18,$BK19)=TRUE,IF(SEARCH(AQ$1,$H19)&gt;0,TRUE,FALSE)),"")</f>
        <v/>
      </c>
      <c r="AR19" s="17" t="str">
        <f>IFERROR(AND(OR(AR1:AS18,$BK19)=TRUE,IF(SEARCH(AR$1,$H19)&gt;0,TRUE,FALSE)),"")</f>
        <v/>
      </c>
      <c r="AS19" s="17" t="str">
        <f>IFERROR(AND(OR(AS1:AS18,$BK19)=TRUE,IF(SEARCH(AS$1,$H19)&gt;0,TRUE,FALSE)),"")</f>
        <v/>
      </c>
      <c r="AT19" s="17" t="str">
        <f>IFERROR(AND(OR(AT1:AW18,$BK19)=TRUE,IF(SEARCH(AT$1,$H19)&gt;0,TRUE,FALSE)),"")</f>
        <v/>
      </c>
      <c r="AU19" s="17" t="str">
        <f>IFERROR(AND(OR(AU1:AW18,$BK19)=TRUE,IF(SEARCH(AU$1,$H19)&gt;0,TRUE,FALSE)),"")</f>
        <v/>
      </c>
      <c r="AV19" s="17" t="str">
        <f>IFERROR(AND(OR(AV1:AW18,$BK19)=TRUE,IF(SEARCH(AV$1,$H19)&gt;0,TRUE,FALSE)),"")</f>
        <v/>
      </c>
      <c r="AW19" s="17" t="str">
        <f>IFERROR(AND(OR(AW1:AW18,$BK19)=TRUE,IF(SEARCH(AW$1,$H19)&gt;0,TRUE,FALSE)),"")</f>
        <v/>
      </c>
      <c r="AX19" s="17" t="str">
        <f>IFERROR(AND(OR(AX1:AY18,$BK19)=TRUE,IF(SEARCH(AX$1,$H19)&gt;0,TRUE,FALSE)),"")</f>
        <v/>
      </c>
      <c r="AY19" s="17" t="str">
        <f>IFERROR(AND(OR(AY1:AY18,$BK19)=TRUE,IF(SEARCH(AY$1,$H19)&gt;0,TRUE,FALSE)),"")</f>
        <v/>
      </c>
      <c r="AZ19" s="17" t="str">
        <f>IFERROR(AND(OR(AZ1:BI18,$BK19)=TRUE,IF(SEARCH(AZ$1,$H19)&gt;0,TRUE,FALSE)),"")</f>
        <v/>
      </c>
      <c r="BA19" s="17" t="str">
        <f>IFERROR(AND(OR(BA1:BI18,$BK19)=TRUE,IF(SEARCH(BA$1,$H19)&gt;0,TRUE,FALSE)),"")</f>
        <v/>
      </c>
      <c r="BB19" s="17" t="str">
        <f>IFERROR(AND(OR(BB1:BI18,$BK19)=TRUE,IF(SEARCH(BB$1,$H19)&gt;0,TRUE,FALSE)),"")</f>
        <v/>
      </c>
      <c r="BC19" s="17" t="str">
        <f>IFERROR(AND(OR(BC1:BI18,$BK19)=TRUE,IF(SEARCH(BC$1,$H19)&gt;0,TRUE,FALSE)),"")</f>
        <v/>
      </c>
      <c r="BD19" s="17" t="str">
        <f>IFERROR(AND(OR(BD1:BI18,$BK19)=TRUE,IF(SEARCH(BD$1,$H19)&gt;0,TRUE,FALSE)),"")</f>
        <v/>
      </c>
      <c r="BE19" s="17" t="str">
        <f>IFERROR(AND(OR(BE1:BI18,$BK19)=TRUE,IF(SEARCH(BE$1,$H19)&gt;0,TRUE,FALSE)),"")</f>
        <v/>
      </c>
      <c r="BF19" s="17" t="str">
        <f>IFERROR(AND(OR(BF1:BI18,$BK19)=TRUE,IF(SEARCH(BF$1,$H19)&gt;0,TRUE,FALSE)),"")</f>
        <v/>
      </c>
      <c r="BG19" s="17" t="str">
        <f>IFERROR(AND(OR(BG1:BI18,$BK19)=TRUE,IF(SEARCH(BG$1,$H19)&gt;0,TRUE,FALSE)),"")</f>
        <v/>
      </c>
      <c r="BH19" s="17" t="str">
        <f>IFERROR(AND(OR(BH1:BI18,$BK19)=TRUE,IF(SEARCH(BH$1,$H19)&gt;0,TRUE,FALSE)),"")</f>
        <v/>
      </c>
      <c r="BI19" s="17" t="str">
        <f>IFERROR(AND(OR(BI1:BI18,$BK19)=TRUE,IF(SEARCH(BI$1,$H19)&gt;0,TRUE,FALSE)),"")</f>
        <v/>
      </c>
      <c r="BJ19" s="17" t="b">
        <f t="shared" si="1"/>
        <v>0</v>
      </c>
      <c r="BK19" s="17" t="b">
        <f t="shared" si="2"/>
        <v>0</v>
      </c>
      <c r="BL19" s="17" t="b">
        <f t="shared" si="3"/>
        <v>0</v>
      </c>
      <c r="BM19" s="17" t="b">
        <f>IF(G19&gt;'Overview (RESPONSES REQUIRED)'!$G$67,FALSE,TRUE)</f>
        <v>0</v>
      </c>
      <c r="BN19" s="17" t="b">
        <f t="shared" si="4"/>
        <v>0</v>
      </c>
      <c r="BO19" s="17" t="str">
        <f>IF(BO18="N", "N", IF(AND(BM19,BN19)=FALSE,"N",IF(BL19=TRUE,"Y",IF(I19=0,"E","N"))))</f>
        <v>N</v>
      </c>
    </row>
    <row r="20" spans="1:67" ht="15" x14ac:dyDescent="0.15">
      <c r="A20" s="17" t="s">
        <v>3024</v>
      </c>
      <c r="B20" s="17">
        <v>3</v>
      </c>
      <c r="C20" s="17" t="b">
        <f>IF(INDEX('Overview (RESPONSES REQUIRED)'!$D$67:$D$78, MATCH("n5", 'Overview (RESPONSES REQUIRED)'!$B$67:$B$78, 0)) = "Y", TRUE, FALSE)</f>
        <v>0</v>
      </c>
      <c r="D20" s="17" t="b">
        <f>IF(INDEX('Overview (RESPONSES REQUIRED)'!$D$67:$D$78, MATCH("n7", 'Overview (RESPONSES REQUIRED)'!$B$67:$B$78, 0)) = "Y", TRUE, FALSE)</f>
        <v>0</v>
      </c>
      <c r="E20" s="17" t="b">
        <f>IF(INDEX('Overview (RESPONSES REQUIRED)'!$D$67:$D$78, MATCH("N78", 'Overview (RESPONSES REQUIRED)'!$B$67:$B$78, 0)) = "Y", TRUE, FALSE)</f>
        <v>0</v>
      </c>
      <c r="F20" s="17" t="s">
        <v>6</v>
      </c>
      <c r="G20" s="17">
        <v>4</v>
      </c>
      <c r="H20" s="17" t="s">
        <v>3017</v>
      </c>
      <c r="I20" s="17" t="str">
        <f>IF('SA-FR1'!N23="Y", "Y", IF('SA-FR1'!N23="N", "N", 0))</f>
        <v>N</v>
      </c>
      <c r="J20" s="17" t="str">
        <f>IFERROR(AND(OR(J1:K19,$BK20)=TRUE,IF(SEARCH(J$1,$A20)&gt;0,TRUE,FALSE)),"")</f>
        <v/>
      </c>
      <c r="K20" s="17" t="str">
        <f>IFERROR(AND(OR(K1:K19,$BK20)=TRUE,IF(SEARCH(K$1,$A20)&gt;0,TRUE,FALSE)),"")</f>
        <v/>
      </c>
      <c r="L20" s="17" t="str">
        <f>IFERROR(AND(OR(L1:O19,$BK20)=TRUE,IF(SEARCH(L$1,$A20)&gt;0,TRUE,FALSE)),"")</f>
        <v/>
      </c>
      <c r="M20" s="17" t="str">
        <f>IFERROR(AND(OR(M1:O19,$BK20)=TRUE,IF(SEARCH(M$1,$A20)&gt;0,TRUE,FALSE)),"")</f>
        <v/>
      </c>
      <c r="N20" s="17" t="str">
        <f>IFERROR(AND(OR(N1:O19,$BK20)=TRUE,IF(SEARCH(N$1,$A20)&gt;0,TRUE,FALSE)),"")</f>
        <v/>
      </c>
      <c r="O20" s="17" t="str">
        <f>IFERROR(AND(OR(O1:O19,$BK20)=TRUE,IF(SEARCH(O$1,$A20)&gt;0,TRUE,FALSE)),"")</f>
        <v/>
      </c>
      <c r="P20" s="17" t="b">
        <f>IFERROR(AND(OR(P1:P19,$BK20)=TRUE,IF(SEARCH(P$1,$A20)&gt;0,TRUE,FALSE)),"")</f>
        <v>0</v>
      </c>
      <c r="Q20" s="17" t="str">
        <f>IFERROR(AND(OR(Q1:T19,$BK20)=TRUE,IF(SEARCH(Q$1,$A20)&gt;0,TRUE,FALSE)),"")</f>
        <v/>
      </c>
      <c r="R20" s="17" t="str">
        <f>IFERROR(AND(OR(R1:T19,$BK20)=TRUE,IF(SEARCH(R$1,$A20)&gt;0,TRUE,FALSE)),"")</f>
        <v/>
      </c>
      <c r="S20" s="17" t="str">
        <f>IFERROR(AND(OR(S1:T19,$BK20)=TRUE,IF(SEARCH(S$1,$A20)&gt;0,TRUE,FALSE)),"")</f>
        <v/>
      </c>
      <c r="T20" s="17" t="b">
        <f>IFERROR(AND(OR(T1:T19,$BK20)=TRUE,IF(SEARCH(T$1,$A20)&gt;0,TRUE,FALSE)),"")</f>
        <v>0</v>
      </c>
      <c r="U20" s="17" t="str">
        <f>IFERROR(AND(OR(U1:V19,$BK20)=TRUE,IF(SEARCH(U$1,$A20)&gt;0,TRUE,FALSE)),"")</f>
        <v/>
      </c>
      <c r="V20" s="17" t="str">
        <f>IFERROR(AND(OR(V1:V19,$BK20)=TRUE,IF(SEARCH(V$1,$A20)&gt;0,TRUE,FALSE)),"")</f>
        <v/>
      </c>
      <c r="W20" s="17" t="str">
        <f>IFERROR(AND(OR(W1:W19,$BK20)=TRUE,IF(SEARCH(W$1,$A20)&gt;0,TRUE,FALSE)),"")</f>
        <v/>
      </c>
      <c r="X20" s="17" t="b">
        <f>IFERROR(AND(OR(X1:AA19,$BK20)=TRUE,IF(SEARCH(X$1,$A20)&gt;0,TRUE,FALSE)),"")</f>
        <v>0</v>
      </c>
      <c r="Y20" s="17" t="str">
        <f>IFERROR(AND(OR(Y1:AA19,$BK20)=TRUE,IF(SEARCH(Y$1,$A20)&gt;0,TRUE,FALSE)),"")</f>
        <v/>
      </c>
      <c r="Z20" s="17" t="str">
        <f>IFERROR(AND(OR(Z1:AA19,$BK20)=TRUE,IF(SEARCH(Z$1,$A20)&gt;0,TRUE,FALSE)),"")</f>
        <v/>
      </c>
      <c r="AA20" s="17" t="str">
        <f>IFERROR(AND(OR(AA1:AA19,$BK20)=TRUE,IF(SEARCH(AA$1,$A20)&gt;0,TRUE,FALSE)),"")</f>
        <v/>
      </c>
      <c r="AB20" s="17">
        <f t="shared" si="0"/>
        <v>0</v>
      </c>
      <c r="AC20" s="17" t="str">
        <f>IFERROR(AND(OR(AC1:AE19,$BK20)=TRUE,IF(SEARCH(AC$1,$H20)&gt;0,TRUE,FALSE)),"")</f>
        <v/>
      </c>
      <c r="AD20" s="17" t="str">
        <f>IFERROR(AND(OR(AD1:AE19,$BK20)=TRUE,IF(SEARCH(AD$1,$H20)&gt;0,TRUE,FALSE)),"")</f>
        <v/>
      </c>
      <c r="AE20" s="17" t="str">
        <f>IFERROR(AND(OR(AE1:AE19,$BK20)=TRUE,IF(SEARCH(AE$1,$H20)&gt;0,TRUE,FALSE)),"")</f>
        <v/>
      </c>
      <c r="AF20" s="17" t="str">
        <f>IFERROR(AND(OR(AF1:AK19,$BK20)=TRUE,IF(SEARCH(AF$1,$H20)&gt;0,TRUE,FALSE)),"")</f>
        <v/>
      </c>
      <c r="AG20" s="17" t="str">
        <f>IFERROR(AND(OR(AG1:AK19,$BK20)=TRUE,IF(SEARCH(AG$1,$H20)&gt;0,TRUE,FALSE)),"")</f>
        <v/>
      </c>
      <c r="AH20" s="17" t="str">
        <f>IFERROR(AND(OR(AH1:AK19,$BK20)=TRUE,IF(SEARCH(AH$1,$H20)&gt;0,TRUE,FALSE)),"")</f>
        <v/>
      </c>
      <c r="AI20" s="17" t="str">
        <f>IFERROR(AND(OR(AI1:AK19,$BK20)=TRUE,IF(SEARCH(AI$1,$H20)&gt;0,TRUE,FALSE)),"")</f>
        <v/>
      </c>
      <c r="AJ20" s="17" t="str">
        <f>IFERROR(AND(OR(AJ1:AK19,$BK20)=TRUE,IF(SEARCH(AJ$1,$H20)&gt;0,TRUE,FALSE)),"")</f>
        <v/>
      </c>
      <c r="AK20" s="17" t="str">
        <f>IFERROR(AND(OR(AK1:AK19,$BK20)=TRUE,IF(SEARCH(AK$1,$H20)&gt;0,TRUE,FALSE)),"")</f>
        <v/>
      </c>
      <c r="AL20" s="17" t="str">
        <f>IFERROR(AND(OR(AL1:AM19,$BK20)=TRUE,IF(SEARCH(AL$1,$H20)&gt;0,TRUE,FALSE)),"")</f>
        <v/>
      </c>
      <c r="AM20" s="17" t="str">
        <f>IFERROR(AND(OR(AM1:AM19,$BK20)=TRUE,IF(SEARCH(AM$1,$H20)&gt;0,TRUE,FALSE)),"")</f>
        <v/>
      </c>
      <c r="AN20" s="17" t="str">
        <f>IFERROR(AND(OR(AN1:AS19,$BK20)=TRUE,IF(SEARCH(AN$1,$H20)&gt;0,TRUE,FALSE)),"")</f>
        <v/>
      </c>
      <c r="AO20" s="17" t="str">
        <f>IFERROR(AND(OR(AO1:AS19,$BK20)=TRUE,IF(SEARCH(AO$1,$H20)&gt;0,TRUE,FALSE)),"")</f>
        <v/>
      </c>
      <c r="AP20" s="17" t="str">
        <f>IFERROR(AND(OR(AP1:AS19,$BK20)=TRUE,IF(SEARCH(AP$1,$H20)&gt;0,TRUE,FALSE)),"")</f>
        <v/>
      </c>
      <c r="AQ20" s="17" t="str">
        <f>IFERROR(AND(OR(AQ1:AS19,$BK20)=TRUE,IF(SEARCH(AQ$1,$H20)&gt;0,TRUE,FALSE)),"")</f>
        <v/>
      </c>
      <c r="AR20" s="17" t="str">
        <f>IFERROR(AND(OR(AR1:AS19,$BK20)=TRUE,IF(SEARCH(AR$1,$H20)&gt;0,TRUE,FALSE)),"")</f>
        <v/>
      </c>
      <c r="AS20" s="17" t="str">
        <f>IFERROR(AND(OR(AS1:AS19,$BK20)=TRUE,IF(SEARCH(AS$1,$H20)&gt;0,TRUE,FALSE)),"")</f>
        <v/>
      </c>
      <c r="AT20" s="17" t="str">
        <f>IFERROR(AND(OR(AT1:AW19,$BK20)=TRUE,IF(SEARCH(AT$1,$H20)&gt;0,TRUE,FALSE)),"")</f>
        <v/>
      </c>
      <c r="AU20" s="17" t="str">
        <f>IFERROR(AND(OR(AU1:AW19,$BK20)=TRUE,IF(SEARCH(AU$1,$H20)&gt;0,TRUE,FALSE)),"")</f>
        <v/>
      </c>
      <c r="AV20" s="17" t="str">
        <f>IFERROR(AND(OR(AV1:AW19,$BK20)=TRUE,IF(SEARCH(AV$1,$H20)&gt;0,TRUE,FALSE)),"")</f>
        <v/>
      </c>
      <c r="AW20" s="17" t="str">
        <f>IFERROR(AND(OR(AW1:AW19,$BK20)=TRUE,IF(SEARCH(AW$1,$H20)&gt;0,TRUE,FALSE)),"")</f>
        <v/>
      </c>
      <c r="AX20" s="17" t="str">
        <f>IFERROR(AND(OR(AX1:AY19,$BK20)=TRUE,IF(SEARCH(AX$1,$H20)&gt;0,TRUE,FALSE)),"")</f>
        <v/>
      </c>
      <c r="AY20" s="17" t="str">
        <f>IFERROR(AND(OR(AY1:AY19,$BK20)=TRUE,IF(SEARCH(AY$1,$H20)&gt;0,TRUE,FALSE)),"")</f>
        <v/>
      </c>
      <c r="AZ20" s="17" t="str">
        <f>IFERROR(AND(OR(AZ1:BI19,$BK20)=TRUE,IF(SEARCH(AZ$1,$H20)&gt;0,TRUE,FALSE)),"")</f>
        <v/>
      </c>
      <c r="BA20" s="17" t="str">
        <f>IFERROR(AND(OR(BA1:BI19,$BK20)=TRUE,IF(SEARCH(BA$1,$H20)&gt;0,TRUE,FALSE)),"")</f>
        <v/>
      </c>
      <c r="BB20" s="17" t="str">
        <f>IFERROR(AND(OR(BB1:BI19,$BK20)=TRUE,IF(SEARCH(BB$1,$H20)&gt;0,TRUE,FALSE)),"")</f>
        <v/>
      </c>
      <c r="BC20" s="17" t="str">
        <f>IFERROR(AND(OR(BC1:BI19,$BK20)=TRUE,IF(SEARCH(BC$1,$H20)&gt;0,TRUE,FALSE)),"")</f>
        <v/>
      </c>
      <c r="BD20" s="17" t="str">
        <f>IFERROR(AND(OR(BD1:BI19,$BK20)=TRUE,IF(SEARCH(BD$1,$H20)&gt;0,TRUE,FALSE)),"")</f>
        <v/>
      </c>
      <c r="BE20" s="17" t="str">
        <f>IFERROR(AND(OR(BE1:BI19,$BK20)=TRUE,IF(SEARCH(BE$1,$H20)&gt;0,TRUE,FALSE)),"")</f>
        <v/>
      </c>
      <c r="BF20" s="17" t="str">
        <f>IFERROR(AND(OR(BF1:BI19,$BK20)=TRUE,IF(SEARCH(BF$1,$H20)&gt;0,TRUE,FALSE)),"")</f>
        <v/>
      </c>
      <c r="BG20" s="17" t="str">
        <f>IFERROR(AND(OR(BG1:BI19,$BK20)=TRUE,IF(SEARCH(BG$1,$H20)&gt;0,TRUE,FALSE)),"")</f>
        <v/>
      </c>
      <c r="BH20" s="17" t="str">
        <f>IFERROR(AND(OR(BH1:BI19,$BK20)=TRUE,IF(SEARCH(BH$1,$H20)&gt;0,TRUE,FALSE)),"")</f>
        <v/>
      </c>
      <c r="BI20" s="17" t="str">
        <f>IFERROR(AND(OR(BI1:BI19,$BK20)=TRUE,IF(SEARCH(BI$1,$H20)&gt;0,TRUE,FALSE)),"")</f>
        <v/>
      </c>
      <c r="BJ20" s="17" t="b">
        <f t="shared" si="1"/>
        <v>0</v>
      </c>
      <c r="BK20" s="17" t="b">
        <f t="shared" si="2"/>
        <v>0</v>
      </c>
      <c r="BL20" s="17" t="b">
        <f t="shared" si="3"/>
        <v>0</v>
      </c>
      <c r="BM20" s="17" t="b">
        <f>IF(G20&gt;'Overview (RESPONSES REQUIRED)'!$G$67,FALSE,TRUE)</f>
        <v>0</v>
      </c>
      <c r="BN20" s="17" t="b">
        <f t="shared" si="4"/>
        <v>0</v>
      </c>
      <c r="BO20" s="17" t="str">
        <f>IF(BO18="N", "N", IF(AND(BM20,BN20)=FALSE,"N",IF(BL20=TRUE,"Y",IF(I20=0,"E","N"))))</f>
        <v>N</v>
      </c>
    </row>
    <row r="21" spans="1:67" ht="15" x14ac:dyDescent="0.15">
      <c r="A21" s="17" t="s">
        <v>3024</v>
      </c>
      <c r="B21" s="17">
        <v>3</v>
      </c>
      <c r="C21" s="17" t="b">
        <f>IF(INDEX('Overview (RESPONSES REQUIRED)'!$D$67:$D$78, MATCH("n5", 'Overview (RESPONSES REQUIRED)'!$B$67:$B$78, 0)) = "Y", TRUE, FALSE)</f>
        <v>0</v>
      </c>
      <c r="D21" s="17" t="b">
        <f>IF(INDEX('Overview (RESPONSES REQUIRED)'!$D$67:$D$78, MATCH("n7", 'Overview (RESPONSES REQUIRED)'!$B$67:$B$78, 0)) = "Y", TRUE, FALSE)</f>
        <v>0</v>
      </c>
      <c r="E21" s="17" t="b">
        <f>IF(INDEX('Overview (RESPONSES REQUIRED)'!$D$67:$D$78, MATCH("N78", 'Overview (RESPONSES REQUIRED)'!$B$67:$B$78, 0)) = "Y", TRUE, FALSE)</f>
        <v>0</v>
      </c>
      <c r="F21" s="17" t="s">
        <v>6</v>
      </c>
      <c r="G21" s="17">
        <v>4</v>
      </c>
      <c r="H21" s="17" t="s">
        <v>3025</v>
      </c>
      <c r="I21" s="17" t="str">
        <f>IF('SA-FR1'!N24="Y", "Y", IF('SA-FR1'!N24="N", "N", 0))</f>
        <v>N</v>
      </c>
      <c r="J21" s="17" t="str">
        <f>IFERROR(AND(OR(J1:K20,$BK21)=TRUE,IF(SEARCH(J$1,$A21)&gt;0,TRUE,FALSE)),"")</f>
        <v/>
      </c>
      <c r="K21" s="17" t="str">
        <f>IFERROR(AND(OR(K1:K20,$BK21)=TRUE,IF(SEARCH(K$1,$A21)&gt;0,TRUE,FALSE)),"")</f>
        <v/>
      </c>
      <c r="L21" s="17" t="str">
        <f>IFERROR(AND(OR(L1:O20,$BK21)=TRUE,IF(SEARCH(L$1,$A21)&gt;0,TRUE,FALSE)),"")</f>
        <v/>
      </c>
      <c r="M21" s="17" t="str">
        <f>IFERROR(AND(OR(M1:O20,$BK21)=TRUE,IF(SEARCH(M$1,$A21)&gt;0,TRUE,FALSE)),"")</f>
        <v/>
      </c>
      <c r="N21" s="17" t="str">
        <f>IFERROR(AND(OR(N1:O20,$BK21)=TRUE,IF(SEARCH(N$1,$A21)&gt;0,TRUE,FALSE)),"")</f>
        <v/>
      </c>
      <c r="O21" s="17" t="str">
        <f>IFERROR(AND(OR(O1:O20,$BK21)=TRUE,IF(SEARCH(O$1,$A21)&gt;0,TRUE,FALSE)),"")</f>
        <v/>
      </c>
      <c r="P21" s="17" t="b">
        <f>IFERROR(AND(OR(P1:P20,$BK21)=TRUE,IF(SEARCH(P$1,$A21)&gt;0,TRUE,FALSE)),"")</f>
        <v>0</v>
      </c>
      <c r="Q21" s="17" t="str">
        <f>IFERROR(AND(OR(Q1:T20,$BK21)=TRUE,IF(SEARCH(Q$1,$A21)&gt;0,TRUE,FALSE)),"")</f>
        <v/>
      </c>
      <c r="R21" s="17" t="str">
        <f>IFERROR(AND(OR(R1:T20,$BK21)=TRUE,IF(SEARCH(R$1,$A21)&gt;0,TRUE,FALSE)),"")</f>
        <v/>
      </c>
      <c r="S21" s="17" t="str">
        <f>IFERROR(AND(OR(S1:T20,$BK21)=TRUE,IF(SEARCH(S$1,$A21)&gt;0,TRUE,FALSE)),"")</f>
        <v/>
      </c>
      <c r="T21" s="17" t="b">
        <f>IFERROR(AND(OR(T1:T20,$BK21)=TRUE,IF(SEARCH(T$1,$A21)&gt;0,TRUE,FALSE)),"")</f>
        <v>0</v>
      </c>
      <c r="U21" s="17" t="str">
        <f>IFERROR(AND(OR(U1:V20,$BK21)=TRUE,IF(SEARCH(U$1,$A21)&gt;0,TRUE,FALSE)),"")</f>
        <v/>
      </c>
      <c r="V21" s="17" t="str">
        <f>IFERROR(AND(OR(V1:V20,$BK21)=TRUE,IF(SEARCH(V$1,$A21)&gt;0,TRUE,FALSE)),"")</f>
        <v/>
      </c>
      <c r="W21" s="17" t="str">
        <f>IFERROR(AND(OR(W1:W20,$BK21)=TRUE,IF(SEARCH(W$1,$A21)&gt;0,TRUE,FALSE)),"")</f>
        <v/>
      </c>
      <c r="X21" s="17" t="b">
        <f>IFERROR(AND(OR(X1:AA20,$BK21)=TRUE,IF(SEARCH(X$1,$A21)&gt;0,TRUE,FALSE)),"")</f>
        <v>0</v>
      </c>
      <c r="Y21" s="17" t="str">
        <f>IFERROR(AND(OR(Y1:AA20,$BK21)=TRUE,IF(SEARCH(Y$1,$A21)&gt;0,TRUE,FALSE)),"")</f>
        <v/>
      </c>
      <c r="Z21" s="17" t="str">
        <f>IFERROR(AND(OR(Z1:AA20,$BK21)=TRUE,IF(SEARCH(Z$1,$A21)&gt;0,TRUE,FALSE)),"")</f>
        <v/>
      </c>
      <c r="AA21" s="17" t="str">
        <f>IFERROR(AND(OR(AA1:AA20,$BK21)=TRUE,IF(SEARCH(AA$1,$A21)&gt;0,TRUE,FALSE)),"")</f>
        <v/>
      </c>
      <c r="AB21" s="17">
        <f t="shared" si="0"/>
        <v>0</v>
      </c>
      <c r="AC21" s="17" t="str">
        <f>IFERROR(AND(OR(AC1:AE20,$BK21)=TRUE,IF(SEARCH(AC$1,$H21)&gt;0,TRUE,FALSE)),"")</f>
        <v/>
      </c>
      <c r="AD21" s="17" t="str">
        <f>IFERROR(AND(OR(AD1:AE20,$BK21)=TRUE,IF(SEARCH(AD$1,$H21)&gt;0,TRUE,FALSE)),"")</f>
        <v/>
      </c>
      <c r="AE21" s="17" t="str">
        <f>IFERROR(AND(OR(AE1:AE20,$BK21)=TRUE,IF(SEARCH(AE$1,$H21)&gt;0,TRUE,FALSE)),"")</f>
        <v/>
      </c>
      <c r="AF21" s="17" t="str">
        <f>IFERROR(AND(OR(AF1:AK20,$BK21)=TRUE,IF(SEARCH(AF$1,$H21)&gt;0,TRUE,FALSE)),"")</f>
        <v/>
      </c>
      <c r="AG21" s="17" t="str">
        <f>IFERROR(AND(OR(AG1:AK20,$BK21)=TRUE,IF(SEARCH(AG$1,$H21)&gt;0,TRUE,FALSE)),"")</f>
        <v/>
      </c>
      <c r="AH21" s="17" t="str">
        <f>IFERROR(AND(OR(AH1:AK20,$BK21)=TRUE,IF(SEARCH(AH$1,$H21)&gt;0,TRUE,FALSE)),"")</f>
        <v/>
      </c>
      <c r="AI21" s="17" t="str">
        <f>IFERROR(AND(OR(AI1:AK20,$BK21)=TRUE,IF(SEARCH(AI$1,$H21)&gt;0,TRUE,FALSE)),"")</f>
        <v/>
      </c>
      <c r="AJ21" s="17" t="str">
        <f>IFERROR(AND(OR(AJ1:AK20,$BK21)=TRUE,IF(SEARCH(AJ$1,$H21)&gt;0,TRUE,FALSE)),"")</f>
        <v/>
      </c>
      <c r="AK21" s="17" t="str">
        <f>IFERROR(AND(OR(AK1:AK20,$BK21)=TRUE,IF(SEARCH(AK$1,$H21)&gt;0,TRUE,FALSE)),"")</f>
        <v/>
      </c>
      <c r="AL21" s="17" t="str">
        <f>IFERROR(AND(OR(AL1:AM20,$BK21)=TRUE,IF(SEARCH(AL$1,$H21)&gt;0,TRUE,FALSE)),"")</f>
        <v/>
      </c>
      <c r="AM21" s="17" t="str">
        <f>IFERROR(AND(OR(AM1:AM20,$BK21)=TRUE,IF(SEARCH(AM$1,$H21)&gt;0,TRUE,FALSE)),"")</f>
        <v/>
      </c>
      <c r="AN21" s="17" t="str">
        <f>IFERROR(AND(OR(AN1:AS20,$BK21)=TRUE,IF(SEARCH(AN$1,$H21)&gt;0,TRUE,FALSE)),"")</f>
        <v/>
      </c>
      <c r="AO21" s="17" t="str">
        <f>IFERROR(AND(OR(AO1:AS20,$BK21)=TRUE,IF(SEARCH(AO$1,$H21)&gt;0,TRUE,FALSE)),"")</f>
        <v/>
      </c>
      <c r="AP21" s="17" t="str">
        <f>IFERROR(AND(OR(AP1:AS20,$BK21)=TRUE,IF(SEARCH(AP$1,$H21)&gt;0,TRUE,FALSE)),"")</f>
        <v/>
      </c>
      <c r="AQ21" s="17" t="str">
        <f>IFERROR(AND(OR(AQ1:AS20,$BK21)=TRUE,IF(SEARCH(AQ$1,$H21)&gt;0,TRUE,FALSE)),"")</f>
        <v/>
      </c>
      <c r="AR21" s="17" t="str">
        <f>IFERROR(AND(OR(AR1:AS20,$BK21)=TRUE,IF(SEARCH(AR$1,$H21)&gt;0,TRUE,FALSE)),"")</f>
        <v/>
      </c>
      <c r="AS21" s="17" t="str">
        <f>IFERROR(AND(OR(AS1:AS20,$BK21)=TRUE,IF(SEARCH(AS$1,$H21)&gt;0,TRUE,FALSE)),"")</f>
        <v/>
      </c>
      <c r="AT21" s="17" t="str">
        <f>IFERROR(AND(OR(AT1:AW20,$BK21)=TRUE,IF(SEARCH(AT$1,$H21)&gt;0,TRUE,FALSE)),"")</f>
        <v/>
      </c>
      <c r="AU21" s="17" t="str">
        <f>IFERROR(AND(OR(AU1:AW20,$BK21)=TRUE,IF(SEARCH(AU$1,$H21)&gt;0,TRUE,FALSE)),"")</f>
        <v/>
      </c>
      <c r="AV21" s="17" t="str">
        <f>IFERROR(AND(OR(AV1:AW20,$BK21)=TRUE,IF(SEARCH(AV$1,$H21)&gt;0,TRUE,FALSE)),"")</f>
        <v/>
      </c>
      <c r="AW21" s="17" t="str">
        <f>IFERROR(AND(OR(AW1:AW20,$BK21)=TRUE,IF(SEARCH(AW$1,$H21)&gt;0,TRUE,FALSE)),"")</f>
        <v/>
      </c>
      <c r="AX21" s="17" t="str">
        <f>IFERROR(AND(OR(AX1:AY20,$BK21)=TRUE,IF(SEARCH(AX$1,$H21)&gt;0,TRUE,FALSE)),"")</f>
        <v/>
      </c>
      <c r="AY21" s="17" t="str">
        <f>IFERROR(AND(OR(AY1:AY20,$BK21)=TRUE,IF(SEARCH(AY$1,$H21)&gt;0,TRUE,FALSE)),"")</f>
        <v/>
      </c>
      <c r="AZ21" s="17" t="str">
        <f>IFERROR(AND(OR(AZ1:BI20,$BK21)=TRUE,IF(SEARCH(AZ$1,$H21)&gt;0,TRUE,FALSE)),"")</f>
        <v/>
      </c>
      <c r="BA21" s="17" t="str">
        <f>IFERROR(AND(OR(BA1:BI20,$BK21)=TRUE,IF(SEARCH(BA$1,$H21)&gt;0,TRUE,FALSE)),"")</f>
        <v/>
      </c>
      <c r="BB21" s="17" t="str">
        <f>IFERROR(AND(OR(BB1:BI20,$BK21)=TRUE,IF(SEARCH(BB$1,$H21)&gt;0,TRUE,FALSE)),"")</f>
        <v/>
      </c>
      <c r="BC21" s="17" t="str">
        <f>IFERROR(AND(OR(BC1:BI20,$BK21)=TRUE,IF(SEARCH(BC$1,$H21)&gt;0,TRUE,FALSE)),"")</f>
        <v/>
      </c>
      <c r="BD21" s="17" t="str">
        <f>IFERROR(AND(OR(BD1:BI20,$BK21)=TRUE,IF(SEARCH(BD$1,$H21)&gt;0,TRUE,FALSE)),"")</f>
        <v/>
      </c>
      <c r="BE21" s="17" t="str">
        <f>IFERROR(AND(OR(BE1:BI20,$BK21)=TRUE,IF(SEARCH(BE$1,$H21)&gt;0,TRUE,FALSE)),"")</f>
        <v/>
      </c>
      <c r="BF21" s="17" t="str">
        <f>IFERROR(AND(OR(BF1:BI20,$BK21)=TRUE,IF(SEARCH(BF$1,$H21)&gt;0,TRUE,FALSE)),"")</f>
        <v/>
      </c>
      <c r="BG21" s="17" t="str">
        <f>IFERROR(AND(OR(BG1:BI20,$BK21)=TRUE,IF(SEARCH(BG$1,$H21)&gt;0,TRUE,FALSE)),"")</f>
        <v/>
      </c>
      <c r="BH21" s="17" t="str">
        <f>IFERROR(AND(OR(BH1:BI20,$BK21)=TRUE,IF(SEARCH(BH$1,$H21)&gt;0,TRUE,FALSE)),"")</f>
        <v/>
      </c>
      <c r="BI21" s="17" t="str">
        <f>IFERROR(AND(OR(BI1:BI20,$BK21)=TRUE,IF(SEARCH(BI$1,$H21)&gt;0,TRUE,FALSE)),"")</f>
        <v/>
      </c>
      <c r="BJ21" s="17" t="b">
        <f t="shared" si="1"/>
        <v>0</v>
      </c>
      <c r="BK21" s="17" t="b">
        <f t="shared" si="2"/>
        <v>0</v>
      </c>
      <c r="BL21" s="17" t="b">
        <f t="shared" si="3"/>
        <v>0</v>
      </c>
      <c r="BM21" s="17" t="b">
        <f>IF(G21&gt;'Overview (RESPONSES REQUIRED)'!$G$67,FALSE,TRUE)</f>
        <v>0</v>
      </c>
      <c r="BN21" s="17" t="b">
        <f t="shared" si="4"/>
        <v>0</v>
      </c>
      <c r="BO21" s="17" t="str">
        <f>IF(BO18="N", "N", IF(AND(BM21,BN21)=FALSE,"N",IF(BL21=TRUE,"Y",IF(I21=0,"E","N"))))</f>
        <v>N</v>
      </c>
    </row>
    <row r="22" spans="1:67" ht="15" x14ac:dyDescent="0.15">
      <c r="A22" s="17" t="s">
        <v>3024</v>
      </c>
      <c r="B22" s="17">
        <v>3</v>
      </c>
      <c r="C22" s="17" t="b">
        <f>IF(INDEX('Overview (RESPONSES REQUIRED)'!$D$67:$D$78, MATCH("n5", 'Overview (RESPONSES REQUIRED)'!$B$67:$B$78, 0)) = "Y", TRUE, FALSE)</f>
        <v>0</v>
      </c>
      <c r="D22" s="17" t="b">
        <f>IF(INDEX('Overview (RESPONSES REQUIRED)'!$D$67:$D$78, MATCH("n7", 'Overview (RESPONSES REQUIRED)'!$B$67:$B$78, 0)) = "Y", TRUE, FALSE)</f>
        <v>0</v>
      </c>
      <c r="E22" s="17" t="b">
        <f>IF(INDEX('Overview (RESPONSES REQUIRED)'!$D$67:$D$78, MATCH("N78", 'Overview (RESPONSES REQUIRED)'!$B$67:$B$78, 0)) = "Y", TRUE, FALSE)</f>
        <v>0</v>
      </c>
      <c r="F22" s="17" t="s">
        <v>6</v>
      </c>
      <c r="G22" s="17">
        <v>4</v>
      </c>
      <c r="H22" s="17" t="s">
        <v>3026</v>
      </c>
      <c r="I22" s="17" t="str">
        <f>IF('SA-FR1'!N25="Y", "Y", IF('SA-FR1'!N25="N", "N", 0))</f>
        <v>N</v>
      </c>
      <c r="J22" s="17" t="str">
        <f>IFERROR(AND(OR(J1:K21,$BK22)=TRUE,IF(SEARCH(J$1,$A22)&gt;0,TRUE,FALSE)),"")</f>
        <v/>
      </c>
      <c r="K22" s="17" t="str">
        <f>IFERROR(AND(OR(K1:K21,$BK22)=TRUE,IF(SEARCH(K$1,$A22)&gt;0,TRUE,FALSE)),"")</f>
        <v/>
      </c>
      <c r="L22" s="17" t="str">
        <f>IFERROR(AND(OR(L1:O21,$BK22)=TRUE,IF(SEARCH(L$1,$A22)&gt;0,TRUE,FALSE)),"")</f>
        <v/>
      </c>
      <c r="M22" s="17" t="str">
        <f>IFERROR(AND(OR(M1:O21,$BK22)=TRUE,IF(SEARCH(M$1,$A22)&gt;0,TRUE,FALSE)),"")</f>
        <v/>
      </c>
      <c r="N22" s="17" t="str">
        <f>IFERROR(AND(OR(N1:O21,$BK22)=TRUE,IF(SEARCH(N$1,$A22)&gt;0,TRUE,FALSE)),"")</f>
        <v/>
      </c>
      <c r="O22" s="17" t="str">
        <f>IFERROR(AND(OR(O1:O21,$BK22)=TRUE,IF(SEARCH(O$1,$A22)&gt;0,TRUE,FALSE)),"")</f>
        <v/>
      </c>
      <c r="P22" s="17" t="b">
        <f>IFERROR(AND(OR(P1:P21,$BK22)=TRUE,IF(SEARCH(P$1,$A22)&gt;0,TRUE,FALSE)),"")</f>
        <v>0</v>
      </c>
      <c r="Q22" s="17" t="str">
        <f>IFERROR(AND(OR(Q1:T21,$BK22)=TRUE,IF(SEARCH(Q$1,$A22)&gt;0,TRUE,FALSE)),"")</f>
        <v/>
      </c>
      <c r="R22" s="17" t="str">
        <f>IFERROR(AND(OR(R1:T21,$BK22)=TRUE,IF(SEARCH(R$1,$A22)&gt;0,TRUE,FALSE)),"")</f>
        <v/>
      </c>
      <c r="S22" s="17" t="str">
        <f>IFERROR(AND(OR(S1:T21,$BK22)=TRUE,IF(SEARCH(S$1,$A22)&gt;0,TRUE,FALSE)),"")</f>
        <v/>
      </c>
      <c r="T22" s="17" t="b">
        <f>IFERROR(AND(OR(T1:T21,$BK22)=TRUE,IF(SEARCH(T$1,$A22)&gt;0,TRUE,FALSE)),"")</f>
        <v>0</v>
      </c>
      <c r="U22" s="17" t="str">
        <f>IFERROR(AND(OR(U1:V21,$BK22)=TRUE,IF(SEARCH(U$1,$A22)&gt;0,TRUE,FALSE)),"")</f>
        <v/>
      </c>
      <c r="V22" s="17" t="str">
        <f>IFERROR(AND(OR(V1:V21,$BK22)=TRUE,IF(SEARCH(V$1,$A22)&gt;0,TRUE,FALSE)),"")</f>
        <v/>
      </c>
      <c r="W22" s="17" t="str">
        <f>IFERROR(AND(OR(W1:W21,$BK22)=TRUE,IF(SEARCH(W$1,$A22)&gt;0,TRUE,FALSE)),"")</f>
        <v/>
      </c>
      <c r="X22" s="17" t="b">
        <f>IFERROR(AND(OR(X1:AA21,$BK22)=TRUE,IF(SEARCH(X$1,$A22)&gt;0,TRUE,FALSE)),"")</f>
        <v>0</v>
      </c>
      <c r="Y22" s="17" t="str">
        <f>IFERROR(AND(OR(Y1:AA21,$BK22)=TRUE,IF(SEARCH(Y$1,$A22)&gt;0,TRUE,FALSE)),"")</f>
        <v/>
      </c>
      <c r="Z22" s="17" t="str">
        <f>IFERROR(AND(OR(Z1:AA21,$BK22)=TRUE,IF(SEARCH(Z$1,$A22)&gt;0,TRUE,FALSE)),"")</f>
        <v/>
      </c>
      <c r="AA22" s="17" t="str">
        <f>IFERROR(AND(OR(AA1:AA21,$BK22)=TRUE,IF(SEARCH(AA$1,$A22)&gt;0,TRUE,FALSE)),"")</f>
        <v/>
      </c>
      <c r="AB22" s="17">
        <f t="shared" si="0"/>
        <v>0</v>
      </c>
      <c r="AC22" s="17" t="str">
        <f>IFERROR(AND(OR(AC1:AE21,$BK22)=TRUE,IF(SEARCH(AC$1,$H22)&gt;0,TRUE,FALSE)),"")</f>
        <v/>
      </c>
      <c r="AD22" s="17" t="str">
        <f>IFERROR(AND(OR(AD1:AE21,$BK22)=TRUE,IF(SEARCH(AD$1,$H22)&gt;0,TRUE,FALSE)),"")</f>
        <v/>
      </c>
      <c r="AE22" s="17" t="str">
        <f>IFERROR(AND(OR(AE1:AE21,$BK22)=TRUE,IF(SEARCH(AE$1,$H22)&gt;0,TRUE,FALSE)),"")</f>
        <v/>
      </c>
      <c r="AF22" s="17" t="str">
        <f>IFERROR(AND(OR(AF1:AK21,$BK22)=TRUE,IF(SEARCH(AF$1,$H22)&gt;0,TRUE,FALSE)),"")</f>
        <v/>
      </c>
      <c r="AG22" s="17" t="str">
        <f>IFERROR(AND(OR(AG1:AK21,$BK22)=TRUE,IF(SEARCH(AG$1,$H22)&gt;0,TRUE,FALSE)),"")</f>
        <v/>
      </c>
      <c r="AH22" s="17" t="str">
        <f>IFERROR(AND(OR(AH1:AK21,$BK22)=TRUE,IF(SEARCH(AH$1,$H22)&gt;0,TRUE,FALSE)),"")</f>
        <v/>
      </c>
      <c r="AI22" s="17" t="str">
        <f>IFERROR(AND(OR(AI1:AK21,$BK22)=TRUE,IF(SEARCH(AI$1,$H22)&gt;0,TRUE,FALSE)),"")</f>
        <v/>
      </c>
      <c r="AJ22" s="17" t="str">
        <f>IFERROR(AND(OR(AJ1:AK21,$BK22)=TRUE,IF(SEARCH(AJ$1,$H22)&gt;0,TRUE,FALSE)),"")</f>
        <v/>
      </c>
      <c r="AK22" s="17" t="str">
        <f>IFERROR(AND(OR(AK1:AK21,$BK22)=TRUE,IF(SEARCH(AK$1,$H22)&gt;0,TRUE,FALSE)),"")</f>
        <v/>
      </c>
      <c r="AL22" s="17" t="str">
        <f>IFERROR(AND(OR(AL1:AM21,$BK22)=TRUE,IF(SEARCH(AL$1,$H22)&gt;0,TRUE,FALSE)),"")</f>
        <v/>
      </c>
      <c r="AM22" s="17" t="str">
        <f>IFERROR(AND(OR(AM1:AM21,$BK22)=TRUE,IF(SEARCH(AM$1,$H22)&gt;0,TRUE,FALSE)),"")</f>
        <v/>
      </c>
      <c r="AN22" s="17" t="str">
        <f>IFERROR(AND(OR(AN1:AS21,$BK22)=TRUE,IF(SEARCH(AN$1,$H22)&gt;0,TRUE,FALSE)),"")</f>
        <v/>
      </c>
      <c r="AO22" s="17" t="str">
        <f>IFERROR(AND(OR(AO1:AS21,$BK22)=TRUE,IF(SEARCH(AO$1,$H22)&gt;0,TRUE,FALSE)),"")</f>
        <v/>
      </c>
      <c r="AP22" s="17" t="str">
        <f>IFERROR(AND(OR(AP1:AS21,$BK22)=TRUE,IF(SEARCH(AP$1,$H22)&gt;0,TRUE,FALSE)),"")</f>
        <v/>
      </c>
      <c r="AQ22" s="17" t="str">
        <f>IFERROR(AND(OR(AQ1:AS21,$BK22)=TRUE,IF(SEARCH(AQ$1,$H22)&gt;0,TRUE,FALSE)),"")</f>
        <v/>
      </c>
      <c r="AR22" s="17" t="str">
        <f>IFERROR(AND(OR(AR1:AS21,$BK22)=TRUE,IF(SEARCH(AR$1,$H22)&gt;0,TRUE,FALSE)),"")</f>
        <v/>
      </c>
      <c r="AS22" s="17" t="str">
        <f>IFERROR(AND(OR(AS1:AS21,$BK22)=TRUE,IF(SEARCH(AS$1,$H22)&gt;0,TRUE,FALSE)),"")</f>
        <v/>
      </c>
      <c r="AT22" s="17" t="str">
        <f>IFERROR(AND(OR(AT1:AW21,$BK22)=TRUE,IF(SEARCH(AT$1,$H22)&gt;0,TRUE,FALSE)),"")</f>
        <v/>
      </c>
      <c r="AU22" s="17" t="str">
        <f>IFERROR(AND(OR(AU1:AW21,$BK22)=TRUE,IF(SEARCH(AU$1,$H22)&gt;0,TRUE,FALSE)),"")</f>
        <v/>
      </c>
      <c r="AV22" s="17" t="str">
        <f>IFERROR(AND(OR(AV1:AW21,$BK22)=TRUE,IF(SEARCH(AV$1,$H22)&gt;0,TRUE,FALSE)),"")</f>
        <v/>
      </c>
      <c r="AW22" s="17" t="str">
        <f>IFERROR(AND(OR(AW1:AW21,$BK22)=TRUE,IF(SEARCH(AW$1,$H22)&gt;0,TRUE,FALSE)),"")</f>
        <v/>
      </c>
      <c r="AX22" s="17" t="str">
        <f>IFERROR(AND(OR(AX1:AY21,$BK22)=TRUE,IF(SEARCH(AX$1,$H22)&gt;0,TRUE,FALSE)),"")</f>
        <v/>
      </c>
      <c r="AY22" s="17" t="str">
        <f>IFERROR(AND(OR(AY1:AY21,$BK22)=TRUE,IF(SEARCH(AY$1,$H22)&gt;0,TRUE,FALSE)),"")</f>
        <v/>
      </c>
      <c r="AZ22" s="17" t="str">
        <f>IFERROR(AND(OR(AZ1:BI21,$BK22)=TRUE,IF(SEARCH(AZ$1,$H22)&gt;0,TRUE,FALSE)),"")</f>
        <v/>
      </c>
      <c r="BA22" s="17" t="str">
        <f>IFERROR(AND(OR(BA1:BI21,$BK22)=TRUE,IF(SEARCH(BA$1,$H22)&gt;0,TRUE,FALSE)),"")</f>
        <v/>
      </c>
      <c r="BB22" s="17" t="str">
        <f>IFERROR(AND(OR(BB1:BI21,$BK22)=TRUE,IF(SEARCH(BB$1,$H22)&gt;0,TRUE,FALSE)),"")</f>
        <v/>
      </c>
      <c r="BC22" s="17" t="str">
        <f>IFERROR(AND(OR(BC1:BI21,$BK22)=TRUE,IF(SEARCH(BC$1,$H22)&gt;0,TRUE,FALSE)),"")</f>
        <v/>
      </c>
      <c r="BD22" s="17" t="str">
        <f>IFERROR(AND(OR(BD1:BI21,$BK22)=TRUE,IF(SEARCH(BD$1,$H22)&gt;0,TRUE,FALSE)),"")</f>
        <v/>
      </c>
      <c r="BE22" s="17" t="str">
        <f>IFERROR(AND(OR(BE1:BI21,$BK22)=TRUE,IF(SEARCH(BE$1,$H22)&gt;0,TRUE,FALSE)),"")</f>
        <v/>
      </c>
      <c r="BF22" s="17" t="str">
        <f>IFERROR(AND(OR(BF1:BI21,$BK22)=TRUE,IF(SEARCH(BF$1,$H22)&gt;0,TRUE,FALSE)),"")</f>
        <v/>
      </c>
      <c r="BG22" s="17" t="str">
        <f>IFERROR(AND(OR(BG1:BI21,$BK22)=TRUE,IF(SEARCH(BG$1,$H22)&gt;0,TRUE,FALSE)),"")</f>
        <v/>
      </c>
      <c r="BH22" s="17" t="str">
        <f>IFERROR(AND(OR(BH1:BI21,$BK22)=TRUE,IF(SEARCH(BH$1,$H22)&gt;0,TRUE,FALSE)),"")</f>
        <v/>
      </c>
      <c r="BI22" s="17" t="str">
        <f>IFERROR(AND(OR(BI1:BI21,$BK22)=TRUE,IF(SEARCH(BI$1,$H22)&gt;0,TRUE,FALSE)),"")</f>
        <v/>
      </c>
      <c r="BJ22" s="17" t="b">
        <f t="shared" si="1"/>
        <v>0</v>
      </c>
      <c r="BK22" s="17" t="b">
        <f t="shared" si="2"/>
        <v>0</v>
      </c>
      <c r="BL22" s="17" t="b">
        <f t="shared" si="3"/>
        <v>0</v>
      </c>
      <c r="BM22" s="17" t="b">
        <f>IF(G22&gt;'Overview (RESPONSES REQUIRED)'!$G$67,FALSE,TRUE)</f>
        <v>0</v>
      </c>
      <c r="BN22" s="17" t="b">
        <f t="shared" si="4"/>
        <v>0</v>
      </c>
      <c r="BO22" s="17" t="str">
        <f>IF(BO18="N", "N", IF(AND(BM22,BN22)=FALSE,"N",IF(BL22=TRUE,"Y",IF(I22=0,"E","N"))))</f>
        <v>N</v>
      </c>
    </row>
    <row r="23" spans="1:67" ht="15" x14ac:dyDescent="0.15">
      <c r="A23" s="17" t="s">
        <v>3027</v>
      </c>
      <c r="B23" s="17">
        <v>3</v>
      </c>
      <c r="C23" s="17" t="b">
        <f>IF(INDEX('Overview (RESPONSES REQUIRED)'!$D$67:$D$78, MATCH("n7", 'Overview (RESPONSES REQUIRED)'!$B$67:$B$78, 0)) = "Y", TRUE, FALSE)</f>
        <v>0</v>
      </c>
      <c r="D23" s="17" t="b">
        <f>IF(INDEX('Overview (RESPONSES REQUIRED)'!$D$67:$D$78, MATCH("n26", 'Overview (RESPONSES REQUIRED)'!$B$67:$B$78, 0)) = "Y", TRUE, FALSE)</f>
        <v>0</v>
      </c>
      <c r="E23" s="17" t="b">
        <f>IF(INDEX('Overview (RESPONSES REQUIRED)'!$D$67:$D$78, MATCH("N78", 'Overview (RESPONSES REQUIRED)'!$B$67:$B$78, 0)) = "Y", TRUE, FALSE)</f>
        <v>0</v>
      </c>
      <c r="F23" s="17" t="s">
        <v>6</v>
      </c>
      <c r="G23" s="17">
        <v>4</v>
      </c>
      <c r="H23" s="17" t="s">
        <v>3015</v>
      </c>
      <c r="I23" s="17" t="str">
        <f>IF('SA-FR1'!N26="Y", "Y", IF('SA-FR1'!N26="N", "N", 0))</f>
        <v>N</v>
      </c>
      <c r="J23" s="17" t="str">
        <f>IFERROR(AND(OR(J1:K22,$BK23)=TRUE,IF(SEARCH(J$1,$A23)&gt;0,TRUE,FALSE)),"")</f>
        <v/>
      </c>
      <c r="K23" s="17" t="str">
        <f>IFERROR(AND(OR(K1:K22,$BK23)=TRUE,IF(SEARCH(K$1,$A23)&gt;0,TRUE,FALSE)),"")</f>
        <v/>
      </c>
      <c r="L23" s="17" t="str">
        <f>IFERROR(AND(OR(L1:O22,$BK23)=TRUE,IF(SEARCH(L$1,$A23)&gt;0,TRUE,FALSE)),"")</f>
        <v/>
      </c>
      <c r="M23" s="17" t="str">
        <f>IFERROR(AND(OR(M1:O22,$BK23)=TRUE,IF(SEARCH(M$1,$A23)&gt;0,TRUE,FALSE)),"")</f>
        <v/>
      </c>
      <c r="N23" s="17" t="str">
        <f>IFERROR(AND(OR(N1:O22,$BK23)=TRUE,IF(SEARCH(N$1,$A23)&gt;0,TRUE,FALSE)),"")</f>
        <v/>
      </c>
      <c r="O23" s="17" t="str">
        <f>IFERROR(AND(OR(O1:O22,$BK23)=TRUE,IF(SEARCH(O$1,$A23)&gt;0,TRUE,FALSE)),"")</f>
        <v/>
      </c>
      <c r="P23" s="17" t="str">
        <f>IFERROR(AND(OR(P1:P22,$BK23)=TRUE,IF(SEARCH(P$1,$A23)&gt;0,TRUE,FALSE)),"")</f>
        <v/>
      </c>
      <c r="Q23" s="17" t="str">
        <f>IFERROR(AND(OR(Q1:T22,$BK23)=TRUE,IF(SEARCH(Q$1,$A23)&gt;0,TRUE,FALSE)),"")</f>
        <v/>
      </c>
      <c r="R23" s="17" t="str">
        <f>IFERROR(AND(OR(R1:T22,$BK23)=TRUE,IF(SEARCH(R$1,$A23)&gt;0,TRUE,FALSE)),"")</f>
        <v/>
      </c>
      <c r="S23" s="17" t="str">
        <f>IFERROR(AND(OR(S1:T22,$BK23)=TRUE,IF(SEARCH(S$1,$A23)&gt;0,TRUE,FALSE)),"")</f>
        <v/>
      </c>
      <c r="T23" s="17" t="b">
        <f>IFERROR(AND(OR(T1:T22,$BK23)=TRUE,IF(SEARCH(T$1,$A23)&gt;0,TRUE,FALSE)),"")</f>
        <v>0</v>
      </c>
      <c r="U23" s="17" t="b">
        <f>IFERROR(AND(OR(U1:V22,$BK23)=TRUE,IF(SEARCH(U$1,$A23)&gt;0,TRUE,FALSE)),"")</f>
        <v>0</v>
      </c>
      <c r="V23" s="17" t="str">
        <f>IFERROR(AND(OR(V1:V22,$BK23)=TRUE,IF(SEARCH(V$1,$A23)&gt;0,TRUE,FALSE)),"")</f>
        <v/>
      </c>
      <c r="W23" s="17" t="str">
        <f>IFERROR(AND(OR(W1:W22,$BK23)=TRUE,IF(SEARCH(W$1,$A23)&gt;0,TRUE,FALSE)),"")</f>
        <v/>
      </c>
      <c r="X23" s="17" t="b">
        <f>IFERROR(AND(OR(X1:AA22,$BK23)=TRUE,IF(SEARCH(X$1,$A23)&gt;0,TRUE,FALSE)),"")</f>
        <v>0</v>
      </c>
      <c r="Y23" s="17" t="str">
        <f>IFERROR(AND(OR(Y1:AA22,$BK23)=TRUE,IF(SEARCH(Y$1,$A23)&gt;0,TRUE,FALSE)),"")</f>
        <v/>
      </c>
      <c r="Z23" s="17" t="str">
        <f>IFERROR(AND(OR(Z1:AA22,$BK23)=TRUE,IF(SEARCH(Z$1,$A23)&gt;0,TRUE,FALSE)),"")</f>
        <v/>
      </c>
      <c r="AA23" s="17" t="str">
        <f>IFERROR(AND(OR(AA1:AA22,$BK23)=TRUE,IF(SEARCH(AA$1,$A23)&gt;0,TRUE,FALSE)),"")</f>
        <v/>
      </c>
      <c r="AB23" s="17">
        <f t="shared" si="0"/>
        <v>0</v>
      </c>
      <c r="AC23" s="17" t="str">
        <f>IFERROR(AND(OR(AC1:AE22,$BK23)=TRUE,IF(SEARCH(AC$1,$H23)&gt;0,TRUE,FALSE)),"")</f>
        <v/>
      </c>
      <c r="AD23" s="17" t="str">
        <f>IFERROR(AND(OR(AD1:AE22,$BK23)=TRUE,IF(SEARCH(AD$1,$H23)&gt;0,TRUE,FALSE)),"")</f>
        <v/>
      </c>
      <c r="AE23" s="17" t="str">
        <f>IFERROR(AND(OR(AE1:AE22,$BK23)=TRUE,IF(SEARCH(AE$1,$H23)&gt;0,TRUE,FALSE)),"")</f>
        <v/>
      </c>
      <c r="AF23" s="17" t="str">
        <f>IFERROR(AND(OR(AF1:AK22,$BK23)=TRUE,IF(SEARCH(AF$1,$H23)&gt;0,TRUE,FALSE)),"")</f>
        <v/>
      </c>
      <c r="AG23" s="17" t="str">
        <f>IFERROR(AND(OR(AG1:AK22,$BK23)=TRUE,IF(SEARCH(AG$1,$H23)&gt;0,TRUE,FALSE)),"")</f>
        <v/>
      </c>
      <c r="AH23" s="17" t="str">
        <f>IFERROR(AND(OR(AH1:AK22,$BK23)=TRUE,IF(SEARCH(AH$1,$H23)&gt;0,TRUE,FALSE)),"")</f>
        <v/>
      </c>
      <c r="AI23" s="17" t="str">
        <f>IFERROR(AND(OR(AI1:AK22,$BK23)=TRUE,IF(SEARCH(AI$1,$H23)&gt;0,TRUE,FALSE)),"")</f>
        <v/>
      </c>
      <c r="AJ23" s="17" t="str">
        <f>IFERROR(AND(OR(AJ1:AK22,$BK23)=TRUE,IF(SEARCH(AJ$1,$H23)&gt;0,TRUE,FALSE)),"")</f>
        <v/>
      </c>
      <c r="AK23" s="17" t="str">
        <f>IFERROR(AND(OR(AK1:AK22,$BK23)=TRUE,IF(SEARCH(AK$1,$H23)&gt;0,TRUE,FALSE)),"")</f>
        <v/>
      </c>
      <c r="AL23" s="17" t="str">
        <f>IFERROR(AND(OR(AL1:AM22,$BK23)=TRUE,IF(SEARCH(AL$1,$H23)&gt;0,TRUE,FALSE)),"")</f>
        <v/>
      </c>
      <c r="AM23" s="17" t="str">
        <f>IFERROR(AND(OR(AM1:AM22,$BK23)=TRUE,IF(SEARCH(AM$1,$H23)&gt;0,TRUE,FALSE)),"")</f>
        <v/>
      </c>
      <c r="AN23" s="17" t="str">
        <f>IFERROR(AND(OR(AN1:AS22,$BK23)=TRUE,IF(SEARCH(AN$1,$H23)&gt;0,TRUE,FALSE)),"")</f>
        <v/>
      </c>
      <c r="AO23" s="17" t="str">
        <f>IFERROR(AND(OR(AO1:AS22,$BK23)=TRUE,IF(SEARCH(AO$1,$H23)&gt;0,TRUE,FALSE)),"")</f>
        <v/>
      </c>
      <c r="AP23" s="17" t="str">
        <f>IFERROR(AND(OR(AP1:AS22,$BK23)=TRUE,IF(SEARCH(AP$1,$H23)&gt;0,TRUE,FALSE)),"")</f>
        <v/>
      </c>
      <c r="AQ23" s="17" t="str">
        <f>IFERROR(AND(OR(AQ1:AS22,$BK23)=TRUE,IF(SEARCH(AQ$1,$H23)&gt;0,TRUE,FALSE)),"")</f>
        <v/>
      </c>
      <c r="AR23" s="17" t="str">
        <f>IFERROR(AND(OR(AR1:AS22,$BK23)=TRUE,IF(SEARCH(AR$1,$H23)&gt;0,TRUE,FALSE)),"")</f>
        <v/>
      </c>
      <c r="AS23" s="17" t="str">
        <f>IFERROR(AND(OR(AS1:AS22,$BK23)=TRUE,IF(SEARCH(AS$1,$H23)&gt;0,TRUE,FALSE)),"")</f>
        <v/>
      </c>
      <c r="AT23" s="17" t="str">
        <f>IFERROR(AND(OR(AT1:AW22,$BK23)=TRUE,IF(SEARCH(AT$1,$H23)&gt;0,TRUE,FALSE)),"")</f>
        <v/>
      </c>
      <c r="AU23" s="17" t="str">
        <f>IFERROR(AND(OR(AU1:AW22,$BK23)=TRUE,IF(SEARCH(AU$1,$H23)&gt;0,TRUE,FALSE)),"")</f>
        <v/>
      </c>
      <c r="AV23" s="17" t="str">
        <f>IFERROR(AND(OR(AV1:AW22,$BK23)=TRUE,IF(SEARCH(AV$1,$H23)&gt;0,TRUE,FALSE)),"")</f>
        <v/>
      </c>
      <c r="AW23" s="17" t="str">
        <f>IFERROR(AND(OR(AW1:AW22,$BK23)=TRUE,IF(SEARCH(AW$1,$H23)&gt;0,TRUE,FALSE)),"")</f>
        <v/>
      </c>
      <c r="AX23" s="17" t="str">
        <f>IFERROR(AND(OR(AX1:AY22,$BK23)=TRUE,IF(SEARCH(AX$1,$H23)&gt;0,TRUE,FALSE)),"")</f>
        <v/>
      </c>
      <c r="AY23" s="17" t="str">
        <f>IFERROR(AND(OR(AY1:AY22,$BK23)=TRUE,IF(SEARCH(AY$1,$H23)&gt;0,TRUE,FALSE)),"")</f>
        <v/>
      </c>
      <c r="AZ23" s="17" t="str">
        <f>IFERROR(AND(OR(AZ1:BI22,$BK23)=TRUE,IF(SEARCH(AZ$1,$H23)&gt;0,TRUE,FALSE)),"")</f>
        <v/>
      </c>
      <c r="BA23" s="17" t="str">
        <f>IFERROR(AND(OR(BA1:BI22,$BK23)=TRUE,IF(SEARCH(BA$1,$H23)&gt;0,TRUE,FALSE)),"")</f>
        <v/>
      </c>
      <c r="BB23" s="17" t="str">
        <f>IFERROR(AND(OR(BB1:BI22,$BK23)=TRUE,IF(SEARCH(BB$1,$H23)&gt;0,TRUE,FALSE)),"")</f>
        <v/>
      </c>
      <c r="BC23" s="17" t="str">
        <f>IFERROR(AND(OR(BC1:BI22,$BK23)=TRUE,IF(SEARCH(BC$1,$H23)&gt;0,TRUE,FALSE)),"")</f>
        <v/>
      </c>
      <c r="BD23" s="17" t="str">
        <f>IFERROR(AND(OR(BD1:BI22,$BK23)=TRUE,IF(SEARCH(BD$1,$H23)&gt;0,TRUE,FALSE)),"")</f>
        <v/>
      </c>
      <c r="BE23" s="17" t="str">
        <f>IFERROR(AND(OR(BE1:BI22,$BK23)=TRUE,IF(SEARCH(BE$1,$H23)&gt;0,TRUE,FALSE)),"")</f>
        <v/>
      </c>
      <c r="BF23" s="17" t="str">
        <f>IFERROR(AND(OR(BF1:BI22,$BK23)=TRUE,IF(SEARCH(BF$1,$H23)&gt;0,TRUE,FALSE)),"")</f>
        <v/>
      </c>
      <c r="BG23" s="17" t="str">
        <f>IFERROR(AND(OR(BG1:BI22,$BK23)=TRUE,IF(SEARCH(BG$1,$H23)&gt;0,TRUE,FALSE)),"")</f>
        <v/>
      </c>
      <c r="BH23" s="17" t="str">
        <f>IFERROR(AND(OR(BH1:BI22,$BK23)=TRUE,IF(SEARCH(BH$1,$H23)&gt;0,TRUE,FALSE)),"")</f>
        <v/>
      </c>
      <c r="BI23" s="17" t="str">
        <f>IFERROR(AND(OR(BI1:BI22,$BK23)=TRUE,IF(SEARCH(BI$1,$H23)&gt;0,TRUE,FALSE)),"")</f>
        <v/>
      </c>
      <c r="BJ23" s="17" t="b">
        <f t="shared" si="1"/>
        <v>0</v>
      </c>
      <c r="BK23" s="17" t="b">
        <f t="shared" si="2"/>
        <v>0</v>
      </c>
      <c r="BL23" s="17" t="b">
        <f t="shared" si="3"/>
        <v>0</v>
      </c>
      <c r="BM23" s="17" t="b">
        <f>IF(G23&gt;'Overview (RESPONSES REQUIRED)'!$G$67,FALSE,TRUE)</f>
        <v>0</v>
      </c>
      <c r="BN23" s="17" t="b">
        <f t="shared" si="4"/>
        <v>0</v>
      </c>
      <c r="BO23" s="17" t="str">
        <f>IF(AND(BM23,BN23)=FALSE,"N",IF(BL23=TRUE,"Y",IF(I23=0,"E","N")))</f>
        <v>N</v>
      </c>
    </row>
    <row r="24" spans="1:67" ht="15" x14ac:dyDescent="0.15">
      <c r="A24" s="17" t="s">
        <v>3027</v>
      </c>
      <c r="B24" s="17">
        <v>3</v>
      </c>
      <c r="C24" s="17" t="b">
        <f>IF(INDEX('Overview (RESPONSES REQUIRED)'!$D$67:$D$78, MATCH("n7", 'Overview (RESPONSES REQUIRED)'!$B$67:$B$78, 0)) = "Y", TRUE, FALSE)</f>
        <v>0</v>
      </c>
      <c r="D24" s="17" t="b">
        <f>IF(INDEX('Overview (RESPONSES REQUIRED)'!$D$67:$D$78, MATCH("n26", 'Overview (RESPONSES REQUIRED)'!$B$67:$B$78, 0)) = "Y", TRUE, FALSE)</f>
        <v>0</v>
      </c>
      <c r="E24" s="17" t="b">
        <f>IF(INDEX('Overview (RESPONSES REQUIRED)'!$D$67:$D$78, MATCH("N78", 'Overview (RESPONSES REQUIRED)'!$B$67:$B$78, 0)) = "Y", TRUE, FALSE)</f>
        <v>0</v>
      </c>
      <c r="F24" s="17" t="s">
        <v>6</v>
      </c>
      <c r="G24" s="17">
        <v>4</v>
      </c>
      <c r="H24" s="17" t="s">
        <v>3016</v>
      </c>
      <c r="I24" s="17" t="str">
        <f>IF('SA-FR1'!N27="Y", "Y", IF('SA-FR1'!N27="N", "N", 0))</f>
        <v>N</v>
      </c>
      <c r="J24" s="17" t="str">
        <f>IFERROR(AND(OR(J1:K23,$BK24)=TRUE,IF(SEARCH(J$1,$A24)&gt;0,TRUE,FALSE)),"")</f>
        <v/>
      </c>
      <c r="K24" s="17" t="str">
        <f>IFERROR(AND(OR(K1:K23,$BK24)=TRUE,IF(SEARCH(K$1,$A24)&gt;0,TRUE,FALSE)),"")</f>
        <v/>
      </c>
      <c r="L24" s="17" t="str">
        <f>IFERROR(AND(OR(L1:O23,$BK24)=TRUE,IF(SEARCH(L$1,$A24)&gt;0,TRUE,FALSE)),"")</f>
        <v/>
      </c>
      <c r="M24" s="17" t="str">
        <f>IFERROR(AND(OR(M1:O23,$BK24)=TRUE,IF(SEARCH(M$1,$A24)&gt;0,TRUE,FALSE)),"")</f>
        <v/>
      </c>
      <c r="N24" s="17" t="str">
        <f>IFERROR(AND(OR(N1:O23,$BK24)=TRUE,IF(SEARCH(N$1,$A24)&gt;0,TRUE,FALSE)),"")</f>
        <v/>
      </c>
      <c r="O24" s="17" t="str">
        <f>IFERROR(AND(OR(O1:O23,$BK24)=TRUE,IF(SEARCH(O$1,$A24)&gt;0,TRUE,FALSE)),"")</f>
        <v/>
      </c>
      <c r="P24" s="17" t="str">
        <f>IFERROR(AND(OR(P1:P23,$BK24)=TRUE,IF(SEARCH(P$1,$A24)&gt;0,TRUE,FALSE)),"")</f>
        <v/>
      </c>
      <c r="Q24" s="17" t="str">
        <f>IFERROR(AND(OR(Q1:T23,$BK24)=TRUE,IF(SEARCH(Q$1,$A24)&gt;0,TRUE,FALSE)),"")</f>
        <v/>
      </c>
      <c r="R24" s="17" t="str">
        <f>IFERROR(AND(OR(R1:T23,$BK24)=TRUE,IF(SEARCH(R$1,$A24)&gt;0,TRUE,FALSE)),"")</f>
        <v/>
      </c>
      <c r="S24" s="17" t="str">
        <f>IFERROR(AND(OR(S1:T23,$BK24)=TRUE,IF(SEARCH(S$1,$A24)&gt;0,TRUE,FALSE)),"")</f>
        <v/>
      </c>
      <c r="T24" s="17" t="b">
        <f>IFERROR(AND(OR(T1:T23,$BK24)=TRUE,IF(SEARCH(T$1,$A24)&gt;0,TRUE,FALSE)),"")</f>
        <v>0</v>
      </c>
      <c r="U24" s="17" t="b">
        <f>IFERROR(AND(OR(U1:V23,$BK24)=TRUE,IF(SEARCH(U$1,$A24)&gt;0,TRUE,FALSE)),"")</f>
        <v>0</v>
      </c>
      <c r="V24" s="17" t="str">
        <f>IFERROR(AND(OR(V1:V23,$BK24)=TRUE,IF(SEARCH(V$1,$A24)&gt;0,TRUE,FALSE)),"")</f>
        <v/>
      </c>
      <c r="W24" s="17" t="str">
        <f>IFERROR(AND(OR(W1:W23,$BK24)=TRUE,IF(SEARCH(W$1,$A24)&gt;0,TRUE,FALSE)),"")</f>
        <v/>
      </c>
      <c r="X24" s="17" t="b">
        <f>IFERROR(AND(OR(X1:AA23,$BK24)=TRUE,IF(SEARCH(X$1,$A24)&gt;0,TRUE,FALSE)),"")</f>
        <v>0</v>
      </c>
      <c r="Y24" s="17" t="str">
        <f>IFERROR(AND(OR(Y1:AA23,$BK24)=TRUE,IF(SEARCH(Y$1,$A24)&gt;0,TRUE,FALSE)),"")</f>
        <v/>
      </c>
      <c r="Z24" s="17" t="str">
        <f>IFERROR(AND(OR(Z1:AA23,$BK24)=TRUE,IF(SEARCH(Z$1,$A24)&gt;0,TRUE,FALSE)),"")</f>
        <v/>
      </c>
      <c r="AA24" s="17" t="str">
        <f>IFERROR(AND(OR(AA1:AA23,$BK24)=TRUE,IF(SEARCH(AA$1,$A24)&gt;0,TRUE,FALSE)),"")</f>
        <v/>
      </c>
      <c r="AB24" s="17">
        <f t="shared" si="0"/>
        <v>0</v>
      </c>
      <c r="AC24" s="17" t="str">
        <f>IFERROR(AND(OR(AC1:AE23,$BK24)=TRUE,IF(SEARCH(AC$1,$H24)&gt;0,TRUE,FALSE)),"")</f>
        <v/>
      </c>
      <c r="AD24" s="17" t="str">
        <f>IFERROR(AND(OR(AD1:AE23,$BK24)=TRUE,IF(SEARCH(AD$1,$H24)&gt;0,TRUE,FALSE)),"")</f>
        <v/>
      </c>
      <c r="AE24" s="17" t="str">
        <f>IFERROR(AND(OR(AE1:AE23,$BK24)=TRUE,IF(SEARCH(AE$1,$H24)&gt;0,TRUE,FALSE)),"")</f>
        <v/>
      </c>
      <c r="AF24" s="17" t="str">
        <f>IFERROR(AND(OR(AF1:AK23,$BK24)=TRUE,IF(SEARCH(AF$1,$H24)&gt;0,TRUE,FALSE)),"")</f>
        <v/>
      </c>
      <c r="AG24" s="17" t="str">
        <f>IFERROR(AND(OR(AG1:AK23,$BK24)=TRUE,IF(SEARCH(AG$1,$H24)&gt;0,TRUE,FALSE)),"")</f>
        <v/>
      </c>
      <c r="AH24" s="17" t="str">
        <f>IFERROR(AND(OR(AH1:AK23,$BK24)=TRUE,IF(SEARCH(AH$1,$H24)&gt;0,TRUE,FALSE)),"")</f>
        <v/>
      </c>
      <c r="AI24" s="17" t="str">
        <f>IFERROR(AND(OR(AI1:AK23,$BK24)=TRUE,IF(SEARCH(AI$1,$H24)&gt;0,TRUE,FALSE)),"")</f>
        <v/>
      </c>
      <c r="AJ24" s="17" t="str">
        <f>IFERROR(AND(OR(AJ1:AK23,$BK24)=TRUE,IF(SEARCH(AJ$1,$H24)&gt;0,TRUE,FALSE)),"")</f>
        <v/>
      </c>
      <c r="AK24" s="17" t="str">
        <f>IFERROR(AND(OR(AK1:AK23,$BK24)=TRUE,IF(SEARCH(AK$1,$H24)&gt;0,TRUE,FALSE)),"")</f>
        <v/>
      </c>
      <c r="AL24" s="17" t="str">
        <f>IFERROR(AND(OR(AL1:AM23,$BK24)=TRUE,IF(SEARCH(AL$1,$H24)&gt;0,TRUE,FALSE)),"")</f>
        <v/>
      </c>
      <c r="AM24" s="17" t="str">
        <f>IFERROR(AND(OR(AM1:AM23,$BK24)=TRUE,IF(SEARCH(AM$1,$H24)&gt;0,TRUE,FALSE)),"")</f>
        <v/>
      </c>
      <c r="AN24" s="17" t="str">
        <f>IFERROR(AND(OR(AN1:AS23,$BK24)=TRUE,IF(SEARCH(AN$1,$H24)&gt;0,TRUE,FALSE)),"")</f>
        <v/>
      </c>
      <c r="AO24" s="17" t="str">
        <f>IFERROR(AND(OR(AO1:AS23,$BK24)=TRUE,IF(SEARCH(AO$1,$H24)&gt;0,TRUE,FALSE)),"")</f>
        <v/>
      </c>
      <c r="AP24" s="17" t="str">
        <f>IFERROR(AND(OR(AP1:AS23,$BK24)=TRUE,IF(SEARCH(AP$1,$H24)&gt;0,TRUE,FALSE)),"")</f>
        <v/>
      </c>
      <c r="AQ24" s="17" t="str">
        <f>IFERROR(AND(OR(AQ1:AS23,$BK24)=TRUE,IF(SEARCH(AQ$1,$H24)&gt;0,TRUE,FALSE)),"")</f>
        <v/>
      </c>
      <c r="AR24" s="17" t="str">
        <f>IFERROR(AND(OR(AR1:AS23,$BK24)=TRUE,IF(SEARCH(AR$1,$H24)&gt;0,TRUE,FALSE)),"")</f>
        <v/>
      </c>
      <c r="AS24" s="17" t="str">
        <f>IFERROR(AND(OR(AS1:AS23,$BK24)=TRUE,IF(SEARCH(AS$1,$H24)&gt;0,TRUE,FALSE)),"")</f>
        <v/>
      </c>
      <c r="AT24" s="17" t="str">
        <f>IFERROR(AND(OR(AT1:AW23,$BK24)=TRUE,IF(SEARCH(AT$1,$H24)&gt;0,TRUE,FALSE)),"")</f>
        <v/>
      </c>
      <c r="AU24" s="17" t="str">
        <f>IFERROR(AND(OR(AU1:AW23,$BK24)=TRUE,IF(SEARCH(AU$1,$H24)&gt;0,TRUE,FALSE)),"")</f>
        <v/>
      </c>
      <c r="AV24" s="17" t="str">
        <f>IFERROR(AND(OR(AV1:AW23,$BK24)=TRUE,IF(SEARCH(AV$1,$H24)&gt;0,TRUE,FALSE)),"")</f>
        <v/>
      </c>
      <c r="AW24" s="17" t="str">
        <f>IFERROR(AND(OR(AW1:AW23,$BK24)=TRUE,IF(SEARCH(AW$1,$H24)&gt;0,TRUE,FALSE)),"")</f>
        <v/>
      </c>
      <c r="AX24" s="17" t="str">
        <f>IFERROR(AND(OR(AX1:AY23,$BK24)=TRUE,IF(SEARCH(AX$1,$H24)&gt;0,TRUE,FALSE)),"")</f>
        <v/>
      </c>
      <c r="AY24" s="17" t="str">
        <f>IFERROR(AND(OR(AY1:AY23,$BK24)=TRUE,IF(SEARCH(AY$1,$H24)&gt;0,TRUE,FALSE)),"")</f>
        <v/>
      </c>
      <c r="AZ24" s="17" t="str">
        <f>IFERROR(AND(OR(AZ1:BI23,$BK24)=TRUE,IF(SEARCH(AZ$1,$H24)&gt;0,TRUE,FALSE)),"")</f>
        <v/>
      </c>
      <c r="BA24" s="17" t="str">
        <f>IFERROR(AND(OR(BA1:BI23,$BK24)=TRUE,IF(SEARCH(BA$1,$H24)&gt;0,TRUE,FALSE)),"")</f>
        <v/>
      </c>
      <c r="BB24" s="17" t="str">
        <f>IFERROR(AND(OR(BB1:BI23,$BK24)=TRUE,IF(SEARCH(BB$1,$H24)&gt;0,TRUE,FALSE)),"")</f>
        <v/>
      </c>
      <c r="BC24" s="17" t="str">
        <f>IFERROR(AND(OR(BC1:BI23,$BK24)=TRUE,IF(SEARCH(BC$1,$H24)&gt;0,TRUE,FALSE)),"")</f>
        <v/>
      </c>
      <c r="BD24" s="17" t="str">
        <f>IFERROR(AND(OR(BD1:BI23,$BK24)=TRUE,IF(SEARCH(BD$1,$H24)&gt;0,TRUE,FALSE)),"")</f>
        <v/>
      </c>
      <c r="BE24" s="17" t="str">
        <f>IFERROR(AND(OR(BE1:BI23,$BK24)=TRUE,IF(SEARCH(BE$1,$H24)&gt;0,TRUE,FALSE)),"")</f>
        <v/>
      </c>
      <c r="BF24" s="17" t="str">
        <f>IFERROR(AND(OR(BF1:BI23,$BK24)=TRUE,IF(SEARCH(BF$1,$H24)&gt;0,TRUE,FALSE)),"")</f>
        <v/>
      </c>
      <c r="BG24" s="17" t="str">
        <f>IFERROR(AND(OR(BG1:BI23,$BK24)=TRUE,IF(SEARCH(BG$1,$H24)&gt;0,TRUE,FALSE)),"")</f>
        <v/>
      </c>
      <c r="BH24" s="17" t="str">
        <f>IFERROR(AND(OR(BH1:BI23,$BK24)=TRUE,IF(SEARCH(BH$1,$H24)&gt;0,TRUE,FALSE)),"")</f>
        <v/>
      </c>
      <c r="BI24" s="17" t="str">
        <f>IFERROR(AND(OR(BI1:BI23,$BK24)=TRUE,IF(SEARCH(BI$1,$H24)&gt;0,TRUE,FALSE)),"")</f>
        <v/>
      </c>
      <c r="BJ24" s="17" t="b">
        <f t="shared" si="1"/>
        <v>0</v>
      </c>
      <c r="BK24" s="17" t="b">
        <f t="shared" si="2"/>
        <v>0</v>
      </c>
      <c r="BL24" s="17" t="b">
        <f t="shared" si="3"/>
        <v>0</v>
      </c>
      <c r="BM24" s="17" t="b">
        <f>IF(G24&gt;'Overview (RESPONSES REQUIRED)'!$G$67,FALSE,TRUE)</f>
        <v>0</v>
      </c>
      <c r="BN24" s="17" t="b">
        <f t="shared" si="4"/>
        <v>0</v>
      </c>
      <c r="BO24" s="17" t="str">
        <f>IF(BO23="N", "N", IF(AND(BM24,BN24)=FALSE,"N",IF(BL24=TRUE,"Y",IF(I24=0,"E","N"))))</f>
        <v>N</v>
      </c>
    </row>
    <row r="25" spans="1:67" ht="15" x14ac:dyDescent="0.15">
      <c r="A25" s="17" t="s">
        <v>3027</v>
      </c>
      <c r="B25" s="17">
        <v>3</v>
      </c>
      <c r="C25" s="17" t="b">
        <f>IF(INDEX('Overview (RESPONSES REQUIRED)'!$D$67:$D$78, MATCH("n7", 'Overview (RESPONSES REQUIRED)'!$B$67:$B$78, 0)) = "Y", TRUE, FALSE)</f>
        <v>0</v>
      </c>
      <c r="D25" s="17" t="b">
        <f>IF(INDEX('Overview (RESPONSES REQUIRED)'!$D$67:$D$78, MATCH("n26", 'Overview (RESPONSES REQUIRED)'!$B$67:$B$78, 0)) = "Y", TRUE, FALSE)</f>
        <v>0</v>
      </c>
      <c r="E25" s="17" t="b">
        <f>IF(INDEX('Overview (RESPONSES REQUIRED)'!$D$67:$D$78, MATCH("N78", 'Overview (RESPONSES REQUIRED)'!$B$67:$B$78, 0)) = "Y", TRUE, FALSE)</f>
        <v>0</v>
      </c>
      <c r="F25" s="17" t="s">
        <v>6</v>
      </c>
      <c r="G25" s="17">
        <v>4</v>
      </c>
      <c r="H25" s="17" t="s">
        <v>3017</v>
      </c>
      <c r="I25" s="17" t="str">
        <f>IF('SA-FR1'!N28="Y", "Y", IF('SA-FR1'!N28="N", "N", 0))</f>
        <v>N</v>
      </c>
      <c r="J25" s="17" t="str">
        <f>IFERROR(AND(OR(J1:K24,$BK25)=TRUE,IF(SEARCH(J$1,$A25)&gt;0,TRUE,FALSE)),"")</f>
        <v/>
      </c>
      <c r="K25" s="17" t="str">
        <f>IFERROR(AND(OR(K1:K24,$BK25)=TRUE,IF(SEARCH(K$1,$A25)&gt;0,TRUE,FALSE)),"")</f>
        <v/>
      </c>
      <c r="L25" s="17" t="str">
        <f>IFERROR(AND(OR(L1:O24,$BK25)=TRUE,IF(SEARCH(L$1,$A25)&gt;0,TRUE,FALSE)),"")</f>
        <v/>
      </c>
      <c r="M25" s="17" t="str">
        <f>IFERROR(AND(OR(M1:O24,$BK25)=TRUE,IF(SEARCH(M$1,$A25)&gt;0,TRUE,FALSE)),"")</f>
        <v/>
      </c>
      <c r="N25" s="17" t="str">
        <f>IFERROR(AND(OR(N1:O24,$BK25)=TRUE,IF(SEARCH(N$1,$A25)&gt;0,TRUE,FALSE)),"")</f>
        <v/>
      </c>
      <c r="O25" s="17" t="str">
        <f>IFERROR(AND(OR(O1:O24,$BK25)=TRUE,IF(SEARCH(O$1,$A25)&gt;0,TRUE,FALSE)),"")</f>
        <v/>
      </c>
      <c r="P25" s="17" t="str">
        <f>IFERROR(AND(OR(P1:P24,$BK25)=TRUE,IF(SEARCH(P$1,$A25)&gt;0,TRUE,FALSE)),"")</f>
        <v/>
      </c>
      <c r="Q25" s="17" t="str">
        <f>IFERROR(AND(OR(Q1:T24,$BK25)=TRUE,IF(SEARCH(Q$1,$A25)&gt;0,TRUE,FALSE)),"")</f>
        <v/>
      </c>
      <c r="R25" s="17" t="str">
        <f>IFERROR(AND(OR(R1:T24,$BK25)=TRUE,IF(SEARCH(R$1,$A25)&gt;0,TRUE,FALSE)),"")</f>
        <v/>
      </c>
      <c r="S25" s="17" t="str">
        <f>IFERROR(AND(OR(S1:T24,$BK25)=TRUE,IF(SEARCH(S$1,$A25)&gt;0,TRUE,FALSE)),"")</f>
        <v/>
      </c>
      <c r="T25" s="17" t="b">
        <f>IFERROR(AND(OR(T1:T24,$BK25)=TRUE,IF(SEARCH(T$1,$A25)&gt;0,TRUE,FALSE)),"")</f>
        <v>0</v>
      </c>
      <c r="U25" s="17" t="b">
        <f>IFERROR(AND(OR(U1:V24,$BK25)=TRUE,IF(SEARCH(U$1,$A25)&gt;0,TRUE,FALSE)),"")</f>
        <v>0</v>
      </c>
      <c r="V25" s="17" t="str">
        <f>IFERROR(AND(OR(V1:V24,$BK25)=TRUE,IF(SEARCH(V$1,$A25)&gt;0,TRUE,FALSE)),"")</f>
        <v/>
      </c>
      <c r="W25" s="17" t="str">
        <f>IFERROR(AND(OR(W1:W24,$BK25)=TRUE,IF(SEARCH(W$1,$A25)&gt;0,TRUE,FALSE)),"")</f>
        <v/>
      </c>
      <c r="X25" s="17" t="b">
        <f>IFERROR(AND(OR(X1:AA24,$BK25)=TRUE,IF(SEARCH(X$1,$A25)&gt;0,TRUE,FALSE)),"")</f>
        <v>0</v>
      </c>
      <c r="Y25" s="17" t="str">
        <f>IFERROR(AND(OR(Y1:AA24,$BK25)=TRUE,IF(SEARCH(Y$1,$A25)&gt;0,TRUE,FALSE)),"")</f>
        <v/>
      </c>
      <c r="Z25" s="17" t="str">
        <f>IFERROR(AND(OR(Z1:AA24,$BK25)=TRUE,IF(SEARCH(Z$1,$A25)&gt;0,TRUE,FALSE)),"")</f>
        <v/>
      </c>
      <c r="AA25" s="17" t="str">
        <f>IFERROR(AND(OR(AA1:AA24,$BK25)=TRUE,IF(SEARCH(AA$1,$A25)&gt;0,TRUE,FALSE)),"")</f>
        <v/>
      </c>
      <c r="AB25" s="17">
        <f t="shared" si="0"/>
        <v>0</v>
      </c>
      <c r="AC25" s="17" t="str">
        <f>IFERROR(AND(OR(AC1:AE24,$BK25)=TRUE,IF(SEARCH(AC$1,$H25)&gt;0,TRUE,FALSE)),"")</f>
        <v/>
      </c>
      <c r="AD25" s="17" t="str">
        <f>IFERROR(AND(OR(AD1:AE24,$BK25)=TRUE,IF(SEARCH(AD$1,$H25)&gt;0,TRUE,FALSE)),"")</f>
        <v/>
      </c>
      <c r="AE25" s="17" t="str">
        <f>IFERROR(AND(OR(AE1:AE24,$BK25)=TRUE,IF(SEARCH(AE$1,$H25)&gt;0,TRUE,FALSE)),"")</f>
        <v/>
      </c>
      <c r="AF25" s="17" t="str">
        <f>IFERROR(AND(OR(AF1:AK24,$BK25)=TRUE,IF(SEARCH(AF$1,$H25)&gt;0,TRUE,FALSE)),"")</f>
        <v/>
      </c>
      <c r="AG25" s="17" t="str">
        <f>IFERROR(AND(OR(AG1:AK24,$BK25)=TRUE,IF(SEARCH(AG$1,$H25)&gt;0,TRUE,FALSE)),"")</f>
        <v/>
      </c>
      <c r="AH25" s="17" t="str">
        <f>IFERROR(AND(OR(AH1:AK24,$BK25)=TRUE,IF(SEARCH(AH$1,$H25)&gt;0,TRUE,FALSE)),"")</f>
        <v/>
      </c>
      <c r="AI25" s="17" t="str">
        <f>IFERROR(AND(OR(AI1:AK24,$BK25)=TRUE,IF(SEARCH(AI$1,$H25)&gt;0,TRUE,FALSE)),"")</f>
        <v/>
      </c>
      <c r="AJ25" s="17" t="str">
        <f>IFERROR(AND(OR(AJ1:AK24,$BK25)=TRUE,IF(SEARCH(AJ$1,$H25)&gt;0,TRUE,FALSE)),"")</f>
        <v/>
      </c>
      <c r="AK25" s="17" t="str">
        <f>IFERROR(AND(OR(AK1:AK24,$BK25)=TRUE,IF(SEARCH(AK$1,$H25)&gt;0,TRUE,FALSE)),"")</f>
        <v/>
      </c>
      <c r="AL25" s="17" t="str">
        <f>IFERROR(AND(OR(AL1:AM24,$BK25)=TRUE,IF(SEARCH(AL$1,$H25)&gt;0,TRUE,FALSE)),"")</f>
        <v/>
      </c>
      <c r="AM25" s="17" t="str">
        <f>IFERROR(AND(OR(AM1:AM24,$BK25)=TRUE,IF(SEARCH(AM$1,$H25)&gt;0,TRUE,FALSE)),"")</f>
        <v/>
      </c>
      <c r="AN25" s="17" t="str">
        <f>IFERROR(AND(OR(AN1:AS24,$BK25)=TRUE,IF(SEARCH(AN$1,$H25)&gt;0,TRUE,FALSE)),"")</f>
        <v/>
      </c>
      <c r="AO25" s="17" t="str">
        <f>IFERROR(AND(OR(AO1:AS24,$BK25)=TRUE,IF(SEARCH(AO$1,$H25)&gt;0,TRUE,FALSE)),"")</f>
        <v/>
      </c>
      <c r="AP25" s="17" t="str">
        <f>IFERROR(AND(OR(AP1:AS24,$BK25)=TRUE,IF(SEARCH(AP$1,$H25)&gt;0,TRUE,FALSE)),"")</f>
        <v/>
      </c>
      <c r="AQ25" s="17" t="str">
        <f>IFERROR(AND(OR(AQ1:AS24,$BK25)=TRUE,IF(SEARCH(AQ$1,$H25)&gt;0,TRUE,FALSE)),"")</f>
        <v/>
      </c>
      <c r="AR25" s="17" t="str">
        <f>IFERROR(AND(OR(AR1:AS24,$BK25)=TRUE,IF(SEARCH(AR$1,$H25)&gt;0,TRUE,FALSE)),"")</f>
        <v/>
      </c>
      <c r="AS25" s="17" t="str">
        <f>IFERROR(AND(OR(AS1:AS24,$BK25)=TRUE,IF(SEARCH(AS$1,$H25)&gt;0,TRUE,FALSE)),"")</f>
        <v/>
      </c>
      <c r="AT25" s="17" t="str">
        <f>IFERROR(AND(OR(AT1:AW24,$BK25)=TRUE,IF(SEARCH(AT$1,$H25)&gt;0,TRUE,FALSE)),"")</f>
        <v/>
      </c>
      <c r="AU25" s="17" t="str">
        <f>IFERROR(AND(OR(AU1:AW24,$BK25)=TRUE,IF(SEARCH(AU$1,$H25)&gt;0,TRUE,FALSE)),"")</f>
        <v/>
      </c>
      <c r="AV25" s="17" t="str">
        <f>IFERROR(AND(OR(AV1:AW24,$BK25)=TRUE,IF(SEARCH(AV$1,$H25)&gt;0,TRUE,FALSE)),"")</f>
        <v/>
      </c>
      <c r="AW25" s="17" t="str">
        <f>IFERROR(AND(OR(AW1:AW24,$BK25)=TRUE,IF(SEARCH(AW$1,$H25)&gt;0,TRUE,FALSE)),"")</f>
        <v/>
      </c>
      <c r="AX25" s="17" t="str">
        <f>IFERROR(AND(OR(AX1:AY24,$BK25)=TRUE,IF(SEARCH(AX$1,$H25)&gt;0,TRUE,FALSE)),"")</f>
        <v/>
      </c>
      <c r="AY25" s="17" t="str">
        <f>IFERROR(AND(OR(AY1:AY24,$BK25)=TRUE,IF(SEARCH(AY$1,$H25)&gt;0,TRUE,FALSE)),"")</f>
        <v/>
      </c>
      <c r="AZ25" s="17" t="str">
        <f>IFERROR(AND(OR(AZ1:BI24,$BK25)=TRUE,IF(SEARCH(AZ$1,$H25)&gt;0,TRUE,FALSE)),"")</f>
        <v/>
      </c>
      <c r="BA25" s="17" t="str">
        <f>IFERROR(AND(OR(BA1:BI24,$BK25)=TRUE,IF(SEARCH(BA$1,$H25)&gt;0,TRUE,FALSE)),"")</f>
        <v/>
      </c>
      <c r="BB25" s="17" t="str">
        <f>IFERROR(AND(OR(BB1:BI24,$BK25)=TRUE,IF(SEARCH(BB$1,$H25)&gt;0,TRUE,FALSE)),"")</f>
        <v/>
      </c>
      <c r="BC25" s="17" t="str">
        <f>IFERROR(AND(OR(BC1:BI24,$BK25)=TRUE,IF(SEARCH(BC$1,$H25)&gt;0,TRUE,FALSE)),"")</f>
        <v/>
      </c>
      <c r="BD25" s="17" t="str">
        <f>IFERROR(AND(OR(BD1:BI24,$BK25)=TRUE,IF(SEARCH(BD$1,$H25)&gt;0,TRUE,FALSE)),"")</f>
        <v/>
      </c>
      <c r="BE25" s="17" t="str">
        <f>IFERROR(AND(OR(BE1:BI24,$BK25)=TRUE,IF(SEARCH(BE$1,$H25)&gt;0,TRUE,FALSE)),"")</f>
        <v/>
      </c>
      <c r="BF25" s="17" t="str">
        <f>IFERROR(AND(OR(BF1:BI24,$BK25)=TRUE,IF(SEARCH(BF$1,$H25)&gt;0,TRUE,FALSE)),"")</f>
        <v/>
      </c>
      <c r="BG25" s="17" t="str">
        <f>IFERROR(AND(OR(BG1:BI24,$BK25)=TRUE,IF(SEARCH(BG$1,$H25)&gt;0,TRUE,FALSE)),"")</f>
        <v/>
      </c>
      <c r="BH25" s="17" t="str">
        <f>IFERROR(AND(OR(BH1:BI24,$BK25)=TRUE,IF(SEARCH(BH$1,$H25)&gt;0,TRUE,FALSE)),"")</f>
        <v/>
      </c>
      <c r="BI25" s="17" t="str">
        <f>IFERROR(AND(OR(BI1:BI24,$BK25)=TRUE,IF(SEARCH(BI$1,$H25)&gt;0,TRUE,FALSE)),"")</f>
        <v/>
      </c>
      <c r="BJ25" s="17" t="b">
        <f t="shared" si="1"/>
        <v>0</v>
      </c>
      <c r="BK25" s="17" t="b">
        <f t="shared" si="2"/>
        <v>0</v>
      </c>
      <c r="BL25" s="17" t="b">
        <f t="shared" si="3"/>
        <v>0</v>
      </c>
      <c r="BM25" s="17" t="b">
        <f>IF(G25&gt;'Overview (RESPONSES REQUIRED)'!$G$67,FALSE,TRUE)</f>
        <v>0</v>
      </c>
      <c r="BN25" s="17" t="b">
        <f t="shared" si="4"/>
        <v>0</v>
      </c>
      <c r="BO25" s="17" t="str">
        <f>IF(BO23="N", "N", IF(AND(BM25,BN25)=FALSE,"N",IF(BL25=TRUE,"Y",IF(I25=0,"E","N"))))</f>
        <v>N</v>
      </c>
    </row>
    <row r="26" spans="1:67" ht="15" x14ac:dyDescent="0.15">
      <c r="A26" s="17" t="s">
        <v>3027</v>
      </c>
      <c r="B26" s="17">
        <v>3</v>
      </c>
      <c r="C26" s="17" t="b">
        <f>IF(INDEX('Overview (RESPONSES REQUIRED)'!$D$67:$D$78, MATCH("n7", 'Overview (RESPONSES REQUIRED)'!$B$67:$B$78, 0)) = "Y", TRUE, FALSE)</f>
        <v>0</v>
      </c>
      <c r="D26" s="17" t="b">
        <f>IF(INDEX('Overview (RESPONSES REQUIRED)'!$D$67:$D$78, MATCH("n26", 'Overview (RESPONSES REQUIRED)'!$B$67:$B$78, 0)) = "Y", TRUE, FALSE)</f>
        <v>0</v>
      </c>
      <c r="E26" s="17" t="b">
        <f>IF(INDEX('Overview (RESPONSES REQUIRED)'!$D$67:$D$78, MATCH("N78", 'Overview (RESPONSES REQUIRED)'!$B$67:$B$78, 0)) = "Y", TRUE, FALSE)</f>
        <v>0</v>
      </c>
      <c r="F26" s="17" t="s">
        <v>6</v>
      </c>
      <c r="G26" s="17">
        <v>4</v>
      </c>
      <c r="H26" s="17" t="s">
        <v>3018</v>
      </c>
      <c r="I26" s="17" t="str">
        <f>IF('SA-FR1'!N29="Y", "Y", IF('SA-FR1'!N29="N", "N", 0))</f>
        <v>N</v>
      </c>
      <c r="J26" s="17" t="str">
        <f>IFERROR(AND(OR(J1:K25,$BK26)=TRUE,IF(SEARCH(J$1,$A26)&gt;0,TRUE,FALSE)),"")</f>
        <v/>
      </c>
      <c r="K26" s="17" t="str">
        <f>IFERROR(AND(OR(K1:K25,$BK26)=TRUE,IF(SEARCH(K$1,$A26)&gt;0,TRUE,FALSE)),"")</f>
        <v/>
      </c>
      <c r="L26" s="17" t="str">
        <f>IFERROR(AND(OR(L1:O25,$BK26)=TRUE,IF(SEARCH(L$1,$A26)&gt;0,TRUE,FALSE)),"")</f>
        <v/>
      </c>
      <c r="M26" s="17" t="str">
        <f>IFERROR(AND(OR(M1:O25,$BK26)=TRUE,IF(SEARCH(M$1,$A26)&gt;0,TRUE,FALSE)),"")</f>
        <v/>
      </c>
      <c r="N26" s="17" t="str">
        <f>IFERROR(AND(OR(N1:O25,$BK26)=TRUE,IF(SEARCH(N$1,$A26)&gt;0,TRUE,FALSE)),"")</f>
        <v/>
      </c>
      <c r="O26" s="17" t="str">
        <f>IFERROR(AND(OR(O1:O25,$BK26)=TRUE,IF(SEARCH(O$1,$A26)&gt;0,TRUE,FALSE)),"")</f>
        <v/>
      </c>
      <c r="P26" s="17" t="str">
        <f>IFERROR(AND(OR(P1:P25,$BK26)=TRUE,IF(SEARCH(P$1,$A26)&gt;0,TRUE,FALSE)),"")</f>
        <v/>
      </c>
      <c r="Q26" s="17" t="str">
        <f>IFERROR(AND(OR(Q1:T25,$BK26)=TRUE,IF(SEARCH(Q$1,$A26)&gt;0,TRUE,FALSE)),"")</f>
        <v/>
      </c>
      <c r="R26" s="17" t="str">
        <f>IFERROR(AND(OR(R1:T25,$BK26)=TRUE,IF(SEARCH(R$1,$A26)&gt;0,TRUE,FALSE)),"")</f>
        <v/>
      </c>
      <c r="S26" s="17" t="str">
        <f>IFERROR(AND(OR(S1:T25,$BK26)=TRUE,IF(SEARCH(S$1,$A26)&gt;0,TRUE,FALSE)),"")</f>
        <v/>
      </c>
      <c r="T26" s="17" t="b">
        <f>IFERROR(AND(OR(T1:T25,$BK26)=TRUE,IF(SEARCH(T$1,$A26)&gt;0,TRUE,FALSE)),"")</f>
        <v>0</v>
      </c>
      <c r="U26" s="17" t="b">
        <f>IFERROR(AND(OR(U1:V25,$BK26)=TRUE,IF(SEARCH(U$1,$A26)&gt;0,TRUE,FALSE)),"")</f>
        <v>0</v>
      </c>
      <c r="V26" s="17" t="str">
        <f>IFERROR(AND(OR(V1:V25,$BK26)=TRUE,IF(SEARCH(V$1,$A26)&gt;0,TRUE,FALSE)),"")</f>
        <v/>
      </c>
      <c r="W26" s="17" t="str">
        <f>IFERROR(AND(OR(W1:W25,$BK26)=TRUE,IF(SEARCH(W$1,$A26)&gt;0,TRUE,FALSE)),"")</f>
        <v/>
      </c>
      <c r="X26" s="17" t="b">
        <f>IFERROR(AND(OR(X1:AA25,$BK26)=TRUE,IF(SEARCH(X$1,$A26)&gt;0,TRUE,FALSE)),"")</f>
        <v>0</v>
      </c>
      <c r="Y26" s="17" t="str">
        <f>IFERROR(AND(OR(Y1:AA25,$BK26)=TRUE,IF(SEARCH(Y$1,$A26)&gt;0,TRUE,FALSE)),"")</f>
        <v/>
      </c>
      <c r="Z26" s="17" t="str">
        <f>IFERROR(AND(OR(Z1:AA25,$BK26)=TRUE,IF(SEARCH(Z$1,$A26)&gt;0,TRUE,FALSE)),"")</f>
        <v/>
      </c>
      <c r="AA26" s="17" t="str">
        <f>IFERROR(AND(OR(AA1:AA25,$BK26)=TRUE,IF(SEARCH(AA$1,$A26)&gt;0,TRUE,FALSE)),"")</f>
        <v/>
      </c>
      <c r="AB26" s="17">
        <f t="shared" si="0"/>
        <v>0</v>
      </c>
      <c r="AC26" s="17" t="str">
        <f>IFERROR(AND(OR(AC1:AE25,$BK26)=TRUE,IF(SEARCH(AC$1,$H26)&gt;0,TRUE,FALSE)),"")</f>
        <v/>
      </c>
      <c r="AD26" s="17" t="str">
        <f>IFERROR(AND(OR(AD1:AE25,$BK26)=TRUE,IF(SEARCH(AD$1,$H26)&gt;0,TRUE,FALSE)),"")</f>
        <v/>
      </c>
      <c r="AE26" s="17" t="str">
        <f>IFERROR(AND(OR(AE1:AE25,$BK26)=TRUE,IF(SEARCH(AE$1,$H26)&gt;0,TRUE,FALSE)),"")</f>
        <v/>
      </c>
      <c r="AF26" s="17" t="str">
        <f>IFERROR(AND(OR(AF1:AK25,$BK26)=TRUE,IF(SEARCH(AF$1,$H26)&gt;0,TRUE,FALSE)),"")</f>
        <v/>
      </c>
      <c r="AG26" s="17" t="str">
        <f>IFERROR(AND(OR(AG1:AK25,$BK26)=TRUE,IF(SEARCH(AG$1,$H26)&gt;0,TRUE,FALSE)),"")</f>
        <v/>
      </c>
      <c r="AH26" s="17" t="str">
        <f>IFERROR(AND(OR(AH1:AK25,$BK26)=TRUE,IF(SEARCH(AH$1,$H26)&gt;0,TRUE,FALSE)),"")</f>
        <v/>
      </c>
      <c r="AI26" s="17" t="str">
        <f>IFERROR(AND(OR(AI1:AK25,$BK26)=TRUE,IF(SEARCH(AI$1,$H26)&gt;0,TRUE,FALSE)),"")</f>
        <v/>
      </c>
      <c r="AJ26" s="17" t="str">
        <f>IFERROR(AND(OR(AJ1:AK25,$BK26)=TRUE,IF(SEARCH(AJ$1,$H26)&gt;0,TRUE,FALSE)),"")</f>
        <v/>
      </c>
      <c r="AK26" s="17" t="str">
        <f>IFERROR(AND(OR(AK1:AK25,$BK26)=TRUE,IF(SEARCH(AK$1,$H26)&gt;0,TRUE,FALSE)),"")</f>
        <v/>
      </c>
      <c r="AL26" s="17" t="str">
        <f>IFERROR(AND(OR(AL1:AM25,$BK26)=TRUE,IF(SEARCH(AL$1,$H26)&gt;0,TRUE,FALSE)),"")</f>
        <v/>
      </c>
      <c r="AM26" s="17" t="str">
        <f>IFERROR(AND(OR(AM1:AM25,$BK26)=TRUE,IF(SEARCH(AM$1,$H26)&gt;0,TRUE,FALSE)),"")</f>
        <v/>
      </c>
      <c r="AN26" s="17" t="str">
        <f>IFERROR(AND(OR(AN1:AS25,$BK26)=TRUE,IF(SEARCH(AN$1,$H26)&gt;0,TRUE,FALSE)),"")</f>
        <v/>
      </c>
      <c r="AO26" s="17" t="str">
        <f>IFERROR(AND(OR(AO1:AS25,$BK26)=TRUE,IF(SEARCH(AO$1,$H26)&gt;0,TRUE,FALSE)),"")</f>
        <v/>
      </c>
      <c r="AP26" s="17" t="str">
        <f>IFERROR(AND(OR(AP1:AS25,$BK26)=TRUE,IF(SEARCH(AP$1,$H26)&gt;0,TRUE,FALSE)),"")</f>
        <v/>
      </c>
      <c r="AQ26" s="17" t="str">
        <f>IFERROR(AND(OR(AQ1:AS25,$BK26)=TRUE,IF(SEARCH(AQ$1,$H26)&gt;0,TRUE,FALSE)),"")</f>
        <v/>
      </c>
      <c r="AR26" s="17" t="str">
        <f>IFERROR(AND(OR(AR1:AS25,$BK26)=TRUE,IF(SEARCH(AR$1,$H26)&gt;0,TRUE,FALSE)),"")</f>
        <v/>
      </c>
      <c r="AS26" s="17" t="str">
        <f>IFERROR(AND(OR(AS1:AS25,$BK26)=TRUE,IF(SEARCH(AS$1,$H26)&gt;0,TRUE,FALSE)),"")</f>
        <v/>
      </c>
      <c r="AT26" s="17" t="str">
        <f>IFERROR(AND(OR(AT1:AW25,$BK26)=TRUE,IF(SEARCH(AT$1,$H26)&gt;0,TRUE,FALSE)),"")</f>
        <v/>
      </c>
      <c r="AU26" s="17" t="str">
        <f>IFERROR(AND(OR(AU1:AW25,$BK26)=TRUE,IF(SEARCH(AU$1,$H26)&gt;0,TRUE,FALSE)),"")</f>
        <v/>
      </c>
      <c r="AV26" s="17" t="str">
        <f>IFERROR(AND(OR(AV1:AW25,$BK26)=TRUE,IF(SEARCH(AV$1,$H26)&gt;0,TRUE,FALSE)),"")</f>
        <v/>
      </c>
      <c r="AW26" s="17" t="str">
        <f>IFERROR(AND(OR(AW1:AW25,$BK26)=TRUE,IF(SEARCH(AW$1,$H26)&gt;0,TRUE,FALSE)),"")</f>
        <v/>
      </c>
      <c r="AX26" s="17" t="str">
        <f>IFERROR(AND(OR(AX1:AY25,$BK26)=TRUE,IF(SEARCH(AX$1,$H26)&gt;0,TRUE,FALSE)),"")</f>
        <v/>
      </c>
      <c r="AY26" s="17" t="str">
        <f>IFERROR(AND(OR(AY1:AY25,$BK26)=TRUE,IF(SEARCH(AY$1,$H26)&gt;0,TRUE,FALSE)),"")</f>
        <v/>
      </c>
      <c r="AZ26" s="17" t="str">
        <f>IFERROR(AND(OR(AZ1:BI25,$BK26)=TRUE,IF(SEARCH(AZ$1,$H26)&gt;0,TRUE,FALSE)),"")</f>
        <v/>
      </c>
      <c r="BA26" s="17" t="str">
        <f>IFERROR(AND(OR(BA1:BI25,$BK26)=TRUE,IF(SEARCH(BA$1,$H26)&gt;0,TRUE,FALSE)),"")</f>
        <v/>
      </c>
      <c r="BB26" s="17" t="str">
        <f>IFERROR(AND(OR(BB1:BI25,$BK26)=TRUE,IF(SEARCH(BB$1,$H26)&gt;0,TRUE,FALSE)),"")</f>
        <v/>
      </c>
      <c r="BC26" s="17" t="str">
        <f>IFERROR(AND(OR(BC1:BI25,$BK26)=TRUE,IF(SEARCH(BC$1,$H26)&gt;0,TRUE,FALSE)),"")</f>
        <v/>
      </c>
      <c r="BD26" s="17" t="str">
        <f>IFERROR(AND(OR(BD1:BI25,$BK26)=TRUE,IF(SEARCH(BD$1,$H26)&gt;0,TRUE,FALSE)),"")</f>
        <v/>
      </c>
      <c r="BE26" s="17" t="str">
        <f>IFERROR(AND(OR(BE1:BI25,$BK26)=TRUE,IF(SEARCH(BE$1,$H26)&gt;0,TRUE,FALSE)),"")</f>
        <v/>
      </c>
      <c r="BF26" s="17" t="str">
        <f>IFERROR(AND(OR(BF1:BI25,$BK26)=TRUE,IF(SEARCH(BF$1,$H26)&gt;0,TRUE,FALSE)),"")</f>
        <v/>
      </c>
      <c r="BG26" s="17" t="str">
        <f>IFERROR(AND(OR(BG1:BI25,$BK26)=TRUE,IF(SEARCH(BG$1,$H26)&gt;0,TRUE,FALSE)),"")</f>
        <v/>
      </c>
      <c r="BH26" s="17" t="str">
        <f>IFERROR(AND(OR(BH1:BI25,$BK26)=TRUE,IF(SEARCH(BH$1,$H26)&gt;0,TRUE,FALSE)),"")</f>
        <v/>
      </c>
      <c r="BI26" s="17" t="str">
        <f>IFERROR(AND(OR(BI1:BI25,$BK26)=TRUE,IF(SEARCH(BI$1,$H26)&gt;0,TRUE,FALSE)),"")</f>
        <v/>
      </c>
      <c r="BJ26" s="17" t="b">
        <f t="shared" si="1"/>
        <v>0</v>
      </c>
      <c r="BK26" s="17" t="b">
        <f t="shared" si="2"/>
        <v>0</v>
      </c>
      <c r="BL26" s="17" t="b">
        <f t="shared" si="3"/>
        <v>0</v>
      </c>
      <c r="BM26" s="17" t="b">
        <f>IF(G26&gt;'Overview (RESPONSES REQUIRED)'!$G$67,FALSE,TRUE)</f>
        <v>0</v>
      </c>
      <c r="BN26" s="17" t="b">
        <f t="shared" si="4"/>
        <v>0</v>
      </c>
      <c r="BO26" s="17" t="str">
        <f>IF(BO23="N", "N", IF(AND(BM26,BN26)=FALSE,"N",IF(BL26=TRUE,"Y",IF(I26=0,"E","N"))))</f>
        <v>N</v>
      </c>
    </row>
    <row r="27" spans="1:67" ht="27" x14ac:dyDescent="0.15">
      <c r="A27" s="17" t="s">
        <v>3027</v>
      </c>
      <c r="B27" s="17">
        <v>3</v>
      </c>
      <c r="C27" s="17" t="b">
        <f>IF(INDEX('Overview (RESPONSES REQUIRED)'!$D$67:$D$78, MATCH("n7", 'Overview (RESPONSES REQUIRED)'!$B$67:$B$78, 0)) = "Y", TRUE, FALSE)</f>
        <v>0</v>
      </c>
      <c r="D27" s="17" t="b">
        <f>IF(INDEX('Overview (RESPONSES REQUIRED)'!$D$67:$D$78, MATCH("n26", 'Overview (RESPONSES REQUIRED)'!$B$67:$B$78, 0)) = "Y", TRUE, FALSE)</f>
        <v>0</v>
      </c>
      <c r="E27" s="17" t="b">
        <f>IF(INDEX('Overview (RESPONSES REQUIRED)'!$D$67:$D$78, MATCH("N78", 'Overview (RESPONSES REQUIRED)'!$B$67:$B$78, 0)) = "Y", TRUE, FALSE)</f>
        <v>0</v>
      </c>
      <c r="F27" s="17" t="s">
        <v>6</v>
      </c>
      <c r="G27" s="17">
        <v>4</v>
      </c>
      <c r="H27" s="17" t="s">
        <v>3019</v>
      </c>
      <c r="I27" s="17" t="str">
        <f>IF('SA-FR1'!N30="Y", "Y", IF('SA-FR1'!N30="N", "N", 0))</f>
        <v>N</v>
      </c>
      <c r="J27" s="17" t="str">
        <f>IFERROR(AND(OR(J1:K26,$BK27)=TRUE,IF(SEARCH(J$1,$A27)&gt;0,TRUE,FALSE)),"")</f>
        <v/>
      </c>
      <c r="K27" s="17" t="str">
        <f>IFERROR(AND(OR(K1:K26,$BK27)=TRUE,IF(SEARCH(K$1,$A27)&gt;0,TRUE,FALSE)),"")</f>
        <v/>
      </c>
      <c r="L27" s="17" t="str">
        <f>IFERROR(AND(OR(L1:O26,$BK27)=TRUE,IF(SEARCH(L$1,$A27)&gt;0,TRUE,FALSE)),"")</f>
        <v/>
      </c>
      <c r="M27" s="17" t="str">
        <f>IFERROR(AND(OR(M1:O26,$BK27)=TRUE,IF(SEARCH(M$1,$A27)&gt;0,TRUE,FALSE)),"")</f>
        <v/>
      </c>
      <c r="N27" s="17" t="str">
        <f>IFERROR(AND(OR(N1:O26,$BK27)=TRUE,IF(SEARCH(N$1,$A27)&gt;0,TRUE,FALSE)),"")</f>
        <v/>
      </c>
      <c r="O27" s="17" t="str">
        <f>IFERROR(AND(OR(O1:O26,$BK27)=TRUE,IF(SEARCH(O$1,$A27)&gt;0,TRUE,FALSE)),"")</f>
        <v/>
      </c>
      <c r="P27" s="17" t="str">
        <f>IFERROR(AND(OR(P1:P26,$BK27)=TRUE,IF(SEARCH(P$1,$A27)&gt;0,TRUE,FALSE)),"")</f>
        <v/>
      </c>
      <c r="Q27" s="17" t="str">
        <f>IFERROR(AND(OR(Q1:T26,$BK27)=TRUE,IF(SEARCH(Q$1,$A27)&gt;0,TRUE,FALSE)),"")</f>
        <v/>
      </c>
      <c r="R27" s="17" t="str">
        <f>IFERROR(AND(OR(R1:T26,$BK27)=TRUE,IF(SEARCH(R$1,$A27)&gt;0,TRUE,FALSE)),"")</f>
        <v/>
      </c>
      <c r="S27" s="17" t="str">
        <f>IFERROR(AND(OR(S1:T26,$BK27)=TRUE,IF(SEARCH(S$1,$A27)&gt;0,TRUE,FALSE)),"")</f>
        <v/>
      </c>
      <c r="T27" s="17" t="b">
        <f>IFERROR(AND(OR(T1:T26,$BK27)=TRUE,IF(SEARCH(T$1,$A27)&gt;0,TRUE,FALSE)),"")</f>
        <v>0</v>
      </c>
      <c r="U27" s="17" t="b">
        <f>IFERROR(AND(OR(U1:V26,$BK27)=TRUE,IF(SEARCH(U$1,$A27)&gt;0,TRUE,FALSE)),"")</f>
        <v>0</v>
      </c>
      <c r="V27" s="17" t="str">
        <f>IFERROR(AND(OR(V1:V26,$BK27)=TRUE,IF(SEARCH(V$1,$A27)&gt;0,TRUE,FALSE)),"")</f>
        <v/>
      </c>
      <c r="W27" s="17" t="str">
        <f>IFERROR(AND(OR(W1:W26,$BK27)=TRUE,IF(SEARCH(W$1,$A27)&gt;0,TRUE,FALSE)),"")</f>
        <v/>
      </c>
      <c r="X27" s="17" t="b">
        <f>IFERROR(AND(OR(X1:AA26,$BK27)=TRUE,IF(SEARCH(X$1,$A27)&gt;0,TRUE,FALSE)),"")</f>
        <v>0</v>
      </c>
      <c r="Y27" s="17" t="str">
        <f>IFERROR(AND(OR(Y1:AA26,$BK27)=TRUE,IF(SEARCH(Y$1,$A27)&gt;0,TRUE,FALSE)),"")</f>
        <v/>
      </c>
      <c r="Z27" s="17" t="str">
        <f>IFERROR(AND(OR(Z1:AA26,$BK27)=TRUE,IF(SEARCH(Z$1,$A27)&gt;0,TRUE,FALSE)),"")</f>
        <v/>
      </c>
      <c r="AA27" s="17" t="str">
        <f>IFERROR(AND(OR(AA1:AA26,$BK27)=TRUE,IF(SEARCH(AA$1,$A27)&gt;0,TRUE,FALSE)),"")</f>
        <v/>
      </c>
      <c r="AB27" s="17">
        <f t="shared" si="0"/>
        <v>0</v>
      </c>
      <c r="AC27" s="17" t="str">
        <f>IFERROR(AND(OR(AC1:AE26,$BK27)=TRUE,IF(SEARCH(AC$1,$H27)&gt;0,TRUE,FALSE)),"")</f>
        <v/>
      </c>
      <c r="AD27" s="17" t="str">
        <f>IFERROR(AND(OR(AD1:AE26,$BK27)=TRUE,IF(SEARCH(AD$1,$H27)&gt;0,TRUE,FALSE)),"")</f>
        <v/>
      </c>
      <c r="AE27" s="17" t="str">
        <f>IFERROR(AND(OR(AE1:AE26,$BK27)=TRUE,IF(SEARCH(AE$1,$H27)&gt;0,TRUE,FALSE)),"")</f>
        <v/>
      </c>
      <c r="AF27" s="17" t="str">
        <f>IFERROR(AND(OR(AF1:AK26,$BK27)=TRUE,IF(SEARCH(AF$1,$H27)&gt;0,TRUE,FALSE)),"")</f>
        <v/>
      </c>
      <c r="AG27" s="17" t="str">
        <f>IFERROR(AND(OR(AG1:AK26,$BK27)=TRUE,IF(SEARCH(AG$1,$H27)&gt;0,TRUE,FALSE)),"")</f>
        <v/>
      </c>
      <c r="AH27" s="17" t="str">
        <f>IFERROR(AND(OR(AH1:AK26,$BK27)=TRUE,IF(SEARCH(AH$1,$H27)&gt;0,TRUE,FALSE)),"")</f>
        <v/>
      </c>
      <c r="AI27" s="17" t="str">
        <f>IFERROR(AND(OR(AI1:AK26,$BK27)=TRUE,IF(SEARCH(AI$1,$H27)&gt;0,TRUE,FALSE)),"")</f>
        <v/>
      </c>
      <c r="AJ27" s="17" t="str">
        <f>IFERROR(AND(OR(AJ1:AK26,$BK27)=TRUE,IF(SEARCH(AJ$1,$H27)&gt;0,TRUE,FALSE)),"")</f>
        <v/>
      </c>
      <c r="AK27" s="17" t="str">
        <f>IFERROR(AND(OR(AK1:AK26,$BK27)=TRUE,IF(SEARCH(AK$1,$H27)&gt;0,TRUE,FALSE)),"")</f>
        <v/>
      </c>
      <c r="AL27" s="17" t="str">
        <f>IFERROR(AND(OR(AL1:AM26,$BK27)=TRUE,IF(SEARCH(AL$1,$H27)&gt;0,TRUE,FALSE)),"")</f>
        <v/>
      </c>
      <c r="AM27" s="17" t="str">
        <f>IFERROR(AND(OR(AM1:AM26,$BK27)=TRUE,IF(SEARCH(AM$1,$H27)&gt;0,TRUE,FALSE)),"")</f>
        <v/>
      </c>
      <c r="AN27" s="17" t="str">
        <f>IFERROR(AND(OR(AN1:AS26,$BK27)=TRUE,IF(SEARCH(AN$1,$H27)&gt;0,TRUE,FALSE)),"")</f>
        <v/>
      </c>
      <c r="AO27" s="17" t="str">
        <f>IFERROR(AND(OR(AO1:AS26,$BK27)=TRUE,IF(SEARCH(AO$1,$H27)&gt;0,TRUE,FALSE)),"")</f>
        <v/>
      </c>
      <c r="AP27" s="17" t="str">
        <f>IFERROR(AND(OR(AP1:AS26,$BK27)=TRUE,IF(SEARCH(AP$1,$H27)&gt;0,TRUE,FALSE)),"")</f>
        <v/>
      </c>
      <c r="AQ27" s="17" t="str">
        <f>IFERROR(AND(OR(AQ1:AS26,$BK27)=TRUE,IF(SEARCH(AQ$1,$H27)&gt;0,TRUE,FALSE)),"")</f>
        <v/>
      </c>
      <c r="AR27" s="17" t="str">
        <f>IFERROR(AND(OR(AR1:AS26,$BK27)=TRUE,IF(SEARCH(AR$1,$H27)&gt;0,TRUE,FALSE)),"")</f>
        <v/>
      </c>
      <c r="AS27" s="17" t="str">
        <f>IFERROR(AND(OR(AS1:AS26,$BK27)=TRUE,IF(SEARCH(AS$1,$H27)&gt;0,TRUE,FALSE)),"")</f>
        <v/>
      </c>
      <c r="AT27" s="17" t="str">
        <f>IFERROR(AND(OR(AT1:AW26,$BK27)=TRUE,IF(SEARCH(AT$1,$H27)&gt;0,TRUE,FALSE)),"")</f>
        <v/>
      </c>
      <c r="AU27" s="17" t="str">
        <f>IFERROR(AND(OR(AU1:AW26,$BK27)=TRUE,IF(SEARCH(AU$1,$H27)&gt;0,TRUE,FALSE)),"")</f>
        <v/>
      </c>
      <c r="AV27" s="17" t="str">
        <f>IFERROR(AND(OR(AV1:AW26,$BK27)=TRUE,IF(SEARCH(AV$1,$H27)&gt;0,TRUE,FALSE)),"")</f>
        <v/>
      </c>
      <c r="AW27" s="17" t="str">
        <f>IFERROR(AND(OR(AW1:AW26,$BK27)=TRUE,IF(SEARCH(AW$1,$H27)&gt;0,TRUE,FALSE)),"")</f>
        <v/>
      </c>
      <c r="AX27" s="17" t="str">
        <f>IFERROR(AND(OR(AX1:AY26,$BK27)=TRUE,IF(SEARCH(AX$1,$H27)&gt;0,TRUE,FALSE)),"")</f>
        <v/>
      </c>
      <c r="AY27" s="17" t="str">
        <f>IFERROR(AND(OR(AY1:AY26,$BK27)=TRUE,IF(SEARCH(AY$1,$H27)&gt;0,TRUE,FALSE)),"")</f>
        <v/>
      </c>
      <c r="AZ27" s="17" t="str">
        <f>IFERROR(AND(OR(AZ1:BI26,$BK27)=TRUE,IF(SEARCH(AZ$1,$H27)&gt;0,TRUE,FALSE)),"")</f>
        <v/>
      </c>
      <c r="BA27" s="17" t="str">
        <f>IFERROR(AND(OR(BA1:BI26,$BK27)=TRUE,IF(SEARCH(BA$1,$H27)&gt;0,TRUE,FALSE)),"")</f>
        <v/>
      </c>
      <c r="BB27" s="17" t="str">
        <f>IFERROR(AND(OR(BB1:BI26,$BK27)=TRUE,IF(SEARCH(BB$1,$H27)&gt;0,TRUE,FALSE)),"")</f>
        <v/>
      </c>
      <c r="BC27" s="17" t="str">
        <f>IFERROR(AND(OR(BC1:BI26,$BK27)=TRUE,IF(SEARCH(BC$1,$H27)&gt;0,TRUE,FALSE)),"")</f>
        <v/>
      </c>
      <c r="BD27" s="17" t="str">
        <f>IFERROR(AND(OR(BD1:BI26,$BK27)=TRUE,IF(SEARCH(BD$1,$H27)&gt;0,TRUE,FALSE)),"")</f>
        <v/>
      </c>
      <c r="BE27" s="17" t="str">
        <f>IFERROR(AND(OR(BE1:BI26,$BK27)=TRUE,IF(SEARCH(BE$1,$H27)&gt;0,TRUE,FALSE)),"")</f>
        <v/>
      </c>
      <c r="BF27" s="17" t="str">
        <f>IFERROR(AND(OR(BF1:BI26,$BK27)=TRUE,IF(SEARCH(BF$1,$H27)&gt;0,TRUE,FALSE)),"")</f>
        <v/>
      </c>
      <c r="BG27" s="17" t="str">
        <f>IFERROR(AND(OR(BG1:BI26,$BK27)=TRUE,IF(SEARCH(BG$1,$H27)&gt;0,TRUE,FALSE)),"")</f>
        <v/>
      </c>
      <c r="BH27" s="17" t="str">
        <f>IFERROR(AND(OR(BH1:BI26,$BK27)=TRUE,IF(SEARCH(BH$1,$H27)&gt;0,TRUE,FALSE)),"")</f>
        <v/>
      </c>
      <c r="BI27" s="17" t="str">
        <f>IFERROR(AND(OR(BI1:BI26,$BK27)=TRUE,IF(SEARCH(BI$1,$H27)&gt;0,TRUE,FALSE)),"")</f>
        <v/>
      </c>
      <c r="BJ27" s="17" t="b">
        <f t="shared" si="1"/>
        <v>0</v>
      </c>
      <c r="BK27" s="17" t="b">
        <f t="shared" si="2"/>
        <v>0</v>
      </c>
      <c r="BL27" s="17" t="b">
        <f t="shared" si="3"/>
        <v>0</v>
      </c>
      <c r="BM27" s="17" t="b">
        <f>IF(G27&gt;'Overview (RESPONSES REQUIRED)'!$G$67,FALSE,TRUE)</f>
        <v>0</v>
      </c>
      <c r="BN27" s="17" t="b">
        <f t="shared" si="4"/>
        <v>0</v>
      </c>
      <c r="BO27" s="17" t="str">
        <f>IF(BO23="N", "N", IF(AND(BM27,BN27)=FALSE,"N",IF(BL27=TRUE,"Y",IF(I27=0,"E","N"))))</f>
        <v>N</v>
      </c>
    </row>
    <row r="28" spans="1:67" ht="15" x14ac:dyDescent="0.15">
      <c r="A28" s="17" t="s">
        <v>3028</v>
      </c>
      <c r="B28" s="17">
        <v>3</v>
      </c>
      <c r="C28" s="17" t="b">
        <f>IF(INDEX('Overview (RESPONSES REQUIRED)'!$D$67:$D$78, MATCH("n7", 'Overview (RESPONSES REQUIRED)'!$B$67:$B$78, 0)) = "Y", TRUE, FALSE)</f>
        <v>0</v>
      </c>
      <c r="D28" s="17" t="b">
        <f>IF(INDEX('Overview (RESPONSES REQUIRED)'!$D$67:$D$78, MATCH("n26", 'Overview (RESPONSES REQUIRED)'!$B$67:$B$78, 0)) = "Y", TRUE, FALSE)</f>
        <v>0</v>
      </c>
      <c r="E28" s="17" t="b">
        <f>IF(INDEX('Overview (RESPONSES REQUIRED)'!$D$67:$D$78, MATCH("n78", 'Overview (RESPONSES REQUIRED)'!$B$67:$B$78, 0)) = "Y", TRUE, FALSE)</f>
        <v>0</v>
      </c>
      <c r="F28" s="17" t="s">
        <v>6</v>
      </c>
      <c r="G28" s="17">
        <v>4</v>
      </c>
      <c r="H28" s="17" t="s">
        <v>3015</v>
      </c>
      <c r="I28" s="17" t="str">
        <f>IF('SA-FR1'!N31="Y", "Y", IF('SA-FR1'!N31="N", "N", 0))</f>
        <v>N</v>
      </c>
      <c r="J28" s="17" t="str">
        <f>IFERROR(AND(OR(J1:K27,$BK28)=TRUE,IF(SEARCH(J$1,$A28)&gt;0,TRUE,FALSE)),"")</f>
        <v/>
      </c>
      <c r="K28" s="17" t="str">
        <f>IFERROR(AND(OR(K1:K27,$BK28)=TRUE,IF(SEARCH(K$1,$A28)&gt;0,TRUE,FALSE)),"")</f>
        <v/>
      </c>
      <c r="L28" s="17" t="str">
        <f>IFERROR(AND(OR(L1:O27,$BK28)=TRUE,IF(SEARCH(L$1,$A28)&gt;0,TRUE,FALSE)),"")</f>
        <v/>
      </c>
      <c r="M28" s="17" t="str">
        <f>IFERROR(AND(OR(M1:O27,$BK28)=TRUE,IF(SEARCH(M$1,$A28)&gt;0,TRUE,FALSE)),"")</f>
        <v/>
      </c>
      <c r="N28" s="17" t="str">
        <f>IFERROR(AND(OR(N1:O27,$BK28)=TRUE,IF(SEARCH(N$1,$A28)&gt;0,TRUE,FALSE)),"")</f>
        <v/>
      </c>
      <c r="O28" s="17" t="str">
        <f>IFERROR(AND(OR(O1:O27,$BK28)=TRUE,IF(SEARCH(O$1,$A28)&gt;0,TRUE,FALSE)),"")</f>
        <v/>
      </c>
      <c r="P28" s="17" t="str">
        <f>IFERROR(AND(OR(P1:P27,$BK28)=TRUE,IF(SEARCH(P$1,$A28)&gt;0,TRUE,FALSE)),"")</f>
        <v/>
      </c>
      <c r="Q28" s="17" t="str">
        <f>IFERROR(AND(OR(Q1:T27,$BK28)=TRUE,IF(SEARCH(Q$1,$A28)&gt;0,TRUE,FALSE)),"")</f>
        <v/>
      </c>
      <c r="R28" s="17" t="b">
        <f>IFERROR(AND(OR(R1:T27,$BK28)=TRUE,IF(SEARCH(R$1,$A28)&gt;0,TRUE,FALSE)),"")</f>
        <v>0</v>
      </c>
      <c r="S28" s="17" t="str">
        <f>IFERROR(AND(OR(S1:T27,$BK28)=TRUE,IF(SEARCH(S$1,$A28)&gt;0,TRUE,FALSE)),"")</f>
        <v/>
      </c>
      <c r="T28" s="17" t="str">
        <f>IFERROR(AND(OR(T1:T27,$BK28)=TRUE,IF(SEARCH(T$1,$A28)&gt;0,TRUE,FALSE)),"")</f>
        <v/>
      </c>
      <c r="U28" s="17" t="b">
        <f>IFERROR(AND(OR(U1:V27,$BK28)=TRUE,IF(SEARCH(U$1,$A28)&gt;0,TRUE,FALSE)),"")</f>
        <v>0</v>
      </c>
      <c r="V28" s="17" t="str">
        <f>IFERROR(AND(OR(V1:V27,$BK28)=TRUE,IF(SEARCH(V$1,$A28)&gt;0,TRUE,FALSE)),"")</f>
        <v/>
      </c>
      <c r="W28" s="17" t="str">
        <f>IFERROR(AND(OR(W1:W27,$BK28)=TRUE,IF(SEARCH(W$1,$A28)&gt;0,TRUE,FALSE)),"")</f>
        <v/>
      </c>
      <c r="X28" s="17" t="str">
        <f>IFERROR(AND(OR(X1:AA27,$BK28)=TRUE,IF(SEARCH(X$1,$A28)&gt;0,TRUE,FALSE)),"")</f>
        <v/>
      </c>
      <c r="Y28" s="17" t="str">
        <f>IFERROR(AND(OR(Y1:AA27,$BK28)=TRUE,IF(SEARCH(Y$1,$A28)&gt;0,TRUE,FALSE)),"")</f>
        <v/>
      </c>
      <c r="Z28" s="17" t="b">
        <f>IFERROR(AND(OR(Z1:AA27,$BK28)=TRUE,IF(SEARCH(Z$1,$A28)&gt;0,TRUE,FALSE)),"")</f>
        <v>0</v>
      </c>
      <c r="AA28" s="17" t="str">
        <f>IFERROR(AND(OR(AA1:AA27,$BK28)=TRUE,IF(SEARCH(AA$1,$A28)&gt;0,TRUE,FALSE)),"")</f>
        <v/>
      </c>
      <c r="AB28" s="17">
        <f t="shared" si="0"/>
        <v>0</v>
      </c>
      <c r="AC28" s="17" t="str">
        <f>IFERROR(AND(OR(AC1:AE27,$BK28)=TRUE,IF(SEARCH(AC$1,$H28)&gt;0,TRUE,FALSE)),"")</f>
        <v/>
      </c>
      <c r="AD28" s="17" t="str">
        <f>IFERROR(AND(OR(AD1:AE27,$BK28)=TRUE,IF(SEARCH(AD$1,$H28)&gt;0,TRUE,FALSE)),"")</f>
        <v/>
      </c>
      <c r="AE28" s="17" t="str">
        <f>IFERROR(AND(OR(AE1:AE27,$BK28)=TRUE,IF(SEARCH(AE$1,$H28)&gt;0,TRUE,FALSE)),"")</f>
        <v/>
      </c>
      <c r="AF28" s="17" t="str">
        <f>IFERROR(AND(OR(AF1:AK27,$BK28)=TRUE,IF(SEARCH(AF$1,$H28)&gt;0,TRUE,FALSE)),"")</f>
        <v/>
      </c>
      <c r="AG28" s="17" t="str">
        <f>IFERROR(AND(OR(AG1:AK27,$BK28)=TRUE,IF(SEARCH(AG$1,$H28)&gt;0,TRUE,FALSE)),"")</f>
        <v/>
      </c>
      <c r="AH28" s="17" t="str">
        <f>IFERROR(AND(OR(AH1:AK27,$BK28)=TRUE,IF(SEARCH(AH$1,$H28)&gt;0,TRUE,FALSE)),"")</f>
        <v/>
      </c>
      <c r="AI28" s="17" t="str">
        <f>IFERROR(AND(OR(AI1:AK27,$BK28)=TRUE,IF(SEARCH(AI$1,$H28)&gt;0,TRUE,FALSE)),"")</f>
        <v/>
      </c>
      <c r="AJ28" s="17" t="str">
        <f>IFERROR(AND(OR(AJ1:AK27,$BK28)=TRUE,IF(SEARCH(AJ$1,$H28)&gt;0,TRUE,FALSE)),"")</f>
        <v/>
      </c>
      <c r="AK28" s="17" t="str">
        <f>IFERROR(AND(OR(AK1:AK27,$BK28)=TRUE,IF(SEARCH(AK$1,$H28)&gt;0,TRUE,FALSE)),"")</f>
        <v/>
      </c>
      <c r="AL28" s="17" t="str">
        <f>IFERROR(AND(OR(AL1:AM27,$BK28)=TRUE,IF(SEARCH(AL$1,$H28)&gt;0,TRUE,FALSE)),"")</f>
        <v/>
      </c>
      <c r="AM28" s="17" t="str">
        <f>IFERROR(AND(OR(AM1:AM27,$BK28)=TRUE,IF(SEARCH(AM$1,$H28)&gt;0,TRUE,FALSE)),"")</f>
        <v/>
      </c>
      <c r="AN28" s="17" t="str">
        <f>IFERROR(AND(OR(AN1:AS27,$BK28)=TRUE,IF(SEARCH(AN$1,$H28)&gt;0,TRUE,FALSE)),"")</f>
        <v/>
      </c>
      <c r="AO28" s="17" t="str">
        <f>IFERROR(AND(OR(AO1:AS27,$BK28)=TRUE,IF(SEARCH(AO$1,$H28)&gt;0,TRUE,FALSE)),"")</f>
        <v/>
      </c>
      <c r="AP28" s="17" t="str">
        <f>IFERROR(AND(OR(AP1:AS27,$BK28)=TRUE,IF(SEARCH(AP$1,$H28)&gt;0,TRUE,FALSE)),"")</f>
        <v/>
      </c>
      <c r="AQ28" s="17" t="str">
        <f>IFERROR(AND(OR(AQ1:AS27,$BK28)=TRUE,IF(SEARCH(AQ$1,$H28)&gt;0,TRUE,FALSE)),"")</f>
        <v/>
      </c>
      <c r="AR28" s="17" t="str">
        <f>IFERROR(AND(OR(AR1:AS27,$BK28)=TRUE,IF(SEARCH(AR$1,$H28)&gt;0,TRUE,FALSE)),"")</f>
        <v/>
      </c>
      <c r="AS28" s="17" t="str">
        <f>IFERROR(AND(OR(AS1:AS27,$BK28)=TRUE,IF(SEARCH(AS$1,$H28)&gt;0,TRUE,FALSE)),"")</f>
        <v/>
      </c>
      <c r="AT28" s="17" t="str">
        <f>IFERROR(AND(OR(AT1:AW27,$BK28)=TRUE,IF(SEARCH(AT$1,$H28)&gt;0,TRUE,FALSE)),"")</f>
        <v/>
      </c>
      <c r="AU28" s="17" t="str">
        <f>IFERROR(AND(OR(AU1:AW27,$BK28)=TRUE,IF(SEARCH(AU$1,$H28)&gt;0,TRUE,FALSE)),"")</f>
        <v/>
      </c>
      <c r="AV28" s="17" t="str">
        <f>IFERROR(AND(OR(AV1:AW27,$BK28)=TRUE,IF(SEARCH(AV$1,$H28)&gt;0,TRUE,FALSE)),"")</f>
        <v/>
      </c>
      <c r="AW28" s="17" t="str">
        <f>IFERROR(AND(OR(AW1:AW27,$BK28)=TRUE,IF(SEARCH(AW$1,$H28)&gt;0,TRUE,FALSE)),"")</f>
        <v/>
      </c>
      <c r="AX28" s="17" t="str">
        <f>IFERROR(AND(OR(AX1:AY27,$BK28)=TRUE,IF(SEARCH(AX$1,$H28)&gt;0,TRUE,FALSE)),"")</f>
        <v/>
      </c>
      <c r="AY28" s="17" t="str">
        <f>IFERROR(AND(OR(AY1:AY27,$BK28)=TRUE,IF(SEARCH(AY$1,$H28)&gt;0,TRUE,FALSE)),"")</f>
        <v/>
      </c>
      <c r="AZ28" s="17" t="str">
        <f>IFERROR(AND(OR(AZ1:BI27,$BK28)=TRUE,IF(SEARCH(AZ$1,$H28)&gt;0,TRUE,FALSE)),"")</f>
        <v/>
      </c>
      <c r="BA28" s="17" t="str">
        <f>IFERROR(AND(OR(BA1:BI27,$BK28)=TRUE,IF(SEARCH(BA$1,$H28)&gt;0,TRUE,FALSE)),"")</f>
        <v/>
      </c>
      <c r="BB28" s="17" t="str">
        <f>IFERROR(AND(OR(BB1:BI27,$BK28)=TRUE,IF(SEARCH(BB$1,$H28)&gt;0,TRUE,FALSE)),"")</f>
        <v/>
      </c>
      <c r="BC28" s="17" t="str">
        <f>IFERROR(AND(OR(BC1:BI27,$BK28)=TRUE,IF(SEARCH(BC$1,$H28)&gt;0,TRUE,FALSE)),"")</f>
        <v/>
      </c>
      <c r="BD28" s="17" t="str">
        <f>IFERROR(AND(OR(BD1:BI27,$BK28)=TRUE,IF(SEARCH(BD$1,$H28)&gt;0,TRUE,FALSE)),"")</f>
        <v/>
      </c>
      <c r="BE28" s="17" t="str">
        <f>IFERROR(AND(OR(BE1:BI27,$BK28)=TRUE,IF(SEARCH(BE$1,$H28)&gt;0,TRUE,FALSE)),"")</f>
        <v/>
      </c>
      <c r="BF28" s="17" t="str">
        <f>IFERROR(AND(OR(BF1:BI27,$BK28)=TRUE,IF(SEARCH(BF$1,$H28)&gt;0,TRUE,FALSE)),"")</f>
        <v/>
      </c>
      <c r="BG28" s="17" t="str">
        <f>IFERROR(AND(OR(BG1:BI27,$BK28)=TRUE,IF(SEARCH(BG$1,$H28)&gt;0,TRUE,FALSE)),"")</f>
        <v/>
      </c>
      <c r="BH28" s="17" t="str">
        <f>IFERROR(AND(OR(BH1:BI27,$BK28)=TRUE,IF(SEARCH(BH$1,$H28)&gt;0,TRUE,FALSE)),"")</f>
        <v/>
      </c>
      <c r="BI28" s="17" t="str">
        <f>IFERROR(AND(OR(BI1:BI27,$BK28)=TRUE,IF(SEARCH(BI$1,$H28)&gt;0,TRUE,FALSE)),"")</f>
        <v/>
      </c>
      <c r="BJ28" s="17" t="b">
        <f t="shared" si="1"/>
        <v>0</v>
      </c>
      <c r="BK28" s="17" t="b">
        <f t="shared" si="2"/>
        <v>0</v>
      </c>
      <c r="BL28" s="17" t="b">
        <f t="shared" si="3"/>
        <v>0</v>
      </c>
      <c r="BM28" s="17" t="b">
        <f>IF(G28&gt;'Overview (RESPONSES REQUIRED)'!$G$67,FALSE,TRUE)</f>
        <v>0</v>
      </c>
      <c r="BN28" s="17" t="b">
        <f t="shared" si="4"/>
        <v>0</v>
      </c>
      <c r="BO28" s="17" t="str">
        <f>IF(AND(BM28,BN28)=FALSE,"N",IF(BL28=TRUE,"Y",IF(I28=0,"E","N")))</f>
        <v>N</v>
      </c>
    </row>
    <row r="29" spans="1:67" ht="15" x14ac:dyDescent="0.15">
      <c r="A29" s="17" t="s">
        <v>3028</v>
      </c>
      <c r="B29" s="17">
        <v>3</v>
      </c>
      <c r="C29" s="17" t="b">
        <f>IF(INDEX('Overview (RESPONSES REQUIRED)'!$D$67:$D$78, MATCH("n7", 'Overview (RESPONSES REQUIRED)'!$B$67:$B$78, 0)) = "Y", TRUE, FALSE)</f>
        <v>0</v>
      </c>
      <c r="D29" s="17" t="b">
        <f>IF(INDEX('Overview (RESPONSES REQUIRED)'!$D$67:$D$78, MATCH("n26", 'Overview (RESPONSES REQUIRED)'!$B$67:$B$78, 0)) = "Y", TRUE, FALSE)</f>
        <v>0</v>
      </c>
      <c r="E29" s="17" t="b">
        <f>IF(INDEX('Overview (RESPONSES REQUIRED)'!$D$67:$D$78, MATCH("n78", 'Overview (RESPONSES REQUIRED)'!$B$67:$B$78, 0)) = "Y", TRUE, FALSE)</f>
        <v>0</v>
      </c>
      <c r="F29" s="17" t="s">
        <v>6</v>
      </c>
      <c r="G29" s="17">
        <v>4</v>
      </c>
      <c r="H29" s="17" t="s">
        <v>3017</v>
      </c>
      <c r="I29" s="17" t="str">
        <f>IF('SA-FR1'!N32="Y", "Y", IF('SA-FR1'!N32="N", "N", 0))</f>
        <v>N</v>
      </c>
      <c r="J29" s="17" t="str">
        <f>IFERROR(AND(OR(J1:K28,$BK29)=TRUE,IF(SEARCH(J$1,$A29)&gt;0,TRUE,FALSE)),"")</f>
        <v/>
      </c>
      <c r="K29" s="17" t="str">
        <f>IFERROR(AND(OR(K1:K28,$BK29)=TRUE,IF(SEARCH(K$1,$A29)&gt;0,TRUE,FALSE)),"")</f>
        <v/>
      </c>
      <c r="L29" s="17" t="str">
        <f>IFERROR(AND(OR(L1:O28,$BK29)=TRUE,IF(SEARCH(L$1,$A29)&gt;0,TRUE,FALSE)),"")</f>
        <v/>
      </c>
      <c r="M29" s="17" t="str">
        <f>IFERROR(AND(OR(M1:O28,$BK29)=TRUE,IF(SEARCH(M$1,$A29)&gt;0,TRUE,FALSE)),"")</f>
        <v/>
      </c>
      <c r="N29" s="17" t="str">
        <f>IFERROR(AND(OR(N1:O28,$BK29)=TRUE,IF(SEARCH(N$1,$A29)&gt;0,TRUE,FALSE)),"")</f>
        <v/>
      </c>
      <c r="O29" s="17" t="str">
        <f>IFERROR(AND(OR(O1:O28,$BK29)=TRUE,IF(SEARCH(O$1,$A29)&gt;0,TRUE,FALSE)),"")</f>
        <v/>
      </c>
      <c r="P29" s="17" t="str">
        <f>IFERROR(AND(OR(P1:P28,$BK29)=TRUE,IF(SEARCH(P$1,$A29)&gt;0,TRUE,FALSE)),"")</f>
        <v/>
      </c>
      <c r="Q29" s="17" t="str">
        <f>IFERROR(AND(OR(Q1:T28,$BK29)=TRUE,IF(SEARCH(Q$1,$A29)&gt;0,TRUE,FALSE)),"")</f>
        <v/>
      </c>
      <c r="R29" s="17" t="b">
        <f>IFERROR(AND(OR(R1:T28,$BK29)=TRUE,IF(SEARCH(R$1,$A29)&gt;0,TRUE,FALSE)),"")</f>
        <v>0</v>
      </c>
      <c r="S29" s="17" t="str">
        <f>IFERROR(AND(OR(S1:T28,$BK29)=TRUE,IF(SEARCH(S$1,$A29)&gt;0,TRUE,FALSE)),"")</f>
        <v/>
      </c>
      <c r="T29" s="17" t="str">
        <f>IFERROR(AND(OR(T1:T28,$BK29)=TRUE,IF(SEARCH(T$1,$A29)&gt;0,TRUE,FALSE)),"")</f>
        <v/>
      </c>
      <c r="U29" s="17" t="b">
        <f>IFERROR(AND(OR(U1:V28,$BK29)=TRUE,IF(SEARCH(U$1,$A29)&gt;0,TRUE,FALSE)),"")</f>
        <v>0</v>
      </c>
      <c r="V29" s="17" t="str">
        <f>IFERROR(AND(OR(V1:V28,$BK29)=TRUE,IF(SEARCH(V$1,$A29)&gt;0,TRUE,FALSE)),"")</f>
        <v/>
      </c>
      <c r="W29" s="17" t="str">
        <f>IFERROR(AND(OR(W1:W28,$BK29)=TRUE,IF(SEARCH(W$1,$A29)&gt;0,TRUE,FALSE)),"")</f>
        <v/>
      </c>
      <c r="X29" s="17" t="str">
        <f>IFERROR(AND(OR(X1:AA28,$BK29)=TRUE,IF(SEARCH(X$1,$A29)&gt;0,TRUE,FALSE)),"")</f>
        <v/>
      </c>
      <c r="Y29" s="17" t="str">
        <f>IFERROR(AND(OR(Y1:AA28,$BK29)=TRUE,IF(SEARCH(Y$1,$A29)&gt;0,TRUE,FALSE)),"")</f>
        <v/>
      </c>
      <c r="Z29" s="17" t="b">
        <f>IFERROR(AND(OR(Z1:AA28,$BK29)=TRUE,IF(SEARCH(Z$1,$A29)&gt;0,TRUE,FALSE)),"")</f>
        <v>0</v>
      </c>
      <c r="AA29" s="17" t="str">
        <f>IFERROR(AND(OR(AA1:AA28,$BK29)=TRUE,IF(SEARCH(AA$1,$A29)&gt;0,TRUE,FALSE)),"")</f>
        <v/>
      </c>
      <c r="AB29" s="17">
        <f t="shared" si="0"/>
        <v>0</v>
      </c>
      <c r="AC29" s="17" t="str">
        <f>IFERROR(AND(OR(AC1:AE28,$BK29)=TRUE,IF(SEARCH(AC$1,$H29)&gt;0,TRUE,FALSE)),"")</f>
        <v/>
      </c>
      <c r="AD29" s="17" t="str">
        <f>IFERROR(AND(OR(AD1:AE28,$BK29)=TRUE,IF(SEARCH(AD$1,$H29)&gt;0,TRUE,FALSE)),"")</f>
        <v/>
      </c>
      <c r="AE29" s="17" t="str">
        <f>IFERROR(AND(OR(AE1:AE28,$BK29)=TRUE,IF(SEARCH(AE$1,$H29)&gt;0,TRUE,FALSE)),"")</f>
        <v/>
      </c>
      <c r="AF29" s="17" t="str">
        <f>IFERROR(AND(OR(AF1:AK28,$BK29)=TRUE,IF(SEARCH(AF$1,$H29)&gt;0,TRUE,FALSE)),"")</f>
        <v/>
      </c>
      <c r="AG29" s="17" t="str">
        <f>IFERROR(AND(OR(AG1:AK28,$BK29)=TRUE,IF(SEARCH(AG$1,$H29)&gt;0,TRUE,FALSE)),"")</f>
        <v/>
      </c>
      <c r="AH29" s="17" t="str">
        <f>IFERROR(AND(OR(AH1:AK28,$BK29)=TRUE,IF(SEARCH(AH$1,$H29)&gt;0,TRUE,FALSE)),"")</f>
        <v/>
      </c>
      <c r="AI29" s="17" t="str">
        <f>IFERROR(AND(OR(AI1:AK28,$BK29)=TRUE,IF(SEARCH(AI$1,$H29)&gt;0,TRUE,FALSE)),"")</f>
        <v/>
      </c>
      <c r="AJ29" s="17" t="str">
        <f>IFERROR(AND(OR(AJ1:AK28,$BK29)=TRUE,IF(SEARCH(AJ$1,$H29)&gt;0,TRUE,FALSE)),"")</f>
        <v/>
      </c>
      <c r="AK29" s="17" t="str">
        <f>IFERROR(AND(OR(AK1:AK28,$BK29)=TRUE,IF(SEARCH(AK$1,$H29)&gt;0,TRUE,FALSE)),"")</f>
        <v/>
      </c>
      <c r="AL29" s="17" t="str">
        <f>IFERROR(AND(OR(AL1:AM28,$BK29)=TRUE,IF(SEARCH(AL$1,$H29)&gt;0,TRUE,FALSE)),"")</f>
        <v/>
      </c>
      <c r="AM29" s="17" t="str">
        <f>IFERROR(AND(OR(AM1:AM28,$BK29)=TRUE,IF(SEARCH(AM$1,$H29)&gt;0,TRUE,FALSE)),"")</f>
        <v/>
      </c>
      <c r="AN29" s="17" t="str">
        <f>IFERROR(AND(OR(AN1:AS28,$BK29)=TRUE,IF(SEARCH(AN$1,$H29)&gt;0,TRUE,FALSE)),"")</f>
        <v/>
      </c>
      <c r="AO29" s="17" t="str">
        <f>IFERROR(AND(OR(AO1:AS28,$BK29)=TRUE,IF(SEARCH(AO$1,$H29)&gt;0,TRUE,FALSE)),"")</f>
        <v/>
      </c>
      <c r="AP29" s="17" t="str">
        <f>IFERROR(AND(OR(AP1:AS28,$BK29)=TRUE,IF(SEARCH(AP$1,$H29)&gt;0,TRUE,FALSE)),"")</f>
        <v/>
      </c>
      <c r="AQ29" s="17" t="str">
        <f>IFERROR(AND(OR(AQ1:AS28,$BK29)=TRUE,IF(SEARCH(AQ$1,$H29)&gt;0,TRUE,FALSE)),"")</f>
        <v/>
      </c>
      <c r="AR29" s="17" t="str">
        <f>IFERROR(AND(OR(AR1:AS28,$BK29)=TRUE,IF(SEARCH(AR$1,$H29)&gt;0,TRUE,FALSE)),"")</f>
        <v/>
      </c>
      <c r="AS29" s="17" t="str">
        <f>IFERROR(AND(OR(AS1:AS28,$BK29)=TRUE,IF(SEARCH(AS$1,$H29)&gt;0,TRUE,FALSE)),"")</f>
        <v/>
      </c>
      <c r="AT29" s="17" t="str">
        <f>IFERROR(AND(OR(AT1:AW28,$BK29)=TRUE,IF(SEARCH(AT$1,$H29)&gt;0,TRUE,FALSE)),"")</f>
        <v/>
      </c>
      <c r="AU29" s="17" t="str">
        <f>IFERROR(AND(OR(AU1:AW28,$BK29)=TRUE,IF(SEARCH(AU$1,$H29)&gt;0,TRUE,FALSE)),"")</f>
        <v/>
      </c>
      <c r="AV29" s="17" t="str">
        <f>IFERROR(AND(OR(AV1:AW28,$BK29)=TRUE,IF(SEARCH(AV$1,$H29)&gt;0,TRUE,FALSE)),"")</f>
        <v/>
      </c>
      <c r="AW29" s="17" t="str">
        <f>IFERROR(AND(OR(AW1:AW28,$BK29)=TRUE,IF(SEARCH(AW$1,$H29)&gt;0,TRUE,FALSE)),"")</f>
        <v/>
      </c>
      <c r="AX29" s="17" t="str">
        <f>IFERROR(AND(OR(AX1:AY28,$BK29)=TRUE,IF(SEARCH(AX$1,$H29)&gt;0,TRUE,FALSE)),"")</f>
        <v/>
      </c>
      <c r="AY29" s="17" t="str">
        <f>IFERROR(AND(OR(AY1:AY28,$BK29)=TRUE,IF(SEARCH(AY$1,$H29)&gt;0,TRUE,FALSE)),"")</f>
        <v/>
      </c>
      <c r="AZ29" s="17" t="str">
        <f>IFERROR(AND(OR(AZ1:BI28,$BK29)=TRUE,IF(SEARCH(AZ$1,$H29)&gt;0,TRUE,FALSE)),"")</f>
        <v/>
      </c>
      <c r="BA29" s="17" t="str">
        <f>IFERROR(AND(OR(BA1:BI28,$BK29)=TRUE,IF(SEARCH(BA$1,$H29)&gt;0,TRUE,FALSE)),"")</f>
        <v/>
      </c>
      <c r="BB29" s="17" t="str">
        <f>IFERROR(AND(OR(BB1:BI28,$BK29)=TRUE,IF(SEARCH(BB$1,$H29)&gt;0,TRUE,FALSE)),"")</f>
        <v/>
      </c>
      <c r="BC29" s="17" t="str">
        <f>IFERROR(AND(OR(BC1:BI28,$BK29)=TRUE,IF(SEARCH(BC$1,$H29)&gt;0,TRUE,FALSE)),"")</f>
        <v/>
      </c>
      <c r="BD29" s="17" t="str">
        <f>IFERROR(AND(OR(BD1:BI28,$BK29)=TRUE,IF(SEARCH(BD$1,$H29)&gt;0,TRUE,FALSE)),"")</f>
        <v/>
      </c>
      <c r="BE29" s="17" t="str">
        <f>IFERROR(AND(OR(BE1:BI28,$BK29)=TRUE,IF(SEARCH(BE$1,$H29)&gt;0,TRUE,FALSE)),"")</f>
        <v/>
      </c>
      <c r="BF29" s="17" t="str">
        <f>IFERROR(AND(OR(BF1:BI28,$BK29)=TRUE,IF(SEARCH(BF$1,$H29)&gt;0,TRUE,FALSE)),"")</f>
        <v/>
      </c>
      <c r="BG29" s="17" t="str">
        <f>IFERROR(AND(OR(BG1:BI28,$BK29)=TRUE,IF(SEARCH(BG$1,$H29)&gt;0,TRUE,FALSE)),"")</f>
        <v/>
      </c>
      <c r="BH29" s="17" t="str">
        <f>IFERROR(AND(OR(BH1:BI28,$BK29)=TRUE,IF(SEARCH(BH$1,$H29)&gt;0,TRUE,FALSE)),"")</f>
        <v/>
      </c>
      <c r="BI29" s="17" t="str">
        <f>IFERROR(AND(OR(BI1:BI28,$BK29)=TRUE,IF(SEARCH(BI$1,$H29)&gt;0,TRUE,FALSE)),"")</f>
        <v/>
      </c>
      <c r="BJ29" s="17" t="b">
        <f t="shared" si="1"/>
        <v>0</v>
      </c>
      <c r="BK29" s="17" t="b">
        <f t="shared" si="2"/>
        <v>0</v>
      </c>
      <c r="BL29" s="17" t="b">
        <f t="shared" si="3"/>
        <v>0</v>
      </c>
      <c r="BM29" s="17" t="b">
        <f>IF(G29&gt;'Overview (RESPONSES REQUIRED)'!$G$67,FALSE,TRUE)</f>
        <v>0</v>
      </c>
      <c r="BN29" s="17" t="b">
        <f t="shared" si="4"/>
        <v>0</v>
      </c>
      <c r="BO29" s="17" t="str">
        <f>IF(BO28="N", "N", IF(AND(BM29,BN29)=FALSE,"N",IF(BL29=TRUE,"Y",IF(I29=0,"E","N"))))</f>
        <v>N</v>
      </c>
    </row>
    <row r="30" spans="1:67" ht="15" x14ac:dyDescent="0.15">
      <c r="A30" s="17" t="s">
        <v>3028</v>
      </c>
      <c r="B30" s="17">
        <v>3</v>
      </c>
      <c r="C30" s="17" t="b">
        <f>IF(INDEX('Overview (RESPONSES REQUIRED)'!$D$67:$D$78, MATCH("n7", 'Overview (RESPONSES REQUIRED)'!$B$67:$B$78, 0)) = "Y", TRUE, FALSE)</f>
        <v>0</v>
      </c>
      <c r="D30" s="17" t="b">
        <f>IF(INDEX('Overview (RESPONSES REQUIRED)'!$D$67:$D$78, MATCH("n26", 'Overview (RESPONSES REQUIRED)'!$B$67:$B$78, 0)) = "Y", TRUE, FALSE)</f>
        <v>0</v>
      </c>
      <c r="E30" s="17" t="b">
        <f>IF(INDEX('Overview (RESPONSES REQUIRED)'!$D$67:$D$78, MATCH("n78", 'Overview (RESPONSES REQUIRED)'!$B$67:$B$78, 0)) = "Y", TRUE, FALSE)</f>
        <v>0</v>
      </c>
      <c r="F30" s="17" t="s">
        <v>6</v>
      </c>
      <c r="G30" s="17">
        <v>4</v>
      </c>
      <c r="H30" s="17" t="s">
        <v>3018</v>
      </c>
      <c r="I30" s="17" t="str">
        <f>IF('SA-FR1'!N33="Y", "Y", IF('SA-FR1'!N33="N", "N", 0))</f>
        <v>N</v>
      </c>
      <c r="J30" s="17" t="str">
        <f>IFERROR(AND(OR(J1:K29,$BK30)=TRUE,IF(SEARCH(J$1,$A30)&gt;0,TRUE,FALSE)),"")</f>
        <v/>
      </c>
      <c r="K30" s="17" t="str">
        <f>IFERROR(AND(OR(K1:K29,$BK30)=TRUE,IF(SEARCH(K$1,$A30)&gt;0,TRUE,FALSE)),"")</f>
        <v/>
      </c>
      <c r="L30" s="17" t="str">
        <f>IFERROR(AND(OR(L1:O29,$BK30)=TRUE,IF(SEARCH(L$1,$A30)&gt;0,TRUE,FALSE)),"")</f>
        <v/>
      </c>
      <c r="M30" s="17" t="str">
        <f>IFERROR(AND(OR(M1:O29,$BK30)=TRUE,IF(SEARCH(M$1,$A30)&gt;0,TRUE,FALSE)),"")</f>
        <v/>
      </c>
      <c r="N30" s="17" t="str">
        <f>IFERROR(AND(OR(N1:O29,$BK30)=TRUE,IF(SEARCH(N$1,$A30)&gt;0,TRUE,FALSE)),"")</f>
        <v/>
      </c>
      <c r="O30" s="17" t="str">
        <f>IFERROR(AND(OR(O1:O29,$BK30)=TRUE,IF(SEARCH(O$1,$A30)&gt;0,TRUE,FALSE)),"")</f>
        <v/>
      </c>
      <c r="P30" s="17" t="str">
        <f>IFERROR(AND(OR(P1:P29,$BK30)=TRUE,IF(SEARCH(P$1,$A30)&gt;0,TRUE,FALSE)),"")</f>
        <v/>
      </c>
      <c r="Q30" s="17" t="str">
        <f>IFERROR(AND(OR(Q1:T29,$BK30)=TRUE,IF(SEARCH(Q$1,$A30)&gt;0,TRUE,FALSE)),"")</f>
        <v/>
      </c>
      <c r="R30" s="17" t="b">
        <f>IFERROR(AND(OR(R1:T29,$BK30)=TRUE,IF(SEARCH(R$1,$A30)&gt;0,TRUE,FALSE)),"")</f>
        <v>0</v>
      </c>
      <c r="S30" s="17" t="str">
        <f>IFERROR(AND(OR(S1:T29,$BK30)=TRUE,IF(SEARCH(S$1,$A30)&gt;0,TRUE,FALSE)),"")</f>
        <v/>
      </c>
      <c r="T30" s="17" t="str">
        <f>IFERROR(AND(OR(T1:T29,$BK30)=TRUE,IF(SEARCH(T$1,$A30)&gt;0,TRUE,FALSE)),"")</f>
        <v/>
      </c>
      <c r="U30" s="17" t="b">
        <f>IFERROR(AND(OR(U1:V29,$BK30)=TRUE,IF(SEARCH(U$1,$A30)&gt;0,TRUE,FALSE)),"")</f>
        <v>0</v>
      </c>
      <c r="V30" s="17" t="str">
        <f>IFERROR(AND(OR(V1:V29,$BK30)=TRUE,IF(SEARCH(V$1,$A30)&gt;0,TRUE,FALSE)),"")</f>
        <v/>
      </c>
      <c r="W30" s="17" t="str">
        <f>IFERROR(AND(OR(W1:W29,$BK30)=TRUE,IF(SEARCH(W$1,$A30)&gt;0,TRUE,FALSE)),"")</f>
        <v/>
      </c>
      <c r="X30" s="17" t="str">
        <f>IFERROR(AND(OR(X1:AA29,$BK30)=TRUE,IF(SEARCH(X$1,$A30)&gt;0,TRUE,FALSE)),"")</f>
        <v/>
      </c>
      <c r="Y30" s="17" t="str">
        <f>IFERROR(AND(OR(Y1:AA29,$BK30)=TRUE,IF(SEARCH(Y$1,$A30)&gt;0,TRUE,FALSE)),"")</f>
        <v/>
      </c>
      <c r="Z30" s="17" t="b">
        <f>IFERROR(AND(OR(Z1:AA29,$BK30)=TRUE,IF(SEARCH(Z$1,$A30)&gt;0,TRUE,FALSE)),"")</f>
        <v>0</v>
      </c>
      <c r="AA30" s="17" t="str">
        <f>IFERROR(AND(OR(AA1:AA29,$BK30)=TRUE,IF(SEARCH(AA$1,$A30)&gt;0,TRUE,FALSE)),"")</f>
        <v/>
      </c>
      <c r="AB30" s="17">
        <f t="shared" si="0"/>
        <v>0</v>
      </c>
      <c r="AC30" s="17" t="str">
        <f>IFERROR(AND(OR(AC1:AE29,$BK30)=TRUE,IF(SEARCH(AC$1,$H30)&gt;0,TRUE,FALSE)),"")</f>
        <v/>
      </c>
      <c r="AD30" s="17" t="str">
        <f>IFERROR(AND(OR(AD1:AE29,$BK30)=TRUE,IF(SEARCH(AD$1,$H30)&gt;0,TRUE,FALSE)),"")</f>
        <v/>
      </c>
      <c r="AE30" s="17" t="str">
        <f>IFERROR(AND(OR(AE1:AE29,$BK30)=TRUE,IF(SEARCH(AE$1,$H30)&gt;0,TRUE,FALSE)),"")</f>
        <v/>
      </c>
      <c r="AF30" s="17" t="str">
        <f>IFERROR(AND(OR(AF1:AK29,$BK30)=TRUE,IF(SEARCH(AF$1,$H30)&gt;0,TRUE,FALSE)),"")</f>
        <v/>
      </c>
      <c r="AG30" s="17" t="str">
        <f>IFERROR(AND(OR(AG1:AK29,$BK30)=TRUE,IF(SEARCH(AG$1,$H30)&gt;0,TRUE,FALSE)),"")</f>
        <v/>
      </c>
      <c r="AH30" s="17" t="str">
        <f>IFERROR(AND(OR(AH1:AK29,$BK30)=TRUE,IF(SEARCH(AH$1,$H30)&gt;0,TRUE,FALSE)),"")</f>
        <v/>
      </c>
      <c r="AI30" s="17" t="str">
        <f>IFERROR(AND(OR(AI1:AK29,$BK30)=TRUE,IF(SEARCH(AI$1,$H30)&gt;0,TRUE,FALSE)),"")</f>
        <v/>
      </c>
      <c r="AJ30" s="17" t="str">
        <f>IFERROR(AND(OR(AJ1:AK29,$BK30)=TRUE,IF(SEARCH(AJ$1,$H30)&gt;0,TRUE,FALSE)),"")</f>
        <v/>
      </c>
      <c r="AK30" s="17" t="str">
        <f>IFERROR(AND(OR(AK1:AK29,$BK30)=TRUE,IF(SEARCH(AK$1,$H30)&gt;0,TRUE,FALSE)),"")</f>
        <v/>
      </c>
      <c r="AL30" s="17" t="str">
        <f>IFERROR(AND(OR(AL1:AM29,$BK30)=TRUE,IF(SEARCH(AL$1,$H30)&gt;0,TRUE,FALSE)),"")</f>
        <v/>
      </c>
      <c r="AM30" s="17" t="str">
        <f>IFERROR(AND(OR(AM1:AM29,$BK30)=TRUE,IF(SEARCH(AM$1,$H30)&gt;0,TRUE,FALSE)),"")</f>
        <v/>
      </c>
      <c r="AN30" s="17" t="str">
        <f>IFERROR(AND(OR(AN1:AS29,$BK30)=TRUE,IF(SEARCH(AN$1,$H30)&gt;0,TRUE,FALSE)),"")</f>
        <v/>
      </c>
      <c r="AO30" s="17" t="str">
        <f>IFERROR(AND(OR(AO1:AS29,$BK30)=TRUE,IF(SEARCH(AO$1,$H30)&gt;0,TRUE,FALSE)),"")</f>
        <v/>
      </c>
      <c r="AP30" s="17" t="str">
        <f>IFERROR(AND(OR(AP1:AS29,$BK30)=TRUE,IF(SEARCH(AP$1,$H30)&gt;0,TRUE,FALSE)),"")</f>
        <v/>
      </c>
      <c r="AQ30" s="17" t="str">
        <f>IFERROR(AND(OR(AQ1:AS29,$BK30)=TRUE,IF(SEARCH(AQ$1,$H30)&gt;0,TRUE,FALSE)),"")</f>
        <v/>
      </c>
      <c r="AR30" s="17" t="str">
        <f>IFERROR(AND(OR(AR1:AS29,$BK30)=TRUE,IF(SEARCH(AR$1,$H30)&gt;0,TRUE,FALSE)),"")</f>
        <v/>
      </c>
      <c r="AS30" s="17" t="str">
        <f>IFERROR(AND(OR(AS1:AS29,$BK30)=TRUE,IF(SEARCH(AS$1,$H30)&gt;0,TRUE,FALSE)),"")</f>
        <v/>
      </c>
      <c r="AT30" s="17" t="str">
        <f>IFERROR(AND(OR(AT1:AW29,$BK30)=TRUE,IF(SEARCH(AT$1,$H30)&gt;0,TRUE,FALSE)),"")</f>
        <v/>
      </c>
      <c r="AU30" s="17" t="str">
        <f>IFERROR(AND(OR(AU1:AW29,$BK30)=TRUE,IF(SEARCH(AU$1,$H30)&gt;0,TRUE,FALSE)),"")</f>
        <v/>
      </c>
      <c r="AV30" s="17" t="str">
        <f>IFERROR(AND(OR(AV1:AW29,$BK30)=TRUE,IF(SEARCH(AV$1,$H30)&gt;0,TRUE,FALSE)),"")</f>
        <v/>
      </c>
      <c r="AW30" s="17" t="str">
        <f>IFERROR(AND(OR(AW1:AW29,$BK30)=TRUE,IF(SEARCH(AW$1,$H30)&gt;0,TRUE,FALSE)),"")</f>
        <v/>
      </c>
      <c r="AX30" s="17" t="str">
        <f>IFERROR(AND(OR(AX1:AY29,$BK30)=TRUE,IF(SEARCH(AX$1,$H30)&gt;0,TRUE,FALSE)),"")</f>
        <v/>
      </c>
      <c r="AY30" s="17" t="str">
        <f>IFERROR(AND(OR(AY1:AY29,$BK30)=TRUE,IF(SEARCH(AY$1,$H30)&gt;0,TRUE,FALSE)),"")</f>
        <v/>
      </c>
      <c r="AZ30" s="17" t="str">
        <f>IFERROR(AND(OR(AZ1:BI29,$BK30)=TRUE,IF(SEARCH(AZ$1,$H30)&gt;0,TRUE,FALSE)),"")</f>
        <v/>
      </c>
      <c r="BA30" s="17" t="str">
        <f>IFERROR(AND(OR(BA1:BI29,$BK30)=TRUE,IF(SEARCH(BA$1,$H30)&gt;0,TRUE,FALSE)),"")</f>
        <v/>
      </c>
      <c r="BB30" s="17" t="str">
        <f>IFERROR(AND(OR(BB1:BI29,$BK30)=TRUE,IF(SEARCH(BB$1,$H30)&gt;0,TRUE,FALSE)),"")</f>
        <v/>
      </c>
      <c r="BC30" s="17" t="str">
        <f>IFERROR(AND(OR(BC1:BI29,$BK30)=TRUE,IF(SEARCH(BC$1,$H30)&gt;0,TRUE,FALSE)),"")</f>
        <v/>
      </c>
      <c r="BD30" s="17" t="str">
        <f>IFERROR(AND(OR(BD1:BI29,$BK30)=TRUE,IF(SEARCH(BD$1,$H30)&gt;0,TRUE,FALSE)),"")</f>
        <v/>
      </c>
      <c r="BE30" s="17" t="str">
        <f>IFERROR(AND(OR(BE1:BI29,$BK30)=TRUE,IF(SEARCH(BE$1,$H30)&gt;0,TRUE,FALSE)),"")</f>
        <v/>
      </c>
      <c r="BF30" s="17" t="str">
        <f>IFERROR(AND(OR(BF1:BI29,$BK30)=TRUE,IF(SEARCH(BF$1,$H30)&gt;0,TRUE,FALSE)),"")</f>
        <v/>
      </c>
      <c r="BG30" s="17" t="str">
        <f>IFERROR(AND(OR(BG1:BI29,$BK30)=TRUE,IF(SEARCH(BG$1,$H30)&gt;0,TRUE,FALSE)),"")</f>
        <v/>
      </c>
      <c r="BH30" s="17" t="str">
        <f>IFERROR(AND(OR(BH1:BI29,$BK30)=TRUE,IF(SEARCH(BH$1,$H30)&gt;0,TRUE,FALSE)),"")</f>
        <v/>
      </c>
      <c r="BI30" s="17" t="str">
        <f>IFERROR(AND(OR(BI1:BI29,$BK30)=TRUE,IF(SEARCH(BI$1,$H30)&gt;0,TRUE,FALSE)),"")</f>
        <v/>
      </c>
      <c r="BJ30" s="17" t="b">
        <f t="shared" si="1"/>
        <v>0</v>
      </c>
      <c r="BK30" s="17" t="b">
        <f t="shared" si="2"/>
        <v>0</v>
      </c>
      <c r="BL30" s="17" t="b">
        <f t="shared" si="3"/>
        <v>0</v>
      </c>
      <c r="BM30" s="17" t="b">
        <f>IF(G30&gt;'Overview (RESPONSES REQUIRED)'!$G$67,FALSE,TRUE)</f>
        <v>0</v>
      </c>
      <c r="BN30" s="17" t="b">
        <f t="shared" si="4"/>
        <v>0</v>
      </c>
      <c r="BO30" s="17" t="str">
        <f>IF(BO28="N", "N", IF(AND(BM30,BN30)=FALSE,"N",IF(BL30=TRUE,"Y",IF(I30=0,"E","N"))))</f>
        <v>N</v>
      </c>
    </row>
    <row r="31" spans="1:67" ht="27" x14ac:dyDescent="0.15">
      <c r="A31" s="17" t="s">
        <v>3028</v>
      </c>
      <c r="B31" s="17">
        <v>3</v>
      </c>
      <c r="C31" s="17" t="b">
        <f>IF(INDEX('Overview (RESPONSES REQUIRED)'!$D$67:$D$78, MATCH("n7", 'Overview (RESPONSES REQUIRED)'!$B$67:$B$78, 0)) = "Y", TRUE, FALSE)</f>
        <v>0</v>
      </c>
      <c r="D31" s="17" t="b">
        <f>IF(INDEX('Overview (RESPONSES REQUIRED)'!$D$67:$D$78, MATCH("n26", 'Overview (RESPONSES REQUIRED)'!$B$67:$B$78, 0)) = "Y", TRUE, FALSE)</f>
        <v>0</v>
      </c>
      <c r="E31" s="17" t="b">
        <f>IF(INDEX('Overview (RESPONSES REQUIRED)'!$D$67:$D$78, MATCH("n78", 'Overview (RESPONSES REQUIRED)'!$B$67:$B$78, 0)) = "Y", TRUE, FALSE)</f>
        <v>0</v>
      </c>
      <c r="F31" s="17" t="s">
        <v>6</v>
      </c>
      <c r="G31" s="17">
        <v>4</v>
      </c>
      <c r="H31" s="17" t="s">
        <v>3019</v>
      </c>
      <c r="I31" s="17" t="str">
        <f>IF('SA-FR1'!N34="Y", "Y", IF('SA-FR1'!N34="N", "N", 0))</f>
        <v>N</v>
      </c>
      <c r="J31" s="17" t="str">
        <f>IFERROR(AND(OR(J1:K30,$BK31)=TRUE,IF(SEARCH(J$1,$A31)&gt;0,TRUE,FALSE)),"")</f>
        <v/>
      </c>
      <c r="K31" s="17" t="str">
        <f>IFERROR(AND(OR(K1:K30,$BK31)=TRUE,IF(SEARCH(K$1,$A31)&gt;0,TRUE,FALSE)),"")</f>
        <v/>
      </c>
      <c r="L31" s="17" t="str">
        <f>IFERROR(AND(OR(L1:O30,$BK31)=TRUE,IF(SEARCH(L$1,$A31)&gt;0,TRUE,FALSE)),"")</f>
        <v/>
      </c>
      <c r="M31" s="17" t="str">
        <f>IFERROR(AND(OR(M1:O30,$BK31)=TRUE,IF(SEARCH(M$1,$A31)&gt;0,TRUE,FALSE)),"")</f>
        <v/>
      </c>
      <c r="N31" s="17" t="str">
        <f>IFERROR(AND(OR(N1:O30,$BK31)=TRUE,IF(SEARCH(N$1,$A31)&gt;0,TRUE,FALSE)),"")</f>
        <v/>
      </c>
      <c r="O31" s="17" t="str">
        <f>IFERROR(AND(OR(O1:O30,$BK31)=TRUE,IF(SEARCH(O$1,$A31)&gt;0,TRUE,FALSE)),"")</f>
        <v/>
      </c>
      <c r="P31" s="17" t="str">
        <f>IFERROR(AND(OR(P1:P30,$BK31)=TRUE,IF(SEARCH(P$1,$A31)&gt;0,TRUE,FALSE)),"")</f>
        <v/>
      </c>
      <c r="Q31" s="17" t="str">
        <f>IFERROR(AND(OR(Q1:T30,$BK31)=TRUE,IF(SEARCH(Q$1,$A31)&gt;0,TRUE,FALSE)),"")</f>
        <v/>
      </c>
      <c r="R31" s="17" t="b">
        <f>IFERROR(AND(OR(R1:T30,$BK31)=TRUE,IF(SEARCH(R$1,$A31)&gt;0,TRUE,FALSE)),"")</f>
        <v>0</v>
      </c>
      <c r="S31" s="17" t="str">
        <f>IFERROR(AND(OR(S1:T30,$BK31)=TRUE,IF(SEARCH(S$1,$A31)&gt;0,TRUE,FALSE)),"")</f>
        <v/>
      </c>
      <c r="T31" s="17" t="str">
        <f>IFERROR(AND(OR(T1:T30,$BK31)=TRUE,IF(SEARCH(T$1,$A31)&gt;0,TRUE,FALSE)),"")</f>
        <v/>
      </c>
      <c r="U31" s="17" t="b">
        <f>IFERROR(AND(OR(U1:V30,$BK31)=TRUE,IF(SEARCH(U$1,$A31)&gt;0,TRUE,FALSE)),"")</f>
        <v>0</v>
      </c>
      <c r="V31" s="17" t="str">
        <f>IFERROR(AND(OR(V1:V30,$BK31)=TRUE,IF(SEARCH(V$1,$A31)&gt;0,TRUE,FALSE)),"")</f>
        <v/>
      </c>
      <c r="W31" s="17" t="str">
        <f>IFERROR(AND(OR(W1:W30,$BK31)=TRUE,IF(SEARCH(W$1,$A31)&gt;0,TRUE,FALSE)),"")</f>
        <v/>
      </c>
      <c r="X31" s="17" t="str">
        <f>IFERROR(AND(OR(X1:AA30,$BK31)=TRUE,IF(SEARCH(X$1,$A31)&gt;0,TRUE,FALSE)),"")</f>
        <v/>
      </c>
      <c r="Y31" s="17" t="str">
        <f>IFERROR(AND(OR(Y1:AA30,$BK31)=TRUE,IF(SEARCH(Y$1,$A31)&gt;0,TRUE,FALSE)),"")</f>
        <v/>
      </c>
      <c r="Z31" s="17" t="b">
        <f>IFERROR(AND(OR(Z1:AA30,$BK31)=TRUE,IF(SEARCH(Z$1,$A31)&gt;0,TRUE,FALSE)),"")</f>
        <v>0</v>
      </c>
      <c r="AA31" s="17" t="str">
        <f>IFERROR(AND(OR(AA1:AA30,$BK31)=TRUE,IF(SEARCH(AA$1,$A31)&gt;0,TRUE,FALSE)),"")</f>
        <v/>
      </c>
      <c r="AB31" s="17">
        <f t="shared" si="0"/>
        <v>0</v>
      </c>
      <c r="AC31" s="17" t="str">
        <f>IFERROR(AND(OR(AC1:AE30,$BK31)=TRUE,IF(SEARCH(AC$1,$H31)&gt;0,TRUE,FALSE)),"")</f>
        <v/>
      </c>
      <c r="AD31" s="17" t="str">
        <f>IFERROR(AND(OR(AD1:AE30,$BK31)=TRUE,IF(SEARCH(AD$1,$H31)&gt;0,TRUE,FALSE)),"")</f>
        <v/>
      </c>
      <c r="AE31" s="17" t="str">
        <f>IFERROR(AND(OR(AE1:AE30,$BK31)=TRUE,IF(SEARCH(AE$1,$H31)&gt;0,TRUE,FALSE)),"")</f>
        <v/>
      </c>
      <c r="AF31" s="17" t="str">
        <f>IFERROR(AND(OR(AF1:AK30,$BK31)=TRUE,IF(SEARCH(AF$1,$H31)&gt;0,TRUE,FALSE)),"")</f>
        <v/>
      </c>
      <c r="AG31" s="17" t="str">
        <f>IFERROR(AND(OR(AG1:AK30,$BK31)=TRUE,IF(SEARCH(AG$1,$H31)&gt;0,TRUE,FALSE)),"")</f>
        <v/>
      </c>
      <c r="AH31" s="17" t="str">
        <f>IFERROR(AND(OR(AH1:AK30,$BK31)=TRUE,IF(SEARCH(AH$1,$H31)&gt;0,TRUE,FALSE)),"")</f>
        <v/>
      </c>
      <c r="AI31" s="17" t="str">
        <f>IFERROR(AND(OR(AI1:AK30,$BK31)=TRUE,IF(SEARCH(AI$1,$H31)&gt;0,TRUE,FALSE)),"")</f>
        <v/>
      </c>
      <c r="AJ31" s="17" t="str">
        <f>IFERROR(AND(OR(AJ1:AK30,$BK31)=TRUE,IF(SEARCH(AJ$1,$H31)&gt;0,TRUE,FALSE)),"")</f>
        <v/>
      </c>
      <c r="AK31" s="17" t="str">
        <f>IFERROR(AND(OR(AK1:AK30,$BK31)=TRUE,IF(SEARCH(AK$1,$H31)&gt;0,TRUE,FALSE)),"")</f>
        <v/>
      </c>
      <c r="AL31" s="17" t="str">
        <f>IFERROR(AND(OR(AL1:AM30,$BK31)=TRUE,IF(SEARCH(AL$1,$H31)&gt;0,TRUE,FALSE)),"")</f>
        <v/>
      </c>
      <c r="AM31" s="17" t="str">
        <f>IFERROR(AND(OR(AM1:AM30,$BK31)=TRUE,IF(SEARCH(AM$1,$H31)&gt;0,TRUE,FALSE)),"")</f>
        <v/>
      </c>
      <c r="AN31" s="17" t="str">
        <f>IFERROR(AND(OR(AN1:AS30,$BK31)=TRUE,IF(SEARCH(AN$1,$H31)&gt;0,TRUE,FALSE)),"")</f>
        <v/>
      </c>
      <c r="AO31" s="17" t="str">
        <f>IFERROR(AND(OR(AO1:AS30,$BK31)=TRUE,IF(SEARCH(AO$1,$H31)&gt;0,TRUE,FALSE)),"")</f>
        <v/>
      </c>
      <c r="AP31" s="17" t="str">
        <f>IFERROR(AND(OR(AP1:AS30,$BK31)=TRUE,IF(SEARCH(AP$1,$H31)&gt;0,TRUE,FALSE)),"")</f>
        <v/>
      </c>
      <c r="AQ31" s="17" t="str">
        <f>IFERROR(AND(OR(AQ1:AS30,$BK31)=TRUE,IF(SEARCH(AQ$1,$H31)&gt;0,TRUE,FALSE)),"")</f>
        <v/>
      </c>
      <c r="AR31" s="17" t="str">
        <f>IFERROR(AND(OR(AR1:AS30,$BK31)=TRUE,IF(SEARCH(AR$1,$H31)&gt;0,TRUE,FALSE)),"")</f>
        <v/>
      </c>
      <c r="AS31" s="17" t="str">
        <f>IFERROR(AND(OR(AS1:AS30,$BK31)=TRUE,IF(SEARCH(AS$1,$H31)&gt;0,TRUE,FALSE)),"")</f>
        <v/>
      </c>
      <c r="AT31" s="17" t="str">
        <f>IFERROR(AND(OR(AT1:AW30,$BK31)=TRUE,IF(SEARCH(AT$1,$H31)&gt;0,TRUE,FALSE)),"")</f>
        <v/>
      </c>
      <c r="AU31" s="17" t="str">
        <f>IFERROR(AND(OR(AU1:AW30,$BK31)=TRUE,IF(SEARCH(AU$1,$H31)&gt;0,TRUE,FALSE)),"")</f>
        <v/>
      </c>
      <c r="AV31" s="17" t="str">
        <f>IFERROR(AND(OR(AV1:AW30,$BK31)=TRUE,IF(SEARCH(AV$1,$H31)&gt;0,TRUE,FALSE)),"")</f>
        <v/>
      </c>
      <c r="AW31" s="17" t="str">
        <f>IFERROR(AND(OR(AW1:AW30,$BK31)=TRUE,IF(SEARCH(AW$1,$H31)&gt;0,TRUE,FALSE)),"")</f>
        <v/>
      </c>
      <c r="AX31" s="17" t="str">
        <f>IFERROR(AND(OR(AX1:AY30,$BK31)=TRUE,IF(SEARCH(AX$1,$H31)&gt;0,TRUE,FALSE)),"")</f>
        <v/>
      </c>
      <c r="AY31" s="17" t="str">
        <f>IFERROR(AND(OR(AY1:AY30,$BK31)=TRUE,IF(SEARCH(AY$1,$H31)&gt;0,TRUE,FALSE)),"")</f>
        <v/>
      </c>
      <c r="AZ31" s="17" t="str">
        <f>IFERROR(AND(OR(AZ1:BI30,$BK31)=TRUE,IF(SEARCH(AZ$1,$H31)&gt;0,TRUE,FALSE)),"")</f>
        <v/>
      </c>
      <c r="BA31" s="17" t="str">
        <f>IFERROR(AND(OR(BA1:BI30,$BK31)=TRUE,IF(SEARCH(BA$1,$H31)&gt;0,TRUE,FALSE)),"")</f>
        <v/>
      </c>
      <c r="BB31" s="17" t="str">
        <f>IFERROR(AND(OR(BB1:BI30,$BK31)=TRUE,IF(SEARCH(BB$1,$H31)&gt;0,TRUE,FALSE)),"")</f>
        <v/>
      </c>
      <c r="BC31" s="17" t="str">
        <f>IFERROR(AND(OR(BC1:BI30,$BK31)=TRUE,IF(SEARCH(BC$1,$H31)&gt;0,TRUE,FALSE)),"")</f>
        <v/>
      </c>
      <c r="BD31" s="17" t="str">
        <f>IFERROR(AND(OR(BD1:BI30,$BK31)=TRUE,IF(SEARCH(BD$1,$H31)&gt;0,TRUE,FALSE)),"")</f>
        <v/>
      </c>
      <c r="BE31" s="17" t="str">
        <f>IFERROR(AND(OR(BE1:BI30,$BK31)=TRUE,IF(SEARCH(BE$1,$H31)&gt;0,TRUE,FALSE)),"")</f>
        <v/>
      </c>
      <c r="BF31" s="17" t="str">
        <f>IFERROR(AND(OR(BF1:BI30,$BK31)=TRUE,IF(SEARCH(BF$1,$H31)&gt;0,TRUE,FALSE)),"")</f>
        <v/>
      </c>
      <c r="BG31" s="17" t="str">
        <f>IFERROR(AND(OR(BG1:BI30,$BK31)=TRUE,IF(SEARCH(BG$1,$H31)&gt;0,TRUE,FALSE)),"")</f>
        <v/>
      </c>
      <c r="BH31" s="17" t="str">
        <f>IFERROR(AND(OR(BH1:BI30,$BK31)=TRUE,IF(SEARCH(BH$1,$H31)&gt;0,TRUE,FALSE)),"")</f>
        <v/>
      </c>
      <c r="BI31" s="17" t="str">
        <f>IFERROR(AND(OR(BI1:BI30,$BK31)=TRUE,IF(SEARCH(BI$1,$H31)&gt;0,TRUE,FALSE)),"")</f>
        <v/>
      </c>
      <c r="BJ31" s="17" t="b">
        <f t="shared" si="1"/>
        <v>0</v>
      </c>
      <c r="BK31" s="17" t="b">
        <f t="shared" si="2"/>
        <v>0</v>
      </c>
      <c r="BL31" s="17" t="b">
        <f t="shared" si="3"/>
        <v>0</v>
      </c>
      <c r="BM31" s="17" t="b">
        <f>IF(G31&gt;'Overview (RESPONSES REQUIRED)'!$G$67,FALSE,TRUE)</f>
        <v>0</v>
      </c>
      <c r="BN31" s="17" t="b">
        <f t="shared" si="4"/>
        <v>0</v>
      </c>
      <c r="BO31" s="17" t="str">
        <f>IF(BO28="N", "N", IF(AND(BM31,BN31)=FALSE,"N",IF(BL31=TRUE,"Y",IF(I31=0,"E","N"))))</f>
        <v>N</v>
      </c>
    </row>
    <row r="32" spans="1:67" ht="15" x14ac:dyDescent="0.15">
      <c r="A32" s="17" t="s">
        <v>3029</v>
      </c>
      <c r="B32" s="17">
        <v>3</v>
      </c>
      <c r="C32" s="17" t="b">
        <f>IF(INDEX('Overview (RESPONSES REQUIRED)'!$D$67:$D$78, MATCH("n7", 'Overview (RESPONSES REQUIRED)'!$B$67:$B$78, 0)) = "Y", TRUE, FALSE)</f>
        <v>0</v>
      </c>
      <c r="D32" s="17" t="b">
        <f>IF(INDEX('Overview (RESPONSES REQUIRED)'!$D$67:$D$78, MATCH("n28", 'Overview (RESPONSES REQUIRED)'!$B$67:$B$78, 0)) = "Y", TRUE, FALSE)</f>
        <v>0</v>
      </c>
      <c r="E32" s="17" t="b">
        <f>IF(INDEX('Overview (RESPONSES REQUIRED)'!$D$67:$D$78, MATCH("n78", 'Overview (RESPONSES REQUIRED)'!$B$67:$B$78, 0)) = "Y", TRUE, FALSE)</f>
        <v>0</v>
      </c>
      <c r="F32" s="17" t="s">
        <v>6</v>
      </c>
      <c r="G32" s="17">
        <v>4</v>
      </c>
      <c r="H32" s="17" t="s">
        <v>3015</v>
      </c>
      <c r="I32" s="17" t="str">
        <f>IF('SA-FR1'!N35="Y", "Y", IF('SA-FR1'!N35="N", "N", 0))</f>
        <v>N</v>
      </c>
      <c r="J32" s="17" t="str">
        <f>IFERROR(AND(OR(J1:K31,$BK32)=TRUE,IF(SEARCH(J$1,$A32)&gt;0,TRUE,FALSE)),"")</f>
        <v/>
      </c>
      <c r="K32" s="17" t="str">
        <f>IFERROR(AND(OR(K1:K31,$BK32)=TRUE,IF(SEARCH(K$1,$A32)&gt;0,TRUE,FALSE)),"")</f>
        <v/>
      </c>
      <c r="L32" s="17" t="str">
        <f>IFERROR(AND(OR(L1:O31,$BK32)=TRUE,IF(SEARCH(L$1,$A32)&gt;0,TRUE,FALSE)),"")</f>
        <v/>
      </c>
      <c r="M32" s="17" t="str">
        <f>IFERROR(AND(OR(M1:O31,$BK32)=TRUE,IF(SEARCH(M$1,$A32)&gt;0,TRUE,FALSE)),"")</f>
        <v/>
      </c>
      <c r="N32" s="17" t="str">
        <f>IFERROR(AND(OR(N1:O31,$BK32)=TRUE,IF(SEARCH(N$1,$A32)&gt;0,TRUE,FALSE)),"")</f>
        <v/>
      </c>
      <c r="O32" s="17" t="str">
        <f>IFERROR(AND(OR(O1:O31,$BK32)=TRUE,IF(SEARCH(O$1,$A32)&gt;0,TRUE,FALSE)),"")</f>
        <v/>
      </c>
      <c r="P32" s="17" t="str">
        <f>IFERROR(AND(OR(P1:P31,$BK32)=TRUE,IF(SEARCH(P$1,$A32)&gt;0,TRUE,FALSE)),"")</f>
        <v/>
      </c>
      <c r="Q32" s="17" t="str">
        <f>IFERROR(AND(OR(Q1:T31,$BK32)=TRUE,IF(SEARCH(Q$1,$A32)&gt;0,TRUE,FALSE)),"")</f>
        <v/>
      </c>
      <c r="R32" s="17" t="b">
        <f>IFERROR(AND(OR(R1:T31,$BK32)=TRUE,IF(SEARCH(R$1,$A32)&gt;0,TRUE,FALSE)),"")</f>
        <v>0</v>
      </c>
      <c r="S32" s="17" t="str">
        <f>IFERROR(AND(OR(S1:T31,$BK32)=TRUE,IF(SEARCH(S$1,$A32)&gt;0,TRUE,FALSE)),"")</f>
        <v/>
      </c>
      <c r="T32" s="17" t="str">
        <f>IFERROR(AND(OR(T1:T31,$BK32)=TRUE,IF(SEARCH(T$1,$A32)&gt;0,TRUE,FALSE)),"")</f>
        <v/>
      </c>
      <c r="U32" s="17" t="str">
        <f>IFERROR(AND(OR(U1:V31,$BK32)=TRUE,IF(SEARCH(U$1,$A32)&gt;0,TRUE,FALSE)),"")</f>
        <v/>
      </c>
      <c r="V32" s="17" t="str">
        <f>IFERROR(AND(OR(V1:V31,$BK32)=TRUE,IF(SEARCH(V$1,$A32)&gt;0,TRUE,FALSE)),"")</f>
        <v/>
      </c>
      <c r="W32" s="17" t="b">
        <f>IFERROR(AND(OR(W1:W31,$BK32)=TRUE,IF(SEARCH(W$1,$A32)&gt;0,TRUE,FALSE)),"")</f>
        <v>0</v>
      </c>
      <c r="X32" s="17" t="str">
        <f>IFERROR(AND(OR(X1:AA31,$BK32)=TRUE,IF(SEARCH(X$1,$A32)&gt;0,TRUE,FALSE)),"")</f>
        <v/>
      </c>
      <c r="Y32" s="17" t="str">
        <f>IFERROR(AND(OR(Y1:AA31,$BK32)=TRUE,IF(SEARCH(Y$1,$A32)&gt;0,TRUE,FALSE)),"")</f>
        <v/>
      </c>
      <c r="Z32" s="17" t="b">
        <f>IFERROR(AND(OR(Z1:AA31,$BK32)=TRUE,IF(SEARCH(Z$1,$A32)&gt;0,TRUE,FALSE)),"")</f>
        <v>0</v>
      </c>
      <c r="AA32" s="17" t="str">
        <f>IFERROR(AND(OR(AA1:AA31,$BK32)=TRUE,IF(SEARCH(AA$1,$A32)&gt;0,TRUE,FALSE)),"")</f>
        <v/>
      </c>
      <c r="AB32" s="17">
        <f t="shared" si="0"/>
        <v>0</v>
      </c>
      <c r="AC32" s="17" t="str">
        <f>IFERROR(AND(OR(AC1:AE31,$BK32)=TRUE,IF(SEARCH(AC$1,$H32)&gt;0,TRUE,FALSE)),"")</f>
        <v/>
      </c>
      <c r="AD32" s="17" t="str">
        <f>IFERROR(AND(OR(AD1:AE31,$BK32)=TRUE,IF(SEARCH(AD$1,$H32)&gt;0,TRUE,FALSE)),"")</f>
        <v/>
      </c>
      <c r="AE32" s="17" t="str">
        <f>IFERROR(AND(OR(AE1:AE31,$BK32)=TRUE,IF(SEARCH(AE$1,$H32)&gt;0,TRUE,FALSE)),"")</f>
        <v/>
      </c>
      <c r="AF32" s="17" t="str">
        <f>IFERROR(AND(OR(AF1:AK31,$BK32)=TRUE,IF(SEARCH(AF$1,$H32)&gt;0,TRUE,FALSE)),"")</f>
        <v/>
      </c>
      <c r="AG32" s="17" t="str">
        <f>IFERROR(AND(OR(AG1:AK31,$BK32)=TRUE,IF(SEARCH(AG$1,$H32)&gt;0,TRUE,FALSE)),"")</f>
        <v/>
      </c>
      <c r="AH32" s="17" t="str">
        <f>IFERROR(AND(OR(AH1:AK31,$BK32)=TRUE,IF(SEARCH(AH$1,$H32)&gt;0,TRUE,FALSE)),"")</f>
        <v/>
      </c>
      <c r="AI32" s="17" t="str">
        <f>IFERROR(AND(OR(AI1:AK31,$BK32)=TRUE,IF(SEARCH(AI$1,$H32)&gt;0,TRUE,FALSE)),"")</f>
        <v/>
      </c>
      <c r="AJ32" s="17" t="str">
        <f>IFERROR(AND(OR(AJ1:AK31,$BK32)=TRUE,IF(SEARCH(AJ$1,$H32)&gt;0,TRUE,FALSE)),"")</f>
        <v/>
      </c>
      <c r="AK32" s="17" t="str">
        <f>IFERROR(AND(OR(AK1:AK31,$BK32)=TRUE,IF(SEARCH(AK$1,$H32)&gt;0,TRUE,FALSE)),"")</f>
        <v/>
      </c>
      <c r="AL32" s="17" t="str">
        <f>IFERROR(AND(OR(AL1:AM31,$BK32)=TRUE,IF(SEARCH(AL$1,$H32)&gt;0,TRUE,FALSE)),"")</f>
        <v/>
      </c>
      <c r="AM32" s="17" t="str">
        <f>IFERROR(AND(OR(AM1:AM31,$BK32)=TRUE,IF(SEARCH(AM$1,$H32)&gt;0,TRUE,FALSE)),"")</f>
        <v/>
      </c>
      <c r="AN32" s="17" t="str">
        <f>IFERROR(AND(OR(AN1:AS31,$BK32)=TRUE,IF(SEARCH(AN$1,$H32)&gt;0,TRUE,FALSE)),"")</f>
        <v/>
      </c>
      <c r="AO32" s="17" t="str">
        <f>IFERROR(AND(OR(AO1:AS31,$BK32)=TRUE,IF(SEARCH(AO$1,$H32)&gt;0,TRUE,FALSE)),"")</f>
        <v/>
      </c>
      <c r="AP32" s="17" t="str">
        <f>IFERROR(AND(OR(AP1:AS31,$BK32)=TRUE,IF(SEARCH(AP$1,$H32)&gt;0,TRUE,FALSE)),"")</f>
        <v/>
      </c>
      <c r="AQ32" s="17" t="str">
        <f>IFERROR(AND(OR(AQ1:AS31,$BK32)=TRUE,IF(SEARCH(AQ$1,$H32)&gt;0,TRUE,FALSE)),"")</f>
        <v/>
      </c>
      <c r="AR32" s="17" t="str">
        <f>IFERROR(AND(OR(AR1:AS31,$BK32)=TRUE,IF(SEARCH(AR$1,$H32)&gt;0,TRUE,FALSE)),"")</f>
        <v/>
      </c>
      <c r="AS32" s="17" t="str">
        <f>IFERROR(AND(OR(AS1:AS31,$BK32)=TRUE,IF(SEARCH(AS$1,$H32)&gt;0,TRUE,FALSE)),"")</f>
        <v/>
      </c>
      <c r="AT32" s="17" t="str">
        <f>IFERROR(AND(OR(AT1:AW31,$BK32)=TRUE,IF(SEARCH(AT$1,$H32)&gt;0,TRUE,FALSE)),"")</f>
        <v/>
      </c>
      <c r="AU32" s="17" t="str">
        <f>IFERROR(AND(OR(AU1:AW31,$BK32)=TRUE,IF(SEARCH(AU$1,$H32)&gt;0,TRUE,FALSE)),"")</f>
        <v/>
      </c>
      <c r="AV32" s="17" t="str">
        <f>IFERROR(AND(OR(AV1:AW31,$BK32)=TRUE,IF(SEARCH(AV$1,$H32)&gt;0,TRUE,FALSE)),"")</f>
        <v/>
      </c>
      <c r="AW32" s="17" t="str">
        <f>IFERROR(AND(OR(AW1:AW31,$BK32)=TRUE,IF(SEARCH(AW$1,$H32)&gt;0,TRUE,FALSE)),"")</f>
        <v/>
      </c>
      <c r="AX32" s="17" t="str">
        <f>IFERROR(AND(OR(AX1:AY31,$BK32)=TRUE,IF(SEARCH(AX$1,$H32)&gt;0,TRUE,FALSE)),"")</f>
        <v/>
      </c>
      <c r="AY32" s="17" t="str">
        <f>IFERROR(AND(OR(AY1:AY31,$BK32)=TRUE,IF(SEARCH(AY$1,$H32)&gt;0,TRUE,FALSE)),"")</f>
        <v/>
      </c>
      <c r="AZ32" s="17" t="str">
        <f>IFERROR(AND(OR(AZ1:BI31,$BK32)=TRUE,IF(SEARCH(AZ$1,$H32)&gt;0,TRUE,FALSE)),"")</f>
        <v/>
      </c>
      <c r="BA32" s="17" t="str">
        <f>IFERROR(AND(OR(BA1:BI31,$BK32)=TRUE,IF(SEARCH(BA$1,$H32)&gt;0,TRUE,FALSE)),"")</f>
        <v/>
      </c>
      <c r="BB32" s="17" t="str">
        <f>IFERROR(AND(OR(BB1:BI31,$BK32)=TRUE,IF(SEARCH(BB$1,$H32)&gt;0,TRUE,FALSE)),"")</f>
        <v/>
      </c>
      <c r="BC32" s="17" t="str">
        <f>IFERROR(AND(OR(BC1:BI31,$BK32)=TRUE,IF(SEARCH(BC$1,$H32)&gt;0,TRUE,FALSE)),"")</f>
        <v/>
      </c>
      <c r="BD32" s="17" t="str">
        <f>IFERROR(AND(OR(BD1:BI31,$BK32)=TRUE,IF(SEARCH(BD$1,$H32)&gt;0,TRUE,FALSE)),"")</f>
        <v/>
      </c>
      <c r="BE32" s="17" t="str">
        <f>IFERROR(AND(OR(BE1:BI31,$BK32)=TRUE,IF(SEARCH(BE$1,$H32)&gt;0,TRUE,FALSE)),"")</f>
        <v/>
      </c>
      <c r="BF32" s="17" t="str">
        <f>IFERROR(AND(OR(BF1:BI31,$BK32)=TRUE,IF(SEARCH(BF$1,$H32)&gt;0,TRUE,FALSE)),"")</f>
        <v/>
      </c>
      <c r="BG32" s="17" t="str">
        <f>IFERROR(AND(OR(BG1:BI31,$BK32)=TRUE,IF(SEARCH(BG$1,$H32)&gt;0,TRUE,FALSE)),"")</f>
        <v/>
      </c>
      <c r="BH32" s="17" t="str">
        <f>IFERROR(AND(OR(BH1:BI31,$BK32)=TRUE,IF(SEARCH(BH$1,$H32)&gt;0,TRUE,FALSE)),"")</f>
        <v/>
      </c>
      <c r="BI32" s="17" t="str">
        <f>IFERROR(AND(OR(BI1:BI31,$BK32)=TRUE,IF(SEARCH(BI$1,$H32)&gt;0,TRUE,FALSE)),"")</f>
        <v/>
      </c>
      <c r="BJ32" s="17" t="b">
        <f t="shared" si="1"/>
        <v>0</v>
      </c>
      <c r="BK32" s="17" t="b">
        <f t="shared" si="2"/>
        <v>0</v>
      </c>
      <c r="BL32" s="17" t="b">
        <f t="shared" si="3"/>
        <v>0</v>
      </c>
      <c r="BM32" s="17" t="b">
        <f>IF(G32&gt;'Overview (RESPONSES REQUIRED)'!$G$67,FALSE,TRUE)</f>
        <v>0</v>
      </c>
      <c r="BN32" s="17" t="b">
        <f t="shared" si="4"/>
        <v>0</v>
      </c>
      <c r="BO32" s="17" t="str">
        <f>IF(AND(BM32,BN32)=FALSE,"N",IF(BL32=TRUE,"Y",IF(I32=0,"E","N")))</f>
        <v>N</v>
      </c>
    </row>
    <row r="33" spans="1:67" ht="15" x14ac:dyDescent="0.15">
      <c r="A33" s="17" t="s">
        <v>3029</v>
      </c>
      <c r="B33" s="17">
        <v>3</v>
      </c>
      <c r="C33" s="17" t="b">
        <f>IF(INDEX('Overview (RESPONSES REQUIRED)'!$D$67:$D$78, MATCH("n7", 'Overview (RESPONSES REQUIRED)'!$B$67:$B$78, 0)) = "Y", TRUE, FALSE)</f>
        <v>0</v>
      </c>
      <c r="D33" s="17" t="b">
        <f>IF(INDEX('Overview (RESPONSES REQUIRED)'!$D$67:$D$78, MATCH("n28", 'Overview (RESPONSES REQUIRED)'!$B$67:$B$78, 0)) = "Y", TRUE, FALSE)</f>
        <v>0</v>
      </c>
      <c r="E33" s="17" t="b">
        <f>IF(INDEX('Overview (RESPONSES REQUIRED)'!$D$67:$D$78, MATCH("n78", 'Overview (RESPONSES REQUIRED)'!$B$67:$B$78, 0)) = "Y", TRUE, FALSE)</f>
        <v>0</v>
      </c>
      <c r="F33" s="17" t="s">
        <v>6</v>
      </c>
      <c r="G33" s="17">
        <v>4</v>
      </c>
      <c r="H33" s="17" t="s">
        <v>3017</v>
      </c>
      <c r="I33" s="17" t="str">
        <f>IF('SA-FR1'!N36="Y", "Y", IF('SA-FR1'!N36="N", "N", 0))</f>
        <v>N</v>
      </c>
      <c r="J33" s="17" t="str">
        <f>IFERROR(AND(OR(J1:K32,$BK33)=TRUE,IF(SEARCH(J$1,$A33)&gt;0,TRUE,FALSE)),"")</f>
        <v/>
      </c>
      <c r="K33" s="17" t="str">
        <f>IFERROR(AND(OR(K1:K32,$BK33)=TRUE,IF(SEARCH(K$1,$A33)&gt;0,TRUE,FALSE)),"")</f>
        <v/>
      </c>
      <c r="L33" s="17" t="str">
        <f>IFERROR(AND(OR(L1:O32,$BK33)=TRUE,IF(SEARCH(L$1,$A33)&gt;0,TRUE,FALSE)),"")</f>
        <v/>
      </c>
      <c r="M33" s="17" t="str">
        <f>IFERROR(AND(OR(M1:O32,$BK33)=TRUE,IF(SEARCH(M$1,$A33)&gt;0,TRUE,FALSE)),"")</f>
        <v/>
      </c>
      <c r="N33" s="17" t="str">
        <f>IFERROR(AND(OR(N1:O32,$BK33)=TRUE,IF(SEARCH(N$1,$A33)&gt;0,TRUE,FALSE)),"")</f>
        <v/>
      </c>
      <c r="O33" s="17" t="str">
        <f>IFERROR(AND(OR(O1:O32,$BK33)=TRUE,IF(SEARCH(O$1,$A33)&gt;0,TRUE,FALSE)),"")</f>
        <v/>
      </c>
      <c r="P33" s="17" t="str">
        <f>IFERROR(AND(OR(P1:P32,$BK33)=TRUE,IF(SEARCH(P$1,$A33)&gt;0,TRUE,FALSE)),"")</f>
        <v/>
      </c>
      <c r="Q33" s="17" t="str">
        <f>IFERROR(AND(OR(Q1:T32,$BK33)=TRUE,IF(SEARCH(Q$1,$A33)&gt;0,TRUE,FALSE)),"")</f>
        <v/>
      </c>
      <c r="R33" s="17" t="b">
        <f>IFERROR(AND(OR(R1:T32,$BK33)=TRUE,IF(SEARCH(R$1,$A33)&gt;0,TRUE,FALSE)),"")</f>
        <v>0</v>
      </c>
      <c r="S33" s="17" t="str">
        <f>IFERROR(AND(OR(S1:T32,$BK33)=TRUE,IF(SEARCH(S$1,$A33)&gt;0,TRUE,FALSE)),"")</f>
        <v/>
      </c>
      <c r="T33" s="17" t="str">
        <f>IFERROR(AND(OR(T1:T32,$BK33)=TRUE,IF(SEARCH(T$1,$A33)&gt;0,TRUE,FALSE)),"")</f>
        <v/>
      </c>
      <c r="U33" s="17" t="str">
        <f>IFERROR(AND(OR(U1:V32,$BK33)=TRUE,IF(SEARCH(U$1,$A33)&gt;0,TRUE,FALSE)),"")</f>
        <v/>
      </c>
      <c r="V33" s="17" t="str">
        <f>IFERROR(AND(OR(V1:V32,$BK33)=TRUE,IF(SEARCH(V$1,$A33)&gt;0,TRUE,FALSE)),"")</f>
        <v/>
      </c>
      <c r="W33" s="17" t="b">
        <f>IFERROR(AND(OR(W1:W32,$BK33)=TRUE,IF(SEARCH(W$1,$A33)&gt;0,TRUE,FALSE)),"")</f>
        <v>0</v>
      </c>
      <c r="X33" s="17" t="str">
        <f>IFERROR(AND(OR(X1:AA32,$BK33)=TRUE,IF(SEARCH(X$1,$A33)&gt;0,TRUE,FALSE)),"")</f>
        <v/>
      </c>
      <c r="Y33" s="17" t="str">
        <f>IFERROR(AND(OR(Y1:AA32,$BK33)=TRUE,IF(SEARCH(Y$1,$A33)&gt;0,TRUE,FALSE)),"")</f>
        <v/>
      </c>
      <c r="Z33" s="17" t="b">
        <f>IFERROR(AND(OR(Z1:AA32,$BK33)=TRUE,IF(SEARCH(Z$1,$A33)&gt;0,TRUE,FALSE)),"")</f>
        <v>0</v>
      </c>
      <c r="AA33" s="17" t="str">
        <f>IFERROR(AND(OR(AA1:AA32,$BK33)=TRUE,IF(SEARCH(AA$1,$A33)&gt;0,TRUE,FALSE)),"")</f>
        <v/>
      </c>
      <c r="AB33" s="17">
        <f t="shared" si="0"/>
        <v>0</v>
      </c>
      <c r="AC33" s="17" t="str">
        <f>IFERROR(AND(OR(AC1:AE32,$BK33)=TRUE,IF(SEARCH(AC$1,$H33)&gt;0,TRUE,FALSE)),"")</f>
        <v/>
      </c>
      <c r="AD33" s="17" t="str">
        <f>IFERROR(AND(OR(AD1:AE32,$BK33)=TRUE,IF(SEARCH(AD$1,$H33)&gt;0,TRUE,FALSE)),"")</f>
        <v/>
      </c>
      <c r="AE33" s="17" t="str">
        <f>IFERROR(AND(OR(AE1:AE32,$BK33)=TRUE,IF(SEARCH(AE$1,$H33)&gt;0,TRUE,FALSE)),"")</f>
        <v/>
      </c>
      <c r="AF33" s="17" t="str">
        <f>IFERROR(AND(OR(AF1:AK32,$BK33)=TRUE,IF(SEARCH(AF$1,$H33)&gt;0,TRUE,FALSE)),"")</f>
        <v/>
      </c>
      <c r="AG33" s="17" t="str">
        <f>IFERROR(AND(OR(AG1:AK32,$BK33)=TRUE,IF(SEARCH(AG$1,$H33)&gt;0,TRUE,FALSE)),"")</f>
        <v/>
      </c>
      <c r="AH33" s="17" t="str">
        <f>IFERROR(AND(OR(AH1:AK32,$BK33)=TRUE,IF(SEARCH(AH$1,$H33)&gt;0,TRUE,FALSE)),"")</f>
        <v/>
      </c>
      <c r="AI33" s="17" t="str">
        <f>IFERROR(AND(OR(AI1:AK32,$BK33)=TRUE,IF(SEARCH(AI$1,$H33)&gt;0,TRUE,FALSE)),"")</f>
        <v/>
      </c>
      <c r="AJ33" s="17" t="str">
        <f>IFERROR(AND(OR(AJ1:AK32,$BK33)=TRUE,IF(SEARCH(AJ$1,$H33)&gt;0,TRUE,FALSE)),"")</f>
        <v/>
      </c>
      <c r="AK33" s="17" t="str">
        <f>IFERROR(AND(OR(AK1:AK32,$BK33)=TRUE,IF(SEARCH(AK$1,$H33)&gt;0,TRUE,FALSE)),"")</f>
        <v/>
      </c>
      <c r="AL33" s="17" t="str">
        <f>IFERROR(AND(OR(AL1:AM32,$BK33)=TRUE,IF(SEARCH(AL$1,$H33)&gt;0,TRUE,FALSE)),"")</f>
        <v/>
      </c>
      <c r="AM33" s="17" t="str">
        <f>IFERROR(AND(OR(AM1:AM32,$BK33)=TRUE,IF(SEARCH(AM$1,$H33)&gt;0,TRUE,FALSE)),"")</f>
        <v/>
      </c>
      <c r="AN33" s="17" t="str">
        <f>IFERROR(AND(OR(AN1:AS32,$BK33)=TRUE,IF(SEARCH(AN$1,$H33)&gt;0,TRUE,FALSE)),"")</f>
        <v/>
      </c>
      <c r="AO33" s="17" t="str">
        <f>IFERROR(AND(OR(AO1:AS32,$BK33)=TRUE,IF(SEARCH(AO$1,$H33)&gt;0,TRUE,FALSE)),"")</f>
        <v/>
      </c>
      <c r="AP33" s="17" t="str">
        <f>IFERROR(AND(OR(AP1:AS32,$BK33)=TRUE,IF(SEARCH(AP$1,$H33)&gt;0,TRUE,FALSE)),"")</f>
        <v/>
      </c>
      <c r="AQ33" s="17" t="str">
        <f>IFERROR(AND(OR(AQ1:AS32,$BK33)=TRUE,IF(SEARCH(AQ$1,$H33)&gt;0,TRUE,FALSE)),"")</f>
        <v/>
      </c>
      <c r="AR33" s="17" t="str">
        <f>IFERROR(AND(OR(AR1:AS32,$BK33)=TRUE,IF(SEARCH(AR$1,$H33)&gt;0,TRUE,FALSE)),"")</f>
        <v/>
      </c>
      <c r="AS33" s="17" t="str">
        <f>IFERROR(AND(OR(AS1:AS32,$BK33)=TRUE,IF(SEARCH(AS$1,$H33)&gt;0,TRUE,FALSE)),"")</f>
        <v/>
      </c>
      <c r="AT33" s="17" t="str">
        <f>IFERROR(AND(OR(AT1:AW32,$BK33)=TRUE,IF(SEARCH(AT$1,$H33)&gt;0,TRUE,FALSE)),"")</f>
        <v/>
      </c>
      <c r="AU33" s="17" t="str">
        <f>IFERROR(AND(OR(AU1:AW32,$BK33)=TRUE,IF(SEARCH(AU$1,$H33)&gt;0,TRUE,FALSE)),"")</f>
        <v/>
      </c>
      <c r="AV33" s="17" t="str">
        <f>IFERROR(AND(OR(AV1:AW32,$BK33)=TRUE,IF(SEARCH(AV$1,$H33)&gt;0,TRUE,FALSE)),"")</f>
        <v/>
      </c>
      <c r="AW33" s="17" t="str">
        <f>IFERROR(AND(OR(AW1:AW32,$BK33)=TRUE,IF(SEARCH(AW$1,$H33)&gt;0,TRUE,FALSE)),"")</f>
        <v/>
      </c>
      <c r="AX33" s="17" t="str">
        <f>IFERROR(AND(OR(AX1:AY32,$BK33)=TRUE,IF(SEARCH(AX$1,$H33)&gt;0,TRUE,FALSE)),"")</f>
        <v/>
      </c>
      <c r="AY33" s="17" t="str">
        <f>IFERROR(AND(OR(AY1:AY32,$BK33)=TRUE,IF(SEARCH(AY$1,$H33)&gt;0,TRUE,FALSE)),"")</f>
        <v/>
      </c>
      <c r="AZ33" s="17" t="str">
        <f>IFERROR(AND(OR(AZ1:BI32,$BK33)=TRUE,IF(SEARCH(AZ$1,$H33)&gt;0,TRUE,FALSE)),"")</f>
        <v/>
      </c>
      <c r="BA33" s="17" t="str">
        <f>IFERROR(AND(OR(BA1:BI32,$BK33)=TRUE,IF(SEARCH(BA$1,$H33)&gt;0,TRUE,FALSE)),"")</f>
        <v/>
      </c>
      <c r="BB33" s="17" t="str">
        <f>IFERROR(AND(OR(BB1:BI32,$BK33)=TRUE,IF(SEARCH(BB$1,$H33)&gt;0,TRUE,FALSE)),"")</f>
        <v/>
      </c>
      <c r="BC33" s="17" t="str">
        <f>IFERROR(AND(OR(BC1:BI32,$BK33)=TRUE,IF(SEARCH(BC$1,$H33)&gt;0,TRUE,FALSE)),"")</f>
        <v/>
      </c>
      <c r="BD33" s="17" t="str">
        <f>IFERROR(AND(OR(BD1:BI32,$BK33)=TRUE,IF(SEARCH(BD$1,$H33)&gt;0,TRUE,FALSE)),"")</f>
        <v/>
      </c>
      <c r="BE33" s="17" t="str">
        <f>IFERROR(AND(OR(BE1:BI32,$BK33)=TRUE,IF(SEARCH(BE$1,$H33)&gt;0,TRUE,FALSE)),"")</f>
        <v/>
      </c>
      <c r="BF33" s="17" t="str">
        <f>IFERROR(AND(OR(BF1:BI32,$BK33)=TRUE,IF(SEARCH(BF$1,$H33)&gt;0,TRUE,FALSE)),"")</f>
        <v/>
      </c>
      <c r="BG33" s="17" t="str">
        <f>IFERROR(AND(OR(BG1:BI32,$BK33)=TRUE,IF(SEARCH(BG$1,$H33)&gt;0,TRUE,FALSE)),"")</f>
        <v/>
      </c>
      <c r="BH33" s="17" t="str">
        <f>IFERROR(AND(OR(BH1:BI32,$BK33)=TRUE,IF(SEARCH(BH$1,$H33)&gt;0,TRUE,FALSE)),"")</f>
        <v/>
      </c>
      <c r="BI33" s="17" t="str">
        <f>IFERROR(AND(OR(BI1:BI32,$BK33)=TRUE,IF(SEARCH(BI$1,$H33)&gt;0,TRUE,FALSE)),"")</f>
        <v/>
      </c>
      <c r="BJ33" s="17" t="b">
        <f t="shared" si="1"/>
        <v>0</v>
      </c>
      <c r="BK33" s="17" t="b">
        <f t="shared" si="2"/>
        <v>0</v>
      </c>
      <c r="BL33" s="17" t="b">
        <f t="shared" si="3"/>
        <v>0</v>
      </c>
      <c r="BM33" s="17" t="b">
        <f>IF(G33&gt;'Overview (RESPONSES REQUIRED)'!$G$67,FALSE,TRUE)</f>
        <v>0</v>
      </c>
      <c r="BN33" s="17" t="b">
        <f t="shared" si="4"/>
        <v>0</v>
      </c>
      <c r="BO33" s="17" t="str">
        <f>IF(BO32="N", "N", IF(AND(BM33,BN33)=FALSE,"N",IF(BL33=TRUE,"Y",IF(I33=0,"E","N"))))</f>
        <v>N</v>
      </c>
    </row>
    <row r="34" spans="1:67" ht="15" x14ac:dyDescent="0.15">
      <c r="A34" s="17" t="s">
        <v>3029</v>
      </c>
      <c r="B34" s="17">
        <v>3</v>
      </c>
      <c r="C34" s="17" t="b">
        <f>IF(INDEX('Overview (RESPONSES REQUIRED)'!$D$67:$D$78, MATCH("n7", 'Overview (RESPONSES REQUIRED)'!$B$67:$B$78, 0)) = "Y", TRUE, FALSE)</f>
        <v>0</v>
      </c>
      <c r="D34" s="17" t="b">
        <f>IF(INDEX('Overview (RESPONSES REQUIRED)'!$D$67:$D$78, MATCH("n28", 'Overview (RESPONSES REQUIRED)'!$B$67:$B$78, 0)) = "Y", TRUE, FALSE)</f>
        <v>0</v>
      </c>
      <c r="E34" s="17" t="b">
        <f>IF(INDEX('Overview (RESPONSES REQUIRED)'!$D$67:$D$78, MATCH("n78", 'Overview (RESPONSES REQUIRED)'!$B$67:$B$78, 0)) = "Y", TRUE, FALSE)</f>
        <v>0</v>
      </c>
      <c r="F34" s="17" t="s">
        <v>6</v>
      </c>
      <c r="G34" s="17">
        <v>4</v>
      </c>
      <c r="H34" s="17" t="s">
        <v>3022</v>
      </c>
      <c r="I34" s="17" t="str">
        <f>IF('SA-FR1'!N37="Y", "Y", IF('SA-FR1'!N37="N", "N", 0))</f>
        <v>N</v>
      </c>
      <c r="J34" s="17" t="str">
        <f>IFERROR(AND(OR(J1:K33,$BK34)=TRUE,IF(SEARCH(J$1,$A34)&gt;0,TRUE,FALSE)),"")</f>
        <v/>
      </c>
      <c r="K34" s="17" t="str">
        <f>IFERROR(AND(OR(K1:K33,$BK34)=TRUE,IF(SEARCH(K$1,$A34)&gt;0,TRUE,FALSE)),"")</f>
        <v/>
      </c>
      <c r="L34" s="17" t="str">
        <f>IFERROR(AND(OR(L1:O33,$BK34)=TRUE,IF(SEARCH(L$1,$A34)&gt;0,TRUE,FALSE)),"")</f>
        <v/>
      </c>
      <c r="M34" s="17" t="str">
        <f>IFERROR(AND(OR(M1:O33,$BK34)=TRUE,IF(SEARCH(M$1,$A34)&gt;0,TRUE,FALSE)),"")</f>
        <v/>
      </c>
      <c r="N34" s="17" t="str">
        <f>IFERROR(AND(OR(N1:O33,$BK34)=TRUE,IF(SEARCH(N$1,$A34)&gt;0,TRUE,FALSE)),"")</f>
        <v/>
      </c>
      <c r="O34" s="17" t="str">
        <f>IFERROR(AND(OR(O1:O33,$BK34)=TRUE,IF(SEARCH(O$1,$A34)&gt;0,TRUE,FALSE)),"")</f>
        <v/>
      </c>
      <c r="P34" s="17" t="str">
        <f>IFERROR(AND(OR(P1:P33,$BK34)=TRUE,IF(SEARCH(P$1,$A34)&gt;0,TRUE,FALSE)),"")</f>
        <v/>
      </c>
      <c r="Q34" s="17" t="str">
        <f>IFERROR(AND(OR(Q1:T33,$BK34)=TRUE,IF(SEARCH(Q$1,$A34)&gt;0,TRUE,FALSE)),"")</f>
        <v/>
      </c>
      <c r="R34" s="17" t="b">
        <f>IFERROR(AND(OR(R1:T33,$BK34)=TRUE,IF(SEARCH(R$1,$A34)&gt;0,TRUE,FALSE)),"")</f>
        <v>0</v>
      </c>
      <c r="S34" s="17" t="str">
        <f>IFERROR(AND(OR(S1:T33,$BK34)=TRUE,IF(SEARCH(S$1,$A34)&gt;0,TRUE,FALSE)),"")</f>
        <v/>
      </c>
      <c r="T34" s="17" t="str">
        <f>IFERROR(AND(OR(T1:T33,$BK34)=TRUE,IF(SEARCH(T$1,$A34)&gt;0,TRUE,FALSE)),"")</f>
        <v/>
      </c>
      <c r="U34" s="17" t="str">
        <f>IFERROR(AND(OR(U1:V33,$BK34)=TRUE,IF(SEARCH(U$1,$A34)&gt;0,TRUE,FALSE)),"")</f>
        <v/>
      </c>
      <c r="V34" s="17" t="str">
        <f>IFERROR(AND(OR(V1:V33,$BK34)=TRUE,IF(SEARCH(V$1,$A34)&gt;0,TRUE,FALSE)),"")</f>
        <v/>
      </c>
      <c r="W34" s="17" t="b">
        <f>IFERROR(AND(OR(W1:W33,$BK34)=TRUE,IF(SEARCH(W$1,$A34)&gt;0,TRUE,FALSE)),"")</f>
        <v>0</v>
      </c>
      <c r="X34" s="17" t="str">
        <f>IFERROR(AND(OR(X1:AA33,$BK34)=TRUE,IF(SEARCH(X$1,$A34)&gt;0,TRUE,FALSE)),"")</f>
        <v/>
      </c>
      <c r="Y34" s="17" t="str">
        <f>IFERROR(AND(OR(Y1:AA33,$BK34)=TRUE,IF(SEARCH(Y$1,$A34)&gt;0,TRUE,FALSE)),"")</f>
        <v/>
      </c>
      <c r="Z34" s="17" t="b">
        <f>IFERROR(AND(OR(Z1:AA33,$BK34)=TRUE,IF(SEARCH(Z$1,$A34)&gt;0,TRUE,FALSE)),"")</f>
        <v>0</v>
      </c>
      <c r="AA34" s="17" t="str">
        <f>IFERROR(AND(OR(AA1:AA33,$BK34)=TRUE,IF(SEARCH(AA$1,$A34)&gt;0,TRUE,FALSE)),"")</f>
        <v/>
      </c>
      <c r="AB34" s="17">
        <f t="shared" si="0"/>
        <v>0</v>
      </c>
      <c r="AC34" s="17" t="str">
        <f>IFERROR(AND(OR(AC1:AE33,$BK34)=TRUE,IF(SEARCH(AC$1,$H34)&gt;0,TRUE,FALSE)),"")</f>
        <v/>
      </c>
      <c r="AD34" s="17" t="str">
        <f>IFERROR(AND(OR(AD1:AE33,$BK34)=TRUE,IF(SEARCH(AD$1,$H34)&gt;0,TRUE,FALSE)),"")</f>
        <v/>
      </c>
      <c r="AE34" s="17" t="str">
        <f>IFERROR(AND(OR(AE1:AE33,$BK34)=TRUE,IF(SEARCH(AE$1,$H34)&gt;0,TRUE,FALSE)),"")</f>
        <v/>
      </c>
      <c r="AF34" s="17" t="str">
        <f>IFERROR(AND(OR(AF1:AK33,$BK34)=TRUE,IF(SEARCH(AF$1,$H34)&gt;0,TRUE,FALSE)),"")</f>
        <v/>
      </c>
      <c r="AG34" s="17" t="str">
        <f>IFERROR(AND(OR(AG1:AK33,$BK34)=TRUE,IF(SEARCH(AG$1,$H34)&gt;0,TRUE,FALSE)),"")</f>
        <v/>
      </c>
      <c r="AH34" s="17" t="str">
        <f>IFERROR(AND(OR(AH1:AK33,$BK34)=TRUE,IF(SEARCH(AH$1,$H34)&gt;0,TRUE,FALSE)),"")</f>
        <v/>
      </c>
      <c r="AI34" s="17" t="str">
        <f>IFERROR(AND(OR(AI1:AK33,$BK34)=TRUE,IF(SEARCH(AI$1,$H34)&gt;0,TRUE,FALSE)),"")</f>
        <v/>
      </c>
      <c r="AJ34" s="17" t="str">
        <f>IFERROR(AND(OR(AJ1:AK33,$BK34)=TRUE,IF(SEARCH(AJ$1,$H34)&gt;0,TRUE,FALSE)),"")</f>
        <v/>
      </c>
      <c r="AK34" s="17" t="str">
        <f>IFERROR(AND(OR(AK1:AK33,$BK34)=TRUE,IF(SEARCH(AK$1,$H34)&gt;0,TRUE,FALSE)),"")</f>
        <v/>
      </c>
      <c r="AL34" s="17" t="str">
        <f>IFERROR(AND(OR(AL1:AM33,$BK34)=TRUE,IF(SEARCH(AL$1,$H34)&gt;0,TRUE,FALSE)),"")</f>
        <v/>
      </c>
      <c r="AM34" s="17" t="str">
        <f>IFERROR(AND(OR(AM1:AM33,$BK34)=TRUE,IF(SEARCH(AM$1,$H34)&gt;0,TRUE,FALSE)),"")</f>
        <v/>
      </c>
      <c r="AN34" s="17" t="str">
        <f>IFERROR(AND(OR(AN1:AS33,$BK34)=TRUE,IF(SEARCH(AN$1,$H34)&gt;0,TRUE,FALSE)),"")</f>
        <v/>
      </c>
      <c r="AO34" s="17" t="str">
        <f>IFERROR(AND(OR(AO1:AS33,$BK34)=TRUE,IF(SEARCH(AO$1,$H34)&gt;0,TRUE,FALSE)),"")</f>
        <v/>
      </c>
      <c r="AP34" s="17" t="str">
        <f>IFERROR(AND(OR(AP1:AS33,$BK34)=TRUE,IF(SEARCH(AP$1,$H34)&gt;0,TRUE,FALSE)),"")</f>
        <v/>
      </c>
      <c r="AQ34" s="17" t="str">
        <f>IFERROR(AND(OR(AQ1:AS33,$BK34)=TRUE,IF(SEARCH(AQ$1,$H34)&gt;0,TRUE,FALSE)),"")</f>
        <v/>
      </c>
      <c r="AR34" s="17" t="str">
        <f>IFERROR(AND(OR(AR1:AS33,$BK34)=TRUE,IF(SEARCH(AR$1,$H34)&gt;0,TRUE,FALSE)),"")</f>
        <v/>
      </c>
      <c r="AS34" s="17" t="str">
        <f>IFERROR(AND(OR(AS1:AS33,$BK34)=TRUE,IF(SEARCH(AS$1,$H34)&gt;0,TRUE,FALSE)),"")</f>
        <v/>
      </c>
      <c r="AT34" s="17" t="str">
        <f>IFERROR(AND(OR(AT1:AW33,$BK34)=TRUE,IF(SEARCH(AT$1,$H34)&gt;0,TRUE,FALSE)),"")</f>
        <v/>
      </c>
      <c r="AU34" s="17" t="str">
        <f>IFERROR(AND(OR(AU1:AW33,$BK34)=TRUE,IF(SEARCH(AU$1,$H34)&gt;0,TRUE,FALSE)),"")</f>
        <v/>
      </c>
      <c r="AV34" s="17" t="str">
        <f>IFERROR(AND(OR(AV1:AW33,$BK34)=TRUE,IF(SEARCH(AV$1,$H34)&gt;0,TRUE,FALSE)),"")</f>
        <v/>
      </c>
      <c r="AW34" s="17" t="str">
        <f>IFERROR(AND(OR(AW1:AW33,$BK34)=TRUE,IF(SEARCH(AW$1,$H34)&gt;0,TRUE,FALSE)),"")</f>
        <v/>
      </c>
      <c r="AX34" s="17" t="str">
        <f>IFERROR(AND(OR(AX1:AY33,$BK34)=TRUE,IF(SEARCH(AX$1,$H34)&gt;0,TRUE,FALSE)),"")</f>
        <v/>
      </c>
      <c r="AY34" s="17" t="str">
        <f>IFERROR(AND(OR(AY1:AY33,$BK34)=TRUE,IF(SEARCH(AY$1,$H34)&gt;0,TRUE,FALSE)),"")</f>
        <v/>
      </c>
      <c r="AZ34" s="17" t="str">
        <f>IFERROR(AND(OR(AZ1:BI33,$BK34)=TRUE,IF(SEARCH(AZ$1,$H34)&gt;0,TRUE,FALSE)),"")</f>
        <v/>
      </c>
      <c r="BA34" s="17" t="str">
        <f>IFERROR(AND(OR(BA1:BI33,$BK34)=TRUE,IF(SEARCH(BA$1,$H34)&gt;0,TRUE,FALSE)),"")</f>
        <v/>
      </c>
      <c r="BB34" s="17" t="str">
        <f>IFERROR(AND(OR(BB1:BI33,$BK34)=TRUE,IF(SEARCH(BB$1,$H34)&gt;0,TRUE,FALSE)),"")</f>
        <v/>
      </c>
      <c r="BC34" s="17" t="str">
        <f>IFERROR(AND(OR(BC1:BI33,$BK34)=TRUE,IF(SEARCH(BC$1,$H34)&gt;0,TRUE,FALSE)),"")</f>
        <v/>
      </c>
      <c r="BD34" s="17" t="str">
        <f>IFERROR(AND(OR(BD1:BI33,$BK34)=TRUE,IF(SEARCH(BD$1,$H34)&gt;0,TRUE,FALSE)),"")</f>
        <v/>
      </c>
      <c r="BE34" s="17" t="str">
        <f>IFERROR(AND(OR(BE1:BI33,$BK34)=TRUE,IF(SEARCH(BE$1,$H34)&gt;0,TRUE,FALSE)),"")</f>
        <v/>
      </c>
      <c r="BF34" s="17" t="str">
        <f>IFERROR(AND(OR(BF1:BI33,$BK34)=TRUE,IF(SEARCH(BF$1,$H34)&gt;0,TRUE,FALSE)),"")</f>
        <v/>
      </c>
      <c r="BG34" s="17" t="str">
        <f>IFERROR(AND(OR(BG1:BI33,$BK34)=TRUE,IF(SEARCH(BG$1,$H34)&gt;0,TRUE,FALSE)),"")</f>
        <v/>
      </c>
      <c r="BH34" s="17" t="str">
        <f>IFERROR(AND(OR(BH1:BI33,$BK34)=TRUE,IF(SEARCH(BH$1,$H34)&gt;0,TRUE,FALSE)),"")</f>
        <v/>
      </c>
      <c r="BI34" s="17" t="str">
        <f>IFERROR(AND(OR(BI1:BI33,$BK34)=TRUE,IF(SEARCH(BI$1,$H34)&gt;0,TRUE,FALSE)),"")</f>
        <v/>
      </c>
      <c r="BJ34" s="17" t="b">
        <f t="shared" si="1"/>
        <v>0</v>
      </c>
      <c r="BK34" s="17" t="b">
        <f t="shared" si="2"/>
        <v>0</v>
      </c>
      <c r="BL34" s="17" t="b">
        <f t="shared" si="3"/>
        <v>0</v>
      </c>
      <c r="BM34" s="17" t="b">
        <f>IF(G34&gt;'Overview (RESPONSES REQUIRED)'!$G$67,FALSE,TRUE)</f>
        <v>0</v>
      </c>
      <c r="BN34" s="17" t="b">
        <f t="shared" si="4"/>
        <v>0</v>
      </c>
      <c r="BO34" s="17" t="str">
        <f>IF(BO32="N", "N", IF(AND(BM34,BN34)=FALSE,"N",IF(BL34=TRUE,"Y",IF(I34=0,"E","N"))))</f>
        <v>N</v>
      </c>
    </row>
    <row r="35" spans="1:67" ht="15" x14ac:dyDescent="0.15">
      <c r="A35" s="17" t="s">
        <v>3029</v>
      </c>
      <c r="B35" s="17">
        <v>3</v>
      </c>
      <c r="C35" s="17" t="b">
        <f>IF(INDEX('Overview (RESPONSES REQUIRED)'!$D$67:$D$78, MATCH("n7", 'Overview (RESPONSES REQUIRED)'!$B$67:$B$78, 0)) = "Y", TRUE, FALSE)</f>
        <v>0</v>
      </c>
      <c r="D35" s="17" t="b">
        <f>IF(INDEX('Overview (RESPONSES REQUIRED)'!$D$67:$D$78, MATCH("n28", 'Overview (RESPONSES REQUIRED)'!$B$67:$B$78, 0)) = "Y", TRUE, FALSE)</f>
        <v>0</v>
      </c>
      <c r="E35" s="17" t="b">
        <f>IF(INDEX('Overview (RESPONSES REQUIRED)'!$D$67:$D$78, MATCH("n78", 'Overview (RESPONSES REQUIRED)'!$B$67:$B$78, 0)) = "Y", TRUE, FALSE)</f>
        <v>0</v>
      </c>
      <c r="F35" s="17" t="s">
        <v>6</v>
      </c>
      <c r="G35" s="17">
        <v>4</v>
      </c>
      <c r="H35" s="17" t="s">
        <v>3030</v>
      </c>
      <c r="I35" s="17" t="str">
        <f>IF('SA-FR1'!N38="Y", "Y", IF('SA-FR1'!N38="N", "N", 0))</f>
        <v>N</v>
      </c>
      <c r="J35" s="17" t="str">
        <f>IFERROR(AND(OR(J1:K34,$BK35)=TRUE,IF(SEARCH(J$1,$A35)&gt;0,TRUE,FALSE)),"")</f>
        <v/>
      </c>
      <c r="K35" s="17" t="str">
        <f>IFERROR(AND(OR(K1:K34,$BK35)=TRUE,IF(SEARCH(K$1,$A35)&gt;0,TRUE,FALSE)),"")</f>
        <v/>
      </c>
      <c r="L35" s="17" t="str">
        <f>IFERROR(AND(OR(L1:O34,$BK35)=TRUE,IF(SEARCH(L$1,$A35)&gt;0,TRUE,FALSE)),"")</f>
        <v/>
      </c>
      <c r="M35" s="17" t="str">
        <f>IFERROR(AND(OR(M1:O34,$BK35)=TRUE,IF(SEARCH(M$1,$A35)&gt;0,TRUE,FALSE)),"")</f>
        <v/>
      </c>
      <c r="N35" s="17" t="str">
        <f>IFERROR(AND(OR(N1:O34,$BK35)=TRUE,IF(SEARCH(N$1,$A35)&gt;0,TRUE,FALSE)),"")</f>
        <v/>
      </c>
      <c r="O35" s="17" t="str">
        <f>IFERROR(AND(OR(O1:O34,$BK35)=TRUE,IF(SEARCH(O$1,$A35)&gt;0,TRUE,FALSE)),"")</f>
        <v/>
      </c>
      <c r="P35" s="17" t="str">
        <f>IFERROR(AND(OR(P1:P34,$BK35)=TRUE,IF(SEARCH(P$1,$A35)&gt;0,TRUE,FALSE)),"")</f>
        <v/>
      </c>
      <c r="Q35" s="17" t="str">
        <f>IFERROR(AND(OR(Q1:T34,$BK35)=TRUE,IF(SEARCH(Q$1,$A35)&gt;0,TRUE,FALSE)),"")</f>
        <v/>
      </c>
      <c r="R35" s="17" t="b">
        <f>IFERROR(AND(OR(R1:T34,$BK35)=TRUE,IF(SEARCH(R$1,$A35)&gt;0,TRUE,FALSE)),"")</f>
        <v>0</v>
      </c>
      <c r="S35" s="17" t="str">
        <f>IFERROR(AND(OR(S1:T34,$BK35)=TRUE,IF(SEARCH(S$1,$A35)&gt;0,TRUE,FALSE)),"")</f>
        <v/>
      </c>
      <c r="T35" s="17" t="str">
        <f>IFERROR(AND(OR(T1:T34,$BK35)=TRUE,IF(SEARCH(T$1,$A35)&gt;0,TRUE,FALSE)),"")</f>
        <v/>
      </c>
      <c r="U35" s="17" t="str">
        <f>IFERROR(AND(OR(U1:V34,$BK35)=TRUE,IF(SEARCH(U$1,$A35)&gt;0,TRUE,FALSE)),"")</f>
        <v/>
      </c>
      <c r="V35" s="17" t="str">
        <f>IFERROR(AND(OR(V1:V34,$BK35)=TRUE,IF(SEARCH(V$1,$A35)&gt;0,TRUE,FALSE)),"")</f>
        <v/>
      </c>
      <c r="W35" s="17" t="b">
        <f>IFERROR(AND(OR(W1:W34,$BK35)=TRUE,IF(SEARCH(W$1,$A35)&gt;0,TRUE,FALSE)),"")</f>
        <v>0</v>
      </c>
      <c r="X35" s="17" t="str">
        <f>IFERROR(AND(OR(X1:AA34,$BK35)=TRUE,IF(SEARCH(X$1,$A35)&gt;0,TRUE,FALSE)),"")</f>
        <v/>
      </c>
      <c r="Y35" s="17" t="str">
        <f>IFERROR(AND(OR(Y1:AA34,$BK35)=TRUE,IF(SEARCH(Y$1,$A35)&gt;0,TRUE,FALSE)),"")</f>
        <v/>
      </c>
      <c r="Z35" s="17" t="b">
        <f>IFERROR(AND(OR(Z1:AA34,$BK35)=TRUE,IF(SEARCH(Z$1,$A35)&gt;0,TRUE,FALSE)),"")</f>
        <v>0</v>
      </c>
      <c r="AA35" s="17" t="str">
        <f>IFERROR(AND(OR(AA1:AA34,$BK35)=TRUE,IF(SEARCH(AA$1,$A35)&gt;0,TRUE,FALSE)),"")</f>
        <v/>
      </c>
      <c r="AB35" s="17">
        <f t="shared" ref="AB35:AB66" si="5">COUNTIF(J35:AA35,TRUE)</f>
        <v>0</v>
      </c>
      <c r="AC35" s="17" t="str">
        <f>IFERROR(AND(OR(AC1:AE34,$BK35)=TRUE,IF(SEARCH(AC$1,$H35)&gt;0,TRUE,FALSE)),"")</f>
        <v/>
      </c>
      <c r="AD35" s="17" t="str">
        <f>IFERROR(AND(OR(AD1:AE34,$BK35)=TRUE,IF(SEARCH(AD$1,$H35)&gt;0,TRUE,FALSE)),"")</f>
        <v/>
      </c>
      <c r="AE35" s="17" t="str">
        <f>IFERROR(AND(OR(AE1:AE34,$BK35)=TRUE,IF(SEARCH(AE$1,$H35)&gt;0,TRUE,FALSE)),"")</f>
        <v/>
      </c>
      <c r="AF35" s="17" t="str">
        <f>IFERROR(AND(OR(AF1:AK34,$BK35)=TRUE,IF(SEARCH(AF$1,$H35)&gt;0,TRUE,FALSE)),"")</f>
        <v/>
      </c>
      <c r="AG35" s="17" t="str">
        <f>IFERROR(AND(OR(AG1:AK34,$BK35)=TRUE,IF(SEARCH(AG$1,$H35)&gt;0,TRUE,FALSE)),"")</f>
        <v/>
      </c>
      <c r="AH35" s="17" t="str">
        <f>IFERROR(AND(OR(AH1:AK34,$BK35)=TRUE,IF(SEARCH(AH$1,$H35)&gt;0,TRUE,FALSE)),"")</f>
        <v/>
      </c>
      <c r="AI35" s="17" t="str">
        <f>IFERROR(AND(OR(AI1:AK34,$BK35)=TRUE,IF(SEARCH(AI$1,$H35)&gt;0,TRUE,FALSE)),"")</f>
        <v/>
      </c>
      <c r="AJ35" s="17" t="str">
        <f>IFERROR(AND(OR(AJ1:AK34,$BK35)=TRUE,IF(SEARCH(AJ$1,$H35)&gt;0,TRUE,FALSE)),"")</f>
        <v/>
      </c>
      <c r="AK35" s="17" t="str">
        <f>IFERROR(AND(OR(AK1:AK34,$BK35)=TRUE,IF(SEARCH(AK$1,$H35)&gt;0,TRUE,FALSE)),"")</f>
        <v/>
      </c>
      <c r="AL35" s="17" t="str">
        <f>IFERROR(AND(OR(AL1:AM34,$BK35)=TRUE,IF(SEARCH(AL$1,$H35)&gt;0,TRUE,FALSE)),"")</f>
        <v/>
      </c>
      <c r="AM35" s="17" t="str">
        <f>IFERROR(AND(OR(AM1:AM34,$BK35)=TRUE,IF(SEARCH(AM$1,$H35)&gt;0,TRUE,FALSE)),"")</f>
        <v/>
      </c>
      <c r="AN35" s="17" t="str">
        <f>IFERROR(AND(OR(AN1:AS34,$BK35)=TRUE,IF(SEARCH(AN$1,$H35)&gt;0,TRUE,FALSE)),"")</f>
        <v/>
      </c>
      <c r="AO35" s="17" t="str">
        <f>IFERROR(AND(OR(AO1:AS34,$BK35)=TRUE,IF(SEARCH(AO$1,$H35)&gt;0,TRUE,FALSE)),"")</f>
        <v/>
      </c>
      <c r="AP35" s="17" t="str">
        <f>IFERROR(AND(OR(AP1:AS34,$BK35)=TRUE,IF(SEARCH(AP$1,$H35)&gt;0,TRUE,FALSE)),"")</f>
        <v/>
      </c>
      <c r="AQ35" s="17" t="str">
        <f>IFERROR(AND(OR(AQ1:AS34,$BK35)=TRUE,IF(SEARCH(AQ$1,$H35)&gt;0,TRUE,FALSE)),"")</f>
        <v/>
      </c>
      <c r="AR35" s="17" t="str">
        <f>IFERROR(AND(OR(AR1:AS34,$BK35)=TRUE,IF(SEARCH(AR$1,$H35)&gt;0,TRUE,FALSE)),"")</f>
        <v/>
      </c>
      <c r="AS35" s="17" t="str">
        <f>IFERROR(AND(OR(AS1:AS34,$BK35)=TRUE,IF(SEARCH(AS$1,$H35)&gt;0,TRUE,FALSE)),"")</f>
        <v/>
      </c>
      <c r="AT35" s="17" t="str">
        <f>IFERROR(AND(OR(AT1:AW34,$BK35)=TRUE,IF(SEARCH(AT$1,$H35)&gt;0,TRUE,FALSE)),"")</f>
        <v/>
      </c>
      <c r="AU35" s="17" t="str">
        <f>IFERROR(AND(OR(AU1:AW34,$BK35)=TRUE,IF(SEARCH(AU$1,$H35)&gt;0,TRUE,FALSE)),"")</f>
        <v/>
      </c>
      <c r="AV35" s="17" t="str">
        <f>IFERROR(AND(OR(AV1:AW34,$BK35)=TRUE,IF(SEARCH(AV$1,$H35)&gt;0,TRUE,FALSE)),"")</f>
        <v/>
      </c>
      <c r="AW35" s="17" t="str">
        <f>IFERROR(AND(OR(AW1:AW34,$BK35)=TRUE,IF(SEARCH(AW$1,$H35)&gt;0,TRUE,FALSE)),"")</f>
        <v/>
      </c>
      <c r="AX35" s="17" t="str">
        <f>IFERROR(AND(OR(AX1:AY34,$BK35)=TRUE,IF(SEARCH(AX$1,$H35)&gt;0,TRUE,FALSE)),"")</f>
        <v/>
      </c>
      <c r="AY35" s="17" t="str">
        <f>IFERROR(AND(OR(AY1:AY34,$BK35)=TRUE,IF(SEARCH(AY$1,$H35)&gt;0,TRUE,FALSE)),"")</f>
        <v/>
      </c>
      <c r="AZ35" s="17" t="str">
        <f>IFERROR(AND(OR(AZ1:BI34,$BK35)=TRUE,IF(SEARCH(AZ$1,$H35)&gt;0,TRUE,FALSE)),"")</f>
        <v/>
      </c>
      <c r="BA35" s="17" t="str">
        <f>IFERROR(AND(OR(BA1:BI34,$BK35)=TRUE,IF(SEARCH(BA$1,$H35)&gt;0,TRUE,FALSE)),"")</f>
        <v/>
      </c>
      <c r="BB35" s="17" t="str">
        <f>IFERROR(AND(OR(BB1:BI34,$BK35)=TRUE,IF(SEARCH(BB$1,$H35)&gt;0,TRUE,FALSE)),"")</f>
        <v/>
      </c>
      <c r="BC35" s="17" t="str">
        <f>IFERROR(AND(OR(BC1:BI34,$BK35)=TRUE,IF(SEARCH(BC$1,$H35)&gt;0,TRUE,FALSE)),"")</f>
        <v/>
      </c>
      <c r="BD35" s="17" t="str">
        <f>IFERROR(AND(OR(BD1:BI34,$BK35)=TRUE,IF(SEARCH(BD$1,$H35)&gt;0,TRUE,FALSE)),"")</f>
        <v/>
      </c>
      <c r="BE35" s="17" t="str">
        <f>IFERROR(AND(OR(BE1:BI34,$BK35)=TRUE,IF(SEARCH(BE$1,$H35)&gt;0,TRUE,FALSE)),"")</f>
        <v/>
      </c>
      <c r="BF35" s="17" t="str">
        <f>IFERROR(AND(OR(BF1:BI34,$BK35)=TRUE,IF(SEARCH(BF$1,$H35)&gt;0,TRUE,FALSE)),"")</f>
        <v/>
      </c>
      <c r="BG35" s="17" t="str">
        <f>IFERROR(AND(OR(BG1:BI34,$BK35)=TRUE,IF(SEARCH(BG$1,$H35)&gt;0,TRUE,FALSE)),"")</f>
        <v/>
      </c>
      <c r="BH35" s="17" t="str">
        <f>IFERROR(AND(OR(BH1:BI34,$BK35)=TRUE,IF(SEARCH(BH$1,$H35)&gt;0,TRUE,FALSE)),"")</f>
        <v/>
      </c>
      <c r="BI35" s="17" t="str">
        <f>IFERROR(AND(OR(BI1:BI34,$BK35)=TRUE,IF(SEARCH(BI$1,$H35)&gt;0,TRUE,FALSE)),"")</f>
        <v/>
      </c>
      <c r="BJ35" s="17" t="b">
        <f t="shared" ref="BJ35:BJ66" si="6">IFERROR(AND(J35:BI35), TRUE)</f>
        <v>0</v>
      </c>
      <c r="BK35" s="17" t="b">
        <f t="shared" ref="BK35:BK66" si="7">IF(I35="Y",TRUE,IF(I35="N",FALSE,0))</f>
        <v>0</v>
      </c>
      <c r="BL35" s="17" t="b">
        <f t="shared" ref="BL35:BL66" si="8">IF(BK35=FALSE, FALSE, BJ35)</f>
        <v>0</v>
      </c>
      <c r="BM35" s="17" t="b">
        <f>IF(G35&gt;'Overview (RESPONSES REQUIRED)'!$G$67,FALSE,TRUE)</f>
        <v>0</v>
      </c>
      <c r="BN35" s="17" t="b">
        <f t="shared" ref="BN35:BN66" si="9">IF(COUNTIF(C35:F35, TRUE) = B35, TRUE, FALSE)</f>
        <v>0</v>
      </c>
      <c r="BO35" s="17" t="str">
        <f>IF(BO32="N", "N", IF(AND(BM35,BN35)=FALSE,"N",IF(BL35=TRUE,"Y",IF(I35=0,"E","N"))))</f>
        <v>N</v>
      </c>
    </row>
    <row r="36" spans="1:67" ht="27" x14ac:dyDescent="0.15">
      <c r="A36" s="17" t="s">
        <v>3029</v>
      </c>
      <c r="B36" s="17">
        <v>3</v>
      </c>
      <c r="C36" s="17" t="b">
        <f>IF(INDEX('Overview (RESPONSES REQUIRED)'!$D$67:$D$78, MATCH("n7", 'Overview (RESPONSES REQUIRED)'!$B$67:$B$78, 0)) = "Y", TRUE, FALSE)</f>
        <v>0</v>
      </c>
      <c r="D36" s="17" t="b">
        <f>IF(INDEX('Overview (RESPONSES REQUIRED)'!$D$67:$D$78, MATCH("n28", 'Overview (RESPONSES REQUIRED)'!$B$67:$B$78, 0)) = "Y", TRUE, FALSE)</f>
        <v>0</v>
      </c>
      <c r="E36" s="17" t="b">
        <f>IF(INDEX('Overview (RESPONSES REQUIRED)'!$D$67:$D$78, MATCH("n78", 'Overview (RESPONSES REQUIRED)'!$B$67:$B$78, 0)) = "Y", TRUE, FALSE)</f>
        <v>0</v>
      </c>
      <c r="F36" s="17" t="s">
        <v>6</v>
      </c>
      <c r="G36" s="17">
        <v>4</v>
      </c>
      <c r="H36" s="17" t="s">
        <v>3023</v>
      </c>
      <c r="I36" s="17" t="str">
        <f>IF('SA-FR1'!N39="Y", "Y", IF('SA-FR1'!N39="N", "N", 0))</f>
        <v>N</v>
      </c>
      <c r="J36" s="17" t="str">
        <f>IFERROR(AND(OR(J1:K35,$BK36)=TRUE,IF(SEARCH(J$1,$A36)&gt;0,TRUE,FALSE)),"")</f>
        <v/>
      </c>
      <c r="K36" s="17" t="str">
        <f>IFERROR(AND(OR(K1:K35,$BK36)=TRUE,IF(SEARCH(K$1,$A36)&gt;0,TRUE,FALSE)),"")</f>
        <v/>
      </c>
      <c r="L36" s="17" t="str">
        <f>IFERROR(AND(OR(L1:O35,$BK36)=TRUE,IF(SEARCH(L$1,$A36)&gt;0,TRUE,FALSE)),"")</f>
        <v/>
      </c>
      <c r="M36" s="17" t="str">
        <f>IFERROR(AND(OR(M1:O35,$BK36)=TRUE,IF(SEARCH(M$1,$A36)&gt;0,TRUE,FALSE)),"")</f>
        <v/>
      </c>
      <c r="N36" s="17" t="str">
        <f>IFERROR(AND(OR(N1:O35,$BK36)=TRUE,IF(SEARCH(N$1,$A36)&gt;0,TRUE,FALSE)),"")</f>
        <v/>
      </c>
      <c r="O36" s="17" t="str">
        <f>IFERROR(AND(OR(O1:O35,$BK36)=TRUE,IF(SEARCH(O$1,$A36)&gt;0,TRUE,FALSE)),"")</f>
        <v/>
      </c>
      <c r="P36" s="17" t="str">
        <f>IFERROR(AND(OR(P1:P35,$BK36)=TRUE,IF(SEARCH(P$1,$A36)&gt;0,TRUE,FALSE)),"")</f>
        <v/>
      </c>
      <c r="Q36" s="17" t="str">
        <f>IFERROR(AND(OR(Q1:T35,$BK36)=TRUE,IF(SEARCH(Q$1,$A36)&gt;0,TRUE,FALSE)),"")</f>
        <v/>
      </c>
      <c r="R36" s="17" t="b">
        <f>IFERROR(AND(OR(R1:T35,$BK36)=TRUE,IF(SEARCH(R$1,$A36)&gt;0,TRUE,FALSE)),"")</f>
        <v>0</v>
      </c>
      <c r="S36" s="17" t="str">
        <f>IFERROR(AND(OR(S1:T35,$BK36)=TRUE,IF(SEARCH(S$1,$A36)&gt;0,TRUE,FALSE)),"")</f>
        <v/>
      </c>
      <c r="T36" s="17" t="str">
        <f>IFERROR(AND(OR(T1:T35,$BK36)=TRUE,IF(SEARCH(T$1,$A36)&gt;0,TRUE,FALSE)),"")</f>
        <v/>
      </c>
      <c r="U36" s="17" t="str">
        <f>IFERROR(AND(OR(U1:V35,$BK36)=TRUE,IF(SEARCH(U$1,$A36)&gt;0,TRUE,FALSE)),"")</f>
        <v/>
      </c>
      <c r="V36" s="17" t="str">
        <f>IFERROR(AND(OR(V1:V35,$BK36)=TRUE,IF(SEARCH(V$1,$A36)&gt;0,TRUE,FALSE)),"")</f>
        <v/>
      </c>
      <c r="W36" s="17" t="b">
        <f>IFERROR(AND(OR(W1:W35,$BK36)=TRUE,IF(SEARCH(W$1,$A36)&gt;0,TRUE,FALSE)),"")</f>
        <v>0</v>
      </c>
      <c r="X36" s="17" t="str">
        <f>IFERROR(AND(OR(X1:AA35,$BK36)=TRUE,IF(SEARCH(X$1,$A36)&gt;0,TRUE,FALSE)),"")</f>
        <v/>
      </c>
      <c r="Y36" s="17" t="str">
        <f>IFERROR(AND(OR(Y1:AA35,$BK36)=TRUE,IF(SEARCH(Y$1,$A36)&gt;0,TRUE,FALSE)),"")</f>
        <v/>
      </c>
      <c r="Z36" s="17" t="b">
        <f>IFERROR(AND(OR(Z1:AA35,$BK36)=TRUE,IF(SEARCH(Z$1,$A36)&gt;0,TRUE,FALSE)),"")</f>
        <v>0</v>
      </c>
      <c r="AA36" s="17" t="str">
        <f>IFERROR(AND(OR(AA1:AA35,$BK36)=TRUE,IF(SEARCH(AA$1,$A36)&gt;0,TRUE,FALSE)),"")</f>
        <v/>
      </c>
      <c r="AB36" s="17">
        <f t="shared" si="5"/>
        <v>0</v>
      </c>
      <c r="AC36" s="17" t="str">
        <f>IFERROR(AND(OR(AC1:AE35,$BK36)=TRUE,IF(SEARCH(AC$1,$H36)&gt;0,TRUE,FALSE)),"")</f>
        <v/>
      </c>
      <c r="AD36" s="17" t="str">
        <f>IFERROR(AND(OR(AD1:AE35,$BK36)=TRUE,IF(SEARCH(AD$1,$H36)&gt;0,TRUE,FALSE)),"")</f>
        <v/>
      </c>
      <c r="AE36" s="17" t="str">
        <f>IFERROR(AND(OR(AE1:AE35,$BK36)=TRUE,IF(SEARCH(AE$1,$H36)&gt;0,TRUE,FALSE)),"")</f>
        <v/>
      </c>
      <c r="AF36" s="17" t="str">
        <f>IFERROR(AND(OR(AF1:AK35,$BK36)=TRUE,IF(SEARCH(AF$1,$H36)&gt;0,TRUE,FALSE)),"")</f>
        <v/>
      </c>
      <c r="AG36" s="17" t="str">
        <f>IFERROR(AND(OR(AG1:AK35,$BK36)=TRUE,IF(SEARCH(AG$1,$H36)&gt;0,TRUE,FALSE)),"")</f>
        <v/>
      </c>
      <c r="AH36" s="17" t="str">
        <f>IFERROR(AND(OR(AH1:AK35,$BK36)=TRUE,IF(SEARCH(AH$1,$H36)&gt;0,TRUE,FALSE)),"")</f>
        <v/>
      </c>
      <c r="AI36" s="17" t="str">
        <f>IFERROR(AND(OR(AI1:AK35,$BK36)=TRUE,IF(SEARCH(AI$1,$H36)&gt;0,TRUE,FALSE)),"")</f>
        <v/>
      </c>
      <c r="AJ36" s="17" t="str">
        <f>IFERROR(AND(OR(AJ1:AK35,$BK36)=TRUE,IF(SEARCH(AJ$1,$H36)&gt;0,TRUE,FALSE)),"")</f>
        <v/>
      </c>
      <c r="AK36" s="17" t="str">
        <f>IFERROR(AND(OR(AK1:AK35,$BK36)=TRUE,IF(SEARCH(AK$1,$H36)&gt;0,TRUE,FALSE)),"")</f>
        <v/>
      </c>
      <c r="AL36" s="17" t="str">
        <f>IFERROR(AND(OR(AL1:AM35,$BK36)=TRUE,IF(SEARCH(AL$1,$H36)&gt;0,TRUE,FALSE)),"")</f>
        <v/>
      </c>
      <c r="AM36" s="17" t="str">
        <f>IFERROR(AND(OR(AM1:AM35,$BK36)=TRUE,IF(SEARCH(AM$1,$H36)&gt;0,TRUE,FALSE)),"")</f>
        <v/>
      </c>
      <c r="AN36" s="17" t="str">
        <f>IFERROR(AND(OR(AN1:AS35,$BK36)=TRUE,IF(SEARCH(AN$1,$H36)&gt;0,TRUE,FALSE)),"")</f>
        <v/>
      </c>
      <c r="AO36" s="17" t="str">
        <f>IFERROR(AND(OR(AO1:AS35,$BK36)=TRUE,IF(SEARCH(AO$1,$H36)&gt;0,TRUE,FALSE)),"")</f>
        <v/>
      </c>
      <c r="AP36" s="17" t="str">
        <f>IFERROR(AND(OR(AP1:AS35,$BK36)=TRUE,IF(SEARCH(AP$1,$H36)&gt;0,TRUE,FALSE)),"")</f>
        <v/>
      </c>
      <c r="AQ36" s="17" t="str">
        <f>IFERROR(AND(OR(AQ1:AS35,$BK36)=TRUE,IF(SEARCH(AQ$1,$H36)&gt;0,TRUE,FALSE)),"")</f>
        <v/>
      </c>
      <c r="AR36" s="17" t="str">
        <f>IFERROR(AND(OR(AR1:AS35,$BK36)=TRUE,IF(SEARCH(AR$1,$H36)&gt;0,TRUE,FALSE)),"")</f>
        <v/>
      </c>
      <c r="AS36" s="17" t="str">
        <f>IFERROR(AND(OR(AS1:AS35,$BK36)=TRUE,IF(SEARCH(AS$1,$H36)&gt;0,TRUE,FALSE)),"")</f>
        <v/>
      </c>
      <c r="AT36" s="17" t="str">
        <f>IFERROR(AND(OR(AT1:AW35,$BK36)=TRUE,IF(SEARCH(AT$1,$H36)&gt;0,TRUE,FALSE)),"")</f>
        <v/>
      </c>
      <c r="AU36" s="17" t="str">
        <f>IFERROR(AND(OR(AU1:AW35,$BK36)=TRUE,IF(SEARCH(AU$1,$H36)&gt;0,TRUE,FALSE)),"")</f>
        <v/>
      </c>
      <c r="AV36" s="17" t="str">
        <f>IFERROR(AND(OR(AV1:AW35,$BK36)=TRUE,IF(SEARCH(AV$1,$H36)&gt;0,TRUE,FALSE)),"")</f>
        <v/>
      </c>
      <c r="AW36" s="17" t="str">
        <f>IFERROR(AND(OR(AW1:AW35,$BK36)=TRUE,IF(SEARCH(AW$1,$H36)&gt;0,TRUE,FALSE)),"")</f>
        <v/>
      </c>
      <c r="AX36" s="17" t="str">
        <f>IFERROR(AND(OR(AX1:AY35,$BK36)=TRUE,IF(SEARCH(AX$1,$H36)&gt;0,TRUE,FALSE)),"")</f>
        <v/>
      </c>
      <c r="AY36" s="17" t="str">
        <f>IFERROR(AND(OR(AY1:AY35,$BK36)=TRUE,IF(SEARCH(AY$1,$H36)&gt;0,TRUE,FALSE)),"")</f>
        <v/>
      </c>
      <c r="AZ36" s="17" t="str">
        <f>IFERROR(AND(OR(AZ1:BI35,$BK36)=TRUE,IF(SEARCH(AZ$1,$H36)&gt;0,TRUE,FALSE)),"")</f>
        <v/>
      </c>
      <c r="BA36" s="17" t="str">
        <f>IFERROR(AND(OR(BA1:BI35,$BK36)=TRUE,IF(SEARCH(BA$1,$H36)&gt;0,TRUE,FALSE)),"")</f>
        <v/>
      </c>
      <c r="BB36" s="17" t="str">
        <f>IFERROR(AND(OR(BB1:BI35,$BK36)=TRUE,IF(SEARCH(BB$1,$H36)&gt;0,TRUE,FALSE)),"")</f>
        <v/>
      </c>
      <c r="BC36" s="17" t="str">
        <f>IFERROR(AND(OR(BC1:BI35,$BK36)=TRUE,IF(SEARCH(BC$1,$H36)&gt;0,TRUE,FALSE)),"")</f>
        <v/>
      </c>
      <c r="BD36" s="17" t="str">
        <f>IFERROR(AND(OR(BD1:BI35,$BK36)=TRUE,IF(SEARCH(BD$1,$H36)&gt;0,TRUE,FALSE)),"")</f>
        <v/>
      </c>
      <c r="BE36" s="17" t="str">
        <f>IFERROR(AND(OR(BE1:BI35,$BK36)=TRUE,IF(SEARCH(BE$1,$H36)&gt;0,TRUE,FALSE)),"")</f>
        <v/>
      </c>
      <c r="BF36" s="17" t="str">
        <f>IFERROR(AND(OR(BF1:BI35,$BK36)=TRUE,IF(SEARCH(BF$1,$H36)&gt;0,TRUE,FALSE)),"")</f>
        <v/>
      </c>
      <c r="BG36" s="17" t="str">
        <f>IFERROR(AND(OR(BG1:BI35,$BK36)=TRUE,IF(SEARCH(BG$1,$H36)&gt;0,TRUE,FALSE)),"")</f>
        <v/>
      </c>
      <c r="BH36" s="17" t="str">
        <f>IFERROR(AND(OR(BH1:BI35,$BK36)=TRUE,IF(SEARCH(BH$1,$H36)&gt;0,TRUE,FALSE)),"")</f>
        <v/>
      </c>
      <c r="BI36" s="17" t="str">
        <f>IFERROR(AND(OR(BI1:BI35,$BK36)=TRUE,IF(SEARCH(BI$1,$H36)&gt;0,TRUE,FALSE)),"")</f>
        <v/>
      </c>
      <c r="BJ36" s="17" t="b">
        <f t="shared" si="6"/>
        <v>0</v>
      </c>
      <c r="BK36" s="17" t="b">
        <f t="shared" si="7"/>
        <v>0</v>
      </c>
      <c r="BL36" s="17" t="b">
        <f t="shared" si="8"/>
        <v>0</v>
      </c>
      <c r="BM36" s="17" t="b">
        <f>IF(G36&gt;'Overview (RESPONSES REQUIRED)'!$G$67,FALSE,TRUE)</f>
        <v>0</v>
      </c>
      <c r="BN36" s="17" t="b">
        <f t="shared" si="9"/>
        <v>0</v>
      </c>
      <c r="BO36" s="17" t="str">
        <f>IF(BO32="N", "N", IF(AND(BM36,BN36)=FALSE,"N",IF(BL36=TRUE,"Y",IF(I36=0,"E","N"))))</f>
        <v>N</v>
      </c>
    </row>
    <row r="37" spans="1:67" ht="15" x14ac:dyDescent="0.15">
      <c r="A37" s="17" t="s">
        <v>3031</v>
      </c>
      <c r="B37" s="17">
        <v>3</v>
      </c>
      <c r="C37" s="17" t="b">
        <f>IF(INDEX('Overview (RESPONSES REQUIRED)'!$D$67:$D$78, MATCH("n7", 'Overview (RESPONSES REQUIRED)'!$B$67:$B$78, 0)) = "Y", TRUE, FALSE)</f>
        <v>0</v>
      </c>
      <c r="D37" s="17" t="b">
        <f>IF(INDEX('Overview (RESPONSES REQUIRED)'!$D$67:$D$78, MATCH("n26", 'Overview (RESPONSES REQUIRED)'!$B$67:$B$78, 0)) = "Y", TRUE, FALSE)</f>
        <v>0</v>
      </c>
      <c r="E37" s="17" t="b">
        <f>IF(INDEX('Overview (RESPONSES REQUIRED)'!$D$67:$D$78, MATCH("n78", 'Overview (RESPONSES REQUIRED)'!$B$67:$B$78, 0)) = "Y", TRUE, FALSE)</f>
        <v>0</v>
      </c>
      <c r="F37" s="17" t="s">
        <v>6</v>
      </c>
      <c r="G37" s="17">
        <v>4</v>
      </c>
      <c r="H37" s="17" t="s">
        <v>3015</v>
      </c>
      <c r="I37" s="17" t="str">
        <f>IF('SA-FR1'!N40="Y", "Y", IF('SA-FR1'!N40="N", "N", 0))</f>
        <v>N</v>
      </c>
      <c r="J37" s="17" t="str">
        <f>IFERROR(AND(OR(J1:K36,$BK37)=TRUE,IF(SEARCH(J$1,$A37)&gt;0,TRUE,FALSE)),"")</f>
        <v/>
      </c>
      <c r="K37" s="17" t="str">
        <f>IFERROR(AND(OR(K1:K36,$BK37)=TRUE,IF(SEARCH(K$1,$A37)&gt;0,TRUE,FALSE)),"")</f>
        <v/>
      </c>
      <c r="L37" s="17" t="str">
        <f>IFERROR(AND(OR(L1:O36,$BK37)=TRUE,IF(SEARCH(L$1,$A37)&gt;0,TRUE,FALSE)),"")</f>
        <v/>
      </c>
      <c r="M37" s="17" t="str">
        <f>IFERROR(AND(OR(M1:O36,$BK37)=TRUE,IF(SEARCH(M$1,$A37)&gt;0,TRUE,FALSE)),"")</f>
        <v/>
      </c>
      <c r="N37" s="17" t="str">
        <f>IFERROR(AND(OR(N1:O36,$BK37)=TRUE,IF(SEARCH(N$1,$A37)&gt;0,TRUE,FALSE)),"")</f>
        <v/>
      </c>
      <c r="O37" s="17" t="str">
        <f>IFERROR(AND(OR(O1:O36,$BK37)=TRUE,IF(SEARCH(O$1,$A37)&gt;0,TRUE,FALSE)),"")</f>
        <v/>
      </c>
      <c r="P37" s="17" t="str">
        <f>IFERROR(AND(OR(P1:P36,$BK37)=TRUE,IF(SEARCH(P$1,$A37)&gt;0,TRUE,FALSE)),"")</f>
        <v/>
      </c>
      <c r="Q37" s="17" t="str">
        <f>IFERROR(AND(OR(Q1:T36,$BK37)=TRUE,IF(SEARCH(Q$1,$A37)&gt;0,TRUE,FALSE)),"")</f>
        <v/>
      </c>
      <c r="R37" s="17" t="b">
        <f>IFERROR(AND(OR(R1:T36,$BK37)=TRUE,IF(SEARCH(R$1,$A37)&gt;0,TRUE,FALSE)),"")</f>
        <v>0</v>
      </c>
      <c r="S37" s="17" t="str">
        <f>IFERROR(AND(OR(S1:T36,$BK37)=TRUE,IF(SEARCH(S$1,$A37)&gt;0,TRUE,FALSE)),"")</f>
        <v/>
      </c>
      <c r="T37" s="17" t="str">
        <f>IFERROR(AND(OR(T1:T36,$BK37)=TRUE,IF(SEARCH(T$1,$A37)&gt;0,TRUE,FALSE)),"")</f>
        <v/>
      </c>
      <c r="U37" s="17" t="str">
        <f>IFERROR(AND(OR(U1:V36,$BK37)=TRUE,IF(SEARCH(U$1,$A37)&gt;0,TRUE,FALSE)),"")</f>
        <v/>
      </c>
      <c r="V37" s="17" t="b">
        <f>IFERROR(AND(OR(V1:V36,$BK37)=TRUE,IF(SEARCH(V$1,$A37)&gt;0,TRUE,FALSE)),"")</f>
        <v>0</v>
      </c>
      <c r="W37" s="17" t="str">
        <f>IFERROR(AND(OR(W1:W36,$BK37)=TRUE,IF(SEARCH(W$1,$A37)&gt;0,TRUE,FALSE)),"")</f>
        <v/>
      </c>
      <c r="X37" s="17" t="b">
        <f>IFERROR(AND(OR(X1:AA36,$BK37)=TRUE,IF(SEARCH(X$1,$A37)&gt;0,TRUE,FALSE)),"")</f>
        <v>0</v>
      </c>
      <c r="Y37" s="17" t="str">
        <f>IFERROR(AND(OR(Y1:AA36,$BK37)=TRUE,IF(SEARCH(Y$1,$A37)&gt;0,TRUE,FALSE)),"")</f>
        <v/>
      </c>
      <c r="Z37" s="17" t="str">
        <f>IFERROR(AND(OR(Z1:AA36,$BK37)=TRUE,IF(SEARCH(Z$1,$A37)&gt;0,TRUE,FALSE)),"")</f>
        <v/>
      </c>
      <c r="AA37" s="17" t="str">
        <f>IFERROR(AND(OR(AA1:AA36,$BK37)=TRUE,IF(SEARCH(AA$1,$A37)&gt;0,TRUE,FALSE)),"")</f>
        <v/>
      </c>
      <c r="AB37" s="17">
        <f t="shared" si="5"/>
        <v>0</v>
      </c>
      <c r="AC37" s="17" t="str">
        <f>IFERROR(AND(OR(AC1:AE36,$BK37)=TRUE,IF(SEARCH(AC$1,$H37)&gt;0,TRUE,FALSE)),"")</f>
        <v/>
      </c>
      <c r="AD37" s="17" t="str">
        <f>IFERROR(AND(OR(AD1:AE36,$BK37)=TRUE,IF(SEARCH(AD$1,$H37)&gt;0,TRUE,FALSE)),"")</f>
        <v/>
      </c>
      <c r="AE37" s="17" t="str">
        <f>IFERROR(AND(OR(AE1:AE36,$BK37)=TRUE,IF(SEARCH(AE$1,$H37)&gt;0,TRUE,FALSE)),"")</f>
        <v/>
      </c>
      <c r="AF37" s="17" t="str">
        <f>IFERROR(AND(OR(AF1:AK36,$BK37)=TRUE,IF(SEARCH(AF$1,$H37)&gt;0,TRUE,FALSE)),"")</f>
        <v/>
      </c>
      <c r="AG37" s="17" t="str">
        <f>IFERROR(AND(OR(AG1:AK36,$BK37)=TRUE,IF(SEARCH(AG$1,$H37)&gt;0,TRUE,FALSE)),"")</f>
        <v/>
      </c>
      <c r="AH37" s="17" t="str">
        <f>IFERROR(AND(OR(AH1:AK36,$BK37)=TRUE,IF(SEARCH(AH$1,$H37)&gt;0,TRUE,FALSE)),"")</f>
        <v/>
      </c>
      <c r="AI37" s="17" t="str">
        <f>IFERROR(AND(OR(AI1:AK36,$BK37)=TRUE,IF(SEARCH(AI$1,$H37)&gt;0,TRUE,FALSE)),"")</f>
        <v/>
      </c>
      <c r="AJ37" s="17" t="str">
        <f>IFERROR(AND(OR(AJ1:AK36,$BK37)=TRUE,IF(SEARCH(AJ$1,$H37)&gt;0,TRUE,FALSE)),"")</f>
        <v/>
      </c>
      <c r="AK37" s="17" t="str">
        <f>IFERROR(AND(OR(AK1:AK36,$BK37)=TRUE,IF(SEARCH(AK$1,$H37)&gt;0,TRUE,FALSE)),"")</f>
        <v/>
      </c>
      <c r="AL37" s="17" t="str">
        <f>IFERROR(AND(OR(AL1:AM36,$BK37)=TRUE,IF(SEARCH(AL$1,$H37)&gt;0,TRUE,FALSE)),"")</f>
        <v/>
      </c>
      <c r="AM37" s="17" t="str">
        <f>IFERROR(AND(OR(AM1:AM36,$BK37)=TRUE,IF(SEARCH(AM$1,$H37)&gt;0,TRUE,FALSE)),"")</f>
        <v/>
      </c>
      <c r="AN37" s="17" t="str">
        <f>IFERROR(AND(OR(AN1:AS36,$BK37)=TRUE,IF(SEARCH(AN$1,$H37)&gt;0,TRUE,FALSE)),"")</f>
        <v/>
      </c>
      <c r="AO37" s="17" t="str">
        <f>IFERROR(AND(OR(AO1:AS36,$BK37)=TRUE,IF(SEARCH(AO$1,$H37)&gt;0,TRUE,FALSE)),"")</f>
        <v/>
      </c>
      <c r="AP37" s="17" t="str">
        <f>IFERROR(AND(OR(AP1:AS36,$BK37)=TRUE,IF(SEARCH(AP$1,$H37)&gt;0,TRUE,FALSE)),"")</f>
        <v/>
      </c>
      <c r="AQ37" s="17" t="str">
        <f>IFERROR(AND(OR(AQ1:AS36,$BK37)=TRUE,IF(SEARCH(AQ$1,$H37)&gt;0,TRUE,FALSE)),"")</f>
        <v/>
      </c>
      <c r="AR37" s="17" t="str">
        <f>IFERROR(AND(OR(AR1:AS36,$BK37)=TRUE,IF(SEARCH(AR$1,$H37)&gt;0,TRUE,FALSE)),"")</f>
        <v/>
      </c>
      <c r="AS37" s="17" t="str">
        <f>IFERROR(AND(OR(AS1:AS36,$BK37)=TRUE,IF(SEARCH(AS$1,$H37)&gt;0,TRUE,FALSE)),"")</f>
        <v/>
      </c>
      <c r="AT37" s="17" t="str">
        <f>IFERROR(AND(OR(AT1:AW36,$BK37)=TRUE,IF(SEARCH(AT$1,$H37)&gt;0,TRUE,FALSE)),"")</f>
        <v/>
      </c>
      <c r="AU37" s="17" t="str">
        <f>IFERROR(AND(OR(AU1:AW36,$BK37)=TRUE,IF(SEARCH(AU$1,$H37)&gt;0,TRUE,FALSE)),"")</f>
        <v/>
      </c>
      <c r="AV37" s="17" t="str">
        <f>IFERROR(AND(OR(AV1:AW36,$BK37)=TRUE,IF(SEARCH(AV$1,$H37)&gt;0,TRUE,FALSE)),"")</f>
        <v/>
      </c>
      <c r="AW37" s="17" t="str">
        <f>IFERROR(AND(OR(AW1:AW36,$BK37)=TRUE,IF(SEARCH(AW$1,$H37)&gt;0,TRUE,FALSE)),"")</f>
        <v/>
      </c>
      <c r="AX37" s="17" t="str">
        <f>IFERROR(AND(OR(AX1:AY36,$BK37)=TRUE,IF(SEARCH(AX$1,$H37)&gt;0,TRUE,FALSE)),"")</f>
        <v/>
      </c>
      <c r="AY37" s="17" t="str">
        <f>IFERROR(AND(OR(AY1:AY36,$BK37)=TRUE,IF(SEARCH(AY$1,$H37)&gt;0,TRUE,FALSE)),"")</f>
        <v/>
      </c>
      <c r="AZ37" s="17" t="str">
        <f>IFERROR(AND(OR(AZ1:BI36,$BK37)=TRUE,IF(SEARCH(AZ$1,$H37)&gt;0,TRUE,FALSE)),"")</f>
        <v/>
      </c>
      <c r="BA37" s="17" t="str">
        <f>IFERROR(AND(OR(BA1:BI36,$BK37)=TRUE,IF(SEARCH(BA$1,$H37)&gt;0,TRUE,FALSE)),"")</f>
        <v/>
      </c>
      <c r="BB37" s="17" t="str">
        <f>IFERROR(AND(OR(BB1:BI36,$BK37)=TRUE,IF(SEARCH(BB$1,$H37)&gt;0,TRUE,FALSE)),"")</f>
        <v/>
      </c>
      <c r="BC37" s="17" t="str">
        <f>IFERROR(AND(OR(BC1:BI36,$BK37)=TRUE,IF(SEARCH(BC$1,$H37)&gt;0,TRUE,FALSE)),"")</f>
        <v/>
      </c>
      <c r="BD37" s="17" t="str">
        <f>IFERROR(AND(OR(BD1:BI36,$BK37)=TRUE,IF(SEARCH(BD$1,$H37)&gt;0,TRUE,FALSE)),"")</f>
        <v/>
      </c>
      <c r="BE37" s="17" t="str">
        <f>IFERROR(AND(OR(BE1:BI36,$BK37)=TRUE,IF(SEARCH(BE$1,$H37)&gt;0,TRUE,FALSE)),"")</f>
        <v/>
      </c>
      <c r="BF37" s="17" t="str">
        <f>IFERROR(AND(OR(BF1:BI36,$BK37)=TRUE,IF(SEARCH(BF$1,$H37)&gt;0,TRUE,FALSE)),"")</f>
        <v/>
      </c>
      <c r="BG37" s="17" t="str">
        <f>IFERROR(AND(OR(BG1:BI36,$BK37)=TRUE,IF(SEARCH(BG$1,$H37)&gt;0,TRUE,FALSE)),"")</f>
        <v/>
      </c>
      <c r="BH37" s="17" t="str">
        <f>IFERROR(AND(OR(BH1:BI36,$BK37)=TRUE,IF(SEARCH(BH$1,$H37)&gt;0,TRUE,FALSE)),"")</f>
        <v/>
      </c>
      <c r="BI37" s="17" t="str">
        <f>IFERROR(AND(OR(BI1:BI36,$BK37)=TRUE,IF(SEARCH(BI$1,$H37)&gt;0,TRUE,FALSE)),"")</f>
        <v/>
      </c>
      <c r="BJ37" s="17" t="b">
        <f t="shared" si="6"/>
        <v>0</v>
      </c>
      <c r="BK37" s="17" t="b">
        <f t="shared" si="7"/>
        <v>0</v>
      </c>
      <c r="BL37" s="17" t="b">
        <f t="shared" si="8"/>
        <v>0</v>
      </c>
      <c r="BM37" s="17" t="b">
        <f>IF(G37&gt;'Overview (RESPONSES REQUIRED)'!$G$67,FALSE,TRUE)</f>
        <v>0</v>
      </c>
      <c r="BN37" s="17" t="b">
        <f t="shared" si="9"/>
        <v>0</v>
      </c>
      <c r="BO37" s="17" t="str">
        <f>IF(AND(BM37,BN37)=FALSE,"N",IF(BL37=TRUE,"Y",IF(I37=0,"E","N")))</f>
        <v>N</v>
      </c>
    </row>
    <row r="38" spans="1:67" ht="15" x14ac:dyDescent="0.15">
      <c r="A38" s="17" t="s">
        <v>3031</v>
      </c>
      <c r="B38" s="17">
        <v>3</v>
      </c>
      <c r="C38" s="17" t="b">
        <f>IF(INDEX('Overview (RESPONSES REQUIRED)'!$D$67:$D$78, MATCH("n7", 'Overview (RESPONSES REQUIRED)'!$B$67:$B$78, 0)) = "Y", TRUE, FALSE)</f>
        <v>0</v>
      </c>
      <c r="D38" s="17" t="b">
        <f>IF(INDEX('Overview (RESPONSES REQUIRED)'!$D$67:$D$78, MATCH("n26", 'Overview (RESPONSES REQUIRED)'!$B$67:$B$78, 0)) = "Y", TRUE, FALSE)</f>
        <v>0</v>
      </c>
      <c r="E38" s="17" t="b">
        <f>IF(INDEX('Overview (RESPONSES REQUIRED)'!$D$67:$D$78, MATCH("n78", 'Overview (RESPONSES REQUIRED)'!$B$67:$B$78, 0)) = "Y", TRUE, FALSE)</f>
        <v>0</v>
      </c>
      <c r="F38" s="17" t="s">
        <v>6</v>
      </c>
      <c r="G38" s="17">
        <v>4</v>
      </c>
      <c r="H38" s="17" t="s">
        <v>3017</v>
      </c>
      <c r="I38" s="17" t="str">
        <f>IF('SA-FR1'!N41="Y", "Y", IF('SA-FR1'!N41="N", "N", 0))</f>
        <v>N</v>
      </c>
      <c r="J38" s="17" t="str">
        <f>IFERROR(AND(OR(J1:K37,$BK38)=TRUE,IF(SEARCH(J$1,$A38)&gt;0,TRUE,FALSE)),"")</f>
        <v/>
      </c>
      <c r="K38" s="17" t="str">
        <f>IFERROR(AND(OR(K1:K37,$BK38)=TRUE,IF(SEARCH(K$1,$A38)&gt;0,TRUE,FALSE)),"")</f>
        <v/>
      </c>
      <c r="L38" s="17" t="str">
        <f>IFERROR(AND(OR(L1:O37,$BK38)=TRUE,IF(SEARCH(L$1,$A38)&gt;0,TRUE,FALSE)),"")</f>
        <v/>
      </c>
      <c r="M38" s="17" t="str">
        <f>IFERROR(AND(OR(M1:O37,$BK38)=TRUE,IF(SEARCH(M$1,$A38)&gt;0,TRUE,FALSE)),"")</f>
        <v/>
      </c>
      <c r="N38" s="17" t="str">
        <f>IFERROR(AND(OR(N1:O37,$BK38)=TRUE,IF(SEARCH(N$1,$A38)&gt;0,TRUE,FALSE)),"")</f>
        <v/>
      </c>
      <c r="O38" s="17" t="str">
        <f>IFERROR(AND(OR(O1:O37,$BK38)=TRUE,IF(SEARCH(O$1,$A38)&gt;0,TRUE,FALSE)),"")</f>
        <v/>
      </c>
      <c r="P38" s="17" t="str">
        <f>IFERROR(AND(OR(P1:P37,$BK38)=TRUE,IF(SEARCH(P$1,$A38)&gt;0,TRUE,FALSE)),"")</f>
        <v/>
      </c>
      <c r="Q38" s="17" t="str">
        <f>IFERROR(AND(OR(Q1:T37,$BK38)=TRUE,IF(SEARCH(Q$1,$A38)&gt;0,TRUE,FALSE)),"")</f>
        <v/>
      </c>
      <c r="R38" s="17" t="b">
        <f>IFERROR(AND(OR(R1:T37,$BK38)=TRUE,IF(SEARCH(R$1,$A38)&gt;0,TRUE,FALSE)),"")</f>
        <v>0</v>
      </c>
      <c r="S38" s="17" t="str">
        <f>IFERROR(AND(OR(S1:T37,$BK38)=TRUE,IF(SEARCH(S$1,$A38)&gt;0,TRUE,FALSE)),"")</f>
        <v/>
      </c>
      <c r="T38" s="17" t="str">
        <f>IFERROR(AND(OR(T1:T37,$BK38)=TRUE,IF(SEARCH(T$1,$A38)&gt;0,TRUE,FALSE)),"")</f>
        <v/>
      </c>
      <c r="U38" s="17" t="str">
        <f>IFERROR(AND(OR(U1:V37,$BK38)=TRUE,IF(SEARCH(U$1,$A38)&gt;0,TRUE,FALSE)),"")</f>
        <v/>
      </c>
      <c r="V38" s="17" t="b">
        <f>IFERROR(AND(OR(V1:V37,$BK38)=TRUE,IF(SEARCH(V$1,$A38)&gt;0,TRUE,FALSE)),"")</f>
        <v>0</v>
      </c>
      <c r="W38" s="17" t="str">
        <f>IFERROR(AND(OR(W1:W37,$BK38)=TRUE,IF(SEARCH(W$1,$A38)&gt;0,TRUE,FALSE)),"")</f>
        <v/>
      </c>
      <c r="X38" s="17" t="b">
        <f>IFERROR(AND(OR(X1:AA37,$BK38)=TRUE,IF(SEARCH(X$1,$A38)&gt;0,TRUE,FALSE)),"")</f>
        <v>0</v>
      </c>
      <c r="Y38" s="17" t="str">
        <f>IFERROR(AND(OR(Y1:AA37,$BK38)=TRUE,IF(SEARCH(Y$1,$A38)&gt;0,TRUE,FALSE)),"")</f>
        <v/>
      </c>
      <c r="Z38" s="17" t="str">
        <f>IFERROR(AND(OR(Z1:AA37,$BK38)=TRUE,IF(SEARCH(Z$1,$A38)&gt;0,TRUE,FALSE)),"")</f>
        <v/>
      </c>
      <c r="AA38" s="17" t="str">
        <f>IFERROR(AND(OR(AA1:AA37,$BK38)=TRUE,IF(SEARCH(AA$1,$A38)&gt;0,TRUE,FALSE)),"")</f>
        <v/>
      </c>
      <c r="AB38" s="17">
        <f t="shared" si="5"/>
        <v>0</v>
      </c>
      <c r="AC38" s="17" t="str">
        <f>IFERROR(AND(OR(AC1:AE37,$BK38)=TRUE,IF(SEARCH(AC$1,$H38)&gt;0,TRUE,FALSE)),"")</f>
        <v/>
      </c>
      <c r="AD38" s="17" t="str">
        <f>IFERROR(AND(OR(AD1:AE37,$BK38)=TRUE,IF(SEARCH(AD$1,$H38)&gt;0,TRUE,FALSE)),"")</f>
        <v/>
      </c>
      <c r="AE38" s="17" t="str">
        <f>IFERROR(AND(OR(AE1:AE37,$BK38)=TRUE,IF(SEARCH(AE$1,$H38)&gt;0,TRUE,FALSE)),"")</f>
        <v/>
      </c>
      <c r="AF38" s="17" t="str">
        <f>IFERROR(AND(OR(AF1:AK37,$BK38)=TRUE,IF(SEARCH(AF$1,$H38)&gt;0,TRUE,FALSE)),"")</f>
        <v/>
      </c>
      <c r="AG38" s="17" t="str">
        <f>IFERROR(AND(OR(AG1:AK37,$BK38)=TRUE,IF(SEARCH(AG$1,$H38)&gt;0,TRUE,FALSE)),"")</f>
        <v/>
      </c>
      <c r="AH38" s="17" t="str">
        <f>IFERROR(AND(OR(AH1:AK37,$BK38)=TRUE,IF(SEARCH(AH$1,$H38)&gt;0,TRUE,FALSE)),"")</f>
        <v/>
      </c>
      <c r="AI38" s="17" t="str">
        <f>IFERROR(AND(OR(AI1:AK37,$BK38)=TRUE,IF(SEARCH(AI$1,$H38)&gt;0,TRUE,FALSE)),"")</f>
        <v/>
      </c>
      <c r="AJ38" s="17" t="str">
        <f>IFERROR(AND(OR(AJ1:AK37,$BK38)=TRUE,IF(SEARCH(AJ$1,$H38)&gt;0,TRUE,FALSE)),"")</f>
        <v/>
      </c>
      <c r="AK38" s="17" t="str">
        <f>IFERROR(AND(OR(AK1:AK37,$BK38)=TRUE,IF(SEARCH(AK$1,$H38)&gt;0,TRUE,FALSE)),"")</f>
        <v/>
      </c>
      <c r="AL38" s="17" t="str">
        <f>IFERROR(AND(OR(AL1:AM37,$BK38)=TRUE,IF(SEARCH(AL$1,$H38)&gt;0,TRUE,FALSE)),"")</f>
        <v/>
      </c>
      <c r="AM38" s="17" t="str">
        <f>IFERROR(AND(OR(AM1:AM37,$BK38)=TRUE,IF(SEARCH(AM$1,$H38)&gt;0,TRUE,FALSE)),"")</f>
        <v/>
      </c>
      <c r="AN38" s="17" t="str">
        <f>IFERROR(AND(OR(AN1:AS37,$BK38)=TRUE,IF(SEARCH(AN$1,$H38)&gt;0,TRUE,FALSE)),"")</f>
        <v/>
      </c>
      <c r="AO38" s="17" t="str">
        <f>IFERROR(AND(OR(AO1:AS37,$BK38)=TRUE,IF(SEARCH(AO$1,$H38)&gt;0,TRUE,FALSE)),"")</f>
        <v/>
      </c>
      <c r="AP38" s="17" t="str">
        <f>IFERROR(AND(OR(AP1:AS37,$BK38)=TRUE,IF(SEARCH(AP$1,$H38)&gt;0,TRUE,FALSE)),"")</f>
        <v/>
      </c>
      <c r="AQ38" s="17" t="str">
        <f>IFERROR(AND(OR(AQ1:AS37,$BK38)=TRUE,IF(SEARCH(AQ$1,$H38)&gt;0,TRUE,FALSE)),"")</f>
        <v/>
      </c>
      <c r="AR38" s="17" t="str">
        <f>IFERROR(AND(OR(AR1:AS37,$BK38)=TRUE,IF(SEARCH(AR$1,$H38)&gt;0,TRUE,FALSE)),"")</f>
        <v/>
      </c>
      <c r="AS38" s="17" t="str">
        <f>IFERROR(AND(OR(AS1:AS37,$BK38)=TRUE,IF(SEARCH(AS$1,$H38)&gt;0,TRUE,FALSE)),"")</f>
        <v/>
      </c>
      <c r="AT38" s="17" t="str">
        <f>IFERROR(AND(OR(AT1:AW37,$BK38)=TRUE,IF(SEARCH(AT$1,$H38)&gt;0,TRUE,FALSE)),"")</f>
        <v/>
      </c>
      <c r="AU38" s="17" t="str">
        <f>IFERROR(AND(OR(AU1:AW37,$BK38)=TRUE,IF(SEARCH(AU$1,$H38)&gt;0,TRUE,FALSE)),"")</f>
        <v/>
      </c>
      <c r="AV38" s="17" t="str">
        <f>IFERROR(AND(OR(AV1:AW37,$BK38)=TRUE,IF(SEARCH(AV$1,$H38)&gt;0,TRUE,FALSE)),"")</f>
        <v/>
      </c>
      <c r="AW38" s="17" t="str">
        <f>IFERROR(AND(OR(AW1:AW37,$BK38)=TRUE,IF(SEARCH(AW$1,$H38)&gt;0,TRUE,FALSE)),"")</f>
        <v/>
      </c>
      <c r="AX38" s="17" t="str">
        <f>IFERROR(AND(OR(AX1:AY37,$BK38)=TRUE,IF(SEARCH(AX$1,$H38)&gt;0,TRUE,FALSE)),"")</f>
        <v/>
      </c>
      <c r="AY38" s="17" t="str">
        <f>IFERROR(AND(OR(AY1:AY37,$BK38)=TRUE,IF(SEARCH(AY$1,$H38)&gt;0,TRUE,FALSE)),"")</f>
        <v/>
      </c>
      <c r="AZ38" s="17" t="str">
        <f>IFERROR(AND(OR(AZ1:BI37,$BK38)=TRUE,IF(SEARCH(AZ$1,$H38)&gt;0,TRUE,FALSE)),"")</f>
        <v/>
      </c>
      <c r="BA38" s="17" t="str">
        <f>IFERROR(AND(OR(BA1:BI37,$BK38)=TRUE,IF(SEARCH(BA$1,$H38)&gt;0,TRUE,FALSE)),"")</f>
        <v/>
      </c>
      <c r="BB38" s="17" t="str">
        <f>IFERROR(AND(OR(BB1:BI37,$BK38)=TRUE,IF(SEARCH(BB$1,$H38)&gt;0,TRUE,FALSE)),"")</f>
        <v/>
      </c>
      <c r="BC38" s="17" t="str">
        <f>IFERROR(AND(OR(BC1:BI37,$BK38)=TRUE,IF(SEARCH(BC$1,$H38)&gt;0,TRUE,FALSE)),"")</f>
        <v/>
      </c>
      <c r="BD38" s="17" t="str">
        <f>IFERROR(AND(OR(BD1:BI37,$BK38)=TRUE,IF(SEARCH(BD$1,$H38)&gt;0,TRUE,FALSE)),"")</f>
        <v/>
      </c>
      <c r="BE38" s="17" t="str">
        <f>IFERROR(AND(OR(BE1:BI37,$BK38)=TRUE,IF(SEARCH(BE$1,$H38)&gt;0,TRUE,FALSE)),"")</f>
        <v/>
      </c>
      <c r="BF38" s="17" t="str">
        <f>IFERROR(AND(OR(BF1:BI37,$BK38)=TRUE,IF(SEARCH(BF$1,$H38)&gt;0,TRUE,FALSE)),"")</f>
        <v/>
      </c>
      <c r="BG38" s="17" t="str">
        <f>IFERROR(AND(OR(BG1:BI37,$BK38)=TRUE,IF(SEARCH(BG$1,$H38)&gt;0,TRUE,FALSE)),"")</f>
        <v/>
      </c>
      <c r="BH38" s="17" t="str">
        <f>IFERROR(AND(OR(BH1:BI37,$BK38)=TRUE,IF(SEARCH(BH$1,$H38)&gt;0,TRUE,FALSE)),"")</f>
        <v/>
      </c>
      <c r="BI38" s="17" t="str">
        <f>IFERROR(AND(OR(BI1:BI37,$BK38)=TRUE,IF(SEARCH(BI$1,$H38)&gt;0,TRUE,FALSE)),"")</f>
        <v/>
      </c>
      <c r="BJ38" s="17" t="b">
        <f t="shared" si="6"/>
        <v>0</v>
      </c>
      <c r="BK38" s="17" t="b">
        <f t="shared" si="7"/>
        <v>0</v>
      </c>
      <c r="BL38" s="17" t="b">
        <f t="shared" si="8"/>
        <v>0</v>
      </c>
      <c r="BM38" s="17" t="b">
        <f>IF(G38&gt;'Overview (RESPONSES REQUIRED)'!$G$67,FALSE,TRUE)</f>
        <v>0</v>
      </c>
      <c r="BN38" s="17" t="b">
        <f t="shared" si="9"/>
        <v>0</v>
      </c>
      <c r="BO38" s="17" t="str">
        <f>IF(BO37="N", "N", IF(AND(BM38,BN38)=FALSE,"N",IF(BL38=TRUE,"Y",IF(I38=0,"E","N"))))</f>
        <v>N</v>
      </c>
    </row>
    <row r="39" spans="1:67" ht="15" x14ac:dyDescent="0.15">
      <c r="A39" s="17" t="s">
        <v>3031</v>
      </c>
      <c r="B39" s="17">
        <v>3</v>
      </c>
      <c r="C39" s="17" t="b">
        <f>IF(INDEX('Overview (RESPONSES REQUIRED)'!$D$67:$D$78, MATCH("n7", 'Overview (RESPONSES REQUIRED)'!$B$67:$B$78, 0)) = "Y", TRUE, FALSE)</f>
        <v>0</v>
      </c>
      <c r="D39" s="17" t="b">
        <f>IF(INDEX('Overview (RESPONSES REQUIRED)'!$D$67:$D$78, MATCH("n26", 'Overview (RESPONSES REQUIRED)'!$B$67:$B$78, 0)) = "Y", TRUE, FALSE)</f>
        <v>0</v>
      </c>
      <c r="E39" s="17" t="b">
        <f>IF(INDEX('Overview (RESPONSES REQUIRED)'!$D$67:$D$78, MATCH("n78", 'Overview (RESPONSES REQUIRED)'!$B$67:$B$78, 0)) = "Y", TRUE, FALSE)</f>
        <v>0</v>
      </c>
      <c r="F39" s="17" t="s">
        <v>6</v>
      </c>
      <c r="G39" s="17">
        <v>4</v>
      </c>
      <c r="H39" s="17" t="s">
        <v>3018</v>
      </c>
      <c r="I39" s="17" t="str">
        <f>IF('SA-FR1'!N42="Y", "Y", IF('SA-FR1'!N42="N", "N", 0))</f>
        <v>N</v>
      </c>
      <c r="J39" s="17" t="str">
        <f>IFERROR(AND(OR(J1:K38,$BK39)=TRUE,IF(SEARCH(J$1,$A39)&gt;0,TRUE,FALSE)),"")</f>
        <v/>
      </c>
      <c r="K39" s="17" t="str">
        <f>IFERROR(AND(OR(K1:K38,$BK39)=TRUE,IF(SEARCH(K$1,$A39)&gt;0,TRUE,FALSE)),"")</f>
        <v/>
      </c>
      <c r="L39" s="17" t="str">
        <f>IFERROR(AND(OR(L1:O38,$BK39)=TRUE,IF(SEARCH(L$1,$A39)&gt;0,TRUE,FALSE)),"")</f>
        <v/>
      </c>
      <c r="M39" s="17" t="str">
        <f>IFERROR(AND(OR(M1:O38,$BK39)=TRUE,IF(SEARCH(M$1,$A39)&gt;0,TRUE,FALSE)),"")</f>
        <v/>
      </c>
      <c r="N39" s="17" t="str">
        <f>IFERROR(AND(OR(N1:O38,$BK39)=TRUE,IF(SEARCH(N$1,$A39)&gt;0,TRUE,FALSE)),"")</f>
        <v/>
      </c>
      <c r="O39" s="17" t="str">
        <f>IFERROR(AND(OR(O1:O38,$BK39)=TRUE,IF(SEARCH(O$1,$A39)&gt;0,TRUE,FALSE)),"")</f>
        <v/>
      </c>
      <c r="P39" s="17" t="str">
        <f>IFERROR(AND(OR(P1:P38,$BK39)=TRUE,IF(SEARCH(P$1,$A39)&gt;0,TRUE,FALSE)),"")</f>
        <v/>
      </c>
      <c r="Q39" s="17" t="str">
        <f>IFERROR(AND(OR(Q1:T38,$BK39)=TRUE,IF(SEARCH(Q$1,$A39)&gt;0,TRUE,FALSE)),"")</f>
        <v/>
      </c>
      <c r="R39" s="17" t="b">
        <f>IFERROR(AND(OR(R1:T38,$BK39)=TRUE,IF(SEARCH(R$1,$A39)&gt;0,TRUE,FALSE)),"")</f>
        <v>0</v>
      </c>
      <c r="S39" s="17" t="str">
        <f>IFERROR(AND(OR(S1:T38,$BK39)=TRUE,IF(SEARCH(S$1,$A39)&gt;0,TRUE,FALSE)),"")</f>
        <v/>
      </c>
      <c r="T39" s="17" t="str">
        <f>IFERROR(AND(OR(T1:T38,$BK39)=TRUE,IF(SEARCH(T$1,$A39)&gt;0,TRUE,FALSE)),"")</f>
        <v/>
      </c>
      <c r="U39" s="17" t="str">
        <f>IFERROR(AND(OR(U1:V38,$BK39)=TRUE,IF(SEARCH(U$1,$A39)&gt;0,TRUE,FALSE)),"")</f>
        <v/>
      </c>
      <c r="V39" s="17" t="b">
        <f>IFERROR(AND(OR(V1:V38,$BK39)=TRUE,IF(SEARCH(V$1,$A39)&gt;0,TRUE,FALSE)),"")</f>
        <v>0</v>
      </c>
      <c r="W39" s="17" t="str">
        <f>IFERROR(AND(OR(W1:W38,$BK39)=TRUE,IF(SEARCH(W$1,$A39)&gt;0,TRUE,FALSE)),"")</f>
        <v/>
      </c>
      <c r="X39" s="17" t="b">
        <f>IFERROR(AND(OR(X1:AA38,$BK39)=TRUE,IF(SEARCH(X$1,$A39)&gt;0,TRUE,FALSE)),"")</f>
        <v>0</v>
      </c>
      <c r="Y39" s="17" t="str">
        <f>IFERROR(AND(OR(Y1:AA38,$BK39)=TRUE,IF(SEARCH(Y$1,$A39)&gt;0,TRUE,FALSE)),"")</f>
        <v/>
      </c>
      <c r="Z39" s="17" t="str">
        <f>IFERROR(AND(OR(Z1:AA38,$BK39)=TRUE,IF(SEARCH(Z$1,$A39)&gt;0,TRUE,FALSE)),"")</f>
        <v/>
      </c>
      <c r="AA39" s="17" t="str">
        <f>IFERROR(AND(OR(AA1:AA38,$BK39)=TRUE,IF(SEARCH(AA$1,$A39)&gt;0,TRUE,FALSE)),"")</f>
        <v/>
      </c>
      <c r="AB39" s="17">
        <f t="shared" si="5"/>
        <v>0</v>
      </c>
      <c r="AC39" s="17" t="str">
        <f>IFERROR(AND(OR(AC1:AE38,$BK39)=TRUE,IF(SEARCH(AC$1,$H39)&gt;0,TRUE,FALSE)),"")</f>
        <v/>
      </c>
      <c r="AD39" s="17" t="str">
        <f>IFERROR(AND(OR(AD1:AE38,$BK39)=TRUE,IF(SEARCH(AD$1,$H39)&gt;0,TRUE,FALSE)),"")</f>
        <v/>
      </c>
      <c r="AE39" s="17" t="str">
        <f>IFERROR(AND(OR(AE1:AE38,$BK39)=TRUE,IF(SEARCH(AE$1,$H39)&gt;0,TRUE,FALSE)),"")</f>
        <v/>
      </c>
      <c r="AF39" s="17" t="str">
        <f>IFERROR(AND(OR(AF1:AK38,$BK39)=TRUE,IF(SEARCH(AF$1,$H39)&gt;0,TRUE,FALSE)),"")</f>
        <v/>
      </c>
      <c r="AG39" s="17" t="str">
        <f>IFERROR(AND(OR(AG1:AK38,$BK39)=TRUE,IF(SEARCH(AG$1,$H39)&gt;0,TRUE,FALSE)),"")</f>
        <v/>
      </c>
      <c r="AH39" s="17" t="str">
        <f>IFERROR(AND(OR(AH1:AK38,$BK39)=TRUE,IF(SEARCH(AH$1,$H39)&gt;0,TRUE,FALSE)),"")</f>
        <v/>
      </c>
      <c r="AI39" s="17" t="str">
        <f>IFERROR(AND(OR(AI1:AK38,$BK39)=TRUE,IF(SEARCH(AI$1,$H39)&gt;0,TRUE,FALSE)),"")</f>
        <v/>
      </c>
      <c r="AJ39" s="17" t="str">
        <f>IFERROR(AND(OR(AJ1:AK38,$BK39)=TRUE,IF(SEARCH(AJ$1,$H39)&gt;0,TRUE,FALSE)),"")</f>
        <v/>
      </c>
      <c r="AK39" s="17" t="str">
        <f>IFERROR(AND(OR(AK1:AK38,$BK39)=TRUE,IF(SEARCH(AK$1,$H39)&gt;0,TRUE,FALSE)),"")</f>
        <v/>
      </c>
      <c r="AL39" s="17" t="str">
        <f>IFERROR(AND(OR(AL1:AM38,$BK39)=TRUE,IF(SEARCH(AL$1,$H39)&gt;0,TRUE,FALSE)),"")</f>
        <v/>
      </c>
      <c r="AM39" s="17" t="str">
        <f>IFERROR(AND(OR(AM1:AM38,$BK39)=TRUE,IF(SEARCH(AM$1,$H39)&gt;0,TRUE,FALSE)),"")</f>
        <v/>
      </c>
      <c r="AN39" s="17" t="str">
        <f>IFERROR(AND(OR(AN1:AS38,$BK39)=TRUE,IF(SEARCH(AN$1,$H39)&gt;0,TRUE,FALSE)),"")</f>
        <v/>
      </c>
      <c r="AO39" s="17" t="str">
        <f>IFERROR(AND(OR(AO1:AS38,$BK39)=TRUE,IF(SEARCH(AO$1,$H39)&gt;0,TRUE,FALSE)),"")</f>
        <v/>
      </c>
      <c r="AP39" s="17" t="str">
        <f>IFERROR(AND(OR(AP1:AS38,$BK39)=TRUE,IF(SEARCH(AP$1,$H39)&gt;0,TRUE,FALSE)),"")</f>
        <v/>
      </c>
      <c r="AQ39" s="17" t="str">
        <f>IFERROR(AND(OR(AQ1:AS38,$BK39)=TRUE,IF(SEARCH(AQ$1,$H39)&gt;0,TRUE,FALSE)),"")</f>
        <v/>
      </c>
      <c r="AR39" s="17" t="str">
        <f>IFERROR(AND(OR(AR1:AS38,$BK39)=TRUE,IF(SEARCH(AR$1,$H39)&gt;0,TRUE,FALSE)),"")</f>
        <v/>
      </c>
      <c r="AS39" s="17" t="str">
        <f>IFERROR(AND(OR(AS1:AS38,$BK39)=TRUE,IF(SEARCH(AS$1,$H39)&gt;0,TRUE,FALSE)),"")</f>
        <v/>
      </c>
      <c r="AT39" s="17" t="str">
        <f>IFERROR(AND(OR(AT1:AW38,$BK39)=TRUE,IF(SEARCH(AT$1,$H39)&gt;0,TRUE,FALSE)),"")</f>
        <v/>
      </c>
      <c r="AU39" s="17" t="str">
        <f>IFERROR(AND(OR(AU1:AW38,$BK39)=TRUE,IF(SEARCH(AU$1,$H39)&gt;0,TRUE,FALSE)),"")</f>
        <v/>
      </c>
      <c r="AV39" s="17" t="str">
        <f>IFERROR(AND(OR(AV1:AW38,$BK39)=TRUE,IF(SEARCH(AV$1,$H39)&gt;0,TRUE,FALSE)),"")</f>
        <v/>
      </c>
      <c r="AW39" s="17" t="str">
        <f>IFERROR(AND(OR(AW1:AW38,$BK39)=TRUE,IF(SEARCH(AW$1,$H39)&gt;0,TRUE,FALSE)),"")</f>
        <v/>
      </c>
      <c r="AX39" s="17" t="str">
        <f>IFERROR(AND(OR(AX1:AY38,$BK39)=TRUE,IF(SEARCH(AX$1,$H39)&gt;0,TRUE,FALSE)),"")</f>
        <v/>
      </c>
      <c r="AY39" s="17" t="str">
        <f>IFERROR(AND(OR(AY1:AY38,$BK39)=TRUE,IF(SEARCH(AY$1,$H39)&gt;0,TRUE,FALSE)),"")</f>
        <v/>
      </c>
      <c r="AZ39" s="17" t="str">
        <f>IFERROR(AND(OR(AZ1:BI38,$BK39)=TRUE,IF(SEARCH(AZ$1,$H39)&gt;0,TRUE,FALSE)),"")</f>
        <v/>
      </c>
      <c r="BA39" s="17" t="str">
        <f>IFERROR(AND(OR(BA1:BI38,$BK39)=TRUE,IF(SEARCH(BA$1,$H39)&gt;0,TRUE,FALSE)),"")</f>
        <v/>
      </c>
      <c r="BB39" s="17" t="str">
        <f>IFERROR(AND(OR(BB1:BI38,$BK39)=TRUE,IF(SEARCH(BB$1,$H39)&gt;0,TRUE,FALSE)),"")</f>
        <v/>
      </c>
      <c r="BC39" s="17" t="str">
        <f>IFERROR(AND(OR(BC1:BI38,$BK39)=TRUE,IF(SEARCH(BC$1,$H39)&gt;0,TRUE,FALSE)),"")</f>
        <v/>
      </c>
      <c r="BD39" s="17" t="str">
        <f>IFERROR(AND(OR(BD1:BI38,$BK39)=TRUE,IF(SEARCH(BD$1,$H39)&gt;0,TRUE,FALSE)),"")</f>
        <v/>
      </c>
      <c r="BE39" s="17" t="str">
        <f>IFERROR(AND(OR(BE1:BI38,$BK39)=TRUE,IF(SEARCH(BE$1,$H39)&gt;0,TRUE,FALSE)),"")</f>
        <v/>
      </c>
      <c r="BF39" s="17" t="str">
        <f>IFERROR(AND(OR(BF1:BI38,$BK39)=TRUE,IF(SEARCH(BF$1,$H39)&gt;0,TRUE,FALSE)),"")</f>
        <v/>
      </c>
      <c r="BG39" s="17" t="str">
        <f>IFERROR(AND(OR(BG1:BI38,$BK39)=TRUE,IF(SEARCH(BG$1,$H39)&gt;0,TRUE,FALSE)),"")</f>
        <v/>
      </c>
      <c r="BH39" s="17" t="str">
        <f>IFERROR(AND(OR(BH1:BI38,$BK39)=TRUE,IF(SEARCH(BH$1,$H39)&gt;0,TRUE,FALSE)),"")</f>
        <v/>
      </c>
      <c r="BI39" s="17" t="str">
        <f>IFERROR(AND(OR(BI1:BI38,$BK39)=TRUE,IF(SEARCH(BI$1,$H39)&gt;0,TRUE,FALSE)),"")</f>
        <v/>
      </c>
      <c r="BJ39" s="17" t="b">
        <f t="shared" si="6"/>
        <v>0</v>
      </c>
      <c r="BK39" s="17" t="b">
        <f t="shared" si="7"/>
        <v>0</v>
      </c>
      <c r="BL39" s="17" t="b">
        <f t="shared" si="8"/>
        <v>0</v>
      </c>
      <c r="BM39" s="17" t="b">
        <f>IF(G39&gt;'Overview (RESPONSES REQUIRED)'!$G$67,FALSE,TRUE)</f>
        <v>0</v>
      </c>
      <c r="BN39" s="17" t="b">
        <f t="shared" si="9"/>
        <v>0</v>
      </c>
      <c r="BO39" s="17" t="str">
        <f>IF(BO37="N", "N", IF(AND(BM39,BN39)=FALSE,"N",IF(BL39=TRUE,"Y",IF(I39=0,"E","N"))))</f>
        <v>N</v>
      </c>
    </row>
    <row r="40" spans="1:67" ht="27" x14ac:dyDescent="0.15">
      <c r="A40" s="17" t="s">
        <v>3031</v>
      </c>
      <c r="B40" s="17">
        <v>3</v>
      </c>
      <c r="C40" s="17" t="b">
        <f>IF(INDEX('Overview (RESPONSES REQUIRED)'!$D$67:$D$78, MATCH("n7", 'Overview (RESPONSES REQUIRED)'!$B$67:$B$78, 0)) = "Y", TRUE, FALSE)</f>
        <v>0</v>
      </c>
      <c r="D40" s="17" t="b">
        <f>IF(INDEX('Overview (RESPONSES REQUIRED)'!$D$67:$D$78, MATCH("n26", 'Overview (RESPONSES REQUIRED)'!$B$67:$B$78, 0)) = "Y", TRUE, FALSE)</f>
        <v>0</v>
      </c>
      <c r="E40" s="17" t="b">
        <f>IF(INDEX('Overview (RESPONSES REQUIRED)'!$D$67:$D$78, MATCH("n78", 'Overview (RESPONSES REQUIRED)'!$B$67:$B$78, 0)) = "Y", TRUE, FALSE)</f>
        <v>0</v>
      </c>
      <c r="F40" s="17" t="s">
        <v>6</v>
      </c>
      <c r="G40" s="17">
        <v>4</v>
      </c>
      <c r="H40" s="17" t="s">
        <v>3019</v>
      </c>
      <c r="I40" s="17" t="str">
        <f>IF('SA-FR1'!N43="Y", "Y", IF('SA-FR1'!N43="N", "N", 0))</f>
        <v>N</v>
      </c>
      <c r="J40" s="17" t="str">
        <f>IFERROR(AND(OR(J1:K39,$BK40)=TRUE,IF(SEARCH(J$1,$A40)&gt;0,TRUE,FALSE)),"")</f>
        <v/>
      </c>
      <c r="K40" s="17" t="str">
        <f>IFERROR(AND(OR(K1:K39,$BK40)=TRUE,IF(SEARCH(K$1,$A40)&gt;0,TRUE,FALSE)),"")</f>
        <v/>
      </c>
      <c r="L40" s="17" t="str">
        <f>IFERROR(AND(OR(L1:O39,$BK40)=TRUE,IF(SEARCH(L$1,$A40)&gt;0,TRUE,FALSE)),"")</f>
        <v/>
      </c>
      <c r="M40" s="17" t="str">
        <f>IFERROR(AND(OR(M1:O39,$BK40)=TRUE,IF(SEARCH(M$1,$A40)&gt;0,TRUE,FALSE)),"")</f>
        <v/>
      </c>
      <c r="N40" s="17" t="str">
        <f>IFERROR(AND(OR(N1:O39,$BK40)=TRUE,IF(SEARCH(N$1,$A40)&gt;0,TRUE,FALSE)),"")</f>
        <v/>
      </c>
      <c r="O40" s="17" t="str">
        <f>IFERROR(AND(OR(O1:O39,$BK40)=TRUE,IF(SEARCH(O$1,$A40)&gt;0,TRUE,FALSE)),"")</f>
        <v/>
      </c>
      <c r="P40" s="17" t="str">
        <f>IFERROR(AND(OR(P1:P39,$BK40)=TRUE,IF(SEARCH(P$1,$A40)&gt;0,TRUE,FALSE)),"")</f>
        <v/>
      </c>
      <c r="Q40" s="17" t="str">
        <f>IFERROR(AND(OR(Q1:T39,$BK40)=TRUE,IF(SEARCH(Q$1,$A40)&gt;0,TRUE,FALSE)),"")</f>
        <v/>
      </c>
      <c r="R40" s="17" t="b">
        <f>IFERROR(AND(OR(R1:T39,$BK40)=TRUE,IF(SEARCH(R$1,$A40)&gt;0,TRUE,FALSE)),"")</f>
        <v>0</v>
      </c>
      <c r="S40" s="17" t="str">
        <f>IFERROR(AND(OR(S1:T39,$BK40)=TRUE,IF(SEARCH(S$1,$A40)&gt;0,TRUE,FALSE)),"")</f>
        <v/>
      </c>
      <c r="T40" s="17" t="str">
        <f>IFERROR(AND(OR(T1:T39,$BK40)=TRUE,IF(SEARCH(T$1,$A40)&gt;0,TRUE,FALSE)),"")</f>
        <v/>
      </c>
      <c r="U40" s="17" t="str">
        <f>IFERROR(AND(OR(U1:V39,$BK40)=TRUE,IF(SEARCH(U$1,$A40)&gt;0,TRUE,FALSE)),"")</f>
        <v/>
      </c>
      <c r="V40" s="17" t="b">
        <f>IFERROR(AND(OR(V1:V39,$BK40)=TRUE,IF(SEARCH(V$1,$A40)&gt;0,TRUE,FALSE)),"")</f>
        <v>0</v>
      </c>
      <c r="W40" s="17" t="str">
        <f>IFERROR(AND(OR(W1:W39,$BK40)=TRUE,IF(SEARCH(W$1,$A40)&gt;0,TRUE,FALSE)),"")</f>
        <v/>
      </c>
      <c r="X40" s="17" t="b">
        <f>IFERROR(AND(OR(X1:AA39,$BK40)=TRUE,IF(SEARCH(X$1,$A40)&gt;0,TRUE,FALSE)),"")</f>
        <v>0</v>
      </c>
      <c r="Y40" s="17" t="str">
        <f>IFERROR(AND(OR(Y1:AA39,$BK40)=TRUE,IF(SEARCH(Y$1,$A40)&gt;0,TRUE,FALSE)),"")</f>
        <v/>
      </c>
      <c r="Z40" s="17" t="str">
        <f>IFERROR(AND(OR(Z1:AA39,$BK40)=TRUE,IF(SEARCH(Z$1,$A40)&gt;0,TRUE,FALSE)),"")</f>
        <v/>
      </c>
      <c r="AA40" s="17" t="str">
        <f>IFERROR(AND(OR(AA1:AA39,$BK40)=TRUE,IF(SEARCH(AA$1,$A40)&gt;0,TRUE,FALSE)),"")</f>
        <v/>
      </c>
      <c r="AB40" s="17">
        <f t="shared" si="5"/>
        <v>0</v>
      </c>
      <c r="AC40" s="17" t="str">
        <f>IFERROR(AND(OR(AC1:AE39,$BK40)=TRUE,IF(SEARCH(AC$1,$H40)&gt;0,TRUE,FALSE)),"")</f>
        <v/>
      </c>
      <c r="AD40" s="17" t="str">
        <f>IFERROR(AND(OR(AD1:AE39,$BK40)=TRUE,IF(SEARCH(AD$1,$H40)&gt;0,TRUE,FALSE)),"")</f>
        <v/>
      </c>
      <c r="AE40" s="17" t="str">
        <f>IFERROR(AND(OR(AE1:AE39,$BK40)=TRUE,IF(SEARCH(AE$1,$H40)&gt;0,TRUE,FALSE)),"")</f>
        <v/>
      </c>
      <c r="AF40" s="17" t="str">
        <f>IFERROR(AND(OR(AF1:AK39,$BK40)=TRUE,IF(SEARCH(AF$1,$H40)&gt;0,TRUE,FALSE)),"")</f>
        <v/>
      </c>
      <c r="AG40" s="17" t="str">
        <f>IFERROR(AND(OR(AG1:AK39,$BK40)=TRUE,IF(SEARCH(AG$1,$H40)&gt;0,TRUE,FALSE)),"")</f>
        <v/>
      </c>
      <c r="AH40" s="17" t="str">
        <f>IFERROR(AND(OR(AH1:AK39,$BK40)=TRUE,IF(SEARCH(AH$1,$H40)&gt;0,TRUE,FALSE)),"")</f>
        <v/>
      </c>
      <c r="AI40" s="17" t="str">
        <f>IFERROR(AND(OR(AI1:AK39,$BK40)=TRUE,IF(SEARCH(AI$1,$H40)&gt;0,TRUE,FALSE)),"")</f>
        <v/>
      </c>
      <c r="AJ40" s="17" t="str">
        <f>IFERROR(AND(OR(AJ1:AK39,$BK40)=TRUE,IF(SEARCH(AJ$1,$H40)&gt;0,TRUE,FALSE)),"")</f>
        <v/>
      </c>
      <c r="AK40" s="17" t="str">
        <f>IFERROR(AND(OR(AK1:AK39,$BK40)=TRUE,IF(SEARCH(AK$1,$H40)&gt;0,TRUE,FALSE)),"")</f>
        <v/>
      </c>
      <c r="AL40" s="17" t="str">
        <f>IFERROR(AND(OR(AL1:AM39,$BK40)=TRUE,IF(SEARCH(AL$1,$H40)&gt;0,TRUE,FALSE)),"")</f>
        <v/>
      </c>
      <c r="AM40" s="17" t="str">
        <f>IFERROR(AND(OR(AM1:AM39,$BK40)=TRUE,IF(SEARCH(AM$1,$H40)&gt;0,TRUE,FALSE)),"")</f>
        <v/>
      </c>
      <c r="AN40" s="17" t="str">
        <f>IFERROR(AND(OR(AN1:AS39,$BK40)=TRUE,IF(SEARCH(AN$1,$H40)&gt;0,TRUE,FALSE)),"")</f>
        <v/>
      </c>
      <c r="AO40" s="17" t="str">
        <f>IFERROR(AND(OR(AO1:AS39,$BK40)=TRUE,IF(SEARCH(AO$1,$H40)&gt;0,TRUE,FALSE)),"")</f>
        <v/>
      </c>
      <c r="AP40" s="17" t="str">
        <f>IFERROR(AND(OR(AP1:AS39,$BK40)=TRUE,IF(SEARCH(AP$1,$H40)&gt;0,TRUE,FALSE)),"")</f>
        <v/>
      </c>
      <c r="AQ40" s="17" t="str">
        <f>IFERROR(AND(OR(AQ1:AS39,$BK40)=TRUE,IF(SEARCH(AQ$1,$H40)&gt;0,TRUE,FALSE)),"")</f>
        <v/>
      </c>
      <c r="AR40" s="17" t="str">
        <f>IFERROR(AND(OR(AR1:AS39,$BK40)=TRUE,IF(SEARCH(AR$1,$H40)&gt;0,TRUE,FALSE)),"")</f>
        <v/>
      </c>
      <c r="AS40" s="17" t="str">
        <f>IFERROR(AND(OR(AS1:AS39,$BK40)=TRUE,IF(SEARCH(AS$1,$H40)&gt;0,TRUE,FALSE)),"")</f>
        <v/>
      </c>
      <c r="AT40" s="17" t="str">
        <f>IFERROR(AND(OR(AT1:AW39,$BK40)=TRUE,IF(SEARCH(AT$1,$H40)&gt;0,TRUE,FALSE)),"")</f>
        <v/>
      </c>
      <c r="AU40" s="17" t="str">
        <f>IFERROR(AND(OR(AU1:AW39,$BK40)=TRUE,IF(SEARCH(AU$1,$H40)&gt;0,TRUE,FALSE)),"")</f>
        <v/>
      </c>
      <c r="AV40" s="17" t="str">
        <f>IFERROR(AND(OR(AV1:AW39,$BK40)=TRUE,IF(SEARCH(AV$1,$H40)&gt;0,TRUE,FALSE)),"")</f>
        <v/>
      </c>
      <c r="AW40" s="17" t="str">
        <f>IFERROR(AND(OR(AW1:AW39,$BK40)=TRUE,IF(SEARCH(AW$1,$H40)&gt;0,TRUE,FALSE)),"")</f>
        <v/>
      </c>
      <c r="AX40" s="17" t="str">
        <f>IFERROR(AND(OR(AX1:AY39,$BK40)=TRUE,IF(SEARCH(AX$1,$H40)&gt;0,TRUE,FALSE)),"")</f>
        <v/>
      </c>
      <c r="AY40" s="17" t="str">
        <f>IFERROR(AND(OR(AY1:AY39,$BK40)=TRUE,IF(SEARCH(AY$1,$H40)&gt;0,TRUE,FALSE)),"")</f>
        <v/>
      </c>
      <c r="AZ40" s="17" t="str">
        <f>IFERROR(AND(OR(AZ1:BI39,$BK40)=TRUE,IF(SEARCH(AZ$1,$H40)&gt;0,TRUE,FALSE)),"")</f>
        <v/>
      </c>
      <c r="BA40" s="17" t="str">
        <f>IFERROR(AND(OR(BA1:BI39,$BK40)=TRUE,IF(SEARCH(BA$1,$H40)&gt;0,TRUE,FALSE)),"")</f>
        <v/>
      </c>
      <c r="BB40" s="17" t="str">
        <f>IFERROR(AND(OR(BB1:BI39,$BK40)=TRUE,IF(SEARCH(BB$1,$H40)&gt;0,TRUE,FALSE)),"")</f>
        <v/>
      </c>
      <c r="BC40" s="17" t="str">
        <f>IFERROR(AND(OR(BC1:BI39,$BK40)=TRUE,IF(SEARCH(BC$1,$H40)&gt;0,TRUE,FALSE)),"")</f>
        <v/>
      </c>
      <c r="BD40" s="17" t="str">
        <f>IFERROR(AND(OR(BD1:BI39,$BK40)=TRUE,IF(SEARCH(BD$1,$H40)&gt;0,TRUE,FALSE)),"")</f>
        <v/>
      </c>
      <c r="BE40" s="17" t="str">
        <f>IFERROR(AND(OR(BE1:BI39,$BK40)=TRUE,IF(SEARCH(BE$1,$H40)&gt;0,TRUE,FALSE)),"")</f>
        <v/>
      </c>
      <c r="BF40" s="17" t="str">
        <f>IFERROR(AND(OR(BF1:BI39,$BK40)=TRUE,IF(SEARCH(BF$1,$H40)&gt;0,TRUE,FALSE)),"")</f>
        <v/>
      </c>
      <c r="BG40" s="17" t="str">
        <f>IFERROR(AND(OR(BG1:BI39,$BK40)=TRUE,IF(SEARCH(BG$1,$H40)&gt;0,TRUE,FALSE)),"")</f>
        <v/>
      </c>
      <c r="BH40" s="17" t="str">
        <f>IFERROR(AND(OR(BH1:BI39,$BK40)=TRUE,IF(SEARCH(BH$1,$H40)&gt;0,TRUE,FALSE)),"")</f>
        <v/>
      </c>
      <c r="BI40" s="17" t="str">
        <f>IFERROR(AND(OR(BI1:BI39,$BK40)=TRUE,IF(SEARCH(BI$1,$H40)&gt;0,TRUE,FALSE)),"")</f>
        <v/>
      </c>
      <c r="BJ40" s="17" t="b">
        <f t="shared" si="6"/>
        <v>0</v>
      </c>
      <c r="BK40" s="17" t="b">
        <f t="shared" si="7"/>
        <v>0</v>
      </c>
      <c r="BL40" s="17" t="b">
        <f t="shared" si="8"/>
        <v>0</v>
      </c>
      <c r="BM40" s="17" t="b">
        <f>IF(G40&gt;'Overview (RESPONSES REQUIRED)'!$G$67,FALSE,TRUE)</f>
        <v>0</v>
      </c>
      <c r="BN40" s="17" t="b">
        <f t="shared" si="9"/>
        <v>0</v>
      </c>
      <c r="BO40" s="17" t="str">
        <f>IF(BO37="N", "N", IF(AND(BM40,BN40)=FALSE,"N",IF(BL40=TRUE,"Y",IF(I40=0,"E","N"))))</f>
        <v>N</v>
      </c>
    </row>
    <row r="41" spans="1:67" ht="15" x14ac:dyDescent="0.15">
      <c r="A41" s="17" t="s">
        <v>3031</v>
      </c>
      <c r="B41" s="17">
        <v>3</v>
      </c>
      <c r="C41" s="17" t="b">
        <f>IF(INDEX('Overview (RESPONSES REQUIRED)'!$D$67:$D$78, MATCH("n7", 'Overview (RESPONSES REQUIRED)'!$B$67:$B$78, 0)) = "Y", TRUE, FALSE)</f>
        <v>0</v>
      </c>
      <c r="D41" s="17" t="b">
        <f>IF(INDEX('Overview (RESPONSES REQUIRED)'!$D$67:$D$78, MATCH("n26", 'Overview (RESPONSES REQUIRED)'!$B$67:$B$78, 0)) = "Y", TRUE, FALSE)</f>
        <v>0</v>
      </c>
      <c r="E41" s="17" t="b">
        <f>IF(INDEX('Overview (RESPONSES REQUIRED)'!$D$67:$D$78, MATCH("n78", 'Overview (RESPONSES REQUIRED)'!$B$67:$B$78, 0)) = "Y", TRUE, FALSE)</f>
        <v>0</v>
      </c>
      <c r="F41" s="17" t="s">
        <v>6</v>
      </c>
      <c r="G41" s="17">
        <v>4</v>
      </c>
      <c r="H41" s="17" t="s">
        <v>3032</v>
      </c>
      <c r="I41" s="17" t="str">
        <f>IF('SA-FR1'!N44="Y", "Y", IF('SA-FR1'!N44="N", "N", 0))</f>
        <v>N</v>
      </c>
      <c r="J41" s="17" t="str">
        <f>IFERROR(AND(OR(J1:K40,$BK41)=TRUE,IF(SEARCH(J$1,$A41)&gt;0,TRUE,FALSE)),"")</f>
        <v/>
      </c>
      <c r="K41" s="17" t="str">
        <f>IFERROR(AND(OR(K1:K40,$BK41)=TRUE,IF(SEARCH(K$1,$A41)&gt;0,TRUE,FALSE)),"")</f>
        <v/>
      </c>
      <c r="L41" s="17" t="str">
        <f>IFERROR(AND(OR(L1:O40,$BK41)=TRUE,IF(SEARCH(L$1,$A41)&gt;0,TRUE,FALSE)),"")</f>
        <v/>
      </c>
      <c r="M41" s="17" t="str">
        <f>IFERROR(AND(OR(M1:O40,$BK41)=TRUE,IF(SEARCH(M$1,$A41)&gt;0,TRUE,FALSE)),"")</f>
        <v/>
      </c>
      <c r="N41" s="17" t="str">
        <f>IFERROR(AND(OR(N1:O40,$BK41)=TRUE,IF(SEARCH(N$1,$A41)&gt;0,TRUE,FALSE)),"")</f>
        <v/>
      </c>
      <c r="O41" s="17" t="str">
        <f>IFERROR(AND(OR(O1:O40,$BK41)=TRUE,IF(SEARCH(O$1,$A41)&gt;0,TRUE,FALSE)),"")</f>
        <v/>
      </c>
      <c r="P41" s="17" t="str">
        <f>IFERROR(AND(OR(P1:P40,$BK41)=TRUE,IF(SEARCH(P$1,$A41)&gt;0,TRUE,FALSE)),"")</f>
        <v/>
      </c>
      <c r="Q41" s="17" t="str">
        <f>IFERROR(AND(OR(Q1:T40,$BK41)=TRUE,IF(SEARCH(Q$1,$A41)&gt;0,TRUE,FALSE)),"")</f>
        <v/>
      </c>
      <c r="R41" s="17" t="b">
        <f>IFERROR(AND(OR(R1:T40,$BK41)=TRUE,IF(SEARCH(R$1,$A41)&gt;0,TRUE,FALSE)),"")</f>
        <v>0</v>
      </c>
      <c r="S41" s="17" t="str">
        <f>IFERROR(AND(OR(S1:T40,$BK41)=TRUE,IF(SEARCH(S$1,$A41)&gt;0,TRUE,FALSE)),"")</f>
        <v/>
      </c>
      <c r="T41" s="17" t="str">
        <f>IFERROR(AND(OR(T1:T40,$BK41)=TRUE,IF(SEARCH(T$1,$A41)&gt;0,TRUE,FALSE)),"")</f>
        <v/>
      </c>
      <c r="U41" s="17" t="str">
        <f>IFERROR(AND(OR(U1:V40,$BK41)=TRUE,IF(SEARCH(U$1,$A41)&gt;0,TRUE,FALSE)),"")</f>
        <v/>
      </c>
      <c r="V41" s="17" t="b">
        <f>IFERROR(AND(OR(V1:V40,$BK41)=TRUE,IF(SEARCH(V$1,$A41)&gt;0,TRUE,FALSE)),"")</f>
        <v>0</v>
      </c>
      <c r="W41" s="17" t="str">
        <f>IFERROR(AND(OR(W1:W40,$BK41)=TRUE,IF(SEARCH(W$1,$A41)&gt;0,TRUE,FALSE)),"")</f>
        <v/>
      </c>
      <c r="X41" s="17" t="b">
        <f>IFERROR(AND(OR(X1:AA40,$BK41)=TRUE,IF(SEARCH(X$1,$A41)&gt;0,TRUE,FALSE)),"")</f>
        <v>0</v>
      </c>
      <c r="Y41" s="17" t="str">
        <f>IFERROR(AND(OR(Y1:AA40,$BK41)=TRUE,IF(SEARCH(Y$1,$A41)&gt;0,TRUE,FALSE)),"")</f>
        <v/>
      </c>
      <c r="Z41" s="17" t="str">
        <f>IFERROR(AND(OR(Z1:AA40,$BK41)=TRUE,IF(SEARCH(Z$1,$A41)&gt;0,TRUE,FALSE)),"")</f>
        <v/>
      </c>
      <c r="AA41" s="17" t="str">
        <f>IFERROR(AND(OR(AA1:AA40,$BK41)=TRUE,IF(SEARCH(AA$1,$A41)&gt;0,TRUE,FALSE)),"")</f>
        <v/>
      </c>
      <c r="AB41" s="17">
        <f t="shared" si="5"/>
        <v>0</v>
      </c>
      <c r="AC41" s="17" t="str">
        <f>IFERROR(AND(OR(AC1:AE40,$BK41)=TRUE,IF(SEARCH(AC$1,$H41)&gt;0,TRUE,FALSE)),"")</f>
        <v/>
      </c>
      <c r="AD41" s="17" t="str">
        <f>IFERROR(AND(OR(AD1:AE40,$BK41)=TRUE,IF(SEARCH(AD$1,$H41)&gt;0,TRUE,FALSE)),"")</f>
        <v/>
      </c>
      <c r="AE41" s="17" t="str">
        <f>IFERROR(AND(OR(AE1:AE40,$BK41)=TRUE,IF(SEARCH(AE$1,$H41)&gt;0,TRUE,FALSE)),"")</f>
        <v/>
      </c>
      <c r="AF41" s="17" t="str">
        <f>IFERROR(AND(OR(AF1:AK40,$BK41)=TRUE,IF(SEARCH(AF$1,$H41)&gt;0,TRUE,FALSE)),"")</f>
        <v/>
      </c>
      <c r="AG41" s="17" t="str">
        <f>IFERROR(AND(OR(AG1:AK40,$BK41)=TRUE,IF(SEARCH(AG$1,$H41)&gt;0,TRUE,FALSE)),"")</f>
        <v/>
      </c>
      <c r="AH41" s="17" t="str">
        <f>IFERROR(AND(OR(AH1:AK40,$BK41)=TRUE,IF(SEARCH(AH$1,$H41)&gt;0,TRUE,FALSE)),"")</f>
        <v/>
      </c>
      <c r="AI41" s="17" t="str">
        <f>IFERROR(AND(OR(AI1:AK40,$BK41)=TRUE,IF(SEARCH(AI$1,$H41)&gt;0,TRUE,FALSE)),"")</f>
        <v/>
      </c>
      <c r="AJ41" s="17" t="str">
        <f>IFERROR(AND(OR(AJ1:AK40,$BK41)=TRUE,IF(SEARCH(AJ$1,$H41)&gt;0,TRUE,FALSE)),"")</f>
        <v/>
      </c>
      <c r="AK41" s="17" t="str">
        <f>IFERROR(AND(OR(AK1:AK40,$BK41)=TRUE,IF(SEARCH(AK$1,$H41)&gt;0,TRUE,FALSE)),"")</f>
        <v/>
      </c>
      <c r="AL41" s="17" t="str">
        <f>IFERROR(AND(OR(AL1:AM40,$BK41)=TRUE,IF(SEARCH(AL$1,$H41)&gt;0,TRUE,FALSE)),"")</f>
        <v/>
      </c>
      <c r="AM41" s="17" t="str">
        <f>IFERROR(AND(OR(AM1:AM40,$BK41)=TRUE,IF(SEARCH(AM$1,$H41)&gt;0,TRUE,FALSE)),"")</f>
        <v/>
      </c>
      <c r="AN41" s="17" t="str">
        <f>IFERROR(AND(OR(AN1:AS40,$BK41)=TRUE,IF(SEARCH(AN$1,$H41)&gt;0,TRUE,FALSE)),"")</f>
        <v/>
      </c>
      <c r="AO41" s="17" t="str">
        <f>IFERROR(AND(OR(AO1:AS40,$BK41)=TRUE,IF(SEARCH(AO$1,$H41)&gt;0,TRUE,FALSE)),"")</f>
        <v/>
      </c>
      <c r="AP41" s="17" t="str">
        <f>IFERROR(AND(OR(AP1:AS40,$BK41)=TRUE,IF(SEARCH(AP$1,$H41)&gt;0,TRUE,FALSE)),"")</f>
        <v/>
      </c>
      <c r="AQ41" s="17" t="str">
        <f>IFERROR(AND(OR(AQ1:AS40,$BK41)=TRUE,IF(SEARCH(AQ$1,$H41)&gt;0,TRUE,FALSE)),"")</f>
        <v/>
      </c>
      <c r="AR41" s="17" t="str">
        <f>IFERROR(AND(OR(AR1:AS40,$BK41)=TRUE,IF(SEARCH(AR$1,$H41)&gt;0,TRUE,FALSE)),"")</f>
        <v/>
      </c>
      <c r="AS41" s="17" t="str">
        <f>IFERROR(AND(OR(AS1:AS40,$BK41)=TRUE,IF(SEARCH(AS$1,$H41)&gt;0,TRUE,FALSE)),"")</f>
        <v/>
      </c>
      <c r="AT41" s="17" t="str">
        <f>IFERROR(AND(OR(AT1:AW40,$BK41)=TRUE,IF(SEARCH(AT$1,$H41)&gt;0,TRUE,FALSE)),"")</f>
        <v/>
      </c>
      <c r="AU41" s="17" t="str">
        <f>IFERROR(AND(OR(AU1:AW40,$BK41)=TRUE,IF(SEARCH(AU$1,$H41)&gt;0,TRUE,FALSE)),"")</f>
        <v/>
      </c>
      <c r="AV41" s="17" t="str">
        <f>IFERROR(AND(OR(AV1:AW40,$BK41)=TRUE,IF(SEARCH(AV$1,$H41)&gt;0,TRUE,FALSE)),"")</f>
        <v/>
      </c>
      <c r="AW41" s="17" t="str">
        <f>IFERROR(AND(OR(AW1:AW40,$BK41)=TRUE,IF(SEARCH(AW$1,$H41)&gt;0,TRUE,FALSE)),"")</f>
        <v/>
      </c>
      <c r="AX41" s="17" t="str">
        <f>IFERROR(AND(OR(AX1:AY40,$BK41)=TRUE,IF(SEARCH(AX$1,$H41)&gt;0,TRUE,FALSE)),"")</f>
        <v/>
      </c>
      <c r="AY41" s="17" t="str">
        <f>IFERROR(AND(OR(AY1:AY40,$BK41)=TRUE,IF(SEARCH(AY$1,$H41)&gt;0,TRUE,FALSE)),"")</f>
        <v/>
      </c>
      <c r="AZ41" s="17" t="str">
        <f>IFERROR(AND(OR(AZ1:BI40,$BK41)=TRUE,IF(SEARCH(AZ$1,$H41)&gt;0,TRUE,FALSE)),"")</f>
        <v/>
      </c>
      <c r="BA41" s="17" t="str">
        <f>IFERROR(AND(OR(BA1:BI40,$BK41)=TRUE,IF(SEARCH(BA$1,$H41)&gt;0,TRUE,FALSE)),"")</f>
        <v/>
      </c>
      <c r="BB41" s="17" t="str">
        <f>IFERROR(AND(OR(BB1:BI40,$BK41)=TRUE,IF(SEARCH(BB$1,$H41)&gt;0,TRUE,FALSE)),"")</f>
        <v/>
      </c>
      <c r="BC41" s="17" t="str">
        <f>IFERROR(AND(OR(BC1:BI40,$BK41)=TRUE,IF(SEARCH(BC$1,$H41)&gt;0,TRUE,FALSE)),"")</f>
        <v/>
      </c>
      <c r="BD41" s="17" t="str">
        <f>IFERROR(AND(OR(BD1:BI40,$BK41)=TRUE,IF(SEARCH(BD$1,$H41)&gt;0,TRUE,FALSE)),"")</f>
        <v/>
      </c>
      <c r="BE41" s="17" t="str">
        <f>IFERROR(AND(OR(BE1:BI40,$BK41)=TRUE,IF(SEARCH(BE$1,$H41)&gt;0,TRUE,FALSE)),"")</f>
        <v/>
      </c>
      <c r="BF41" s="17" t="str">
        <f>IFERROR(AND(OR(BF1:BI40,$BK41)=TRUE,IF(SEARCH(BF$1,$H41)&gt;0,TRUE,FALSE)),"")</f>
        <v/>
      </c>
      <c r="BG41" s="17" t="str">
        <f>IFERROR(AND(OR(BG1:BI40,$BK41)=TRUE,IF(SEARCH(BG$1,$H41)&gt;0,TRUE,FALSE)),"")</f>
        <v/>
      </c>
      <c r="BH41" s="17" t="str">
        <f>IFERROR(AND(OR(BH1:BI40,$BK41)=TRUE,IF(SEARCH(BH$1,$H41)&gt;0,TRUE,FALSE)),"")</f>
        <v/>
      </c>
      <c r="BI41" s="17" t="str">
        <f>IFERROR(AND(OR(BI1:BI40,$BK41)=TRUE,IF(SEARCH(BI$1,$H41)&gt;0,TRUE,FALSE)),"")</f>
        <v/>
      </c>
      <c r="BJ41" s="17" t="b">
        <f t="shared" si="6"/>
        <v>0</v>
      </c>
      <c r="BK41" s="17" t="b">
        <f t="shared" si="7"/>
        <v>0</v>
      </c>
      <c r="BL41" s="17" t="b">
        <f t="shared" si="8"/>
        <v>0</v>
      </c>
      <c r="BM41" s="17" t="b">
        <f>IF(G41&gt;'Overview (RESPONSES REQUIRED)'!$G$67,FALSE,TRUE)</f>
        <v>0</v>
      </c>
      <c r="BN41" s="17" t="b">
        <f t="shared" si="9"/>
        <v>0</v>
      </c>
      <c r="BO41" s="17" t="str">
        <f>IF(BO37="N", "N", IF(AND(BM41,BN41)=FALSE,"N",IF(BL41=TRUE,"Y",IF(I41=0,"E","N"))))</f>
        <v>N</v>
      </c>
    </row>
    <row r="42" spans="1:67" ht="15" x14ac:dyDescent="0.15">
      <c r="A42" s="17" t="s">
        <v>3033</v>
      </c>
      <c r="B42" s="17">
        <v>3</v>
      </c>
      <c r="C42" s="17" t="b">
        <f>IF(INDEX('Overview (RESPONSES REQUIRED)'!$D$67:$D$78, MATCH("n7", 'Overview (RESPONSES REQUIRED)'!$B$67:$B$78, 0)) = "Y", TRUE, FALSE)</f>
        <v>0</v>
      </c>
      <c r="D42" s="17" t="b">
        <f>IF(INDEX('Overview (RESPONSES REQUIRED)'!$D$67:$D$78, MATCH("n26", 'Overview (RESPONSES REQUIRED)'!$B$67:$B$78, 0)) = "Y", TRUE, FALSE)</f>
        <v>0</v>
      </c>
      <c r="E42" s="17" t="b">
        <f>IF(INDEX('Overview (RESPONSES REQUIRED)'!$D$67:$D$78, MATCH("n78", 'Overview (RESPONSES REQUIRED)'!$B$67:$B$78, 0)) = "Y", TRUE, FALSE)</f>
        <v>0</v>
      </c>
      <c r="F42" s="17" t="s">
        <v>6</v>
      </c>
      <c r="G42" s="17">
        <v>4</v>
      </c>
      <c r="H42" s="17" t="s">
        <v>3015</v>
      </c>
      <c r="I42" s="17" t="str">
        <f>IF('SA-FR1'!N45="Y", "Y", IF('SA-FR1'!N45="N", "N", 0))</f>
        <v>N</v>
      </c>
      <c r="J42" s="17" t="str">
        <f>IFERROR(AND(OR(J1:K41,$BK42)=TRUE,IF(SEARCH(J$1,$A42)&gt;0,TRUE,FALSE)),"")</f>
        <v/>
      </c>
      <c r="K42" s="17" t="str">
        <f>IFERROR(AND(OR(K1:K41,$BK42)=TRUE,IF(SEARCH(K$1,$A42)&gt;0,TRUE,FALSE)),"")</f>
        <v/>
      </c>
      <c r="L42" s="17" t="str">
        <f>IFERROR(AND(OR(L1:O41,$BK42)=TRUE,IF(SEARCH(L$1,$A42)&gt;0,TRUE,FALSE)),"")</f>
        <v/>
      </c>
      <c r="M42" s="17" t="str">
        <f>IFERROR(AND(OR(M1:O41,$BK42)=TRUE,IF(SEARCH(M$1,$A42)&gt;0,TRUE,FALSE)),"")</f>
        <v/>
      </c>
      <c r="N42" s="17" t="str">
        <f>IFERROR(AND(OR(N1:O41,$BK42)=TRUE,IF(SEARCH(N$1,$A42)&gt;0,TRUE,FALSE)),"")</f>
        <v/>
      </c>
      <c r="O42" s="17" t="str">
        <f>IFERROR(AND(OR(O1:O41,$BK42)=TRUE,IF(SEARCH(O$1,$A42)&gt;0,TRUE,FALSE)),"")</f>
        <v/>
      </c>
      <c r="P42" s="17" t="str">
        <f>IFERROR(AND(OR(P1:P41,$BK42)=TRUE,IF(SEARCH(P$1,$A42)&gt;0,TRUE,FALSE)),"")</f>
        <v/>
      </c>
      <c r="Q42" s="17" t="b">
        <f>IFERROR(AND(OR(Q1:T41,$BK42)=TRUE,IF(SEARCH(Q$1,$A42)&gt;0,TRUE,FALSE)),"")</f>
        <v>0</v>
      </c>
      <c r="R42" s="17" t="str">
        <f>IFERROR(AND(OR(R1:T41,$BK42)=TRUE,IF(SEARCH(R$1,$A42)&gt;0,TRUE,FALSE)),"")</f>
        <v/>
      </c>
      <c r="S42" s="17" t="str">
        <f>IFERROR(AND(OR(S1:T41,$BK42)=TRUE,IF(SEARCH(S$1,$A42)&gt;0,TRUE,FALSE)),"")</f>
        <v/>
      </c>
      <c r="T42" s="17" t="str">
        <f>IFERROR(AND(OR(T1:T41,$BK42)=TRUE,IF(SEARCH(T$1,$A42)&gt;0,TRUE,FALSE)),"")</f>
        <v/>
      </c>
      <c r="U42" s="17" t="b">
        <f>IFERROR(AND(OR(U1:V41,$BK42)=TRUE,IF(SEARCH(U$1,$A42)&gt;0,TRUE,FALSE)),"")</f>
        <v>0</v>
      </c>
      <c r="V42" s="17" t="str">
        <f>IFERROR(AND(OR(V1:V41,$BK42)=TRUE,IF(SEARCH(V$1,$A42)&gt;0,TRUE,FALSE)),"")</f>
        <v/>
      </c>
      <c r="W42" s="17" t="str">
        <f>IFERROR(AND(OR(W1:W41,$BK42)=TRUE,IF(SEARCH(W$1,$A42)&gt;0,TRUE,FALSE)),"")</f>
        <v/>
      </c>
      <c r="X42" s="17" t="str">
        <f>IFERROR(AND(OR(X1:AA41,$BK42)=TRUE,IF(SEARCH(X$1,$A42)&gt;0,TRUE,FALSE)),"")</f>
        <v/>
      </c>
      <c r="Y42" s="17" t="str">
        <f>IFERROR(AND(OR(Y1:AA41,$BK42)=TRUE,IF(SEARCH(Y$1,$A42)&gt;0,TRUE,FALSE)),"")</f>
        <v/>
      </c>
      <c r="Z42" s="17" t="b">
        <f>IFERROR(AND(OR(Z1:AA41,$BK42)=TRUE,IF(SEARCH(Z$1,$A42)&gt;0,TRUE,FALSE)),"")</f>
        <v>0</v>
      </c>
      <c r="AA42" s="17" t="str">
        <f>IFERROR(AND(OR(AA1:AA41,$BK42)=TRUE,IF(SEARCH(AA$1,$A42)&gt;0,TRUE,FALSE)),"")</f>
        <v/>
      </c>
      <c r="AB42" s="17">
        <f t="shared" si="5"/>
        <v>0</v>
      </c>
      <c r="AC42" s="17" t="str">
        <f>IFERROR(AND(OR(AC1:AE41,$BK42)=TRUE,IF(SEARCH(AC$1,$H42)&gt;0,TRUE,FALSE)),"")</f>
        <v/>
      </c>
      <c r="AD42" s="17" t="str">
        <f>IFERROR(AND(OR(AD1:AE41,$BK42)=TRUE,IF(SEARCH(AD$1,$H42)&gt;0,TRUE,FALSE)),"")</f>
        <v/>
      </c>
      <c r="AE42" s="17" t="str">
        <f>IFERROR(AND(OR(AE1:AE41,$BK42)=TRUE,IF(SEARCH(AE$1,$H42)&gt;0,TRUE,FALSE)),"")</f>
        <v/>
      </c>
      <c r="AF42" s="17" t="str">
        <f>IFERROR(AND(OR(AF1:AK41,$BK42)=TRUE,IF(SEARCH(AF$1,$H42)&gt;0,TRUE,FALSE)),"")</f>
        <v/>
      </c>
      <c r="AG42" s="17" t="str">
        <f>IFERROR(AND(OR(AG1:AK41,$BK42)=TRUE,IF(SEARCH(AG$1,$H42)&gt;0,TRUE,FALSE)),"")</f>
        <v/>
      </c>
      <c r="AH42" s="17" t="str">
        <f>IFERROR(AND(OR(AH1:AK41,$BK42)=TRUE,IF(SEARCH(AH$1,$H42)&gt;0,TRUE,FALSE)),"")</f>
        <v/>
      </c>
      <c r="AI42" s="17" t="str">
        <f>IFERROR(AND(OR(AI1:AK41,$BK42)=TRUE,IF(SEARCH(AI$1,$H42)&gt;0,TRUE,FALSE)),"")</f>
        <v/>
      </c>
      <c r="AJ42" s="17" t="str">
        <f>IFERROR(AND(OR(AJ1:AK41,$BK42)=TRUE,IF(SEARCH(AJ$1,$H42)&gt;0,TRUE,FALSE)),"")</f>
        <v/>
      </c>
      <c r="AK42" s="17" t="str">
        <f>IFERROR(AND(OR(AK1:AK41,$BK42)=TRUE,IF(SEARCH(AK$1,$H42)&gt;0,TRUE,FALSE)),"")</f>
        <v/>
      </c>
      <c r="AL42" s="17" t="str">
        <f>IFERROR(AND(OR(AL1:AM41,$BK42)=TRUE,IF(SEARCH(AL$1,$H42)&gt;0,TRUE,FALSE)),"")</f>
        <v/>
      </c>
      <c r="AM42" s="17" t="str">
        <f>IFERROR(AND(OR(AM1:AM41,$BK42)=TRUE,IF(SEARCH(AM$1,$H42)&gt;0,TRUE,FALSE)),"")</f>
        <v/>
      </c>
      <c r="AN42" s="17" t="str">
        <f>IFERROR(AND(OR(AN1:AS41,$BK42)=TRUE,IF(SEARCH(AN$1,$H42)&gt;0,TRUE,FALSE)),"")</f>
        <v/>
      </c>
      <c r="AO42" s="17" t="str">
        <f>IFERROR(AND(OR(AO1:AS41,$BK42)=TRUE,IF(SEARCH(AO$1,$H42)&gt;0,TRUE,FALSE)),"")</f>
        <v/>
      </c>
      <c r="AP42" s="17" t="str">
        <f>IFERROR(AND(OR(AP1:AS41,$BK42)=TRUE,IF(SEARCH(AP$1,$H42)&gt;0,TRUE,FALSE)),"")</f>
        <v/>
      </c>
      <c r="AQ42" s="17" t="str">
        <f>IFERROR(AND(OR(AQ1:AS41,$BK42)=TRUE,IF(SEARCH(AQ$1,$H42)&gt;0,TRUE,FALSE)),"")</f>
        <v/>
      </c>
      <c r="AR42" s="17" t="str">
        <f>IFERROR(AND(OR(AR1:AS41,$BK42)=TRUE,IF(SEARCH(AR$1,$H42)&gt;0,TRUE,FALSE)),"")</f>
        <v/>
      </c>
      <c r="AS42" s="17" t="str">
        <f>IFERROR(AND(OR(AS1:AS41,$BK42)=TRUE,IF(SEARCH(AS$1,$H42)&gt;0,TRUE,FALSE)),"")</f>
        <v/>
      </c>
      <c r="AT42" s="17" t="str">
        <f>IFERROR(AND(OR(AT1:AW41,$BK42)=TRUE,IF(SEARCH(AT$1,$H42)&gt;0,TRUE,FALSE)),"")</f>
        <v/>
      </c>
      <c r="AU42" s="17" t="str">
        <f>IFERROR(AND(OR(AU1:AW41,$BK42)=TRUE,IF(SEARCH(AU$1,$H42)&gt;0,TRUE,FALSE)),"")</f>
        <v/>
      </c>
      <c r="AV42" s="17" t="str">
        <f>IFERROR(AND(OR(AV1:AW41,$BK42)=TRUE,IF(SEARCH(AV$1,$H42)&gt;0,TRUE,FALSE)),"")</f>
        <v/>
      </c>
      <c r="AW42" s="17" t="str">
        <f>IFERROR(AND(OR(AW1:AW41,$BK42)=TRUE,IF(SEARCH(AW$1,$H42)&gt;0,TRUE,FALSE)),"")</f>
        <v/>
      </c>
      <c r="AX42" s="17" t="str">
        <f>IFERROR(AND(OR(AX1:AY41,$BK42)=TRUE,IF(SEARCH(AX$1,$H42)&gt;0,TRUE,FALSE)),"")</f>
        <v/>
      </c>
      <c r="AY42" s="17" t="str">
        <f>IFERROR(AND(OR(AY1:AY41,$BK42)=TRUE,IF(SEARCH(AY$1,$H42)&gt;0,TRUE,FALSE)),"")</f>
        <v/>
      </c>
      <c r="AZ42" s="17" t="str">
        <f>IFERROR(AND(OR(AZ1:BI41,$BK42)=TRUE,IF(SEARCH(AZ$1,$H42)&gt;0,TRUE,FALSE)),"")</f>
        <v/>
      </c>
      <c r="BA42" s="17" t="str">
        <f>IFERROR(AND(OR(BA1:BI41,$BK42)=TRUE,IF(SEARCH(BA$1,$H42)&gt;0,TRUE,FALSE)),"")</f>
        <v/>
      </c>
      <c r="BB42" s="17" t="str">
        <f>IFERROR(AND(OR(BB1:BI41,$BK42)=TRUE,IF(SEARCH(BB$1,$H42)&gt;0,TRUE,FALSE)),"")</f>
        <v/>
      </c>
      <c r="BC42" s="17" t="str">
        <f>IFERROR(AND(OR(BC1:BI41,$BK42)=TRUE,IF(SEARCH(BC$1,$H42)&gt;0,TRUE,FALSE)),"")</f>
        <v/>
      </c>
      <c r="BD42" s="17" t="str">
        <f>IFERROR(AND(OR(BD1:BI41,$BK42)=TRUE,IF(SEARCH(BD$1,$H42)&gt;0,TRUE,FALSE)),"")</f>
        <v/>
      </c>
      <c r="BE42" s="17" t="str">
        <f>IFERROR(AND(OR(BE1:BI41,$BK42)=TRUE,IF(SEARCH(BE$1,$H42)&gt;0,TRUE,FALSE)),"")</f>
        <v/>
      </c>
      <c r="BF42" s="17" t="str">
        <f>IFERROR(AND(OR(BF1:BI41,$BK42)=TRUE,IF(SEARCH(BF$1,$H42)&gt;0,TRUE,FALSE)),"")</f>
        <v/>
      </c>
      <c r="BG42" s="17" t="str">
        <f>IFERROR(AND(OR(BG1:BI41,$BK42)=TRUE,IF(SEARCH(BG$1,$H42)&gt;0,TRUE,FALSE)),"")</f>
        <v/>
      </c>
      <c r="BH42" s="17" t="str">
        <f>IFERROR(AND(OR(BH1:BI41,$BK42)=TRUE,IF(SEARCH(BH$1,$H42)&gt;0,TRUE,FALSE)),"")</f>
        <v/>
      </c>
      <c r="BI42" s="17" t="str">
        <f>IFERROR(AND(OR(BI1:BI41,$BK42)=TRUE,IF(SEARCH(BI$1,$H42)&gt;0,TRUE,FALSE)),"")</f>
        <v/>
      </c>
      <c r="BJ42" s="17" t="b">
        <f t="shared" si="6"/>
        <v>0</v>
      </c>
      <c r="BK42" s="17" t="b">
        <f t="shared" si="7"/>
        <v>0</v>
      </c>
      <c r="BL42" s="17" t="b">
        <f t="shared" si="8"/>
        <v>0</v>
      </c>
      <c r="BM42" s="17" t="b">
        <f>IF(G42&gt;'Overview (RESPONSES REQUIRED)'!$G$67,FALSE,TRUE)</f>
        <v>0</v>
      </c>
      <c r="BN42" s="17" t="b">
        <f t="shared" si="9"/>
        <v>0</v>
      </c>
      <c r="BO42" s="17" t="str">
        <f>IF(AND(BM42,BN42)=FALSE,"N",IF(BL42=TRUE,"Y",IF(I42=0,"E","N")))</f>
        <v>N</v>
      </c>
    </row>
    <row r="43" spans="1:67" ht="15" x14ac:dyDescent="0.15">
      <c r="A43" s="17" t="s">
        <v>3033</v>
      </c>
      <c r="B43" s="17">
        <v>3</v>
      </c>
      <c r="C43" s="17" t="b">
        <f>IF(INDEX('Overview (RESPONSES REQUIRED)'!$D$67:$D$78, MATCH("n7", 'Overview (RESPONSES REQUIRED)'!$B$67:$B$78, 0)) = "Y", TRUE, FALSE)</f>
        <v>0</v>
      </c>
      <c r="D43" s="17" t="b">
        <f>IF(INDEX('Overview (RESPONSES REQUIRED)'!$D$67:$D$78, MATCH("n26", 'Overview (RESPONSES REQUIRED)'!$B$67:$B$78, 0)) = "Y", TRUE, FALSE)</f>
        <v>0</v>
      </c>
      <c r="E43" s="17" t="b">
        <f>IF(INDEX('Overview (RESPONSES REQUIRED)'!$D$67:$D$78, MATCH("n78", 'Overview (RESPONSES REQUIRED)'!$B$67:$B$78, 0)) = "Y", TRUE, FALSE)</f>
        <v>0</v>
      </c>
      <c r="F43" s="17" t="s">
        <v>6</v>
      </c>
      <c r="G43" s="17">
        <v>4</v>
      </c>
      <c r="H43" s="17" t="s">
        <v>3017</v>
      </c>
      <c r="I43" s="17" t="str">
        <f>IF('SA-FR1'!N46="Y", "Y", IF('SA-FR1'!N46="N", "N", 0))</f>
        <v>N</v>
      </c>
      <c r="J43" s="17" t="str">
        <f>IFERROR(AND(OR(J1:K42,$BK43)=TRUE,IF(SEARCH(J$1,$A43)&gt;0,TRUE,FALSE)),"")</f>
        <v/>
      </c>
      <c r="K43" s="17" t="str">
        <f>IFERROR(AND(OR(K1:K42,$BK43)=TRUE,IF(SEARCH(K$1,$A43)&gt;0,TRUE,FALSE)),"")</f>
        <v/>
      </c>
      <c r="L43" s="17" t="str">
        <f>IFERROR(AND(OR(L1:O42,$BK43)=TRUE,IF(SEARCH(L$1,$A43)&gt;0,TRUE,FALSE)),"")</f>
        <v/>
      </c>
      <c r="M43" s="17" t="str">
        <f>IFERROR(AND(OR(M1:O42,$BK43)=TRUE,IF(SEARCH(M$1,$A43)&gt;0,TRUE,FALSE)),"")</f>
        <v/>
      </c>
      <c r="N43" s="17" t="str">
        <f>IFERROR(AND(OR(N1:O42,$BK43)=TRUE,IF(SEARCH(N$1,$A43)&gt;0,TRUE,FALSE)),"")</f>
        <v/>
      </c>
      <c r="O43" s="17" t="str">
        <f>IFERROR(AND(OR(O1:O42,$BK43)=TRUE,IF(SEARCH(O$1,$A43)&gt;0,TRUE,FALSE)),"")</f>
        <v/>
      </c>
      <c r="P43" s="17" t="str">
        <f>IFERROR(AND(OR(P1:P42,$BK43)=TRUE,IF(SEARCH(P$1,$A43)&gt;0,TRUE,FALSE)),"")</f>
        <v/>
      </c>
      <c r="Q43" s="17" t="b">
        <f>IFERROR(AND(OR(Q1:T42,$BK43)=TRUE,IF(SEARCH(Q$1,$A43)&gt;0,TRUE,FALSE)),"")</f>
        <v>0</v>
      </c>
      <c r="R43" s="17" t="str">
        <f>IFERROR(AND(OR(R1:T42,$BK43)=TRUE,IF(SEARCH(R$1,$A43)&gt;0,TRUE,FALSE)),"")</f>
        <v/>
      </c>
      <c r="S43" s="17" t="str">
        <f>IFERROR(AND(OR(S1:T42,$BK43)=TRUE,IF(SEARCH(S$1,$A43)&gt;0,TRUE,FALSE)),"")</f>
        <v/>
      </c>
      <c r="T43" s="17" t="str">
        <f>IFERROR(AND(OR(T1:T42,$BK43)=TRUE,IF(SEARCH(T$1,$A43)&gt;0,TRUE,FALSE)),"")</f>
        <v/>
      </c>
      <c r="U43" s="17" t="b">
        <f>IFERROR(AND(OR(U1:V42,$BK43)=TRUE,IF(SEARCH(U$1,$A43)&gt;0,TRUE,FALSE)),"")</f>
        <v>0</v>
      </c>
      <c r="V43" s="17" t="str">
        <f>IFERROR(AND(OR(V1:V42,$BK43)=TRUE,IF(SEARCH(V$1,$A43)&gt;0,TRUE,FALSE)),"")</f>
        <v/>
      </c>
      <c r="W43" s="17" t="str">
        <f>IFERROR(AND(OR(W1:W42,$BK43)=TRUE,IF(SEARCH(W$1,$A43)&gt;0,TRUE,FALSE)),"")</f>
        <v/>
      </c>
      <c r="X43" s="17" t="str">
        <f>IFERROR(AND(OR(X1:AA42,$BK43)=TRUE,IF(SEARCH(X$1,$A43)&gt;0,TRUE,FALSE)),"")</f>
        <v/>
      </c>
      <c r="Y43" s="17" t="str">
        <f>IFERROR(AND(OR(Y1:AA42,$BK43)=TRUE,IF(SEARCH(Y$1,$A43)&gt;0,TRUE,FALSE)),"")</f>
        <v/>
      </c>
      <c r="Z43" s="17" t="b">
        <f>IFERROR(AND(OR(Z1:AA42,$BK43)=TRUE,IF(SEARCH(Z$1,$A43)&gt;0,TRUE,FALSE)),"")</f>
        <v>0</v>
      </c>
      <c r="AA43" s="17" t="str">
        <f>IFERROR(AND(OR(AA1:AA42,$BK43)=TRUE,IF(SEARCH(AA$1,$A43)&gt;0,TRUE,FALSE)),"")</f>
        <v/>
      </c>
      <c r="AB43" s="17">
        <f t="shared" si="5"/>
        <v>0</v>
      </c>
      <c r="AC43" s="17" t="str">
        <f>IFERROR(AND(OR(AC1:AE42,$BK43)=TRUE,IF(SEARCH(AC$1,$H43)&gt;0,TRUE,FALSE)),"")</f>
        <v/>
      </c>
      <c r="AD43" s="17" t="str">
        <f>IFERROR(AND(OR(AD1:AE42,$BK43)=TRUE,IF(SEARCH(AD$1,$H43)&gt;0,TRUE,FALSE)),"")</f>
        <v/>
      </c>
      <c r="AE43" s="17" t="str">
        <f>IFERROR(AND(OR(AE1:AE42,$BK43)=TRUE,IF(SEARCH(AE$1,$H43)&gt;0,TRUE,FALSE)),"")</f>
        <v/>
      </c>
      <c r="AF43" s="17" t="str">
        <f>IFERROR(AND(OR(AF1:AK42,$BK43)=TRUE,IF(SEARCH(AF$1,$H43)&gt;0,TRUE,FALSE)),"")</f>
        <v/>
      </c>
      <c r="AG43" s="17" t="str">
        <f>IFERROR(AND(OR(AG1:AK42,$BK43)=TRUE,IF(SEARCH(AG$1,$H43)&gt;0,TRUE,FALSE)),"")</f>
        <v/>
      </c>
      <c r="AH43" s="17" t="str">
        <f>IFERROR(AND(OR(AH1:AK42,$BK43)=TRUE,IF(SEARCH(AH$1,$H43)&gt;0,TRUE,FALSE)),"")</f>
        <v/>
      </c>
      <c r="AI43" s="17" t="str">
        <f>IFERROR(AND(OR(AI1:AK42,$BK43)=TRUE,IF(SEARCH(AI$1,$H43)&gt;0,TRUE,FALSE)),"")</f>
        <v/>
      </c>
      <c r="AJ43" s="17" t="str">
        <f>IFERROR(AND(OR(AJ1:AK42,$BK43)=TRUE,IF(SEARCH(AJ$1,$H43)&gt;0,TRUE,FALSE)),"")</f>
        <v/>
      </c>
      <c r="AK43" s="17" t="str">
        <f>IFERROR(AND(OR(AK1:AK42,$BK43)=TRUE,IF(SEARCH(AK$1,$H43)&gt;0,TRUE,FALSE)),"")</f>
        <v/>
      </c>
      <c r="AL43" s="17" t="str">
        <f>IFERROR(AND(OR(AL1:AM42,$BK43)=TRUE,IF(SEARCH(AL$1,$H43)&gt;0,TRUE,FALSE)),"")</f>
        <v/>
      </c>
      <c r="AM43" s="17" t="str">
        <f>IFERROR(AND(OR(AM1:AM42,$BK43)=TRUE,IF(SEARCH(AM$1,$H43)&gt;0,TRUE,FALSE)),"")</f>
        <v/>
      </c>
      <c r="AN43" s="17" t="str">
        <f>IFERROR(AND(OR(AN1:AS42,$BK43)=TRUE,IF(SEARCH(AN$1,$H43)&gt;0,TRUE,FALSE)),"")</f>
        <v/>
      </c>
      <c r="AO43" s="17" t="str">
        <f>IFERROR(AND(OR(AO1:AS42,$BK43)=TRUE,IF(SEARCH(AO$1,$H43)&gt;0,TRUE,FALSE)),"")</f>
        <v/>
      </c>
      <c r="AP43" s="17" t="str">
        <f>IFERROR(AND(OR(AP1:AS42,$BK43)=TRUE,IF(SEARCH(AP$1,$H43)&gt;0,TRUE,FALSE)),"")</f>
        <v/>
      </c>
      <c r="AQ43" s="17" t="str">
        <f>IFERROR(AND(OR(AQ1:AS42,$BK43)=TRUE,IF(SEARCH(AQ$1,$H43)&gt;0,TRUE,FALSE)),"")</f>
        <v/>
      </c>
      <c r="AR43" s="17" t="str">
        <f>IFERROR(AND(OR(AR1:AS42,$BK43)=TRUE,IF(SEARCH(AR$1,$H43)&gt;0,TRUE,FALSE)),"")</f>
        <v/>
      </c>
      <c r="AS43" s="17" t="str">
        <f>IFERROR(AND(OR(AS1:AS42,$BK43)=TRUE,IF(SEARCH(AS$1,$H43)&gt;0,TRUE,FALSE)),"")</f>
        <v/>
      </c>
      <c r="AT43" s="17" t="str">
        <f>IFERROR(AND(OR(AT1:AW42,$BK43)=TRUE,IF(SEARCH(AT$1,$H43)&gt;0,TRUE,FALSE)),"")</f>
        <v/>
      </c>
      <c r="AU43" s="17" t="str">
        <f>IFERROR(AND(OR(AU1:AW42,$BK43)=TRUE,IF(SEARCH(AU$1,$H43)&gt;0,TRUE,FALSE)),"")</f>
        <v/>
      </c>
      <c r="AV43" s="17" t="str">
        <f>IFERROR(AND(OR(AV1:AW42,$BK43)=TRUE,IF(SEARCH(AV$1,$H43)&gt;0,TRUE,FALSE)),"")</f>
        <v/>
      </c>
      <c r="AW43" s="17" t="str">
        <f>IFERROR(AND(OR(AW1:AW42,$BK43)=TRUE,IF(SEARCH(AW$1,$H43)&gt;0,TRUE,FALSE)),"")</f>
        <v/>
      </c>
      <c r="AX43" s="17" t="str">
        <f>IFERROR(AND(OR(AX1:AY42,$BK43)=TRUE,IF(SEARCH(AX$1,$H43)&gt;0,TRUE,FALSE)),"")</f>
        <v/>
      </c>
      <c r="AY43" s="17" t="str">
        <f>IFERROR(AND(OR(AY1:AY42,$BK43)=TRUE,IF(SEARCH(AY$1,$H43)&gt;0,TRUE,FALSE)),"")</f>
        <v/>
      </c>
      <c r="AZ43" s="17" t="str">
        <f>IFERROR(AND(OR(AZ1:BI42,$BK43)=TRUE,IF(SEARCH(AZ$1,$H43)&gt;0,TRUE,FALSE)),"")</f>
        <v/>
      </c>
      <c r="BA43" s="17" t="str">
        <f>IFERROR(AND(OR(BA1:BI42,$BK43)=TRUE,IF(SEARCH(BA$1,$H43)&gt;0,TRUE,FALSE)),"")</f>
        <v/>
      </c>
      <c r="BB43" s="17" t="str">
        <f>IFERROR(AND(OR(BB1:BI42,$BK43)=TRUE,IF(SEARCH(BB$1,$H43)&gt;0,TRUE,FALSE)),"")</f>
        <v/>
      </c>
      <c r="BC43" s="17" t="str">
        <f>IFERROR(AND(OR(BC1:BI42,$BK43)=TRUE,IF(SEARCH(BC$1,$H43)&gt;0,TRUE,FALSE)),"")</f>
        <v/>
      </c>
      <c r="BD43" s="17" t="str">
        <f>IFERROR(AND(OR(BD1:BI42,$BK43)=TRUE,IF(SEARCH(BD$1,$H43)&gt;0,TRUE,FALSE)),"")</f>
        <v/>
      </c>
      <c r="BE43" s="17" t="str">
        <f>IFERROR(AND(OR(BE1:BI42,$BK43)=TRUE,IF(SEARCH(BE$1,$H43)&gt;0,TRUE,FALSE)),"")</f>
        <v/>
      </c>
      <c r="BF43" s="17" t="str">
        <f>IFERROR(AND(OR(BF1:BI42,$BK43)=TRUE,IF(SEARCH(BF$1,$H43)&gt;0,TRUE,FALSE)),"")</f>
        <v/>
      </c>
      <c r="BG43" s="17" t="str">
        <f>IFERROR(AND(OR(BG1:BI42,$BK43)=TRUE,IF(SEARCH(BG$1,$H43)&gt;0,TRUE,FALSE)),"")</f>
        <v/>
      </c>
      <c r="BH43" s="17" t="str">
        <f>IFERROR(AND(OR(BH1:BI42,$BK43)=TRUE,IF(SEARCH(BH$1,$H43)&gt;0,TRUE,FALSE)),"")</f>
        <v/>
      </c>
      <c r="BI43" s="17" t="str">
        <f>IFERROR(AND(OR(BI1:BI42,$BK43)=TRUE,IF(SEARCH(BI$1,$H43)&gt;0,TRUE,FALSE)),"")</f>
        <v/>
      </c>
      <c r="BJ43" s="17" t="b">
        <f t="shared" si="6"/>
        <v>0</v>
      </c>
      <c r="BK43" s="17" t="b">
        <f t="shared" si="7"/>
        <v>0</v>
      </c>
      <c r="BL43" s="17" t="b">
        <f t="shared" si="8"/>
        <v>0</v>
      </c>
      <c r="BM43" s="17" t="b">
        <f>IF(G43&gt;'Overview (RESPONSES REQUIRED)'!$G$67,FALSE,TRUE)</f>
        <v>0</v>
      </c>
      <c r="BN43" s="17" t="b">
        <f t="shared" si="9"/>
        <v>0</v>
      </c>
      <c r="BO43" s="17" t="str">
        <f>IF(BO42="N", "N", IF(AND(BM43,BN43)=FALSE,"N",IF(BL43=TRUE,"Y",IF(I43=0,"E","N"))))</f>
        <v>N</v>
      </c>
    </row>
    <row r="44" spans="1:67" ht="15" x14ac:dyDescent="0.15">
      <c r="A44" s="17" t="s">
        <v>3033</v>
      </c>
      <c r="B44" s="17">
        <v>3</v>
      </c>
      <c r="C44" s="17" t="b">
        <f>IF(INDEX('Overview (RESPONSES REQUIRED)'!$D$67:$D$78, MATCH("n7", 'Overview (RESPONSES REQUIRED)'!$B$67:$B$78, 0)) = "Y", TRUE, FALSE)</f>
        <v>0</v>
      </c>
      <c r="D44" s="17" t="b">
        <f>IF(INDEX('Overview (RESPONSES REQUIRED)'!$D$67:$D$78, MATCH("n26", 'Overview (RESPONSES REQUIRED)'!$B$67:$B$78, 0)) = "Y", TRUE, FALSE)</f>
        <v>0</v>
      </c>
      <c r="E44" s="17" t="b">
        <f>IF(INDEX('Overview (RESPONSES REQUIRED)'!$D$67:$D$78, MATCH("n78", 'Overview (RESPONSES REQUIRED)'!$B$67:$B$78, 0)) = "Y", TRUE, FALSE)</f>
        <v>0</v>
      </c>
      <c r="F44" s="17" t="s">
        <v>6</v>
      </c>
      <c r="G44" s="17">
        <v>4</v>
      </c>
      <c r="H44" s="17" t="s">
        <v>3018</v>
      </c>
      <c r="I44" s="17" t="str">
        <f>IF('SA-FR1'!N47="Y", "Y", IF('SA-FR1'!N47="N", "N", 0))</f>
        <v>N</v>
      </c>
      <c r="J44" s="17" t="str">
        <f>IFERROR(AND(OR(J1:K43,$BK44)=TRUE,IF(SEARCH(J$1,$A44)&gt;0,TRUE,FALSE)),"")</f>
        <v/>
      </c>
      <c r="K44" s="17" t="str">
        <f>IFERROR(AND(OR(K1:K43,$BK44)=TRUE,IF(SEARCH(K$1,$A44)&gt;0,TRUE,FALSE)),"")</f>
        <v/>
      </c>
      <c r="L44" s="17" t="str">
        <f>IFERROR(AND(OR(L1:O43,$BK44)=TRUE,IF(SEARCH(L$1,$A44)&gt;0,TRUE,FALSE)),"")</f>
        <v/>
      </c>
      <c r="M44" s="17" t="str">
        <f>IFERROR(AND(OR(M1:O43,$BK44)=TRUE,IF(SEARCH(M$1,$A44)&gt;0,TRUE,FALSE)),"")</f>
        <v/>
      </c>
      <c r="N44" s="17" t="str">
        <f>IFERROR(AND(OR(N1:O43,$BK44)=TRUE,IF(SEARCH(N$1,$A44)&gt;0,TRUE,FALSE)),"")</f>
        <v/>
      </c>
      <c r="O44" s="17" t="str">
        <f>IFERROR(AND(OR(O1:O43,$BK44)=TRUE,IF(SEARCH(O$1,$A44)&gt;0,TRUE,FALSE)),"")</f>
        <v/>
      </c>
      <c r="P44" s="17" t="str">
        <f>IFERROR(AND(OR(P1:P43,$BK44)=TRUE,IF(SEARCH(P$1,$A44)&gt;0,TRUE,FALSE)),"")</f>
        <v/>
      </c>
      <c r="Q44" s="17" t="b">
        <f>IFERROR(AND(OR(Q1:T43,$BK44)=TRUE,IF(SEARCH(Q$1,$A44)&gt;0,TRUE,FALSE)),"")</f>
        <v>0</v>
      </c>
      <c r="R44" s="17" t="str">
        <f>IFERROR(AND(OR(R1:T43,$BK44)=TRUE,IF(SEARCH(R$1,$A44)&gt;0,TRUE,FALSE)),"")</f>
        <v/>
      </c>
      <c r="S44" s="17" t="str">
        <f>IFERROR(AND(OR(S1:T43,$BK44)=TRUE,IF(SEARCH(S$1,$A44)&gt;0,TRUE,FALSE)),"")</f>
        <v/>
      </c>
      <c r="T44" s="17" t="str">
        <f>IFERROR(AND(OR(T1:T43,$BK44)=TRUE,IF(SEARCH(T$1,$A44)&gt;0,TRUE,FALSE)),"")</f>
        <v/>
      </c>
      <c r="U44" s="17" t="b">
        <f>IFERROR(AND(OR(U1:V43,$BK44)=TRUE,IF(SEARCH(U$1,$A44)&gt;0,TRUE,FALSE)),"")</f>
        <v>0</v>
      </c>
      <c r="V44" s="17" t="str">
        <f>IFERROR(AND(OR(V1:V43,$BK44)=TRUE,IF(SEARCH(V$1,$A44)&gt;0,TRUE,FALSE)),"")</f>
        <v/>
      </c>
      <c r="W44" s="17" t="str">
        <f>IFERROR(AND(OR(W1:W43,$BK44)=TRUE,IF(SEARCH(W$1,$A44)&gt;0,TRUE,FALSE)),"")</f>
        <v/>
      </c>
      <c r="X44" s="17" t="str">
        <f>IFERROR(AND(OR(X1:AA43,$BK44)=TRUE,IF(SEARCH(X$1,$A44)&gt;0,TRUE,FALSE)),"")</f>
        <v/>
      </c>
      <c r="Y44" s="17" t="str">
        <f>IFERROR(AND(OR(Y1:AA43,$BK44)=TRUE,IF(SEARCH(Y$1,$A44)&gt;0,TRUE,FALSE)),"")</f>
        <v/>
      </c>
      <c r="Z44" s="17" t="b">
        <f>IFERROR(AND(OR(Z1:AA43,$BK44)=TRUE,IF(SEARCH(Z$1,$A44)&gt;0,TRUE,FALSE)),"")</f>
        <v>0</v>
      </c>
      <c r="AA44" s="17" t="str">
        <f>IFERROR(AND(OR(AA1:AA43,$BK44)=TRUE,IF(SEARCH(AA$1,$A44)&gt;0,TRUE,FALSE)),"")</f>
        <v/>
      </c>
      <c r="AB44" s="17">
        <f t="shared" si="5"/>
        <v>0</v>
      </c>
      <c r="AC44" s="17" t="str">
        <f>IFERROR(AND(OR(AC1:AE43,$BK44)=TRUE,IF(SEARCH(AC$1,$H44)&gt;0,TRUE,FALSE)),"")</f>
        <v/>
      </c>
      <c r="AD44" s="17" t="str">
        <f>IFERROR(AND(OR(AD1:AE43,$BK44)=TRUE,IF(SEARCH(AD$1,$H44)&gt;0,TRUE,FALSE)),"")</f>
        <v/>
      </c>
      <c r="AE44" s="17" t="str">
        <f>IFERROR(AND(OR(AE1:AE43,$BK44)=TRUE,IF(SEARCH(AE$1,$H44)&gt;0,TRUE,FALSE)),"")</f>
        <v/>
      </c>
      <c r="AF44" s="17" t="str">
        <f>IFERROR(AND(OR(AF1:AK43,$BK44)=TRUE,IF(SEARCH(AF$1,$H44)&gt;0,TRUE,FALSE)),"")</f>
        <v/>
      </c>
      <c r="AG44" s="17" t="str">
        <f>IFERROR(AND(OR(AG1:AK43,$BK44)=TRUE,IF(SEARCH(AG$1,$H44)&gt;0,TRUE,FALSE)),"")</f>
        <v/>
      </c>
      <c r="AH44" s="17" t="str">
        <f>IFERROR(AND(OR(AH1:AK43,$BK44)=TRUE,IF(SEARCH(AH$1,$H44)&gt;0,TRUE,FALSE)),"")</f>
        <v/>
      </c>
      <c r="AI44" s="17" t="str">
        <f>IFERROR(AND(OR(AI1:AK43,$BK44)=TRUE,IF(SEARCH(AI$1,$H44)&gt;0,TRUE,FALSE)),"")</f>
        <v/>
      </c>
      <c r="AJ44" s="17" t="str">
        <f>IFERROR(AND(OR(AJ1:AK43,$BK44)=TRUE,IF(SEARCH(AJ$1,$H44)&gt;0,TRUE,FALSE)),"")</f>
        <v/>
      </c>
      <c r="AK44" s="17" t="str">
        <f>IFERROR(AND(OR(AK1:AK43,$BK44)=TRUE,IF(SEARCH(AK$1,$H44)&gt;0,TRUE,FALSE)),"")</f>
        <v/>
      </c>
      <c r="AL44" s="17" t="str">
        <f>IFERROR(AND(OR(AL1:AM43,$BK44)=TRUE,IF(SEARCH(AL$1,$H44)&gt;0,TRUE,FALSE)),"")</f>
        <v/>
      </c>
      <c r="AM44" s="17" t="str">
        <f>IFERROR(AND(OR(AM1:AM43,$BK44)=TRUE,IF(SEARCH(AM$1,$H44)&gt;0,TRUE,FALSE)),"")</f>
        <v/>
      </c>
      <c r="AN44" s="17" t="str">
        <f>IFERROR(AND(OR(AN1:AS43,$BK44)=TRUE,IF(SEARCH(AN$1,$H44)&gt;0,TRUE,FALSE)),"")</f>
        <v/>
      </c>
      <c r="AO44" s="17" t="str">
        <f>IFERROR(AND(OR(AO1:AS43,$BK44)=TRUE,IF(SEARCH(AO$1,$H44)&gt;0,TRUE,FALSE)),"")</f>
        <v/>
      </c>
      <c r="AP44" s="17" t="str">
        <f>IFERROR(AND(OR(AP1:AS43,$BK44)=TRUE,IF(SEARCH(AP$1,$H44)&gt;0,TRUE,FALSE)),"")</f>
        <v/>
      </c>
      <c r="AQ44" s="17" t="str">
        <f>IFERROR(AND(OR(AQ1:AS43,$BK44)=TRUE,IF(SEARCH(AQ$1,$H44)&gt;0,TRUE,FALSE)),"")</f>
        <v/>
      </c>
      <c r="AR44" s="17" t="str">
        <f>IFERROR(AND(OR(AR1:AS43,$BK44)=TRUE,IF(SEARCH(AR$1,$H44)&gt;0,TRUE,FALSE)),"")</f>
        <v/>
      </c>
      <c r="AS44" s="17" t="str">
        <f>IFERROR(AND(OR(AS1:AS43,$BK44)=TRUE,IF(SEARCH(AS$1,$H44)&gt;0,TRUE,FALSE)),"")</f>
        <v/>
      </c>
      <c r="AT44" s="17" t="str">
        <f>IFERROR(AND(OR(AT1:AW43,$BK44)=TRUE,IF(SEARCH(AT$1,$H44)&gt;0,TRUE,FALSE)),"")</f>
        <v/>
      </c>
      <c r="AU44" s="17" t="str">
        <f>IFERROR(AND(OR(AU1:AW43,$BK44)=TRUE,IF(SEARCH(AU$1,$H44)&gt;0,TRUE,FALSE)),"")</f>
        <v/>
      </c>
      <c r="AV44" s="17" t="str">
        <f>IFERROR(AND(OR(AV1:AW43,$BK44)=TRUE,IF(SEARCH(AV$1,$H44)&gt;0,TRUE,FALSE)),"")</f>
        <v/>
      </c>
      <c r="AW44" s="17" t="str">
        <f>IFERROR(AND(OR(AW1:AW43,$BK44)=TRUE,IF(SEARCH(AW$1,$H44)&gt;0,TRUE,FALSE)),"")</f>
        <v/>
      </c>
      <c r="AX44" s="17" t="str">
        <f>IFERROR(AND(OR(AX1:AY43,$BK44)=TRUE,IF(SEARCH(AX$1,$H44)&gt;0,TRUE,FALSE)),"")</f>
        <v/>
      </c>
      <c r="AY44" s="17" t="str">
        <f>IFERROR(AND(OR(AY1:AY43,$BK44)=TRUE,IF(SEARCH(AY$1,$H44)&gt;0,TRUE,FALSE)),"")</f>
        <v/>
      </c>
      <c r="AZ44" s="17" t="str">
        <f>IFERROR(AND(OR(AZ1:BI43,$BK44)=TRUE,IF(SEARCH(AZ$1,$H44)&gt;0,TRUE,FALSE)),"")</f>
        <v/>
      </c>
      <c r="BA44" s="17" t="str">
        <f>IFERROR(AND(OR(BA1:BI43,$BK44)=TRUE,IF(SEARCH(BA$1,$H44)&gt;0,TRUE,FALSE)),"")</f>
        <v/>
      </c>
      <c r="BB44" s="17" t="str">
        <f>IFERROR(AND(OR(BB1:BI43,$BK44)=TRUE,IF(SEARCH(BB$1,$H44)&gt;0,TRUE,FALSE)),"")</f>
        <v/>
      </c>
      <c r="BC44" s="17" t="str">
        <f>IFERROR(AND(OR(BC1:BI43,$BK44)=TRUE,IF(SEARCH(BC$1,$H44)&gt;0,TRUE,FALSE)),"")</f>
        <v/>
      </c>
      <c r="BD44" s="17" t="str">
        <f>IFERROR(AND(OR(BD1:BI43,$BK44)=TRUE,IF(SEARCH(BD$1,$H44)&gt;0,TRUE,FALSE)),"")</f>
        <v/>
      </c>
      <c r="BE44" s="17" t="str">
        <f>IFERROR(AND(OR(BE1:BI43,$BK44)=TRUE,IF(SEARCH(BE$1,$H44)&gt;0,TRUE,FALSE)),"")</f>
        <v/>
      </c>
      <c r="BF44" s="17" t="str">
        <f>IFERROR(AND(OR(BF1:BI43,$BK44)=TRUE,IF(SEARCH(BF$1,$H44)&gt;0,TRUE,FALSE)),"")</f>
        <v/>
      </c>
      <c r="BG44" s="17" t="str">
        <f>IFERROR(AND(OR(BG1:BI43,$BK44)=TRUE,IF(SEARCH(BG$1,$H44)&gt;0,TRUE,FALSE)),"")</f>
        <v/>
      </c>
      <c r="BH44" s="17" t="str">
        <f>IFERROR(AND(OR(BH1:BI43,$BK44)=TRUE,IF(SEARCH(BH$1,$H44)&gt;0,TRUE,FALSE)),"")</f>
        <v/>
      </c>
      <c r="BI44" s="17" t="str">
        <f>IFERROR(AND(OR(BI1:BI43,$BK44)=TRUE,IF(SEARCH(BI$1,$H44)&gt;0,TRUE,FALSE)),"")</f>
        <v/>
      </c>
      <c r="BJ44" s="17" t="b">
        <f t="shared" si="6"/>
        <v>0</v>
      </c>
      <c r="BK44" s="17" t="b">
        <f t="shared" si="7"/>
        <v>0</v>
      </c>
      <c r="BL44" s="17" t="b">
        <f t="shared" si="8"/>
        <v>0</v>
      </c>
      <c r="BM44" s="17" t="b">
        <f>IF(G44&gt;'Overview (RESPONSES REQUIRED)'!$G$67,FALSE,TRUE)</f>
        <v>0</v>
      </c>
      <c r="BN44" s="17" t="b">
        <f t="shared" si="9"/>
        <v>0</v>
      </c>
      <c r="BO44" s="17" t="str">
        <f>IF(BO42="N", "N", IF(AND(BM44,BN44)=FALSE,"N",IF(BL44=TRUE,"Y",IF(I44=0,"E","N"))))</f>
        <v>N</v>
      </c>
    </row>
    <row r="45" spans="1:67" ht="27" x14ac:dyDescent="0.15">
      <c r="A45" s="17" t="s">
        <v>3033</v>
      </c>
      <c r="B45" s="17">
        <v>3</v>
      </c>
      <c r="C45" s="17" t="b">
        <f>IF(INDEX('Overview (RESPONSES REQUIRED)'!$D$67:$D$78, MATCH("n7", 'Overview (RESPONSES REQUIRED)'!$B$67:$B$78, 0)) = "Y", TRUE, FALSE)</f>
        <v>0</v>
      </c>
      <c r="D45" s="17" t="b">
        <f>IF(INDEX('Overview (RESPONSES REQUIRED)'!$D$67:$D$78, MATCH("n26", 'Overview (RESPONSES REQUIRED)'!$B$67:$B$78, 0)) = "Y", TRUE, FALSE)</f>
        <v>0</v>
      </c>
      <c r="E45" s="17" t="b">
        <f>IF(INDEX('Overview (RESPONSES REQUIRED)'!$D$67:$D$78, MATCH("n78", 'Overview (RESPONSES REQUIRED)'!$B$67:$B$78, 0)) = "Y", TRUE, FALSE)</f>
        <v>0</v>
      </c>
      <c r="F45" s="17" t="s">
        <v>6</v>
      </c>
      <c r="G45" s="17">
        <v>4</v>
      </c>
      <c r="H45" s="17" t="s">
        <v>3019</v>
      </c>
      <c r="I45" s="17" t="str">
        <f>IF('SA-FR1'!N48="Y", "Y", IF('SA-FR1'!N48="N", "N", 0))</f>
        <v>N</v>
      </c>
      <c r="J45" s="17" t="str">
        <f>IFERROR(AND(OR(J1:K44,$BK45)=TRUE,IF(SEARCH(J$1,$A45)&gt;0,TRUE,FALSE)),"")</f>
        <v/>
      </c>
      <c r="K45" s="17" t="str">
        <f>IFERROR(AND(OR(K1:K44,$BK45)=TRUE,IF(SEARCH(K$1,$A45)&gt;0,TRUE,FALSE)),"")</f>
        <v/>
      </c>
      <c r="L45" s="17" t="str">
        <f>IFERROR(AND(OR(L1:O44,$BK45)=TRUE,IF(SEARCH(L$1,$A45)&gt;0,TRUE,FALSE)),"")</f>
        <v/>
      </c>
      <c r="M45" s="17" t="str">
        <f>IFERROR(AND(OR(M1:O44,$BK45)=TRUE,IF(SEARCH(M$1,$A45)&gt;0,TRUE,FALSE)),"")</f>
        <v/>
      </c>
      <c r="N45" s="17" t="str">
        <f>IFERROR(AND(OR(N1:O44,$BK45)=TRUE,IF(SEARCH(N$1,$A45)&gt;0,TRUE,FALSE)),"")</f>
        <v/>
      </c>
      <c r="O45" s="17" t="str">
        <f>IFERROR(AND(OR(O1:O44,$BK45)=TRUE,IF(SEARCH(O$1,$A45)&gt;0,TRUE,FALSE)),"")</f>
        <v/>
      </c>
      <c r="P45" s="17" t="str">
        <f>IFERROR(AND(OR(P1:P44,$BK45)=TRUE,IF(SEARCH(P$1,$A45)&gt;0,TRUE,FALSE)),"")</f>
        <v/>
      </c>
      <c r="Q45" s="17" t="b">
        <f>IFERROR(AND(OR(Q1:T44,$BK45)=TRUE,IF(SEARCH(Q$1,$A45)&gt;0,TRUE,FALSE)),"")</f>
        <v>0</v>
      </c>
      <c r="R45" s="17" t="str">
        <f>IFERROR(AND(OR(R1:T44,$BK45)=TRUE,IF(SEARCH(R$1,$A45)&gt;0,TRUE,FALSE)),"")</f>
        <v/>
      </c>
      <c r="S45" s="17" t="str">
        <f>IFERROR(AND(OR(S1:T44,$BK45)=TRUE,IF(SEARCH(S$1,$A45)&gt;0,TRUE,FALSE)),"")</f>
        <v/>
      </c>
      <c r="T45" s="17" t="str">
        <f>IFERROR(AND(OR(T1:T44,$BK45)=TRUE,IF(SEARCH(T$1,$A45)&gt;0,TRUE,FALSE)),"")</f>
        <v/>
      </c>
      <c r="U45" s="17" t="b">
        <f>IFERROR(AND(OR(U1:V44,$BK45)=TRUE,IF(SEARCH(U$1,$A45)&gt;0,TRUE,FALSE)),"")</f>
        <v>0</v>
      </c>
      <c r="V45" s="17" t="str">
        <f>IFERROR(AND(OR(V1:V44,$BK45)=TRUE,IF(SEARCH(V$1,$A45)&gt;0,TRUE,FALSE)),"")</f>
        <v/>
      </c>
      <c r="W45" s="17" t="str">
        <f>IFERROR(AND(OR(W1:W44,$BK45)=TRUE,IF(SEARCH(W$1,$A45)&gt;0,TRUE,FALSE)),"")</f>
        <v/>
      </c>
      <c r="X45" s="17" t="str">
        <f>IFERROR(AND(OR(X1:AA44,$BK45)=TRUE,IF(SEARCH(X$1,$A45)&gt;0,TRUE,FALSE)),"")</f>
        <v/>
      </c>
      <c r="Y45" s="17" t="str">
        <f>IFERROR(AND(OR(Y1:AA44,$BK45)=TRUE,IF(SEARCH(Y$1,$A45)&gt;0,TRUE,FALSE)),"")</f>
        <v/>
      </c>
      <c r="Z45" s="17" t="b">
        <f>IFERROR(AND(OR(Z1:AA44,$BK45)=TRUE,IF(SEARCH(Z$1,$A45)&gt;0,TRUE,FALSE)),"")</f>
        <v>0</v>
      </c>
      <c r="AA45" s="17" t="str">
        <f>IFERROR(AND(OR(AA1:AA44,$BK45)=TRUE,IF(SEARCH(AA$1,$A45)&gt;0,TRUE,FALSE)),"")</f>
        <v/>
      </c>
      <c r="AB45" s="17">
        <f t="shared" si="5"/>
        <v>0</v>
      </c>
      <c r="AC45" s="17" t="str">
        <f>IFERROR(AND(OR(AC1:AE44,$BK45)=TRUE,IF(SEARCH(AC$1,$H45)&gt;0,TRUE,FALSE)),"")</f>
        <v/>
      </c>
      <c r="AD45" s="17" t="str">
        <f>IFERROR(AND(OR(AD1:AE44,$BK45)=TRUE,IF(SEARCH(AD$1,$H45)&gt;0,TRUE,FALSE)),"")</f>
        <v/>
      </c>
      <c r="AE45" s="17" t="str">
        <f>IFERROR(AND(OR(AE1:AE44,$BK45)=TRUE,IF(SEARCH(AE$1,$H45)&gt;0,TRUE,FALSE)),"")</f>
        <v/>
      </c>
      <c r="AF45" s="17" t="str">
        <f>IFERROR(AND(OR(AF1:AK44,$BK45)=TRUE,IF(SEARCH(AF$1,$H45)&gt;0,TRUE,FALSE)),"")</f>
        <v/>
      </c>
      <c r="AG45" s="17" t="str">
        <f>IFERROR(AND(OR(AG1:AK44,$BK45)=TRUE,IF(SEARCH(AG$1,$H45)&gt;0,TRUE,FALSE)),"")</f>
        <v/>
      </c>
      <c r="AH45" s="17" t="str">
        <f>IFERROR(AND(OR(AH1:AK44,$BK45)=TRUE,IF(SEARCH(AH$1,$H45)&gt;0,TRUE,FALSE)),"")</f>
        <v/>
      </c>
      <c r="AI45" s="17" t="str">
        <f>IFERROR(AND(OR(AI1:AK44,$BK45)=TRUE,IF(SEARCH(AI$1,$H45)&gt;0,TRUE,FALSE)),"")</f>
        <v/>
      </c>
      <c r="AJ45" s="17" t="str">
        <f>IFERROR(AND(OR(AJ1:AK44,$BK45)=TRUE,IF(SEARCH(AJ$1,$H45)&gt;0,TRUE,FALSE)),"")</f>
        <v/>
      </c>
      <c r="AK45" s="17" t="str">
        <f>IFERROR(AND(OR(AK1:AK44,$BK45)=TRUE,IF(SEARCH(AK$1,$H45)&gt;0,TRUE,FALSE)),"")</f>
        <v/>
      </c>
      <c r="AL45" s="17" t="str">
        <f>IFERROR(AND(OR(AL1:AM44,$BK45)=TRUE,IF(SEARCH(AL$1,$H45)&gt;0,TRUE,FALSE)),"")</f>
        <v/>
      </c>
      <c r="AM45" s="17" t="str">
        <f>IFERROR(AND(OR(AM1:AM44,$BK45)=TRUE,IF(SEARCH(AM$1,$H45)&gt;0,TRUE,FALSE)),"")</f>
        <v/>
      </c>
      <c r="AN45" s="17" t="str">
        <f>IFERROR(AND(OR(AN1:AS44,$BK45)=TRUE,IF(SEARCH(AN$1,$H45)&gt;0,TRUE,FALSE)),"")</f>
        <v/>
      </c>
      <c r="AO45" s="17" t="str">
        <f>IFERROR(AND(OR(AO1:AS44,$BK45)=TRUE,IF(SEARCH(AO$1,$H45)&gt;0,TRUE,FALSE)),"")</f>
        <v/>
      </c>
      <c r="AP45" s="17" t="str">
        <f>IFERROR(AND(OR(AP1:AS44,$BK45)=TRUE,IF(SEARCH(AP$1,$H45)&gt;0,TRUE,FALSE)),"")</f>
        <v/>
      </c>
      <c r="AQ45" s="17" t="str">
        <f>IFERROR(AND(OR(AQ1:AS44,$BK45)=TRUE,IF(SEARCH(AQ$1,$H45)&gt;0,TRUE,FALSE)),"")</f>
        <v/>
      </c>
      <c r="AR45" s="17" t="str">
        <f>IFERROR(AND(OR(AR1:AS44,$BK45)=TRUE,IF(SEARCH(AR$1,$H45)&gt;0,TRUE,FALSE)),"")</f>
        <v/>
      </c>
      <c r="AS45" s="17" t="str">
        <f>IFERROR(AND(OR(AS1:AS44,$BK45)=TRUE,IF(SEARCH(AS$1,$H45)&gt;0,TRUE,FALSE)),"")</f>
        <v/>
      </c>
      <c r="AT45" s="17" t="str">
        <f>IFERROR(AND(OR(AT1:AW44,$BK45)=TRUE,IF(SEARCH(AT$1,$H45)&gt;0,TRUE,FALSE)),"")</f>
        <v/>
      </c>
      <c r="AU45" s="17" t="str">
        <f>IFERROR(AND(OR(AU1:AW44,$BK45)=TRUE,IF(SEARCH(AU$1,$H45)&gt;0,TRUE,FALSE)),"")</f>
        <v/>
      </c>
      <c r="AV45" s="17" t="str">
        <f>IFERROR(AND(OR(AV1:AW44,$BK45)=TRUE,IF(SEARCH(AV$1,$H45)&gt;0,TRUE,FALSE)),"")</f>
        <v/>
      </c>
      <c r="AW45" s="17" t="str">
        <f>IFERROR(AND(OR(AW1:AW44,$BK45)=TRUE,IF(SEARCH(AW$1,$H45)&gt;0,TRUE,FALSE)),"")</f>
        <v/>
      </c>
      <c r="AX45" s="17" t="str">
        <f>IFERROR(AND(OR(AX1:AY44,$BK45)=TRUE,IF(SEARCH(AX$1,$H45)&gt;0,TRUE,FALSE)),"")</f>
        <v/>
      </c>
      <c r="AY45" s="17" t="str">
        <f>IFERROR(AND(OR(AY1:AY44,$BK45)=TRUE,IF(SEARCH(AY$1,$H45)&gt;0,TRUE,FALSE)),"")</f>
        <v/>
      </c>
      <c r="AZ45" s="17" t="str">
        <f>IFERROR(AND(OR(AZ1:BI44,$BK45)=TRUE,IF(SEARCH(AZ$1,$H45)&gt;0,TRUE,FALSE)),"")</f>
        <v/>
      </c>
      <c r="BA45" s="17" t="str">
        <f>IFERROR(AND(OR(BA1:BI44,$BK45)=TRUE,IF(SEARCH(BA$1,$H45)&gt;0,TRUE,FALSE)),"")</f>
        <v/>
      </c>
      <c r="BB45" s="17" t="str">
        <f>IFERROR(AND(OR(BB1:BI44,$BK45)=TRUE,IF(SEARCH(BB$1,$H45)&gt;0,TRUE,FALSE)),"")</f>
        <v/>
      </c>
      <c r="BC45" s="17" t="str">
        <f>IFERROR(AND(OR(BC1:BI44,$BK45)=TRUE,IF(SEARCH(BC$1,$H45)&gt;0,TRUE,FALSE)),"")</f>
        <v/>
      </c>
      <c r="BD45" s="17" t="str">
        <f>IFERROR(AND(OR(BD1:BI44,$BK45)=TRUE,IF(SEARCH(BD$1,$H45)&gt;0,TRUE,FALSE)),"")</f>
        <v/>
      </c>
      <c r="BE45" s="17" t="str">
        <f>IFERROR(AND(OR(BE1:BI44,$BK45)=TRUE,IF(SEARCH(BE$1,$H45)&gt;0,TRUE,FALSE)),"")</f>
        <v/>
      </c>
      <c r="BF45" s="17" t="str">
        <f>IFERROR(AND(OR(BF1:BI44,$BK45)=TRUE,IF(SEARCH(BF$1,$H45)&gt;0,TRUE,FALSE)),"")</f>
        <v/>
      </c>
      <c r="BG45" s="17" t="str">
        <f>IFERROR(AND(OR(BG1:BI44,$BK45)=TRUE,IF(SEARCH(BG$1,$H45)&gt;0,TRUE,FALSE)),"")</f>
        <v/>
      </c>
      <c r="BH45" s="17" t="str">
        <f>IFERROR(AND(OR(BH1:BI44,$BK45)=TRUE,IF(SEARCH(BH$1,$H45)&gt;0,TRUE,FALSE)),"")</f>
        <v/>
      </c>
      <c r="BI45" s="17" t="str">
        <f>IFERROR(AND(OR(BI1:BI44,$BK45)=TRUE,IF(SEARCH(BI$1,$H45)&gt;0,TRUE,FALSE)),"")</f>
        <v/>
      </c>
      <c r="BJ45" s="17" t="b">
        <f t="shared" si="6"/>
        <v>0</v>
      </c>
      <c r="BK45" s="17" t="b">
        <f t="shared" si="7"/>
        <v>0</v>
      </c>
      <c r="BL45" s="17" t="b">
        <f t="shared" si="8"/>
        <v>0</v>
      </c>
      <c r="BM45" s="17" t="b">
        <f>IF(G45&gt;'Overview (RESPONSES REQUIRED)'!$G$67,FALSE,TRUE)</f>
        <v>0</v>
      </c>
      <c r="BN45" s="17" t="b">
        <f t="shared" si="9"/>
        <v>0</v>
      </c>
      <c r="BO45" s="17" t="str">
        <f>IF(BO42="N", "N", IF(AND(BM45,BN45)=FALSE,"N",IF(BL45=TRUE,"Y",IF(I45=0,"E","N"))))</f>
        <v>N</v>
      </c>
    </row>
    <row r="46" spans="1:67" ht="15" x14ac:dyDescent="0.15">
      <c r="A46" s="17" t="s">
        <v>3034</v>
      </c>
      <c r="B46" s="17">
        <v>3</v>
      </c>
      <c r="C46" s="17" t="b">
        <f>IF(INDEX('Overview (RESPONSES REQUIRED)'!$D$67:$D$78, MATCH("n7", 'Overview (RESPONSES REQUIRED)'!$B$67:$B$78, 0)) = "Y", TRUE, FALSE)</f>
        <v>0</v>
      </c>
      <c r="D46" s="17" t="b">
        <f>IF(INDEX('Overview (RESPONSES REQUIRED)'!$D$67:$D$78, MATCH("n28", 'Overview (RESPONSES REQUIRED)'!$B$67:$B$78, 0)) = "Y", TRUE, FALSE)</f>
        <v>0</v>
      </c>
      <c r="E46" s="17" t="b">
        <f>IF(INDEX('Overview (RESPONSES REQUIRED)'!$D$67:$D$78, MATCH("n78", 'Overview (RESPONSES REQUIRED)'!$B$67:$B$78, 0)) = "Y", TRUE, FALSE)</f>
        <v>0</v>
      </c>
      <c r="F46" s="17" t="s">
        <v>6</v>
      </c>
      <c r="G46" s="17">
        <v>4</v>
      </c>
      <c r="H46" s="17" t="s">
        <v>3015</v>
      </c>
      <c r="I46" s="17" t="str">
        <f>IF('SA-FR1'!N49="Y", "Y", IF('SA-FR1'!N49="N", "N", 0))</f>
        <v>N</v>
      </c>
      <c r="J46" s="17" t="str">
        <f>IFERROR(AND(OR(J1:K45,$BK46)=TRUE,IF(SEARCH(J$1,$A46)&gt;0,TRUE,FALSE)),"")</f>
        <v/>
      </c>
      <c r="K46" s="17" t="str">
        <f>IFERROR(AND(OR(K1:K45,$BK46)=TRUE,IF(SEARCH(K$1,$A46)&gt;0,TRUE,FALSE)),"")</f>
        <v/>
      </c>
      <c r="L46" s="17" t="str">
        <f>IFERROR(AND(OR(L1:O45,$BK46)=TRUE,IF(SEARCH(L$1,$A46)&gt;0,TRUE,FALSE)),"")</f>
        <v/>
      </c>
      <c r="M46" s="17" t="str">
        <f>IFERROR(AND(OR(M1:O45,$BK46)=TRUE,IF(SEARCH(M$1,$A46)&gt;0,TRUE,FALSE)),"")</f>
        <v/>
      </c>
      <c r="N46" s="17" t="str">
        <f>IFERROR(AND(OR(N1:O45,$BK46)=TRUE,IF(SEARCH(N$1,$A46)&gt;0,TRUE,FALSE)),"")</f>
        <v/>
      </c>
      <c r="O46" s="17" t="str">
        <f>IFERROR(AND(OR(O1:O45,$BK46)=TRUE,IF(SEARCH(O$1,$A46)&gt;0,TRUE,FALSE)),"")</f>
        <v/>
      </c>
      <c r="P46" s="17" t="str">
        <f>IFERROR(AND(OR(P1:P45,$BK46)=TRUE,IF(SEARCH(P$1,$A46)&gt;0,TRUE,FALSE)),"")</f>
        <v/>
      </c>
      <c r="Q46" s="17" t="b">
        <f>IFERROR(AND(OR(Q1:T45,$BK46)=TRUE,IF(SEARCH(Q$1,$A46)&gt;0,TRUE,FALSE)),"")</f>
        <v>0</v>
      </c>
      <c r="R46" s="17" t="str">
        <f>IFERROR(AND(OR(R1:T45,$BK46)=TRUE,IF(SEARCH(R$1,$A46)&gt;0,TRUE,FALSE)),"")</f>
        <v/>
      </c>
      <c r="S46" s="17" t="str">
        <f>IFERROR(AND(OR(S1:T45,$BK46)=TRUE,IF(SEARCH(S$1,$A46)&gt;0,TRUE,FALSE)),"")</f>
        <v/>
      </c>
      <c r="T46" s="17" t="str">
        <f>IFERROR(AND(OR(T1:T45,$BK46)=TRUE,IF(SEARCH(T$1,$A46)&gt;0,TRUE,FALSE)),"")</f>
        <v/>
      </c>
      <c r="U46" s="17" t="str">
        <f>IFERROR(AND(OR(U1:V45,$BK46)=TRUE,IF(SEARCH(U$1,$A46)&gt;0,TRUE,FALSE)),"")</f>
        <v/>
      </c>
      <c r="V46" s="17" t="str">
        <f>IFERROR(AND(OR(V1:V45,$BK46)=TRUE,IF(SEARCH(V$1,$A46)&gt;0,TRUE,FALSE)),"")</f>
        <v/>
      </c>
      <c r="W46" s="17" t="b">
        <f>IFERROR(AND(OR(W1:W45,$BK46)=TRUE,IF(SEARCH(W$1,$A46)&gt;0,TRUE,FALSE)),"")</f>
        <v>0</v>
      </c>
      <c r="X46" s="17" t="str">
        <f>IFERROR(AND(OR(X1:AA45,$BK46)=TRUE,IF(SEARCH(X$1,$A46)&gt;0,TRUE,FALSE)),"")</f>
        <v/>
      </c>
      <c r="Y46" s="17" t="str">
        <f>IFERROR(AND(OR(Y1:AA45,$BK46)=TRUE,IF(SEARCH(Y$1,$A46)&gt;0,TRUE,FALSE)),"")</f>
        <v/>
      </c>
      <c r="Z46" s="17" t="b">
        <f>IFERROR(AND(OR(Z1:AA45,$BK46)=TRUE,IF(SEARCH(Z$1,$A46)&gt;0,TRUE,FALSE)),"")</f>
        <v>0</v>
      </c>
      <c r="AA46" s="17" t="str">
        <f>IFERROR(AND(OR(AA1:AA45,$BK46)=TRUE,IF(SEARCH(AA$1,$A46)&gt;0,TRUE,FALSE)),"")</f>
        <v/>
      </c>
      <c r="AB46" s="17">
        <f t="shared" si="5"/>
        <v>0</v>
      </c>
      <c r="AC46" s="17" t="str">
        <f>IFERROR(AND(OR(AC1:AE45,$BK46)=TRUE,IF(SEARCH(AC$1,$H46)&gt;0,TRUE,FALSE)),"")</f>
        <v/>
      </c>
      <c r="AD46" s="17" t="str">
        <f>IFERROR(AND(OR(AD1:AE45,$BK46)=TRUE,IF(SEARCH(AD$1,$H46)&gt;0,TRUE,FALSE)),"")</f>
        <v/>
      </c>
      <c r="AE46" s="17" t="str">
        <f>IFERROR(AND(OR(AE1:AE45,$BK46)=TRUE,IF(SEARCH(AE$1,$H46)&gt;0,TRUE,FALSE)),"")</f>
        <v/>
      </c>
      <c r="AF46" s="17" t="str">
        <f>IFERROR(AND(OR(AF1:AK45,$BK46)=TRUE,IF(SEARCH(AF$1,$H46)&gt;0,TRUE,FALSE)),"")</f>
        <v/>
      </c>
      <c r="AG46" s="17" t="str">
        <f>IFERROR(AND(OR(AG1:AK45,$BK46)=TRUE,IF(SEARCH(AG$1,$H46)&gt;0,TRUE,FALSE)),"")</f>
        <v/>
      </c>
      <c r="AH46" s="17" t="str">
        <f>IFERROR(AND(OR(AH1:AK45,$BK46)=TRUE,IF(SEARCH(AH$1,$H46)&gt;0,TRUE,FALSE)),"")</f>
        <v/>
      </c>
      <c r="AI46" s="17" t="str">
        <f>IFERROR(AND(OR(AI1:AK45,$BK46)=TRUE,IF(SEARCH(AI$1,$H46)&gt;0,TRUE,FALSE)),"")</f>
        <v/>
      </c>
      <c r="AJ46" s="17" t="str">
        <f>IFERROR(AND(OR(AJ1:AK45,$BK46)=TRUE,IF(SEARCH(AJ$1,$H46)&gt;0,TRUE,FALSE)),"")</f>
        <v/>
      </c>
      <c r="AK46" s="17" t="str">
        <f>IFERROR(AND(OR(AK1:AK45,$BK46)=TRUE,IF(SEARCH(AK$1,$H46)&gt;0,TRUE,FALSE)),"")</f>
        <v/>
      </c>
      <c r="AL46" s="17" t="str">
        <f>IFERROR(AND(OR(AL1:AM45,$BK46)=TRUE,IF(SEARCH(AL$1,$H46)&gt;0,TRUE,FALSE)),"")</f>
        <v/>
      </c>
      <c r="AM46" s="17" t="str">
        <f>IFERROR(AND(OR(AM1:AM45,$BK46)=TRUE,IF(SEARCH(AM$1,$H46)&gt;0,TRUE,FALSE)),"")</f>
        <v/>
      </c>
      <c r="AN46" s="17" t="str">
        <f>IFERROR(AND(OR(AN1:AS45,$BK46)=TRUE,IF(SEARCH(AN$1,$H46)&gt;0,TRUE,FALSE)),"")</f>
        <v/>
      </c>
      <c r="AO46" s="17" t="str">
        <f>IFERROR(AND(OR(AO1:AS45,$BK46)=TRUE,IF(SEARCH(AO$1,$H46)&gt;0,TRUE,FALSE)),"")</f>
        <v/>
      </c>
      <c r="AP46" s="17" t="str">
        <f>IFERROR(AND(OR(AP1:AS45,$BK46)=TRUE,IF(SEARCH(AP$1,$H46)&gt;0,TRUE,FALSE)),"")</f>
        <v/>
      </c>
      <c r="AQ46" s="17" t="str">
        <f>IFERROR(AND(OR(AQ1:AS45,$BK46)=TRUE,IF(SEARCH(AQ$1,$H46)&gt;0,TRUE,FALSE)),"")</f>
        <v/>
      </c>
      <c r="AR46" s="17" t="str">
        <f>IFERROR(AND(OR(AR1:AS45,$BK46)=TRUE,IF(SEARCH(AR$1,$H46)&gt;0,TRUE,FALSE)),"")</f>
        <v/>
      </c>
      <c r="AS46" s="17" t="str">
        <f>IFERROR(AND(OR(AS1:AS45,$BK46)=TRUE,IF(SEARCH(AS$1,$H46)&gt;0,TRUE,FALSE)),"")</f>
        <v/>
      </c>
      <c r="AT46" s="17" t="str">
        <f>IFERROR(AND(OR(AT1:AW45,$BK46)=TRUE,IF(SEARCH(AT$1,$H46)&gt;0,TRUE,FALSE)),"")</f>
        <v/>
      </c>
      <c r="AU46" s="17" t="str">
        <f>IFERROR(AND(OR(AU1:AW45,$BK46)=TRUE,IF(SEARCH(AU$1,$H46)&gt;0,TRUE,FALSE)),"")</f>
        <v/>
      </c>
      <c r="AV46" s="17" t="str">
        <f>IFERROR(AND(OR(AV1:AW45,$BK46)=TRUE,IF(SEARCH(AV$1,$H46)&gt;0,TRUE,FALSE)),"")</f>
        <v/>
      </c>
      <c r="AW46" s="17" t="str">
        <f>IFERROR(AND(OR(AW1:AW45,$BK46)=TRUE,IF(SEARCH(AW$1,$H46)&gt;0,TRUE,FALSE)),"")</f>
        <v/>
      </c>
      <c r="AX46" s="17" t="str">
        <f>IFERROR(AND(OR(AX1:AY45,$BK46)=TRUE,IF(SEARCH(AX$1,$H46)&gt;0,TRUE,FALSE)),"")</f>
        <v/>
      </c>
      <c r="AY46" s="17" t="str">
        <f>IFERROR(AND(OR(AY1:AY45,$BK46)=TRUE,IF(SEARCH(AY$1,$H46)&gt;0,TRUE,FALSE)),"")</f>
        <v/>
      </c>
      <c r="AZ46" s="17" t="str">
        <f>IFERROR(AND(OR(AZ1:BI45,$BK46)=TRUE,IF(SEARCH(AZ$1,$H46)&gt;0,TRUE,FALSE)),"")</f>
        <v/>
      </c>
      <c r="BA46" s="17" t="str">
        <f>IFERROR(AND(OR(BA1:BI45,$BK46)=TRUE,IF(SEARCH(BA$1,$H46)&gt;0,TRUE,FALSE)),"")</f>
        <v/>
      </c>
      <c r="BB46" s="17" t="str">
        <f>IFERROR(AND(OR(BB1:BI45,$BK46)=TRUE,IF(SEARCH(BB$1,$H46)&gt;0,TRUE,FALSE)),"")</f>
        <v/>
      </c>
      <c r="BC46" s="17" t="str">
        <f>IFERROR(AND(OR(BC1:BI45,$BK46)=TRUE,IF(SEARCH(BC$1,$H46)&gt;0,TRUE,FALSE)),"")</f>
        <v/>
      </c>
      <c r="BD46" s="17" t="str">
        <f>IFERROR(AND(OR(BD1:BI45,$BK46)=TRUE,IF(SEARCH(BD$1,$H46)&gt;0,TRUE,FALSE)),"")</f>
        <v/>
      </c>
      <c r="BE46" s="17" t="str">
        <f>IFERROR(AND(OR(BE1:BI45,$BK46)=TRUE,IF(SEARCH(BE$1,$H46)&gt;0,TRUE,FALSE)),"")</f>
        <v/>
      </c>
      <c r="BF46" s="17" t="str">
        <f>IFERROR(AND(OR(BF1:BI45,$BK46)=TRUE,IF(SEARCH(BF$1,$H46)&gt;0,TRUE,FALSE)),"")</f>
        <v/>
      </c>
      <c r="BG46" s="17" t="str">
        <f>IFERROR(AND(OR(BG1:BI45,$BK46)=TRUE,IF(SEARCH(BG$1,$H46)&gt;0,TRUE,FALSE)),"")</f>
        <v/>
      </c>
      <c r="BH46" s="17" t="str">
        <f>IFERROR(AND(OR(BH1:BI45,$BK46)=TRUE,IF(SEARCH(BH$1,$H46)&gt;0,TRUE,FALSE)),"")</f>
        <v/>
      </c>
      <c r="BI46" s="17" t="str">
        <f>IFERROR(AND(OR(BI1:BI45,$BK46)=TRUE,IF(SEARCH(BI$1,$H46)&gt;0,TRUE,FALSE)),"")</f>
        <v/>
      </c>
      <c r="BJ46" s="17" t="b">
        <f t="shared" si="6"/>
        <v>0</v>
      </c>
      <c r="BK46" s="17" t="b">
        <f t="shared" si="7"/>
        <v>0</v>
      </c>
      <c r="BL46" s="17" t="b">
        <f t="shared" si="8"/>
        <v>0</v>
      </c>
      <c r="BM46" s="17" t="b">
        <f>IF(G46&gt;'Overview (RESPONSES REQUIRED)'!$G$67,FALSE,TRUE)</f>
        <v>0</v>
      </c>
      <c r="BN46" s="17" t="b">
        <f t="shared" si="9"/>
        <v>0</v>
      </c>
      <c r="BO46" s="17" t="str">
        <f>IF(AND(BM46,BN46)=FALSE,"N",IF(BL46=TRUE,"Y",IF(I46=0,"E","N")))</f>
        <v>N</v>
      </c>
    </row>
    <row r="47" spans="1:67" ht="15" x14ac:dyDescent="0.15">
      <c r="A47" s="17" t="s">
        <v>3034</v>
      </c>
      <c r="B47" s="17">
        <v>3</v>
      </c>
      <c r="C47" s="17" t="b">
        <f>IF(INDEX('Overview (RESPONSES REQUIRED)'!$D$67:$D$78, MATCH("n7", 'Overview (RESPONSES REQUIRED)'!$B$67:$B$78, 0)) = "Y", TRUE, FALSE)</f>
        <v>0</v>
      </c>
      <c r="D47" s="17" t="b">
        <f>IF(INDEX('Overview (RESPONSES REQUIRED)'!$D$67:$D$78, MATCH("n28", 'Overview (RESPONSES REQUIRED)'!$B$67:$B$78, 0)) = "Y", TRUE, FALSE)</f>
        <v>0</v>
      </c>
      <c r="E47" s="17" t="b">
        <f>IF(INDEX('Overview (RESPONSES REQUIRED)'!$D$67:$D$78, MATCH("n78", 'Overview (RESPONSES REQUIRED)'!$B$67:$B$78, 0)) = "Y", TRUE, FALSE)</f>
        <v>0</v>
      </c>
      <c r="F47" s="17" t="s">
        <v>6</v>
      </c>
      <c r="G47" s="17">
        <v>4</v>
      </c>
      <c r="H47" s="17" t="s">
        <v>3017</v>
      </c>
      <c r="I47" s="17" t="str">
        <f>IF('SA-FR1'!N50="Y", "Y", IF('SA-FR1'!N50="N", "N", 0))</f>
        <v>N</v>
      </c>
      <c r="J47" s="17" t="str">
        <f>IFERROR(AND(OR(J1:K46,$BK47)=TRUE,IF(SEARCH(J$1,$A47)&gt;0,TRUE,FALSE)),"")</f>
        <v/>
      </c>
      <c r="K47" s="17" t="str">
        <f>IFERROR(AND(OR(K1:K46,$BK47)=TRUE,IF(SEARCH(K$1,$A47)&gt;0,TRUE,FALSE)),"")</f>
        <v/>
      </c>
      <c r="L47" s="17" t="str">
        <f>IFERROR(AND(OR(L1:O46,$BK47)=TRUE,IF(SEARCH(L$1,$A47)&gt;0,TRUE,FALSE)),"")</f>
        <v/>
      </c>
      <c r="M47" s="17" t="str">
        <f>IFERROR(AND(OR(M1:O46,$BK47)=TRUE,IF(SEARCH(M$1,$A47)&gt;0,TRUE,FALSE)),"")</f>
        <v/>
      </c>
      <c r="N47" s="17" t="str">
        <f>IFERROR(AND(OR(N1:O46,$BK47)=TRUE,IF(SEARCH(N$1,$A47)&gt;0,TRUE,FALSE)),"")</f>
        <v/>
      </c>
      <c r="O47" s="17" t="str">
        <f>IFERROR(AND(OR(O1:O46,$BK47)=TRUE,IF(SEARCH(O$1,$A47)&gt;0,TRUE,FALSE)),"")</f>
        <v/>
      </c>
      <c r="P47" s="17" t="str">
        <f>IFERROR(AND(OR(P1:P46,$BK47)=TRUE,IF(SEARCH(P$1,$A47)&gt;0,TRUE,FALSE)),"")</f>
        <v/>
      </c>
      <c r="Q47" s="17" t="b">
        <f>IFERROR(AND(OR(Q1:T46,$BK47)=TRUE,IF(SEARCH(Q$1,$A47)&gt;0,TRUE,FALSE)),"")</f>
        <v>0</v>
      </c>
      <c r="R47" s="17" t="str">
        <f>IFERROR(AND(OR(R1:T46,$BK47)=TRUE,IF(SEARCH(R$1,$A47)&gt;0,TRUE,FALSE)),"")</f>
        <v/>
      </c>
      <c r="S47" s="17" t="str">
        <f>IFERROR(AND(OR(S1:T46,$BK47)=TRUE,IF(SEARCH(S$1,$A47)&gt;0,TRUE,FALSE)),"")</f>
        <v/>
      </c>
      <c r="T47" s="17" t="str">
        <f>IFERROR(AND(OR(T1:T46,$BK47)=TRUE,IF(SEARCH(T$1,$A47)&gt;0,TRUE,FALSE)),"")</f>
        <v/>
      </c>
      <c r="U47" s="17" t="str">
        <f>IFERROR(AND(OR(U1:V46,$BK47)=TRUE,IF(SEARCH(U$1,$A47)&gt;0,TRUE,FALSE)),"")</f>
        <v/>
      </c>
      <c r="V47" s="17" t="str">
        <f>IFERROR(AND(OR(V1:V46,$BK47)=TRUE,IF(SEARCH(V$1,$A47)&gt;0,TRUE,FALSE)),"")</f>
        <v/>
      </c>
      <c r="W47" s="17" t="b">
        <f>IFERROR(AND(OR(W1:W46,$BK47)=TRUE,IF(SEARCH(W$1,$A47)&gt;0,TRUE,FALSE)),"")</f>
        <v>0</v>
      </c>
      <c r="X47" s="17" t="str">
        <f>IFERROR(AND(OR(X1:AA46,$BK47)=TRUE,IF(SEARCH(X$1,$A47)&gt;0,TRUE,FALSE)),"")</f>
        <v/>
      </c>
      <c r="Y47" s="17" t="str">
        <f>IFERROR(AND(OR(Y1:AA46,$BK47)=TRUE,IF(SEARCH(Y$1,$A47)&gt;0,TRUE,FALSE)),"")</f>
        <v/>
      </c>
      <c r="Z47" s="17" t="b">
        <f>IFERROR(AND(OR(Z1:AA46,$BK47)=TRUE,IF(SEARCH(Z$1,$A47)&gt;0,TRUE,FALSE)),"")</f>
        <v>0</v>
      </c>
      <c r="AA47" s="17" t="str">
        <f>IFERROR(AND(OR(AA1:AA46,$BK47)=TRUE,IF(SEARCH(AA$1,$A47)&gt;0,TRUE,FALSE)),"")</f>
        <v/>
      </c>
      <c r="AB47" s="17">
        <f t="shared" si="5"/>
        <v>0</v>
      </c>
      <c r="AC47" s="17" t="str">
        <f>IFERROR(AND(OR(AC1:AE46,$BK47)=TRUE,IF(SEARCH(AC$1,$H47)&gt;0,TRUE,FALSE)),"")</f>
        <v/>
      </c>
      <c r="AD47" s="17" t="str">
        <f>IFERROR(AND(OR(AD1:AE46,$BK47)=TRUE,IF(SEARCH(AD$1,$H47)&gt;0,TRUE,FALSE)),"")</f>
        <v/>
      </c>
      <c r="AE47" s="17" t="str">
        <f>IFERROR(AND(OR(AE1:AE46,$BK47)=TRUE,IF(SEARCH(AE$1,$H47)&gt;0,TRUE,FALSE)),"")</f>
        <v/>
      </c>
      <c r="AF47" s="17" t="str">
        <f>IFERROR(AND(OR(AF1:AK46,$BK47)=TRUE,IF(SEARCH(AF$1,$H47)&gt;0,TRUE,FALSE)),"")</f>
        <v/>
      </c>
      <c r="AG47" s="17" t="str">
        <f>IFERROR(AND(OR(AG1:AK46,$BK47)=TRUE,IF(SEARCH(AG$1,$H47)&gt;0,TRUE,FALSE)),"")</f>
        <v/>
      </c>
      <c r="AH47" s="17" t="str">
        <f>IFERROR(AND(OR(AH1:AK46,$BK47)=TRUE,IF(SEARCH(AH$1,$H47)&gt;0,TRUE,FALSE)),"")</f>
        <v/>
      </c>
      <c r="AI47" s="17" t="str">
        <f>IFERROR(AND(OR(AI1:AK46,$BK47)=TRUE,IF(SEARCH(AI$1,$H47)&gt;0,TRUE,FALSE)),"")</f>
        <v/>
      </c>
      <c r="AJ47" s="17" t="str">
        <f>IFERROR(AND(OR(AJ1:AK46,$BK47)=TRUE,IF(SEARCH(AJ$1,$H47)&gt;0,TRUE,FALSE)),"")</f>
        <v/>
      </c>
      <c r="AK47" s="17" t="str">
        <f>IFERROR(AND(OR(AK1:AK46,$BK47)=TRUE,IF(SEARCH(AK$1,$H47)&gt;0,TRUE,FALSE)),"")</f>
        <v/>
      </c>
      <c r="AL47" s="17" t="str">
        <f>IFERROR(AND(OR(AL1:AM46,$BK47)=TRUE,IF(SEARCH(AL$1,$H47)&gt;0,TRUE,FALSE)),"")</f>
        <v/>
      </c>
      <c r="AM47" s="17" t="str">
        <f>IFERROR(AND(OR(AM1:AM46,$BK47)=TRUE,IF(SEARCH(AM$1,$H47)&gt;0,TRUE,FALSE)),"")</f>
        <v/>
      </c>
      <c r="AN47" s="17" t="str">
        <f>IFERROR(AND(OR(AN1:AS46,$BK47)=TRUE,IF(SEARCH(AN$1,$H47)&gt;0,TRUE,FALSE)),"")</f>
        <v/>
      </c>
      <c r="AO47" s="17" t="str">
        <f>IFERROR(AND(OR(AO1:AS46,$BK47)=TRUE,IF(SEARCH(AO$1,$H47)&gt;0,TRUE,FALSE)),"")</f>
        <v/>
      </c>
      <c r="AP47" s="17" t="str">
        <f>IFERROR(AND(OR(AP1:AS46,$BK47)=TRUE,IF(SEARCH(AP$1,$H47)&gt;0,TRUE,FALSE)),"")</f>
        <v/>
      </c>
      <c r="AQ47" s="17" t="str">
        <f>IFERROR(AND(OR(AQ1:AS46,$BK47)=TRUE,IF(SEARCH(AQ$1,$H47)&gt;0,TRUE,FALSE)),"")</f>
        <v/>
      </c>
      <c r="AR47" s="17" t="str">
        <f>IFERROR(AND(OR(AR1:AS46,$BK47)=TRUE,IF(SEARCH(AR$1,$H47)&gt;0,TRUE,FALSE)),"")</f>
        <v/>
      </c>
      <c r="AS47" s="17" t="str">
        <f>IFERROR(AND(OR(AS1:AS46,$BK47)=TRUE,IF(SEARCH(AS$1,$H47)&gt;0,TRUE,FALSE)),"")</f>
        <v/>
      </c>
      <c r="AT47" s="17" t="str">
        <f>IFERROR(AND(OR(AT1:AW46,$BK47)=TRUE,IF(SEARCH(AT$1,$H47)&gt;0,TRUE,FALSE)),"")</f>
        <v/>
      </c>
      <c r="AU47" s="17" t="str">
        <f>IFERROR(AND(OR(AU1:AW46,$BK47)=TRUE,IF(SEARCH(AU$1,$H47)&gt;0,TRUE,FALSE)),"")</f>
        <v/>
      </c>
      <c r="AV47" s="17" t="str">
        <f>IFERROR(AND(OR(AV1:AW46,$BK47)=TRUE,IF(SEARCH(AV$1,$H47)&gt;0,TRUE,FALSE)),"")</f>
        <v/>
      </c>
      <c r="AW47" s="17" t="str">
        <f>IFERROR(AND(OR(AW1:AW46,$BK47)=TRUE,IF(SEARCH(AW$1,$H47)&gt;0,TRUE,FALSE)),"")</f>
        <v/>
      </c>
      <c r="AX47" s="17" t="str">
        <f>IFERROR(AND(OR(AX1:AY46,$BK47)=TRUE,IF(SEARCH(AX$1,$H47)&gt;0,TRUE,FALSE)),"")</f>
        <v/>
      </c>
      <c r="AY47" s="17" t="str">
        <f>IFERROR(AND(OR(AY1:AY46,$BK47)=TRUE,IF(SEARCH(AY$1,$H47)&gt;0,TRUE,FALSE)),"")</f>
        <v/>
      </c>
      <c r="AZ47" s="17" t="str">
        <f>IFERROR(AND(OR(AZ1:BI46,$BK47)=TRUE,IF(SEARCH(AZ$1,$H47)&gt;0,TRUE,FALSE)),"")</f>
        <v/>
      </c>
      <c r="BA47" s="17" t="str">
        <f>IFERROR(AND(OR(BA1:BI46,$BK47)=TRUE,IF(SEARCH(BA$1,$H47)&gt;0,TRUE,FALSE)),"")</f>
        <v/>
      </c>
      <c r="BB47" s="17" t="str">
        <f>IFERROR(AND(OR(BB1:BI46,$BK47)=TRUE,IF(SEARCH(BB$1,$H47)&gt;0,TRUE,FALSE)),"")</f>
        <v/>
      </c>
      <c r="BC47" s="17" t="str">
        <f>IFERROR(AND(OR(BC1:BI46,$BK47)=TRUE,IF(SEARCH(BC$1,$H47)&gt;0,TRUE,FALSE)),"")</f>
        <v/>
      </c>
      <c r="BD47" s="17" t="str">
        <f>IFERROR(AND(OR(BD1:BI46,$BK47)=TRUE,IF(SEARCH(BD$1,$H47)&gt;0,TRUE,FALSE)),"")</f>
        <v/>
      </c>
      <c r="BE47" s="17" t="str">
        <f>IFERROR(AND(OR(BE1:BI46,$BK47)=TRUE,IF(SEARCH(BE$1,$H47)&gt;0,TRUE,FALSE)),"")</f>
        <v/>
      </c>
      <c r="BF47" s="17" t="str">
        <f>IFERROR(AND(OR(BF1:BI46,$BK47)=TRUE,IF(SEARCH(BF$1,$H47)&gt;0,TRUE,FALSE)),"")</f>
        <v/>
      </c>
      <c r="BG47" s="17" t="str">
        <f>IFERROR(AND(OR(BG1:BI46,$BK47)=TRUE,IF(SEARCH(BG$1,$H47)&gt;0,TRUE,FALSE)),"")</f>
        <v/>
      </c>
      <c r="BH47" s="17" t="str">
        <f>IFERROR(AND(OR(BH1:BI46,$BK47)=TRUE,IF(SEARCH(BH$1,$H47)&gt;0,TRUE,FALSE)),"")</f>
        <v/>
      </c>
      <c r="BI47" s="17" t="str">
        <f>IFERROR(AND(OR(BI1:BI46,$BK47)=TRUE,IF(SEARCH(BI$1,$H47)&gt;0,TRUE,FALSE)),"")</f>
        <v/>
      </c>
      <c r="BJ47" s="17" t="b">
        <f t="shared" si="6"/>
        <v>0</v>
      </c>
      <c r="BK47" s="17" t="b">
        <f t="shared" si="7"/>
        <v>0</v>
      </c>
      <c r="BL47" s="17" t="b">
        <f t="shared" si="8"/>
        <v>0</v>
      </c>
      <c r="BM47" s="17" t="b">
        <f>IF(G47&gt;'Overview (RESPONSES REQUIRED)'!$G$67,FALSE,TRUE)</f>
        <v>0</v>
      </c>
      <c r="BN47" s="17" t="b">
        <f t="shared" si="9"/>
        <v>0</v>
      </c>
      <c r="BO47" s="17" t="str">
        <f>IF(BO46="N", "N", IF(AND(BM47,BN47)=FALSE,"N",IF(BL47=TRUE,"Y",IF(I47=0,"E","N"))))</f>
        <v>N</v>
      </c>
    </row>
    <row r="48" spans="1:67" ht="15" x14ac:dyDescent="0.15">
      <c r="A48" s="17" t="s">
        <v>3034</v>
      </c>
      <c r="B48" s="17">
        <v>3</v>
      </c>
      <c r="C48" s="17" t="b">
        <f>IF(INDEX('Overview (RESPONSES REQUIRED)'!$D$67:$D$78, MATCH("n7", 'Overview (RESPONSES REQUIRED)'!$B$67:$B$78, 0)) = "Y", TRUE, FALSE)</f>
        <v>0</v>
      </c>
      <c r="D48" s="17" t="b">
        <f>IF(INDEX('Overview (RESPONSES REQUIRED)'!$D$67:$D$78, MATCH("n28", 'Overview (RESPONSES REQUIRED)'!$B$67:$B$78, 0)) = "Y", TRUE, FALSE)</f>
        <v>0</v>
      </c>
      <c r="E48" s="17" t="b">
        <f>IF(INDEX('Overview (RESPONSES REQUIRED)'!$D$67:$D$78, MATCH("n78", 'Overview (RESPONSES REQUIRED)'!$B$67:$B$78, 0)) = "Y", TRUE, FALSE)</f>
        <v>0</v>
      </c>
      <c r="F48" s="17" t="s">
        <v>6</v>
      </c>
      <c r="G48" s="17">
        <v>4</v>
      </c>
      <c r="H48" s="17" t="s">
        <v>3022</v>
      </c>
      <c r="I48" s="17" t="str">
        <f>IF('SA-FR1'!N51="Y", "Y", IF('SA-FR1'!N51="N", "N", 0))</f>
        <v>N</v>
      </c>
      <c r="J48" s="17" t="str">
        <f>IFERROR(AND(OR(J1:K47,$BK48)=TRUE,IF(SEARCH(J$1,$A48)&gt;0,TRUE,FALSE)),"")</f>
        <v/>
      </c>
      <c r="K48" s="17" t="str">
        <f>IFERROR(AND(OR(K1:K47,$BK48)=TRUE,IF(SEARCH(K$1,$A48)&gt;0,TRUE,FALSE)),"")</f>
        <v/>
      </c>
      <c r="L48" s="17" t="str">
        <f>IFERROR(AND(OR(L1:O47,$BK48)=TRUE,IF(SEARCH(L$1,$A48)&gt;0,TRUE,FALSE)),"")</f>
        <v/>
      </c>
      <c r="M48" s="17" t="str">
        <f>IFERROR(AND(OR(M1:O47,$BK48)=TRUE,IF(SEARCH(M$1,$A48)&gt;0,TRUE,FALSE)),"")</f>
        <v/>
      </c>
      <c r="N48" s="17" t="str">
        <f>IFERROR(AND(OR(N1:O47,$BK48)=TRUE,IF(SEARCH(N$1,$A48)&gt;0,TRUE,FALSE)),"")</f>
        <v/>
      </c>
      <c r="O48" s="17" t="str">
        <f>IFERROR(AND(OR(O1:O47,$BK48)=TRUE,IF(SEARCH(O$1,$A48)&gt;0,TRUE,FALSE)),"")</f>
        <v/>
      </c>
      <c r="P48" s="17" t="str">
        <f>IFERROR(AND(OR(P1:P47,$BK48)=TRUE,IF(SEARCH(P$1,$A48)&gt;0,TRUE,FALSE)),"")</f>
        <v/>
      </c>
      <c r="Q48" s="17" t="b">
        <f>IFERROR(AND(OR(Q1:T47,$BK48)=TRUE,IF(SEARCH(Q$1,$A48)&gt;0,TRUE,FALSE)),"")</f>
        <v>0</v>
      </c>
      <c r="R48" s="17" t="str">
        <f>IFERROR(AND(OR(R1:T47,$BK48)=TRUE,IF(SEARCH(R$1,$A48)&gt;0,TRUE,FALSE)),"")</f>
        <v/>
      </c>
      <c r="S48" s="17" t="str">
        <f>IFERROR(AND(OR(S1:T47,$BK48)=TRUE,IF(SEARCH(S$1,$A48)&gt;0,TRUE,FALSE)),"")</f>
        <v/>
      </c>
      <c r="T48" s="17" t="str">
        <f>IFERROR(AND(OR(T1:T47,$BK48)=TRUE,IF(SEARCH(T$1,$A48)&gt;0,TRUE,FALSE)),"")</f>
        <v/>
      </c>
      <c r="U48" s="17" t="str">
        <f>IFERROR(AND(OR(U1:V47,$BK48)=TRUE,IF(SEARCH(U$1,$A48)&gt;0,TRUE,FALSE)),"")</f>
        <v/>
      </c>
      <c r="V48" s="17" t="str">
        <f>IFERROR(AND(OR(V1:V47,$BK48)=TRUE,IF(SEARCH(V$1,$A48)&gt;0,TRUE,FALSE)),"")</f>
        <v/>
      </c>
      <c r="W48" s="17" t="b">
        <f>IFERROR(AND(OR(W1:W47,$BK48)=TRUE,IF(SEARCH(W$1,$A48)&gt;0,TRUE,FALSE)),"")</f>
        <v>0</v>
      </c>
      <c r="X48" s="17" t="str">
        <f>IFERROR(AND(OR(X1:AA47,$BK48)=TRUE,IF(SEARCH(X$1,$A48)&gt;0,TRUE,FALSE)),"")</f>
        <v/>
      </c>
      <c r="Y48" s="17" t="str">
        <f>IFERROR(AND(OR(Y1:AA47,$BK48)=TRUE,IF(SEARCH(Y$1,$A48)&gt;0,TRUE,FALSE)),"")</f>
        <v/>
      </c>
      <c r="Z48" s="17" t="b">
        <f>IFERROR(AND(OR(Z1:AA47,$BK48)=TRUE,IF(SEARCH(Z$1,$A48)&gt;0,TRUE,FALSE)),"")</f>
        <v>0</v>
      </c>
      <c r="AA48" s="17" t="str">
        <f>IFERROR(AND(OR(AA1:AA47,$BK48)=TRUE,IF(SEARCH(AA$1,$A48)&gt;0,TRUE,FALSE)),"")</f>
        <v/>
      </c>
      <c r="AB48" s="17">
        <f t="shared" si="5"/>
        <v>0</v>
      </c>
      <c r="AC48" s="17" t="str">
        <f>IFERROR(AND(OR(AC1:AE47,$BK48)=TRUE,IF(SEARCH(AC$1,$H48)&gt;0,TRUE,FALSE)),"")</f>
        <v/>
      </c>
      <c r="AD48" s="17" t="str">
        <f>IFERROR(AND(OR(AD1:AE47,$BK48)=TRUE,IF(SEARCH(AD$1,$H48)&gt;0,TRUE,FALSE)),"")</f>
        <v/>
      </c>
      <c r="AE48" s="17" t="str">
        <f>IFERROR(AND(OR(AE1:AE47,$BK48)=TRUE,IF(SEARCH(AE$1,$H48)&gt;0,TRUE,FALSE)),"")</f>
        <v/>
      </c>
      <c r="AF48" s="17" t="str">
        <f>IFERROR(AND(OR(AF1:AK47,$BK48)=TRUE,IF(SEARCH(AF$1,$H48)&gt;0,TRUE,FALSE)),"")</f>
        <v/>
      </c>
      <c r="AG48" s="17" t="str">
        <f>IFERROR(AND(OR(AG1:AK47,$BK48)=TRUE,IF(SEARCH(AG$1,$H48)&gt;0,TRUE,FALSE)),"")</f>
        <v/>
      </c>
      <c r="AH48" s="17" t="str">
        <f>IFERROR(AND(OR(AH1:AK47,$BK48)=TRUE,IF(SEARCH(AH$1,$H48)&gt;0,TRUE,FALSE)),"")</f>
        <v/>
      </c>
      <c r="AI48" s="17" t="str">
        <f>IFERROR(AND(OR(AI1:AK47,$BK48)=TRUE,IF(SEARCH(AI$1,$H48)&gt;0,TRUE,FALSE)),"")</f>
        <v/>
      </c>
      <c r="AJ48" s="17" t="str">
        <f>IFERROR(AND(OR(AJ1:AK47,$BK48)=TRUE,IF(SEARCH(AJ$1,$H48)&gt;0,TRUE,FALSE)),"")</f>
        <v/>
      </c>
      <c r="AK48" s="17" t="str">
        <f>IFERROR(AND(OR(AK1:AK47,$BK48)=TRUE,IF(SEARCH(AK$1,$H48)&gt;0,TRUE,FALSE)),"")</f>
        <v/>
      </c>
      <c r="AL48" s="17" t="str">
        <f>IFERROR(AND(OR(AL1:AM47,$BK48)=TRUE,IF(SEARCH(AL$1,$H48)&gt;0,TRUE,FALSE)),"")</f>
        <v/>
      </c>
      <c r="AM48" s="17" t="str">
        <f>IFERROR(AND(OR(AM1:AM47,$BK48)=TRUE,IF(SEARCH(AM$1,$H48)&gt;0,TRUE,FALSE)),"")</f>
        <v/>
      </c>
      <c r="AN48" s="17" t="str">
        <f>IFERROR(AND(OR(AN1:AS47,$BK48)=TRUE,IF(SEARCH(AN$1,$H48)&gt;0,TRUE,FALSE)),"")</f>
        <v/>
      </c>
      <c r="AO48" s="17" t="str">
        <f>IFERROR(AND(OR(AO1:AS47,$BK48)=TRUE,IF(SEARCH(AO$1,$H48)&gt;0,TRUE,FALSE)),"")</f>
        <v/>
      </c>
      <c r="AP48" s="17" t="str">
        <f>IFERROR(AND(OR(AP1:AS47,$BK48)=TRUE,IF(SEARCH(AP$1,$H48)&gt;0,TRUE,FALSE)),"")</f>
        <v/>
      </c>
      <c r="AQ48" s="17" t="str">
        <f>IFERROR(AND(OR(AQ1:AS47,$BK48)=TRUE,IF(SEARCH(AQ$1,$H48)&gt;0,TRUE,FALSE)),"")</f>
        <v/>
      </c>
      <c r="AR48" s="17" t="str">
        <f>IFERROR(AND(OR(AR1:AS47,$BK48)=TRUE,IF(SEARCH(AR$1,$H48)&gt;0,TRUE,FALSE)),"")</f>
        <v/>
      </c>
      <c r="AS48" s="17" t="str">
        <f>IFERROR(AND(OR(AS1:AS47,$BK48)=TRUE,IF(SEARCH(AS$1,$H48)&gt;0,TRUE,FALSE)),"")</f>
        <v/>
      </c>
      <c r="AT48" s="17" t="str">
        <f>IFERROR(AND(OR(AT1:AW47,$BK48)=TRUE,IF(SEARCH(AT$1,$H48)&gt;0,TRUE,FALSE)),"")</f>
        <v/>
      </c>
      <c r="AU48" s="17" t="str">
        <f>IFERROR(AND(OR(AU1:AW47,$BK48)=TRUE,IF(SEARCH(AU$1,$H48)&gt;0,TRUE,FALSE)),"")</f>
        <v/>
      </c>
      <c r="AV48" s="17" t="str">
        <f>IFERROR(AND(OR(AV1:AW47,$BK48)=TRUE,IF(SEARCH(AV$1,$H48)&gt;0,TRUE,FALSE)),"")</f>
        <v/>
      </c>
      <c r="AW48" s="17" t="str">
        <f>IFERROR(AND(OR(AW1:AW47,$BK48)=TRUE,IF(SEARCH(AW$1,$H48)&gt;0,TRUE,FALSE)),"")</f>
        <v/>
      </c>
      <c r="AX48" s="17" t="str">
        <f>IFERROR(AND(OR(AX1:AY47,$BK48)=TRUE,IF(SEARCH(AX$1,$H48)&gt;0,TRUE,FALSE)),"")</f>
        <v/>
      </c>
      <c r="AY48" s="17" t="str">
        <f>IFERROR(AND(OR(AY1:AY47,$BK48)=TRUE,IF(SEARCH(AY$1,$H48)&gt;0,TRUE,FALSE)),"")</f>
        <v/>
      </c>
      <c r="AZ48" s="17" t="str">
        <f>IFERROR(AND(OR(AZ1:BI47,$BK48)=TRUE,IF(SEARCH(AZ$1,$H48)&gt;0,TRUE,FALSE)),"")</f>
        <v/>
      </c>
      <c r="BA48" s="17" t="str">
        <f>IFERROR(AND(OR(BA1:BI47,$BK48)=TRUE,IF(SEARCH(BA$1,$H48)&gt;0,TRUE,FALSE)),"")</f>
        <v/>
      </c>
      <c r="BB48" s="17" t="str">
        <f>IFERROR(AND(OR(BB1:BI47,$BK48)=TRUE,IF(SEARCH(BB$1,$H48)&gt;0,TRUE,FALSE)),"")</f>
        <v/>
      </c>
      <c r="BC48" s="17" t="str">
        <f>IFERROR(AND(OR(BC1:BI47,$BK48)=TRUE,IF(SEARCH(BC$1,$H48)&gt;0,TRUE,FALSE)),"")</f>
        <v/>
      </c>
      <c r="BD48" s="17" t="str">
        <f>IFERROR(AND(OR(BD1:BI47,$BK48)=TRUE,IF(SEARCH(BD$1,$H48)&gt;0,TRUE,FALSE)),"")</f>
        <v/>
      </c>
      <c r="BE48" s="17" t="str">
        <f>IFERROR(AND(OR(BE1:BI47,$BK48)=TRUE,IF(SEARCH(BE$1,$H48)&gt;0,TRUE,FALSE)),"")</f>
        <v/>
      </c>
      <c r="BF48" s="17" t="str">
        <f>IFERROR(AND(OR(BF1:BI47,$BK48)=TRUE,IF(SEARCH(BF$1,$H48)&gt;0,TRUE,FALSE)),"")</f>
        <v/>
      </c>
      <c r="BG48" s="17" t="str">
        <f>IFERROR(AND(OR(BG1:BI47,$BK48)=TRUE,IF(SEARCH(BG$1,$H48)&gt;0,TRUE,FALSE)),"")</f>
        <v/>
      </c>
      <c r="BH48" s="17" t="str">
        <f>IFERROR(AND(OR(BH1:BI47,$BK48)=TRUE,IF(SEARCH(BH$1,$H48)&gt;0,TRUE,FALSE)),"")</f>
        <v/>
      </c>
      <c r="BI48" s="17" t="str">
        <f>IFERROR(AND(OR(BI1:BI47,$BK48)=TRUE,IF(SEARCH(BI$1,$H48)&gt;0,TRUE,FALSE)),"")</f>
        <v/>
      </c>
      <c r="BJ48" s="17" t="b">
        <f t="shared" si="6"/>
        <v>0</v>
      </c>
      <c r="BK48" s="17" t="b">
        <f t="shared" si="7"/>
        <v>0</v>
      </c>
      <c r="BL48" s="17" t="b">
        <f t="shared" si="8"/>
        <v>0</v>
      </c>
      <c r="BM48" s="17" t="b">
        <f>IF(G48&gt;'Overview (RESPONSES REQUIRED)'!$G$67,FALSE,TRUE)</f>
        <v>0</v>
      </c>
      <c r="BN48" s="17" t="b">
        <f t="shared" si="9"/>
        <v>0</v>
      </c>
      <c r="BO48" s="17" t="str">
        <f>IF(BO46="N", "N", IF(AND(BM48,BN48)=FALSE,"N",IF(BL48=TRUE,"Y",IF(I48=0,"E","N"))))</f>
        <v>N</v>
      </c>
    </row>
    <row r="49" spans="1:67" ht="15" x14ac:dyDescent="0.15">
      <c r="A49" s="17" t="s">
        <v>3034</v>
      </c>
      <c r="B49" s="17">
        <v>3</v>
      </c>
      <c r="C49" s="17" t="b">
        <f>IF(INDEX('Overview (RESPONSES REQUIRED)'!$D$67:$D$78, MATCH("n7", 'Overview (RESPONSES REQUIRED)'!$B$67:$B$78, 0)) = "Y", TRUE, FALSE)</f>
        <v>0</v>
      </c>
      <c r="D49" s="17" t="b">
        <f>IF(INDEX('Overview (RESPONSES REQUIRED)'!$D$67:$D$78, MATCH("n28", 'Overview (RESPONSES REQUIRED)'!$B$67:$B$78, 0)) = "Y", TRUE, FALSE)</f>
        <v>0</v>
      </c>
      <c r="E49" s="17" t="b">
        <f>IF(INDEX('Overview (RESPONSES REQUIRED)'!$D$67:$D$78, MATCH("n78", 'Overview (RESPONSES REQUIRED)'!$B$67:$B$78, 0)) = "Y", TRUE, FALSE)</f>
        <v>0</v>
      </c>
      <c r="F49" s="17" t="s">
        <v>6</v>
      </c>
      <c r="G49" s="17">
        <v>4</v>
      </c>
      <c r="H49" s="17" t="s">
        <v>3030</v>
      </c>
      <c r="I49" s="17" t="str">
        <f>IF('SA-FR1'!N52="Y", "Y", IF('SA-FR1'!N52="N", "N", 0))</f>
        <v>N</v>
      </c>
      <c r="J49" s="17" t="str">
        <f>IFERROR(AND(OR(J1:K48,$BK49)=TRUE,IF(SEARCH(J$1,$A49)&gt;0,TRUE,FALSE)),"")</f>
        <v/>
      </c>
      <c r="K49" s="17" t="str">
        <f>IFERROR(AND(OR(K1:K48,$BK49)=TRUE,IF(SEARCH(K$1,$A49)&gt;0,TRUE,FALSE)),"")</f>
        <v/>
      </c>
      <c r="L49" s="17" t="str">
        <f>IFERROR(AND(OR(L1:O48,$BK49)=TRUE,IF(SEARCH(L$1,$A49)&gt;0,TRUE,FALSE)),"")</f>
        <v/>
      </c>
      <c r="M49" s="17" t="str">
        <f>IFERROR(AND(OR(M1:O48,$BK49)=TRUE,IF(SEARCH(M$1,$A49)&gt;0,TRUE,FALSE)),"")</f>
        <v/>
      </c>
      <c r="N49" s="17" t="str">
        <f>IFERROR(AND(OR(N1:O48,$BK49)=TRUE,IF(SEARCH(N$1,$A49)&gt;0,TRUE,FALSE)),"")</f>
        <v/>
      </c>
      <c r="O49" s="17" t="str">
        <f>IFERROR(AND(OR(O1:O48,$BK49)=TRUE,IF(SEARCH(O$1,$A49)&gt;0,TRUE,FALSE)),"")</f>
        <v/>
      </c>
      <c r="P49" s="17" t="str">
        <f>IFERROR(AND(OR(P1:P48,$BK49)=TRUE,IF(SEARCH(P$1,$A49)&gt;0,TRUE,FALSE)),"")</f>
        <v/>
      </c>
      <c r="Q49" s="17" t="b">
        <f>IFERROR(AND(OR(Q1:T48,$BK49)=TRUE,IF(SEARCH(Q$1,$A49)&gt;0,TRUE,FALSE)),"")</f>
        <v>0</v>
      </c>
      <c r="R49" s="17" t="str">
        <f>IFERROR(AND(OR(R1:T48,$BK49)=TRUE,IF(SEARCH(R$1,$A49)&gt;0,TRUE,FALSE)),"")</f>
        <v/>
      </c>
      <c r="S49" s="17" t="str">
        <f>IFERROR(AND(OR(S1:T48,$BK49)=TRUE,IF(SEARCH(S$1,$A49)&gt;0,TRUE,FALSE)),"")</f>
        <v/>
      </c>
      <c r="T49" s="17" t="str">
        <f>IFERROR(AND(OR(T1:T48,$BK49)=TRUE,IF(SEARCH(T$1,$A49)&gt;0,TRUE,FALSE)),"")</f>
        <v/>
      </c>
      <c r="U49" s="17" t="str">
        <f>IFERROR(AND(OR(U1:V48,$BK49)=TRUE,IF(SEARCH(U$1,$A49)&gt;0,TRUE,FALSE)),"")</f>
        <v/>
      </c>
      <c r="V49" s="17" t="str">
        <f>IFERROR(AND(OR(V1:V48,$BK49)=TRUE,IF(SEARCH(V$1,$A49)&gt;0,TRUE,FALSE)),"")</f>
        <v/>
      </c>
      <c r="W49" s="17" t="b">
        <f>IFERROR(AND(OR(W1:W48,$BK49)=TRUE,IF(SEARCH(W$1,$A49)&gt;0,TRUE,FALSE)),"")</f>
        <v>0</v>
      </c>
      <c r="X49" s="17" t="str">
        <f>IFERROR(AND(OR(X1:AA48,$BK49)=TRUE,IF(SEARCH(X$1,$A49)&gt;0,TRUE,FALSE)),"")</f>
        <v/>
      </c>
      <c r="Y49" s="17" t="str">
        <f>IFERROR(AND(OR(Y1:AA48,$BK49)=TRUE,IF(SEARCH(Y$1,$A49)&gt;0,TRUE,FALSE)),"")</f>
        <v/>
      </c>
      <c r="Z49" s="17" t="b">
        <f>IFERROR(AND(OR(Z1:AA48,$BK49)=TRUE,IF(SEARCH(Z$1,$A49)&gt;0,TRUE,FALSE)),"")</f>
        <v>0</v>
      </c>
      <c r="AA49" s="17" t="str">
        <f>IFERROR(AND(OR(AA1:AA48,$BK49)=TRUE,IF(SEARCH(AA$1,$A49)&gt;0,TRUE,FALSE)),"")</f>
        <v/>
      </c>
      <c r="AB49" s="17">
        <f t="shared" si="5"/>
        <v>0</v>
      </c>
      <c r="AC49" s="17" t="str">
        <f>IFERROR(AND(OR(AC1:AE48,$BK49)=TRUE,IF(SEARCH(AC$1,$H49)&gt;0,TRUE,FALSE)),"")</f>
        <v/>
      </c>
      <c r="AD49" s="17" t="str">
        <f>IFERROR(AND(OR(AD1:AE48,$BK49)=TRUE,IF(SEARCH(AD$1,$H49)&gt;0,TRUE,FALSE)),"")</f>
        <v/>
      </c>
      <c r="AE49" s="17" t="str">
        <f>IFERROR(AND(OR(AE1:AE48,$BK49)=TRUE,IF(SEARCH(AE$1,$H49)&gt;0,TRUE,FALSE)),"")</f>
        <v/>
      </c>
      <c r="AF49" s="17" t="str">
        <f>IFERROR(AND(OR(AF1:AK48,$BK49)=TRUE,IF(SEARCH(AF$1,$H49)&gt;0,TRUE,FALSE)),"")</f>
        <v/>
      </c>
      <c r="AG49" s="17" t="str">
        <f>IFERROR(AND(OR(AG1:AK48,$BK49)=TRUE,IF(SEARCH(AG$1,$H49)&gt;0,TRUE,FALSE)),"")</f>
        <v/>
      </c>
      <c r="AH49" s="17" t="str">
        <f>IFERROR(AND(OR(AH1:AK48,$BK49)=TRUE,IF(SEARCH(AH$1,$H49)&gt;0,TRUE,FALSE)),"")</f>
        <v/>
      </c>
      <c r="AI49" s="17" t="str">
        <f>IFERROR(AND(OR(AI1:AK48,$BK49)=TRUE,IF(SEARCH(AI$1,$H49)&gt;0,TRUE,FALSE)),"")</f>
        <v/>
      </c>
      <c r="AJ49" s="17" t="str">
        <f>IFERROR(AND(OR(AJ1:AK48,$BK49)=TRUE,IF(SEARCH(AJ$1,$H49)&gt;0,TRUE,FALSE)),"")</f>
        <v/>
      </c>
      <c r="AK49" s="17" t="str">
        <f>IFERROR(AND(OR(AK1:AK48,$BK49)=TRUE,IF(SEARCH(AK$1,$H49)&gt;0,TRUE,FALSE)),"")</f>
        <v/>
      </c>
      <c r="AL49" s="17" t="str">
        <f>IFERROR(AND(OR(AL1:AM48,$BK49)=TRUE,IF(SEARCH(AL$1,$H49)&gt;0,TRUE,FALSE)),"")</f>
        <v/>
      </c>
      <c r="AM49" s="17" t="str">
        <f>IFERROR(AND(OR(AM1:AM48,$BK49)=TRUE,IF(SEARCH(AM$1,$H49)&gt;0,TRUE,FALSE)),"")</f>
        <v/>
      </c>
      <c r="AN49" s="17" t="str">
        <f>IFERROR(AND(OR(AN1:AS48,$BK49)=TRUE,IF(SEARCH(AN$1,$H49)&gt;0,TRUE,FALSE)),"")</f>
        <v/>
      </c>
      <c r="AO49" s="17" t="str">
        <f>IFERROR(AND(OR(AO1:AS48,$BK49)=TRUE,IF(SEARCH(AO$1,$H49)&gt;0,TRUE,FALSE)),"")</f>
        <v/>
      </c>
      <c r="AP49" s="17" t="str">
        <f>IFERROR(AND(OR(AP1:AS48,$BK49)=TRUE,IF(SEARCH(AP$1,$H49)&gt;0,TRUE,FALSE)),"")</f>
        <v/>
      </c>
      <c r="AQ49" s="17" t="str">
        <f>IFERROR(AND(OR(AQ1:AS48,$BK49)=TRUE,IF(SEARCH(AQ$1,$H49)&gt;0,TRUE,FALSE)),"")</f>
        <v/>
      </c>
      <c r="AR49" s="17" t="str">
        <f>IFERROR(AND(OR(AR1:AS48,$BK49)=TRUE,IF(SEARCH(AR$1,$H49)&gt;0,TRUE,FALSE)),"")</f>
        <v/>
      </c>
      <c r="AS49" s="17" t="str">
        <f>IFERROR(AND(OR(AS1:AS48,$BK49)=TRUE,IF(SEARCH(AS$1,$H49)&gt;0,TRUE,FALSE)),"")</f>
        <v/>
      </c>
      <c r="AT49" s="17" t="str">
        <f>IFERROR(AND(OR(AT1:AW48,$BK49)=TRUE,IF(SEARCH(AT$1,$H49)&gt;0,TRUE,FALSE)),"")</f>
        <v/>
      </c>
      <c r="AU49" s="17" t="str">
        <f>IFERROR(AND(OR(AU1:AW48,$BK49)=TRUE,IF(SEARCH(AU$1,$H49)&gt;0,TRUE,FALSE)),"")</f>
        <v/>
      </c>
      <c r="AV49" s="17" t="str">
        <f>IFERROR(AND(OR(AV1:AW48,$BK49)=TRUE,IF(SEARCH(AV$1,$H49)&gt;0,TRUE,FALSE)),"")</f>
        <v/>
      </c>
      <c r="AW49" s="17" t="str">
        <f>IFERROR(AND(OR(AW1:AW48,$BK49)=TRUE,IF(SEARCH(AW$1,$H49)&gt;0,TRUE,FALSE)),"")</f>
        <v/>
      </c>
      <c r="AX49" s="17" t="str">
        <f>IFERROR(AND(OR(AX1:AY48,$BK49)=TRUE,IF(SEARCH(AX$1,$H49)&gt;0,TRUE,FALSE)),"")</f>
        <v/>
      </c>
      <c r="AY49" s="17" t="str">
        <f>IFERROR(AND(OR(AY1:AY48,$BK49)=TRUE,IF(SEARCH(AY$1,$H49)&gt;0,TRUE,FALSE)),"")</f>
        <v/>
      </c>
      <c r="AZ49" s="17" t="str">
        <f>IFERROR(AND(OR(AZ1:BI48,$BK49)=TRUE,IF(SEARCH(AZ$1,$H49)&gt;0,TRUE,FALSE)),"")</f>
        <v/>
      </c>
      <c r="BA49" s="17" t="str">
        <f>IFERROR(AND(OR(BA1:BI48,$BK49)=TRUE,IF(SEARCH(BA$1,$H49)&gt;0,TRUE,FALSE)),"")</f>
        <v/>
      </c>
      <c r="BB49" s="17" t="str">
        <f>IFERROR(AND(OR(BB1:BI48,$BK49)=TRUE,IF(SEARCH(BB$1,$H49)&gt;0,TRUE,FALSE)),"")</f>
        <v/>
      </c>
      <c r="BC49" s="17" t="str">
        <f>IFERROR(AND(OR(BC1:BI48,$BK49)=TRUE,IF(SEARCH(BC$1,$H49)&gt;0,TRUE,FALSE)),"")</f>
        <v/>
      </c>
      <c r="BD49" s="17" t="str">
        <f>IFERROR(AND(OR(BD1:BI48,$BK49)=TRUE,IF(SEARCH(BD$1,$H49)&gt;0,TRUE,FALSE)),"")</f>
        <v/>
      </c>
      <c r="BE49" s="17" t="str">
        <f>IFERROR(AND(OR(BE1:BI48,$BK49)=TRUE,IF(SEARCH(BE$1,$H49)&gt;0,TRUE,FALSE)),"")</f>
        <v/>
      </c>
      <c r="BF49" s="17" t="str">
        <f>IFERROR(AND(OR(BF1:BI48,$BK49)=TRUE,IF(SEARCH(BF$1,$H49)&gt;0,TRUE,FALSE)),"")</f>
        <v/>
      </c>
      <c r="BG49" s="17" t="str">
        <f>IFERROR(AND(OR(BG1:BI48,$BK49)=TRUE,IF(SEARCH(BG$1,$H49)&gt;0,TRUE,FALSE)),"")</f>
        <v/>
      </c>
      <c r="BH49" s="17" t="str">
        <f>IFERROR(AND(OR(BH1:BI48,$BK49)=TRUE,IF(SEARCH(BH$1,$H49)&gt;0,TRUE,FALSE)),"")</f>
        <v/>
      </c>
      <c r="BI49" s="17" t="str">
        <f>IFERROR(AND(OR(BI1:BI48,$BK49)=TRUE,IF(SEARCH(BI$1,$H49)&gt;0,TRUE,FALSE)),"")</f>
        <v/>
      </c>
      <c r="BJ49" s="17" t="b">
        <f t="shared" si="6"/>
        <v>0</v>
      </c>
      <c r="BK49" s="17" t="b">
        <f t="shared" si="7"/>
        <v>0</v>
      </c>
      <c r="BL49" s="17" t="b">
        <f t="shared" si="8"/>
        <v>0</v>
      </c>
      <c r="BM49" s="17" t="b">
        <f>IF(G49&gt;'Overview (RESPONSES REQUIRED)'!$G$67,FALSE,TRUE)</f>
        <v>0</v>
      </c>
      <c r="BN49" s="17" t="b">
        <f t="shared" si="9"/>
        <v>0</v>
      </c>
      <c r="BO49" s="17" t="str">
        <f>IF(BO46="N", "N", IF(AND(BM49,BN49)=FALSE,"N",IF(BL49=TRUE,"Y",IF(I49=0,"E","N"))))</f>
        <v>N</v>
      </c>
    </row>
    <row r="50" spans="1:67" ht="27" x14ac:dyDescent="0.15">
      <c r="A50" s="17" t="s">
        <v>3034</v>
      </c>
      <c r="B50" s="17">
        <v>3</v>
      </c>
      <c r="C50" s="17" t="b">
        <f>IF(INDEX('Overview (RESPONSES REQUIRED)'!$D$67:$D$78, MATCH("n7", 'Overview (RESPONSES REQUIRED)'!$B$67:$B$78, 0)) = "Y", TRUE, FALSE)</f>
        <v>0</v>
      </c>
      <c r="D50" s="17" t="b">
        <f>IF(INDEX('Overview (RESPONSES REQUIRED)'!$D$67:$D$78, MATCH("n28", 'Overview (RESPONSES REQUIRED)'!$B$67:$B$78, 0)) = "Y", TRUE, FALSE)</f>
        <v>0</v>
      </c>
      <c r="E50" s="17" t="b">
        <f>IF(INDEX('Overview (RESPONSES REQUIRED)'!$D$67:$D$78, MATCH("n78", 'Overview (RESPONSES REQUIRED)'!$B$67:$B$78, 0)) = "Y", TRUE, FALSE)</f>
        <v>0</v>
      </c>
      <c r="F50" s="17" t="s">
        <v>6</v>
      </c>
      <c r="G50" s="17">
        <v>4</v>
      </c>
      <c r="H50" s="17" t="s">
        <v>3023</v>
      </c>
      <c r="I50" s="17" t="str">
        <f>IF('SA-FR1'!N53="Y", "Y", IF('SA-FR1'!N53="N", "N", 0))</f>
        <v>N</v>
      </c>
      <c r="J50" s="17" t="str">
        <f>IFERROR(AND(OR(J1:K49,$BK50)=TRUE,IF(SEARCH(J$1,$A50)&gt;0,TRUE,FALSE)),"")</f>
        <v/>
      </c>
      <c r="K50" s="17" t="str">
        <f>IFERROR(AND(OR(K1:K49,$BK50)=TRUE,IF(SEARCH(K$1,$A50)&gt;0,TRUE,FALSE)),"")</f>
        <v/>
      </c>
      <c r="L50" s="17" t="str">
        <f>IFERROR(AND(OR(L1:O49,$BK50)=TRUE,IF(SEARCH(L$1,$A50)&gt;0,TRUE,FALSE)),"")</f>
        <v/>
      </c>
      <c r="M50" s="17" t="str">
        <f>IFERROR(AND(OR(M1:O49,$BK50)=TRUE,IF(SEARCH(M$1,$A50)&gt;0,TRUE,FALSE)),"")</f>
        <v/>
      </c>
      <c r="N50" s="17" t="str">
        <f>IFERROR(AND(OR(N1:O49,$BK50)=TRUE,IF(SEARCH(N$1,$A50)&gt;0,TRUE,FALSE)),"")</f>
        <v/>
      </c>
      <c r="O50" s="17" t="str">
        <f>IFERROR(AND(OR(O1:O49,$BK50)=TRUE,IF(SEARCH(O$1,$A50)&gt;0,TRUE,FALSE)),"")</f>
        <v/>
      </c>
      <c r="P50" s="17" t="str">
        <f>IFERROR(AND(OR(P1:P49,$BK50)=TRUE,IF(SEARCH(P$1,$A50)&gt;0,TRUE,FALSE)),"")</f>
        <v/>
      </c>
      <c r="Q50" s="17" t="b">
        <f>IFERROR(AND(OR(Q1:T49,$BK50)=TRUE,IF(SEARCH(Q$1,$A50)&gt;0,TRUE,FALSE)),"")</f>
        <v>0</v>
      </c>
      <c r="R50" s="17" t="str">
        <f>IFERROR(AND(OR(R1:T49,$BK50)=TRUE,IF(SEARCH(R$1,$A50)&gt;0,TRUE,FALSE)),"")</f>
        <v/>
      </c>
      <c r="S50" s="17" t="str">
        <f>IFERROR(AND(OR(S1:T49,$BK50)=TRUE,IF(SEARCH(S$1,$A50)&gt;0,TRUE,FALSE)),"")</f>
        <v/>
      </c>
      <c r="T50" s="17" t="str">
        <f>IFERROR(AND(OR(T1:T49,$BK50)=TRUE,IF(SEARCH(T$1,$A50)&gt;0,TRUE,FALSE)),"")</f>
        <v/>
      </c>
      <c r="U50" s="17" t="str">
        <f>IFERROR(AND(OR(U1:V49,$BK50)=TRUE,IF(SEARCH(U$1,$A50)&gt;0,TRUE,FALSE)),"")</f>
        <v/>
      </c>
      <c r="V50" s="17" t="str">
        <f>IFERROR(AND(OR(V1:V49,$BK50)=TRUE,IF(SEARCH(V$1,$A50)&gt;0,TRUE,FALSE)),"")</f>
        <v/>
      </c>
      <c r="W50" s="17" t="b">
        <f>IFERROR(AND(OR(W1:W49,$BK50)=TRUE,IF(SEARCH(W$1,$A50)&gt;0,TRUE,FALSE)),"")</f>
        <v>0</v>
      </c>
      <c r="X50" s="17" t="str">
        <f>IFERROR(AND(OR(X1:AA49,$BK50)=TRUE,IF(SEARCH(X$1,$A50)&gt;0,TRUE,FALSE)),"")</f>
        <v/>
      </c>
      <c r="Y50" s="17" t="str">
        <f>IFERROR(AND(OR(Y1:AA49,$BK50)=TRUE,IF(SEARCH(Y$1,$A50)&gt;0,TRUE,FALSE)),"")</f>
        <v/>
      </c>
      <c r="Z50" s="17" t="b">
        <f>IFERROR(AND(OR(Z1:AA49,$BK50)=TRUE,IF(SEARCH(Z$1,$A50)&gt;0,TRUE,FALSE)),"")</f>
        <v>0</v>
      </c>
      <c r="AA50" s="17" t="str">
        <f>IFERROR(AND(OR(AA1:AA49,$BK50)=TRUE,IF(SEARCH(AA$1,$A50)&gt;0,TRUE,FALSE)),"")</f>
        <v/>
      </c>
      <c r="AB50" s="17">
        <f t="shared" si="5"/>
        <v>0</v>
      </c>
      <c r="AC50" s="17" t="str">
        <f>IFERROR(AND(OR(AC1:AE49,$BK50)=TRUE,IF(SEARCH(AC$1,$H50)&gt;0,TRUE,FALSE)),"")</f>
        <v/>
      </c>
      <c r="AD50" s="17" t="str">
        <f>IFERROR(AND(OR(AD1:AE49,$BK50)=TRUE,IF(SEARCH(AD$1,$H50)&gt;0,TRUE,FALSE)),"")</f>
        <v/>
      </c>
      <c r="AE50" s="17" t="str">
        <f>IFERROR(AND(OR(AE1:AE49,$BK50)=TRUE,IF(SEARCH(AE$1,$H50)&gt;0,TRUE,FALSE)),"")</f>
        <v/>
      </c>
      <c r="AF50" s="17" t="str">
        <f>IFERROR(AND(OR(AF1:AK49,$BK50)=TRUE,IF(SEARCH(AF$1,$H50)&gt;0,TRUE,FALSE)),"")</f>
        <v/>
      </c>
      <c r="AG50" s="17" t="str">
        <f>IFERROR(AND(OR(AG1:AK49,$BK50)=TRUE,IF(SEARCH(AG$1,$H50)&gt;0,TRUE,FALSE)),"")</f>
        <v/>
      </c>
      <c r="AH50" s="17" t="str">
        <f>IFERROR(AND(OR(AH1:AK49,$BK50)=TRUE,IF(SEARCH(AH$1,$H50)&gt;0,TRUE,FALSE)),"")</f>
        <v/>
      </c>
      <c r="AI50" s="17" t="str">
        <f>IFERROR(AND(OR(AI1:AK49,$BK50)=TRUE,IF(SEARCH(AI$1,$H50)&gt;0,TRUE,FALSE)),"")</f>
        <v/>
      </c>
      <c r="AJ50" s="17" t="str">
        <f>IFERROR(AND(OR(AJ1:AK49,$BK50)=TRUE,IF(SEARCH(AJ$1,$H50)&gt;0,TRUE,FALSE)),"")</f>
        <v/>
      </c>
      <c r="AK50" s="17" t="str">
        <f>IFERROR(AND(OR(AK1:AK49,$BK50)=TRUE,IF(SEARCH(AK$1,$H50)&gt;0,TRUE,FALSE)),"")</f>
        <v/>
      </c>
      <c r="AL50" s="17" t="str">
        <f>IFERROR(AND(OR(AL1:AM49,$BK50)=TRUE,IF(SEARCH(AL$1,$H50)&gt;0,TRUE,FALSE)),"")</f>
        <v/>
      </c>
      <c r="AM50" s="17" t="str">
        <f>IFERROR(AND(OR(AM1:AM49,$BK50)=TRUE,IF(SEARCH(AM$1,$H50)&gt;0,TRUE,FALSE)),"")</f>
        <v/>
      </c>
      <c r="AN50" s="17" t="str">
        <f>IFERROR(AND(OR(AN1:AS49,$BK50)=TRUE,IF(SEARCH(AN$1,$H50)&gt;0,TRUE,FALSE)),"")</f>
        <v/>
      </c>
      <c r="AO50" s="17" t="str">
        <f>IFERROR(AND(OR(AO1:AS49,$BK50)=TRUE,IF(SEARCH(AO$1,$H50)&gt;0,TRUE,FALSE)),"")</f>
        <v/>
      </c>
      <c r="AP50" s="17" t="str">
        <f>IFERROR(AND(OR(AP1:AS49,$BK50)=TRUE,IF(SEARCH(AP$1,$H50)&gt;0,TRUE,FALSE)),"")</f>
        <v/>
      </c>
      <c r="AQ50" s="17" t="str">
        <f>IFERROR(AND(OR(AQ1:AS49,$BK50)=TRUE,IF(SEARCH(AQ$1,$H50)&gt;0,TRUE,FALSE)),"")</f>
        <v/>
      </c>
      <c r="AR50" s="17" t="str">
        <f>IFERROR(AND(OR(AR1:AS49,$BK50)=TRUE,IF(SEARCH(AR$1,$H50)&gt;0,TRUE,FALSE)),"")</f>
        <v/>
      </c>
      <c r="AS50" s="17" t="str">
        <f>IFERROR(AND(OR(AS1:AS49,$BK50)=TRUE,IF(SEARCH(AS$1,$H50)&gt;0,TRUE,FALSE)),"")</f>
        <v/>
      </c>
      <c r="AT50" s="17" t="str">
        <f>IFERROR(AND(OR(AT1:AW49,$BK50)=TRUE,IF(SEARCH(AT$1,$H50)&gt;0,TRUE,FALSE)),"")</f>
        <v/>
      </c>
      <c r="AU50" s="17" t="str">
        <f>IFERROR(AND(OR(AU1:AW49,$BK50)=TRUE,IF(SEARCH(AU$1,$H50)&gt;0,TRUE,FALSE)),"")</f>
        <v/>
      </c>
      <c r="AV50" s="17" t="str">
        <f>IFERROR(AND(OR(AV1:AW49,$BK50)=TRUE,IF(SEARCH(AV$1,$H50)&gt;0,TRUE,FALSE)),"")</f>
        <v/>
      </c>
      <c r="AW50" s="17" t="str">
        <f>IFERROR(AND(OR(AW1:AW49,$BK50)=TRUE,IF(SEARCH(AW$1,$H50)&gt;0,TRUE,FALSE)),"")</f>
        <v/>
      </c>
      <c r="AX50" s="17" t="str">
        <f>IFERROR(AND(OR(AX1:AY49,$BK50)=TRUE,IF(SEARCH(AX$1,$H50)&gt;0,TRUE,FALSE)),"")</f>
        <v/>
      </c>
      <c r="AY50" s="17" t="str">
        <f>IFERROR(AND(OR(AY1:AY49,$BK50)=TRUE,IF(SEARCH(AY$1,$H50)&gt;0,TRUE,FALSE)),"")</f>
        <v/>
      </c>
      <c r="AZ50" s="17" t="str">
        <f>IFERROR(AND(OR(AZ1:BI49,$BK50)=TRUE,IF(SEARCH(AZ$1,$H50)&gt;0,TRUE,FALSE)),"")</f>
        <v/>
      </c>
      <c r="BA50" s="17" t="str">
        <f>IFERROR(AND(OR(BA1:BI49,$BK50)=TRUE,IF(SEARCH(BA$1,$H50)&gt;0,TRUE,FALSE)),"")</f>
        <v/>
      </c>
      <c r="BB50" s="17" t="str">
        <f>IFERROR(AND(OR(BB1:BI49,$BK50)=TRUE,IF(SEARCH(BB$1,$H50)&gt;0,TRUE,FALSE)),"")</f>
        <v/>
      </c>
      <c r="BC50" s="17" t="str">
        <f>IFERROR(AND(OR(BC1:BI49,$BK50)=TRUE,IF(SEARCH(BC$1,$H50)&gt;0,TRUE,FALSE)),"")</f>
        <v/>
      </c>
      <c r="BD50" s="17" t="str">
        <f>IFERROR(AND(OR(BD1:BI49,$BK50)=TRUE,IF(SEARCH(BD$1,$H50)&gt;0,TRUE,FALSE)),"")</f>
        <v/>
      </c>
      <c r="BE50" s="17" t="str">
        <f>IFERROR(AND(OR(BE1:BI49,$BK50)=TRUE,IF(SEARCH(BE$1,$H50)&gt;0,TRUE,FALSE)),"")</f>
        <v/>
      </c>
      <c r="BF50" s="17" t="str">
        <f>IFERROR(AND(OR(BF1:BI49,$BK50)=TRUE,IF(SEARCH(BF$1,$H50)&gt;0,TRUE,FALSE)),"")</f>
        <v/>
      </c>
      <c r="BG50" s="17" t="str">
        <f>IFERROR(AND(OR(BG1:BI49,$BK50)=TRUE,IF(SEARCH(BG$1,$H50)&gt;0,TRUE,FALSE)),"")</f>
        <v/>
      </c>
      <c r="BH50" s="17" t="str">
        <f>IFERROR(AND(OR(BH1:BI49,$BK50)=TRUE,IF(SEARCH(BH$1,$H50)&gt;0,TRUE,FALSE)),"")</f>
        <v/>
      </c>
      <c r="BI50" s="17" t="str">
        <f>IFERROR(AND(OR(BI1:BI49,$BK50)=TRUE,IF(SEARCH(BI$1,$H50)&gt;0,TRUE,FALSE)),"")</f>
        <v/>
      </c>
      <c r="BJ50" s="17" t="b">
        <f t="shared" si="6"/>
        <v>0</v>
      </c>
      <c r="BK50" s="17" t="b">
        <f t="shared" si="7"/>
        <v>0</v>
      </c>
      <c r="BL50" s="17" t="b">
        <f t="shared" si="8"/>
        <v>0</v>
      </c>
      <c r="BM50" s="17" t="b">
        <f>IF(G50&gt;'Overview (RESPONSES REQUIRED)'!$G$67,FALSE,TRUE)</f>
        <v>0</v>
      </c>
      <c r="BN50" s="17" t="b">
        <f t="shared" si="9"/>
        <v>0</v>
      </c>
      <c r="BO50" s="17" t="str">
        <f>IF(BO46="N", "N", IF(AND(BM50,BN50)=FALSE,"N",IF(BL50=TRUE,"Y",IF(I50=0,"E","N"))))</f>
        <v>N</v>
      </c>
    </row>
    <row r="51" spans="1:67" ht="15" x14ac:dyDescent="0.15">
      <c r="A51" s="17" t="s">
        <v>3035</v>
      </c>
      <c r="B51" s="17">
        <v>3</v>
      </c>
      <c r="C51" s="17" t="b">
        <f>IF(INDEX('Overview (RESPONSES REQUIRED)'!$D$67:$D$78, MATCH("n7", 'Overview (RESPONSES REQUIRED)'!$B$67:$B$78, 0)) = "Y", TRUE, FALSE)</f>
        <v>0</v>
      </c>
      <c r="D51" s="17" t="b">
        <f>IF(INDEX('Overview (RESPONSES REQUIRED)'!$D$67:$D$78, MATCH("n28", 'Overview (RESPONSES REQUIRED)'!$B$67:$B$78, 0)) = "Y", TRUE, FALSE)</f>
        <v>0</v>
      </c>
      <c r="E51" s="17" t="b">
        <f>IF(INDEX('Overview (RESPONSES REQUIRED)'!$D$67:$D$78, MATCH("N78", 'Overview (RESPONSES REQUIRED)'!$B$67:$B$78, 0)) = "Y", TRUE, FALSE)</f>
        <v>0</v>
      </c>
      <c r="F51" s="17" t="s">
        <v>6</v>
      </c>
      <c r="G51" s="17">
        <v>4</v>
      </c>
      <c r="H51" s="17" t="s">
        <v>3015</v>
      </c>
      <c r="I51" s="17" t="str">
        <f>IF('SA-FR1'!N54="Y", "Y", IF('SA-FR1'!N54="N", "N", 0))</f>
        <v>N</v>
      </c>
      <c r="J51" s="17" t="str">
        <f>IFERROR(AND(OR(J1:K50,$BK51)=TRUE,IF(SEARCH(J$1,$A51)&gt;0,TRUE,FALSE)),"")</f>
        <v/>
      </c>
      <c r="K51" s="17" t="str">
        <f>IFERROR(AND(OR(K1:K50,$BK51)=TRUE,IF(SEARCH(K$1,$A51)&gt;0,TRUE,FALSE)),"")</f>
        <v/>
      </c>
      <c r="L51" s="17" t="str">
        <f>IFERROR(AND(OR(L1:O50,$BK51)=TRUE,IF(SEARCH(L$1,$A51)&gt;0,TRUE,FALSE)),"")</f>
        <v/>
      </c>
      <c r="M51" s="17" t="str">
        <f>IFERROR(AND(OR(M1:O50,$BK51)=TRUE,IF(SEARCH(M$1,$A51)&gt;0,TRUE,FALSE)),"")</f>
        <v/>
      </c>
      <c r="N51" s="17" t="str">
        <f>IFERROR(AND(OR(N1:O50,$BK51)=TRUE,IF(SEARCH(N$1,$A51)&gt;0,TRUE,FALSE)),"")</f>
        <v/>
      </c>
      <c r="O51" s="17" t="str">
        <f>IFERROR(AND(OR(O1:O50,$BK51)=TRUE,IF(SEARCH(O$1,$A51)&gt;0,TRUE,FALSE)),"")</f>
        <v/>
      </c>
      <c r="P51" s="17" t="str">
        <f>IFERROR(AND(OR(P1:P50,$BK51)=TRUE,IF(SEARCH(P$1,$A51)&gt;0,TRUE,FALSE)),"")</f>
        <v/>
      </c>
      <c r="Q51" s="17" t="str">
        <f>IFERROR(AND(OR(Q1:T50,$BK51)=TRUE,IF(SEARCH(Q$1,$A51)&gt;0,TRUE,FALSE)),"")</f>
        <v/>
      </c>
      <c r="R51" s="17" t="str">
        <f>IFERROR(AND(OR(R1:T50,$BK51)=TRUE,IF(SEARCH(R$1,$A51)&gt;0,TRUE,FALSE)),"")</f>
        <v/>
      </c>
      <c r="S51" s="17" t="b">
        <f>IFERROR(AND(OR(S1:T50,$BK51)=TRUE,IF(SEARCH(S$1,$A51)&gt;0,TRUE,FALSE)),"")</f>
        <v>0</v>
      </c>
      <c r="T51" s="17" t="str">
        <f>IFERROR(AND(OR(T1:T50,$BK51)=TRUE,IF(SEARCH(T$1,$A51)&gt;0,TRUE,FALSE)),"")</f>
        <v/>
      </c>
      <c r="U51" s="17" t="str">
        <f>IFERROR(AND(OR(U1:V50,$BK51)=TRUE,IF(SEARCH(U$1,$A51)&gt;0,TRUE,FALSE)),"")</f>
        <v/>
      </c>
      <c r="V51" s="17" t="str">
        <f>IFERROR(AND(OR(V1:V50,$BK51)=TRUE,IF(SEARCH(V$1,$A51)&gt;0,TRUE,FALSE)),"")</f>
        <v/>
      </c>
      <c r="W51" s="17" t="b">
        <f>IFERROR(AND(OR(W1:W50,$BK51)=TRUE,IF(SEARCH(W$1,$A51)&gt;0,TRUE,FALSE)),"")</f>
        <v>0</v>
      </c>
      <c r="X51" s="17" t="b">
        <f>IFERROR(AND(OR(X1:AA50,$BK51)=TRUE,IF(SEARCH(X$1,$A51)&gt;0,TRUE,FALSE)),"")</f>
        <v>0</v>
      </c>
      <c r="Y51" s="17" t="str">
        <f>IFERROR(AND(OR(Y1:AA50,$BK51)=TRUE,IF(SEARCH(Y$1,$A51)&gt;0,TRUE,FALSE)),"")</f>
        <v/>
      </c>
      <c r="Z51" s="17" t="str">
        <f>IFERROR(AND(OR(Z1:AA50,$BK51)=TRUE,IF(SEARCH(Z$1,$A51)&gt;0,TRUE,FALSE)),"")</f>
        <v/>
      </c>
      <c r="AA51" s="17" t="str">
        <f>IFERROR(AND(OR(AA1:AA50,$BK51)=TRUE,IF(SEARCH(AA$1,$A51)&gt;0,TRUE,FALSE)),"")</f>
        <v/>
      </c>
      <c r="AB51" s="17">
        <f t="shared" si="5"/>
        <v>0</v>
      </c>
      <c r="AC51" s="17" t="str">
        <f>IFERROR(AND(OR(AC1:AE50,$BK51)=TRUE,IF(SEARCH(AC$1,$H51)&gt;0,TRUE,FALSE)),"")</f>
        <v/>
      </c>
      <c r="AD51" s="17" t="str">
        <f>IFERROR(AND(OR(AD1:AE50,$BK51)=TRUE,IF(SEARCH(AD$1,$H51)&gt;0,TRUE,FALSE)),"")</f>
        <v/>
      </c>
      <c r="AE51" s="17" t="str">
        <f>IFERROR(AND(OR(AE1:AE50,$BK51)=TRUE,IF(SEARCH(AE$1,$H51)&gt;0,TRUE,FALSE)),"")</f>
        <v/>
      </c>
      <c r="AF51" s="17" t="str">
        <f>IFERROR(AND(OR(AF1:AK50,$BK51)=TRUE,IF(SEARCH(AF$1,$H51)&gt;0,TRUE,FALSE)),"")</f>
        <v/>
      </c>
      <c r="AG51" s="17" t="str">
        <f>IFERROR(AND(OR(AG1:AK50,$BK51)=TRUE,IF(SEARCH(AG$1,$H51)&gt;0,TRUE,FALSE)),"")</f>
        <v/>
      </c>
      <c r="AH51" s="17" t="str">
        <f>IFERROR(AND(OR(AH1:AK50,$BK51)=TRUE,IF(SEARCH(AH$1,$H51)&gt;0,TRUE,FALSE)),"")</f>
        <v/>
      </c>
      <c r="AI51" s="17" t="str">
        <f>IFERROR(AND(OR(AI1:AK50,$BK51)=TRUE,IF(SEARCH(AI$1,$H51)&gt;0,TRUE,FALSE)),"")</f>
        <v/>
      </c>
      <c r="AJ51" s="17" t="str">
        <f>IFERROR(AND(OR(AJ1:AK50,$BK51)=TRUE,IF(SEARCH(AJ$1,$H51)&gt;0,TRUE,FALSE)),"")</f>
        <v/>
      </c>
      <c r="AK51" s="17" t="str">
        <f>IFERROR(AND(OR(AK1:AK50,$BK51)=TRUE,IF(SEARCH(AK$1,$H51)&gt;0,TRUE,FALSE)),"")</f>
        <v/>
      </c>
      <c r="AL51" s="17" t="str">
        <f>IFERROR(AND(OR(AL1:AM50,$BK51)=TRUE,IF(SEARCH(AL$1,$H51)&gt;0,TRUE,FALSE)),"")</f>
        <v/>
      </c>
      <c r="AM51" s="17" t="str">
        <f>IFERROR(AND(OR(AM1:AM50,$BK51)=TRUE,IF(SEARCH(AM$1,$H51)&gt;0,TRUE,FALSE)),"")</f>
        <v/>
      </c>
      <c r="AN51" s="17" t="str">
        <f>IFERROR(AND(OR(AN1:AS50,$BK51)=TRUE,IF(SEARCH(AN$1,$H51)&gt;0,TRUE,FALSE)),"")</f>
        <v/>
      </c>
      <c r="AO51" s="17" t="str">
        <f>IFERROR(AND(OR(AO1:AS50,$BK51)=TRUE,IF(SEARCH(AO$1,$H51)&gt;0,TRUE,FALSE)),"")</f>
        <v/>
      </c>
      <c r="AP51" s="17" t="str">
        <f>IFERROR(AND(OR(AP1:AS50,$BK51)=TRUE,IF(SEARCH(AP$1,$H51)&gt;0,TRUE,FALSE)),"")</f>
        <v/>
      </c>
      <c r="AQ51" s="17" t="str">
        <f>IFERROR(AND(OR(AQ1:AS50,$BK51)=TRUE,IF(SEARCH(AQ$1,$H51)&gt;0,TRUE,FALSE)),"")</f>
        <v/>
      </c>
      <c r="AR51" s="17" t="str">
        <f>IFERROR(AND(OR(AR1:AS50,$BK51)=TRUE,IF(SEARCH(AR$1,$H51)&gt;0,TRUE,FALSE)),"")</f>
        <v/>
      </c>
      <c r="AS51" s="17" t="str">
        <f>IFERROR(AND(OR(AS1:AS50,$BK51)=TRUE,IF(SEARCH(AS$1,$H51)&gt;0,TRUE,FALSE)),"")</f>
        <v/>
      </c>
      <c r="AT51" s="17" t="str">
        <f>IFERROR(AND(OR(AT1:AW50,$BK51)=TRUE,IF(SEARCH(AT$1,$H51)&gt;0,TRUE,FALSE)),"")</f>
        <v/>
      </c>
      <c r="AU51" s="17" t="str">
        <f>IFERROR(AND(OR(AU1:AW50,$BK51)=TRUE,IF(SEARCH(AU$1,$H51)&gt;0,TRUE,FALSE)),"")</f>
        <v/>
      </c>
      <c r="AV51" s="17" t="str">
        <f>IFERROR(AND(OR(AV1:AW50,$BK51)=TRUE,IF(SEARCH(AV$1,$H51)&gt;0,TRUE,FALSE)),"")</f>
        <v/>
      </c>
      <c r="AW51" s="17" t="str">
        <f>IFERROR(AND(OR(AW1:AW50,$BK51)=TRUE,IF(SEARCH(AW$1,$H51)&gt;0,TRUE,FALSE)),"")</f>
        <v/>
      </c>
      <c r="AX51" s="17" t="str">
        <f>IFERROR(AND(OR(AX1:AY50,$BK51)=TRUE,IF(SEARCH(AX$1,$H51)&gt;0,TRUE,FALSE)),"")</f>
        <v/>
      </c>
      <c r="AY51" s="17" t="str">
        <f>IFERROR(AND(OR(AY1:AY50,$BK51)=TRUE,IF(SEARCH(AY$1,$H51)&gt;0,TRUE,FALSE)),"")</f>
        <v/>
      </c>
      <c r="AZ51" s="17" t="str">
        <f>IFERROR(AND(OR(AZ1:BI50,$BK51)=TRUE,IF(SEARCH(AZ$1,$H51)&gt;0,TRUE,FALSE)),"")</f>
        <v/>
      </c>
      <c r="BA51" s="17" t="str">
        <f>IFERROR(AND(OR(BA1:BI50,$BK51)=TRUE,IF(SEARCH(BA$1,$H51)&gt;0,TRUE,FALSE)),"")</f>
        <v/>
      </c>
      <c r="BB51" s="17" t="str">
        <f>IFERROR(AND(OR(BB1:BI50,$BK51)=TRUE,IF(SEARCH(BB$1,$H51)&gt;0,TRUE,FALSE)),"")</f>
        <v/>
      </c>
      <c r="BC51" s="17" t="str">
        <f>IFERROR(AND(OR(BC1:BI50,$BK51)=TRUE,IF(SEARCH(BC$1,$H51)&gt;0,TRUE,FALSE)),"")</f>
        <v/>
      </c>
      <c r="BD51" s="17" t="str">
        <f>IFERROR(AND(OR(BD1:BI50,$BK51)=TRUE,IF(SEARCH(BD$1,$H51)&gt;0,TRUE,FALSE)),"")</f>
        <v/>
      </c>
      <c r="BE51" s="17" t="str">
        <f>IFERROR(AND(OR(BE1:BI50,$BK51)=TRUE,IF(SEARCH(BE$1,$H51)&gt;0,TRUE,FALSE)),"")</f>
        <v/>
      </c>
      <c r="BF51" s="17" t="str">
        <f>IFERROR(AND(OR(BF1:BI50,$BK51)=TRUE,IF(SEARCH(BF$1,$H51)&gt;0,TRUE,FALSE)),"")</f>
        <v/>
      </c>
      <c r="BG51" s="17" t="str">
        <f>IFERROR(AND(OR(BG1:BI50,$BK51)=TRUE,IF(SEARCH(BG$1,$H51)&gt;0,TRUE,FALSE)),"")</f>
        <v/>
      </c>
      <c r="BH51" s="17" t="str">
        <f>IFERROR(AND(OR(BH1:BI50,$BK51)=TRUE,IF(SEARCH(BH$1,$H51)&gt;0,TRUE,FALSE)),"")</f>
        <v/>
      </c>
      <c r="BI51" s="17" t="str">
        <f>IFERROR(AND(OR(BI1:BI50,$BK51)=TRUE,IF(SEARCH(BI$1,$H51)&gt;0,TRUE,FALSE)),"")</f>
        <v/>
      </c>
      <c r="BJ51" s="17" t="b">
        <f t="shared" si="6"/>
        <v>0</v>
      </c>
      <c r="BK51" s="17" t="b">
        <f t="shared" si="7"/>
        <v>0</v>
      </c>
      <c r="BL51" s="17" t="b">
        <f t="shared" si="8"/>
        <v>0</v>
      </c>
      <c r="BM51" s="17" t="b">
        <f>IF(G51&gt;'Overview (RESPONSES REQUIRED)'!$G$67,FALSE,TRUE)</f>
        <v>0</v>
      </c>
      <c r="BN51" s="17" t="b">
        <f t="shared" si="9"/>
        <v>0</v>
      </c>
      <c r="BO51" s="17" t="str">
        <f>IF(AND(BM51,BN51)=FALSE,"N",IF(BL51=TRUE,"Y",IF(I51=0,"E","N")))</f>
        <v>N</v>
      </c>
    </row>
    <row r="52" spans="1:67" ht="15" x14ac:dyDescent="0.15">
      <c r="A52" s="17" t="s">
        <v>3035</v>
      </c>
      <c r="B52" s="17">
        <v>3</v>
      </c>
      <c r="C52" s="17" t="b">
        <f>IF(INDEX('Overview (RESPONSES REQUIRED)'!$D$67:$D$78, MATCH("n7", 'Overview (RESPONSES REQUIRED)'!$B$67:$B$78, 0)) = "Y", TRUE, FALSE)</f>
        <v>0</v>
      </c>
      <c r="D52" s="17" t="b">
        <f>IF(INDEX('Overview (RESPONSES REQUIRED)'!$D$67:$D$78, MATCH("n28", 'Overview (RESPONSES REQUIRED)'!$B$67:$B$78, 0)) = "Y", TRUE, FALSE)</f>
        <v>0</v>
      </c>
      <c r="E52" s="17" t="b">
        <f>IF(INDEX('Overview (RESPONSES REQUIRED)'!$D$67:$D$78, MATCH("N78", 'Overview (RESPONSES REQUIRED)'!$B$67:$B$78, 0)) = "Y", TRUE, FALSE)</f>
        <v>0</v>
      </c>
      <c r="F52" s="17" t="s">
        <v>6</v>
      </c>
      <c r="G52" s="17">
        <v>4</v>
      </c>
      <c r="H52" s="17" t="s">
        <v>3016</v>
      </c>
      <c r="I52" s="17" t="str">
        <f>IF('SA-FR1'!N55="Y", "Y", IF('SA-FR1'!N55="N", "N", 0))</f>
        <v>N</v>
      </c>
      <c r="J52" s="17" t="str">
        <f>IFERROR(AND(OR(J1:K51,$BK52)=TRUE,IF(SEARCH(J$1,$A52)&gt;0,TRUE,FALSE)),"")</f>
        <v/>
      </c>
      <c r="K52" s="17" t="str">
        <f>IFERROR(AND(OR(K1:K51,$BK52)=TRUE,IF(SEARCH(K$1,$A52)&gt;0,TRUE,FALSE)),"")</f>
        <v/>
      </c>
      <c r="L52" s="17" t="str">
        <f>IFERROR(AND(OR(L1:O51,$BK52)=TRUE,IF(SEARCH(L$1,$A52)&gt;0,TRUE,FALSE)),"")</f>
        <v/>
      </c>
      <c r="M52" s="17" t="str">
        <f>IFERROR(AND(OR(M1:O51,$BK52)=TRUE,IF(SEARCH(M$1,$A52)&gt;0,TRUE,FALSE)),"")</f>
        <v/>
      </c>
      <c r="N52" s="17" t="str">
        <f>IFERROR(AND(OR(N1:O51,$BK52)=TRUE,IF(SEARCH(N$1,$A52)&gt;0,TRUE,FALSE)),"")</f>
        <v/>
      </c>
      <c r="O52" s="17" t="str">
        <f>IFERROR(AND(OR(O1:O51,$BK52)=TRUE,IF(SEARCH(O$1,$A52)&gt;0,TRUE,FALSE)),"")</f>
        <v/>
      </c>
      <c r="P52" s="17" t="str">
        <f>IFERROR(AND(OR(P1:P51,$BK52)=TRUE,IF(SEARCH(P$1,$A52)&gt;0,TRUE,FALSE)),"")</f>
        <v/>
      </c>
      <c r="Q52" s="17" t="str">
        <f>IFERROR(AND(OR(Q1:T51,$BK52)=TRUE,IF(SEARCH(Q$1,$A52)&gt;0,TRUE,FALSE)),"")</f>
        <v/>
      </c>
      <c r="R52" s="17" t="str">
        <f>IFERROR(AND(OR(R1:T51,$BK52)=TRUE,IF(SEARCH(R$1,$A52)&gt;0,TRUE,FALSE)),"")</f>
        <v/>
      </c>
      <c r="S52" s="17" t="b">
        <f>IFERROR(AND(OR(S1:T51,$BK52)=TRUE,IF(SEARCH(S$1,$A52)&gt;0,TRUE,FALSE)),"")</f>
        <v>0</v>
      </c>
      <c r="T52" s="17" t="str">
        <f>IFERROR(AND(OR(T1:T51,$BK52)=TRUE,IF(SEARCH(T$1,$A52)&gt;0,TRUE,FALSE)),"")</f>
        <v/>
      </c>
      <c r="U52" s="17" t="str">
        <f>IFERROR(AND(OR(U1:V51,$BK52)=TRUE,IF(SEARCH(U$1,$A52)&gt;0,TRUE,FALSE)),"")</f>
        <v/>
      </c>
      <c r="V52" s="17" t="str">
        <f>IFERROR(AND(OR(V1:V51,$BK52)=TRUE,IF(SEARCH(V$1,$A52)&gt;0,TRUE,FALSE)),"")</f>
        <v/>
      </c>
      <c r="W52" s="17" t="b">
        <f>IFERROR(AND(OR(W1:W51,$BK52)=TRUE,IF(SEARCH(W$1,$A52)&gt;0,TRUE,FALSE)),"")</f>
        <v>0</v>
      </c>
      <c r="X52" s="17" t="b">
        <f>IFERROR(AND(OR(X1:AA51,$BK52)=TRUE,IF(SEARCH(X$1,$A52)&gt;0,TRUE,FALSE)),"")</f>
        <v>0</v>
      </c>
      <c r="Y52" s="17" t="str">
        <f>IFERROR(AND(OR(Y1:AA51,$BK52)=TRUE,IF(SEARCH(Y$1,$A52)&gt;0,TRUE,FALSE)),"")</f>
        <v/>
      </c>
      <c r="Z52" s="17" t="str">
        <f>IFERROR(AND(OR(Z1:AA51,$BK52)=TRUE,IF(SEARCH(Z$1,$A52)&gt;0,TRUE,FALSE)),"")</f>
        <v/>
      </c>
      <c r="AA52" s="17" t="str">
        <f>IFERROR(AND(OR(AA1:AA51,$BK52)=TRUE,IF(SEARCH(AA$1,$A52)&gt;0,TRUE,FALSE)),"")</f>
        <v/>
      </c>
      <c r="AB52" s="17">
        <f t="shared" si="5"/>
        <v>0</v>
      </c>
      <c r="AC52" s="17" t="str">
        <f>IFERROR(AND(OR(AC1:AE51,$BK52)=TRUE,IF(SEARCH(AC$1,$H52)&gt;0,TRUE,FALSE)),"")</f>
        <v/>
      </c>
      <c r="AD52" s="17" t="str">
        <f>IFERROR(AND(OR(AD1:AE51,$BK52)=TRUE,IF(SEARCH(AD$1,$H52)&gt;0,TRUE,FALSE)),"")</f>
        <v/>
      </c>
      <c r="AE52" s="17" t="str">
        <f>IFERROR(AND(OR(AE1:AE51,$BK52)=TRUE,IF(SEARCH(AE$1,$H52)&gt;0,TRUE,FALSE)),"")</f>
        <v/>
      </c>
      <c r="AF52" s="17" t="str">
        <f>IFERROR(AND(OR(AF1:AK51,$BK52)=TRUE,IF(SEARCH(AF$1,$H52)&gt;0,TRUE,FALSE)),"")</f>
        <v/>
      </c>
      <c r="AG52" s="17" t="str">
        <f>IFERROR(AND(OR(AG1:AK51,$BK52)=TRUE,IF(SEARCH(AG$1,$H52)&gt;0,TRUE,FALSE)),"")</f>
        <v/>
      </c>
      <c r="AH52" s="17" t="str">
        <f>IFERROR(AND(OR(AH1:AK51,$BK52)=TRUE,IF(SEARCH(AH$1,$H52)&gt;0,TRUE,FALSE)),"")</f>
        <v/>
      </c>
      <c r="AI52" s="17" t="str">
        <f>IFERROR(AND(OR(AI1:AK51,$BK52)=TRUE,IF(SEARCH(AI$1,$H52)&gt;0,TRUE,FALSE)),"")</f>
        <v/>
      </c>
      <c r="AJ52" s="17" t="str">
        <f>IFERROR(AND(OR(AJ1:AK51,$BK52)=TRUE,IF(SEARCH(AJ$1,$H52)&gt;0,TRUE,FALSE)),"")</f>
        <v/>
      </c>
      <c r="AK52" s="17" t="str">
        <f>IFERROR(AND(OR(AK1:AK51,$BK52)=TRUE,IF(SEARCH(AK$1,$H52)&gt;0,TRUE,FALSE)),"")</f>
        <v/>
      </c>
      <c r="AL52" s="17" t="str">
        <f>IFERROR(AND(OR(AL1:AM51,$BK52)=TRUE,IF(SEARCH(AL$1,$H52)&gt;0,TRUE,FALSE)),"")</f>
        <v/>
      </c>
      <c r="AM52" s="17" t="str">
        <f>IFERROR(AND(OR(AM1:AM51,$BK52)=TRUE,IF(SEARCH(AM$1,$H52)&gt;0,TRUE,FALSE)),"")</f>
        <v/>
      </c>
      <c r="AN52" s="17" t="str">
        <f>IFERROR(AND(OR(AN1:AS51,$BK52)=TRUE,IF(SEARCH(AN$1,$H52)&gt;0,TRUE,FALSE)),"")</f>
        <v/>
      </c>
      <c r="AO52" s="17" t="str">
        <f>IFERROR(AND(OR(AO1:AS51,$BK52)=TRUE,IF(SEARCH(AO$1,$H52)&gt;0,TRUE,FALSE)),"")</f>
        <v/>
      </c>
      <c r="AP52" s="17" t="str">
        <f>IFERROR(AND(OR(AP1:AS51,$BK52)=TRUE,IF(SEARCH(AP$1,$H52)&gt;0,TRUE,FALSE)),"")</f>
        <v/>
      </c>
      <c r="AQ52" s="17" t="str">
        <f>IFERROR(AND(OR(AQ1:AS51,$BK52)=TRUE,IF(SEARCH(AQ$1,$H52)&gt;0,TRUE,FALSE)),"")</f>
        <v/>
      </c>
      <c r="AR52" s="17" t="str">
        <f>IFERROR(AND(OR(AR1:AS51,$BK52)=TRUE,IF(SEARCH(AR$1,$H52)&gt;0,TRUE,FALSE)),"")</f>
        <v/>
      </c>
      <c r="AS52" s="17" t="str">
        <f>IFERROR(AND(OR(AS1:AS51,$BK52)=TRUE,IF(SEARCH(AS$1,$H52)&gt;0,TRUE,FALSE)),"")</f>
        <v/>
      </c>
      <c r="AT52" s="17" t="str">
        <f>IFERROR(AND(OR(AT1:AW51,$BK52)=TRUE,IF(SEARCH(AT$1,$H52)&gt;0,TRUE,FALSE)),"")</f>
        <v/>
      </c>
      <c r="AU52" s="17" t="str">
        <f>IFERROR(AND(OR(AU1:AW51,$BK52)=TRUE,IF(SEARCH(AU$1,$H52)&gt;0,TRUE,FALSE)),"")</f>
        <v/>
      </c>
      <c r="AV52" s="17" t="str">
        <f>IFERROR(AND(OR(AV1:AW51,$BK52)=TRUE,IF(SEARCH(AV$1,$H52)&gt;0,TRUE,FALSE)),"")</f>
        <v/>
      </c>
      <c r="AW52" s="17" t="str">
        <f>IFERROR(AND(OR(AW1:AW51,$BK52)=TRUE,IF(SEARCH(AW$1,$H52)&gt;0,TRUE,FALSE)),"")</f>
        <v/>
      </c>
      <c r="AX52" s="17" t="str">
        <f>IFERROR(AND(OR(AX1:AY51,$BK52)=TRUE,IF(SEARCH(AX$1,$H52)&gt;0,TRUE,FALSE)),"")</f>
        <v/>
      </c>
      <c r="AY52" s="17" t="str">
        <f>IFERROR(AND(OR(AY1:AY51,$BK52)=TRUE,IF(SEARCH(AY$1,$H52)&gt;0,TRUE,FALSE)),"")</f>
        <v/>
      </c>
      <c r="AZ52" s="17" t="str">
        <f>IFERROR(AND(OR(AZ1:BI51,$BK52)=TRUE,IF(SEARCH(AZ$1,$H52)&gt;0,TRUE,FALSE)),"")</f>
        <v/>
      </c>
      <c r="BA52" s="17" t="str">
        <f>IFERROR(AND(OR(BA1:BI51,$BK52)=TRUE,IF(SEARCH(BA$1,$H52)&gt;0,TRUE,FALSE)),"")</f>
        <v/>
      </c>
      <c r="BB52" s="17" t="str">
        <f>IFERROR(AND(OR(BB1:BI51,$BK52)=TRUE,IF(SEARCH(BB$1,$H52)&gt;0,TRUE,FALSE)),"")</f>
        <v/>
      </c>
      <c r="BC52" s="17" t="str">
        <f>IFERROR(AND(OR(BC1:BI51,$BK52)=TRUE,IF(SEARCH(BC$1,$H52)&gt;0,TRUE,FALSE)),"")</f>
        <v/>
      </c>
      <c r="BD52" s="17" t="str">
        <f>IFERROR(AND(OR(BD1:BI51,$BK52)=TRUE,IF(SEARCH(BD$1,$H52)&gt;0,TRUE,FALSE)),"")</f>
        <v/>
      </c>
      <c r="BE52" s="17" t="str">
        <f>IFERROR(AND(OR(BE1:BI51,$BK52)=TRUE,IF(SEARCH(BE$1,$H52)&gt;0,TRUE,FALSE)),"")</f>
        <v/>
      </c>
      <c r="BF52" s="17" t="str">
        <f>IFERROR(AND(OR(BF1:BI51,$BK52)=TRUE,IF(SEARCH(BF$1,$H52)&gt;0,TRUE,FALSE)),"")</f>
        <v/>
      </c>
      <c r="BG52" s="17" t="str">
        <f>IFERROR(AND(OR(BG1:BI51,$BK52)=TRUE,IF(SEARCH(BG$1,$H52)&gt;0,TRUE,FALSE)),"")</f>
        <v/>
      </c>
      <c r="BH52" s="17" t="str">
        <f>IFERROR(AND(OR(BH1:BI51,$BK52)=TRUE,IF(SEARCH(BH$1,$H52)&gt;0,TRUE,FALSE)),"")</f>
        <v/>
      </c>
      <c r="BI52" s="17" t="str">
        <f>IFERROR(AND(OR(BI1:BI51,$BK52)=TRUE,IF(SEARCH(BI$1,$H52)&gt;0,TRUE,FALSE)),"")</f>
        <v/>
      </c>
      <c r="BJ52" s="17" t="b">
        <f t="shared" si="6"/>
        <v>0</v>
      </c>
      <c r="BK52" s="17" t="b">
        <f t="shared" si="7"/>
        <v>0</v>
      </c>
      <c r="BL52" s="17" t="b">
        <f t="shared" si="8"/>
        <v>0</v>
      </c>
      <c r="BM52" s="17" t="b">
        <f>IF(G52&gt;'Overview (RESPONSES REQUIRED)'!$G$67,FALSE,TRUE)</f>
        <v>0</v>
      </c>
      <c r="BN52" s="17" t="b">
        <f t="shared" si="9"/>
        <v>0</v>
      </c>
      <c r="BO52" s="17" t="str">
        <f>IF(BO51="N", "N", IF(AND(BM52,BN52)=FALSE,"N",IF(BL52=TRUE,"Y",IF(I52=0,"E","N"))))</f>
        <v>N</v>
      </c>
    </row>
    <row r="53" spans="1:67" ht="15" x14ac:dyDescent="0.15">
      <c r="A53" s="17" t="s">
        <v>3035</v>
      </c>
      <c r="B53" s="17">
        <v>3</v>
      </c>
      <c r="C53" s="17" t="b">
        <f>IF(INDEX('Overview (RESPONSES REQUIRED)'!$D$67:$D$78, MATCH("n7", 'Overview (RESPONSES REQUIRED)'!$B$67:$B$78, 0)) = "Y", TRUE, FALSE)</f>
        <v>0</v>
      </c>
      <c r="D53" s="17" t="b">
        <f>IF(INDEX('Overview (RESPONSES REQUIRED)'!$D$67:$D$78, MATCH("n28", 'Overview (RESPONSES REQUIRED)'!$B$67:$B$78, 0)) = "Y", TRUE, FALSE)</f>
        <v>0</v>
      </c>
      <c r="E53" s="17" t="b">
        <f>IF(INDEX('Overview (RESPONSES REQUIRED)'!$D$67:$D$78, MATCH("N78", 'Overview (RESPONSES REQUIRED)'!$B$67:$B$78, 0)) = "Y", TRUE, FALSE)</f>
        <v>0</v>
      </c>
      <c r="F53" s="17" t="s">
        <v>6</v>
      </c>
      <c r="G53" s="17">
        <v>4</v>
      </c>
      <c r="H53" s="17" t="s">
        <v>3017</v>
      </c>
      <c r="I53" s="17" t="str">
        <f>IF('SA-FR1'!N56="Y", "Y", IF('SA-FR1'!N56="N", "N", 0))</f>
        <v>N</v>
      </c>
      <c r="J53" s="17" t="str">
        <f>IFERROR(AND(OR(J1:K52,$BK53)=TRUE,IF(SEARCH(J$1,$A53)&gt;0,TRUE,FALSE)),"")</f>
        <v/>
      </c>
      <c r="K53" s="17" t="str">
        <f>IFERROR(AND(OR(K1:K52,$BK53)=TRUE,IF(SEARCH(K$1,$A53)&gt;0,TRUE,FALSE)),"")</f>
        <v/>
      </c>
      <c r="L53" s="17" t="str">
        <f>IFERROR(AND(OR(L1:O52,$BK53)=TRUE,IF(SEARCH(L$1,$A53)&gt;0,TRUE,FALSE)),"")</f>
        <v/>
      </c>
      <c r="M53" s="17" t="str">
        <f>IFERROR(AND(OR(M1:O52,$BK53)=TRUE,IF(SEARCH(M$1,$A53)&gt;0,TRUE,FALSE)),"")</f>
        <v/>
      </c>
      <c r="N53" s="17" t="str">
        <f>IFERROR(AND(OR(N1:O52,$BK53)=TRUE,IF(SEARCH(N$1,$A53)&gt;0,TRUE,FALSE)),"")</f>
        <v/>
      </c>
      <c r="O53" s="17" t="str">
        <f>IFERROR(AND(OR(O1:O52,$BK53)=TRUE,IF(SEARCH(O$1,$A53)&gt;0,TRUE,FALSE)),"")</f>
        <v/>
      </c>
      <c r="P53" s="17" t="str">
        <f>IFERROR(AND(OR(P1:P52,$BK53)=TRUE,IF(SEARCH(P$1,$A53)&gt;0,TRUE,FALSE)),"")</f>
        <v/>
      </c>
      <c r="Q53" s="17" t="str">
        <f>IFERROR(AND(OR(Q1:T52,$BK53)=TRUE,IF(SEARCH(Q$1,$A53)&gt;0,TRUE,FALSE)),"")</f>
        <v/>
      </c>
      <c r="R53" s="17" t="str">
        <f>IFERROR(AND(OR(R1:T52,$BK53)=TRUE,IF(SEARCH(R$1,$A53)&gt;0,TRUE,FALSE)),"")</f>
        <v/>
      </c>
      <c r="S53" s="17" t="b">
        <f>IFERROR(AND(OR(S1:T52,$BK53)=TRUE,IF(SEARCH(S$1,$A53)&gt;0,TRUE,FALSE)),"")</f>
        <v>0</v>
      </c>
      <c r="T53" s="17" t="str">
        <f>IFERROR(AND(OR(T1:T52,$BK53)=TRUE,IF(SEARCH(T$1,$A53)&gt;0,TRUE,FALSE)),"")</f>
        <v/>
      </c>
      <c r="U53" s="17" t="str">
        <f>IFERROR(AND(OR(U1:V52,$BK53)=TRUE,IF(SEARCH(U$1,$A53)&gt;0,TRUE,FALSE)),"")</f>
        <v/>
      </c>
      <c r="V53" s="17" t="str">
        <f>IFERROR(AND(OR(V1:V52,$BK53)=TRUE,IF(SEARCH(V$1,$A53)&gt;0,TRUE,FALSE)),"")</f>
        <v/>
      </c>
      <c r="W53" s="17" t="b">
        <f>IFERROR(AND(OR(W1:W52,$BK53)=TRUE,IF(SEARCH(W$1,$A53)&gt;0,TRUE,FALSE)),"")</f>
        <v>0</v>
      </c>
      <c r="X53" s="17" t="b">
        <f>IFERROR(AND(OR(X1:AA52,$BK53)=TRUE,IF(SEARCH(X$1,$A53)&gt;0,TRUE,FALSE)),"")</f>
        <v>0</v>
      </c>
      <c r="Y53" s="17" t="str">
        <f>IFERROR(AND(OR(Y1:AA52,$BK53)=TRUE,IF(SEARCH(Y$1,$A53)&gt;0,TRUE,FALSE)),"")</f>
        <v/>
      </c>
      <c r="Z53" s="17" t="str">
        <f>IFERROR(AND(OR(Z1:AA52,$BK53)=TRUE,IF(SEARCH(Z$1,$A53)&gt;0,TRUE,FALSE)),"")</f>
        <v/>
      </c>
      <c r="AA53" s="17" t="str">
        <f>IFERROR(AND(OR(AA1:AA52,$BK53)=TRUE,IF(SEARCH(AA$1,$A53)&gt;0,TRUE,FALSE)),"")</f>
        <v/>
      </c>
      <c r="AB53" s="17">
        <f t="shared" si="5"/>
        <v>0</v>
      </c>
      <c r="AC53" s="17" t="str">
        <f>IFERROR(AND(OR(AC1:AE52,$BK53)=TRUE,IF(SEARCH(AC$1,$H53)&gt;0,TRUE,FALSE)),"")</f>
        <v/>
      </c>
      <c r="AD53" s="17" t="str">
        <f>IFERROR(AND(OR(AD1:AE52,$BK53)=TRUE,IF(SEARCH(AD$1,$H53)&gt;0,TRUE,FALSE)),"")</f>
        <v/>
      </c>
      <c r="AE53" s="17" t="str">
        <f>IFERROR(AND(OR(AE1:AE52,$BK53)=TRUE,IF(SEARCH(AE$1,$H53)&gt;0,TRUE,FALSE)),"")</f>
        <v/>
      </c>
      <c r="AF53" s="17" t="str">
        <f>IFERROR(AND(OR(AF1:AK52,$BK53)=TRUE,IF(SEARCH(AF$1,$H53)&gt;0,TRUE,FALSE)),"")</f>
        <v/>
      </c>
      <c r="AG53" s="17" t="str">
        <f>IFERROR(AND(OR(AG1:AK52,$BK53)=TRUE,IF(SEARCH(AG$1,$H53)&gt;0,TRUE,FALSE)),"")</f>
        <v/>
      </c>
      <c r="AH53" s="17" t="str">
        <f>IFERROR(AND(OR(AH1:AK52,$BK53)=TRUE,IF(SEARCH(AH$1,$H53)&gt;0,TRUE,FALSE)),"")</f>
        <v/>
      </c>
      <c r="AI53" s="17" t="str">
        <f>IFERROR(AND(OR(AI1:AK52,$BK53)=TRUE,IF(SEARCH(AI$1,$H53)&gt;0,TRUE,FALSE)),"")</f>
        <v/>
      </c>
      <c r="AJ53" s="17" t="str">
        <f>IFERROR(AND(OR(AJ1:AK52,$BK53)=TRUE,IF(SEARCH(AJ$1,$H53)&gt;0,TRUE,FALSE)),"")</f>
        <v/>
      </c>
      <c r="AK53" s="17" t="str">
        <f>IFERROR(AND(OR(AK1:AK52,$BK53)=TRUE,IF(SEARCH(AK$1,$H53)&gt;0,TRUE,FALSE)),"")</f>
        <v/>
      </c>
      <c r="AL53" s="17" t="str">
        <f>IFERROR(AND(OR(AL1:AM52,$BK53)=TRUE,IF(SEARCH(AL$1,$H53)&gt;0,TRUE,FALSE)),"")</f>
        <v/>
      </c>
      <c r="AM53" s="17" t="str">
        <f>IFERROR(AND(OR(AM1:AM52,$BK53)=TRUE,IF(SEARCH(AM$1,$H53)&gt;0,TRUE,FALSE)),"")</f>
        <v/>
      </c>
      <c r="AN53" s="17" t="str">
        <f>IFERROR(AND(OR(AN1:AS52,$BK53)=TRUE,IF(SEARCH(AN$1,$H53)&gt;0,TRUE,FALSE)),"")</f>
        <v/>
      </c>
      <c r="AO53" s="17" t="str">
        <f>IFERROR(AND(OR(AO1:AS52,$BK53)=TRUE,IF(SEARCH(AO$1,$H53)&gt;0,TRUE,FALSE)),"")</f>
        <v/>
      </c>
      <c r="AP53" s="17" t="str">
        <f>IFERROR(AND(OR(AP1:AS52,$BK53)=TRUE,IF(SEARCH(AP$1,$H53)&gt;0,TRUE,FALSE)),"")</f>
        <v/>
      </c>
      <c r="AQ53" s="17" t="str">
        <f>IFERROR(AND(OR(AQ1:AS52,$BK53)=TRUE,IF(SEARCH(AQ$1,$H53)&gt;0,TRUE,FALSE)),"")</f>
        <v/>
      </c>
      <c r="AR53" s="17" t="str">
        <f>IFERROR(AND(OR(AR1:AS52,$BK53)=TRUE,IF(SEARCH(AR$1,$H53)&gt;0,TRUE,FALSE)),"")</f>
        <v/>
      </c>
      <c r="AS53" s="17" t="str">
        <f>IFERROR(AND(OR(AS1:AS52,$BK53)=TRUE,IF(SEARCH(AS$1,$H53)&gt;0,TRUE,FALSE)),"")</f>
        <v/>
      </c>
      <c r="AT53" s="17" t="str">
        <f>IFERROR(AND(OR(AT1:AW52,$BK53)=TRUE,IF(SEARCH(AT$1,$H53)&gt;0,TRUE,FALSE)),"")</f>
        <v/>
      </c>
      <c r="AU53" s="17" t="str">
        <f>IFERROR(AND(OR(AU1:AW52,$BK53)=TRUE,IF(SEARCH(AU$1,$H53)&gt;0,TRUE,FALSE)),"")</f>
        <v/>
      </c>
      <c r="AV53" s="17" t="str">
        <f>IFERROR(AND(OR(AV1:AW52,$BK53)=TRUE,IF(SEARCH(AV$1,$H53)&gt;0,TRUE,FALSE)),"")</f>
        <v/>
      </c>
      <c r="AW53" s="17" t="str">
        <f>IFERROR(AND(OR(AW1:AW52,$BK53)=TRUE,IF(SEARCH(AW$1,$H53)&gt;0,TRUE,FALSE)),"")</f>
        <v/>
      </c>
      <c r="AX53" s="17" t="str">
        <f>IFERROR(AND(OR(AX1:AY52,$BK53)=TRUE,IF(SEARCH(AX$1,$H53)&gt;0,TRUE,FALSE)),"")</f>
        <v/>
      </c>
      <c r="AY53" s="17" t="str">
        <f>IFERROR(AND(OR(AY1:AY52,$BK53)=TRUE,IF(SEARCH(AY$1,$H53)&gt;0,TRUE,FALSE)),"")</f>
        <v/>
      </c>
      <c r="AZ53" s="17" t="str">
        <f>IFERROR(AND(OR(AZ1:BI52,$BK53)=TRUE,IF(SEARCH(AZ$1,$H53)&gt;0,TRUE,FALSE)),"")</f>
        <v/>
      </c>
      <c r="BA53" s="17" t="str">
        <f>IFERROR(AND(OR(BA1:BI52,$BK53)=TRUE,IF(SEARCH(BA$1,$H53)&gt;0,TRUE,FALSE)),"")</f>
        <v/>
      </c>
      <c r="BB53" s="17" t="str">
        <f>IFERROR(AND(OR(BB1:BI52,$BK53)=TRUE,IF(SEARCH(BB$1,$H53)&gt;0,TRUE,FALSE)),"")</f>
        <v/>
      </c>
      <c r="BC53" s="17" t="str">
        <f>IFERROR(AND(OR(BC1:BI52,$BK53)=TRUE,IF(SEARCH(BC$1,$H53)&gt;0,TRUE,FALSE)),"")</f>
        <v/>
      </c>
      <c r="BD53" s="17" t="str">
        <f>IFERROR(AND(OR(BD1:BI52,$BK53)=TRUE,IF(SEARCH(BD$1,$H53)&gt;0,TRUE,FALSE)),"")</f>
        <v/>
      </c>
      <c r="BE53" s="17" t="str">
        <f>IFERROR(AND(OR(BE1:BI52,$BK53)=TRUE,IF(SEARCH(BE$1,$H53)&gt;0,TRUE,FALSE)),"")</f>
        <v/>
      </c>
      <c r="BF53" s="17" t="str">
        <f>IFERROR(AND(OR(BF1:BI52,$BK53)=TRUE,IF(SEARCH(BF$1,$H53)&gt;0,TRUE,FALSE)),"")</f>
        <v/>
      </c>
      <c r="BG53" s="17" t="str">
        <f>IFERROR(AND(OR(BG1:BI52,$BK53)=TRUE,IF(SEARCH(BG$1,$H53)&gt;0,TRUE,FALSE)),"")</f>
        <v/>
      </c>
      <c r="BH53" s="17" t="str">
        <f>IFERROR(AND(OR(BH1:BI52,$BK53)=TRUE,IF(SEARCH(BH$1,$H53)&gt;0,TRUE,FALSE)),"")</f>
        <v/>
      </c>
      <c r="BI53" s="17" t="str">
        <f>IFERROR(AND(OR(BI1:BI52,$BK53)=TRUE,IF(SEARCH(BI$1,$H53)&gt;0,TRUE,FALSE)),"")</f>
        <v/>
      </c>
      <c r="BJ53" s="17" t="b">
        <f t="shared" si="6"/>
        <v>0</v>
      </c>
      <c r="BK53" s="17" t="b">
        <f t="shared" si="7"/>
        <v>0</v>
      </c>
      <c r="BL53" s="17" t="b">
        <f t="shared" si="8"/>
        <v>0</v>
      </c>
      <c r="BM53" s="17" t="b">
        <f>IF(G53&gt;'Overview (RESPONSES REQUIRED)'!$G$67,FALSE,TRUE)</f>
        <v>0</v>
      </c>
      <c r="BN53" s="17" t="b">
        <f t="shared" si="9"/>
        <v>0</v>
      </c>
      <c r="BO53" s="17" t="str">
        <f>IF(BO51="N", "N", IF(AND(BM53,BN53)=FALSE,"N",IF(BL53=TRUE,"Y",IF(I53=0,"E","N"))))</f>
        <v>N</v>
      </c>
    </row>
    <row r="54" spans="1:67" ht="15" x14ac:dyDescent="0.15">
      <c r="A54" s="17" t="s">
        <v>3035</v>
      </c>
      <c r="B54" s="17">
        <v>3</v>
      </c>
      <c r="C54" s="17" t="b">
        <f>IF(INDEX('Overview (RESPONSES REQUIRED)'!$D$67:$D$78, MATCH("n7", 'Overview (RESPONSES REQUIRED)'!$B$67:$B$78, 0)) = "Y", TRUE, FALSE)</f>
        <v>0</v>
      </c>
      <c r="D54" s="17" t="b">
        <f>IF(INDEX('Overview (RESPONSES REQUIRED)'!$D$67:$D$78, MATCH("n28", 'Overview (RESPONSES REQUIRED)'!$B$67:$B$78, 0)) = "Y", TRUE, FALSE)</f>
        <v>0</v>
      </c>
      <c r="E54" s="17" t="b">
        <f>IF(INDEX('Overview (RESPONSES REQUIRED)'!$D$67:$D$78, MATCH("N78", 'Overview (RESPONSES REQUIRED)'!$B$67:$B$78, 0)) = "Y", TRUE, FALSE)</f>
        <v>0</v>
      </c>
      <c r="F54" s="17" t="s">
        <v>6</v>
      </c>
      <c r="G54" s="17">
        <v>4</v>
      </c>
      <c r="H54" s="17" t="s">
        <v>3022</v>
      </c>
      <c r="I54" s="17" t="str">
        <f>IF('SA-FR1'!N57="Y", "Y", IF('SA-FR1'!N57="N", "N", 0))</f>
        <v>N</v>
      </c>
      <c r="J54" s="17" t="str">
        <f>IFERROR(AND(OR(J1:K53,$BK54)=TRUE,IF(SEARCH(J$1,$A54)&gt;0,TRUE,FALSE)),"")</f>
        <v/>
      </c>
      <c r="K54" s="17" t="str">
        <f>IFERROR(AND(OR(K1:K53,$BK54)=TRUE,IF(SEARCH(K$1,$A54)&gt;0,TRUE,FALSE)),"")</f>
        <v/>
      </c>
      <c r="L54" s="17" t="str">
        <f>IFERROR(AND(OR(L1:O53,$BK54)=TRUE,IF(SEARCH(L$1,$A54)&gt;0,TRUE,FALSE)),"")</f>
        <v/>
      </c>
      <c r="M54" s="17" t="str">
        <f>IFERROR(AND(OR(M1:O53,$BK54)=TRUE,IF(SEARCH(M$1,$A54)&gt;0,TRUE,FALSE)),"")</f>
        <v/>
      </c>
      <c r="N54" s="17" t="str">
        <f>IFERROR(AND(OR(N1:O53,$BK54)=TRUE,IF(SEARCH(N$1,$A54)&gt;0,TRUE,FALSE)),"")</f>
        <v/>
      </c>
      <c r="O54" s="17" t="str">
        <f>IFERROR(AND(OR(O1:O53,$BK54)=TRUE,IF(SEARCH(O$1,$A54)&gt;0,TRUE,FALSE)),"")</f>
        <v/>
      </c>
      <c r="P54" s="17" t="str">
        <f>IFERROR(AND(OR(P1:P53,$BK54)=TRUE,IF(SEARCH(P$1,$A54)&gt;0,TRUE,FALSE)),"")</f>
        <v/>
      </c>
      <c r="Q54" s="17" t="str">
        <f>IFERROR(AND(OR(Q1:T53,$BK54)=TRUE,IF(SEARCH(Q$1,$A54)&gt;0,TRUE,FALSE)),"")</f>
        <v/>
      </c>
      <c r="R54" s="17" t="str">
        <f>IFERROR(AND(OR(R1:T53,$BK54)=TRUE,IF(SEARCH(R$1,$A54)&gt;0,TRUE,FALSE)),"")</f>
        <v/>
      </c>
      <c r="S54" s="17" t="b">
        <f>IFERROR(AND(OR(S1:T53,$BK54)=TRUE,IF(SEARCH(S$1,$A54)&gt;0,TRUE,FALSE)),"")</f>
        <v>0</v>
      </c>
      <c r="T54" s="17" t="str">
        <f>IFERROR(AND(OR(T1:T53,$BK54)=TRUE,IF(SEARCH(T$1,$A54)&gt;0,TRUE,FALSE)),"")</f>
        <v/>
      </c>
      <c r="U54" s="17" t="str">
        <f>IFERROR(AND(OR(U1:V53,$BK54)=TRUE,IF(SEARCH(U$1,$A54)&gt;0,TRUE,FALSE)),"")</f>
        <v/>
      </c>
      <c r="V54" s="17" t="str">
        <f>IFERROR(AND(OR(V1:V53,$BK54)=TRUE,IF(SEARCH(V$1,$A54)&gt;0,TRUE,FALSE)),"")</f>
        <v/>
      </c>
      <c r="W54" s="17" t="b">
        <f>IFERROR(AND(OR(W1:W53,$BK54)=TRUE,IF(SEARCH(W$1,$A54)&gt;0,TRUE,FALSE)),"")</f>
        <v>0</v>
      </c>
      <c r="X54" s="17" t="b">
        <f>IFERROR(AND(OR(X1:AA53,$BK54)=TRUE,IF(SEARCH(X$1,$A54)&gt;0,TRUE,FALSE)),"")</f>
        <v>0</v>
      </c>
      <c r="Y54" s="17" t="str">
        <f>IFERROR(AND(OR(Y1:AA53,$BK54)=TRUE,IF(SEARCH(Y$1,$A54)&gt;0,TRUE,FALSE)),"")</f>
        <v/>
      </c>
      <c r="Z54" s="17" t="str">
        <f>IFERROR(AND(OR(Z1:AA53,$BK54)=TRUE,IF(SEARCH(Z$1,$A54)&gt;0,TRUE,FALSE)),"")</f>
        <v/>
      </c>
      <c r="AA54" s="17" t="str">
        <f>IFERROR(AND(OR(AA1:AA53,$BK54)=TRUE,IF(SEARCH(AA$1,$A54)&gt;0,TRUE,FALSE)),"")</f>
        <v/>
      </c>
      <c r="AB54" s="17">
        <f t="shared" si="5"/>
        <v>0</v>
      </c>
      <c r="AC54" s="17" t="str">
        <f>IFERROR(AND(OR(AC1:AE53,$BK54)=TRUE,IF(SEARCH(AC$1,$H54)&gt;0,TRUE,FALSE)),"")</f>
        <v/>
      </c>
      <c r="AD54" s="17" t="str">
        <f>IFERROR(AND(OR(AD1:AE53,$BK54)=TRUE,IF(SEARCH(AD$1,$H54)&gt;0,TRUE,FALSE)),"")</f>
        <v/>
      </c>
      <c r="AE54" s="17" t="str">
        <f>IFERROR(AND(OR(AE1:AE53,$BK54)=TRUE,IF(SEARCH(AE$1,$H54)&gt;0,TRUE,FALSE)),"")</f>
        <v/>
      </c>
      <c r="AF54" s="17" t="str">
        <f>IFERROR(AND(OR(AF1:AK53,$BK54)=TRUE,IF(SEARCH(AF$1,$H54)&gt;0,TRUE,FALSE)),"")</f>
        <v/>
      </c>
      <c r="AG54" s="17" t="str">
        <f>IFERROR(AND(OR(AG1:AK53,$BK54)=TRUE,IF(SEARCH(AG$1,$H54)&gt;0,TRUE,FALSE)),"")</f>
        <v/>
      </c>
      <c r="AH54" s="17" t="str">
        <f>IFERROR(AND(OR(AH1:AK53,$BK54)=TRUE,IF(SEARCH(AH$1,$H54)&gt;0,TRUE,FALSE)),"")</f>
        <v/>
      </c>
      <c r="AI54" s="17" t="str">
        <f>IFERROR(AND(OR(AI1:AK53,$BK54)=TRUE,IF(SEARCH(AI$1,$H54)&gt;0,TRUE,FALSE)),"")</f>
        <v/>
      </c>
      <c r="AJ54" s="17" t="str">
        <f>IFERROR(AND(OR(AJ1:AK53,$BK54)=TRUE,IF(SEARCH(AJ$1,$H54)&gt;0,TRUE,FALSE)),"")</f>
        <v/>
      </c>
      <c r="AK54" s="17" t="str">
        <f>IFERROR(AND(OR(AK1:AK53,$BK54)=TRUE,IF(SEARCH(AK$1,$H54)&gt;0,TRUE,FALSE)),"")</f>
        <v/>
      </c>
      <c r="AL54" s="17" t="str">
        <f>IFERROR(AND(OR(AL1:AM53,$BK54)=TRUE,IF(SEARCH(AL$1,$H54)&gt;0,TRUE,FALSE)),"")</f>
        <v/>
      </c>
      <c r="AM54" s="17" t="str">
        <f>IFERROR(AND(OR(AM1:AM53,$BK54)=TRUE,IF(SEARCH(AM$1,$H54)&gt;0,TRUE,FALSE)),"")</f>
        <v/>
      </c>
      <c r="AN54" s="17" t="str">
        <f>IFERROR(AND(OR(AN1:AS53,$BK54)=TRUE,IF(SEARCH(AN$1,$H54)&gt;0,TRUE,FALSE)),"")</f>
        <v/>
      </c>
      <c r="AO54" s="17" t="str">
        <f>IFERROR(AND(OR(AO1:AS53,$BK54)=TRUE,IF(SEARCH(AO$1,$H54)&gt;0,TRUE,FALSE)),"")</f>
        <v/>
      </c>
      <c r="AP54" s="17" t="str">
        <f>IFERROR(AND(OR(AP1:AS53,$BK54)=TRUE,IF(SEARCH(AP$1,$H54)&gt;0,TRUE,FALSE)),"")</f>
        <v/>
      </c>
      <c r="AQ54" s="17" t="str">
        <f>IFERROR(AND(OR(AQ1:AS53,$BK54)=TRUE,IF(SEARCH(AQ$1,$H54)&gt;0,TRUE,FALSE)),"")</f>
        <v/>
      </c>
      <c r="AR54" s="17" t="str">
        <f>IFERROR(AND(OR(AR1:AS53,$BK54)=TRUE,IF(SEARCH(AR$1,$H54)&gt;0,TRUE,FALSE)),"")</f>
        <v/>
      </c>
      <c r="AS54" s="17" t="str">
        <f>IFERROR(AND(OR(AS1:AS53,$BK54)=TRUE,IF(SEARCH(AS$1,$H54)&gt;0,TRUE,FALSE)),"")</f>
        <v/>
      </c>
      <c r="AT54" s="17" t="str">
        <f>IFERROR(AND(OR(AT1:AW53,$BK54)=TRUE,IF(SEARCH(AT$1,$H54)&gt;0,TRUE,FALSE)),"")</f>
        <v/>
      </c>
      <c r="AU54" s="17" t="str">
        <f>IFERROR(AND(OR(AU1:AW53,$BK54)=TRUE,IF(SEARCH(AU$1,$H54)&gt;0,TRUE,FALSE)),"")</f>
        <v/>
      </c>
      <c r="AV54" s="17" t="str">
        <f>IFERROR(AND(OR(AV1:AW53,$BK54)=TRUE,IF(SEARCH(AV$1,$H54)&gt;0,TRUE,FALSE)),"")</f>
        <v/>
      </c>
      <c r="AW54" s="17" t="str">
        <f>IFERROR(AND(OR(AW1:AW53,$BK54)=TRUE,IF(SEARCH(AW$1,$H54)&gt;0,TRUE,FALSE)),"")</f>
        <v/>
      </c>
      <c r="AX54" s="17" t="str">
        <f>IFERROR(AND(OR(AX1:AY53,$BK54)=TRUE,IF(SEARCH(AX$1,$H54)&gt;0,TRUE,FALSE)),"")</f>
        <v/>
      </c>
      <c r="AY54" s="17" t="str">
        <f>IFERROR(AND(OR(AY1:AY53,$BK54)=TRUE,IF(SEARCH(AY$1,$H54)&gt;0,TRUE,FALSE)),"")</f>
        <v/>
      </c>
      <c r="AZ54" s="17" t="str">
        <f>IFERROR(AND(OR(AZ1:BI53,$BK54)=TRUE,IF(SEARCH(AZ$1,$H54)&gt;0,TRUE,FALSE)),"")</f>
        <v/>
      </c>
      <c r="BA54" s="17" t="str">
        <f>IFERROR(AND(OR(BA1:BI53,$BK54)=TRUE,IF(SEARCH(BA$1,$H54)&gt;0,TRUE,FALSE)),"")</f>
        <v/>
      </c>
      <c r="BB54" s="17" t="str">
        <f>IFERROR(AND(OR(BB1:BI53,$BK54)=TRUE,IF(SEARCH(BB$1,$H54)&gt;0,TRUE,FALSE)),"")</f>
        <v/>
      </c>
      <c r="BC54" s="17" t="str">
        <f>IFERROR(AND(OR(BC1:BI53,$BK54)=TRUE,IF(SEARCH(BC$1,$H54)&gt;0,TRUE,FALSE)),"")</f>
        <v/>
      </c>
      <c r="BD54" s="17" t="str">
        <f>IFERROR(AND(OR(BD1:BI53,$BK54)=TRUE,IF(SEARCH(BD$1,$H54)&gt;0,TRUE,FALSE)),"")</f>
        <v/>
      </c>
      <c r="BE54" s="17" t="str">
        <f>IFERROR(AND(OR(BE1:BI53,$BK54)=TRUE,IF(SEARCH(BE$1,$H54)&gt;0,TRUE,FALSE)),"")</f>
        <v/>
      </c>
      <c r="BF54" s="17" t="str">
        <f>IFERROR(AND(OR(BF1:BI53,$BK54)=TRUE,IF(SEARCH(BF$1,$H54)&gt;0,TRUE,FALSE)),"")</f>
        <v/>
      </c>
      <c r="BG54" s="17" t="str">
        <f>IFERROR(AND(OR(BG1:BI53,$BK54)=TRUE,IF(SEARCH(BG$1,$H54)&gt;0,TRUE,FALSE)),"")</f>
        <v/>
      </c>
      <c r="BH54" s="17" t="str">
        <f>IFERROR(AND(OR(BH1:BI53,$BK54)=TRUE,IF(SEARCH(BH$1,$H54)&gt;0,TRUE,FALSE)),"")</f>
        <v/>
      </c>
      <c r="BI54" s="17" t="str">
        <f>IFERROR(AND(OR(BI1:BI53,$BK54)=TRUE,IF(SEARCH(BI$1,$H54)&gt;0,TRUE,FALSE)),"")</f>
        <v/>
      </c>
      <c r="BJ54" s="17" t="b">
        <f t="shared" si="6"/>
        <v>0</v>
      </c>
      <c r="BK54" s="17" t="b">
        <f t="shared" si="7"/>
        <v>0</v>
      </c>
      <c r="BL54" s="17" t="b">
        <f t="shared" si="8"/>
        <v>0</v>
      </c>
      <c r="BM54" s="17" t="b">
        <f>IF(G54&gt;'Overview (RESPONSES REQUIRED)'!$G$67,FALSE,TRUE)</f>
        <v>0</v>
      </c>
      <c r="BN54" s="17" t="b">
        <f t="shared" si="9"/>
        <v>0</v>
      </c>
      <c r="BO54" s="17" t="str">
        <f>IF(BO51="N", "N", IF(AND(BM54,BN54)=FALSE,"N",IF(BL54=TRUE,"Y",IF(I54=0,"E","N"))))</f>
        <v>N</v>
      </c>
    </row>
    <row r="55" spans="1:67" ht="27" x14ac:dyDescent="0.15">
      <c r="A55" s="17" t="s">
        <v>3035</v>
      </c>
      <c r="B55" s="17">
        <v>3</v>
      </c>
      <c r="C55" s="17" t="b">
        <f>IF(INDEX('Overview (RESPONSES REQUIRED)'!$D$67:$D$78, MATCH("n7", 'Overview (RESPONSES REQUIRED)'!$B$67:$B$78, 0)) = "Y", TRUE, FALSE)</f>
        <v>0</v>
      </c>
      <c r="D55" s="17" t="b">
        <f>IF(INDEX('Overview (RESPONSES REQUIRED)'!$D$67:$D$78, MATCH("n28", 'Overview (RESPONSES REQUIRED)'!$B$67:$B$78, 0)) = "Y", TRUE, FALSE)</f>
        <v>0</v>
      </c>
      <c r="E55" s="17" t="b">
        <f>IF(INDEX('Overview (RESPONSES REQUIRED)'!$D$67:$D$78, MATCH("N78", 'Overview (RESPONSES REQUIRED)'!$B$67:$B$78, 0)) = "Y", TRUE, FALSE)</f>
        <v>0</v>
      </c>
      <c r="F55" s="17" t="s">
        <v>6</v>
      </c>
      <c r="G55" s="17">
        <v>4</v>
      </c>
      <c r="H55" s="17" t="s">
        <v>3023</v>
      </c>
      <c r="I55" s="17" t="str">
        <f>IF('SA-FR1'!N58="Y", "Y", IF('SA-FR1'!N58="N", "N", 0))</f>
        <v>N</v>
      </c>
      <c r="J55" s="17" t="str">
        <f>IFERROR(AND(OR(J1:K54,$BK55)=TRUE,IF(SEARCH(J$1,$A55)&gt;0,TRUE,FALSE)),"")</f>
        <v/>
      </c>
      <c r="K55" s="17" t="str">
        <f>IFERROR(AND(OR(K1:K54,$BK55)=TRUE,IF(SEARCH(K$1,$A55)&gt;0,TRUE,FALSE)),"")</f>
        <v/>
      </c>
      <c r="L55" s="17" t="str">
        <f>IFERROR(AND(OR(L1:O54,$BK55)=TRUE,IF(SEARCH(L$1,$A55)&gt;0,TRUE,FALSE)),"")</f>
        <v/>
      </c>
      <c r="M55" s="17" t="str">
        <f>IFERROR(AND(OR(M1:O54,$BK55)=TRUE,IF(SEARCH(M$1,$A55)&gt;0,TRUE,FALSE)),"")</f>
        <v/>
      </c>
      <c r="N55" s="17" t="str">
        <f>IFERROR(AND(OR(N1:O54,$BK55)=TRUE,IF(SEARCH(N$1,$A55)&gt;0,TRUE,FALSE)),"")</f>
        <v/>
      </c>
      <c r="O55" s="17" t="str">
        <f>IFERROR(AND(OR(O1:O54,$BK55)=TRUE,IF(SEARCH(O$1,$A55)&gt;0,TRUE,FALSE)),"")</f>
        <v/>
      </c>
      <c r="P55" s="17" t="str">
        <f>IFERROR(AND(OR(P1:P54,$BK55)=TRUE,IF(SEARCH(P$1,$A55)&gt;0,TRUE,FALSE)),"")</f>
        <v/>
      </c>
      <c r="Q55" s="17" t="str">
        <f>IFERROR(AND(OR(Q1:T54,$BK55)=TRUE,IF(SEARCH(Q$1,$A55)&gt;0,TRUE,FALSE)),"")</f>
        <v/>
      </c>
      <c r="R55" s="17" t="str">
        <f>IFERROR(AND(OR(R1:T54,$BK55)=TRUE,IF(SEARCH(R$1,$A55)&gt;0,TRUE,FALSE)),"")</f>
        <v/>
      </c>
      <c r="S55" s="17" t="b">
        <f>IFERROR(AND(OR(S1:T54,$BK55)=TRUE,IF(SEARCH(S$1,$A55)&gt;0,TRUE,FALSE)),"")</f>
        <v>0</v>
      </c>
      <c r="T55" s="17" t="str">
        <f>IFERROR(AND(OR(T1:T54,$BK55)=TRUE,IF(SEARCH(T$1,$A55)&gt;0,TRUE,FALSE)),"")</f>
        <v/>
      </c>
      <c r="U55" s="17" t="str">
        <f>IFERROR(AND(OR(U1:V54,$BK55)=TRUE,IF(SEARCH(U$1,$A55)&gt;0,TRUE,FALSE)),"")</f>
        <v/>
      </c>
      <c r="V55" s="17" t="str">
        <f>IFERROR(AND(OR(V1:V54,$BK55)=TRUE,IF(SEARCH(V$1,$A55)&gt;0,TRUE,FALSE)),"")</f>
        <v/>
      </c>
      <c r="W55" s="17" t="b">
        <f>IFERROR(AND(OR(W1:W54,$BK55)=TRUE,IF(SEARCH(W$1,$A55)&gt;0,TRUE,FALSE)),"")</f>
        <v>0</v>
      </c>
      <c r="X55" s="17" t="b">
        <f>IFERROR(AND(OR(X1:AA54,$BK55)=TRUE,IF(SEARCH(X$1,$A55)&gt;0,TRUE,FALSE)),"")</f>
        <v>0</v>
      </c>
      <c r="Y55" s="17" t="str">
        <f>IFERROR(AND(OR(Y1:AA54,$BK55)=TRUE,IF(SEARCH(Y$1,$A55)&gt;0,TRUE,FALSE)),"")</f>
        <v/>
      </c>
      <c r="Z55" s="17" t="str">
        <f>IFERROR(AND(OR(Z1:AA54,$BK55)=TRUE,IF(SEARCH(Z$1,$A55)&gt;0,TRUE,FALSE)),"")</f>
        <v/>
      </c>
      <c r="AA55" s="17" t="str">
        <f>IFERROR(AND(OR(AA1:AA54,$BK55)=TRUE,IF(SEARCH(AA$1,$A55)&gt;0,TRUE,FALSE)),"")</f>
        <v/>
      </c>
      <c r="AB55" s="17">
        <f t="shared" si="5"/>
        <v>0</v>
      </c>
      <c r="AC55" s="17" t="str">
        <f>IFERROR(AND(OR(AC1:AE54,$BK55)=TRUE,IF(SEARCH(AC$1,$H55)&gt;0,TRUE,FALSE)),"")</f>
        <v/>
      </c>
      <c r="AD55" s="17" t="str">
        <f>IFERROR(AND(OR(AD1:AE54,$BK55)=TRUE,IF(SEARCH(AD$1,$H55)&gt;0,TRUE,FALSE)),"")</f>
        <v/>
      </c>
      <c r="AE55" s="17" t="str">
        <f>IFERROR(AND(OR(AE1:AE54,$BK55)=TRUE,IF(SEARCH(AE$1,$H55)&gt;0,TRUE,FALSE)),"")</f>
        <v/>
      </c>
      <c r="AF55" s="17" t="str">
        <f>IFERROR(AND(OR(AF1:AK54,$BK55)=TRUE,IF(SEARCH(AF$1,$H55)&gt;0,TRUE,FALSE)),"")</f>
        <v/>
      </c>
      <c r="AG55" s="17" t="str">
        <f>IFERROR(AND(OR(AG1:AK54,$BK55)=TRUE,IF(SEARCH(AG$1,$H55)&gt;0,TRUE,FALSE)),"")</f>
        <v/>
      </c>
      <c r="AH55" s="17" t="str">
        <f>IFERROR(AND(OR(AH1:AK54,$BK55)=TRUE,IF(SEARCH(AH$1,$H55)&gt;0,TRUE,FALSE)),"")</f>
        <v/>
      </c>
      <c r="AI55" s="17" t="str">
        <f>IFERROR(AND(OR(AI1:AK54,$BK55)=TRUE,IF(SEARCH(AI$1,$H55)&gt;0,TRUE,FALSE)),"")</f>
        <v/>
      </c>
      <c r="AJ55" s="17" t="str">
        <f>IFERROR(AND(OR(AJ1:AK54,$BK55)=TRUE,IF(SEARCH(AJ$1,$H55)&gt;0,TRUE,FALSE)),"")</f>
        <v/>
      </c>
      <c r="AK55" s="17" t="str">
        <f>IFERROR(AND(OR(AK1:AK54,$BK55)=TRUE,IF(SEARCH(AK$1,$H55)&gt;0,TRUE,FALSE)),"")</f>
        <v/>
      </c>
      <c r="AL55" s="17" t="str">
        <f>IFERROR(AND(OR(AL1:AM54,$BK55)=TRUE,IF(SEARCH(AL$1,$H55)&gt;0,TRUE,FALSE)),"")</f>
        <v/>
      </c>
      <c r="AM55" s="17" t="str">
        <f>IFERROR(AND(OR(AM1:AM54,$BK55)=TRUE,IF(SEARCH(AM$1,$H55)&gt;0,TRUE,FALSE)),"")</f>
        <v/>
      </c>
      <c r="AN55" s="17" t="str">
        <f>IFERROR(AND(OR(AN1:AS54,$BK55)=TRUE,IF(SEARCH(AN$1,$H55)&gt;0,TRUE,FALSE)),"")</f>
        <v/>
      </c>
      <c r="AO55" s="17" t="str">
        <f>IFERROR(AND(OR(AO1:AS54,$BK55)=TRUE,IF(SEARCH(AO$1,$H55)&gt;0,TRUE,FALSE)),"")</f>
        <v/>
      </c>
      <c r="AP55" s="17" t="str">
        <f>IFERROR(AND(OR(AP1:AS54,$BK55)=TRUE,IF(SEARCH(AP$1,$H55)&gt;0,TRUE,FALSE)),"")</f>
        <v/>
      </c>
      <c r="AQ55" s="17" t="str">
        <f>IFERROR(AND(OR(AQ1:AS54,$BK55)=TRUE,IF(SEARCH(AQ$1,$H55)&gt;0,TRUE,FALSE)),"")</f>
        <v/>
      </c>
      <c r="AR55" s="17" t="str">
        <f>IFERROR(AND(OR(AR1:AS54,$BK55)=TRUE,IF(SEARCH(AR$1,$H55)&gt;0,TRUE,FALSE)),"")</f>
        <v/>
      </c>
      <c r="AS55" s="17" t="str">
        <f>IFERROR(AND(OR(AS1:AS54,$BK55)=TRUE,IF(SEARCH(AS$1,$H55)&gt;0,TRUE,FALSE)),"")</f>
        <v/>
      </c>
      <c r="AT55" s="17" t="str">
        <f>IFERROR(AND(OR(AT1:AW54,$BK55)=TRUE,IF(SEARCH(AT$1,$H55)&gt;0,TRUE,FALSE)),"")</f>
        <v/>
      </c>
      <c r="AU55" s="17" t="str">
        <f>IFERROR(AND(OR(AU1:AW54,$BK55)=TRUE,IF(SEARCH(AU$1,$H55)&gt;0,TRUE,FALSE)),"")</f>
        <v/>
      </c>
      <c r="AV55" s="17" t="str">
        <f>IFERROR(AND(OR(AV1:AW54,$BK55)=TRUE,IF(SEARCH(AV$1,$H55)&gt;0,TRUE,FALSE)),"")</f>
        <v/>
      </c>
      <c r="AW55" s="17" t="str">
        <f>IFERROR(AND(OR(AW1:AW54,$BK55)=TRUE,IF(SEARCH(AW$1,$H55)&gt;0,TRUE,FALSE)),"")</f>
        <v/>
      </c>
      <c r="AX55" s="17" t="str">
        <f>IFERROR(AND(OR(AX1:AY54,$BK55)=TRUE,IF(SEARCH(AX$1,$H55)&gt;0,TRUE,FALSE)),"")</f>
        <v/>
      </c>
      <c r="AY55" s="17" t="str">
        <f>IFERROR(AND(OR(AY1:AY54,$BK55)=TRUE,IF(SEARCH(AY$1,$H55)&gt;0,TRUE,FALSE)),"")</f>
        <v/>
      </c>
      <c r="AZ55" s="17" t="str">
        <f>IFERROR(AND(OR(AZ1:BI54,$BK55)=TRUE,IF(SEARCH(AZ$1,$H55)&gt;0,TRUE,FALSE)),"")</f>
        <v/>
      </c>
      <c r="BA55" s="17" t="str">
        <f>IFERROR(AND(OR(BA1:BI54,$BK55)=TRUE,IF(SEARCH(BA$1,$H55)&gt;0,TRUE,FALSE)),"")</f>
        <v/>
      </c>
      <c r="BB55" s="17" t="str">
        <f>IFERROR(AND(OR(BB1:BI54,$BK55)=TRUE,IF(SEARCH(BB$1,$H55)&gt;0,TRUE,FALSE)),"")</f>
        <v/>
      </c>
      <c r="BC55" s="17" t="str">
        <f>IFERROR(AND(OR(BC1:BI54,$BK55)=TRUE,IF(SEARCH(BC$1,$H55)&gt;0,TRUE,FALSE)),"")</f>
        <v/>
      </c>
      <c r="BD55" s="17" t="str">
        <f>IFERROR(AND(OR(BD1:BI54,$BK55)=TRUE,IF(SEARCH(BD$1,$H55)&gt;0,TRUE,FALSE)),"")</f>
        <v/>
      </c>
      <c r="BE55" s="17" t="str">
        <f>IFERROR(AND(OR(BE1:BI54,$BK55)=TRUE,IF(SEARCH(BE$1,$H55)&gt;0,TRUE,FALSE)),"")</f>
        <v/>
      </c>
      <c r="BF55" s="17" t="str">
        <f>IFERROR(AND(OR(BF1:BI54,$BK55)=TRUE,IF(SEARCH(BF$1,$H55)&gt;0,TRUE,FALSE)),"")</f>
        <v/>
      </c>
      <c r="BG55" s="17" t="str">
        <f>IFERROR(AND(OR(BG1:BI54,$BK55)=TRUE,IF(SEARCH(BG$1,$H55)&gt;0,TRUE,FALSE)),"")</f>
        <v/>
      </c>
      <c r="BH55" s="17" t="str">
        <f>IFERROR(AND(OR(BH1:BI54,$BK55)=TRUE,IF(SEARCH(BH$1,$H55)&gt;0,TRUE,FALSE)),"")</f>
        <v/>
      </c>
      <c r="BI55" s="17" t="str">
        <f>IFERROR(AND(OR(BI1:BI54,$BK55)=TRUE,IF(SEARCH(BI$1,$H55)&gt;0,TRUE,FALSE)),"")</f>
        <v/>
      </c>
      <c r="BJ55" s="17" t="b">
        <f t="shared" si="6"/>
        <v>0</v>
      </c>
      <c r="BK55" s="17" t="b">
        <f t="shared" si="7"/>
        <v>0</v>
      </c>
      <c r="BL55" s="17" t="b">
        <f t="shared" si="8"/>
        <v>0</v>
      </c>
      <c r="BM55" s="17" t="b">
        <f>IF(G55&gt;'Overview (RESPONSES REQUIRED)'!$G$67,FALSE,TRUE)</f>
        <v>0</v>
      </c>
      <c r="BN55" s="17" t="b">
        <f t="shared" si="9"/>
        <v>0</v>
      </c>
      <c r="BO55" s="17" t="str">
        <f>IF(BO51="N", "N", IF(AND(BM55,BN55)=FALSE,"N",IF(BL55=TRUE,"Y",IF(I55=0,"E","N"))))</f>
        <v>N</v>
      </c>
    </row>
    <row r="56" spans="1:67" ht="15" x14ac:dyDescent="0.15">
      <c r="A56" s="17" t="s">
        <v>3036</v>
      </c>
      <c r="B56" s="17">
        <v>3</v>
      </c>
      <c r="C56" s="17" t="b">
        <f>IF(INDEX('Overview (RESPONSES REQUIRED)'!$D$67:$D$78, MATCH("n5", 'Overview (RESPONSES REQUIRED)'!$B$67:$B$78, 0)) = "Y", TRUE, FALSE)</f>
        <v>0</v>
      </c>
      <c r="D56" s="17" t="b">
        <f>IF(INDEX('Overview (RESPONSES REQUIRED)'!$D$67:$D$78, MATCH("n7", 'Overview (RESPONSES REQUIRED)'!$B$67:$B$78, 0)) = "Y", TRUE, FALSE)</f>
        <v>0</v>
      </c>
      <c r="E56" s="17" t="b">
        <f>IF(INDEX('Overview (RESPONSES REQUIRED)'!$D$67:$D$78, MATCH("N78", 'Overview (RESPONSES REQUIRED)'!$B$67:$B$78, 0)) = "Y", TRUE, FALSE)</f>
        <v>0</v>
      </c>
      <c r="F56" s="17" t="s">
        <v>6</v>
      </c>
      <c r="G56" s="17">
        <v>4</v>
      </c>
      <c r="H56" s="17" t="s">
        <v>3015</v>
      </c>
      <c r="I56" s="17" t="str">
        <f>IF('SA-FR1'!N59="Y", "Y", IF('SA-FR1'!N59="N", "N", 0))</f>
        <v>N</v>
      </c>
      <c r="J56" s="17" t="str">
        <f>IFERROR(AND(OR(J1:K55,$BK56)=TRUE,IF(SEARCH(J$1,$A56)&gt;0,TRUE,FALSE)),"")</f>
        <v/>
      </c>
      <c r="K56" s="17" t="str">
        <f>IFERROR(AND(OR(K1:K55,$BK56)=TRUE,IF(SEARCH(K$1,$A56)&gt;0,TRUE,FALSE)),"")</f>
        <v/>
      </c>
      <c r="L56" s="17" t="str">
        <f>IFERROR(AND(OR(L1:O55,$BK56)=TRUE,IF(SEARCH(L$1,$A56)&gt;0,TRUE,FALSE)),"")</f>
        <v/>
      </c>
      <c r="M56" s="17" t="str">
        <f>IFERROR(AND(OR(M1:O55,$BK56)=TRUE,IF(SEARCH(M$1,$A56)&gt;0,TRUE,FALSE)),"")</f>
        <v/>
      </c>
      <c r="N56" s="17" t="str">
        <f>IFERROR(AND(OR(N1:O55,$BK56)=TRUE,IF(SEARCH(N$1,$A56)&gt;0,TRUE,FALSE)),"")</f>
        <v/>
      </c>
      <c r="O56" s="17" t="str">
        <f>IFERROR(AND(OR(O1:O55,$BK56)=TRUE,IF(SEARCH(O$1,$A56)&gt;0,TRUE,FALSE)),"")</f>
        <v/>
      </c>
      <c r="P56" s="17" t="b">
        <f>IFERROR(AND(OR(P1:P55,$BK56)=TRUE,IF(SEARCH(P$1,$A56)&gt;0,TRUE,FALSE)),"")</f>
        <v>0</v>
      </c>
      <c r="Q56" s="17" t="str">
        <f>IFERROR(AND(OR(Q1:T55,$BK56)=TRUE,IF(SEARCH(Q$1,$A56)&gt;0,TRUE,FALSE)),"")</f>
        <v/>
      </c>
      <c r="R56" s="17" t="str">
        <f>IFERROR(AND(OR(R1:T55,$BK56)=TRUE,IF(SEARCH(R$1,$A56)&gt;0,TRUE,FALSE)),"")</f>
        <v/>
      </c>
      <c r="S56" s="17" t="b">
        <f>IFERROR(AND(OR(S1:T55,$BK56)=TRUE,IF(SEARCH(S$1,$A56)&gt;0,TRUE,FALSE)),"")</f>
        <v>0</v>
      </c>
      <c r="T56" s="17" t="str">
        <f>IFERROR(AND(OR(T1:T55,$BK56)=TRUE,IF(SEARCH(T$1,$A56)&gt;0,TRUE,FALSE)),"")</f>
        <v/>
      </c>
      <c r="U56" s="17" t="str">
        <f>IFERROR(AND(OR(U1:V55,$BK56)=TRUE,IF(SEARCH(U$1,$A56)&gt;0,TRUE,FALSE)),"")</f>
        <v/>
      </c>
      <c r="V56" s="17" t="str">
        <f>IFERROR(AND(OR(V1:V55,$BK56)=TRUE,IF(SEARCH(V$1,$A56)&gt;0,TRUE,FALSE)),"")</f>
        <v/>
      </c>
      <c r="W56" s="17" t="str">
        <f>IFERROR(AND(OR(W1:W55,$BK56)=TRUE,IF(SEARCH(W$1,$A56)&gt;0,TRUE,FALSE)),"")</f>
        <v/>
      </c>
      <c r="X56" s="17" t="b">
        <f>IFERROR(AND(OR(X1:AA55,$BK56)=TRUE,IF(SEARCH(X$1,$A56)&gt;0,TRUE,FALSE)),"")</f>
        <v>0</v>
      </c>
      <c r="Y56" s="17" t="str">
        <f>IFERROR(AND(OR(Y1:AA55,$BK56)=TRUE,IF(SEARCH(Y$1,$A56)&gt;0,TRUE,FALSE)),"")</f>
        <v/>
      </c>
      <c r="Z56" s="17" t="str">
        <f>IFERROR(AND(OR(Z1:AA55,$BK56)=TRUE,IF(SEARCH(Z$1,$A56)&gt;0,TRUE,FALSE)),"")</f>
        <v/>
      </c>
      <c r="AA56" s="17" t="str">
        <f>IFERROR(AND(OR(AA1:AA55,$BK56)=TRUE,IF(SEARCH(AA$1,$A56)&gt;0,TRUE,FALSE)),"")</f>
        <v/>
      </c>
      <c r="AB56" s="17">
        <f t="shared" si="5"/>
        <v>0</v>
      </c>
      <c r="AC56" s="17" t="str">
        <f>IFERROR(AND(OR(AC1:AE55,$BK56)=TRUE,IF(SEARCH(AC$1,$H56)&gt;0,TRUE,FALSE)),"")</f>
        <v/>
      </c>
      <c r="AD56" s="17" t="str">
        <f>IFERROR(AND(OR(AD1:AE55,$BK56)=TRUE,IF(SEARCH(AD$1,$H56)&gt;0,TRUE,FALSE)),"")</f>
        <v/>
      </c>
      <c r="AE56" s="17" t="str">
        <f>IFERROR(AND(OR(AE1:AE55,$BK56)=TRUE,IF(SEARCH(AE$1,$H56)&gt;0,TRUE,FALSE)),"")</f>
        <v/>
      </c>
      <c r="AF56" s="17" t="str">
        <f>IFERROR(AND(OR(AF1:AK55,$BK56)=TRUE,IF(SEARCH(AF$1,$H56)&gt;0,TRUE,FALSE)),"")</f>
        <v/>
      </c>
      <c r="AG56" s="17" t="str">
        <f>IFERROR(AND(OR(AG1:AK55,$BK56)=TRUE,IF(SEARCH(AG$1,$H56)&gt;0,TRUE,FALSE)),"")</f>
        <v/>
      </c>
      <c r="AH56" s="17" t="str">
        <f>IFERROR(AND(OR(AH1:AK55,$BK56)=TRUE,IF(SEARCH(AH$1,$H56)&gt;0,TRUE,FALSE)),"")</f>
        <v/>
      </c>
      <c r="AI56" s="17" t="str">
        <f>IFERROR(AND(OR(AI1:AK55,$BK56)=TRUE,IF(SEARCH(AI$1,$H56)&gt;0,TRUE,FALSE)),"")</f>
        <v/>
      </c>
      <c r="AJ56" s="17" t="str">
        <f>IFERROR(AND(OR(AJ1:AK55,$BK56)=TRUE,IF(SEARCH(AJ$1,$H56)&gt;0,TRUE,FALSE)),"")</f>
        <v/>
      </c>
      <c r="AK56" s="17" t="str">
        <f>IFERROR(AND(OR(AK1:AK55,$BK56)=TRUE,IF(SEARCH(AK$1,$H56)&gt;0,TRUE,FALSE)),"")</f>
        <v/>
      </c>
      <c r="AL56" s="17" t="str">
        <f>IFERROR(AND(OR(AL1:AM55,$BK56)=TRUE,IF(SEARCH(AL$1,$H56)&gt;0,TRUE,FALSE)),"")</f>
        <v/>
      </c>
      <c r="AM56" s="17" t="str">
        <f>IFERROR(AND(OR(AM1:AM55,$BK56)=TRUE,IF(SEARCH(AM$1,$H56)&gt;0,TRUE,FALSE)),"")</f>
        <v/>
      </c>
      <c r="AN56" s="17" t="str">
        <f>IFERROR(AND(OR(AN1:AS55,$BK56)=TRUE,IF(SEARCH(AN$1,$H56)&gt;0,TRUE,FALSE)),"")</f>
        <v/>
      </c>
      <c r="AO56" s="17" t="str">
        <f>IFERROR(AND(OR(AO1:AS55,$BK56)=TRUE,IF(SEARCH(AO$1,$H56)&gt;0,TRUE,FALSE)),"")</f>
        <v/>
      </c>
      <c r="AP56" s="17" t="str">
        <f>IFERROR(AND(OR(AP1:AS55,$BK56)=TRUE,IF(SEARCH(AP$1,$H56)&gt;0,TRUE,FALSE)),"")</f>
        <v/>
      </c>
      <c r="AQ56" s="17" t="str">
        <f>IFERROR(AND(OR(AQ1:AS55,$BK56)=TRUE,IF(SEARCH(AQ$1,$H56)&gt;0,TRUE,FALSE)),"")</f>
        <v/>
      </c>
      <c r="AR56" s="17" t="str">
        <f>IFERROR(AND(OR(AR1:AS55,$BK56)=TRUE,IF(SEARCH(AR$1,$H56)&gt;0,TRUE,FALSE)),"")</f>
        <v/>
      </c>
      <c r="AS56" s="17" t="str">
        <f>IFERROR(AND(OR(AS1:AS55,$BK56)=TRUE,IF(SEARCH(AS$1,$H56)&gt;0,TRUE,FALSE)),"")</f>
        <v/>
      </c>
      <c r="AT56" s="17" t="str">
        <f>IFERROR(AND(OR(AT1:AW55,$BK56)=TRUE,IF(SEARCH(AT$1,$H56)&gt;0,TRUE,FALSE)),"")</f>
        <v/>
      </c>
      <c r="AU56" s="17" t="str">
        <f>IFERROR(AND(OR(AU1:AW55,$BK56)=TRUE,IF(SEARCH(AU$1,$H56)&gt;0,TRUE,FALSE)),"")</f>
        <v/>
      </c>
      <c r="AV56" s="17" t="str">
        <f>IFERROR(AND(OR(AV1:AW55,$BK56)=TRUE,IF(SEARCH(AV$1,$H56)&gt;0,TRUE,FALSE)),"")</f>
        <v/>
      </c>
      <c r="AW56" s="17" t="str">
        <f>IFERROR(AND(OR(AW1:AW55,$BK56)=TRUE,IF(SEARCH(AW$1,$H56)&gt;0,TRUE,FALSE)),"")</f>
        <v/>
      </c>
      <c r="AX56" s="17" t="str">
        <f>IFERROR(AND(OR(AX1:AY55,$BK56)=TRUE,IF(SEARCH(AX$1,$H56)&gt;0,TRUE,FALSE)),"")</f>
        <v/>
      </c>
      <c r="AY56" s="17" t="str">
        <f>IFERROR(AND(OR(AY1:AY55,$BK56)=TRUE,IF(SEARCH(AY$1,$H56)&gt;0,TRUE,FALSE)),"")</f>
        <v/>
      </c>
      <c r="AZ56" s="17" t="str">
        <f>IFERROR(AND(OR(AZ1:BI55,$BK56)=TRUE,IF(SEARCH(AZ$1,$H56)&gt;0,TRUE,FALSE)),"")</f>
        <v/>
      </c>
      <c r="BA56" s="17" t="str">
        <f>IFERROR(AND(OR(BA1:BI55,$BK56)=TRUE,IF(SEARCH(BA$1,$H56)&gt;0,TRUE,FALSE)),"")</f>
        <v/>
      </c>
      <c r="BB56" s="17" t="str">
        <f>IFERROR(AND(OR(BB1:BI55,$BK56)=TRUE,IF(SEARCH(BB$1,$H56)&gt;0,TRUE,FALSE)),"")</f>
        <v/>
      </c>
      <c r="BC56" s="17" t="str">
        <f>IFERROR(AND(OR(BC1:BI55,$BK56)=TRUE,IF(SEARCH(BC$1,$H56)&gt;0,TRUE,FALSE)),"")</f>
        <v/>
      </c>
      <c r="BD56" s="17" t="str">
        <f>IFERROR(AND(OR(BD1:BI55,$BK56)=TRUE,IF(SEARCH(BD$1,$H56)&gt;0,TRUE,FALSE)),"")</f>
        <v/>
      </c>
      <c r="BE56" s="17" t="str">
        <f>IFERROR(AND(OR(BE1:BI55,$BK56)=TRUE,IF(SEARCH(BE$1,$H56)&gt;0,TRUE,FALSE)),"")</f>
        <v/>
      </c>
      <c r="BF56" s="17" t="str">
        <f>IFERROR(AND(OR(BF1:BI55,$BK56)=TRUE,IF(SEARCH(BF$1,$H56)&gt;0,TRUE,FALSE)),"")</f>
        <v/>
      </c>
      <c r="BG56" s="17" t="str">
        <f>IFERROR(AND(OR(BG1:BI55,$BK56)=TRUE,IF(SEARCH(BG$1,$H56)&gt;0,TRUE,FALSE)),"")</f>
        <v/>
      </c>
      <c r="BH56" s="17" t="str">
        <f>IFERROR(AND(OR(BH1:BI55,$BK56)=TRUE,IF(SEARCH(BH$1,$H56)&gt;0,TRUE,FALSE)),"")</f>
        <v/>
      </c>
      <c r="BI56" s="17" t="str">
        <f>IFERROR(AND(OR(BI1:BI55,$BK56)=TRUE,IF(SEARCH(BI$1,$H56)&gt;0,TRUE,FALSE)),"")</f>
        <v/>
      </c>
      <c r="BJ56" s="17" t="b">
        <f t="shared" si="6"/>
        <v>0</v>
      </c>
      <c r="BK56" s="17" t="b">
        <f t="shared" si="7"/>
        <v>0</v>
      </c>
      <c r="BL56" s="17" t="b">
        <f t="shared" si="8"/>
        <v>0</v>
      </c>
      <c r="BM56" s="17" t="b">
        <f>IF(G56&gt;'Overview (RESPONSES REQUIRED)'!$G$67,FALSE,TRUE)</f>
        <v>0</v>
      </c>
      <c r="BN56" s="17" t="b">
        <f t="shared" si="9"/>
        <v>0</v>
      </c>
      <c r="BO56" s="17" t="str">
        <f>IF(AND(BM56,BN56)=FALSE,"N",IF(BL56=TRUE,"Y",IF(I56=0,"E","N")))</f>
        <v>N</v>
      </c>
    </row>
    <row r="57" spans="1:67" ht="15" x14ac:dyDescent="0.15">
      <c r="A57" s="17" t="s">
        <v>3036</v>
      </c>
      <c r="B57" s="17">
        <v>3</v>
      </c>
      <c r="C57" s="17" t="b">
        <f>IF(INDEX('Overview (RESPONSES REQUIRED)'!$D$67:$D$78, MATCH("n5", 'Overview (RESPONSES REQUIRED)'!$B$67:$B$78, 0)) = "Y", TRUE, FALSE)</f>
        <v>0</v>
      </c>
      <c r="D57" s="17" t="b">
        <f>IF(INDEX('Overview (RESPONSES REQUIRED)'!$D$67:$D$78, MATCH("n7", 'Overview (RESPONSES REQUIRED)'!$B$67:$B$78, 0)) = "Y", TRUE, FALSE)</f>
        <v>0</v>
      </c>
      <c r="E57" s="17" t="b">
        <f>IF(INDEX('Overview (RESPONSES REQUIRED)'!$D$67:$D$78, MATCH("N78", 'Overview (RESPONSES REQUIRED)'!$B$67:$B$78, 0)) = "Y", TRUE, FALSE)</f>
        <v>0</v>
      </c>
      <c r="F57" s="17" t="s">
        <v>6</v>
      </c>
      <c r="G57" s="17">
        <v>4</v>
      </c>
      <c r="H57" s="17" t="s">
        <v>3016</v>
      </c>
      <c r="I57" s="17" t="str">
        <f>IF('SA-FR1'!N60="Y", "Y", IF('SA-FR1'!N60="N", "N", 0))</f>
        <v>N</v>
      </c>
      <c r="J57" s="17" t="str">
        <f>IFERROR(AND(OR(J1:K56,$BK57)=TRUE,IF(SEARCH(J$1,$A57)&gt;0,TRUE,FALSE)),"")</f>
        <v/>
      </c>
      <c r="K57" s="17" t="str">
        <f>IFERROR(AND(OR(K1:K56,$BK57)=TRUE,IF(SEARCH(K$1,$A57)&gt;0,TRUE,FALSE)),"")</f>
        <v/>
      </c>
      <c r="L57" s="17" t="str">
        <f>IFERROR(AND(OR(L1:O56,$BK57)=TRUE,IF(SEARCH(L$1,$A57)&gt;0,TRUE,FALSE)),"")</f>
        <v/>
      </c>
      <c r="M57" s="17" t="str">
        <f>IFERROR(AND(OR(M1:O56,$BK57)=TRUE,IF(SEARCH(M$1,$A57)&gt;0,TRUE,FALSE)),"")</f>
        <v/>
      </c>
      <c r="N57" s="17" t="str">
        <f>IFERROR(AND(OR(N1:O56,$BK57)=TRUE,IF(SEARCH(N$1,$A57)&gt;0,TRUE,FALSE)),"")</f>
        <v/>
      </c>
      <c r="O57" s="17" t="str">
        <f>IFERROR(AND(OR(O1:O56,$BK57)=TRUE,IF(SEARCH(O$1,$A57)&gt;0,TRUE,FALSE)),"")</f>
        <v/>
      </c>
      <c r="P57" s="17" t="b">
        <f>IFERROR(AND(OR(P1:P56,$BK57)=TRUE,IF(SEARCH(P$1,$A57)&gt;0,TRUE,FALSE)),"")</f>
        <v>0</v>
      </c>
      <c r="Q57" s="17" t="str">
        <f>IFERROR(AND(OR(Q1:T56,$BK57)=TRUE,IF(SEARCH(Q$1,$A57)&gt;0,TRUE,FALSE)),"")</f>
        <v/>
      </c>
      <c r="R57" s="17" t="str">
        <f>IFERROR(AND(OR(R1:T56,$BK57)=TRUE,IF(SEARCH(R$1,$A57)&gt;0,TRUE,FALSE)),"")</f>
        <v/>
      </c>
      <c r="S57" s="17" t="b">
        <f>IFERROR(AND(OR(S1:T56,$BK57)=TRUE,IF(SEARCH(S$1,$A57)&gt;0,TRUE,FALSE)),"")</f>
        <v>0</v>
      </c>
      <c r="T57" s="17" t="str">
        <f>IFERROR(AND(OR(T1:T56,$BK57)=TRUE,IF(SEARCH(T$1,$A57)&gt;0,TRUE,FALSE)),"")</f>
        <v/>
      </c>
      <c r="U57" s="17" t="str">
        <f>IFERROR(AND(OR(U1:V56,$BK57)=TRUE,IF(SEARCH(U$1,$A57)&gt;0,TRUE,FALSE)),"")</f>
        <v/>
      </c>
      <c r="V57" s="17" t="str">
        <f>IFERROR(AND(OR(V1:V56,$BK57)=TRUE,IF(SEARCH(V$1,$A57)&gt;0,TRUE,FALSE)),"")</f>
        <v/>
      </c>
      <c r="W57" s="17" t="str">
        <f>IFERROR(AND(OR(W1:W56,$BK57)=TRUE,IF(SEARCH(W$1,$A57)&gt;0,TRUE,FALSE)),"")</f>
        <v/>
      </c>
      <c r="X57" s="17" t="b">
        <f>IFERROR(AND(OR(X1:AA56,$BK57)=TRUE,IF(SEARCH(X$1,$A57)&gt;0,TRUE,FALSE)),"")</f>
        <v>0</v>
      </c>
      <c r="Y57" s="17" t="str">
        <f>IFERROR(AND(OR(Y1:AA56,$BK57)=TRUE,IF(SEARCH(Y$1,$A57)&gt;0,TRUE,FALSE)),"")</f>
        <v/>
      </c>
      <c r="Z57" s="17" t="str">
        <f>IFERROR(AND(OR(Z1:AA56,$BK57)=TRUE,IF(SEARCH(Z$1,$A57)&gt;0,TRUE,FALSE)),"")</f>
        <v/>
      </c>
      <c r="AA57" s="17" t="str">
        <f>IFERROR(AND(OR(AA1:AA56,$BK57)=TRUE,IF(SEARCH(AA$1,$A57)&gt;0,TRUE,FALSE)),"")</f>
        <v/>
      </c>
      <c r="AB57" s="17">
        <f t="shared" si="5"/>
        <v>0</v>
      </c>
      <c r="AC57" s="17" t="str">
        <f>IFERROR(AND(OR(AC1:AE56,$BK57)=TRUE,IF(SEARCH(AC$1,$H57)&gt;0,TRUE,FALSE)),"")</f>
        <v/>
      </c>
      <c r="AD57" s="17" t="str">
        <f>IFERROR(AND(OR(AD1:AE56,$BK57)=TRUE,IF(SEARCH(AD$1,$H57)&gt;0,TRUE,FALSE)),"")</f>
        <v/>
      </c>
      <c r="AE57" s="17" t="str">
        <f>IFERROR(AND(OR(AE1:AE56,$BK57)=TRUE,IF(SEARCH(AE$1,$H57)&gt;0,TRUE,FALSE)),"")</f>
        <v/>
      </c>
      <c r="AF57" s="17" t="str">
        <f>IFERROR(AND(OR(AF1:AK56,$BK57)=TRUE,IF(SEARCH(AF$1,$H57)&gt;0,TRUE,FALSE)),"")</f>
        <v/>
      </c>
      <c r="AG57" s="17" t="str">
        <f>IFERROR(AND(OR(AG1:AK56,$BK57)=TRUE,IF(SEARCH(AG$1,$H57)&gt;0,TRUE,FALSE)),"")</f>
        <v/>
      </c>
      <c r="AH57" s="17" t="str">
        <f>IFERROR(AND(OR(AH1:AK56,$BK57)=TRUE,IF(SEARCH(AH$1,$H57)&gt;0,TRUE,FALSE)),"")</f>
        <v/>
      </c>
      <c r="AI57" s="17" t="str">
        <f>IFERROR(AND(OR(AI1:AK56,$BK57)=TRUE,IF(SEARCH(AI$1,$H57)&gt;0,TRUE,FALSE)),"")</f>
        <v/>
      </c>
      <c r="AJ57" s="17" t="str">
        <f>IFERROR(AND(OR(AJ1:AK56,$BK57)=TRUE,IF(SEARCH(AJ$1,$H57)&gt;0,TRUE,FALSE)),"")</f>
        <v/>
      </c>
      <c r="AK57" s="17" t="str">
        <f>IFERROR(AND(OR(AK1:AK56,$BK57)=TRUE,IF(SEARCH(AK$1,$H57)&gt;0,TRUE,FALSE)),"")</f>
        <v/>
      </c>
      <c r="AL57" s="17" t="str">
        <f>IFERROR(AND(OR(AL1:AM56,$BK57)=TRUE,IF(SEARCH(AL$1,$H57)&gt;0,TRUE,FALSE)),"")</f>
        <v/>
      </c>
      <c r="AM57" s="17" t="str">
        <f>IFERROR(AND(OR(AM1:AM56,$BK57)=TRUE,IF(SEARCH(AM$1,$H57)&gt;0,TRUE,FALSE)),"")</f>
        <v/>
      </c>
      <c r="AN57" s="17" t="str">
        <f>IFERROR(AND(OR(AN1:AS56,$BK57)=TRUE,IF(SEARCH(AN$1,$H57)&gt;0,TRUE,FALSE)),"")</f>
        <v/>
      </c>
      <c r="AO57" s="17" t="str">
        <f>IFERROR(AND(OR(AO1:AS56,$BK57)=TRUE,IF(SEARCH(AO$1,$H57)&gt;0,TRUE,FALSE)),"")</f>
        <v/>
      </c>
      <c r="AP57" s="17" t="str">
        <f>IFERROR(AND(OR(AP1:AS56,$BK57)=TRUE,IF(SEARCH(AP$1,$H57)&gt;0,TRUE,FALSE)),"")</f>
        <v/>
      </c>
      <c r="AQ57" s="17" t="str">
        <f>IFERROR(AND(OR(AQ1:AS56,$BK57)=TRUE,IF(SEARCH(AQ$1,$H57)&gt;0,TRUE,FALSE)),"")</f>
        <v/>
      </c>
      <c r="AR57" s="17" t="str">
        <f>IFERROR(AND(OR(AR1:AS56,$BK57)=TRUE,IF(SEARCH(AR$1,$H57)&gt;0,TRUE,FALSE)),"")</f>
        <v/>
      </c>
      <c r="AS57" s="17" t="str">
        <f>IFERROR(AND(OR(AS1:AS56,$BK57)=TRUE,IF(SEARCH(AS$1,$H57)&gt;0,TRUE,FALSE)),"")</f>
        <v/>
      </c>
      <c r="AT57" s="17" t="str">
        <f>IFERROR(AND(OR(AT1:AW56,$BK57)=TRUE,IF(SEARCH(AT$1,$H57)&gt;0,TRUE,FALSE)),"")</f>
        <v/>
      </c>
      <c r="AU57" s="17" t="str">
        <f>IFERROR(AND(OR(AU1:AW56,$BK57)=TRUE,IF(SEARCH(AU$1,$H57)&gt;0,TRUE,FALSE)),"")</f>
        <v/>
      </c>
      <c r="AV57" s="17" t="str">
        <f>IFERROR(AND(OR(AV1:AW56,$BK57)=TRUE,IF(SEARCH(AV$1,$H57)&gt;0,TRUE,FALSE)),"")</f>
        <v/>
      </c>
      <c r="AW57" s="17" t="str">
        <f>IFERROR(AND(OR(AW1:AW56,$BK57)=TRUE,IF(SEARCH(AW$1,$H57)&gt;0,TRUE,FALSE)),"")</f>
        <v/>
      </c>
      <c r="AX57" s="17" t="str">
        <f>IFERROR(AND(OR(AX1:AY56,$BK57)=TRUE,IF(SEARCH(AX$1,$H57)&gt;0,TRUE,FALSE)),"")</f>
        <v/>
      </c>
      <c r="AY57" s="17" t="str">
        <f>IFERROR(AND(OR(AY1:AY56,$BK57)=TRUE,IF(SEARCH(AY$1,$H57)&gt;0,TRUE,FALSE)),"")</f>
        <v/>
      </c>
      <c r="AZ57" s="17" t="str">
        <f>IFERROR(AND(OR(AZ1:BI56,$BK57)=TRUE,IF(SEARCH(AZ$1,$H57)&gt;0,TRUE,FALSE)),"")</f>
        <v/>
      </c>
      <c r="BA57" s="17" t="str">
        <f>IFERROR(AND(OR(BA1:BI56,$BK57)=TRUE,IF(SEARCH(BA$1,$H57)&gt;0,TRUE,FALSE)),"")</f>
        <v/>
      </c>
      <c r="BB57" s="17" t="str">
        <f>IFERROR(AND(OR(BB1:BI56,$BK57)=TRUE,IF(SEARCH(BB$1,$H57)&gt;0,TRUE,FALSE)),"")</f>
        <v/>
      </c>
      <c r="BC57" s="17" t="str">
        <f>IFERROR(AND(OR(BC1:BI56,$BK57)=TRUE,IF(SEARCH(BC$1,$H57)&gt;0,TRUE,FALSE)),"")</f>
        <v/>
      </c>
      <c r="BD57" s="17" t="str">
        <f>IFERROR(AND(OR(BD1:BI56,$BK57)=TRUE,IF(SEARCH(BD$1,$H57)&gt;0,TRUE,FALSE)),"")</f>
        <v/>
      </c>
      <c r="BE57" s="17" t="str">
        <f>IFERROR(AND(OR(BE1:BI56,$BK57)=TRUE,IF(SEARCH(BE$1,$H57)&gt;0,TRUE,FALSE)),"")</f>
        <v/>
      </c>
      <c r="BF57" s="17" t="str">
        <f>IFERROR(AND(OR(BF1:BI56,$BK57)=TRUE,IF(SEARCH(BF$1,$H57)&gt;0,TRUE,FALSE)),"")</f>
        <v/>
      </c>
      <c r="BG57" s="17" t="str">
        <f>IFERROR(AND(OR(BG1:BI56,$BK57)=TRUE,IF(SEARCH(BG$1,$H57)&gt;0,TRUE,FALSE)),"")</f>
        <v/>
      </c>
      <c r="BH57" s="17" t="str">
        <f>IFERROR(AND(OR(BH1:BI56,$BK57)=TRUE,IF(SEARCH(BH$1,$H57)&gt;0,TRUE,FALSE)),"")</f>
        <v/>
      </c>
      <c r="BI57" s="17" t="str">
        <f>IFERROR(AND(OR(BI1:BI56,$BK57)=TRUE,IF(SEARCH(BI$1,$H57)&gt;0,TRUE,FALSE)),"")</f>
        <v/>
      </c>
      <c r="BJ57" s="17" t="b">
        <f t="shared" si="6"/>
        <v>0</v>
      </c>
      <c r="BK57" s="17" t="b">
        <f t="shared" si="7"/>
        <v>0</v>
      </c>
      <c r="BL57" s="17" t="b">
        <f t="shared" si="8"/>
        <v>0</v>
      </c>
      <c r="BM57" s="17" t="b">
        <f>IF(G57&gt;'Overview (RESPONSES REQUIRED)'!$G$67,FALSE,TRUE)</f>
        <v>0</v>
      </c>
      <c r="BN57" s="17" t="b">
        <f t="shared" si="9"/>
        <v>0</v>
      </c>
      <c r="BO57" s="17" t="str">
        <f>IF(BO56="N", "N", IF(AND(BM57,BN57)=FALSE,"N",IF(BL57=TRUE,"Y",IF(I57=0,"E","N"))))</f>
        <v>N</v>
      </c>
    </row>
    <row r="58" spans="1:67" ht="15" x14ac:dyDescent="0.15">
      <c r="A58" s="17" t="s">
        <v>3036</v>
      </c>
      <c r="B58" s="17">
        <v>3</v>
      </c>
      <c r="C58" s="17" t="b">
        <f>IF(INDEX('Overview (RESPONSES REQUIRED)'!$D$67:$D$78, MATCH("n5", 'Overview (RESPONSES REQUIRED)'!$B$67:$B$78, 0)) = "Y", TRUE, FALSE)</f>
        <v>0</v>
      </c>
      <c r="D58" s="17" t="b">
        <f>IF(INDEX('Overview (RESPONSES REQUIRED)'!$D$67:$D$78, MATCH("n7", 'Overview (RESPONSES REQUIRED)'!$B$67:$B$78, 0)) = "Y", TRUE, FALSE)</f>
        <v>0</v>
      </c>
      <c r="E58" s="17" t="b">
        <f>IF(INDEX('Overview (RESPONSES REQUIRED)'!$D$67:$D$78, MATCH("N78", 'Overview (RESPONSES REQUIRED)'!$B$67:$B$78, 0)) = "Y", TRUE, FALSE)</f>
        <v>0</v>
      </c>
      <c r="F58" s="17" t="s">
        <v>6</v>
      </c>
      <c r="G58" s="17">
        <v>4</v>
      </c>
      <c r="H58" s="17" t="s">
        <v>3017</v>
      </c>
      <c r="I58" s="17" t="str">
        <f>IF('SA-FR1'!N61="Y", "Y", IF('SA-FR1'!N61="N", "N", 0))</f>
        <v>N</v>
      </c>
      <c r="J58" s="17" t="str">
        <f>IFERROR(AND(OR(J1:K57,$BK58)=TRUE,IF(SEARCH(J$1,$A58)&gt;0,TRUE,FALSE)),"")</f>
        <v/>
      </c>
      <c r="K58" s="17" t="str">
        <f>IFERROR(AND(OR(K1:K57,$BK58)=TRUE,IF(SEARCH(K$1,$A58)&gt;0,TRUE,FALSE)),"")</f>
        <v/>
      </c>
      <c r="L58" s="17" t="str">
        <f>IFERROR(AND(OR(L1:O57,$BK58)=TRUE,IF(SEARCH(L$1,$A58)&gt;0,TRUE,FALSE)),"")</f>
        <v/>
      </c>
      <c r="M58" s="17" t="str">
        <f>IFERROR(AND(OR(M1:O57,$BK58)=TRUE,IF(SEARCH(M$1,$A58)&gt;0,TRUE,FALSE)),"")</f>
        <v/>
      </c>
      <c r="N58" s="17" t="str">
        <f>IFERROR(AND(OR(N1:O57,$BK58)=TRUE,IF(SEARCH(N$1,$A58)&gt;0,TRUE,FALSE)),"")</f>
        <v/>
      </c>
      <c r="O58" s="17" t="str">
        <f>IFERROR(AND(OR(O1:O57,$BK58)=TRUE,IF(SEARCH(O$1,$A58)&gt;0,TRUE,FALSE)),"")</f>
        <v/>
      </c>
      <c r="P58" s="17" t="b">
        <f>IFERROR(AND(OR(P1:P57,$BK58)=TRUE,IF(SEARCH(P$1,$A58)&gt;0,TRUE,FALSE)),"")</f>
        <v>0</v>
      </c>
      <c r="Q58" s="17" t="str">
        <f>IFERROR(AND(OR(Q1:T57,$BK58)=TRUE,IF(SEARCH(Q$1,$A58)&gt;0,TRUE,FALSE)),"")</f>
        <v/>
      </c>
      <c r="R58" s="17" t="str">
        <f>IFERROR(AND(OR(R1:T57,$BK58)=TRUE,IF(SEARCH(R$1,$A58)&gt;0,TRUE,FALSE)),"")</f>
        <v/>
      </c>
      <c r="S58" s="17" t="b">
        <f>IFERROR(AND(OR(S1:T57,$BK58)=TRUE,IF(SEARCH(S$1,$A58)&gt;0,TRUE,FALSE)),"")</f>
        <v>0</v>
      </c>
      <c r="T58" s="17" t="str">
        <f>IFERROR(AND(OR(T1:T57,$BK58)=TRUE,IF(SEARCH(T$1,$A58)&gt;0,TRUE,FALSE)),"")</f>
        <v/>
      </c>
      <c r="U58" s="17" t="str">
        <f>IFERROR(AND(OR(U1:V57,$BK58)=TRUE,IF(SEARCH(U$1,$A58)&gt;0,TRUE,FALSE)),"")</f>
        <v/>
      </c>
      <c r="V58" s="17" t="str">
        <f>IFERROR(AND(OR(V1:V57,$BK58)=TRUE,IF(SEARCH(V$1,$A58)&gt;0,TRUE,FALSE)),"")</f>
        <v/>
      </c>
      <c r="W58" s="17" t="str">
        <f>IFERROR(AND(OR(W1:W57,$BK58)=TRUE,IF(SEARCH(W$1,$A58)&gt;0,TRUE,FALSE)),"")</f>
        <v/>
      </c>
      <c r="X58" s="17" t="b">
        <f>IFERROR(AND(OR(X1:AA57,$BK58)=TRUE,IF(SEARCH(X$1,$A58)&gt;0,TRUE,FALSE)),"")</f>
        <v>0</v>
      </c>
      <c r="Y58" s="17" t="str">
        <f>IFERROR(AND(OR(Y1:AA57,$BK58)=TRUE,IF(SEARCH(Y$1,$A58)&gt;0,TRUE,FALSE)),"")</f>
        <v/>
      </c>
      <c r="Z58" s="17" t="str">
        <f>IFERROR(AND(OR(Z1:AA57,$BK58)=TRUE,IF(SEARCH(Z$1,$A58)&gt;0,TRUE,FALSE)),"")</f>
        <v/>
      </c>
      <c r="AA58" s="17" t="str">
        <f>IFERROR(AND(OR(AA1:AA57,$BK58)=TRUE,IF(SEARCH(AA$1,$A58)&gt;0,TRUE,FALSE)),"")</f>
        <v/>
      </c>
      <c r="AB58" s="17">
        <f t="shared" si="5"/>
        <v>0</v>
      </c>
      <c r="AC58" s="17" t="str">
        <f>IFERROR(AND(OR(AC1:AE57,$BK58)=TRUE,IF(SEARCH(AC$1,$H58)&gt;0,TRUE,FALSE)),"")</f>
        <v/>
      </c>
      <c r="AD58" s="17" t="str">
        <f>IFERROR(AND(OR(AD1:AE57,$BK58)=TRUE,IF(SEARCH(AD$1,$H58)&gt;0,TRUE,FALSE)),"")</f>
        <v/>
      </c>
      <c r="AE58" s="17" t="str">
        <f>IFERROR(AND(OR(AE1:AE57,$BK58)=TRUE,IF(SEARCH(AE$1,$H58)&gt;0,TRUE,FALSE)),"")</f>
        <v/>
      </c>
      <c r="AF58" s="17" t="str">
        <f>IFERROR(AND(OR(AF1:AK57,$BK58)=TRUE,IF(SEARCH(AF$1,$H58)&gt;0,TRUE,FALSE)),"")</f>
        <v/>
      </c>
      <c r="AG58" s="17" t="str">
        <f>IFERROR(AND(OR(AG1:AK57,$BK58)=TRUE,IF(SEARCH(AG$1,$H58)&gt;0,TRUE,FALSE)),"")</f>
        <v/>
      </c>
      <c r="AH58" s="17" t="str">
        <f>IFERROR(AND(OR(AH1:AK57,$BK58)=TRUE,IF(SEARCH(AH$1,$H58)&gt;0,TRUE,FALSE)),"")</f>
        <v/>
      </c>
      <c r="AI58" s="17" t="str">
        <f>IFERROR(AND(OR(AI1:AK57,$BK58)=TRUE,IF(SEARCH(AI$1,$H58)&gt;0,TRUE,FALSE)),"")</f>
        <v/>
      </c>
      <c r="AJ58" s="17" t="str">
        <f>IFERROR(AND(OR(AJ1:AK57,$BK58)=TRUE,IF(SEARCH(AJ$1,$H58)&gt;0,TRUE,FALSE)),"")</f>
        <v/>
      </c>
      <c r="AK58" s="17" t="str">
        <f>IFERROR(AND(OR(AK1:AK57,$BK58)=TRUE,IF(SEARCH(AK$1,$H58)&gt;0,TRUE,FALSE)),"")</f>
        <v/>
      </c>
      <c r="AL58" s="17" t="str">
        <f>IFERROR(AND(OR(AL1:AM57,$BK58)=TRUE,IF(SEARCH(AL$1,$H58)&gt;0,TRUE,FALSE)),"")</f>
        <v/>
      </c>
      <c r="AM58" s="17" t="str">
        <f>IFERROR(AND(OR(AM1:AM57,$BK58)=TRUE,IF(SEARCH(AM$1,$H58)&gt;0,TRUE,FALSE)),"")</f>
        <v/>
      </c>
      <c r="AN58" s="17" t="str">
        <f>IFERROR(AND(OR(AN1:AS57,$BK58)=TRUE,IF(SEARCH(AN$1,$H58)&gt;0,TRUE,FALSE)),"")</f>
        <v/>
      </c>
      <c r="AO58" s="17" t="str">
        <f>IFERROR(AND(OR(AO1:AS57,$BK58)=TRUE,IF(SEARCH(AO$1,$H58)&gt;0,TRUE,FALSE)),"")</f>
        <v/>
      </c>
      <c r="AP58" s="17" t="str">
        <f>IFERROR(AND(OR(AP1:AS57,$BK58)=TRUE,IF(SEARCH(AP$1,$H58)&gt;0,TRUE,FALSE)),"")</f>
        <v/>
      </c>
      <c r="AQ58" s="17" t="str">
        <f>IFERROR(AND(OR(AQ1:AS57,$BK58)=TRUE,IF(SEARCH(AQ$1,$H58)&gt;0,TRUE,FALSE)),"")</f>
        <v/>
      </c>
      <c r="AR58" s="17" t="str">
        <f>IFERROR(AND(OR(AR1:AS57,$BK58)=TRUE,IF(SEARCH(AR$1,$H58)&gt;0,TRUE,FALSE)),"")</f>
        <v/>
      </c>
      <c r="AS58" s="17" t="str">
        <f>IFERROR(AND(OR(AS1:AS57,$BK58)=TRUE,IF(SEARCH(AS$1,$H58)&gt;0,TRUE,FALSE)),"")</f>
        <v/>
      </c>
      <c r="AT58" s="17" t="str">
        <f>IFERROR(AND(OR(AT1:AW57,$BK58)=TRUE,IF(SEARCH(AT$1,$H58)&gt;0,TRUE,FALSE)),"")</f>
        <v/>
      </c>
      <c r="AU58" s="17" t="str">
        <f>IFERROR(AND(OR(AU1:AW57,$BK58)=TRUE,IF(SEARCH(AU$1,$H58)&gt;0,TRUE,FALSE)),"")</f>
        <v/>
      </c>
      <c r="AV58" s="17" t="str">
        <f>IFERROR(AND(OR(AV1:AW57,$BK58)=TRUE,IF(SEARCH(AV$1,$H58)&gt;0,TRUE,FALSE)),"")</f>
        <v/>
      </c>
      <c r="AW58" s="17" t="str">
        <f>IFERROR(AND(OR(AW1:AW57,$BK58)=TRUE,IF(SEARCH(AW$1,$H58)&gt;0,TRUE,FALSE)),"")</f>
        <v/>
      </c>
      <c r="AX58" s="17" t="str">
        <f>IFERROR(AND(OR(AX1:AY57,$BK58)=TRUE,IF(SEARCH(AX$1,$H58)&gt;0,TRUE,FALSE)),"")</f>
        <v/>
      </c>
      <c r="AY58" s="17" t="str">
        <f>IFERROR(AND(OR(AY1:AY57,$BK58)=TRUE,IF(SEARCH(AY$1,$H58)&gt;0,TRUE,FALSE)),"")</f>
        <v/>
      </c>
      <c r="AZ58" s="17" t="str">
        <f>IFERROR(AND(OR(AZ1:BI57,$BK58)=TRUE,IF(SEARCH(AZ$1,$H58)&gt;0,TRUE,FALSE)),"")</f>
        <v/>
      </c>
      <c r="BA58" s="17" t="str">
        <f>IFERROR(AND(OR(BA1:BI57,$BK58)=TRUE,IF(SEARCH(BA$1,$H58)&gt;0,TRUE,FALSE)),"")</f>
        <v/>
      </c>
      <c r="BB58" s="17" t="str">
        <f>IFERROR(AND(OR(BB1:BI57,$BK58)=TRUE,IF(SEARCH(BB$1,$H58)&gt;0,TRUE,FALSE)),"")</f>
        <v/>
      </c>
      <c r="BC58" s="17" t="str">
        <f>IFERROR(AND(OR(BC1:BI57,$BK58)=TRUE,IF(SEARCH(BC$1,$H58)&gt;0,TRUE,FALSE)),"")</f>
        <v/>
      </c>
      <c r="BD58" s="17" t="str">
        <f>IFERROR(AND(OR(BD1:BI57,$BK58)=TRUE,IF(SEARCH(BD$1,$H58)&gt;0,TRUE,FALSE)),"")</f>
        <v/>
      </c>
      <c r="BE58" s="17" t="str">
        <f>IFERROR(AND(OR(BE1:BI57,$BK58)=TRUE,IF(SEARCH(BE$1,$H58)&gt;0,TRUE,FALSE)),"")</f>
        <v/>
      </c>
      <c r="BF58" s="17" t="str">
        <f>IFERROR(AND(OR(BF1:BI57,$BK58)=TRUE,IF(SEARCH(BF$1,$H58)&gt;0,TRUE,FALSE)),"")</f>
        <v/>
      </c>
      <c r="BG58" s="17" t="str">
        <f>IFERROR(AND(OR(BG1:BI57,$BK58)=TRUE,IF(SEARCH(BG$1,$H58)&gt;0,TRUE,FALSE)),"")</f>
        <v/>
      </c>
      <c r="BH58" s="17" t="str">
        <f>IFERROR(AND(OR(BH1:BI57,$BK58)=TRUE,IF(SEARCH(BH$1,$H58)&gt;0,TRUE,FALSE)),"")</f>
        <v/>
      </c>
      <c r="BI58" s="17" t="str">
        <f>IFERROR(AND(OR(BI1:BI57,$BK58)=TRUE,IF(SEARCH(BI$1,$H58)&gt;0,TRUE,FALSE)),"")</f>
        <v/>
      </c>
      <c r="BJ58" s="17" t="b">
        <f t="shared" si="6"/>
        <v>0</v>
      </c>
      <c r="BK58" s="17" t="b">
        <f t="shared" si="7"/>
        <v>0</v>
      </c>
      <c r="BL58" s="17" t="b">
        <f t="shared" si="8"/>
        <v>0</v>
      </c>
      <c r="BM58" s="17" t="b">
        <f>IF(G58&gt;'Overview (RESPONSES REQUIRED)'!$G$67,FALSE,TRUE)</f>
        <v>0</v>
      </c>
      <c r="BN58" s="17" t="b">
        <f t="shared" si="9"/>
        <v>0</v>
      </c>
      <c r="BO58" s="17" t="str">
        <f>IF(BO56="N", "N", IF(AND(BM58,BN58)=FALSE,"N",IF(BL58=TRUE,"Y",IF(I58=0,"E","N"))))</f>
        <v>N</v>
      </c>
    </row>
    <row r="59" spans="1:67" ht="15" x14ac:dyDescent="0.15">
      <c r="A59" s="17" t="s">
        <v>3036</v>
      </c>
      <c r="B59" s="17">
        <v>3</v>
      </c>
      <c r="C59" s="17" t="b">
        <f>IF(INDEX('Overview (RESPONSES REQUIRED)'!$D$67:$D$78, MATCH("n5", 'Overview (RESPONSES REQUIRED)'!$B$67:$B$78, 0)) = "Y", TRUE, FALSE)</f>
        <v>0</v>
      </c>
      <c r="D59" s="17" t="b">
        <f>IF(INDEX('Overview (RESPONSES REQUIRED)'!$D$67:$D$78, MATCH("n7", 'Overview (RESPONSES REQUIRED)'!$B$67:$B$78, 0)) = "Y", TRUE, FALSE)</f>
        <v>0</v>
      </c>
      <c r="E59" s="17" t="b">
        <f>IF(INDEX('Overview (RESPONSES REQUIRED)'!$D$67:$D$78, MATCH("N78", 'Overview (RESPONSES REQUIRED)'!$B$67:$B$78, 0)) = "Y", TRUE, FALSE)</f>
        <v>0</v>
      </c>
      <c r="F59" s="17" t="s">
        <v>6</v>
      </c>
      <c r="G59" s="17">
        <v>4</v>
      </c>
      <c r="H59" s="17" t="s">
        <v>3025</v>
      </c>
      <c r="I59" s="17" t="str">
        <f>IF('SA-FR1'!N62="Y", "Y", IF('SA-FR1'!N62="N", "N", 0))</f>
        <v>N</v>
      </c>
      <c r="J59" s="17" t="str">
        <f>IFERROR(AND(OR(J1:K58,$BK59)=TRUE,IF(SEARCH(J$1,$A59)&gt;0,TRUE,FALSE)),"")</f>
        <v/>
      </c>
      <c r="K59" s="17" t="str">
        <f>IFERROR(AND(OR(K1:K58,$BK59)=TRUE,IF(SEARCH(K$1,$A59)&gt;0,TRUE,FALSE)),"")</f>
        <v/>
      </c>
      <c r="L59" s="17" t="str">
        <f>IFERROR(AND(OR(L1:O58,$BK59)=TRUE,IF(SEARCH(L$1,$A59)&gt;0,TRUE,FALSE)),"")</f>
        <v/>
      </c>
      <c r="M59" s="17" t="str">
        <f>IFERROR(AND(OR(M1:O58,$BK59)=TRUE,IF(SEARCH(M$1,$A59)&gt;0,TRUE,FALSE)),"")</f>
        <v/>
      </c>
      <c r="N59" s="17" t="str">
        <f>IFERROR(AND(OR(N1:O58,$BK59)=TRUE,IF(SEARCH(N$1,$A59)&gt;0,TRUE,FALSE)),"")</f>
        <v/>
      </c>
      <c r="O59" s="17" t="str">
        <f>IFERROR(AND(OR(O1:O58,$BK59)=TRUE,IF(SEARCH(O$1,$A59)&gt;0,TRUE,FALSE)),"")</f>
        <v/>
      </c>
      <c r="P59" s="17" t="b">
        <f>IFERROR(AND(OR(P1:P58,$BK59)=TRUE,IF(SEARCH(P$1,$A59)&gt;0,TRUE,FALSE)),"")</f>
        <v>0</v>
      </c>
      <c r="Q59" s="17" t="str">
        <f>IFERROR(AND(OR(Q1:T58,$BK59)=TRUE,IF(SEARCH(Q$1,$A59)&gt;0,TRUE,FALSE)),"")</f>
        <v/>
      </c>
      <c r="R59" s="17" t="str">
        <f>IFERROR(AND(OR(R1:T58,$BK59)=TRUE,IF(SEARCH(R$1,$A59)&gt;0,TRUE,FALSE)),"")</f>
        <v/>
      </c>
      <c r="S59" s="17" t="b">
        <f>IFERROR(AND(OR(S1:T58,$BK59)=TRUE,IF(SEARCH(S$1,$A59)&gt;0,TRUE,FALSE)),"")</f>
        <v>0</v>
      </c>
      <c r="T59" s="17" t="str">
        <f>IFERROR(AND(OR(T1:T58,$BK59)=TRUE,IF(SEARCH(T$1,$A59)&gt;0,TRUE,FALSE)),"")</f>
        <v/>
      </c>
      <c r="U59" s="17" t="str">
        <f>IFERROR(AND(OR(U1:V58,$BK59)=TRUE,IF(SEARCH(U$1,$A59)&gt;0,TRUE,FALSE)),"")</f>
        <v/>
      </c>
      <c r="V59" s="17" t="str">
        <f>IFERROR(AND(OR(V1:V58,$BK59)=TRUE,IF(SEARCH(V$1,$A59)&gt;0,TRUE,FALSE)),"")</f>
        <v/>
      </c>
      <c r="W59" s="17" t="str">
        <f>IFERROR(AND(OR(W1:W58,$BK59)=TRUE,IF(SEARCH(W$1,$A59)&gt;0,TRUE,FALSE)),"")</f>
        <v/>
      </c>
      <c r="X59" s="17" t="b">
        <f>IFERROR(AND(OR(X1:AA58,$BK59)=TRUE,IF(SEARCH(X$1,$A59)&gt;0,TRUE,FALSE)),"")</f>
        <v>0</v>
      </c>
      <c r="Y59" s="17" t="str">
        <f>IFERROR(AND(OR(Y1:AA58,$BK59)=TRUE,IF(SEARCH(Y$1,$A59)&gt;0,TRUE,FALSE)),"")</f>
        <v/>
      </c>
      <c r="Z59" s="17" t="str">
        <f>IFERROR(AND(OR(Z1:AA58,$BK59)=TRUE,IF(SEARCH(Z$1,$A59)&gt;0,TRUE,FALSE)),"")</f>
        <v/>
      </c>
      <c r="AA59" s="17" t="str">
        <f>IFERROR(AND(OR(AA1:AA58,$BK59)=TRUE,IF(SEARCH(AA$1,$A59)&gt;0,TRUE,FALSE)),"")</f>
        <v/>
      </c>
      <c r="AB59" s="17">
        <f t="shared" si="5"/>
        <v>0</v>
      </c>
      <c r="AC59" s="17" t="str">
        <f>IFERROR(AND(OR(AC1:AE58,$BK59)=TRUE,IF(SEARCH(AC$1,$H59)&gt;0,TRUE,FALSE)),"")</f>
        <v/>
      </c>
      <c r="AD59" s="17" t="str">
        <f>IFERROR(AND(OR(AD1:AE58,$BK59)=TRUE,IF(SEARCH(AD$1,$H59)&gt;0,TRUE,FALSE)),"")</f>
        <v/>
      </c>
      <c r="AE59" s="17" t="str">
        <f>IFERROR(AND(OR(AE1:AE58,$BK59)=TRUE,IF(SEARCH(AE$1,$H59)&gt;0,TRUE,FALSE)),"")</f>
        <v/>
      </c>
      <c r="AF59" s="17" t="str">
        <f>IFERROR(AND(OR(AF1:AK58,$BK59)=TRUE,IF(SEARCH(AF$1,$H59)&gt;0,TRUE,FALSE)),"")</f>
        <v/>
      </c>
      <c r="AG59" s="17" t="str">
        <f>IFERROR(AND(OR(AG1:AK58,$BK59)=TRUE,IF(SEARCH(AG$1,$H59)&gt;0,TRUE,FALSE)),"")</f>
        <v/>
      </c>
      <c r="AH59" s="17" t="str">
        <f>IFERROR(AND(OR(AH1:AK58,$BK59)=TRUE,IF(SEARCH(AH$1,$H59)&gt;0,TRUE,FALSE)),"")</f>
        <v/>
      </c>
      <c r="AI59" s="17" t="str">
        <f>IFERROR(AND(OR(AI1:AK58,$BK59)=TRUE,IF(SEARCH(AI$1,$H59)&gt;0,TRUE,FALSE)),"")</f>
        <v/>
      </c>
      <c r="AJ59" s="17" t="str">
        <f>IFERROR(AND(OR(AJ1:AK58,$BK59)=TRUE,IF(SEARCH(AJ$1,$H59)&gt;0,TRUE,FALSE)),"")</f>
        <v/>
      </c>
      <c r="AK59" s="17" t="str">
        <f>IFERROR(AND(OR(AK1:AK58,$BK59)=TRUE,IF(SEARCH(AK$1,$H59)&gt;0,TRUE,FALSE)),"")</f>
        <v/>
      </c>
      <c r="AL59" s="17" t="str">
        <f>IFERROR(AND(OR(AL1:AM58,$BK59)=TRUE,IF(SEARCH(AL$1,$H59)&gt;0,TRUE,FALSE)),"")</f>
        <v/>
      </c>
      <c r="AM59" s="17" t="str">
        <f>IFERROR(AND(OR(AM1:AM58,$BK59)=TRUE,IF(SEARCH(AM$1,$H59)&gt;0,TRUE,FALSE)),"")</f>
        <v/>
      </c>
      <c r="AN59" s="17" t="str">
        <f>IFERROR(AND(OR(AN1:AS58,$BK59)=TRUE,IF(SEARCH(AN$1,$H59)&gt;0,TRUE,FALSE)),"")</f>
        <v/>
      </c>
      <c r="AO59" s="17" t="str">
        <f>IFERROR(AND(OR(AO1:AS58,$BK59)=TRUE,IF(SEARCH(AO$1,$H59)&gt;0,TRUE,FALSE)),"")</f>
        <v/>
      </c>
      <c r="AP59" s="17" t="str">
        <f>IFERROR(AND(OR(AP1:AS58,$BK59)=TRUE,IF(SEARCH(AP$1,$H59)&gt;0,TRUE,FALSE)),"")</f>
        <v/>
      </c>
      <c r="AQ59" s="17" t="str">
        <f>IFERROR(AND(OR(AQ1:AS58,$BK59)=TRUE,IF(SEARCH(AQ$1,$H59)&gt;0,TRUE,FALSE)),"")</f>
        <v/>
      </c>
      <c r="AR59" s="17" t="str">
        <f>IFERROR(AND(OR(AR1:AS58,$BK59)=TRUE,IF(SEARCH(AR$1,$H59)&gt;0,TRUE,FALSE)),"")</f>
        <v/>
      </c>
      <c r="AS59" s="17" t="str">
        <f>IFERROR(AND(OR(AS1:AS58,$BK59)=TRUE,IF(SEARCH(AS$1,$H59)&gt;0,TRUE,FALSE)),"")</f>
        <v/>
      </c>
      <c r="AT59" s="17" t="str">
        <f>IFERROR(AND(OR(AT1:AW58,$BK59)=TRUE,IF(SEARCH(AT$1,$H59)&gt;0,TRUE,FALSE)),"")</f>
        <v/>
      </c>
      <c r="AU59" s="17" t="str">
        <f>IFERROR(AND(OR(AU1:AW58,$BK59)=TRUE,IF(SEARCH(AU$1,$H59)&gt;0,TRUE,FALSE)),"")</f>
        <v/>
      </c>
      <c r="AV59" s="17" t="str">
        <f>IFERROR(AND(OR(AV1:AW58,$BK59)=TRUE,IF(SEARCH(AV$1,$H59)&gt;0,TRUE,FALSE)),"")</f>
        <v/>
      </c>
      <c r="AW59" s="17" t="str">
        <f>IFERROR(AND(OR(AW1:AW58,$BK59)=TRUE,IF(SEARCH(AW$1,$H59)&gt;0,TRUE,FALSE)),"")</f>
        <v/>
      </c>
      <c r="AX59" s="17" t="str">
        <f>IFERROR(AND(OR(AX1:AY58,$BK59)=TRUE,IF(SEARCH(AX$1,$H59)&gt;0,TRUE,FALSE)),"")</f>
        <v/>
      </c>
      <c r="AY59" s="17" t="str">
        <f>IFERROR(AND(OR(AY1:AY58,$BK59)=TRUE,IF(SEARCH(AY$1,$H59)&gt;0,TRUE,FALSE)),"")</f>
        <v/>
      </c>
      <c r="AZ59" s="17" t="str">
        <f>IFERROR(AND(OR(AZ1:BI58,$BK59)=TRUE,IF(SEARCH(AZ$1,$H59)&gt;0,TRUE,FALSE)),"")</f>
        <v/>
      </c>
      <c r="BA59" s="17" t="str">
        <f>IFERROR(AND(OR(BA1:BI58,$BK59)=TRUE,IF(SEARCH(BA$1,$H59)&gt;0,TRUE,FALSE)),"")</f>
        <v/>
      </c>
      <c r="BB59" s="17" t="str">
        <f>IFERROR(AND(OR(BB1:BI58,$BK59)=TRUE,IF(SEARCH(BB$1,$H59)&gt;0,TRUE,FALSE)),"")</f>
        <v/>
      </c>
      <c r="BC59" s="17" t="str">
        <f>IFERROR(AND(OR(BC1:BI58,$BK59)=TRUE,IF(SEARCH(BC$1,$H59)&gt;0,TRUE,FALSE)),"")</f>
        <v/>
      </c>
      <c r="BD59" s="17" t="str">
        <f>IFERROR(AND(OR(BD1:BI58,$BK59)=TRUE,IF(SEARCH(BD$1,$H59)&gt;0,TRUE,FALSE)),"")</f>
        <v/>
      </c>
      <c r="BE59" s="17" t="str">
        <f>IFERROR(AND(OR(BE1:BI58,$BK59)=TRUE,IF(SEARCH(BE$1,$H59)&gt;0,TRUE,FALSE)),"")</f>
        <v/>
      </c>
      <c r="BF59" s="17" t="str">
        <f>IFERROR(AND(OR(BF1:BI58,$BK59)=TRUE,IF(SEARCH(BF$1,$H59)&gt;0,TRUE,FALSE)),"")</f>
        <v/>
      </c>
      <c r="BG59" s="17" t="str">
        <f>IFERROR(AND(OR(BG1:BI58,$BK59)=TRUE,IF(SEARCH(BG$1,$H59)&gt;0,TRUE,FALSE)),"")</f>
        <v/>
      </c>
      <c r="BH59" s="17" t="str">
        <f>IFERROR(AND(OR(BH1:BI58,$BK59)=TRUE,IF(SEARCH(BH$1,$H59)&gt;0,TRUE,FALSE)),"")</f>
        <v/>
      </c>
      <c r="BI59" s="17" t="str">
        <f>IFERROR(AND(OR(BI1:BI58,$BK59)=TRUE,IF(SEARCH(BI$1,$H59)&gt;0,TRUE,FALSE)),"")</f>
        <v/>
      </c>
      <c r="BJ59" s="17" t="b">
        <f t="shared" si="6"/>
        <v>0</v>
      </c>
      <c r="BK59" s="17" t="b">
        <f t="shared" si="7"/>
        <v>0</v>
      </c>
      <c r="BL59" s="17" t="b">
        <f t="shared" si="8"/>
        <v>0</v>
      </c>
      <c r="BM59" s="17" t="b">
        <f>IF(G59&gt;'Overview (RESPONSES REQUIRED)'!$G$67,FALSE,TRUE)</f>
        <v>0</v>
      </c>
      <c r="BN59" s="17" t="b">
        <f t="shared" si="9"/>
        <v>0</v>
      </c>
      <c r="BO59" s="17" t="str">
        <f>IF(BO56="N", "N", IF(AND(BM59,BN59)=FALSE,"N",IF(BL59=TRUE,"Y",IF(I59=0,"E","N"))))</f>
        <v>N</v>
      </c>
    </row>
    <row r="60" spans="1:67" ht="15" x14ac:dyDescent="0.15">
      <c r="A60" s="17" t="s">
        <v>3036</v>
      </c>
      <c r="B60" s="17">
        <v>3</v>
      </c>
      <c r="C60" s="17" t="b">
        <f>IF(INDEX('Overview (RESPONSES REQUIRED)'!$D$67:$D$78, MATCH("n5", 'Overview (RESPONSES REQUIRED)'!$B$67:$B$78, 0)) = "Y", TRUE, FALSE)</f>
        <v>0</v>
      </c>
      <c r="D60" s="17" t="b">
        <f>IF(INDEX('Overview (RESPONSES REQUIRED)'!$D$67:$D$78, MATCH("n7", 'Overview (RESPONSES REQUIRED)'!$B$67:$B$78, 0)) = "Y", TRUE, FALSE)</f>
        <v>0</v>
      </c>
      <c r="E60" s="17" t="b">
        <f>IF(INDEX('Overview (RESPONSES REQUIRED)'!$D$67:$D$78, MATCH("N78", 'Overview (RESPONSES REQUIRED)'!$B$67:$B$78, 0)) = "Y", TRUE, FALSE)</f>
        <v>0</v>
      </c>
      <c r="F60" s="17" t="s">
        <v>6</v>
      </c>
      <c r="G60" s="17">
        <v>4</v>
      </c>
      <c r="H60" s="17" t="s">
        <v>3026</v>
      </c>
      <c r="I60" s="17" t="str">
        <f>IF('SA-FR1'!N63="Y", "Y", IF('SA-FR1'!N63="N", "N", 0))</f>
        <v>N</v>
      </c>
      <c r="J60" s="17" t="str">
        <f>IFERROR(AND(OR(J1:K59,$BK60)=TRUE,IF(SEARCH(J$1,$A60)&gt;0,TRUE,FALSE)),"")</f>
        <v/>
      </c>
      <c r="K60" s="17" t="str">
        <f>IFERROR(AND(OR(K1:K59,$BK60)=TRUE,IF(SEARCH(K$1,$A60)&gt;0,TRUE,FALSE)),"")</f>
        <v/>
      </c>
      <c r="L60" s="17" t="str">
        <f>IFERROR(AND(OR(L1:O59,$BK60)=TRUE,IF(SEARCH(L$1,$A60)&gt;0,TRUE,FALSE)),"")</f>
        <v/>
      </c>
      <c r="M60" s="17" t="str">
        <f>IFERROR(AND(OR(M1:O59,$BK60)=TRUE,IF(SEARCH(M$1,$A60)&gt;0,TRUE,FALSE)),"")</f>
        <v/>
      </c>
      <c r="N60" s="17" t="str">
        <f>IFERROR(AND(OR(N1:O59,$BK60)=TRUE,IF(SEARCH(N$1,$A60)&gt;0,TRUE,FALSE)),"")</f>
        <v/>
      </c>
      <c r="O60" s="17" t="str">
        <f>IFERROR(AND(OR(O1:O59,$BK60)=TRUE,IF(SEARCH(O$1,$A60)&gt;0,TRUE,FALSE)),"")</f>
        <v/>
      </c>
      <c r="P60" s="17" t="b">
        <f>IFERROR(AND(OR(P1:P59,$BK60)=TRUE,IF(SEARCH(P$1,$A60)&gt;0,TRUE,FALSE)),"")</f>
        <v>0</v>
      </c>
      <c r="Q60" s="17" t="str">
        <f>IFERROR(AND(OR(Q1:T59,$BK60)=TRUE,IF(SEARCH(Q$1,$A60)&gt;0,TRUE,FALSE)),"")</f>
        <v/>
      </c>
      <c r="R60" s="17" t="str">
        <f>IFERROR(AND(OR(R1:T59,$BK60)=TRUE,IF(SEARCH(R$1,$A60)&gt;0,TRUE,FALSE)),"")</f>
        <v/>
      </c>
      <c r="S60" s="17" t="b">
        <f>IFERROR(AND(OR(S1:T59,$BK60)=TRUE,IF(SEARCH(S$1,$A60)&gt;0,TRUE,FALSE)),"")</f>
        <v>0</v>
      </c>
      <c r="T60" s="17" t="str">
        <f>IFERROR(AND(OR(T1:T59,$BK60)=TRUE,IF(SEARCH(T$1,$A60)&gt;0,TRUE,FALSE)),"")</f>
        <v/>
      </c>
      <c r="U60" s="17" t="str">
        <f>IFERROR(AND(OR(U1:V59,$BK60)=TRUE,IF(SEARCH(U$1,$A60)&gt;0,TRUE,FALSE)),"")</f>
        <v/>
      </c>
      <c r="V60" s="17" t="str">
        <f>IFERROR(AND(OR(V1:V59,$BK60)=TRUE,IF(SEARCH(V$1,$A60)&gt;0,TRUE,FALSE)),"")</f>
        <v/>
      </c>
      <c r="W60" s="17" t="str">
        <f>IFERROR(AND(OR(W1:W59,$BK60)=TRUE,IF(SEARCH(W$1,$A60)&gt;0,TRUE,FALSE)),"")</f>
        <v/>
      </c>
      <c r="X60" s="17" t="b">
        <f>IFERROR(AND(OR(X1:AA59,$BK60)=TRUE,IF(SEARCH(X$1,$A60)&gt;0,TRUE,FALSE)),"")</f>
        <v>0</v>
      </c>
      <c r="Y60" s="17" t="str">
        <f>IFERROR(AND(OR(Y1:AA59,$BK60)=TRUE,IF(SEARCH(Y$1,$A60)&gt;0,TRUE,FALSE)),"")</f>
        <v/>
      </c>
      <c r="Z60" s="17" t="str">
        <f>IFERROR(AND(OR(Z1:AA59,$BK60)=TRUE,IF(SEARCH(Z$1,$A60)&gt;0,TRUE,FALSE)),"")</f>
        <v/>
      </c>
      <c r="AA60" s="17" t="str">
        <f>IFERROR(AND(OR(AA1:AA59,$BK60)=TRUE,IF(SEARCH(AA$1,$A60)&gt;0,TRUE,FALSE)),"")</f>
        <v/>
      </c>
      <c r="AB60" s="17">
        <f t="shared" si="5"/>
        <v>0</v>
      </c>
      <c r="AC60" s="17" t="str">
        <f>IFERROR(AND(OR(AC1:AE59,$BK60)=TRUE,IF(SEARCH(AC$1,$H60)&gt;0,TRUE,FALSE)),"")</f>
        <v/>
      </c>
      <c r="AD60" s="17" t="str">
        <f>IFERROR(AND(OR(AD1:AE59,$BK60)=TRUE,IF(SEARCH(AD$1,$H60)&gt;0,TRUE,FALSE)),"")</f>
        <v/>
      </c>
      <c r="AE60" s="17" t="str">
        <f>IFERROR(AND(OR(AE1:AE59,$BK60)=TRUE,IF(SEARCH(AE$1,$H60)&gt;0,TRUE,FALSE)),"")</f>
        <v/>
      </c>
      <c r="AF60" s="17" t="str">
        <f>IFERROR(AND(OR(AF1:AK59,$BK60)=TRUE,IF(SEARCH(AF$1,$H60)&gt;0,TRUE,FALSE)),"")</f>
        <v/>
      </c>
      <c r="AG60" s="17" t="str">
        <f>IFERROR(AND(OR(AG1:AK59,$BK60)=TRUE,IF(SEARCH(AG$1,$H60)&gt;0,TRUE,FALSE)),"")</f>
        <v/>
      </c>
      <c r="AH60" s="17" t="str">
        <f>IFERROR(AND(OR(AH1:AK59,$BK60)=TRUE,IF(SEARCH(AH$1,$H60)&gt;0,TRUE,FALSE)),"")</f>
        <v/>
      </c>
      <c r="AI60" s="17" t="str">
        <f>IFERROR(AND(OR(AI1:AK59,$BK60)=TRUE,IF(SEARCH(AI$1,$H60)&gt;0,TRUE,FALSE)),"")</f>
        <v/>
      </c>
      <c r="AJ60" s="17" t="str">
        <f>IFERROR(AND(OR(AJ1:AK59,$BK60)=TRUE,IF(SEARCH(AJ$1,$H60)&gt;0,TRUE,FALSE)),"")</f>
        <v/>
      </c>
      <c r="AK60" s="17" t="str">
        <f>IFERROR(AND(OR(AK1:AK59,$BK60)=TRUE,IF(SEARCH(AK$1,$H60)&gt;0,TRUE,FALSE)),"")</f>
        <v/>
      </c>
      <c r="AL60" s="17" t="str">
        <f>IFERROR(AND(OR(AL1:AM59,$BK60)=TRUE,IF(SEARCH(AL$1,$H60)&gt;0,TRUE,FALSE)),"")</f>
        <v/>
      </c>
      <c r="AM60" s="17" t="str">
        <f>IFERROR(AND(OR(AM1:AM59,$BK60)=TRUE,IF(SEARCH(AM$1,$H60)&gt;0,TRUE,FALSE)),"")</f>
        <v/>
      </c>
      <c r="AN60" s="17" t="str">
        <f>IFERROR(AND(OR(AN1:AS59,$BK60)=TRUE,IF(SEARCH(AN$1,$H60)&gt;0,TRUE,FALSE)),"")</f>
        <v/>
      </c>
      <c r="AO60" s="17" t="str">
        <f>IFERROR(AND(OR(AO1:AS59,$BK60)=TRUE,IF(SEARCH(AO$1,$H60)&gt;0,TRUE,FALSE)),"")</f>
        <v/>
      </c>
      <c r="AP60" s="17" t="str">
        <f>IFERROR(AND(OR(AP1:AS59,$BK60)=TRUE,IF(SEARCH(AP$1,$H60)&gt;0,TRUE,FALSE)),"")</f>
        <v/>
      </c>
      <c r="AQ60" s="17" t="str">
        <f>IFERROR(AND(OR(AQ1:AS59,$BK60)=TRUE,IF(SEARCH(AQ$1,$H60)&gt;0,TRUE,FALSE)),"")</f>
        <v/>
      </c>
      <c r="AR60" s="17" t="str">
        <f>IFERROR(AND(OR(AR1:AS59,$BK60)=TRUE,IF(SEARCH(AR$1,$H60)&gt;0,TRUE,FALSE)),"")</f>
        <v/>
      </c>
      <c r="AS60" s="17" t="str">
        <f>IFERROR(AND(OR(AS1:AS59,$BK60)=TRUE,IF(SEARCH(AS$1,$H60)&gt;0,TRUE,FALSE)),"")</f>
        <v/>
      </c>
      <c r="AT60" s="17" t="str">
        <f>IFERROR(AND(OR(AT1:AW59,$BK60)=TRUE,IF(SEARCH(AT$1,$H60)&gt;0,TRUE,FALSE)),"")</f>
        <v/>
      </c>
      <c r="AU60" s="17" t="str">
        <f>IFERROR(AND(OR(AU1:AW59,$BK60)=TRUE,IF(SEARCH(AU$1,$H60)&gt;0,TRUE,FALSE)),"")</f>
        <v/>
      </c>
      <c r="AV60" s="17" t="str">
        <f>IFERROR(AND(OR(AV1:AW59,$BK60)=TRUE,IF(SEARCH(AV$1,$H60)&gt;0,TRUE,FALSE)),"")</f>
        <v/>
      </c>
      <c r="AW60" s="17" t="str">
        <f>IFERROR(AND(OR(AW1:AW59,$BK60)=TRUE,IF(SEARCH(AW$1,$H60)&gt;0,TRUE,FALSE)),"")</f>
        <v/>
      </c>
      <c r="AX60" s="17" t="str">
        <f>IFERROR(AND(OR(AX1:AY59,$BK60)=TRUE,IF(SEARCH(AX$1,$H60)&gt;0,TRUE,FALSE)),"")</f>
        <v/>
      </c>
      <c r="AY60" s="17" t="str">
        <f>IFERROR(AND(OR(AY1:AY59,$BK60)=TRUE,IF(SEARCH(AY$1,$H60)&gt;0,TRUE,FALSE)),"")</f>
        <v/>
      </c>
      <c r="AZ60" s="17" t="str">
        <f>IFERROR(AND(OR(AZ1:BI59,$BK60)=TRUE,IF(SEARCH(AZ$1,$H60)&gt;0,TRUE,FALSE)),"")</f>
        <v/>
      </c>
      <c r="BA60" s="17" t="str">
        <f>IFERROR(AND(OR(BA1:BI59,$BK60)=TRUE,IF(SEARCH(BA$1,$H60)&gt;0,TRUE,FALSE)),"")</f>
        <v/>
      </c>
      <c r="BB60" s="17" t="str">
        <f>IFERROR(AND(OR(BB1:BI59,$BK60)=TRUE,IF(SEARCH(BB$1,$H60)&gt;0,TRUE,FALSE)),"")</f>
        <v/>
      </c>
      <c r="BC60" s="17" t="str">
        <f>IFERROR(AND(OR(BC1:BI59,$BK60)=TRUE,IF(SEARCH(BC$1,$H60)&gt;0,TRUE,FALSE)),"")</f>
        <v/>
      </c>
      <c r="BD60" s="17" t="str">
        <f>IFERROR(AND(OR(BD1:BI59,$BK60)=TRUE,IF(SEARCH(BD$1,$H60)&gt;0,TRUE,FALSE)),"")</f>
        <v/>
      </c>
      <c r="BE60" s="17" t="str">
        <f>IFERROR(AND(OR(BE1:BI59,$BK60)=TRUE,IF(SEARCH(BE$1,$H60)&gt;0,TRUE,FALSE)),"")</f>
        <v/>
      </c>
      <c r="BF60" s="17" t="str">
        <f>IFERROR(AND(OR(BF1:BI59,$BK60)=TRUE,IF(SEARCH(BF$1,$H60)&gt;0,TRUE,FALSE)),"")</f>
        <v/>
      </c>
      <c r="BG60" s="17" t="str">
        <f>IFERROR(AND(OR(BG1:BI59,$BK60)=TRUE,IF(SEARCH(BG$1,$H60)&gt;0,TRUE,FALSE)),"")</f>
        <v/>
      </c>
      <c r="BH60" s="17" t="str">
        <f>IFERROR(AND(OR(BH1:BI59,$BK60)=TRUE,IF(SEARCH(BH$1,$H60)&gt;0,TRUE,FALSE)),"")</f>
        <v/>
      </c>
      <c r="BI60" s="17" t="str">
        <f>IFERROR(AND(OR(BI1:BI59,$BK60)=TRUE,IF(SEARCH(BI$1,$H60)&gt;0,TRUE,FALSE)),"")</f>
        <v/>
      </c>
      <c r="BJ60" s="17" t="b">
        <f t="shared" si="6"/>
        <v>0</v>
      </c>
      <c r="BK60" s="17" t="b">
        <f t="shared" si="7"/>
        <v>0</v>
      </c>
      <c r="BL60" s="17" t="b">
        <f t="shared" si="8"/>
        <v>0</v>
      </c>
      <c r="BM60" s="17" t="b">
        <f>IF(G60&gt;'Overview (RESPONSES REQUIRED)'!$G$67,FALSE,TRUE)</f>
        <v>0</v>
      </c>
      <c r="BN60" s="17" t="b">
        <f t="shared" si="9"/>
        <v>0</v>
      </c>
      <c r="BO60" s="17" t="str">
        <f>IF(BO56="N", "N", IF(AND(BM60,BN60)=FALSE,"N",IF(BL60=TRUE,"Y",IF(I60=0,"E","N"))))</f>
        <v>N</v>
      </c>
    </row>
    <row r="61" spans="1:67" ht="15" x14ac:dyDescent="0.15">
      <c r="A61" s="17" t="s">
        <v>3037</v>
      </c>
      <c r="B61" s="17">
        <v>3</v>
      </c>
      <c r="C61" s="17" t="b">
        <f>IF(INDEX('Overview (RESPONSES REQUIRED)'!$D$67:$D$78, MATCH("n7", 'Overview (RESPONSES REQUIRED)'!$B$67:$B$78, 0)) = "Y", TRUE, FALSE)</f>
        <v>0</v>
      </c>
      <c r="D61" s="17" t="b">
        <f>IF(INDEX('Overview (RESPONSES REQUIRED)'!$D$67:$D$78, MATCH("n26", 'Overview (RESPONSES REQUIRED)'!$B$67:$B$78, 0)) = "Y", TRUE, FALSE)</f>
        <v>0</v>
      </c>
      <c r="E61" s="17" t="b">
        <f>IF(INDEX('Overview (RESPONSES REQUIRED)'!$D$67:$D$78, MATCH("N78", 'Overview (RESPONSES REQUIRED)'!$B$67:$B$78, 0)) = "Y", TRUE, FALSE)</f>
        <v>0</v>
      </c>
      <c r="F61" s="17" t="s">
        <v>6</v>
      </c>
      <c r="G61" s="17">
        <v>4</v>
      </c>
      <c r="H61" s="17" t="s">
        <v>3015</v>
      </c>
      <c r="I61" s="17" t="str">
        <f>IF('SA-FR1'!N64="Y", "Y", IF('SA-FR1'!N64="N", "N", 0))</f>
        <v>N</v>
      </c>
      <c r="J61" s="17" t="str">
        <f>IFERROR(AND(OR(J1:K60,$BK61)=TRUE,IF(SEARCH(J$1,$A61)&gt;0,TRUE,FALSE)),"")</f>
        <v/>
      </c>
      <c r="K61" s="17" t="str">
        <f>IFERROR(AND(OR(K1:K60,$BK61)=TRUE,IF(SEARCH(K$1,$A61)&gt;0,TRUE,FALSE)),"")</f>
        <v/>
      </c>
      <c r="L61" s="17" t="str">
        <f>IFERROR(AND(OR(L1:O60,$BK61)=TRUE,IF(SEARCH(L$1,$A61)&gt;0,TRUE,FALSE)),"")</f>
        <v/>
      </c>
      <c r="M61" s="17" t="str">
        <f>IFERROR(AND(OR(M1:O60,$BK61)=TRUE,IF(SEARCH(M$1,$A61)&gt;0,TRUE,FALSE)),"")</f>
        <v/>
      </c>
      <c r="N61" s="17" t="str">
        <f>IFERROR(AND(OR(N1:O60,$BK61)=TRUE,IF(SEARCH(N$1,$A61)&gt;0,TRUE,FALSE)),"")</f>
        <v/>
      </c>
      <c r="O61" s="17" t="str">
        <f>IFERROR(AND(OR(O1:O60,$BK61)=TRUE,IF(SEARCH(O$1,$A61)&gt;0,TRUE,FALSE)),"")</f>
        <v/>
      </c>
      <c r="P61" s="17" t="str">
        <f>IFERROR(AND(OR(P1:P60,$BK61)=TRUE,IF(SEARCH(P$1,$A61)&gt;0,TRUE,FALSE)),"")</f>
        <v/>
      </c>
      <c r="Q61" s="17" t="str">
        <f>IFERROR(AND(OR(Q1:T60,$BK61)=TRUE,IF(SEARCH(Q$1,$A61)&gt;0,TRUE,FALSE)),"")</f>
        <v/>
      </c>
      <c r="R61" s="17" t="str">
        <f>IFERROR(AND(OR(R1:T60,$BK61)=TRUE,IF(SEARCH(R$1,$A61)&gt;0,TRUE,FALSE)),"")</f>
        <v/>
      </c>
      <c r="S61" s="17" t="b">
        <f>IFERROR(AND(OR(S1:T60,$BK61)=TRUE,IF(SEARCH(S$1,$A61)&gt;0,TRUE,FALSE)),"")</f>
        <v>0</v>
      </c>
      <c r="T61" s="17" t="str">
        <f>IFERROR(AND(OR(T1:T60,$BK61)=TRUE,IF(SEARCH(T$1,$A61)&gt;0,TRUE,FALSE)),"")</f>
        <v/>
      </c>
      <c r="U61" s="17" t="b">
        <f>IFERROR(AND(OR(U1:V60,$BK61)=TRUE,IF(SEARCH(U$1,$A61)&gt;0,TRUE,FALSE)),"")</f>
        <v>0</v>
      </c>
      <c r="V61" s="17" t="str">
        <f>IFERROR(AND(OR(V1:V60,$BK61)=TRUE,IF(SEARCH(V$1,$A61)&gt;0,TRUE,FALSE)),"")</f>
        <v/>
      </c>
      <c r="W61" s="17" t="str">
        <f>IFERROR(AND(OR(W1:W60,$BK61)=TRUE,IF(SEARCH(W$1,$A61)&gt;0,TRUE,FALSE)),"")</f>
        <v/>
      </c>
      <c r="X61" s="17" t="b">
        <f>IFERROR(AND(OR(X1:AA60,$BK61)=TRUE,IF(SEARCH(X$1,$A61)&gt;0,TRUE,FALSE)),"")</f>
        <v>0</v>
      </c>
      <c r="Y61" s="17" t="str">
        <f>IFERROR(AND(OR(Y1:AA60,$BK61)=TRUE,IF(SEARCH(Y$1,$A61)&gt;0,TRUE,FALSE)),"")</f>
        <v/>
      </c>
      <c r="Z61" s="17" t="str">
        <f>IFERROR(AND(OR(Z1:AA60,$BK61)=TRUE,IF(SEARCH(Z$1,$A61)&gt;0,TRUE,FALSE)),"")</f>
        <v/>
      </c>
      <c r="AA61" s="17" t="str">
        <f>IFERROR(AND(OR(AA1:AA60,$BK61)=TRUE,IF(SEARCH(AA$1,$A61)&gt;0,TRUE,FALSE)),"")</f>
        <v/>
      </c>
      <c r="AB61" s="17">
        <f t="shared" si="5"/>
        <v>0</v>
      </c>
      <c r="AC61" s="17" t="str">
        <f>IFERROR(AND(OR(AC1:AE60,$BK61)=TRUE,IF(SEARCH(AC$1,$H61)&gt;0,TRUE,FALSE)),"")</f>
        <v/>
      </c>
      <c r="AD61" s="17" t="str">
        <f>IFERROR(AND(OR(AD1:AE60,$BK61)=TRUE,IF(SEARCH(AD$1,$H61)&gt;0,TRUE,FALSE)),"")</f>
        <v/>
      </c>
      <c r="AE61" s="17" t="str">
        <f>IFERROR(AND(OR(AE1:AE60,$BK61)=TRUE,IF(SEARCH(AE$1,$H61)&gt;0,TRUE,FALSE)),"")</f>
        <v/>
      </c>
      <c r="AF61" s="17" t="str">
        <f>IFERROR(AND(OR(AF1:AK60,$BK61)=TRUE,IF(SEARCH(AF$1,$H61)&gt;0,TRUE,FALSE)),"")</f>
        <v/>
      </c>
      <c r="AG61" s="17" t="str">
        <f>IFERROR(AND(OR(AG1:AK60,$BK61)=TRUE,IF(SEARCH(AG$1,$H61)&gt;0,TRUE,FALSE)),"")</f>
        <v/>
      </c>
      <c r="AH61" s="17" t="str">
        <f>IFERROR(AND(OR(AH1:AK60,$BK61)=TRUE,IF(SEARCH(AH$1,$H61)&gt;0,TRUE,FALSE)),"")</f>
        <v/>
      </c>
      <c r="AI61" s="17" t="str">
        <f>IFERROR(AND(OR(AI1:AK60,$BK61)=TRUE,IF(SEARCH(AI$1,$H61)&gt;0,TRUE,FALSE)),"")</f>
        <v/>
      </c>
      <c r="AJ61" s="17" t="str">
        <f>IFERROR(AND(OR(AJ1:AK60,$BK61)=TRUE,IF(SEARCH(AJ$1,$H61)&gt;0,TRUE,FALSE)),"")</f>
        <v/>
      </c>
      <c r="AK61" s="17" t="str">
        <f>IFERROR(AND(OR(AK1:AK60,$BK61)=TRUE,IF(SEARCH(AK$1,$H61)&gt;0,TRUE,FALSE)),"")</f>
        <v/>
      </c>
      <c r="AL61" s="17" t="str">
        <f>IFERROR(AND(OR(AL1:AM60,$BK61)=TRUE,IF(SEARCH(AL$1,$H61)&gt;0,TRUE,FALSE)),"")</f>
        <v/>
      </c>
      <c r="AM61" s="17" t="str">
        <f>IFERROR(AND(OR(AM1:AM60,$BK61)=TRUE,IF(SEARCH(AM$1,$H61)&gt;0,TRUE,FALSE)),"")</f>
        <v/>
      </c>
      <c r="AN61" s="17" t="str">
        <f>IFERROR(AND(OR(AN1:AS60,$BK61)=TRUE,IF(SEARCH(AN$1,$H61)&gt;0,TRUE,FALSE)),"")</f>
        <v/>
      </c>
      <c r="AO61" s="17" t="str">
        <f>IFERROR(AND(OR(AO1:AS60,$BK61)=TRUE,IF(SEARCH(AO$1,$H61)&gt;0,TRUE,FALSE)),"")</f>
        <v/>
      </c>
      <c r="AP61" s="17" t="str">
        <f>IFERROR(AND(OR(AP1:AS60,$BK61)=TRUE,IF(SEARCH(AP$1,$H61)&gt;0,TRUE,FALSE)),"")</f>
        <v/>
      </c>
      <c r="AQ61" s="17" t="str">
        <f>IFERROR(AND(OR(AQ1:AS60,$BK61)=TRUE,IF(SEARCH(AQ$1,$H61)&gt;0,TRUE,FALSE)),"")</f>
        <v/>
      </c>
      <c r="AR61" s="17" t="str">
        <f>IFERROR(AND(OR(AR1:AS60,$BK61)=TRUE,IF(SEARCH(AR$1,$H61)&gt;0,TRUE,FALSE)),"")</f>
        <v/>
      </c>
      <c r="AS61" s="17" t="str">
        <f>IFERROR(AND(OR(AS1:AS60,$BK61)=TRUE,IF(SEARCH(AS$1,$H61)&gt;0,TRUE,FALSE)),"")</f>
        <v/>
      </c>
      <c r="AT61" s="17" t="str">
        <f>IFERROR(AND(OR(AT1:AW60,$BK61)=TRUE,IF(SEARCH(AT$1,$H61)&gt;0,TRUE,FALSE)),"")</f>
        <v/>
      </c>
      <c r="AU61" s="17" t="str">
        <f>IFERROR(AND(OR(AU1:AW60,$BK61)=TRUE,IF(SEARCH(AU$1,$H61)&gt;0,TRUE,FALSE)),"")</f>
        <v/>
      </c>
      <c r="AV61" s="17" t="str">
        <f>IFERROR(AND(OR(AV1:AW60,$BK61)=TRUE,IF(SEARCH(AV$1,$H61)&gt;0,TRUE,FALSE)),"")</f>
        <v/>
      </c>
      <c r="AW61" s="17" t="str">
        <f>IFERROR(AND(OR(AW1:AW60,$BK61)=TRUE,IF(SEARCH(AW$1,$H61)&gt;0,TRUE,FALSE)),"")</f>
        <v/>
      </c>
      <c r="AX61" s="17" t="str">
        <f>IFERROR(AND(OR(AX1:AY60,$BK61)=TRUE,IF(SEARCH(AX$1,$H61)&gt;0,TRUE,FALSE)),"")</f>
        <v/>
      </c>
      <c r="AY61" s="17" t="str">
        <f>IFERROR(AND(OR(AY1:AY60,$BK61)=TRUE,IF(SEARCH(AY$1,$H61)&gt;0,TRUE,FALSE)),"")</f>
        <v/>
      </c>
      <c r="AZ61" s="17" t="str">
        <f>IFERROR(AND(OR(AZ1:BI60,$BK61)=TRUE,IF(SEARCH(AZ$1,$H61)&gt;0,TRUE,FALSE)),"")</f>
        <v/>
      </c>
      <c r="BA61" s="17" t="str">
        <f>IFERROR(AND(OR(BA1:BI60,$BK61)=TRUE,IF(SEARCH(BA$1,$H61)&gt;0,TRUE,FALSE)),"")</f>
        <v/>
      </c>
      <c r="BB61" s="17" t="str">
        <f>IFERROR(AND(OR(BB1:BI60,$BK61)=TRUE,IF(SEARCH(BB$1,$H61)&gt;0,TRUE,FALSE)),"")</f>
        <v/>
      </c>
      <c r="BC61" s="17" t="str">
        <f>IFERROR(AND(OR(BC1:BI60,$BK61)=TRUE,IF(SEARCH(BC$1,$H61)&gt;0,TRUE,FALSE)),"")</f>
        <v/>
      </c>
      <c r="BD61" s="17" t="str">
        <f>IFERROR(AND(OR(BD1:BI60,$BK61)=TRUE,IF(SEARCH(BD$1,$H61)&gt;0,TRUE,FALSE)),"")</f>
        <v/>
      </c>
      <c r="BE61" s="17" t="str">
        <f>IFERROR(AND(OR(BE1:BI60,$BK61)=TRUE,IF(SEARCH(BE$1,$H61)&gt;0,TRUE,FALSE)),"")</f>
        <v/>
      </c>
      <c r="BF61" s="17" t="str">
        <f>IFERROR(AND(OR(BF1:BI60,$BK61)=TRUE,IF(SEARCH(BF$1,$H61)&gt;0,TRUE,FALSE)),"")</f>
        <v/>
      </c>
      <c r="BG61" s="17" t="str">
        <f>IFERROR(AND(OR(BG1:BI60,$BK61)=TRUE,IF(SEARCH(BG$1,$H61)&gt;0,TRUE,FALSE)),"")</f>
        <v/>
      </c>
      <c r="BH61" s="17" t="str">
        <f>IFERROR(AND(OR(BH1:BI60,$BK61)=TRUE,IF(SEARCH(BH$1,$H61)&gt;0,TRUE,FALSE)),"")</f>
        <v/>
      </c>
      <c r="BI61" s="17" t="str">
        <f>IFERROR(AND(OR(BI1:BI60,$BK61)=TRUE,IF(SEARCH(BI$1,$H61)&gt;0,TRUE,FALSE)),"")</f>
        <v/>
      </c>
      <c r="BJ61" s="17" t="b">
        <f t="shared" si="6"/>
        <v>0</v>
      </c>
      <c r="BK61" s="17" t="b">
        <f t="shared" si="7"/>
        <v>0</v>
      </c>
      <c r="BL61" s="17" t="b">
        <f t="shared" si="8"/>
        <v>0</v>
      </c>
      <c r="BM61" s="17" t="b">
        <f>IF(G61&gt;'Overview (RESPONSES REQUIRED)'!$G$67,FALSE,TRUE)</f>
        <v>0</v>
      </c>
      <c r="BN61" s="17" t="b">
        <f t="shared" si="9"/>
        <v>0</v>
      </c>
      <c r="BO61" s="17" t="str">
        <f>IF(AND(BM61,BN61)=FALSE,"N",IF(BL61=TRUE,"Y",IF(I61=0,"E","N")))</f>
        <v>N</v>
      </c>
    </row>
    <row r="62" spans="1:67" ht="15" x14ac:dyDescent="0.15">
      <c r="A62" s="17" t="s">
        <v>3037</v>
      </c>
      <c r="B62" s="17">
        <v>3</v>
      </c>
      <c r="C62" s="17" t="b">
        <f>IF(INDEX('Overview (RESPONSES REQUIRED)'!$D$67:$D$78, MATCH("n7", 'Overview (RESPONSES REQUIRED)'!$B$67:$B$78, 0)) = "Y", TRUE, FALSE)</f>
        <v>0</v>
      </c>
      <c r="D62" s="17" t="b">
        <f>IF(INDEX('Overview (RESPONSES REQUIRED)'!$D$67:$D$78, MATCH("n26", 'Overview (RESPONSES REQUIRED)'!$B$67:$B$78, 0)) = "Y", TRUE, FALSE)</f>
        <v>0</v>
      </c>
      <c r="E62" s="17" t="b">
        <f>IF(INDEX('Overview (RESPONSES REQUIRED)'!$D$67:$D$78, MATCH("N78", 'Overview (RESPONSES REQUIRED)'!$B$67:$B$78, 0)) = "Y", TRUE, FALSE)</f>
        <v>0</v>
      </c>
      <c r="F62" s="17" t="s">
        <v>6</v>
      </c>
      <c r="G62" s="17">
        <v>4</v>
      </c>
      <c r="H62" s="17" t="s">
        <v>3016</v>
      </c>
      <c r="I62" s="17" t="str">
        <f>IF('SA-FR1'!N65="Y", "Y", IF('SA-FR1'!N65="N", "N", 0))</f>
        <v>N</v>
      </c>
      <c r="J62" s="17" t="str">
        <f>IFERROR(AND(OR(J1:K61,$BK62)=TRUE,IF(SEARCH(J$1,$A62)&gt;0,TRUE,FALSE)),"")</f>
        <v/>
      </c>
      <c r="K62" s="17" t="str">
        <f>IFERROR(AND(OR(K1:K61,$BK62)=TRUE,IF(SEARCH(K$1,$A62)&gt;0,TRUE,FALSE)),"")</f>
        <v/>
      </c>
      <c r="L62" s="17" t="str">
        <f>IFERROR(AND(OR(L1:O61,$BK62)=TRUE,IF(SEARCH(L$1,$A62)&gt;0,TRUE,FALSE)),"")</f>
        <v/>
      </c>
      <c r="M62" s="17" t="str">
        <f>IFERROR(AND(OR(M1:O61,$BK62)=TRUE,IF(SEARCH(M$1,$A62)&gt;0,TRUE,FALSE)),"")</f>
        <v/>
      </c>
      <c r="N62" s="17" t="str">
        <f>IFERROR(AND(OR(N1:O61,$BK62)=TRUE,IF(SEARCH(N$1,$A62)&gt;0,TRUE,FALSE)),"")</f>
        <v/>
      </c>
      <c r="O62" s="17" t="str">
        <f>IFERROR(AND(OR(O1:O61,$BK62)=TRUE,IF(SEARCH(O$1,$A62)&gt;0,TRUE,FALSE)),"")</f>
        <v/>
      </c>
      <c r="P62" s="17" t="str">
        <f>IFERROR(AND(OR(P1:P61,$BK62)=TRUE,IF(SEARCH(P$1,$A62)&gt;0,TRUE,FALSE)),"")</f>
        <v/>
      </c>
      <c r="Q62" s="17" t="str">
        <f>IFERROR(AND(OR(Q1:T61,$BK62)=TRUE,IF(SEARCH(Q$1,$A62)&gt;0,TRUE,FALSE)),"")</f>
        <v/>
      </c>
      <c r="R62" s="17" t="str">
        <f>IFERROR(AND(OR(R1:T61,$BK62)=TRUE,IF(SEARCH(R$1,$A62)&gt;0,TRUE,FALSE)),"")</f>
        <v/>
      </c>
      <c r="S62" s="17" t="b">
        <f>IFERROR(AND(OR(S1:T61,$BK62)=TRUE,IF(SEARCH(S$1,$A62)&gt;0,TRUE,FALSE)),"")</f>
        <v>0</v>
      </c>
      <c r="T62" s="17" t="str">
        <f>IFERROR(AND(OR(T1:T61,$BK62)=TRUE,IF(SEARCH(T$1,$A62)&gt;0,TRUE,FALSE)),"")</f>
        <v/>
      </c>
      <c r="U62" s="17" t="b">
        <f>IFERROR(AND(OR(U1:V61,$BK62)=TRUE,IF(SEARCH(U$1,$A62)&gt;0,TRUE,FALSE)),"")</f>
        <v>0</v>
      </c>
      <c r="V62" s="17" t="str">
        <f>IFERROR(AND(OR(V1:V61,$BK62)=TRUE,IF(SEARCH(V$1,$A62)&gt;0,TRUE,FALSE)),"")</f>
        <v/>
      </c>
      <c r="W62" s="17" t="str">
        <f>IFERROR(AND(OR(W1:W61,$BK62)=TRUE,IF(SEARCH(W$1,$A62)&gt;0,TRUE,FALSE)),"")</f>
        <v/>
      </c>
      <c r="X62" s="17" t="b">
        <f>IFERROR(AND(OR(X1:AA61,$BK62)=TRUE,IF(SEARCH(X$1,$A62)&gt;0,TRUE,FALSE)),"")</f>
        <v>0</v>
      </c>
      <c r="Y62" s="17" t="str">
        <f>IFERROR(AND(OR(Y1:AA61,$BK62)=TRUE,IF(SEARCH(Y$1,$A62)&gt;0,TRUE,FALSE)),"")</f>
        <v/>
      </c>
      <c r="Z62" s="17" t="str">
        <f>IFERROR(AND(OR(Z1:AA61,$BK62)=TRUE,IF(SEARCH(Z$1,$A62)&gt;0,TRUE,FALSE)),"")</f>
        <v/>
      </c>
      <c r="AA62" s="17" t="str">
        <f>IFERROR(AND(OR(AA1:AA61,$BK62)=TRUE,IF(SEARCH(AA$1,$A62)&gt;0,TRUE,FALSE)),"")</f>
        <v/>
      </c>
      <c r="AB62" s="17">
        <f t="shared" si="5"/>
        <v>0</v>
      </c>
      <c r="AC62" s="17" t="str">
        <f>IFERROR(AND(OR(AC1:AE61,$BK62)=TRUE,IF(SEARCH(AC$1,$H62)&gt;0,TRUE,FALSE)),"")</f>
        <v/>
      </c>
      <c r="AD62" s="17" t="str">
        <f>IFERROR(AND(OR(AD1:AE61,$BK62)=TRUE,IF(SEARCH(AD$1,$H62)&gt;0,TRUE,FALSE)),"")</f>
        <v/>
      </c>
      <c r="AE62" s="17" t="str">
        <f>IFERROR(AND(OR(AE1:AE61,$BK62)=TRUE,IF(SEARCH(AE$1,$H62)&gt;0,TRUE,FALSE)),"")</f>
        <v/>
      </c>
      <c r="AF62" s="17" t="str">
        <f>IFERROR(AND(OR(AF1:AK61,$BK62)=TRUE,IF(SEARCH(AF$1,$H62)&gt;0,TRUE,FALSE)),"")</f>
        <v/>
      </c>
      <c r="AG62" s="17" t="str">
        <f>IFERROR(AND(OR(AG1:AK61,$BK62)=TRUE,IF(SEARCH(AG$1,$H62)&gt;0,TRUE,FALSE)),"")</f>
        <v/>
      </c>
      <c r="AH62" s="17" t="str">
        <f>IFERROR(AND(OR(AH1:AK61,$BK62)=TRUE,IF(SEARCH(AH$1,$H62)&gt;0,TRUE,FALSE)),"")</f>
        <v/>
      </c>
      <c r="AI62" s="17" t="str">
        <f>IFERROR(AND(OR(AI1:AK61,$BK62)=TRUE,IF(SEARCH(AI$1,$H62)&gt;0,TRUE,FALSE)),"")</f>
        <v/>
      </c>
      <c r="AJ62" s="17" t="str">
        <f>IFERROR(AND(OR(AJ1:AK61,$BK62)=TRUE,IF(SEARCH(AJ$1,$H62)&gt;0,TRUE,FALSE)),"")</f>
        <v/>
      </c>
      <c r="AK62" s="17" t="str">
        <f>IFERROR(AND(OR(AK1:AK61,$BK62)=TRUE,IF(SEARCH(AK$1,$H62)&gt;0,TRUE,FALSE)),"")</f>
        <v/>
      </c>
      <c r="AL62" s="17" t="str">
        <f>IFERROR(AND(OR(AL1:AM61,$BK62)=TRUE,IF(SEARCH(AL$1,$H62)&gt;0,TRUE,FALSE)),"")</f>
        <v/>
      </c>
      <c r="AM62" s="17" t="str">
        <f>IFERROR(AND(OR(AM1:AM61,$BK62)=TRUE,IF(SEARCH(AM$1,$H62)&gt;0,TRUE,FALSE)),"")</f>
        <v/>
      </c>
      <c r="AN62" s="17" t="str">
        <f>IFERROR(AND(OR(AN1:AS61,$BK62)=TRUE,IF(SEARCH(AN$1,$H62)&gt;0,TRUE,FALSE)),"")</f>
        <v/>
      </c>
      <c r="AO62" s="17" t="str">
        <f>IFERROR(AND(OR(AO1:AS61,$BK62)=TRUE,IF(SEARCH(AO$1,$H62)&gt;0,TRUE,FALSE)),"")</f>
        <v/>
      </c>
      <c r="AP62" s="17" t="str">
        <f>IFERROR(AND(OR(AP1:AS61,$BK62)=TRUE,IF(SEARCH(AP$1,$H62)&gt;0,TRUE,FALSE)),"")</f>
        <v/>
      </c>
      <c r="AQ62" s="17" t="str">
        <f>IFERROR(AND(OR(AQ1:AS61,$BK62)=TRUE,IF(SEARCH(AQ$1,$H62)&gt;0,TRUE,FALSE)),"")</f>
        <v/>
      </c>
      <c r="AR62" s="17" t="str">
        <f>IFERROR(AND(OR(AR1:AS61,$BK62)=TRUE,IF(SEARCH(AR$1,$H62)&gt;0,TRUE,FALSE)),"")</f>
        <v/>
      </c>
      <c r="AS62" s="17" t="str">
        <f>IFERROR(AND(OR(AS1:AS61,$BK62)=TRUE,IF(SEARCH(AS$1,$H62)&gt;0,TRUE,FALSE)),"")</f>
        <v/>
      </c>
      <c r="AT62" s="17" t="str">
        <f>IFERROR(AND(OR(AT1:AW61,$BK62)=TRUE,IF(SEARCH(AT$1,$H62)&gt;0,TRUE,FALSE)),"")</f>
        <v/>
      </c>
      <c r="AU62" s="17" t="str">
        <f>IFERROR(AND(OR(AU1:AW61,$BK62)=TRUE,IF(SEARCH(AU$1,$H62)&gt;0,TRUE,FALSE)),"")</f>
        <v/>
      </c>
      <c r="AV62" s="17" t="str">
        <f>IFERROR(AND(OR(AV1:AW61,$BK62)=TRUE,IF(SEARCH(AV$1,$H62)&gt;0,TRUE,FALSE)),"")</f>
        <v/>
      </c>
      <c r="AW62" s="17" t="str">
        <f>IFERROR(AND(OR(AW1:AW61,$BK62)=TRUE,IF(SEARCH(AW$1,$H62)&gt;0,TRUE,FALSE)),"")</f>
        <v/>
      </c>
      <c r="AX62" s="17" t="str">
        <f>IFERROR(AND(OR(AX1:AY61,$BK62)=TRUE,IF(SEARCH(AX$1,$H62)&gt;0,TRUE,FALSE)),"")</f>
        <v/>
      </c>
      <c r="AY62" s="17" t="str">
        <f>IFERROR(AND(OR(AY1:AY61,$BK62)=TRUE,IF(SEARCH(AY$1,$H62)&gt;0,TRUE,FALSE)),"")</f>
        <v/>
      </c>
      <c r="AZ62" s="17" t="str">
        <f>IFERROR(AND(OR(AZ1:BI61,$BK62)=TRUE,IF(SEARCH(AZ$1,$H62)&gt;0,TRUE,FALSE)),"")</f>
        <v/>
      </c>
      <c r="BA62" s="17" t="str">
        <f>IFERROR(AND(OR(BA1:BI61,$BK62)=TRUE,IF(SEARCH(BA$1,$H62)&gt;0,TRUE,FALSE)),"")</f>
        <v/>
      </c>
      <c r="BB62" s="17" t="str">
        <f>IFERROR(AND(OR(BB1:BI61,$BK62)=TRUE,IF(SEARCH(BB$1,$H62)&gt;0,TRUE,FALSE)),"")</f>
        <v/>
      </c>
      <c r="BC62" s="17" t="str">
        <f>IFERROR(AND(OR(BC1:BI61,$BK62)=TRUE,IF(SEARCH(BC$1,$H62)&gt;0,TRUE,FALSE)),"")</f>
        <v/>
      </c>
      <c r="BD62" s="17" t="str">
        <f>IFERROR(AND(OR(BD1:BI61,$BK62)=TRUE,IF(SEARCH(BD$1,$H62)&gt;0,TRUE,FALSE)),"")</f>
        <v/>
      </c>
      <c r="BE62" s="17" t="str">
        <f>IFERROR(AND(OR(BE1:BI61,$BK62)=TRUE,IF(SEARCH(BE$1,$H62)&gt;0,TRUE,FALSE)),"")</f>
        <v/>
      </c>
      <c r="BF62" s="17" t="str">
        <f>IFERROR(AND(OR(BF1:BI61,$BK62)=TRUE,IF(SEARCH(BF$1,$H62)&gt;0,TRUE,FALSE)),"")</f>
        <v/>
      </c>
      <c r="BG62" s="17" t="str">
        <f>IFERROR(AND(OR(BG1:BI61,$BK62)=TRUE,IF(SEARCH(BG$1,$H62)&gt;0,TRUE,FALSE)),"")</f>
        <v/>
      </c>
      <c r="BH62" s="17" t="str">
        <f>IFERROR(AND(OR(BH1:BI61,$BK62)=TRUE,IF(SEARCH(BH$1,$H62)&gt;0,TRUE,FALSE)),"")</f>
        <v/>
      </c>
      <c r="BI62" s="17" t="str">
        <f>IFERROR(AND(OR(BI1:BI61,$BK62)=TRUE,IF(SEARCH(BI$1,$H62)&gt;0,TRUE,FALSE)),"")</f>
        <v/>
      </c>
      <c r="BJ62" s="17" t="b">
        <f t="shared" si="6"/>
        <v>0</v>
      </c>
      <c r="BK62" s="17" t="b">
        <f t="shared" si="7"/>
        <v>0</v>
      </c>
      <c r="BL62" s="17" t="b">
        <f t="shared" si="8"/>
        <v>0</v>
      </c>
      <c r="BM62" s="17" t="b">
        <f>IF(G62&gt;'Overview (RESPONSES REQUIRED)'!$G$67,FALSE,TRUE)</f>
        <v>0</v>
      </c>
      <c r="BN62" s="17" t="b">
        <f t="shared" si="9"/>
        <v>0</v>
      </c>
      <c r="BO62" s="17" t="str">
        <f>IF(BO61="N", "N", IF(AND(BM62,BN62)=FALSE,"N",IF(BL62=TRUE,"Y",IF(I62=0,"E","N"))))</f>
        <v>N</v>
      </c>
    </row>
    <row r="63" spans="1:67" ht="15" x14ac:dyDescent="0.15">
      <c r="A63" s="17" t="s">
        <v>3037</v>
      </c>
      <c r="B63" s="17">
        <v>3</v>
      </c>
      <c r="C63" s="17" t="b">
        <f>IF(INDEX('Overview (RESPONSES REQUIRED)'!$D$67:$D$78, MATCH("n7", 'Overview (RESPONSES REQUIRED)'!$B$67:$B$78, 0)) = "Y", TRUE, FALSE)</f>
        <v>0</v>
      </c>
      <c r="D63" s="17" t="b">
        <f>IF(INDEX('Overview (RESPONSES REQUIRED)'!$D$67:$D$78, MATCH("n26", 'Overview (RESPONSES REQUIRED)'!$B$67:$B$78, 0)) = "Y", TRUE, FALSE)</f>
        <v>0</v>
      </c>
      <c r="E63" s="17" t="b">
        <f>IF(INDEX('Overview (RESPONSES REQUIRED)'!$D$67:$D$78, MATCH("N78", 'Overview (RESPONSES REQUIRED)'!$B$67:$B$78, 0)) = "Y", TRUE, FALSE)</f>
        <v>0</v>
      </c>
      <c r="F63" s="17" t="s">
        <v>6</v>
      </c>
      <c r="G63" s="17">
        <v>4</v>
      </c>
      <c r="H63" s="17" t="s">
        <v>3017</v>
      </c>
      <c r="I63" s="17" t="str">
        <f>IF('SA-FR1'!N66="Y", "Y", IF('SA-FR1'!N66="N", "N", 0))</f>
        <v>N</v>
      </c>
      <c r="J63" s="17" t="str">
        <f>IFERROR(AND(OR(J1:K62,$BK63)=TRUE,IF(SEARCH(J$1,$A63)&gt;0,TRUE,FALSE)),"")</f>
        <v/>
      </c>
      <c r="K63" s="17" t="str">
        <f>IFERROR(AND(OR(K1:K62,$BK63)=TRUE,IF(SEARCH(K$1,$A63)&gt;0,TRUE,FALSE)),"")</f>
        <v/>
      </c>
      <c r="L63" s="17" t="str">
        <f>IFERROR(AND(OR(L1:O62,$BK63)=TRUE,IF(SEARCH(L$1,$A63)&gt;0,TRUE,FALSE)),"")</f>
        <v/>
      </c>
      <c r="M63" s="17" t="str">
        <f>IFERROR(AND(OR(M1:O62,$BK63)=TRUE,IF(SEARCH(M$1,$A63)&gt;0,TRUE,FALSE)),"")</f>
        <v/>
      </c>
      <c r="N63" s="17" t="str">
        <f>IFERROR(AND(OR(N1:O62,$BK63)=TRUE,IF(SEARCH(N$1,$A63)&gt;0,TRUE,FALSE)),"")</f>
        <v/>
      </c>
      <c r="O63" s="17" t="str">
        <f>IFERROR(AND(OR(O1:O62,$BK63)=TRUE,IF(SEARCH(O$1,$A63)&gt;0,TRUE,FALSE)),"")</f>
        <v/>
      </c>
      <c r="P63" s="17" t="str">
        <f>IFERROR(AND(OR(P1:P62,$BK63)=TRUE,IF(SEARCH(P$1,$A63)&gt;0,TRUE,FALSE)),"")</f>
        <v/>
      </c>
      <c r="Q63" s="17" t="str">
        <f>IFERROR(AND(OR(Q1:T62,$BK63)=TRUE,IF(SEARCH(Q$1,$A63)&gt;0,TRUE,FALSE)),"")</f>
        <v/>
      </c>
      <c r="R63" s="17" t="str">
        <f>IFERROR(AND(OR(R1:T62,$BK63)=TRUE,IF(SEARCH(R$1,$A63)&gt;0,TRUE,FALSE)),"")</f>
        <v/>
      </c>
      <c r="S63" s="17" t="b">
        <f>IFERROR(AND(OR(S1:T62,$BK63)=TRUE,IF(SEARCH(S$1,$A63)&gt;0,TRUE,FALSE)),"")</f>
        <v>0</v>
      </c>
      <c r="T63" s="17" t="str">
        <f>IFERROR(AND(OR(T1:T62,$BK63)=TRUE,IF(SEARCH(T$1,$A63)&gt;0,TRUE,FALSE)),"")</f>
        <v/>
      </c>
      <c r="U63" s="17" t="b">
        <f>IFERROR(AND(OR(U1:V62,$BK63)=TRUE,IF(SEARCH(U$1,$A63)&gt;0,TRUE,FALSE)),"")</f>
        <v>0</v>
      </c>
      <c r="V63" s="17" t="str">
        <f>IFERROR(AND(OR(V1:V62,$BK63)=TRUE,IF(SEARCH(V$1,$A63)&gt;0,TRUE,FALSE)),"")</f>
        <v/>
      </c>
      <c r="W63" s="17" t="str">
        <f>IFERROR(AND(OR(W1:W62,$BK63)=TRUE,IF(SEARCH(W$1,$A63)&gt;0,TRUE,FALSE)),"")</f>
        <v/>
      </c>
      <c r="X63" s="17" t="b">
        <f>IFERROR(AND(OR(X1:AA62,$BK63)=TRUE,IF(SEARCH(X$1,$A63)&gt;0,TRUE,FALSE)),"")</f>
        <v>0</v>
      </c>
      <c r="Y63" s="17" t="str">
        <f>IFERROR(AND(OR(Y1:AA62,$BK63)=TRUE,IF(SEARCH(Y$1,$A63)&gt;0,TRUE,FALSE)),"")</f>
        <v/>
      </c>
      <c r="Z63" s="17" t="str">
        <f>IFERROR(AND(OR(Z1:AA62,$BK63)=TRUE,IF(SEARCH(Z$1,$A63)&gt;0,TRUE,FALSE)),"")</f>
        <v/>
      </c>
      <c r="AA63" s="17" t="str">
        <f>IFERROR(AND(OR(AA1:AA62,$BK63)=TRUE,IF(SEARCH(AA$1,$A63)&gt;0,TRUE,FALSE)),"")</f>
        <v/>
      </c>
      <c r="AB63" s="17">
        <f t="shared" si="5"/>
        <v>0</v>
      </c>
      <c r="AC63" s="17" t="str">
        <f>IFERROR(AND(OR(AC1:AE62,$BK63)=TRUE,IF(SEARCH(AC$1,$H63)&gt;0,TRUE,FALSE)),"")</f>
        <v/>
      </c>
      <c r="AD63" s="17" t="str">
        <f>IFERROR(AND(OR(AD1:AE62,$BK63)=TRUE,IF(SEARCH(AD$1,$H63)&gt;0,TRUE,FALSE)),"")</f>
        <v/>
      </c>
      <c r="AE63" s="17" t="str">
        <f>IFERROR(AND(OR(AE1:AE62,$BK63)=TRUE,IF(SEARCH(AE$1,$H63)&gt;0,TRUE,FALSE)),"")</f>
        <v/>
      </c>
      <c r="AF63" s="17" t="str">
        <f>IFERROR(AND(OR(AF1:AK62,$BK63)=TRUE,IF(SEARCH(AF$1,$H63)&gt;0,TRUE,FALSE)),"")</f>
        <v/>
      </c>
      <c r="AG63" s="17" t="str">
        <f>IFERROR(AND(OR(AG1:AK62,$BK63)=TRUE,IF(SEARCH(AG$1,$H63)&gt;0,TRUE,FALSE)),"")</f>
        <v/>
      </c>
      <c r="AH63" s="17" t="str">
        <f>IFERROR(AND(OR(AH1:AK62,$BK63)=TRUE,IF(SEARCH(AH$1,$H63)&gt;0,TRUE,FALSE)),"")</f>
        <v/>
      </c>
      <c r="AI63" s="17" t="str">
        <f>IFERROR(AND(OR(AI1:AK62,$BK63)=TRUE,IF(SEARCH(AI$1,$H63)&gt;0,TRUE,FALSE)),"")</f>
        <v/>
      </c>
      <c r="AJ63" s="17" t="str">
        <f>IFERROR(AND(OR(AJ1:AK62,$BK63)=TRUE,IF(SEARCH(AJ$1,$H63)&gt;0,TRUE,FALSE)),"")</f>
        <v/>
      </c>
      <c r="AK63" s="17" t="str">
        <f>IFERROR(AND(OR(AK1:AK62,$BK63)=TRUE,IF(SEARCH(AK$1,$H63)&gt;0,TRUE,FALSE)),"")</f>
        <v/>
      </c>
      <c r="AL63" s="17" t="str">
        <f>IFERROR(AND(OR(AL1:AM62,$BK63)=TRUE,IF(SEARCH(AL$1,$H63)&gt;0,TRUE,FALSE)),"")</f>
        <v/>
      </c>
      <c r="AM63" s="17" t="str">
        <f>IFERROR(AND(OR(AM1:AM62,$BK63)=TRUE,IF(SEARCH(AM$1,$H63)&gt;0,TRUE,FALSE)),"")</f>
        <v/>
      </c>
      <c r="AN63" s="17" t="str">
        <f>IFERROR(AND(OR(AN1:AS62,$BK63)=TRUE,IF(SEARCH(AN$1,$H63)&gt;0,TRUE,FALSE)),"")</f>
        <v/>
      </c>
      <c r="AO63" s="17" t="str">
        <f>IFERROR(AND(OR(AO1:AS62,$BK63)=TRUE,IF(SEARCH(AO$1,$H63)&gt;0,TRUE,FALSE)),"")</f>
        <v/>
      </c>
      <c r="AP63" s="17" t="str">
        <f>IFERROR(AND(OR(AP1:AS62,$BK63)=TRUE,IF(SEARCH(AP$1,$H63)&gt;0,TRUE,FALSE)),"")</f>
        <v/>
      </c>
      <c r="AQ63" s="17" t="str">
        <f>IFERROR(AND(OR(AQ1:AS62,$BK63)=TRUE,IF(SEARCH(AQ$1,$H63)&gt;0,TRUE,FALSE)),"")</f>
        <v/>
      </c>
      <c r="AR63" s="17" t="str">
        <f>IFERROR(AND(OR(AR1:AS62,$BK63)=TRUE,IF(SEARCH(AR$1,$H63)&gt;0,TRUE,FALSE)),"")</f>
        <v/>
      </c>
      <c r="AS63" s="17" t="str">
        <f>IFERROR(AND(OR(AS1:AS62,$BK63)=TRUE,IF(SEARCH(AS$1,$H63)&gt;0,TRUE,FALSE)),"")</f>
        <v/>
      </c>
      <c r="AT63" s="17" t="str">
        <f>IFERROR(AND(OR(AT1:AW62,$BK63)=TRUE,IF(SEARCH(AT$1,$H63)&gt;0,TRUE,FALSE)),"")</f>
        <v/>
      </c>
      <c r="AU63" s="17" t="str">
        <f>IFERROR(AND(OR(AU1:AW62,$BK63)=TRUE,IF(SEARCH(AU$1,$H63)&gt;0,TRUE,FALSE)),"")</f>
        <v/>
      </c>
      <c r="AV63" s="17" t="str">
        <f>IFERROR(AND(OR(AV1:AW62,$BK63)=TRUE,IF(SEARCH(AV$1,$H63)&gt;0,TRUE,FALSE)),"")</f>
        <v/>
      </c>
      <c r="AW63" s="17" t="str">
        <f>IFERROR(AND(OR(AW1:AW62,$BK63)=TRUE,IF(SEARCH(AW$1,$H63)&gt;0,TRUE,FALSE)),"")</f>
        <v/>
      </c>
      <c r="AX63" s="17" t="str">
        <f>IFERROR(AND(OR(AX1:AY62,$BK63)=TRUE,IF(SEARCH(AX$1,$H63)&gt;0,TRUE,FALSE)),"")</f>
        <v/>
      </c>
      <c r="AY63" s="17" t="str">
        <f>IFERROR(AND(OR(AY1:AY62,$BK63)=TRUE,IF(SEARCH(AY$1,$H63)&gt;0,TRUE,FALSE)),"")</f>
        <v/>
      </c>
      <c r="AZ63" s="17" t="str">
        <f>IFERROR(AND(OR(AZ1:BI62,$BK63)=TRUE,IF(SEARCH(AZ$1,$H63)&gt;0,TRUE,FALSE)),"")</f>
        <v/>
      </c>
      <c r="BA63" s="17" t="str">
        <f>IFERROR(AND(OR(BA1:BI62,$BK63)=TRUE,IF(SEARCH(BA$1,$H63)&gt;0,TRUE,FALSE)),"")</f>
        <v/>
      </c>
      <c r="BB63" s="17" t="str">
        <f>IFERROR(AND(OR(BB1:BI62,$BK63)=TRUE,IF(SEARCH(BB$1,$H63)&gt;0,TRUE,FALSE)),"")</f>
        <v/>
      </c>
      <c r="BC63" s="17" t="str">
        <f>IFERROR(AND(OR(BC1:BI62,$BK63)=TRUE,IF(SEARCH(BC$1,$H63)&gt;0,TRUE,FALSE)),"")</f>
        <v/>
      </c>
      <c r="BD63" s="17" t="str">
        <f>IFERROR(AND(OR(BD1:BI62,$BK63)=TRUE,IF(SEARCH(BD$1,$H63)&gt;0,TRUE,FALSE)),"")</f>
        <v/>
      </c>
      <c r="BE63" s="17" t="str">
        <f>IFERROR(AND(OR(BE1:BI62,$BK63)=TRUE,IF(SEARCH(BE$1,$H63)&gt;0,TRUE,FALSE)),"")</f>
        <v/>
      </c>
      <c r="BF63" s="17" t="str">
        <f>IFERROR(AND(OR(BF1:BI62,$BK63)=TRUE,IF(SEARCH(BF$1,$H63)&gt;0,TRUE,FALSE)),"")</f>
        <v/>
      </c>
      <c r="BG63" s="17" t="str">
        <f>IFERROR(AND(OR(BG1:BI62,$BK63)=TRUE,IF(SEARCH(BG$1,$H63)&gt;0,TRUE,FALSE)),"")</f>
        <v/>
      </c>
      <c r="BH63" s="17" t="str">
        <f>IFERROR(AND(OR(BH1:BI62,$BK63)=TRUE,IF(SEARCH(BH$1,$H63)&gt;0,TRUE,FALSE)),"")</f>
        <v/>
      </c>
      <c r="BI63" s="17" t="str">
        <f>IFERROR(AND(OR(BI1:BI62,$BK63)=TRUE,IF(SEARCH(BI$1,$H63)&gt;0,TRUE,FALSE)),"")</f>
        <v/>
      </c>
      <c r="BJ63" s="17" t="b">
        <f t="shared" si="6"/>
        <v>0</v>
      </c>
      <c r="BK63" s="17" t="b">
        <f t="shared" si="7"/>
        <v>0</v>
      </c>
      <c r="BL63" s="17" t="b">
        <f t="shared" si="8"/>
        <v>0</v>
      </c>
      <c r="BM63" s="17" t="b">
        <f>IF(G63&gt;'Overview (RESPONSES REQUIRED)'!$G$67,FALSE,TRUE)</f>
        <v>0</v>
      </c>
      <c r="BN63" s="17" t="b">
        <f t="shared" si="9"/>
        <v>0</v>
      </c>
      <c r="BO63" s="17" t="str">
        <f>IF(BO61="N", "N", IF(AND(BM63,BN63)=FALSE,"N",IF(BL63=TRUE,"Y",IF(I63=0,"E","N"))))</f>
        <v>N</v>
      </c>
    </row>
    <row r="64" spans="1:67" ht="15" x14ac:dyDescent="0.15">
      <c r="A64" s="17" t="s">
        <v>3037</v>
      </c>
      <c r="B64" s="17">
        <v>3</v>
      </c>
      <c r="C64" s="17" t="b">
        <f>IF(INDEX('Overview (RESPONSES REQUIRED)'!$D$67:$D$78, MATCH("n7", 'Overview (RESPONSES REQUIRED)'!$B$67:$B$78, 0)) = "Y", TRUE, FALSE)</f>
        <v>0</v>
      </c>
      <c r="D64" s="17" t="b">
        <f>IF(INDEX('Overview (RESPONSES REQUIRED)'!$D$67:$D$78, MATCH("n26", 'Overview (RESPONSES REQUIRED)'!$B$67:$B$78, 0)) = "Y", TRUE, FALSE)</f>
        <v>0</v>
      </c>
      <c r="E64" s="17" t="b">
        <f>IF(INDEX('Overview (RESPONSES REQUIRED)'!$D$67:$D$78, MATCH("N78", 'Overview (RESPONSES REQUIRED)'!$B$67:$B$78, 0)) = "Y", TRUE, FALSE)</f>
        <v>0</v>
      </c>
      <c r="F64" s="17" t="s">
        <v>6</v>
      </c>
      <c r="G64" s="17">
        <v>4</v>
      </c>
      <c r="H64" s="17" t="s">
        <v>3018</v>
      </c>
      <c r="I64" s="17" t="str">
        <f>IF('SA-FR1'!N67="Y", "Y", IF('SA-FR1'!N67="N", "N", 0))</f>
        <v>N</v>
      </c>
      <c r="J64" s="17" t="str">
        <f>IFERROR(AND(OR(J1:K63,$BK64)=TRUE,IF(SEARCH(J$1,$A64)&gt;0,TRUE,FALSE)),"")</f>
        <v/>
      </c>
      <c r="K64" s="17" t="str">
        <f>IFERROR(AND(OR(K1:K63,$BK64)=TRUE,IF(SEARCH(K$1,$A64)&gt;0,TRUE,FALSE)),"")</f>
        <v/>
      </c>
      <c r="L64" s="17" t="str">
        <f>IFERROR(AND(OR(L1:O63,$BK64)=TRUE,IF(SEARCH(L$1,$A64)&gt;0,TRUE,FALSE)),"")</f>
        <v/>
      </c>
      <c r="M64" s="17" t="str">
        <f>IFERROR(AND(OR(M1:O63,$BK64)=TRUE,IF(SEARCH(M$1,$A64)&gt;0,TRUE,FALSE)),"")</f>
        <v/>
      </c>
      <c r="N64" s="17" t="str">
        <f>IFERROR(AND(OR(N1:O63,$BK64)=TRUE,IF(SEARCH(N$1,$A64)&gt;0,TRUE,FALSE)),"")</f>
        <v/>
      </c>
      <c r="O64" s="17" t="str">
        <f>IFERROR(AND(OR(O1:O63,$BK64)=TRUE,IF(SEARCH(O$1,$A64)&gt;0,TRUE,FALSE)),"")</f>
        <v/>
      </c>
      <c r="P64" s="17" t="str">
        <f>IFERROR(AND(OR(P1:P63,$BK64)=TRUE,IF(SEARCH(P$1,$A64)&gt;0,TRUE,FALSE)),"")</f>
        <v/>
      </c>
      <c r="Q64" s="17" t="str">
        <f>IFERROR(AND(OR(Q1:T63,$BK64)=TRUE,IF(SEARCH(Q$1,$A64)&gt;0,TRUE,FALSE)),"")</f>
        <v/>
      </c>
      <c r="R64" s="17" t="str">
        <f>IFERROR(AND(OR(R1:T63,$BK64)=TRUE,IF(SEARCH(R$1,$A64)&gt;0,TRUE,FALSE)),"")</f>
        <v/>
      </c>
      <c r="S64" s="17" t="b">
        <f>IFERROR(AND(OR(S1:T63,$BK64)=TRUE,IF(SEARCH(S$1,$A64)&gt;0,TRUE,FALSE)),"")</f>
        <v>0</v>
      </c>
      <c r="T64" s="17" t="str">
        <f>IFERROR(AND(OR(T1:T63,$BK64)=TRUE,IF(SEARCH(T$1,$A64)&gt;0,TRUE,FALSE)),"")</f>
        <v/>
      </c>
      <c r="U64" s="17" t="b">
        <f>IFERROR(AND(OR(U1:V63,$BK64)=TRUE,IF(SEARCH(U$1,$A64)&gt;0,TRUE,FALSE)),"")</f>
        <v>0</v>
      </c>
      <c r="V64" s="17" t="str">
        <f>IFERROR(AND(OR(V1:V63,$BK64)=TRUE,IF(SEARCH(V$1,$A64)&gt;0,TRUE,FALSE)),"")</f>
        <v/>
      </c>
      <c r="W64" s="17" t="str">
        <f>IFERROR(AND(OR(W1:W63,$BK64)=TRUE,IF(SEARCH(W$1,$A64)&gt;0,TRUE,FALSE)),"")</f>
        <v/>
      </c>
      <c r="X64" s="17" t="b">
        <f>IFERROR(AND(OR(X1:AA63,$BK64)=TRUE,IF(SEARCH(X$1,$A64)&gt;0,TRUE,FALSE)),"")</f>
        <v>0</v>
      </c>
      <c r="Y64" s="17" t="str">
        <f>IFERROR(AND(OR(Y1:AA63,$BK64)=TRUE,IF(SEARCH(Y$1,$A64)&gt;0,TRUE,FALSE)),"")</f>
        <v/>
      </c>
      <c r="Z64" s="17" t="str">
        <f>IFERROR(AND(OR(Z1:AA63,$BK64)=TRUE,IF(SEARCH(Z$1,$A64)&gt;0,TRUE,FALSE)),"")</f>
        <v/>
      </c>
      <c r="AA64" s="17" t="str">
        <f>IFERROR(AND(OR(AA1:AA63,$BK64)=TRUE,IF(SEARCH(AA$1,$A64)&gt;0,TRUE,FALSE)),"")</f>
        <v/>
      </c>
      <c r="AB64" s="17">
        <f t="shared" si="5"/>
        <v>0</v>
      </c>
      <c r="AC64" s="17" t="str">
        <f>IFERROR(AND(OR(AC1:AE63,$BK64)=TRUE,IF(SEARCH(AC$1,$H64)&gt;0,TRUE,FALSE)),"")</f>
        <v/>
      </c>
      <c r="AD64" s="17" t="str">
        <f>IFERROR(AND(OR(AD1:AE63,$BK64)=TRUE,IF(SEARCH(AD$1,$H64)&gt;0,TRUE,FALSE)),"")</f>
        <v/>
      </c>
      <c r="AE64" s="17" t="str">
        <f>IFERROR(AND(OR(AE1:AE63,$BK64)=TRUE,IF(SEARCH(AE$1,$H64)&gt;0,TRUE,FALSE)),"")</f>
        <v/>
      </c>
      <c r="AF64" s="17" t="str">
        <f>IFERROR(AND(OR(AF1:AK63,$BK64)=TRUE,IF(SEARCH(AF$1,$H64)&gt;0,TRUE,FALSE)),"")</f>
        <v/>
      </c>
      <c r="AG64" s="17" t="str">
        <f>IFERROR(AND(OR(AG1:AK63,$BK64)=TRUE,IF(SEARCH(AG$1,$H64)&gt;0,TRUE,FALSE)),"")</f>
        <v/>
      </c>
      <c r="AH64" s="17" t="str">
        <f>IFERROR(AND(OR(AH1:AK63,$BK64)=TRUE,IF(SEARCH(AH$1,$H64)&gt;0,TRUE,FALSE)),"")</f>
        <v/>
      </c>
      <c r="AI64" s="17" t="str">
        <f>IFERROR(AND(OR(AI1:AK63,$BK64)=TRUE,IF(SEARCH(AI$1,$H64)&gt;0,TRUE,FALSE)),"")</f>
        <v/>
      </c>
      <c r="AJ64" s="17" t="str">
        <f>IFERROR(AND(OR(AJ1:AK63,$BK64)=TRUE,IF(SEARCH(AJ$1,$H64)&gt;0,TRUE,FALSE)),"")</f>
        <v/>
      </c>
      <c r="AK64" s="17" t="str">
        <f>IFERROR(AND(OR(AK1:AK63,$BK64)=TRUE,IF(SEARCH(AK$1,$H64)&gt;0,TRUE,FALSE)),"")</f>
        <v/>
      </c>
      <c r="AL64" s="17" t="str">
        <f>IFERROR(AND(OR(AL1:AM63,$BK64)=TRUE,IF(SEARCH(AL$1,$H64)&gt;0,TRUE,FALSE)),"")</f>
        <v/>
      </c>
      <c r="AM64" s="17" t="str">
        <f>IFERROR(AND(OR(AM1:AM63,$BK64)=TRUE,IF(SEARCH(AM$1,$H64)&gt;0,TRUE,FALSE)),"")</f>
        <v/>
      </c>
      <c r="AN64" s="17" t="str">
        <f>IFERROR(AND(OR(AN1:AS63,$BK64)=TRUE,IF(SEARCH(AN$1,$H64)&gt;0,TRUE,FALSE)),"")</f>
        <v/>
      </c>
      <c r="AO64" s="17" t="str">
        <f>IFERROR(AND(OR(AO1:AS63,$BK64)=TRUE,IF(SEARCH(AO$1,$H64)&gt;0,TRUE,FALSE)),"")</f>
        <v/>
      </c>
      <c r="AP64" s="17" t="str">
        <f>IFERROR(AND(OR(AP1:AS63,$BK64)=TRUE,IF(SEARCH(AP$1,$H64)&gt;0,TRUE,FALSE)),"")</f>
        <v/>
      </c>
      <c r="AQ64" s="17" t="str">
        <f>IFERROR(AND(OR(AQ1:AS63,$BK64)=TRUE,IF(SEARCH(AQ$1,$H64)&gt;0,TRUE,FALSE)),"")</f>
        <v/>
      </c>
      <c r="AR64" s="17" t="str">
        <f>IFERROR(AND(OR(AR1:AS63,$BK64)=TRUE,IF(SEARCH(AR$1,$H64)&gt;0,TRUE,FALSE)),"")</f>
        <v/>
      </c>
      <c r="AS64" s="17" t="str">
        <f>IFERROR(AND(OR(AS1:AS63,$BK64)=TRUE,IF(SEARCH(AS$1,$H64)&gt;0,TRUE,FALSE)),"")</f>
        <v/>
      </c>
      <c r="AT64" s="17" t="str">
        <f>IFERROR(AND(OR(AT1:AW63,$BK64)=TRUE,IF(SEARCH(AT$1,$H64)&gt;0,TRUE,FALSE)),"")</f>
        <v/>
      </c>
      <c r="AU64" s="17" t="str">
        <f>IFERROR(AND(OR(AU1:AW63,$BK64)=TRUE,IF(SEARCH(AU$1,$H64)&gt;0,TRUE,FALSE)),"")</f>
        <v/>
      </c>
      <c r="AV64" s="17" t="str">
        <f>IFERROR(AND(OR(AV1:AW63,$BK64)=TRUE,IF(SEARCH(AV$1,$H64)&gt;0,TRUE,FALSE)),"")</f>
        <v/>
      </c>
      <c r="AW64" s="17" t="str">
        <f>IFERROR(AND(OR(AW1:AW63,$BK64)=TRUE,IF(SEARCH(AW$1,$H64)&gt;0,TRUE,FALSE)),"")</f>
        <v/>
      </c>
      <c r="AX64" s="17" t="str">
        <f>IFERROR(AND(OR(AX1:AY63,$BK64)=TRUE,IF(SEARCH(AX$1,$H64)&gt;0,TRUE,FALSE)),"")</f>
        <v/>
      </c>
      <c r="AY64" s="17" t="str">
        <f>IFERROR(AND(OR(AY1:AY63,$BK64)=TRUE,IF(SEARCH(AY$1,$H64)&gt;0,TRUE,FALSE)),"")</f>
        <v/>
      </c>
      <c r="AZ64" s="17" t="str">
        <f>IFERROR(AND(OR(AZ1:BI63,$BK64)=TRUE,IF(SEARCH(AZ$1,$H64)&gt;0,TRUE,FALSE)),"")</f>
        <v/>
      </c>
      <c r="BA64" s="17" t="str">
        <f>IFERROR(AND(OR(BA1:BI63,$BK64)=TRUE,IF(SEARCH(BA$1,$H64)&gt;0,TRUE,FALSE)),"")</f>
        <v/>
      </c>
      <c r="BB64" s="17" t="str">
        <f>IFERROR(AND(OR(BB1:BI63,$BK64)=TRUE,IF(SEARCH(BB$1,$H64)&gt;0,TRUE,FALSE)),"")</f>
        <v/>
      </c>
      <c r="BC64" s="17" t="str">
        <f>IFERROR(AND(OR(BC1:BI63,$BK64)=TRUE,IF(SEARCH(BC$1,$H64)&gt;0,TRUE,FALSE)),"")</f>
        <v/>
      </c>
      <c r="BD64" s="17" t="str">
        <f>IFERROR(AND(OR(BD1:BI63,$BK64)=TRUE,IF(SEARCH(BD$1,$H64)&gt;0,TRUE,FALSE)),"")</f>
        <v/>
      </c>
      <c r="BE64" s="17" t="str">
        <f>IFERROR(AND(OR(BE1:BI63,$BK64)=TRUE,IF(SEARCH(BE$1,$H64)&gt;0,TRUE,FALSE)),"")</f>
        <v/>
      </c>
      <c r="BF64" s="17" t="str">
        <f>IFERROR(AND(OR(BF1:BI63,$BK64)=TRUE,IF(SEARCH(BF$1,$H64)&gt;0,TRUE,FALSE)),"")</f>
        <v/>
      </c>
      <c r="BG64" s="17" t="str">
        <f>IFERROR(AND(OR(BG1:BI63,$BK64)=TRUE,IF(SEARCH(BG$1,$H64)&gt;0,TRUE,FALSE)),"")</f>
        <v/>
      </c>
      <c r="BH64" s="17" t="str">
        <f>IFERROR(AND(OR(BH1:BI63,$BK64)=TRUE,IF(SEARCH(BH$1,$H64)&gt;0,TRUE,FALSE)),"")</f>
        <v/>
      </c>
      <c r="BI64" s="17" t="str">
        <f>IFERROR(AND(OR(BI1:BI63,$BK64)=TRUE,IF(SEARCH(BI$1,$H64)&gt;0,TRUE,FALSE)),"")</f>
        <v/>
      </c>
      <c r="BJ64" s="17" t="b">
        <f t="shared" si="6"/>
        <v>0</v>
      </c>
      <c r="BK64" s="17" t="b">
        <f t="shared" si="7"/>
        <v>0</v>
      </c>
      <c r="BL64" s="17" t="b">
        <f t="shared" si="8"/>
        <v>0</v>
      </c>
      <c r="BM64" s="17" t="b">
        <f>IF(G64&gt;'Overview (RESPONSES REQUIRED)'!$G$67,FALSE,TRUE)</f>
        <v>0</v>
      </c>
      <c r="BN64" s="17" t="b">
        <f t="shared" si="9"/>
        <v>0</v>
      </c>
      <c r="BO64" s="17" t="str">
        <f>IF(BO61="N", "N", IF(AND(BM64,BN64)=FALSE,"N",IF(BL64=TRUE,"Y",IF(I64=0,"E","N"))))</f>
        <v>N</v>
      </c>
    </row>
    <row r="65" spans="1:67" ht="27" x14ac:dyDescent="0.15">
      <c r="A65" s="17" t="s">
        <v>3037</v>
      </c>
      <c r="B65" s="17">
        <v>3</v>
      </c>
      <c r="C65" s="17" t="b">
        <f>IF(INDEX('Overview (RESPONSES REQUIRED)'!$D$67:$D$78, MATCH("n7", 'Overview (RESPONSES REQUIRED)'!$B$67:$B$78, 0)) = "Y", TRUE, FALSE)</f>
        <v>0</v>
      </c>
      <c r="D65" s="17" t="b">
        <f>IF(INDEX('Overview (RESPONSES REQUIRED)'!$D$67:$D$78, MATCH("n26", 'Overview (RESPONSES REQUIRED)'!$B$67:$B$78, 0)) = "Y", TRUE, FALSE)</f>
        <v>0</v>
      </c>
      <c r="E65" s="17" t="b">
        <f>IF(INDEX('Overview (RESPONSES REQUIRED)'!$D$67:$D$78, MATCH("N78", 'Overview (RESPONSES REQUIRED)'!$B$67:$B$78, 0)) = "Y", TRUE, FALSE)</f>
        <v>0</v>
      </c>
      <c r="F65" s="17" t="s">
        <v>6</v>
      </c>
      <c r="G65" s="17">
        <v>4</v>
      </c>
      <c r="H65" s="17" t="s">
        <v>3019</v>
      </c>
      <c r="I65" s="17" t="str">
        <f>IF('SA-FR1'!N68="Y", "Y", IF('SA-FR1'!N68="N", "N", 0))</f>
        <v>N</v>
      </c>
      <c r="J65" s="17" t="str">
        <f>IFERROR(AND(OR(J1:K64,$BK65)=TRUE,IF(SEARCH(J$1,$A65)&gt;0,TRUE,FALSE)),"")</f>
        <v/>
      </c>
      <c r="K65" s="17" t="str">
        <f>IFERROR(AND(OR(K1:K64,$BK65)=TRUE,IF(SEARCH(K$1,$A65)&gt;0,TRUE,FALSE)),"")</f>
        <v/>
      </c>
      <c r="L65" s="17" t="str">
        <f>IFERROR(AND(OR(L1:O64,$BK65)=TRUE,IF(SEARCH(L$1,$A65)&gt;0,TRUE,FALSE)),"")</f>
        <v/>
      </c>
      <c r="M65" s="17" t="str">
        <f>IFERROR(AND(OR(M1:O64,$BK65)=TRUE,IF(SEARCH(M$1,$A65)&gt;0,TRUE,FALSE)),"")</f>
        <v/>
      </c>
      <c r="N65" s="17" t="str">
        <f>IFERROR(AND(OR(N1:O64,$BK65)=TRUE,IF(SEARCH(N$1,$A65)&gt;0,TRUE,FALSE)),"")</f>
        <v/>
      </c>
      <c r="O65" s="17" t="str">
        <f>IFERROR(AND(OR(O1:O64,$BK65)=TRUE,IF(SEARCH(O$1,$A65)&gt;0,TRUE,FALSE)),"")</f>
        <v/>
      </c>
      <c r="P65" s="17" t="str">
        <f>IFERROR(AND(OR(P1:P64,$BK65)=TRUE,IF(SEARCH(P$1,$A65)&gt;0,TRUE,FALSE)),"")</f>
        <v/>
      </c>
      <c r="Q65" s="17" t="str">
        <f>IFERROR(AND(OR(Q1:T64,$BK65)=TRUE,IF(SEARCH(Q$1,$A65)&gt;0,TRUE,FALSE)),"")</f>
        <v/>
      </c>
      <c r="R65" s="17" t="str">
        <f>IFERROR(AND(OR(R1:T64,$BK65)=TRUE,IF(SEARCH(R$1,$A65)&gt;0,TRUE,FALSE)),"")</f>
        <v/>
      </c>
      <c r="S65" s="17" t="b">
        <f>IFERROR(AND(OR(S1:T64,$BK65)=TRUE,IF(SEARCH(S$1,$A65)&gt;0,TRUE,FALSE)),"")</f>
        <v>0</v>
      </c>
      <c r="T65" s="17" t="str">
        <f>IFERROR(AND(OR(T1:T64,$BK65)=TRUE,IF(SEARCH(T$1,$A65)&gt;0,TRUE,FALSE)),"")</f>
        <v/>
      </c>
      <c r="U65" s="17" t="b">
        <f>IFERROR(AND(OR(U1:V64,$BK65)=TRUE,IF(SEARCH(U$1,$A65)&gt;0,TRUE,FALSE)),"")</f>
        <v>0</v>
      </c>
      <c r="V65" s="17" t="str">
        <f>IFERROR(AND(OR(V1:V64,$BK65)=TRUE,IF(SEARCH(V$1,$A65)&gt;0,TRUE,FALSE)),"")</f>
        <v/>
      </c>
      <c r="W65" s="17" t="str">
        <f>IFERROR(AND(OR(W1:W64,$BK65)=TRUE,IF(SEARCH(W$1,$A65)&gt;0,TRUE,FALSE)),"")</f>
        <v/>
      </c>
      <c r="X65" s="17" t="b">
        <f>IFERROR(AND(OR(X1:AA64,$BK65)=TRUE,IF(SEARCH(X$1,$A65)&gt;0,TRUE,FALSE)),"")</f>
        <v>0</v>
      </c>
      <c r="Y65" s="17" t="str">
        <f>IFERROR(AND(OR(Y1:AA64,$BK65)=TRUE,IF(SEARCH(Y$1,$A65)&gt;0,TRUE,FALSE)),"")</f>
        <v/>
      </c>
      <c r="Z65" s="17" t="str">
        <f>IFERROR(AND(OR(Z1:AA64,$BK65)=TRUE,IF(SEARCH(Z$1,$A65)&gt;0,TRUE,FALSE)),"")</f>
        <v/>
      </c>
      <c r="AA65" s="17" t="str">
        <f>IFERROR(AND(OR(AA1:AA64,$BK65)=TRUE,IF(SEARCH(AA$1,$A65)&gt;0,TRUE,FALSE)),"")</f>
        <v/>
      </c>
      <c r="AB65" s="17">
        <f t="shared" si="5"/>
        <v>0</v>
      </c>
      <c r="AC65" s="17" t="str">
        <f>IFERROR(AND(OR(AC1:AE64,$BK65)=TRUE,IF(SEARCH(AC$1,$H65)&gt;0,TRUE,FALSE)),"")</f>
        <v/>
      </c>
      <c r="AD65" s="17" t="str">
        <f>IFERROR(AND(OR(AD1:AE64,$BK65)=TRUE,IF(SEARCH(AD$1,$H65)&gt;0,TRUE,FALSE)),"")</f>
        <v/>
      </c>
      <c r="AE65" s="17" t="str">
        <f>IFERROR(AND(OR(AE1:AE64,$BK65)=TRUE,IF(SEARCH(AE$1,$H65)&gt;0,TRUE,FALSE)),"")</f>
        <v/>
      </c>
      <c r="AF65" s="17" t="str">
        <f>IFERROR(AND(OR(AF1:AK64,$BK65)=TRUE,IF(SEARCH(AF$1,$H65)&gt;0,TRUE,FALSE)),"")</f>
        <v/>
      </c>
      <c r="AG65" s="17" t="str">
        <f>IFERROR(AND(OR(AG1:AK64,$BK65)=TRUE,IF(SEARCH(AG$1,$H65)&gt;0,TRUE,FALSE)),"")</f>
        <v/>
      </c>
      <c r="AH65" s="17" t="str">
        <f>IFERROR(AND(OR(AH1:AK64,$BK65)=TRUE,IF(SEARCH(AH$1,$H65)&gt;0,TRUE,FALSE)),"")</f>
        <v/>
      </c>
      <c r="AI65" s="17" t="str">
        <f>IFERROR(AND(OR(AI1:AK64,$BK65)=TRUE,IF(SEARCH(AI$1,$H65)&gt;0,TRUE,FALSE)),"")</f>
        <v/>
      </c>
      <c r="AJ65" s="17" t="str">
        <f>IFERROR(AND(OR(AJ1:AK64,$BK65)=TRUE,IF(SEARCH(AJ$1,$H65)&gt;0,TRUE,FALSE)),"")</f>
        <v/>
      </c>
      <c r="AK65" s="17" t="str">
        <f>IFERROR(AND(OR(AK1:AK64,$BK65)=TRUE,IF(SEARCH(AK$1,$H65)&gt;0,TRUE,FALSE)),"")</f>
        <v/>
      </c>
      <c r="AL65" s="17" t="str">
        <f>IFERROR(AND(OR(AL1:AM64,$BK65)=TRUE,IF(SEARCH(AL$1,$H65)&gt;0,TRUE,FALSE)),"")</f>
        <v/>
      </c>
      <c r="AM65" s="17" t="str">
        <f>IFERROR(AND(OR(AM1:AM64,$BK65)=TRUE,IF(SEARCH(AM$1,$H65)&gt;0,TRUE,FALSE)),"")</f>
        <v/>
      </c>
      <c r="AN65" s="17" t="str">
        <f>IFERROR(AND(OR(AN1:AS64,$BK65)=TRUE,IF(SEARCH(AN$1,$H65)&gt;0,TRUE,FALSE)),"")</f>
        <v/>
      </c>
      <c r="AO65" s="17" t="str">
        <f>IFERROR(AND(OR(AO1:AS64,$BK65)=TRUE,IF(SEARCH(AO$1,$H65)&gt;0,TRUE,FALSE)),"")</f>
        <v/>
      </c>
      <c r="AP65" s="17" t="str">
        <f>IFERROR(AND(OR(AP1:AS64,$BK65)=TRUE,IF(SEARCH(AP$1,$H65)&gt;0,TRUE,FALSE)),"")</f>
        <v/>
      </c>
      <c r="AQ65" s="17" t="str">
        <f>IFERROR(AND(OR(AQ1:AS64,$BK65)=TRUE,IF(SEARCH(AQ$1,$H65)&gt;0,TRUE,FALSE)),"")</f>
        <v/>
      </c>
      <c r="AR65" s="17" t="str">
        <f>IFERROR(AND(OR(AR1:AS64,$BK65)=TRUE,IF(SEARCH(AR$1,$H65)&gt;0,TRUE,FALSE)),"")</f>
        <v/>
      </c>
      <c r="AS65" s="17" t="str">
        <f>IFERROR(AND(OR(AS1:AS64,$BK65)=TRUE,IF(SEARCH(AS$1,$H65)&gt;0,TRUE,FALSE)),"")</f>
        <v/>
      </c>
      <c r="AT65" s="17" t="str">
        <f>IFERROR(AND(OR(AT1:AW64,$BK65)=TRUE,IF(SEARCH(AT$1,$H65)&gt;0,TRUE,FALSE)),"")</f>
        <v/>
      </c>
      <c r="AU65" s="17" t="str">
        <f>IFERROR(AND(OR(AU1:AW64,$BK65)=TRUE,IF(SEARCH(AU$1,$H65)&gt;0,TRUE,FALSE)),"")</f>
        <v/>
      </c>
      <c r="AV65" s="17" t="str">
        <f>IFERROR(AND(OR(AV1:AW64,$BK65)=TRUE,IF(SEARCH(AV$1,$H65)&gt;0,TRUE,FALSE)),"")</f>
        <v/>
      </c>
      <c r="AW65" s="17" t="str">
        <f>IFERROR(AND(OR(AW1:AW64,$BK65)=TRUE,IF(SEARCH(AW$1,$H65)&gt;0,TRUE,FALSE)),"")</f>
        <v/>
      </c>
      <c r="AX65" s="17" t="str">
        <f>IFERROR(AND(OR(AX1:AY64,$BK65)=TRUE,IF(SEARCH(AX$1,$H65)&gt;0,TRUE,FALSE)),"")</f>
        <v/>
      </c>
      <c r="AY65" s="17" t="str">
        <f>IFERROR(AND(OR(AY1:AY64,$BK65)=TRUE,IF(SEARCH(AY$1,$H65)&gt;0,TRUE,FALSE)),"")</f>
        <v/>
      </c>
      <c r="AZ65" s="17" t="str">
        <f>IFERROR(AND(OR(AZ1:BI64,$BK65)=TRUE,IF(SEARCH(AZ$1,$H65)&gt;0,TRUE,FALSE)),"")</f>
        <v/>
      </c>
      <c r="BA65" s="17" t="str">
        <f>IFERROR(AND(OR(BA1:BI64,$BK65)=TRUE,IF(SEARCH(BA$1,$H65)&gt;0,TRUE,FALSE)),"")</f>
        <v/>
      </c>
      <c r="BB65" s="17" t="str">
        <f>IFERROR(AND(OR(BB1:BI64,$BK65)=TRUE,IF(SEARCH(BB$1,$H65)&gt;0,TRUE,FALSE)),"")</f>
        <v/>
      </c>
      <c r="BC65" s="17" t="str">
        <f>IFERROR(AND(OR(BC1:BI64,$BK65)=TRUE,IF(SEARCH(BC$1,$H65)&gt;0,TRUE,FALSE)),"")</f>
        <v/>
      </c>
      <c r="BD65" s="17" t="str">
        <f>IFERROR(AND(OR(BD1:BI64,$BK65)=TRUE,IF(SEARCH(BD$1,$H65)&gt;0,TRUE,FALSE)),"")</f>
        <v/>
      </c>
      <c r="BE65" s="17" t="str">
        <f>IFERROR(AND(OR(BE1:BI64,$BK65)=TRUE,IF(SEARCH(BE$1,$H65)&gt;0,TRUE,FALSE)),"")</f>
        <v/>
      </c>
      <c r="BF65" s="17" t="str">
        <f>IFERROR(AND(OR(BF1:BI64,$BK65)=TRUE,IF(SEARCH(BF$1,$H65)&gt;0,TRUE,FALSE)),"")</f>
        <v/>
      </c>
      <c r="BG65" s="17" t="str">
        <f>IFERROR(AND(OR(BG1:BI64,$BK65)=TRUE,IF(SEARCH(BG$1,$H65)&gt;0,TRUE,FALSE)),"")</f>
        <v/>
      </c>
      <c r="BH65" s="17" t="str">
        <f>IFERROR(AND(OR(BH1:BI64,$BK65)=TRUE,IF(SEARCH(BH$1,$H65)&gt;0,TRUE,FALSE)),"")</f>
        <v/>
      </c>
      <c r="BI65" s="17" t="str">
        <f>IFERROR(AND(OR(BI1:BI64,$BK65)=TRUE,IF(SEARCH(BI$1,$H65)&gt;0,TRUE,FALSE)),"")</f>
        <v/>
      </c>
      <c r="BJ65" s="17" t="b">
        <f t="shared" si="6"/>
        <v>0</v>
      </c>
      <c r="BK65" s="17" t="b">
        <f t="shared" si="7"/>
        <v>0</v>
      </c>
      <c r="BL65" s="17" t="b">
        <f t="shared" si="8"/>
        <v>0</v>
      </c>
      <c r="BM65" s="17" t="b">
        <f>IF(G65&gt;'Overview (RESPONSES REQUIRED)'!$G$67,FALSE,TRUE)</f>
        <v>0</v>
      </c>
      <c r="BN65" s="17" t="b">
        <f t="shared" si="9"/>
        <v>0</v>
      </c>
      <c r="BO65" s="17" t="str">
        <f>IF(BO61="N", "N", IF(AND(BM65,BN65)=FALSE,"N",IF(BL65=TRUE,"Y",IF(I65=0,"E","N"))))</f>
        <v>N</v>
      </c>
    </row>
    <row r="66" spans="1:67" ht="15" x14ac:dyDescent="0.15">
      <c r="A66" s="17" t="s">
        <v>3038</v>
      </c>
      <c r="B66" s="17">
        <v>3</v>
      </c>
      <c r="C66" s="17" t="b">
        <f>IF(INDEX('Overview (RESPONSES REQUIRED)'!$D$67:$D$78, MATCH("n7", 'Overview (RESPONSES REQUIRED)'!$B$67:$B$78, 0)) = "Y", TRUE, FALSE)</f>
        <v>0</v>
      </c>
      <c r="D66" s="17" t="b">
        <f>IF(INDEX('Overview (RESPONSES REQUIRED)'!$D$67:$D$78, MATCH("n26", 'Overview (RESPONSES REQUIRED)'!$B$67:$B$78, 0)) = "Y", TRUE, FALSE)</f>
        <v>0</v>
      </c>
      <c r="E66" s="17" t="b">
        <f>IF(INDEX('Overview (RESPONSES REQUIRED)'!$D$67:$D$78, MATCH("n78", 'Overview (RESPONSES REQUIRED)'!$B$67:$B$78, 0)) = "Y", TRUE, FALSE)</f>
        <v>0</v>
      </c>
      <c r="F66" s="17" t="s">
        <v>6</v>
      </c>
      <c r="G66" s="17">
        <v>4</v>
      </c>
      <c r="H66" s="17" t="s">
        <v>3015</v>
      </c>
      <c r="I66" s="17" t="str">
        <f>IF('SA-FR1'!N69="Y", "Y", IF('SA-FR1'!N69="N", "N", 0))</f>
        <v>N</v>
      </c>
      <c r="J66" s="17" t="str">
        <f>IFERROR(AND(OR(J1:K65,$BK66)=TRUE,IF(SEARCH(J$1,$A66)&gt;0,TRUE,FALSE)),"")</f>
        <v/>
      </c>
      <c r="K66" s="17" t="str">
        <f>IFERROR(AND(OR(K1:K65,$BK66)=TRUE,IF(SEARCH(K$1,$A66)&gt;0,TRUE,FALSE)),"")</f>
        <v/>
      </c>
      <c r="L66" s="17" t="str">
        <f>IFERROR(AND(OR(L1:O65,$BK66)=TRUE,IF(SEARCH(L$1,$A66)&gt;0,TRUE,FALSE)),"")</f>
        <v/>
      </c>
      <c r="M66" s="17" t="str">
        <f>IFERROR(AND(OR(M1:O65,$BK66)=TRUE,IF(SEARCH(M$1,$A66)&gt;0,TRUE,FALSE)),"")</f>
        <v/>
      </c>
      <c r="N66" s="17" t="str">
        <f>IFERROR(AND(OR(N1:O65,$BK66)=TRUE,IF(SEARCH(N$1,$A66)&gt;0,TRUE,FALSE)),"")</f>
        <v/>
      </c>
      <c r="O66" s="17" t="str">
        <f>IFERROR(AND(OR(O1:O65,$BK66)=TRUE,IF(SEARCH(O$1,$A66)&gt;0,TRUE,FALSE)),"")</f>
        <v/>
      </c>
      <c r="P66" s="17" t="str">
        <f>IFERROR(AND(OR(P1:P65,$BK66)=TRUE,IF(SEARCH(P$1,$A66)&gt;0,TRUE,FALSE)),"")</f>
        <v/>
      </c>
      <c r="Q66" s="17" t="b">
        <f>IFERROR(AND(OR(Q1:T65,$BK66)=TRUE,IF(SEARCH(Q$1,$A66)&gt;0,TRUE,FALSE)),"")</f>
        <v>0</v>
      </c>
      <c r="R66" s="17" t="str">
        <f>IFERROR(AND(OR(R1:T65,$BK66)=TRUE,IF(SEARCH(R$1,$A66)&gt;0,TRUE,FALSE)),"")</f>
        <v/>
      </c>
      <c r="S66" s="17" t="str">
        <f>IFERROR(AND(OR(S1:T65,$BK66)=TRUE,IF(SEARCH(S$1,$A66)&gt;0,TRUE,FALSE)),"")</f>
        <v/>
      </c>
      <c r="T66" s="17" t="str">
        <f>IFERROR(AND(OR(T1:T65,$BK66)=TRUE,IF(SEARCH(T$1,$A66)&gt;0,TRUE,FALSE)),"")</f>
        <v/>
      </c>
      <c r="U66" s="17" t="str">
        <f>IFERROR(AND(OR(U1:V65,$BK66)=TRUE,IF(SEARCH(U$1,$A66)&gt;0,TRUE,FALSE)),"")</f>
        <v/>
      </c>
      <c r="V66" s="17" t="b">
        <f>IFERROR(AND(OR(V1:V65,$BK66)=TRUE,IF(SEARCH(V$1,$A66)&gt;0,TRUE,FALSE)),"")</f>
        <v>0</v>
      </c>
      <c r="W66" s="17" t="str">
        <f>IFERROR(AND(OR(W1:W65,$BK66)=TRUE,IF(SEARCH(W$1,$A66)&gt;0,TRUE,FALSE)),"")</f>
        <v/>
      </c>
      <c r="X66" s="17" t="b">
        <f>IFERROR(AND(OR(X1:AA65,$BK66)=TRUE,IF(SEARCH(X$1,$A66)&gt;0,TRUE,FALSE)),"")</f>
        <v>0</v>
      </c>
      <c r="Y66" s="17" t="str">
        <f>IFERROR(AND(OR(Y1:AA65,$BK66)=TRUE,IF(SEARCH(Y$1,$A66)&gt;0,TRUE,FALSE)),"")</f>
        <v/>
      </c>
      <c r="Z66" s="17" t="str">
        <f>IFERROR(AND(OR(Z1:AA65,$BK66)=TRUE,IF(SEARCH(Z$1,$A66)&gt;0,TRUE,FALSE)),"")</f>
        <v/>
      </c>
      <c r="AA66" s="17" t="str">
        <f>IFERROR(AND(OR(AA1:AA65,$BK66)=TRUE,IF(SEARCH(AA$1,$A66)&gt;0,TRUE,FALSE)),"")</f>
        <v/>
      </c>
      <c r="AB66" s="17">
        <f t="shared" si="5"/>
        <v>0</v>
      </c>
      <c r="AC66" s="17" t="str">
        <f>IFERROR(AND(OR(AC1:AE65,$BK66)=TRUE,IF(SEARCH(AC$1,$H66)&gt;0,TRUE,FALSE)),"")</f>
        <v/>
      </c>
      <c r="AD66" s="17" t="str">
        <f>IFERROR(AND(OR(AD1:AE65,$BK66)=TRUE,IF(SEARCH(AD$1,$H66)&gt;0,TRUE,FALSE)),"")</f>
        <v/>
      </c>
      <c r="AE66" s="17" t="str">
        <f>IFERROR(AND(OR(AE1:AE65,$BK66)=TRUE,IF(SEARCH(AE$1,$H66)&gt;0,TRUE,FALSE)),"")</f>
        <v/>
      </c>
      <c r="AF66" s="17" t="str">
        <f>IFERROR(AND(OR(AF1:AK65,$BK66)=TRUE,IF(SEARCH(AF$1,$H66)&gt;0,TRUE,FALSE)),"")</f>
        <v/>
      </c>
      <c r="AG66" s="17" t="str">
        <f>IFERROR(AND(OR(AG1:AK65,$BK66)=TRUE,IF(SEARCH(AG$1,$H66)&gt;0,TRUE,FALSE)),"")</f>
        <v/>
      </c>
      <c r="AH66" s="17" t="str">
        <f>IFERROR(AND(OR(AH1:AK65,$BK66)=TRUE,IF(SEARCH(AH$1,$H66)&gt;0,TRUE,FALSE)),"")</f>
        <v/>
      </c>
      <c r="AI66" s="17" t="str">
        <f>IFERROR(AND(OR(AI1:AK65,$BK66)=TRUE,IF(SEARCH(AI$1,$H66)&gt;0,TRUE,FALSE)),"")</f>
        <v/>
      </c>
      <c r="AJ66" s="17" t="str">
        <f>IFERROR(AND(OR(AJ1:AK65,$BK66)=TRUE,IF(SEARCH(AJ$1,$H66)&gt;0,TRUE,FALSE)),"")</f>
        <v/>
      </c>
      <c r="AK66" s="17" t="str">
        <f>IFERROR(AND(OR(AK1:AK65,$BK66)=TRUE,IF(SEARCH(AK$1,$H66)&gt;0,TRUE,FALSE)),"")</f>
        <v/>
      </c>
      <c r="AL66" s="17" t="str">
        <f>IFERROR(AND(OR(AL1:AM65,$BK66)=TRUE,IF(SEARCH(AL$1,$H66)&gt;0,TRUE,FALSE)),"")</f>
        <v/>
      </c>
      <c r="AM66" s="17" t="str">
        <f>IFERROR(AND(OR(AM1:AM65,$BK66)=TRUE,IF(SEARCH(AM$1,$H66)&gt;0,TRUE,FALSE)),"")</f>
        <v/>
      </c>
      <c r="AN66" s="17" t="str">
        <f>IFERROR(AND(OR(AN1:AS65,$BK66)=TRUE,IF(SEARCH(AN$1,$H66)&gt;0,TRUE,FALSE)),"")</f>
        <v/>
      </c>
      <c r="AO66" s="17" t="str">
        <f>IFERROR(AND(OR(AO1:AS65,$BK66)=TRUE,IF(SEARCH(AO$1,$H66)&gt;0,TRUE,FALSE)),"")</f>
        <v/>
      </c>
      <c r="AP66" s="17" t="str">
        <f>IFERROR(AND(OR(AP1:AS65,$BK66)=TRUE,IF(SEARCH(AP$1,$H66)&gt;0,TRUE,FALSE)),"")</f>
        <v/>
      </c>
      <c r="AQ66" s="17" t="str">
        <f>IFERROR(AND(OR(AQ1:AS65,$BK66)=TRUE,IF(SEARCH(AQ$1,$H66)&gt;0,TRUE,FALSE)),"")</f>
        <v/>
      </c>
      <c r="AR66" s="17" t="str">
        <f>IFERROR(AND(OR(AR1:AS65,$BK66)=TRUE,IF(SEARCH(AR$1,$H66)&gt;0,TRUE,FALSE)),"")</f>
        <v/>
      </c>
      <c r="AS66" s="17" t="str">
        <f>IFERROR(AND(OR(AS1:AS65,$BK66)=TRUE,IF(SEARCH(AS$1,$H66)&gt;0,TRUE,FALSE)),"")</f>
        <v/>
      </c>
      <c r="AT66" s="17" t="str">
        <f>IFERROR(AND(OR(AT1:AW65,$BK66)=TRUE,IF(SEARCH(AT$1,$H66)&gt;0,TRUE,FALSE)),"")</f>
        <v/>
      </c>
      <c r="AU66" s="17" t="str">
        <f>IFERROR(AND(OR(AU1:AW65,$BK66)=TRUE,IF(SEARCH(AU$1,$H66)&gt;0,TRUE,FALSE)),"")</f>
        <v/>
      </c>
      <c r="AV66" s="17" t="str">
        <f>IFERROR(AND(OR(AV1:AW65,$BK66)=TRUE,IF(SEARCH(AV$1,$H66)&gt;0,TRUE,FALSE)),"")</f>
        <v/>
      </c>
      <c r="AW66" s="17" t="str">
        <f>IFERROR(AND(OR(AW1:AW65,$BK66)=TRUE,IF(SEARCH(AW$1,$H66)&gt;0,TRUE,FALSE)),"")</f>
        <v/>
      </c>
      <c r="AX66" s="17" t="str">
        <f>IFERROR(AND(OR(AX1:AY65,$BK66)=TRUE,IF(SEARCH(AX$1,$H66)&gt;0,TRUE,FALSE)),"")</f>
        <v/>
      </c>
      <c r="AY66" s="17" t="str">
        <f>IFERROR(AND(OR(AY1:AY65,$BK66)=TRUE,IF(SEARCH(AY$1,$H66)&gt;0,TRUE,FALSE)),"")</f>
        <v/>
      </c>
      <c r="AZ66" s="17" t="str">
        <f>IFERROR(AND(OR(AZ1:BI65,$BK66)=TRUE,IF(SEARCH(AZ$1,$H66)&gt;0,TRUE,FALSE)),"")</f>
        <v/>
      </c>
      <c r="BA66" s="17" t="str">
        <f>IFERROR(AND(OR(BA1:BI65,$BK66)=TRUE,IF(SEARCH(BA$1,$H66)&gt;0,TRUE,FALSE)),"")</f>
        <v/>
      </c>
      <c r="BB66" s="17" t="str">
        <f>IFERROR(AND(OR(BB1:BI65,$BK66)=TRUE,IF(SEARCH(BB$1,$H66)&gt;0,TRUE,FALSE)),"")</f>
        <v/>
      </c>
      <c r="BC66" s="17" t="str">
        <f>IFERROR(AND(OR(BC1:BI65,$BK66)=TRUE,IF(SEARCH(BC$1,$H66)&gt;0,TRUE,FALSE)),"")</f>
        <v/>
      </c>
      <c r="BD66" s="17" t="str">
        <f>IFERROR(AND(OR(BD1:BI65,$BK66)=TRUE,IF(SEARCH(BD$1,$H66)&gt;0,TRUE,FALSE)),"")</f>
        <v/>
      </c>
      <c r="BE66" s="17" t="str">
        <f>IFERROR(AND(OR(BE1:BI65,$BK66)=TRUE,IF(SEARCH(BE$1,$H66)&gt;0,TRUE,FALSE)),"")</f>
        <v/>
      </c>
      <c r="BF66" s="17" t="str">
        <f>IFERROR(AND(OR(BF1:BI65,$BK66)=TRUE,IF(SEARCH(BF$1,$H66)&gt;0,TRUE,FALSE)),"")</f>
        <v/>
      </c>
      <c r="BG66" s="17" t="str">
        <f>IFERROR(AND(OR(BG1:BI65,$BK66)=TRUE,IF(SEARCH(BG$1,$H66)&gt;0,TRUE,FALSE)),"")</f>
        <v/>
      </c>
      <c r="BH66" s="17" t="str">
        <f>IFERROR(AND(OR(BH1:BI65,$BK66)=TRUE,IF(SEARCH(BH$1,$H66)&gt;0,TRUE,FALSE)),"")</f>
        <v/>
      </c>
      <c r="BI66" s="17" t="str">
        <f>IFERROR(AND(OR(BI1:BI65,$BK66)=TRUE,IF(SEARCH(BI$1,$H66)&gt;0,TRUE,FALSE)),"")</f>
        <v/>
      </c>
      <c r="BJ66" s="17" t="b">
        <f t="shared" si="6"/>
        <v>0</v>
      </c>
      <c r="BK66" s="17" t="b">
        <f t="shared" si="7"/>
        <v>0</v>
      </c>
      <c r="BL66" s="17" t="b">
        <f t="shared" si="8"/>
        <v>0</v>
      </c>
      <c r="BM66" s="17" t="b">
        <f>IF(G66&gt;'Overview (RESPONSES REQUIRED)'!$G$67,FALSE,TRUE)</f>
        <v>0</v>
      </c>
      <c r="BN66" s="17" t="b">
        <f t="shared" si="9"/>
        <v>0</v>
      </c>
      <c r="BO66" s="17" t="str">
        <f>IF(AND(BM66,BN66)=FALSE,"N",IF(BL66=TRUE,"Y",IF(I66=0,"E","N")))</f>
        <v>N</v>
      </c>
    </row>
    <row r="67" spans="1:67" ht="15" x14ac:dyDescent="0.15">
      <c r="A67" s="17" t="s">
        <v>3038</v>
      </c>
      <c r="B67" s="17">
        <v>3</v>
      </c>
      <c r="C67" s="17" t="b">
        <f>IF(INDEX('Overview (RESPONSES REQUIRED)'!$D$67:$D$78, MATCH("n7", 'Overview (RESPONSES REQUIRED)'!$B$67:$B$78, 0)) = "Y", TRUE, FALSE)</f>
        <v>0</v>
      </c>
      <c r="D67" s="17" t="b">
        <f>IF(INDEX('Overview (RESPONSES REQUIRED)'!$D$67:$D$78, MATCH("n26", 'Overview (RESPONSES REQUIRED)'!$B$67:$B$78, 0)) = "Y", TRUE, FALSE)</f>
        <v>0</v>
      </c>
      <c r="E67" s="17" t="b">
        <f>IF(INDEX('Overview (RESPONSES REQUIRED)'!$D$67:$D$78, MATCH("n78", 'Overview (RESPONSES REQUIRED)'!$B$67:$B$78, 0)) = "Y", TRUE, FALSE)</f>
        <v>0</v>
      </c>
      <c r="F67" s="17" t="s">
        <v>6</v>
      </c>
      <c r="G67" s="17">
        <v>4</v>
      </c>
      <c r="H67" s="17" t="s">
        <v>3017</v>
      </c>
      <c r="I67" s="17" t="str">
        <f>IF('SA-FR1'!N70="Y", "Y", IF('SA-FR1'!N70="N", "N", 0))</f>
        <v>N</v>
      </c>
      <c r="J67" s="17" t="str">
        <f>IFERROR(AND(OR(J1:K66,$BK67)=TRUE,IF(SEARCH(J$1,$A67)&gt;0,TRUE,FALSE)),"")</f>
        <v/>
      </c>
      <c r="K67" s="17" t="str">
        <f>IFERROR(AND(OR(K1:K66,$BK67)=TRUE,IF(SEARCH(K$1,$A67)&gt;0,TRUE,FALSE)),"")</f>
        <v/>
      </c>
      <c r="L67" s="17" t="str">
        <f>IFERROR(AND(OR(L1:O66,$BK67)=TRUE,IF(SEARCH(L$1,$A67)&gt;0,TRUE,FALSE)),"")</f>
        <v/>
      </c>
      <c r="M67" s="17" t="str">
        <f>IFERROR(AND(OR(M1:O66,$BK67)=TRUE,IF(SEARCH(M$1,$A67)&gt;0,TRUE,FALSE)),"")</f>
        <v/>
      </c>
      <c r="N67" s="17" t="str">
        <f>IFERROR(AND(OR(N1:O66,$BK67)=TRUE,IF(SEARCH(N$1,$A67)&gt;0,TRUE,FALSE)),"")</f>
        <v/>
      </c>
      <c r="O67" s="17" t="str">
        <f>IFERROR(AND(OR(O1:O66,$BK67)=TRUE,IF(SEARCH(O$1,$A67)&gt;0,TRUE,FALSE)),"")</f>
        <v/>
      </c>
      <c r="P67" s="17" t="str">
        <f>IFERROR(AND(OR(P1:P66,$BK67)=TRUE,IF(SEARCH(P$1,$A67)&gt;0,TRUE,FALSE)),"")</f>
        <v/>
      </c>
      <c r="Q67" s="17" t="b">
        <f>IFERROR(AND(OR(Q1:T66,$BK67)=TRUE,IF(SEARCH(Q$1,$A67)&gt;0,TRUE,FALSE)),"")</f>
        <v>0</v>
      </c>
      <c r="R67" s="17" t="str">
        <f>IFERROR(AND(OR(R1:T66,$BK67)=TRUE,IF(SEARCH(R$1,$A67)&gt;0,TRUE,FALSE)),"")</f>
        <v/>
      </c>
      <c r="S67" s="17" t="str">
        <f>IFERROR(AND(OR(S1:T66,$BK67)=TRUE,IF(SEARCH(S$1,$A67)&gt;0,TRUE,FALSE)),"")</f>
        <v/>
      </c>
      <c r="T67" s="17" t="str">
        <f>IFERROR(AND(OR(T1:T66,$BK67)=TRUE,IF(SEARCH(T$1,$A67)&gt;0,TRUE,FALSE)),"")</f>
        <v/>
      </c>
      <c r="U67" s="17" t="str">
        <f>IFERROR(AND(OR(U1:V66,$BK67)=TRUE,IF(SEARCH(U$1,$A67)&gt;0,TRUE,FALSE)),"")</f>
        <v/>
      </c>
      <c r="V67" s="17" t="b">
        <f>IFERROR(AND(OR(V1:V66,$BK67)=TRUE,IF(SEARCH(V$1,$A67)&gt;0,TRUE,FALSE)),"")</f>
        <v>0</v>
      </c>
      <c r="W67" s="17" t="str">
        <f>IFERROR(AND(OR(W1:W66,$BK67)=TRUE,IF(SEARCH(W$1,$A67)&gt;0,TRUE,FALSE)),"")</f>
        <v/>
      </c>
      <c r="X67" s="17" t="b">
        <f>IFERROR(AND(OR(X1:AA66,$BK67)=TRUE,IF(SEARCH(X$1,$A67)&gt;0,TRUE,FALSE)),"")</f>
        <v>0</v>
      </c>
      <c r="Y67" s="17" t="str">
        <f>IFERROR(AND(OR(Y1:AA66,$BK67)=TRUE,IF(SEARCH(Y$1,$A67)&gt;0,TRUE,FALSE)),"")</f>
        <v/>
      </c>
      <c r="Z67" s="17" t="str">
        <f>IFERROR(AND(OR(Z1:AA66,$BK67)=TRUE,IF(SEARCH(Z$1,$A67)&gt;0,TRUE,FALSE)),"")</f>
        <v/>
      </c>
      <c r="AA67" s="17" t="str">
        <f>IFERROR(AND(OR(AA1:AA66,$BK67)=TRUE,IF(SEARCH(AA$1,$A67)&gt;0,TRUE,FALSE)),"")</f>
        <v/>
      </c>
      <c r="AB67" s="17">
        <f t="shared" ref="AB67:AB98" si="10">COUNTIF(J67:AA67,TRUE)</f>
        <v>0</v>
      </c>
      <c r="AC67" s="17" t="str">
        <f>IFERROR(AND(OR(AC1:AE66,$BK67)=TRUE,IF(SEARCH(AC$1,$H67)&gt;0,TRUE,FALSE)),"")</f>
        <v/>
      </c>
      <c r="AD67" s="17" t="str">
        <f>IFERROR(AND(OR(AD1:AE66,$BK67)=TRUE,IF(SEARCH(AD$1,$H67)&gt;0,TRUE,FALSE)),"")</f>
        <v/>
      </c>
      <c r="AE67" s="17" t="str">
        <f>IFERROR(AND(OR(AE1:AE66,$BK67)=TRUE,IF(SEARCH(AE$1,$H67)&gt;0,TRUE,FALSE)),"")</f>
        <v/>
      </c>
      <c r="AF67" s="17" t="str">
        <f>IFERROR(AND(OR(AF1:AK66,$BK67)=TRUE,IF(SEARCH(AF$1,$H67)&gt;0,TRUE,FALSE)),"")</f>
        <v/>
      </c>
      <c r="AG67" s="17" t="str">
        <f>IFERROR(AND(OR(AG1:AK66,$BK67)=TRUE,IF(SEARCH(AG$1,$H67)&gt;0,TRUE,FALSE)),"")</f>
        <v/>
      </c>
      <c r="AH67" s="17" t="str">
        <f>IFERROR(AND(OR(AH1:AK66,$BK67)=TRUE,IF(SEARCH(AH$1,$H67)&gt;0,TRUE,FALSE)),"")</f>
        <v/>
      </c>
      <c r="AI67" s="17" t="str">
        <f>IFERROR(AND(OR(AI1:AK66,$BK67)=TRUE,IF(SEARCH(AI$1,$H67)&gt;0,TRUE,FALSE)),"")</f>
        <v/>
      </c>
      <c r="AJ67" s="17" t="str">
        <f>IFERROR(AND(OR(AJ1:AK66,$BK67)=TRUE,IF(SEARCH(AJ$1,$H67)&gt;0,TRUE,FALSE)),"")</f>
        <v/>
      </c>
      <c r="AK67" s="17" t="str">
        <f>IFERROR(AND(OR(AK1:AK66,$BK67)=TRUE,IF(SEARCH(AK$1,$H67)&gt;0,TRUE,FALSE)),"")</f>
        <v/>
      </c>
      <c r="AL67" s="17" t="str">
        <f>IFERROR(AND(OR(AL1:AM66,$BK67)=TRUE,IF(SEARCH(AL$1,$H67)&gt;0,TRUE,FALSE)),"")</f>
        <v/>
      </c>
      <c r="AM67" s="17" t="str">
        <f>IFERROR(AND(OR(AM1:AM66,$BK67)=TRUE,IF(SEARCH(AM$1,$H67)&gt;0,TRUE,FALSE)),"")</f>
        <v/>
      </c>
      <c r="AN67" s="17" t="str">
        <f>IFERROR(AND(OR(AN1:AS66,$BK67)=TRUE,IF(SEARCH(AN$1,$H67)&gt;0,TRUE,FALSE)),"")</f>
        <v/>
      </c>
      <c r="AO67" s="17" t="str">
        <f>IFERROR(AND(OR(AO1:AS66,$BK67)=TRUE,IF(SEARCH(AO$1,$H67)&gt;0,TRUE,FALSE)),"")</f>
        <v/>
      </c>
      <c r="AP67" s="17" t="str">
        <f>IFERROR(AND(OR(AP1:AS66,$BK67)=TRUE,IF(SEARCH(AP$1,$H67)&gt;0,TRUE,FALSE)),"")</f>
        <v/>
      </c>
      <c r="AQ67" s="17" t="str">
        <f>IFERROR(AND(OR(AQ1:AS66,$BK67)=TRUE,IF(SEARCH(AQ$1,$H67)&gt;0,TRUE,FALSE)),"")</f>
        <v/>
      </c>
      <c r="AR67" s="17" t="str">
        <f>IFERROR(AND(OR(AR1:AS66,$BK67)=TRUE,IF(SEARCH(AR$1,$H67)&gt;0,TRUE,FALSE)),"")</f>
        <v/>
      </c>
      <c r="AS67" s="17" t="str">
        <f>IFERROR(AND(OR(AS1:AS66,$BK67)=TRUE,IF(SEARCH(AS$1,$H67)&gt;0,TRUE,FALSE)),"")</f>
        <v/>
      </c>
      <c r="AT67" s="17" t="str">
        <f>IFERROR(AND(OR(AT1:AW66,$BK67)=TRUE,IF(SEARCH(AT$1,$H67)&gt;0,TRUE,FALSE)),"")</f>
        <v/>
      </c>
      <c r="AU67" s="17" t="str">
        <f>IFERROR(AND(OR(AU1:AW66,$BK67)=TRUE,IF(SEARCH(AU$1,$H67)&gt;0,TRUE,FALSE)),"")</f>
        <v/>
      </c>
      <c r="AV67" s="17" t="str">
        <f>IFERROR(AND(OR(AV1:AW66,$BK67)=TRUE,IF(SEARCH(AV$1,$H67)&gt;0,TRUE,FALSE)),"")</f>
        <v/>
      </c>
      <c r="AW67" s="17" t="str">
        <f>IFERROR(AND(OR(AW1:AW66,$BK67)=TRUE,IF(SEARCH(AW$1,$H67)&gt;0,TRUE,FALSE)),"")</f>
        <v/>
      </c>
      <c r="AX67" s="17" t="str">
        <f>IFERROR(AND(OR(AX1:AY66,$BK67)=TRUE,IF(SEARCH(AX$1,$H67)&gt;0,TRUE,FALSE)),"")</f>
        <v/>
      </c>
      <c r="AY67" s="17" t="str">
        <f>IFERROR(AND(OR(AY1:AY66,$BK67)=TRUE,IF(SEARCH(AY$1,$H67)&gt;0,TRUE,FALSE)),"")</f>
        <v/>
      </c>
      <c r="AZ67" s="17" t="str">
        <f>IFERROR(AND(OR(AZ1:BI66,$BK67)=TRUE,IF(SEARCH(AZ$1,$H67)&gt;0,TRUE,FALSE)),"")</f>
        <v/>
      </c>
      <c r="BA67" s="17" t="str">
        <f>IFERROR(AND(OR(BA1:BI66,$BK67)=TRUE,IF(SEARCH(BA$1,$H67)&gt;0,TRUE,FALSE)),"")</f>
        <v/>
      </c>
      <c r="BB67" s="17" t="str">
        <f>IFERROR(AND(OR(BB1:BI66,$BK67)=TRUE,IF(SEARCH(BB$1,$H67)&gt;0,TRUE,FALSE)),"")</f>
        <v/>
      </c>
      <c r="BC67" s="17" t="str">
        <f>IFERROR(AND(OR(BC1:BI66,$BK67)=TRUE,IF(SEARCH(BC$1,$H67)&gt;0,TRUE,FALSE)),"")</f>
        <v/>
      </c>
      <c r="BD67" s="17" t="str">
        <f>IFERROR(AND(OR(BD1:BI66,$BK67)=TRUE,IF(SEARCH(BD$1,$H67)&gt;0,TRUE,FALSE)),"")</f>
        <v/>
      </c>
      <c r="BE67" s="17" t="str">
        <f>IFERROR(AND(OR(BE1:BI66,$BK67)=TRUE,IF(SEARCH(BE$1,$H67)&gt;0,TRUE,FALSE)),"")</f>
        <v/>
      </c>
      <c r="BF67" s="17" t="str">
        <f>IFERROR(AND(OR(BF1:BI66,$BK67)=TRUE,IF(SEARCH(BF$1,$H67)&gt;0,TRUE,FALSE)),"")</f>
        <v/>
      </c>
      <c r="BG67" s="17" t="str">
        <f>IFERROR(AND(OR(BG1:BI66,$BK67)=TRUE,IF(SEARCH(BG$1,$H67)&gt;0,TRUE,FALSE)),"")</f>
        <v/>
      </c>
      <c r="BH67" s="17" t="str">
        <f>IFERROR(AND(OR(BH1:BI66,$BK67)=TRUE,IF(SEARCH(BH$1,$H67)&gt;0,TRUE,FALSE)),"")</f>
        <v/>
      </c>
      <c r="BI67" s="17" t="str">
        <f>IFERROR(AND(OR(BI1:BI66,$BK67)=TRUE,IF(SEARCH(BI$1,$H67)&gt;0,TRUE,FALSE)),"")</f>
        <v/>
      </c>
      <c r="BJ67" s="17" t="b">
        <f t="shared" ref="BJ67:BJ98" si="11">IFERROR(AND(J67:BI67), TRUE)</f>
        <v>0</v>
      </c>
      <c r="BK67" s="17" t="b">
        <f t="shared" ref="BK67:BK98" si="12">IF(I67="Y",TRUE,IF(I67="N",FALSE,0))</f>
        <v>0</v>
      </c>
      <c r="BL67" s="17" t="b">
        <f t="shared" ref="BL67:BL98" si="13">IF(BK67=FALSE, FALSE, BJ67)</f>
        <v>0</v>
      </c>
      <c r="BM67" s="17" t="b">
        <f>IF(G67&gt;'Overview (RESPONSES REQUIRED)'!$G$67,FALSE,TRUE)</f>
        <v>0</v>
      </c>
      <c r="BN67" s="17" t="b">
        <f t="shared" ref="BN67:BN98" si="14">IF(COUNTIF(C67:F67, TRUE) = B67, TRUE, FALSE)</f>
        <v>0</v>
      </c>
      <c r="BO67" s="17" t="str">
        <f>IF(BO66="N", "N", IF(AND(BM67,BN67)=FALSE,"N",IF(BL67=TRUE,"Y",IF(I67=0,"E","N"))))</f>
        <v>N</v>
      </c>
    </row>
    <row r="68" spans="1:67" ht="15" x14ac:dyDescent="0.15">
      <c r="A68" s="17" t="s">
        <v>3038</v>
      </c>
      <c r="B68" s="17">
        <v>3</v>
      </c>
      <c r="C68" s="17" t="b">
        <f>IF(INDEX('Overview (RESPONSES REQUIRED)'!$D$67:$D$78, MATCH("n7", 'Overview (RESPONSES REQUIRED)'!$B$67:$B$78, 0)) = "Y", TRUE, FALSE)</f>
        <v>0</v>
      </c>
      <c r="D68" s="17" t="b">
        <f>IF(INDEX('Overview (RESPONSES REQUIRED)'!$D$67:$D$78, MATCH("n26", 'Overview (RESPONSES REQUIRED)'!$B$67:$B$78, 0)) = "Y", TRUE, FALSE)</f>
        <v>0</v>
      </c>
      <c r="E68" s="17" t="b">
        <f>IF(INDEX('Overview (RESPONSES REQUIRED)'!$D$67:$D$78, MATCH("n78", 'Overview (RESPONSES REQUIRED)'!$B$67:$B$78, 0)) = "Y", TRUE, FALSE)</f>
        <v>0</v>
      </c>
      <c r="F68" s="17" t="s">
        <v>6</v>
      </c>
      <c r="G68" s="17">
        <v>4</v>
      </c>
      <c r="H68" s="17" t="s">
        <v>3018</v>
      </c>
      <c r="I68" s="17" t="str">
        <f>IF('SA-FR1'!N71="Y", "Y", IF('SA-FR1'!N71="N", "N", 0))</f>
        <v>N</v>
      </c>
      <c r="J68" s="17" t="str">
        <f>IFERROR(AND(OR(J1:K67,$BK68)=TRUE,IF(SEARCH(J$1,$A68)&gt;0,TRUE,FALSE)),"")</f>
        <v/>
      </c>
      <c r="K68" s="17" t="str">
        <f>IFERROR(AND(OR(K1:K67,$BK68)=TRUE,IF(SEARCH(K$1,$A68)&gt;0,TRUE,FALSE)),"")</f>
        <v/>
      </c>
      <c r="L68" s="17" t="str">
        <f>IFERROR(AND(OR(L1:O67,$BK68)=TRUE,IF(SEARCH(L$1,$A68)&gt;0,TRUE,FALSE)),"")</f>
        <v/>
      </c>
      <c r="M68" s="17" t="str">
        <f>IFERROR(AND(OR(M1:O67,$BK68)=TRUE,IF(SEARCH(M$1,$A68)&gt;0,TRUE,FALSE)),"")</f>
        <v/>
      </c>
      <c r="N68" s="17" t="str">
        <f>IFERROR(AND(OR(N1:O67,$BK68)=TRUE,IF(SEARCH(N$1,$A68)&gt;0,TRUE,FALSE)),"")</f>
        <v/>
      </c>
      <c r="O68" s="17" t="str">
        <f>IFERROR(AND(OR(O1:O67,$BK68)=TRUE,IF(SEARCH(O$1,$A68)&gt;0,TRUE,FALSE)),"")</f>
        <v/>
      </c>
      <c r="P68" s="17" t="str">
        <f>IFERROR(AND(OR(P1:P67,$BK68)=TRUE,IF(SEARCH(P$1,$A68)&gt;0,TRUE,FALSE)),"")</f>
        <v/>
      </c>
      <c r="Q68" s="17" t="b">
        <f>IFERROR(AND(OR(Q1:T67,$BK68)=TRUE,IF(SEARCH(Q$1,$A68)&gt;0,TRUE,FALSE)),"")</f>
        <v>0</v>
      </c>
      <c r="R68" s="17" t="str">
        <f>IFERROR(AND(OR(R1:T67,$BK68)=TRUE,IF(SEARCH(R$1,$A68)&gt;0,TRUE,FALSE)),"")</f>
        <v/>
      </c>
      <c r="S68" s="17" t="str">
        <f>IFERROR(AND(OR(S1:T67,$BK68)=TRUE,IF(SEARCH(S$1,$A68)&gt;0,TRUE,FALSE)),"")</f>
        <v/>
      </c>
      <c r="T68" s="17" t="str">
        <f>IFERROR(AND(OR(T1:T67,$BK68)=TRUE,IF(SEARCH(T$1,$A68)&gt;0,TRUE,FALSE)),"")</f>
        <v/>
      </c>
      <c r="U68" s="17" t="str">
        <f>IFERROR(AND(OR(U1:V67,$BK68)=TRUE,IF(SEARCH(U$1,$A68)&gt;0,TRUE,FALSE)),"")</f>
        <v/>
      </c>
      <c r="V68" s="17" t="b">
        <f>IFERROR(AND(OR(V1:V67,$BK68)=TRUE,IF(SEARCH(V$1,$A68)&gt;0,TRUE,FALSE)),"")</f>
        <v>0</v>
      </c>
      <c r="W68" s="17" t="str">
        <f>IFERROR(AND(OR(W1:W67,$BK68)=TRUE,IF(SEARCH(W$1,$A68)&gt;0,TRUE,FALSE)),"")</f>
        <v/>
      </c>
      <c r="X68" s="17" t="b">
        <f>IFERROR(AND(OR(X1:AA67,$BK68)=TRUE,IF(SEARCH(X$1,$A68)&gt;0,TRUE,FALSE)),"")</f>
        <v>0</v>
      </c>
      <c r="Y68" s="17" t="str">
        <f>IFERROR(AND(OR(Y1:AA67,$BK68)=TRUE,IF(SEARCH(Y$1,$A68)&gt;0,TRUE,FALSE)),"")</f>
        <v/>
      </c>
      <c r="Z68" s="17" t="str">
        <f>IFERROR(AND(OR(Z1:AA67,$BK68)=TRUE,IF(SEARCH(Z$1,$A68)&gt;0,TRUE,FALSE)),"")</f>
        <v/>
      </c>
      <c r="AA68" s="17" t="str">
        <f>IFERROR(AND(OR(AA1:AA67,$BK68)=TRUE,IF(SEARCH(AA$1,$A68)&gt;0,TRUE,FALSE)),"")</f>
        <v/>
      </c>
      <c r="AB68" s="17">
        <f t="shared" si="10"/>
        <v>0</v>
      </c>
      <c r="AC68" s="17" t="str">
        <f>IFERROR(AND(OR(AC1:AE67,$BK68)=TRUE,IF(SEARCH(AC$1,$H68)&gt;0,TRUE,FALSE)),"")</f>
        <v/>
      </c>
      <c r="AD68" s="17" t="str">
        <f>IFERROR(AND(OR(AD1:AE67,$BK68)=TRUE,IF(SEARCH(AD$1,$H68)&gt;0,TRUE,FALSE)),"")</f>
        <v/>
      </c>
      <c r="AE68" s="17" t="str">
        <f>IFERROR(AND(OR(AE1:AE67,$BK68)=TRUE,IF(SEARCH(AE$1,$H68)&gt;0,TRUE,FALSE)),"")</f>
        <v/>
      </c>
      <c r="AF68" s="17" t="str">
        <f>IFERROR(AND(OR(AF1:AK67,$BK68)=TRUE,IF(SEARCH(AF$1,$H68)&gt;0,TRUE,FALSE)),"")</f>
        <v/>
      </c>
      <c r="AG68" s="17" t="str">
        <f>IFERROR(AND(OR(AG1:AK67,$BK68)=TRUE,IF(SEARCH(AG$1,$H68)&gt;0,TRUE,FALSE)),"")</f>
        <v/>
      </c>
      <c r="AH68" s="17" t="str">
        <f>IFERROR(AND(OR(AH1:AK67,$BK68)=TRUE,IF(SEARCH(AH$1,$H68)&gt;0,TRUE,FALSE)),"")</f>
        <v/>
      </c>
      <c r="AI68" s="17" t="str">
        <f>IFERROR(AND(OR(AI1:AK67,$BK68)=TRUE,IF(SEARCH(AI$1,$H68)&gt;0,TRUE,FALSE)),"")</f>
        <v/>
      </c>
      <c r="AJ68" s="17" t="str">
        <f>IFERROR(AND(OR(AJ1:AK67,$BK68)=TRUE,IF(SEARCH(AJ$1,$H68)&gt;0,TRUE,FALSE)),"")</f>
        <v/>
      </c>
      <c r="AK68" s="17" t="str">
        <f>IFERROR(AND(OR(AK1:AK67,$BK68)=TRUE,IF(SEARCH(AK$1,$H68)&gt;0,TRUE,FALSE)),"")</f>
        <v/>
      </c>
      <c r="AL68" s="17" t="str">
        <f>IFERROR(AND(OR(AL1:AM67,$BK68)=TRUE,IF(SEARCH(AL$1,$H68)&gt;0,TRUE,FALSE)),"")</f>
        <v/>
      </c>
      <c r="AM68" s="17" t="str">
        <f>IFERROR(AND(OR(AM1:AM67,$BK68)=TRUE,IF(SEARCH(AM$1,$H68)&gt;0,TRUE,FALSE)),"")</f>
        <v/>
      </c>
      <c r="AN68" s="17" t="str">
        <f>IFERROR(AND(OR(AN1:AS67,$BK68)=TRUE,IF(SEARCH(AN$1,$H68)&gt;0,TRUE,FALSE)),"")</f>
        <v/>
      </c>
      <c r="AO68" s="17" t="str">
        <f>IFERROR(AND(OR(AO1:AS67,$BK68)=TRUE,IF(SEARCH(AO$1,$H68)&gt;0,TRUE,FALSE)),"")</f>
        <v/>
      </c>
      <c r="AP68" s="17" t="str">
        <f>IFERROR(AND(OR(AP1:AS67,$BK68)=TRUE,IF(SEARCH(AP$1,$H68)&gt;0,TRUE,FALSE)),"")</f>
        <v/>
      </c>
      <c r="AQ68" s="17" t="str">
        <f>IFERROR(AND(OR(AQ1:AS67,$BK68)=TRUE,IF(SEARCH(AQ$1,$H68)&gt;0,TRUE,FALSE)),"")</f>
        <v/>
      </c>
      <c r="AR68" s="17" t="str">
        <f>IFERROR(AND(OR(AR1:AS67,$BK68)=TRUE,IF(SEARCH(AR$1,$H68)&gt;0,TRUE,FALSE)),"")</f>
        <v/>
      </c>
      <c r="AS68" s="17" t="str">
        <f>IFERROR(AND(OR(AS1:AS67,$BK68)=TRUE,IF(SEARCH(AS$1,$H68)&gt;0,TRUE,FALSE)),"")</f>
        <v/>
      </c>
      <c r="AT68" s="17" t="str">
        <f>IFERROR(AND(OR(AT1:AW67,$BK68)=TRUE,IF(SEARCH(AT$1,$H68)&gt;0,TRUE,FALSE)),"")</f>
        <v/>
      </c>
      <c r="AU68" s="17" t="str">
        <f>IFERROR(AND(OR(AU1:AW67,$BK68)=TRUE,IF(SEARCH(AU$1,$H68)&gt;0,TRUE,FALSE)),"")</f>
        <v/>
      </c>
      <c r="AV68" s="17" t="str">
        <f>IFERROR(AND(OR(AV1:AW67,$BK68)=TRUE,IF(SEARCH(AV$1,$H68)&gt;0,TRUE,FALSE)),"")</f>
        <v/>
      </c>
      <c r="AW68" s="17" t="str">
        <f>IFERROR(AND(OR(AW1:AW67,$BK68)=TRUE,IF(SEARCH(AW$1,$H68)&gt;0,TRUE,FALSE)),"")</f>
        <v/>
      </c>
      <c r="AX68" s="17" t="str">
        <f>IFERROR(AND(OR(AX1:AY67,$BK68)=TRUE,IF(SEARCH(AX$1,$H68)&gt;0,TRUE,FALSE)),"")</f>
        <v/>
      </c>
      <c r="AY68" s="17" t="str">
        <f>IFERROR(AND(OR(AY1:AY67,$BK68)=TRUE,IF(SEARCH(AY$1,$H68)&gt;0,TRUE,FALSE)),"")</f>
        <v/>
      </c>
      <c r="AZ68" s="17" t="str">
        <f>IFERROR(AND(OR(AZ1:BI67,$BK68)=TRUE,IF(SEARCH(AZ$1,$H68)&gt;0,TRUE,FALSE)),"")</f>
        <v/>
      </c>
      <c r="BA68" s="17" t="str">
        <f>IFERROR(AND(OR(BA1:BI67,$BK68)=TRUE,IF(SEARCH(BA$1,$H68)&gt;0,TRUE,FALSE)),"")</f>
        <v/>
      </c>
      <c r="BB68" s="17" t="str">
        <f>IFERROR(AND(OR(BB1:BI67,$BK68)=TRUE,IF(SEARCH(BB$1,$H68)&gt;0,TRUE,FALSE)),"")</f>
        <v/>
      </c>
      <c r="BC68" s="17" t="str">
        <f>IFERROR(AND(OR(BC1:BI67,$BK68)=TRUE,IF(SEARCH(BC$1,$H68)&gt;0,TRUE,FALSE)),"")</f>
        <v/>
      </c>
      <c r="BD68" s="17" t="str">
        <f>IFERROR(AND(OR(BD1:BI67,$BK68)=TRUE,IF(SEARCH(BD$1,$H68)&gt;0,TRUE,FALSE)),"")</f>
        <v/>
      </c>
      <c r="BE68" s="17" t="str">
        <f>IFERROR(AND(OR(BE1:BI67,$BK68)=TRUE,IF(SEARCH(BE$1,$H68)&gt;0,TRUE,FALSE)),"")</f>
        <v/>
      </c>
      <c r="BF68" s="17" t="str">
        <f>IFERROR(AND(OR(BF1:BI67,$BK68)=TRUE,IF(SEARCH(BF$1,$H68)&gt;0,TRUE,FALSE)),"")</f>
        <v/>
      </c>
      <c r="BG68" s="17" t="str">
        <f>IFERROR(AND(OR(BG1:BI67,$BK68)=TRUE,IF(SEARCH(BG$1,$H68)&gt;0,TRUE,FALSE)),"")</f>
        <v/>
      </c>
      <c r="BH68" s="17" t="str">
        <f>IFERROR(AND(OR(BH1:BI67,$BK68)=TRUE,IF(SEARCH(BH$1,$H68)&gt;0,TRUE,FALSE)),"")</f>
        <v/>
      </c>
      <c r="BI68" s="17" t="str">
        <f>IFERROR(AND(OR(BI1:BI67,$BK68)=TRUE,IF(SEARCH(BI$1,$H68)&gt;0,TRUE,FALSE)),"")</f>
        <v/>
      </c>
      <c r="BJ68" s="17" t="b">
        <f t="shared" si="11"/>
        <v>0</v>
      </c>
      <c r="BK68" s="17" t="b">
        <f t="shared" si="12"/>
        <v>0</v>
      </c>
      <c r="BL68" s="17" t="b">
        <f t="shared" si="13"/>
        <v>0</v>
      </c>
      <c r="BM68" s="17" t="b">
        <f>IF(G68&gt;'Overview (RESPONSES REQUIRED)'!$G$67,FALSE,TRUE)</f>
        <v>0</v>
      </c>
      <c r="BN68" s="17" t="b">
        <f t="shared" si="14"/>
        <v>0</v>
      </c>
      <c r="BO68" s="17" t="str">
        <f>IF(BO66="N", "N", IF(AND(BM68,BN68)=FALSE,"N",IF(BL68=TRUE,"Y",IF(I68=0,"E","N"))))</f>
        <v>N</v>
      </c>
    </row>
    <row r="69" spans="1:67" ht="27" x14ac:dyDescent="0.15">
      <c r="A69" s="17" t="s">
        <v>3038</v>
      </c>
      <c r="B69" s="17">
        <v>3</v>
      </c>
      <c r="C69" s="17" t="b">
        <f>IF(INDEX('Overview (RESPONSES REQUIRED)'!$D$67:$D$78, MATCH("n7", 'Overview (RESPONSES REQUIRED)'!$B$67:$B$78, 0)) = "Y", TRUE, FALSE)</f>
        <v>0</v>
      </c>
      <c r="D69" s="17" t="b">
        <f>IF(INDEX('Overview (RESPONSES REQUIRED)'!$D$67:$D$78, MATCH("n26", 'Overview (RESPONSES REQUIRED)'!$B$67:$B$78, 0)) = "Y", TRUE, FALSE)</f>
        <v>0</v>
      </c>
      <c r="E69" s="17" t="b">
        <f>IF(INDEX('Overview (RESPONSES REQUIRED)'!$D$67:$D$78, MATCH("n78", 'Overview (RESPONSES REQUIRED)'!$B$67:$B$78, 0)) = "Y", TRUE, FALSE)</f>
        <v>0</v>
      </c>
      <c r="F69" s="17" t="s">
        <v>6</v>
      </c>
      <c r="G69" s="17">
        <v>4</v>
      </c>
      <c r="H69" s="17" t="s">
        <v>3019</v>
      </c>
      <c r="I69" s="17" t="str">
        <f>IF('SA-FR1'!N72="Y", "Y", IF('SA-FR1'!N72="N", "N", 0))</f>
        <v>N</v>
      </c>
      <c r="J69" s="17" t="str">
        <f>IFERROR(AND(OR(J1:K68,$BK69)=TRUE,IF(SEARCH(J$1,$A69)&gt;0,TRUE,FALSE)),"")</f>
        <v/>
      </c>
      <c r="K69" s="17" t="str">
        <f>IFERROR(AND(OR(K1:K68,$BK69)=TRUE,IF(SEARCH(K$1,$A69)&gt;0,TRUE,FALSE)),"")</f>
        <v/>
      </c>
      <c r="L69" s="17" t="str">
        <f>IFERROR(AND(OR(L1:O68,$BK69)=TRUE,IF(SEARCH(L$1,$A69)&gt;0,TRUE,FALSE)),"")</f>
        <v/>
      </c>
      <c r="M69" s="17" t="str">
        <f>IFERROR(AND(OR(M1:O68,$BK69)=TRUE,IF(SEARCH(M$1,$A69)&gt;0,TRUE,FALSE)),"")</f>
        <v/>
      </c>
      <c r="N69" s="17" t="str">
        <f>IFERROR(AND(OR(N1:O68,$BK69)=TRUE,IF(SEARCH(N$1,$A69)&gt;0,TRUE,FALSE)),"")</f>
        <v/>
      </c>
      <c r="O69" s="17" t="str">
        <f>IFERROR(AND(OR(O1:O68,$BK69)=TRUE,IF(SEARCH(O$1,$A69)&gt;0,TRUE,FALSE)),"")</f>
        <v/>
      </c>
      <c r="P69" s="17" t="str">
        <f>IFERROR(AND(OR(P1:P68,$BK69)=TRUE,IF(SEARCH(P$1,$A69)&gt;0,TRUE,FALSE)),"")</f>
        <v/>
      </c>
      <c r="Q69" s="17" t="b">
        <f>IFERROR(AND(OR(Q1:T68,$BK69)=TRUE,IF(SEARCH(Q$1,$A69)&gt;0,TRUE,FALSE)),"")</f>
        <v>0</v>
      </c>
      <c r="R69" s="17" t="str">
        <f>IFERROR(AND(OR(R1:T68,$BK69)=TRUE,IF(SEARCH(R$1,$A69)&gt;0,TRUE,FALSE)),"")</f>
        <v/>
      </c>
      <c r="S69" s="17" t="str">
        <f>IFERROR(AND(OR(S1:T68,$BK69)=TRUE,IF(SEARCH(S$1,$A69)&gt;0,TRUE,FALSE)),"")</f>
        <v/>
      </c>
      <c r="T69" s="17" t="str">
        <f>IFERROR(AND(OR(T1:T68,$BK69)=TRUE,IF(SEARCH(T$1,$A69)&gt;0,TRUE,FALSE)),"")</f>
        <v/>
      </c>
      <c r="U69" s="17" t="str">
        <f>IFERROR(AND(OR(U1:V68,$BK69)=TRUE,IF(SEARCH(U$1,$A69)&gt;0,TRUE,FALSE)),"")</f>
        <v/>
      </c>
      <c r="V69" s="17" t="b">
        <f>IFERROR(AND(OR(V1:V68,$BK69)=TRUE,IF(SEARCH(V$1,$A69)&gt;0,TRUE,FALSE)),"")</f>
        <v>0</v>
      </c>
      <c r="W69" s="17" t="str">
        <f>IFERROR(AND(OR(W1:W68,$BK69)=TRUE,IF(SEARCH(W$1,$A69)&gt;0,TRUE,FALSE)),"")</f>
        <v/>
      </c>
      <c r="X69" s="17" t="b">
        <f>IFERROR(AND(OR(X1:AA68,$BK69)=TRUE,IF(SEARCH(X$1,$A69)&gt;0,TRUE,FALSE)),"")</f>
        <v>0</v>
      </c>
      <c r="Y69" s="17" t="str">
        <f>IFERROR(AND(OR(Y1:AA68,$BK69)=TRUE,IF(SEARCH(Y$1,$A69)&gt;0,TRUE,FALSE)),"")</f>
        <v/>
      </c>
      <c r="Z69" s="17" t="str">
        <f>IFERROR(AND(OR(Z1:AA68,$BK69)=TRUE,IF(SEARCH(Z$1,$A69)&gt;0,TRUE,FALSE)),"")</f>
        <v/>
      </c>
      <c r="AA69" s="17" t="str">
        <f>IFERROR(AND(OR(AA1:AA68,$BK69)=TRUE,IF(SEARCH(AA$1,$A69)&gt;0,TRUE,FALSE)),"")</f>
        <v/>
      </c>
      <c r="AB69" s="17">
        <f t="shared" si="10"/>
        <v>0</v>
      </c>
      <c r="AC69" s="17" t="str">
        <f>IFERROR(AND(OR(AC1:AE68,$BK69)=TRUE,IF(SEARCH(AC$1,$H69)&gt;0,TRUE,FALSE)),"")</f>
        <v/>
      </c>
      <c r="AD69" s="17" t="str">
        <f>IFERROR(AND(OR(AD1:AE68,$BK69)=TRUE,IF(SEARCH(AD$1,$H69)&gt;0,TRUE,FALSE)),"")</f>
        <v/>
      </c>
      <c r="AE69" s="17" t="str">
        <f>IFERROR(AND(OR(AE1:AE68,$BK69)=TRUE,IF(SEARCH(AE$1,$H69)&gt;0,TRUE,FALSE)),"")</f>
        <v/>
      </c>
      <c r="AF69" s="17" t="str">
        <f>IFERROR(AND(OR(AF1:AK68,$BK69)=TRUE,IF(SEARCH(AF$1,$H69)&gt;0,TRUE,FALSE)),"")</f>
        <v/>
      </c>
      <c r="AG69" s="17" t="str">
        <f>IFERROR(AND(OR(AG1:AK68,$BK69)=TRUE,IF(SEARCH(AG$1,$H69)&gt;0,TRUE,FALSE)),"")</f>
        <v/>
      </c>
      <c r="AH69" s="17" t="str">
        <f>IFERROR(AND(OR(AH1:AK68,$BK69)=TRUE,IF(SEARCH(AH$1,$H69)&gt;0,TRUE,FALSE)),"")</f>
        <v/>
      </c>
      <c r="AI69" s="17" t="str">
        <f>IFERROR(AND(OR(AI1:AK68,$BK69)=TRUE,IF(SEARCH(AI$1,$H69)&gt;0,TRUE,FALSE)),"")</f>
        <v/>
      </c>
      <c r="AJ69" s="17" t="str">
        <f>IFERROR(AND(OR(AJ1:AK68,$BK69)=TRUE,IF(SEARCH(AJ$1,$H69)&gt;0,TRUE,FALSE)),"")</f>
        <v/>
      </c>
      <c r="AK69" s="17" t="str">
        <f>IFERROR(AND(OR(AK1:AK68,$BK69)=TRUE,IF(SEARCH(AK$1,$H69)&gt;0,TRUE,FALSE)),"")</f>
        <v/>
      </c>
      <c r="AL69" s="17" t="str">
        <f>IFERROR(AND(OR(AL1:AM68,$BK69)=TRUE,IF(SEARCH(AL$1,$H69)&gt;0,TRUE,FALSE)),"")</f>
        <v/>
      </c>
      <c r="AM69" s="17" t="str">
        <f>IFERROR(AND(OR(AM1:AM68,$BK69)=TRUE,IF(SEARCH(AM$1,$H69)&gt;0,TRUE,FALSE)),"")</f>
        <v/>
      </c>
      <c r="AN69" s="17" t="str">
        <f>IFERROR(AND(OR(AN1:AS68,$BK69)=TRUE,IF(SEARCH(AN$1,$H69)&gt;0,TRUE,FALSE)),"")</f>
        <v/>
      </c>
      <c r="AO69" s="17" t="str">
        <f>IFERROR(AND(OR(AO1:AS68,$BK69)=TRUE,IF(SEARCH(AO$1,$H69)&gt;0,TRUE,FALSE)),"")</f>
        <v/>
      </c>
      <c r="AP69" s="17" t="str">
        <f>IFERROR(AND(OR(AP1:AS68,$BK69)=TRUE,IF(SEARCH(AP$1,$H69)&gt;0,TRUE,FALSE)),"")</f>
        <v/>
      </c>
      <c r="AQ69" s="17" t="str">
        <f>IFERROR(AND(OR(AQ1:AS68,$BK69)=TRUE,IF(SEARCH(AQ$1,$H69)&gt;0,TRUE,FALSE)),"")</f>
        <v/>
      </c>
      <c r="AR69" s="17" t="str">
        <f>IFERROR(AND(OR(AR1:AS68,$BK69)=TRUE,IF(SEARCH(AR$1,$H69)&gt;0,TRUE,FALSE)),"")</f>
        <v/>
      </c>
      <c r="AS69" s="17" t="str">
        <f>IFERROR(AND(OR(AS1:AS68,$BK69)=TRUE,IF(SEARCH(AS$1,$H69)&gt;0,TRUE,FALSE)),"")</f>
        <v/>
      </c>
      <c r="AT69" s="17" t="str">
        <f>IFERROR(AND(OR(AT1:AW68,$BK69)=TRUE,IF(SEARCH(AT$1,$H69)&gt;0,TRUE,FALSE)),"")</f>
        <v/>
      </c>
      <c r="AU69" s="17" t="str">
        <f>IFERROR(AND(OR(AU1:AW68,$BK69)=TRUE,IF(SEARCH(AU$1,$H69)&gt;0,TRUE,FALSE)),"")</f>
        <v/>
      </c>
      <c r="AV69" s="17" t="str">
        <f>IFERROR(AND(OR(AV1:AW68,$BK69)=TRUE,IF(SEARCH(AV$1,$H69)&gt;0,TRUE,FALSE)),"")</f>
        <v/>
      </c>
      <c r="AW69" s="17" t="str">
        <f>IFERROR(AND(OR(AW1:AW68,$BK69)=TRUE,IF(SEARCH(AW$1,$H69)&gt;0,TRUE,FALSE)),"")</f>
        <v/>
      </c>
      <c r="AX69" s="17" t="str">
        <f>IFERROR(AND(OR(AX1:AY68,$BK69)=TRUE,IF(SEARCH(AX$1,$H69)&gt;0,TRUE,FALSE)),"")</f>
        <v/>
      </c>
      <c r="AY69" s="17" t="str">
        <f>IFERROR(AND(OR(AY1:AY68,$BK69)=TRUE,IF(SEARCH(AY$1,$H69)&gt;0,TRUE,FALSE)),"")</f>
        <v/>
      </c>
      <c r="AZ69" s="17" t="str">
        <f>IFERROR(AND(OR(AZ1:BI68,$BK69)=TRUE,IF(SEARCH(AZ$1,$H69)&gt;0,TRUE,FALSE)),"")</f>
        <v/>
      </c>
      <c r="BA69" s="17" t="str">
        <f>IFERROR(AND(OR(BA1:BI68,$BK69)=TRUE,IF(SEARCH(BA$1,$H69)&gt;0,TRUE,FALSE)),"")</f>
        <v/>
      </c>
      <c r="BB69" s="17" t="str">
        <f>IFERROR(AND(OR(BB1:BI68,$BK69)=TRUE,IF(SEARCH(BB$1,$H69)&gt;0,TRUE,FALSE)),"")</f>
        <v/>
      </c>
      <c r="BC69" s="17" t="str">
        <f>IFERROR(AND(OR(BC1:BI68,$BK69)=TRUE,IF(SEARCH(BC$1,$H69)&gt;0,TRUE,FALSE)),"")</f>
        <v/>
      </c>
      <c r="BD69" s="17" t="str">
        <f>IFERROR(AND(OR(BD1:BI68,$BK69)=TRUE,IF(SEARCH(BD$1,$H69)&gt;0,TRUE,FALSE)),"")</f>
        <v/>
      </c>
      <c r="BE69" s="17" t="str">
        <f>IFERROR(AND(OR(BE1:BI68,$BK69)=TRUE,IF(SEARCH(BE$1,$H69)&gt;0,TRUE,FALSE)),"")</f>
        <v/>
      </c>
      <c r="BF69" s="17" t="str">
        <f>IFERROR(AND(OR(BF1:BI68,$BK69)=TRUE,IF(SEARCH(BF$1,$H69)&gt;0,TRUE,FALSE)),"")</f>
        <v/>
      </c>
      <c r="BG69" s="17" t="str">
        <f>IFERROR(AND(OR(BG1:BI68,$BK69)=TRUE,IF(SEARCH(BG$1,$H69)&gt;0,TRUE,FALSE)),"")</f>
        <v/>
      </c>
      <c r="BH69" s="17" t="str">
        <f>IFERROR(AND(OR(BH1:BI68,$BK69)=TRUE,IF(SEARCH(BH$1,$H69)&gt;0,TRUE,FALSE)),"")</f>
        <v/>
      </c>
      <c r="BI69" s="17" t="str">
        <f>IFERROR(AND(OR(BI1:BI68,$BK69)=TRUE,IF(SEARCH(BI$1,$H69)&gt;0,TRUE,FALSE)),"")</f>
        <v/>
      </c>
      <c r="BJ69" s="17" t="b">
        <f t="shared" si="11"/>
        <v>0</v>
      </c>
      <c r="BK69" s="17" t="b">
        <f t="shared" si="12"/>
        <v>0</v>
      </c>
      <c r="BL69" s="17" t="b">
        <f t="shared" si="13"/>
        <v>0</v>
      </c>
      <c r="BM69" s="17" t="b">
        <f>IF(G69&gt;'Overview (RESPONSES REQUIRED)'!$G$67,FALSE,TRUE)</f>
        <v>0</v>
      </c>
      <c r="BN69" s="17" t="b">
        <f t="shared" si="14"/>
        <v>0</v>
      </c>
      <c r="BO69" s="17" t="str">
        <f>IF(BO66="N", "N", IF(AND(BM69,BN69)=FALSE,"N",IF(BL69=TRUE,"Y",IF(I69=0,"E","N"))))</f>
        <v>N</v>
      </c>
    </row>
    <row r="70" spans="1:67" ht="15" x14ac:dyDescent="0.15">
      <c r="A70" s="17" t="s">
        <v>3038</v>
      </c>
      <c r="B70" s="17">
        <v>3</v>
      </c>
      <c r="C70" s="17" t="b">
        <f>IF(INDEX('Overview (RESPONSES REQUIRED)'!$D$67:$D$78, MATCH("n7", 'Overview (RESPONSES REQUIRED)'!$B$67:$B$78, 0)) = "Y", TRUE, FALSE)</f>
        <v>0</v>
      </c>
      <c r="D70" s="17" t="b">
        <f>IF(INDEX('Overview (RESPONSES REQUIRED)'!$D$67:$D$78, MATCH("n26", 'Overview (RESPONSES REQUIRED)'!$B$67:$B$78, 0)) = "Y", TRUE, FALSE)</f>
        <v>0</v>
      </c>
      <c r="E70" s="17" t="b">
        <f>IF(INDEX('Overview (RESPONSES REQUIRED)'!$D$67:$D$78, MATCH("n78", 'Overview (RESPONSES REQUIRED)'!$B$67:$B$78, 0)) = "Y", TRUE, FALSE)</f>
        <v>0</v>
      </c>
      <c r="F70" s="17" t="s">
        <v>6</v>
      </c>
      <c r="G70" s="17">
        <v>4</v>
      </c>
      <c r="H70" s="17" t="s">
        <v>3032</v>
      </c>
      <c r="I70" s="17" t="str">
        <f>IF('SA-FR1'!N73="Y", "Y", IF('SA-FR1'!N73="N", "N", 0))</f>
        <v>N</v>
      </c>
      <c r="J70" s="17" t="str">
        <f>IFERROR(AND(OR(J1:K69,$BK70)=TRUE,IF(SEARCH(J$1,$A70)&gt;0,TRUE,FALSE)),"")</f>
        <v/>
      </c>
      <c r="K70" s="17" t="str">
        <f>IFERROR(AND(OR(K1:K69,$BK70)=TRUE,IF(SEARCH(K$1,$A70)&gt;0,TRUE,FALSE)),"")</f>
        <v/>
      </c>
      <c r="L70" s="17" t="str">
        <f>IFERROR(AND(OR(L1:O69,$BK70)=TRUE,IF(SEARCH(L$1,$A70)&gt;0,TRUE,FALSE)),"")</f>
        <v/>
      </c>
      <c r="M70" s="17" t="str">
        <f>IFERROR(AND(OR(M1:O69,$BK70)=TRUE,IF(SEARCH(M$1,$A70)&gt;0,TRUE,FALSE)),"")</f>
        <v/>
      </c>
      <c r="N70" s="17" t="str">
        <f>IFERROR(AND(OR(N1:O69,$BK70)=TRUE,IF(SEARCH(N$1,$A70)&gt;0,TRUE,FALSE)),"")</f>
        <v/>
      </c>
      <c r="O70" s="17" t="str">
        <f>IFERROR(AND(OR(O1:O69,$BK70)=TRUE,IF(SEARCH(O$1,$A70)&gt;0,TRUE,FALSE)),"")</f>
        <v/>
      </c>
      <c r="P70" s="17" t="str">
        <f>IFERROR(AND(OR(P1:P69,$BK70)=TRUE,IF(SEARCH(P$1,$A70)&gt;0,TRUE,FALSE)),"")</f>
        <v/>
      </c>
      <c r="Q70" s="17" t="b">
        <f>IFERROR(AND(OR(Q1:T69,$BK70)=TRUE,IF(SEARCH(Q$1,$A70)&gt;0,TRUE,FALSE)),"")</f>
        <v>0</v>
      </c>
      <c r="R70" s="17" t="str">
        <f>IFERROR(AND(OR(R1:T69,$BK70)=TRUE,IF(SEARCH(R$1,$A70)&gt;0,TRUE,FALSE)),"")</f>
        <v/>
      </c>
      <c r="S70" s="17" t="str">
        <f>IFERROR(AND(OR(S1:T69,$BK70)=TRUE,IF(SEARCH(S$1,$A70)&gt;0,TRUE,FALSE)),"")</f>
        <v/>
      </c>
      <c r="T70" s="17" t="str">
        <f>IFERROR(AND(OR(T1:T69,$BK70)=TRUE,IF(SEARCH(T$1,$A70)&gt;0,TRUE,FALSE)),"")</f>
        <v/>
      </c>
      <c r="U70" s="17" t="str">
        <f>IFERROR(AND(OR(U1:V69,$BK70)=TRUE,IF(SEARCH(U$1,$A70)&gt;0,TRUE,FALSE)),"")</f>
        <v/>
      </c>
      <c r="V70" s="17" t="b">
        <f>IFERROR(AND(OR(V1:V69,$BK70)=TRUE,IF(SEARCH(V$1,$A70)&gt;0,TRUE,FALSE)),"")</f>
        <v>0</v>
      </c>
      <c r="W70" s="17" t="str">
        <f>IFERROR(AND(OR(W1:W69,$BK70)=TRUE,IF(SEARCH(W$1,$A70)&gt;0,TRUE,FALSE)),"")</f>
        <v/>
      </c>
      <c r="X70" s="17" t="b">
        <f>IFERROR(AND(OR(X1:AA69,$BK70)=TRUE,IF(SEARCH(X$1,$A70)&gt;0,TRUE,FALSE)),"")</f>
        <v>0</v>
      </c>
      <c r="Y70" s="17" t="str">
        <f>IFERROR(AND(OR(Y1:AA69,$BK70)=TRUE,IF(SEARCH(Y$1,$A70)&gt;0,TRUE,FALSE)),"")</f>
        <v/>
      </c>
      <c r="Z70" s="17" t="str">
        <f>IFERROR(AND(OR(Z1:AA69,$BK70)=TRUE,IF(SEARCH(Z$1,$A70)&gt;0,TRUE,FALSE)),"")</f>
        <v/>
      </c>
      <c r="AA70" s="17" t="str">
        <f>IFERROR(AND(OR(AA1:AA69,$BK70)=TRUE,IF(SEARCH(AA$1,$A70)&gt;0,TRUE,FALSE)),"")</f>
        <v/>
      </c>
      <c r="AB70" s="17">
        <f t="shared" si="10"/>
        <v>0</v>
      </c>
      <c r="AC70" s="17" t="str">
        <f>IFERROR(AND(OR(AC1:AE69,$BK70)=TRUE,IF(SEARCH(AC$1,$H70)&gt;0,TRUE,FALSE)),"")</f>
        <v/>
      </c>
      <c r="AD70" s="17" t="str">
        <f>IFERROR(AND(OR(AD1:AE69,$BK70)=TRUE,IF(SEARCH(AD$1,$H70)&gt;0,TRUE,FALSE)),"")</f>
        <v/>
      </c>
      <c r="AE70" s="17" t="str">
        <f>IFERROR(AND(OR(AE1:AE69,$BK70)=TRUE,IF(SEARCH(AE$1,$H70)&gt;0,TRUE,FALSE)),"")</f>
        <v/>
      </c>
      <c r="AF70" s="17" t="str">
        <f>IFERROR(AND(OR(AF1:AK69,$BK70)=TRUE,IF(SEARCH(AF$1,$H70)&gt;0,TRUE,FALSE)),"")</f>
        <v/>
      </c>
      <c r="AG70" s="17" t="str">
        <f>IFERROR(AND(OR(AG1:AK69,$BK70)=TRUE,IF(SEARCH(AG$1,$H70)&gt;0,TRUE,FALSE)),"")</f>
        <v/>
      </c>
      <c r="AH70" s="17" t="str">
        <f>IFERROR(AND(OR(AH1:AK69,$BK70)=TRUE,IF(SEARCH(AH$1,$H70)&gt;0,TRUE,FALSE)),"")</f>
        <v/>
      </c>
      <c r="AI70" s="17" t="str">
        <f>IFERROR(AND(OR(AI1:AK69,$BK70)=TRUE,IF(SEARCH(AI$1,$H70)&gt;0,TRUE,FALSE)),"")</f>
        <v/>
      </c>
      <c r="AJ70" s="17" t="str">
        <f>IFERROR(AND(OR(AJ1:AK69,$BK70)=TRUE,IF(SEARCH(AJ$1,$H70)&gt;0,TRUE,FALSE)),"")</f>
        <v/>
      </c>
      <c r="AK70" s="17" t="str">
        <f>IFERROR(AND(OR(AK1:AK69,$BK70)=TRUE,IF(SEARCH(AK$1,$H70)&gt;0,TRUE,FALSE)),"")</f>
        <v/>
      </c>
      <c r="AL70" s="17" t="str">
        <f>IFERROR(AND(OR(AL1:AM69,$BK70)=TRUE,IF(SEARCH(AL$1,$H70)&gt;0,TRUE,FALSE)),"")</f>
        <v/>
      </c>
      <c r="AM70" s="17" t="str">
        <f>IFERROR(AND(OR(AM1:AM69,$BK70)=TRUE,IF(SEARCH(AM$1,$H70)&gt;0,TRUE,FALSE)),"")</f>
        <v/>
      </c>
      <c r="AN70" s="17" t="str">
        <f>IFERROR(AND(OR(AN1:AS69,$BK70)=TRUE,IF(SEARCH(AN$1,$H70)&gt;0,TRUE,FALSE)),"")</f>
        <v/>
      </c>
      <c r="AO70" s="17" t="str">
        <f>IFERROR(AND(OR(AO1:AS69,$BK70)=TRUE,IF(SEARCH(AO$1,$H70)&gt;0,TRUE,FALSE)),"")</f>
        <v/>
      </c>
      <c r="AP70" s="17" t="str">
        <f>IFERROR(AND(OR(AP1:AS69,$BK70)=TRUE,IF(SEARCH(AP$1,$H70)&gt;0,TRUE,FALSE)),"")</f>
        <v/>
      </c>
      <c r="AQ70" s="17" t="str">
        <f>IFERROR(AND(OR(AQ1:AS69,$BK70)=TRUE,IF(SEARCH(AQ$1,$H70)&gt;0,TRUE,FALSE)),"")</f>
        <v/>
      </c>
      <c r="AR70" s="17" t="str">
        <f>IFERROR(AND(OR(AR1:AS69,$BK70)=TRUE,IF(SEARCH(AR$1,$H70)&gt;0,TRUE,FALSE)),"")</f>
        <v/>
      </c>
      <c r="AS70" s="17" t="str">
        <f>IFERROR(AND(OR(AS1:AS69,$BK70)=TRUE,IF(SEARCH(AS$1,$H70)&gt;0,TRUE,FALSE)),"")</f>
        <v/>
      </c>
      <c r="AT70" s="17" t="str">
        <f>IFERROR(AND(OR(AT1:AW69,$BK70)=TRUE,IF(SEARCH(AT$1,$H70)&gt;0,TRUE,FALSE)),"")</f>
        <v/>
      </c>
      <c r="AU70" s="17" t="str">
        <f>IFERROR(AND(OR(AU1:AW69,$BK70)=TRUE,IF(SEARCH(AU$1,$H70)&gt;0,TRUE,FALSE)),"")</f>
        <v/>
      </c>
      <c r="AV70" s="17" t="str">
        <f>IFERROR(AND(OR(AV1:AW69,$BK70)=TRUE,IF(SEARCH(AV$1,$H70)&gt;0,TRUE,FALSE)),"")</f>
        <v/>
      </c>
      <c r="AW70" s="17" t="str">
        <f>IFERROR(AND(OR(AW1:AW69,$BK70)=TRUE,IF(SEARCH(AW$1,$H70)&gt;0,TRUE,FALSE)),"")</f>
        <v/>
      </c>
      <c r="AX70" s="17" t="str">
        <f>IFERROR(AND(OR(AX1:AY69,$BK70)=TRUE,IF(SEARCH(AX$1,$H70)&gt;0,TRUE,FALSE)),"")</f>
        <v/>
      </c>
      <c r="AY70" s="17" t="str">
        <f>IFERROR(AND(OR(AY1:AY69,$BK70)=TRUE,IF(SEARCH(AY$1,$H70)&gt;0,TRUE,FALSE)),"")</f>
        <v/>
      </c>
      <c r="AZ70" s="17" t="str">
        <f>IFERROR(AND(OR(AZ1:BI69,$BK70)=TRUE,IF(SEARCH(AZ$1,$H70)&gt;0,TRUE,FALSE)),"")</f>
        <v/>
      </c>
      <c r="BA70" s="17" t="str">
        <f>IFERROR(AND(OR(BA1:BI69,$BK70)=TRUE,IF(SEARCH(BA$1,$H70)&gt;0,TRUE,FALSE)),"")</f>
        <v/>
      </c>
      <c r="BB70" s="17" t="str">
        <f>IFERROR(AND(OR(BB1:BI69,$BK70)=TRUE,IF(SEARCH(BB$1,$H70)&gt;0,TRUE,FALSE)),"")</f>
        <v/>
      </c>
      <c r="BC70" s="17" t="str">
        <f>IFERROR(AND(OR(BC1:BI69,$BK70)=TRUE,IF(SEARCH(BC$1,$H70)&gt;0,TRUE,FALSE)),"")</f>
        <v/>
      </c>
      <c r="BD70" s="17" t="str">
        <f>IFERROR(AND(OR(BD1:BI69,$BK70)=TRUE,IF(SEARCH(BD$1,$H70)&gt;0,TRUE,FALSE)),"")</f>
        <v/>
      </c>
      <c r="BE70" s="17" t="str">
        <f>IFERROR(AND(OR(BE1:BI69,$BK70)=TRUE,IF(SEARCH(BE$1,$H70)&gt;0,TRUE,FALSE)),"")</f>
        <v/>
      </c>
      <c r="BF70" s="17" t="str">
        <f>IFERROR(AND(OR(BF1:BI69,$BK70)=TRUE,IF(SEARCH(BF$1,$H70)&gt;0,TRUE,FALSE)),"")</f>
        <v/>
      </c>
      <c r="BG70" s="17" t="str">
        <f>IFERROR(AND(OR(BG1:BI69,$BK70)=TRUE,IF(SEARCH(BG$1,$H70)&gt;0,TRUE,FALSE)),"")</f>
        <v/>
      </c>
      <c r="BH70" s="17" t="str">
        <f>IFERROR(AND(OR(BH1:BI69,$BK70)=TRUE,IF(SEARCH(BH$1,$H70)&gt;0,TRUE,FALSE)),"")</f>
        <v/>
      </c>
      <c r="BI70" s="17" t="str">
        <f>IFERROR(AND(OR(BI1:BI69,$BK70)=TRUE,IF(SEARCH(BI$1,$H70)&gt;0,TRUE,FALSE)),"")</f>
        <v/>
      </c>
      <c r="BJ70" s="17" t="b">
        <f t="shared" si="11"/>
        <v>0</v>
      </c>
      <c r="BK70" s="17" t="b">
        <f t="shared" si="12"/>
        <v>0</v>
      </c>
      <c r="BL70" s="17" t="b">
        <f t="shared" si="13"/>
        <v>0</v>
      </c>
      <c r="BM70" s="17" t="b">
        <f>IF(G70&gt;'Overview (RESPONSES REQUIRED)'!$G$67,FALSE,TRUE)</f>
        <v>0</v>
      </c>
      <c r="BN70" s="17" t="b">
        <f t="shared" si="14"/>
        <v>0</v>
      </c>
      <c r="BO70" s="17" t="str">
        <f>IF(BO66="N", "N", IF(AND(BM70,BN70)=FALSE,"N",IF(BL70=TRUE,"Y",IF(I70=0,"E","N"))))</f>
        <v>N</v>
      </c>
    </row>
    <row r="71" spans="1:67" ht="15" x14ac:dyDescent="0.15">
      <c r="A71" s="17" t="s">
        <v>3039</v>
      </c>
      <c r="B71" s="17">
        <v>3</v>
      </c>
      <c r="C71" s="17" t="b">
        <f>IF(INDEX('Overview (RESPONSES REQUIRED)'!$D$67:$D$78, MATCH("n7", 'Overview (RESPONSES REQUIRED)'!$B$67:$B$78, 0)) = "Y", TRUE, FALSE)</f>
        <v>0</v>
      </c>
      <c r="D71" s="17" t="b">
        <f>IF(INDEX('Overview (RESPONSES REQUIRED)'!$D$67:$D$78, MATCH("n28", 'Overview (RESPONSES REQUIRED)'!$B$67:$B$78, 0)) = "Y", TRUE, FALSE)</f>
        <v>0</v>
      </c>
      <c r="E71" s="17" t="b">
        <f>IF(INDEX('Overview (RESPONSES REQUIRED)'!$D$67:$D$78, MATCH("N78", 'Overview (RESPONSES REQUIRED)'!$B$67:$B$78, 0)) = "Y", TRUE, FALSE)</f>
        <v>0</v>
      </c>
      <c r="F71" s="17" t="s">
        <v>6</v>
      </c>
      <c r="G71" s="17">
        <v>3</v>
      </c>
      <c r="H71" s="17" t="s">
        <v>3015</v>
      </c>
      <c r="I71" s="17" t="str">
        <f>IF('SA-FR1'!N74="Y", "Y", IF('SA-FR1'!N74="N", "N", 0))</f>
        <v>N</v>
      </c>
      <c r="J71" s="17" t="str">
        <f>IFERROR(AND(OR(J1:K70,$BK71)=TRUE,IF(SEARCH(J$1,$A71)&gt;0,TRUE,FALSE)),"")</f>
        <v/>
      </c>
      <c r="K71" s="17" t="str">
        <f>IFERROR(AND(OR(K1:K70,$BK71)=TRUE,IF(SEARCH(K$1,$A71)&gt;0,TRUE,FALSE)),"")</f>
        <v/>
      </c>
      <c r="L71" s="17" t="str">
        <f>IFERROR(AND(OR(L1:O70,$BK71)=TRUE,IF(SEARCH(L$1,$A71)&gt;0,TRUE,FALSE)),"")</f>
        <v/>
      </c>
      <c r="M71" s="17" t="str">
        <f>IFERROR(AND(OR(M1:O70,$BK71)=TRUE,IF(SEARCH(M$1,$A71)&gt;0,TRUE,FALSE)),"")</f>
        <v/>
      </c>
      <c r="N71" s="17" t="str">
        <f>IFERROR(AND(OR(N1:O70,$BK71)=TRUE,IF(SEARCH(N$1,$A71)&gt;0,TRUE,FALSE)),"")</f>
        <v/>
      </c>
      <c r="O71" s="17" t="str">
        <f>IFERROR(AND(OR(O1:O70,$BK71)=TRUE,IF(SEARCH(O$1,$A71)&gt;0,TRUE,FALSE)),"")</f>
        <v/>
      </c>
      <c r="P71" s="17" t="str">
        <f>IFERROR(AND(OR(P1:P70,$BK71)=TRUE,IF(SEARCH(P$1,$A71)&gt;0,TRUE,FALSE)),"")</f>
        <v/>
      </c>
      <c r="Q71" s="17" t="str">
        <f>IFERROR(AND(OR(Q1:T70,$BK71)=TRUE,IF(SEARCH(Q$1,$A71)&gt;0,TRUE,FALSE)),"")</f>
        <v/>
      </c>
      <c r="R71" s="17" t="b">
        <f>IFERROR(AND(OR(R1:T70,$BK71)=TRUE,IF(SEARCH(R$1,$A71)&gt;0,TRUE,FALSE)),"")</f>
        <v>0</v>
      </c>
      <c r="S71" s="17" t="str">
        <f>IFERROR(AND(OR(S1:T70,$BK71)=TRUE,IF(SEARCH(S$1,$A71)&gt;0,TRUE,FALSE)),"")</f>
        <v/>
      </c>
      <c r="T71" s="17" t="str">
        <f>IFERROR(AND(OR(T1:T70,$BK71)=TRUE,IF(SEARCH(T$1,$A71)&gt;0,TRUE,FALSE)),"")</f>
        <v/>
      </c>
      <c r="U71" s="17" t="str">
        <f>IFERROR(AND(OR(U1:V70,$BK71)=TRUE,IF(SEARCH(U$1,$A71)&gt;0,TRUE,FALSE)),"")</f>
        <v/>
      </c>
      <c r="V71" s="17" t="str">
        <f>IFERROR(AND(OR(V1:V70,$BK71)=TRUE,IF(SEARCH(V$1,$A71)&gt;0,TRUE,FALSE)),"")</f>
        <v/>
      </c>
      <c r="W71" s="17" t="b">
        <f>IFERROR(AND(OR(W1:W70,$BK71)=TRUE,IF(SEARCH(W$1,$A71)&gt;0,TRUE,FALSE)),"")</f>
        <v>0</v>
      </c>
      <c r="X71" s="17" t="b">
        <f>IFERROR(AND(OR(X1:AA70,$BK71)=TRUE,IF(SEARCH(X$1,$A71)&gt;0,TRUE,FALSE)),"")</f>
        <v>0</v>
      </c>
      <c r="Y71" s="17" t="str">
        <f>IFERROR(AND(OR(Y1:AA70,$BK71)=TRUE,IF(SEARCH(Y$1,$A71)&gt;0,TRUE,FALSE)),"")</f>
        <v/>
      </c>
      <c r="Z71" s="17" t="str">
        <f>IFERROR(AND(OR(Z1:AA70,$BK71)=TRUE,IF(SEARCH(Z$1,$A71)&gt;0,TRUE,FALSE)),"")</f>
        <v/>
      </c>
      <c r="AA71" s="17" t="str">
        <f>IFERROR(AND(OR(AA1:AA70,$BK71)=TRUE,IF(SEARCH(AA$1,$A71)&gt;0,TRUE,FALSE)),"")</f>
        <v/>
      </c>
      <c r="AB71" s="17">
        <f t="shared" si="10"/>
        <v>0</v>
      </c>
      <c r="AC71" s="17" t="str">
        <f>IFERROR(AND(OR(AC1:AE70,$BK71)=TRUE,IF(SEARCH(AC$1,$H71)&gt;0,TRUE,FALSE)),"")</f>
        <v/>
      </c>
      <c r="AD71" s="17" t="str">
        <f>IFERROR(AND(OR(AD1:AE70,$BK71)=TRUE,IF(SEARCH(AD$1,$H71)&gt;0,TRUE,FALSE)),"")</f>
        <v/>
      </c>
      <c r="AE71" s="17" t="str">
        <f>IFERROR(AND(OR(AE1:AE70,$BK71)=TRUE,IF(SEARCH(AE$1,$H71)&gt;0,TRUE,FALSE)),"")</f>
        <v/>
      </c>
      <c r="AF71" s="17" t="str">
        <f>IFERROR(AND(OR(AF1:AK70,$BK71)=TRUE,IF(SEARCH(AF$1,$H71)&gt;0,TRUE,FALSE)),"")</f>
        <v/>
      </c>
      <c r="AG71" s="17" t="str">
        <f>IFERROR(AND(OR(AG1:AK70,$BK71)=TRUE,IF(SEARCH(AG$1,$H71)&gt;0,TRUE,FALSE)),"")</f>
        <v/>
      </c>
      <c r="AH71" s="17" t="str">
        <f>IFERROR(AND(OR(AH1:AK70,$BK71)=TRUE,IF(SEARCH(AH$1,$H71)&gt;0,TRUE,FALSE)),"")</f>
        <v/>
      </c>
      <c r="AI71" s="17" t="str">
        <f>IFERROR(AND(OR(AI1:AK70,$BK71)=TRUE,IF(SEARCH(AI$1,$H71)&gt;0,TRUE,FALSE)),"")</f>
        <v/>
      </c>
      <c r="AJ71" s="17" t="str">
        <f>IFERROR(AND(OR(AJ1:AK70,$BK71)=TRUE,IF(SEARCH(AJ$1,$H71)&gt;0,TRUE,FALSE)),"")</f>
        <v/>
      </c>
      <c r="AK71" s="17" t="str">
        <f>IFERROR(AND(OR(AK1:AK70,$BK71)=TRUE,IF(SEARCH(AK$1,$H71)&gt;0,TRUE,FALSE)),"")</f>
        <v/>
      </c>
      <c r="AL71" s="17" t="str">
        <f>IFERROR(AND(OR(AL1:AM70,$BK71)=TRUE,IF(SEARCH(AL$1,$H71)&gt;0,TRUE,FALSE)),"")</f>
        <v/>
      </c>
      <c r="AM71" s="17" t="str">
        <f>IFERROR(AND(OR(AM1:AM70,$BK71)=TRUE,IF(SEARCH(AM$1,$H71)&gt;0,TRUE,FALSE)),"")</f>
        <v/>
      </c>
      <c r="AN71" s="17" t="str">
        <f>IFERROR(AND(OR(AN1:AS70,$BK71)=TRUE,IF(SEARCH(AN$1,$H71)&gt;0,TRUE,FALSE)),"")</f>
        <v/>
      </c>
      <c r="AO71" s="17" t="str">
        <f>IFERROR(AND(OR(AO1:AS70,$BK71)=TRUE,IF(SEARCH(AO$1,$H71)&gt;0,TRUE,FALSE)),"")</f>
        <v/>
      </c>
      <c r="AP71" s="17" t="str">
        <f>IFERROR(AND(OR(AP1:AS70,$BK71)=TRUE,IF(SEARCH(AP$1,$H71)&gt;0,TRUE,FALSE)),"")</f>
        <v/>
      </c>
      <c r="AQ71" s="17" t="str">
        <f>IFERROR(AND(OR(AQ1:AS70,$BK71)=TRUE,IF(SEARCH(AQ$1,$H71)&gt;0,TRUE,FALSE)),"")</f>
        <v/>
      </c>
      <c r="AR71" s="17" t="str">
        <f>IFERROR(AND(OR(AR1:AS70,$BK71)=TRUE,IF(SEARCH(AR$1,$H71)&gt;0,TRUE,FALSE)),"")</f>
        <v/>
      </c>
      <c r="AS71" s="17" t="str">
        <f>IFERROR(AND(OR(AS1:AS70,$BK71)=TRUE,IF(SEARCH(AS$1,$H71)&gt;0,TRUE,FALSE)),"")</f>
        <v/>
      </c>
      <c r="AT71" s="17" t="str">
        <f>IFERROR(AND(OR(AT1:AW70,$BK71)=TRUE,IF(SEARCH(AT$1,$H71)&gt;0,TRUE,FALSE)),"")</f>
        <v/>
      </c>
      <c r="AU71" s="17" t="str">
        <f>IFERROR(AND(OR(AU1:AW70,$BK71)=TRUE,IF(SEARCH(AU$1,$H71)&gt;0,TRUE,FALSE)),"")</f>
        <v/>
      </c>
      <c r="AV71" s="17" t="str">
        <f>IFERROR(AND(OR(AV1:AW70,$BK71)=TRUE,IF(SEARCH(AV$1,$H71)&gt;0,TRUE,FALSE)),"")</f>
        <v/>
      </c>
      <c r="AW71" s="17" t="str">
        <f>IFERROR(AND(OR(AW1:AW70,$BK71)=TRUE,IF(SEARCH(AW$1,$H71)&gt;0,TRUE,FALSE)),"")</f>
        <v/>
      </c>
      <c r="AX71" s="17" t="str">
        <f>IFERROR(AND(OR(AX1:AY70,$BK71)=TRUE,IF(SEARCH(AX$1,$H71)&gt;0,TRUE,FALSE)),"")</f>
        <v/>
      </c>
      <c r="AY71" s="17" t="str">
        <f>IFERROR(AND(OR(AY1:AY70,$BK71)=TRUE,IF(SEARCH(AY$1,$H71)&gt;0,TRUE,FALSE)),"")</f>
        <v/>
      </c>
      <c r="AZ71" s="17" t="str">
        <f>IFERROR(AND(OR(AZ1:BI70,$BK71)=TRUE,IF(SEARCH(AZ$1,$H71)&gt;0,TRUE,FALSE)),"")</f>
        <v/>
      </c>
      <c r="BA71" s="17" t="str">
        <f>IFERROR(AND(OR(BA1:BI70,$BK71)=TRUE,IF(SEARCH(BA$1,$H71)&gt;0,TRUE,FALSE)),"")</f>
        <v/>
      </c>
      <c r="BB71" s="17" t="str">
        <f>IFERROR(AND(OR(BB1:BI70,$BK71)=TRUE,IF(SEARCH(BB$1,$H71)&gt;0,TRUE,FALSE)),"")</f>
        <v/>
      </c>
      <c r="BC71" s="17" t="str">
        <f>IFERROR(AND(OR(BC1:BI70,$BK71)=TRUE,IF(SEARCH(BC$1,$H71)&gt;0,TRUE,FALSE)),"")</f>
        <v/>
      </c>
      <c r="BD71" s="17" t="str">
        <f>IFERROR(AND(OR(BD1:BI70,$BK71)=TRUE,IF(SEARCH(BD$1,$H71)&gt;0,TRUE,FALSE)),"")</f>
        <v/>
      </c>
      <c r="BE71" s="17" t="str">
        <f>IFERROR(AND(OR(BE1:BI70,$BK71)=TRUE,IF(SEARCH(BE$1,$H71)&gt;0,TRUE,FALSE)),"")</f>
        <v/>
      </c>
      <c r="BF71" s="17" t="str">
        <f>IFERROR(AND(OR(BF1:BI70,$BK71)=TRUE,IF(SEARCH(BF$1,$H71)&gt;0,TRUE,FALSE)),"")</f>
        <v/>
      </c>
      <c r="BG71" s="17" t="str">
        <f>IFERROR(AND(OR(BG1:BI70,$BK71)=TRUE,IF(SEARCH(BG$1,$H71)&gt;0,TRUE,FALSE)),"")</f>
        <v/>
      </c>
      <c r="BH71" s="17" t="str">
        <f>IFERROR(AND(OR(BH1:BI70,$BK71)=TRUE,IF(SEARCH(BH$1,$H71)&gt;0,TRUE,FALSE)),"")</f>
        <v/>
      </c>
      <c r="BI71" s="17" t="str">
        <f>IFERROR(AND(OR(BI1:BI70,$BK71)=TRUE,IF(SEARCH(BI$1,$H71)&gt;0,TRUE,FALSE)),"")</f>
        <v/>
      </c>
      <c r="BJ71" s="17" t="b">
        <f t="shared" si="11"/>
        <v>0</v>
      </c>
      <c r="BK71" s="17" t="b">
        <f t="shared" si="12"/>
        <v>0</v>
      </c>
      <c r="BL71" s="17" t="b">
        <f t="shared" si="13"/>
        <v>0</v>
      </c>
      <c r="BM71" s="17" t="b">
        <f>IF(G71&gt;'Overview (RESPONSES REQUIRED)'!$G$67,FALSE,TRUE)</f>
        <v>0</v>
      </c>
      <c r="BN71" s="17" t="b">
        <f t="shared" si="14"/>
        <v>0</v>
      </c>
      <c r="BO71" s="17" t="str">
        <f>IF(AND(BM71,BN71)=FALSE,"N",IF(BL71=TRUE,"Y",IF(I71=0,"E","N")))</f>
        <v>N</v>
      </c>
    </row>
    <row r="72" spans="1:67" ht="15" x14ac:dyDescent="0.15">
      <c r="A72" s="17" t="s">
        <v>3039</v>
      </c>
      <c r="B72" s="17">
        <v>3</v>
      </c>
      <c r="C72" s="17" t="b">
        <f>IF(INDEX('Overview (RESPONSES REQUIRED)'!$D$67:$D$78, MATCH("n7", 'Overview (RESPONSES REQUIRED)'!$B$67:$B$78, 0)) = "Y", TRUE, FALSE)</f>
        <v>0</v>
      </c>
      <c r="D72" s="17" t="b">
        <f>IF(INDEX('Overview (RESPONSES REQUIRED)'!$D$67:$D$78, MATCH("n28", 'Overview (RESPONSES REQUIRED)'!$B$67:$B$78, 0)) = "Y", TRUE, FALSE)</f>
        <v>0</v>
      </c>
      <c r="E72" s="17" t="b">
        <f>IF(INDEX('Overview (RESPONSES REQUIRED)'!$D$67:$D$78, MATCH("N78", 'Overview (RESPONSES REQUIRED)'!$B$67:$B$78, 0)) = "Y", TRUE, FALSE)</f>
        <v>0</v>
      </c>
      <c r="F72" s="17" t="s">
        <v>6</v>
      </c>
      <c r="G72" s="17">
        <v>3</v>
      </c>
      <c r="H72" s="17" t="s">
        <v>3017</v>
      </c>
      <c r="I72" s="17" t="str">
        <f>IF('SA-FR1'!N75="Y", "Y", IF('SA-FR1'!N75="N", "N", 0))</f>
        <v>N</v>
      </c>
      <c r="J72" s="17" t="str">
        <f>IFERROR(AND(OR(J1:K71,$BK72)=TRUE,IF(SEARCH(J$1,$A72)&gt;0,TRUE,FALSE)),"")</f>
        <v/>
      </c>
      <c r="K72" s="17" t="str">
        <f>IFERROR(AND(OR(K1:K71,$BK72)=TRUE,IF(SEARCH(K$1,$A72)&gt;0,TRUE,FALSE)),"")</f>
        <v/>
      </c>
      <c r="L72" s="17" t="str">
        <f>IFERROR(AND(OR(L1:O71,$BK72)=TRUE,IF(SEARCH(L$1,$A72)&gt;0,TRUE,FALSE)),"")</f>
        <v/>
      </c>
      <c r="M72" s="17" t="str">
        <f>IFERROR(AND(OR(M1:O71,$BK72)=TRUE,IF(SEARCH(M$1,$A72)&gt;0,TRUE,FALSE)),"")</f>
        <v/>
      </c>
      <c r="N72" s="17" t="str">
        <f>IFERROR(AND(OR(N1:O71,$BK72)=TRUE,IF(SEARCH(N$1,$A72)&gt;0,TRUE,FALSE)),"")</f>
        <v/>
      </c>
      <c r="O72" s="17" t="str">
        <f>IFERROR(AND(OR(O1:O71,$BK72)=TRUE,IF(SEARCH(O$1,$A72)&gt;0,TRUE,FALSE)),"")</f>
        <v/>
      </c>
      <c r="P72" s="17" t="str">
        <f>IFERROR(AND(OR(P1:P71,$BK72)=TRUE,IF(SEARCH(P$1,$A72)&gt;0,TRUE,FALSE)),"")</f>
        <v/>
      </c>
      <c r="Q72" s="17" t="str">
        <f>IFERROR(AND(OR(Q1:T71,$BK72)=TRUE,IF(SEARCH(Q$1,$A72)&gt;0,TRUE,FALSE)),"")</f>
        <v/>
      </c>
      <c r="R72" s="17" t="b">
        <f>IFERROR(AND(OR(R1:T71,$BK72)=TRUE,IF(SEARCH(R$1,$A72)&gt;0,TRUE,FALSE)),"")</f>
        <v>0</v>
      </c>
      <c r="S72" s="17" t="str">
        <f>IFERROR(AND(OR(S1:T71,$BK72)=TRUE,IF(SEARCH(S$1,$A72)&gt;0,TRUE,FALSE)),"")</f>
        <v/>
      </c>
      <c r="T72" s="17" t="str">
        <f>IFERROR(AND(OR(T1:T71,$BK72)=TRUE,IF(SEARCH(T$1,$A72)&gt;0,TRUE,FALSE)),"")</f>
        <v/>
      </c>
      <c r="U72" s="17" t="str">
        <f>IFERROR(AND(OR(U1:V71,$BK72)=TRUE,IF(SEARCH(U$1,$A72)&gt;0,TRUE,FALSE)),"")</f>
        <v/>
      </c>
      <c r="V72" s="17" t="str">
        <f>IFERROR(AND(OR(V1:V71,$BK72)=TRUE,IF(SEARCH(V$1,$A72)&gt;0,TRUE,FALSE)),"")</f>
        <v/>
      </c>
      <c r="W72" s="17" t="b">
        <f>IFERROR(AND(OR(W1:W71,$BK72)=TRUE,IF(SEARCH(W$1,$A72)&gt;0,TRUE,FALSE)),"")</f>
        <v>0</v>
      </c>
      <c r="X72" s="17" t="b">
        <f>IFERROR(AND(OR(X1:AA71,$BK72)=TRUE,IF(SEARCH(X$1,$A72)&gt;0,TRUE,FALSE)),"")</f>
        <v>0</v>
      </c>
      <c r="Y72" s="17" t="str">
        <f>IFERROR(AND(OR(Y1:AA71,$BK72)=TRUE,IF(SEARCH(Y$1,$A72)&gt;0,TRUE,FALSE)),"")</f>
        <v/>
      </c>
      <c r="Z72" s="17" t="str">
        <f>IFERROR(AND(OR(Z1:AA71,$BK72)=TRUE,IF(SEARCH(Z$1,$A72)&gt;0,TRUE,FALSE)),"")</f>
        <v/>
      </c>
      <c r="AA72" s="17" t="str">
        <f>IFERROR(AND(OR(AA1:AA71,$BK72)=TRUE,IF(SEARCH(AA$1,$A72)&gt;0,TRUE,FALSE)),"")</f>
        <v/>
      </c>
      <c r="AB72" s="17">
        <f t="shared" si="10"/>
        <v>0</v>
      </c>
      <c r="AC72" s="17" t="str">
        <f>IFERROR(AND(OR(AC1:AE71,$BK72)=TRUE,IF(SEARCH(AC$1,$H72)&gt;0,TRUE,FALSE)),"")</f>
        <v/>
      </c>
      <c r="AD72" s="17" t="str">
        <f>IFERROR(AND(OR(AD1:AE71,$BK72)=TRUE,IF(SEARCH(AD$1,$H72)&gt;0,TRUE,FALSE)),"")</f>
        <v/>
      </c>
      <c r="AE72" s="17" t="str">
        <f>IFERROR(AND(OR(AE1:AE71,$BK72)=TRUE,IF(SEARCH(AE$1,$H72)&gt;0,TRUE,FALSE)),"")</f>
        <v/>
      </c>
      <c r="AF72" s="17" t="str">
        <f>IFERROR(AND(OR(AF1:AK71,$BK72)=TRUE,IF(SEARCH(AF$1,$H72)&gt;0,TRUE,FALSE)),"")</f>
        <v/>
      </c>
      <c r="AG72" s="17" t="str">
        <f>IFERROR(AND(OR(AG1:AK71,$BK72)=TRUE,IF(SEARCH(AG$1,$H72)&gt;0,TRUE,FALSE)),"")</f>
        <v/>
      </c>
      <c r="AH72" s="17" t="str">
        <f>IFERROR(AND(OR(AH1:AK71,$BK72)=TRUE,IF(SEARCH(AH$1,$H72)&gt;0,TRUE,FALSE)),"")</f>
        <v/>
      </c>
      <c r="AI72" s="17" t="str">
        <f>IFERROR(AND(OR(AI1:AK71,$BK72)=TRUE,IF(SEARCH(AI$1,$H72)&gt;0,TRUE,FALSE)),"")</f>
        <v/>
      </c>
      <c r="AJ72" s="17" t="str">
        <f>IFERROR(AND(OR(AJ1:AK71,$BK72)=TRUE,IF(SEARCH(AJ$1,$H72)&gt;0,TRUE,FALSE)),"")</f>
        <v/>
      </c>
      <c r="AK72" s="17" t="str">
        <f>IFERROR(AND(OR(AK1:AK71,$BK72)=TRUE,IF(SEARCH(AK$1,$H72)&gt;0,TRUE,FALSE)),"")</f>
        <v/>
      </c>
      <c r="AL72" s="17" t="str">
        <f>IFERROR(AND(OR(AL1:AM71,$BK72)=TRUE,IF(SEARCH(AL$1,$H72)&gt;0,TRUE,FALSE)),"")</f>
        <v/>
      </c>
      <c r="AM72" s="17" t="str">
        <f>IFERROR(AND(OR(AM1:AM71,$BK72)=TRUE,IF(SEARCH(AM$1,$H72)&gt;0,TRUE,FALSE)),"")</f>
        <v/>
      </c>
      <c r="AN72" s="17" t="str">
        <f>IFERROR(AND(OR(AN1:AS71,$BK72)=TRUE,IF(SEARCH(AN$1,$H72)&gt;0,TRUE,FALSE)),"")</f>
        <v/>
      </c>
      <c r="AO72" s="17" t="str">
        <f>IFERROR(AND(OR(AO1:AS71,$BK72)=TRUE,IF(SEARCH(AO$1,$H72)&gt;0,TRUE,FALSE)),"")</f>
        <v/>
      </c>
      <c r="AP72" s="17" t="str">
        <f>IFERROR(AND(OR(AP1:AS71,$BK72)=TRUE,IF(SEARCH(AP$1,$H72)&gt;0,TRUE,FALSE)),"")</f>
        <v/>
      </c>
      <c r="AQ72" s="17" t="str">
        <f>IFERROR(AND(OR(AQ1:AS71,$BK72)=TRUE,IF(SEARCH(AQ$1,$H72)&gt;0,TRUE,FALSE)),"")</f>
        <v/>
      </c>
      <c r="AR72" s="17" t="str">
        <f>IFERROR(AND(OR(AR1:AS71,$BK72)=TRUE,IF(SEARCH(AR$1,$H72)&gt;0,TRUE,FALSE)),"")</f>
        <v/>
      </c>
      <c r="AS72" s="17" t="str">
        <f>IFERROR(AND(OR(AS1:AS71,$BK72)=TRUE,IF(SEARCH(AS$1,$H72)&gt;0,TRUE,FALSE)),"")</f>
        <v/>
      </c>
      <c r="AT72" s="17" t="str">
        <f>IFERROR(AND(OR(AT1:AW71,$BK72)=TRUE,IF(SEARCH(AT$1,$H72)&gt;0,TRUE,FALSE)),"")</f>
        <v/>
      </c>
      <c r="AU72" s="17" t="str">
        <f>IFERROR(AND(OR(AU1:AW71,$BK72)=TRUE,IF(SEARCH(AU$1,$H72)&gt;0,TRUE,FALSE)),"")</f>
        <v/>
      </c>
      <c r="AV72" s="17" t="str">
        <f>IFERROR(AND(OR(AV1:AW71,$BK72)=TRUE,IF(SEARCH(AV$1,$H72)&gt;0,TRUE,FALSE)),"")</f>
        <v/>
      </c>
      <c r="AW72" s="17" t="str">
        <f>IFERROR(AND(OR(AW1:AW71,$BK72)=TRUE,IF(SEARCH(AW$1,$H72)&gt;0,TRUE,FALSE)),"")</f>
        <v/>
      </c>
      <c r="AX72" s="17" t="str">
        <f>IFERROR(AND(OR(AX1:AY71,$BK72)=TRUE,IF(SEARCH(AX$1,$H72)&gt;0,TRUE,FALSE)),"")</f>
        <v/>
      </c>
      <c r="AY72" s="17" t="str">
        <f>IFERROR(AND(OR(AY1:AY71,$BK72)=TRUE,IF(SEARCH(AY$1,$H72)&gt;0,TRUE,FALSE)),"")</f>
        <v/>
      </c>
      <c r="AZ72" s="17" t="str">
        <f>IFERROR(AND(OR(AZ1:BI71,$BK72)=TRUE,IF(SEARCH(AZ$1,$H72)&gt;0,TRUE,FALSE)),"")</f>
        <v/>
      </c>
      <c r="BA72" s="17" t="str">
        <f>IFERROR(AND(OR(BA1:BI71,$BK72)=TRUE,IF(SEARCH(BA$1,$H72)&gt;0,TRUE,FALSE)),"")</f>
        <v/>
      </c>
      <c r="BB72" s="17" t="str">
        <f>IFERROR(AND(OR(BB1:BI71,$BK72)=TRUE,IF(SEARCH(BB$1,$H72)&gt;0,TRUE,FALSE)),"")</f>
        <v/>
      </c>
      <c r="BC72" s="17" t="str">
        <f>IFERROR(AND(OR(BC1:BI71,$BK72)=TRUE,IF(SEARCH(BC$1,$H72)&gt;0,TRUE,FALSE)),"")</f>
        <v/>
      </c>
      <c r="BD72" s="17" t="str">
        <f>IFERROR(AND(OR(BD1:BI71,$BK72)=TRUE,IF(SEARCH(BD$1,$H72)&gt;0,TRUE,FALSE)),"")</f>
        <v/>
      </c>
      <c r="BE72" s="17" t="str">
        <f>IFERROR(AND(OR(BE1:BI71,$BK72)=TRUE,IF(SEARCH(BE$1,$H72)&gt;0,TRUE,FALSE)),"")</f>
        <v/>
      </c>
      <c r="BF72" s="17" t="str">
        <f>IFERROR(AND(OR(BF1:BI71,$BK72)=TRUE,IF(SEARCH(BF$1,$H72)&gt;0,TRUE,FALSE)),"")</f>
        <v/>
      </c>
      <c r="BG72" s="17" t="str">
        <f>IFERROR(AND(OR(BG1:BI71,$BK72)=TRUE,IF(SEARCH(BG$1,$H72)&gt;0,TRUE,FALSE)),"")</f>
        <v/>
      </c>
      <c r="BH72" s="17" t="str">
        <f>IFERROR(AND(OR(BH1:BI71,$BK72)=TRUE,IF(SEARCH(BH$1,$H72)&gt;0,TRUE,FALSE)),"")</f>
        <v/>
      </c>
      <c r="BI72" s="17" t="str">
        <f>IFERROR(AND(OR(BI1:BI71,$BK72)=TRUE,IF(SEARCH(BI$1,$H72)&gt;0,TRUE,FALSE)),"")</f>
        <v/>
      </c>
      <c r="BJ72" s="17" t="b">
        <f t="shared" si="11"/>
        <v>0</v>
      </c>
      <c r="BK72" s="17" t="b">
        <f t="shared" si="12"/>
        <v>0</v>
      </c>
      <c r="BL72" s="17" t="b">
        <f t="shared" si="13"/>
        <v>0</v>
      </c>
      <c r="BM72" s="17" t="b">
        <f>IF(G72&gt;'Overview (RESPONSES REQUIRED)'!$G$67,FALSE,TRUE)</f>
        <v>0</v>
      </c>
      <c r="BN72" s="17" t="b">
        <f t="shared" si="14"/>
        <v>0</v>
      </c>
      <c r="BO72" s="17" t="str">
        <f>IF(BO71="N", "N", IF(AND(BM72,BN72)=FALSE,"N",IF(BL72=TRUE,"Y",IF(I72=0,"E","N"))))</f>
        <v>N</v>
      </c>
    </row>
    <row r="73" spans="1:67" ht="15" x14ac:dyDescent="0.15">
      <c r="A73" s="17" t="s">
        <v>3039</v>
      </c>
      <c r="B73" s="17">
        <v>3</v>
      </c>
      <c r="C73" s="17" t="b">
        <f>IF(INDEX('Overview (RESPONSES REQUIRED)'!$D$67:$D$78, MATCH("n7", 'Overview (RESPONSES REQUIRED)'!$B$67:$B$78, 0)) = "Y", TRUE, FALSE)</f>
        <v>0</v>
      </c>
      <c r="D73" s="17" t="b">
        <f>IF(INDEX('Overview (RESPONSES REQUIRED)'!$D$67:$D$78, MATCH("n28", 'Overview (RESPONSES REQUIRED)'!$B$67:$B$78, 0)) = "Y", TRUE, FALSE)</f>
        <v>0</v>
      </c>
      <c r="E73" s="17" t="b">
        <f>IF(INDEX('Overview (RESPONSES REQUIRED)'!$D$67:$D$78, MATCH("N78", 'Overview (RESPONSES REQUIRED)'!$B$67:$B$78, 0)) = "Y", TRUE, FALSE)</f>
        <v>0</v>
      </c>
      <c r="F73" s="17" t="s">
        <v>6</v>
      </c>
      <c r="G73" s="17">
        <v>3</v>
      </c>
      <c r="H73" s="17" t="s">
        <v>3022</v>
      </c>
      <c r="I73" s="17" t="str">
        <f>IF('SA-FR1'!N76="Y", "Y", IF('SA-FR1'!N76="N", "N", 0))</f>
        <v>N</v>
      </c>
      <c r="J73" s="17" t="str">
        <f>IFERROR(AND(OR(J1:K72,$BK73)=TRUE,IF(SEARCH(J$1,$A73)&gt;0,TRUE,FALSE)),"")</f>
        <v/>
      </c>
      <c r="K73" s="17" t="str">
        <f>IFERROR(AND(OR(K1:K72,$BK73)=TRUE,IF(SEARCH(K$1,$A73)&gt;0,TRUE,FALSE)),"")</f>
        <v/>
      </c>
      <c r="L73" s="17" t="str">
        <f>IFERROR(AND(OR(L1:O72,$BK73)=TRUE,IF(SEARCH(L$1,$A73)&gt;0,TRUE,FALSE)),"")</f>
        <v/>
      </c>
      <c r="M73" s="17" t="str">
        <f>IFERROR(AND(OR(M1:O72,$BK73)=TRUE,IF(SEARCH(M$1,$A73)&gt;0,TRUE,FALSE)),"")</f>
        <v/>
      </c>
      <c r="N73" s="17" t="str">
        <f>IFERROR(AND(OR(N1:O72,$BK73)=TRUE,IF(SEARCH(N$1,$A73)&gt;0,TRUE,FALSE)),"")</f>
        <v/>
      </c>
      <c r="O73" s="17" t="str">
        <f>IFERROR(AND(OR(O1:O72,$BK73)=TRUE,IF(SEARCH(O$1,$A73)&gt;0,TRUE,FALSE)),"")</f>
        <v/>
      </c>
      <c r="P73" s="17" t="str">
        <f>IFERROR(AND(OR(P1:P72,$BK73)=TRUE,IF(SEARCH(P$1,$A73)&gt;0,TRUE,FALSE)),"")</f>
        <v/>
      </c>
      <c r="Q73" s="17" t="str">
        <f>IFERROR(AND(OR(Q1:T72,$BK73)=TRUE,IF(SEARCH(Q$1,$A73)&gt;0,TRUE,FALSE)),"")</f>
        <v/>
      </c>
      <c r="R73" s="17" t="b">
        <f>IFERROR(AND(OR(R1:T72,$BK73)=TRUE,IF(SEARCH(R$1,$A73)&gt;0,TRUE,FALSE)),"")</f>
        <v>0</v>
      </c>
      <c r="S73" s="17" t="str">
        <f>IFERROR(AND(OR(S1:T72,$BK73)=TRUE,IF(SEARCH(S$1,$A73)&gt;0,TRUE,FALSE)),"")</f>
        <v/>
      </c>
      <c r="T73" s="17" t="str">
        <f>IFERROR(AND(OR(T1:T72,$BK73)=TRUE,IF(SEARCH(T$1,$A73)&gt;0,TRUE,FALSE)),"")</f>
        <v/>
      </c>
      <c r="U73" s="17" t="str">
        <f>IFERROR(AND(OR(U1:V72,$BK73)=TRUE,IF(SEARCH(U$1,$A73)&gt;0,TRUE,FALSE)),"")</f>
        <v/>
      </c>
      <c r="V73" s="17" t="str">
        <f>IFERROR(AND(OR(V1:V72,$BK73)=TRUE,IF(SEARCH(V$1,$A73)&gt;0,TRUE,FALSE)),"")</f>
        <v/>
      </c>
      <c r="W73" s="17" t="b">
        <f>IFERROR(AND(OR(W1:W72,$BK73)=TRUE,IF(SEARCH(W$1,$A73)&gt;0,TRUE,FALSE)),"")</f>
        <v>0</v>
      </c>
      <c r="X73" s="17" t="b">
        <f>IFERROR(AND(OR(X1:AA72,$BK73)=TRUE,IF(SEARCH(X$1,$A73)&gt;0,TRUE,FALSE)),"")</f>
        <v>0</v>
      </c>
      <c r="Y73" s="17" t="str">
        <f>IFERROR(AND(OR(Y1:AA72,$BK73)=TRUE,IF(SEARCH(Y$1,$A73)&gt;0,TRUE,FALSE)),"")</f>
        <v/>
      </c>
      <c r="Z73" s="17" t="str">
        <f>IFERROR(AND(OR(Z1:AA72,$BK73)=TRUE,IF(SEARCH(Z$1,$A73)&gt;0,TRUE,FALSE)),"")</f>
        <v/>
      </c>
      <c r="AA73" s="17" t="str">
        <f>IFERROR(AND(OR(AA1:AA72,$BK73)=TRUE,IF(SEARCH(AA$1,$A73)&gt;0,TRUE,FALSE)),"")</f>
        <v/>
      </c>
      <c r="AB73" s="17">
        <f t="shared" si="10"/>
        <v>0</v>
      </c>
      <c r="AC73" s="17" t="str">
        <f>IFERROR(AND(OR(AC1:AE72,$BK73)=TRUE,IF(SEARCH(AC$1,$H73)&gt;0,TRUE,FALSE)),"")</f>
        <v/>
      </c>
      <c r="AD73" s="17" t="str">
        <f>IFERROR(AND(OR(AD1:AE72,$BK73)=TRUE,IF(SEARCH(AD$1,$H73)&gt;0,TRUE,FALSE)),"")</f>
        <v/>
      </c>
      <c r="AE73" s="17" t="str">
        <f>IFERROR(AND(OR(AE1:AE72,$BK73)=TRUE,IF(SEARCH(AE$1,$H73)&gt;0,TRUE,FALSE)),"")</f>
        <v/>
      </c>
      <c r="AF73" s="17" t="str">
        <f>IFERROR(AND(OR(AF1:AK72,$BK73)=TRUE,IF(SEARCH(AF$1,$H73)&gt;0,TRUE,FALSE)),"")</f>
        <v/>
      </c>
      <c r="AG73" s="17" t="str">
        <f>IFERROR(AND(OR(AG1:AK72,$BK73)=TRUE,IF(SEARCH(AG$1,$H73)&gt;0,TRUE,FALSE)),"")</f>
        <v/>
      </c>
      <c r="AH73" s="17" t="str">
        <f>IFERROR(AND(OR(AH1:AK72,$BK73)=TRUE,IF(SEARCH(AH$1,$H73)&gt;0,TRUE,FALSE)),"")</f>
        <v/>
      </c>
      <c r="AI73" s="17" t="str">
        <f>IFERROR(AND(OR(AI1:AK72,$BK73)=TRUE,IF(SEARCH(AI$1,$H73)&gt;0,TRUE,FALSE)),"")</f>
        <v/>
      </c>
      <c r="AJ73" s="17" t="str">
        <f>IFERROR(AND(OR(AJ1:AK72,$BK73)=TRUE,IF(SEARCH(AJ$1,$H73)&gt;0,TRUE,FALSE)),"")</f>
        <v/>
      </c>
      <c r="AK73" s="17" t="str">
        <f>IFERROR(AND(OR(AK1:AK72,$BK73)=TRUE,IF(SEARCH(AK$1,$H73)&gt;0,TRUE,FALSE)),"")</f>
        <v/>
      </c>
      <c r="AL73" s="17" t="str">
        <f>IFERROR(AND(OR(AL1:AM72,$BK73)=TRUE,IF(SEARCH(AL$1,$H73)&gt;0,TRUE,FALSE)),"")</f>
        <v/>
      </c>
      <c r="AM73" s="17" t="str">
        <f>IFERROR(AND(OR(AM1:AM72,$BK73)=TRUE,IF(SEARCH(AM$1,$H73)&gt;0,TRUE,FALSE)),"")</f>
        <v/>
      </c>
      <c r="AN73" s="17" t="str">
        <f>IFERROR(AND(OR(AN1:AS72,$BK73)=TRUE,IF(SEARCH(AN$1,$H73)&gt;0,TRUE,FALSE)),"")</f>
        <v/>
      </c>
      <c r="AO73" s="17" t="str">
        <f>IFERROR(AND(OR(AO1:AS72,$BK73)=TRUE,IF(SEARCH(AO$1,$H73)&gt;0,TRUE,FALSE)),"")</f>
        <v/>
      </c>
      <c r="AP73" s="17" t="str">
        <f>IFERROR(AND(OR(AP1:AS72,$BK73)=TRUE,IF(SEARCH(AP$1,$H73)&gt;0,TRUE,FALSE)),"")</f>
        <v/>
      </c>
      <c r="AQ73" s="17" t="str">
        <f>IFERROR(AND(OR(AQ1:AS72,$BK73)=TRUE,IF(SEARCH(AQ$1,$H73)&gt;0,TRUE,FALSE)),"")</f>
        <v/>
      </c>
      <c r="AR73" s="17" t="str">
        <f>IFERROR(AND(OR(AR1:AS72,$BK73)=TRUE,IF(SEARCH(AR$1,$H73)&gt;0,TRUE,FALSE)),"")</f>
        <v/>
      </c>
      <c r="AS73" s="17" t="str">
        <f>IFERROR(AND(OR(AS1:AS72,$BK73)=TRUE,IF(SEARCH(AS$1,$H73)&gt;0,TRUE,FALSE)),"")</f>
        <v/>
      </c>
      <c r="AT73" s="17" t="str">
        <f>IFERROR(AND(OR(AT1:AW72,$BK73)=TRUE,IF(SEARCH(AT$1,$H73)&gt;0,TRUE,FALSE)),"")</f>
        <v/>
      </c>
      <c r="AU73" s="17" t="str">
        <f>IFERROR(AND(OR(AU1:AW72,$BK73)=TRUE,IF(SEARCH(AU$1,$H73)&gt;0,TRUE,FALSE)),"")</f>
        <v/>
      </c>
      <c r="AV73" s="17" t="str">
        <f>IFERROR(AND(OR(AV1:AW72,$BK73)=TRUE,IF(SEARCH(AV$1,$H73)&gt;0,TRUE,FALSE)),"")</f>
        <v/>
      </c>
      <c r="AW73" s="17" t="str">
        <f>IFERROR(AND(OR(AW1:AW72,$BK73)=TRUE,IF(SEARCH(AW$1,$H73)&gt;0,TRUE,FALSE)),"")</f>
        <v/>
      </c>
      <c r="AX73" s="17" t="str">
        <f>IFERROR(AND(OR(AX1:AY72,$BK73)=TRUE,IF(SEARCH(AX$1,$H73)&gt;0,TRUE,FALSE)),"")</f>
        <v/>
      </c>
      <c r="AY73" s="17" t="str">
        <f>IFERROR(AND(OR(AY1:AY72,$BK73)=TRUE,IF(SEARCH(AY$1,$H73)&gt;0,TRUE,FALSE)),"")</f>
        <v/>
      </c>
      <c r="AZ73" s="17" t="str">
        <f>IFERROR(AND(OR(AZ1:BI72,$BK73)=TRUE,IF(SEARCH(AZ$1,$H73)&gt;0,TRUE,FALSE)),"")</f>
        <v/>
      </c>
      <c r="BA73" s="17" t="str">
        <f>IFERROR(AND(OR(BA1:BI72,$BK73)=TRUE,IF(SEARCH(BA$1,$H73)&gt;0,TRUE,FALSE)),"")</f>
        <v/>
      </c>
      <c r="BB73" s="17" t="str">
        <f>IFERROR(AND(OR(BB1:BI72,$BK73)=TRUE,IF(SEARCH(BB$1,$H73)&gt;0,TRUE,FALSE)),"")</f>
        <v/>
      </c>
      <c r="BC73" s="17" t="str">
        <f>IFERROR(AND(OR(BC1:BI72,$BK73)=TRUE,IF(SEARCH(BC$1,$H73)&gt;0,TRUE,FALSE)),"")</f>
        <v/>
      </c>
      <c r="BD73" s="17" t="str">
        <f>IFERROR(AND(OR(BD1:BI72,$BK73)=TRUE,IF(SEARCH(BD$1,$H73)&gt;0,TRUE,FALSE)),"")</f>
        <v/>
      </c>
      <c r="BE73" s="17" t="str">
        <f>IFERROR(AND(OR(BE1:BI72,$BK73)=TRUE,IF(SEARCH(BE$1,$H73)&gt;0,TRUE,FALSE)),"")</f>
        <v/>
      </c>
      <c r="BF73" s="17" t="str">
        <f>IFERROR(AND(OR(BF1:BI72,$BK73)=TRUE,IF(SEARCH(BF$1,$H73)&gt;0,TRUE,FALSE)),"")</f>
        <v/>
      </c>
      <c r="BG73" s="17" t="str">
        <f>IFERROR(AND(OR(BG1:BI72,$BK73)=TRUE,IF(SEARCH(BG$1,$H73)&gt;0,TRUE,FALSE)),"")</f>
        <v/>
      </c>
      <c r="BH73" s="17" t="str">
        <f>IFERROR(AND(OR(BH1:BI72,$BK73)=TRUE,IF(SEARCH(BH$1,$H73)&gt;0,TRUE,FALSE)),"")</f>
        <v/>
      </c>
      <c r="BI73" s="17" t="str">
        <f>IFERROR(AND(OR(BI1:BI72,$BK73)=TRUE,IF(SEARCH(BI$1,$H73)&gt;0,TRUE,FALSE)),"")</f>
        <v/>
      </c>
      <c r="BJ73" s="17" t="b">
        <f t="shared" si="11"/>
        <v>0</v>
      </c>
      <c r="BK73" s="17" t="b">
        <f t="shared" si="12"/>
        <v>0</v>
      </c>
      <c r="BL73" s="17" t="b">
        <f t="shared" si="13"/>
        <v>0</v>
      </c>
      <c r="BM73" s="17" t="b">
        <f>IF(G73&gt;'Overview (RESPONSES REQUIRED)'!$G$67,FALSE,TRUE)</f>
        <v>0</v>
      </c>
      <c r="BN73" s="17" t="b">
        <f t="shared" si="14"/>
        <v>0</v>
      </c>
      <c r="BO73" s="17" t="str">
        <f>IF(BO71="N", "N", IF(AND(BM73,BN73)=FALSE,"N",IF(BL73=TRUE,"Y",IF(I73=0,"E","N"))))</f>
        <v>N</v>
      </c>
    </row>
    <row r="74" spans="1:67" ht="27" x14ac:dyDescent="0.15">
      <c r="A74" s="17" t="s">
        <v>3039</v>
      </c>
      <c r="B74" s="17">
        <v>3</v>
      </c>
      <c r="C74" s="17" t="b">
        <f>IF(INDEX('Overview (RESPONSES REQUIRED)'!$D$67:$D$78, MATCH("n7", 'Overview (RESPONSES REQUIRED)'!$B$67:$B$78, 0)) = "Y", TRUE, FALSE)</f>
        <v>0</v>
      </c>
      <c r="D74" s="17" t="b">
        <f>IF(INDEX('Overview (RESPONSES REQUIRED)'!$D$67:$D$78, MATCH("n28", 'Overview (RESPONSES REQUIRED)'!$B$67:$B$78, 0)) = "Y", TRUE, FALSE)</f>
        <v>0</v>
      </c>
      <c r="E74" s="17" t="b">
        <f>IF(INDEX('Overview (RESPONSES REQUIRED)'!$D$67:$D$78, MATCH("N78", 'Overview (RESPONSES REQUIRED)'!$B$67:$B$78, 0)) = "Y", TRUE, FALSE)</f>
        <v>0</v>
      </c>
      <c r="F74" s="17" t="s">
        <v>6</v>
      </c>
      <c r="G74" s="17">
        <v>3</v>
      </c>
      <c r="H74" s="17" t="s">
        <v>3023</v>
      </c>
      <c r="I74" s="17" t="str">
        <f>IF('SA-FR1'!N77="Y", "Y", IF('SA-FR1'!N77="N", "N", 0))</f>
        <v>N</v>
      </c>
      <c r="J74" s="17" t="str">
        <f>IFERROR(AND(OR(J1:K73,$BK74)=TRUE,IF(SEARCH(J$1,$A74)&gt;0,TRUE,FALSE)),"")</f>
        <v/>
      </c>
      <c r="K74" s="17" t="str">
        <f>IFERROR(AND(OR(K1:K73,$BK74)=TRUE,IF(SEARCH(K$1,$A74)&gt;0,TRUE,FALSE)),"")</f>
        <v/>
      </c>
      <c r="L74" s="17" t="str">
        <f>IFERROR(AND(OR(L1:O73,$BK74)=TRUE,IF(SEARCH(L$1,$A74)&gt;0,TRUE,FALSE)),"")</f>
        <v/>
      </c>
      <c r="M74" s="17" t="str">
        <f>IFERROR(AND(OR(M1:O73,$BK74)=TRUE,IF(SEARCH(M$1,$A74)&gt;0,TRUE,FALSE)),"")</f>
        <v/>
      </c>
      <c r="N74" s="17" t="str">
        <f>IFERROR(AND(OR(N1:O73,$BK74)=TRUE,IF(SEARCH(N$1,$A74)&gt;0,TRUE,FALSE)),"")</f>
        <v/>
      </c>
      <c r="O74" s="17" t="str">
        <f>IFERROR(AND(OR(O1:O73,$BK74)=TRUE,IF(SEARCH(O$1,$A74)&gt;0,TRUE,FALSE)),"")</f>
        <v/>
      </c>
      <c r="P74" s="17" t="str">
        <f>IFERROR(AND(OR(P1:P73,$BK74)=TRUE,IF(SEARCH(P$1,$A74)&gt;0,TRUE,FALSE)),"")</f>
        <v/>
      </c>
      <c r="Q74" s="17" t="str">
        <f>IFERROR(AND(OR(Q1:T73,$BK74)=TRUE,IF(SEARCH(Q$1,$A74)&gt;0,TRUE,FALSE)),"")</f>
        <v/>
      </c>
      <c r="R74" s="17" t="b">
        <f>IFERROR(AND(OR(R1:T73,$BK74)=TRUE,IF(SEARCH(R$1,$A74)&gt;0,TRUE,FALSE)),"")</f>
        <v>0</v>
      </c>
      <c r="S74" s="17" t="str">
        <f>IFERROR(AND(OR(S1:T73,$BK74)=TRUE,IF(SEARCH(S$1,$A74)&gt;0,TRUE,FALSE)),"")</f>
        <v/>
      </c>
      <c r="T74" s="17" t="str">
        <f>IFERROR(AND(OR(T1:T73,$BK74)=TRUE,IF(SEARCH(T$1,$A74)&gt;0,TRUE,FALSE)),"")</f>
        <v/>
      </c>
      <c r="U74" s="17" t="str">
        <f>IFERROR(AND(OR(U1:V73,$BK74)=TRUE,IF(SEARCH(U$1,$A74)&gt;0,TRUE,FALSE)),"")</f>
        <v/>
      </c>
      <c r="V74" s="17" t="str">
        <f>IFERROR(AND(OR(V1:V73,$BK74)=TRUE,IF(SEARCH(V$1,$A74)&gt;0,TRUE,FALSE)),"")</f>
        <v/>
      </c>
      <c r="W74" s="17" t="b">
        <f>IFERROR(AND(OR(W1:W73,$BK74)=TRUE,IF(SEARCH(W$1,$A74)&gt;0,TRUE,FALSE)),"")</f>
        <v>0</v>
      </c>
      <c r="X74" s="17" t="b">
        <f>IFERROR(AND(OR(X1:AA73,$BK74)=TRUE,IF(SEARCH(X$1,$A74)&gt;0,TRUE,FALSE)),"")</f>
        <v>0</v>
      </c>
      <c r="Y74" s="17" t="str">
        <f>IFERROR(AND(OR(Y1:AA73,$BK74)=TRUE,IF(SEARCH(Y$1,$A74)&gt;0,TRUE,FALSE)),"")</f>
        <v/>
      </c>
      <c r="Z74" s="17" t="str">
        <f>IFERROR(AND(OR(Z1:AA73,$BK74)=TRUE,IF(SEARCH(Z$1,$A74)&gt;0,TRUE,FALSE)),"")</f>
        <v/>
      </c>
      <c r="AA74" s="17" t="str">
        <f>IFERROR(AND(OR(AA1:AA73,$BK74)=TRUE,IF(SEARCH(AA$1,$A74)&gt;0,TRUE,FALSE)),"")</f>
        <v/>
      </c>
      <c r="AB74" s="17">
        <f t="shared" si="10"/>
        <v>0</v>
      </c>
      <c r="AC74" s="17" t="str">
        <f>IFERROR(AND(OR(AC1:AE73,$BK74)=TRUE,IF(SEARCH(AC$1,$H74)&gt;0,TRUE,FALSE)),"")</f>
        <v/>
      </c>
      <c r="AD74" s="17" t="str">
        <f>IFERROR(AND(OR(AD1:AE73,$BK74)=TRUE,IF(SEARCH(AD$1,$H74)&gt;0,TRUE,FALSE)),"")</f>
        <v/>
      </c>
      <c r="AE74" s="17" t="str">
        <f>IFERROR(AND(OR(AE1:AE73,$BK74)=TRUE,IF(SEARCH(AE$1,$H74)&gt;0,TRUE,FALSE)),"")</f>
        <v/>
      </c>
      <c r="AF74" s="17" t="str">
        <f>IFERROR(AND(OR(AF1:AK73,$BK74)=TRUE,IF(SEARCH(AF$1,$H74)&gt;0,TRUE,FALSE)),"")</f>
        <v/>
      </c>
      <c r="AG74" s="17" t="str">
        <f>IFERROR(AND(OR(AG1:AK73,$BK74)=TRUE,IF(SEARCH(AG$1,$H74)&gt;0,TRUE,FALSE)),"")</f>
        <v/>
      </c>
      <c r="AH74" s="17" t="str">
        <f>IFERROR(AND(OR(AH1:AK73,$BK74)=TRUE,IF(SEARCH(AH$1,$H74)&gt;0,TRUE,FALSE)),"")</f>
        <v/>
      </c>
      <c r="AI74" s="17" t="str">
        <f>IFERROR(AND(OR(AI1:AK73,$BK74)=TRUE,IF(SEARCH(AI$1,$H74)&gt;0,TRUE,FALSE)),"")</f>
        <v/>
      </c>
      <c r="AJ74" s="17" t="str">
        <f>IFERROR(AND(OR(AJ1:AK73,$BK74)=TRUE,IF(SEARCH(AJ$1,$H74)&gt;0,TRUE,FALSE)),"")</f>
        <v/>
      </c>
      <c r="AK74" s="17" t="str">
        <f>IFERROR(AND(OR(AK1:AK73,$BK74)=TRUE,IF(SEARCH(AK$1,$H74)&gt;0,TRUE,FALSE)),"")</f>
        <v/>
      </c>
      <c r="AL74" s="17" t="str">
        <f>IFERROR(AND(OR(AL1:AM73,$BK74)=TRUE,IF(SEARCH(AL$1,$H74)&gt;0,TRUE,FALSE)),"")</f>
        <v/>
      </c>
      <c r="AM74" s="17" t="str">
        <f>IFERROR(AND(OR(AM1:AM73,$BK74)=TRUE,IF(SEARCH(AM$1,$H74)&gt;0,TRUE,FALSE)),"")</f>
        <v/>
      </c>
      <c r="AN74" s="17" t="str">
        <f>IFERROR(AND(OR(AN1:AS73,$BK74)=TRUE,IF(SEARCH(AN$1,$H74)&gt;0,TRUE,FALSE)),"")</f>
        <v/>
      </c>
      <c r="AO74" s="17" t="str">
        <f>IFERROR(AND(OR(AO1:AS73,$BK74)=TRUE,IF(SEARCH(AO$1,$H74)&gt;0,TRUE,FALSE)),"")</f>
        <v/>
      </c>
      <c r="AP74" s="17" t="str">
        <f>IFERROR(AND(OR(AP1:AS73,$BK74)=TRUE,IF(SEARCH(AP$1,$H74)&gt;0,TRUE,FALSE)),"")</f>
        <v/>
      </c>
      <c r="AQ74" s="17" t="str">
        <f>IFERROR(AND(OR(AQ1:AS73,$BK74)=TRUE,IF(SEARCH(AQ$1,$H74)&gt;0,TRUE,FALSE)),"")</f>
        <v/>
      </c>
      <c r="AR74" s="17" t="str">
        <f>IFERROR(AND(OR(AR1:AS73,$BK74)=TRUE,IF(SEARCH(AR$1,$H74)&gt;0,TRUE,FALSE)),"")</f>
        <v/>
      </c>
      <c r="AS74" s="17" t="str">
        <f>IFERROR(AND(OR(AS1:AS73,$BK74)=TRUE,IF(SEARCH(AS$1,$H74)&gt;0,TRUE,FALSE)),"")</f>
        <v/>
      </c>
      <c r="AT74" s="17" t="str">
        <f>IFERROR(AND(OR(AT1:AW73,$BK74)=TRUE,IF(SEARCH(AT$1,$H74)&gt;0,TRUE,FALSE)),"")</f>
        <v/>
      </c>
      <c r="AU74" s="17" t="str">
        <f>IFERROR(AND(OR(AU1:AW73,$BK74)=TRUE,IF(SEARCH(AU$1,$H74)&gt;0,TRUE,FALSE)),"")</f>
        <v/>
      </c>
      <c r="AV74" s="17" t="str">
        <f>IFERROR(AND(OR(AV1:AW73,$BK74)=TRUE,IF(SEARCH(AV$1,$H74)&gt;0,TRUE,FALSE)),"")</f>
        <v/>
      </c>
      <c r="AW74" s="17" t="str">
        <f>IFERROR(AND(OR(AW1:AW73,$BK74)=TRUE,IF(SEARCH(AW$1,$H74)&gt;0,TRUE,FALSE)),"")</f>
        <v/>
      </c>
      <c r="AX74" s="17" t="str">
        <f>IFERROR(AND(OR(AX1:AY73,$BK74)=TRUE,IF(SEARCH(AX$1,$H74)&gt;0,TRUE,FALSE)),"")</f>
        <v/>
      </c>
      <c r="AY74" s="17" t="str">
        <f>IFERROR(AND(OR(AY1:AY73,$BK74)=TRUE,IF(SEARCH(AY$1,$H74)&gt;0,TRUE,FALSE)),"")</f>
        <v/>
      </c>
      <c r="AZ74" s="17" t="str">
        <f>IFERROR(AND(OR(AZ1:BI73,$BK74)=TRUE,IF(SEARCH(AZ$1,$H74)&gt;0,TRUE,FALSE)),"")</f>
        <v/>
      </c>
      <c r="BA74" s="17" t="str">
        <f>IFERROR(AND(OR(BA1:BI73,$BK74)=TRUE,IF(SEARCH(BA$1,$H74)&gt;0,TRUE,FALSE)),"")</f>
        <v/>
      </c>
      <c r="BB74" s="17" t="str">
        <f>IFERROR(AND(OR(BB1:BI73,$BK74)=TRUE,IF(SEARCH(BB$1,$H74)&gt;0,TRUE,FALSE)),"")</f>
        <v/>
      </c>
      <c r="BC74" s="17" t="str">
        <f>IFERROR(AND(OR(BC1:BI73,$BK74)=TRUE,IF(SEARCH(BC$1,$H74)&gt;0,TRUE,FALSE)),"")</f>
        <v/>
      </c>
      <c r="BD74" s="17" t="str">
        <f>IFERROR(AND(OR(BD1:BI73,$BK74)=TRUE,IF(SEARCH(BD$1,$H74)&gt;0,TRUE,FALSE)),"")</f>
        <v/>
      </c>
      <c r="BE74" s="17" t="str">
        <f>IFERROR(AND(OR(BE1:BI73,$BK74)=TRUE,IF(SEARCH(BE$1,$H74)&gt;0,TRUE,FALSE)),"")</f>
        <v/>
      </c>
      <c r="BF74" s="17" t="str">
        <f>IFERROR(AND(OR(BF1:BI73,$BK74)=TRUE,IF(SEARCH(BF$1,$H74)&gt;0,TRUE,FALSE)),"")</f>
        <v/>
      </c>
      <c r="BG74" s="17" t="str">
        <f>IFERROR(AND(OR(BG1:BI73,$BK74)=TRUE,IF(SEARCH(BG$1,$H74)&gt;0,TRUE,FALSE)),"")</f>
        <v/>
      </c>
      <c r="BH74" s="17" t="str">
        <f>IFERROR(AND(OR(BH1:BI73,$BK74)=TRUE,IF(SEARCH(BH$1,$H74)&gt;0,TRUE,FALSE)),"")</f>
        <v/>
      </c>
      <c r="BI74" s="17" t="str">
        <f>IFERROR(AND(OR(BI1:BI73,$BK74)=TRUE,IF(SEARCH(BI$1,$H74)&gt;0,TRUE,FALSE)),"")</f>
        <v/>
      </c>
      <c r="BJ74" s="17" t="b">
        <f t="shared" si="11"/>
        <v>0</v>
      </c>
      <c r="BK74" s="17" t="b">
        <f t="shared" si="12"/>
        <v>0</v>
      </c>
      <c r="BL74" s="17" t="b">
        <f t="shared" si="13"/>
        <v>0</v>
      </c>
      <c r="BM74" s="17" t="b">
        <f>IF(G74&gt;'Overview (RESPONSES REQUIRED)'!$G$67,FALSE,TRUE)</f>
        <v>0</v>
      </c>
      <c r="BN74" s="17" t="b">
        <f t="shared" si="14"/>
        <v>0</v>
      </c>
      <c r="BO74" s="17" t="str">
        <f>IF(BO71="N", "N", IF(AND(BM74,BN74)=FALSE,"N",IF(BL74=TRUE,"Y",IF(I74=0,"E","N"))))</f>
        <v>N</v>
      </c>
    </row>
    <row r="75" spans="1:67" ht="15" x14ac:dyDescent="0.15">
      <c r="A75" s="17" t="s">
        <v>3040</v>
      </c>
      <c r="B75" s="17">
        <v>3</v>
      </c>
      <c r="C75" s="17" t="b">
        <f>IF(INDEX('Overview (RESPONSES REQUIRED)'!$D$67:$D$78, MATCH("n5", 'Overview (RESPONSES REQUIRED)'!$B$67:$B$78, 0)) = "Y", TRUE, FALSE)</f>
        <v>0</v>
      </c>
      <c r="D75" s="17" t="b">
        <f>IF(INDEX('Overview (RESPONSES REQUIRED)'!$D$67:$D$78, MATCH("n7", 'Overview (RESPONSES REQUIRED)'!$B$67:$B$78, 0)) = "Y", TRUE, FALSE)</f>
        <v>0</v>
      </c>
      <c r="E75" s="17" t="b">
        <f>IF(INDEX('Overview (RESPONSES REQUIRED)'!$D$67:$D$78, MATCH("N78", 'Overview (RESPONSES REQUIRED)'!$B$67:$B$78, 0)) = "Y", TRUE, FALSE)</f>
        <v>0</v>
      </c>
      <c r="F75" s="17" t="s">
        <v>6</v>
      </c>
      <c r="G75" s="17">
        <v>3</v>
      </c>
      <c r="H75" s="17" t="s">
        <v>3015</v>
      </c>
      <c r="I75" s="17" t="str">
        <f>IF('SA-FR1'!N78="Y", "Y", IF('SA-FR1'!N78="N", "N", 0))</f>
        <v>N</v>
      </c>
      <c r="J75" s="17" t="str">
        <f>IFERROR(AND(OR(J1:K74,$BK75)=TRUE,IF(SEARCH(J$1,$A75)&gt;0,TRUE,FALSE)),"")</f>
        <v/>
      </c>
      <c r="K75" s="17" t="str">
        <f>IFERROR(AND(OR(K1:K74,$BK75)=TRUE,IF(SEARCH(K$1,$A75)&gt;0,TRUE,FALSE)),"")</f>
        <v/>
      </c>
      <c r="L75" s="17" t="str">
        <f>IFERROR(AND(OR(L1:O74,$BK75)=TRUE,IF(SEARCH(L$1,$A75)&gt;0,TRUE,FALSE)),"")</f>
        <v/>
      </c>
      <c r="M75" s="17" t="str">
        <f>IFERROR(AND(OR(M1:O74,$BK75)=TRUE,IF(SEARCH(M$1,$A75)&gt;0,TRUE,FALSE)),"")</f>
        <v/>
      </c>
      <c r="N75" s="17" t="str">
        <f>IFERROR(AND(OR(N1:O74,$BK75)=TRUE,IF(SEARCH(N$1,$A75)&gt;0,TRUE,FALSE)),"")</f>
        <v/>
      </c>
      <c r="O75" s="17" t="str">
        <f>IFERROR(AND(OR(O1:O74,$BK75)=TRUE,IF(SEARCH(O$1,$A75)&gt;0,TRUE,FALSE)),"")</f>
        <v/>
      </c>
      <c r="P75" s="17" t="b">
        <f>IFERROR(AND(OR(P1:P74,$BK75)=TRUE,IF(SEARCH(P$1,$A75)&gt;0,TRUE,FALSE)),"")</f>
        <v>0</v>
      </c>
      <c r="Q75" s="17" t="str">
        <f>IFERROR(AND(OR(Q1:T74,$BK75)=TRUE,IF(SEARCH(Q$1,$A75)&gt;0,TRUE,FALSE)),"")</f>
        <v/>
      </c>
      <c r="R75" s="17" t="b">
        <f>IFERROR(AND(OR(R1:T74,$BK75)=TRUE,IF(SEARCH(R$1,$A75)&gt;0,TRUE,FALSE)),"")</f>
        <v>0</v>
      </c>
      <c r="S75" s="17" t="str">
        <f>IFERROR(AND(OR(S1:T74,$BK75)=TRUE,IF(SEARCH(S$1,$A75)&gt;0,TRUE,FALSE)),"")</f>
        <v/>
      </c>
      <c r="T75" s="17" t="str">
        <f>IFERROR(AND(OR(T1:T74,$BK75)=TRUE,IF(SEARCH(T$1,$A75)&gt;0,TRUE,FALSE)),"")</f>
        <v/>
      </c>
      <c r="U75" s="17" t="str">
        <f>IFERROR(AND(OR(U1:V74,$BK75)=TRUE,IF(SEARCH(U$1,$A75)&gt;0,TRUE,FALSE)),"")</f>
        <v/>
      </c>
      <c r="V75" s="17" t="str">
        <f>IFERROR(AND(OR(V1:V74,$BK75)=TRUE,IF(SEARCH(V$1,$A75)&gt;0,TRUE,FALSE)),"")</f>
        <v/>
      </c>
      <c r="W75" s="17" t="str">
        <f>IFERROR(AND(OR(W1:W74,$BK75)=TRUE,IF(SEARCH(W$1,$A75)&gt;0,TRUE,FALSE)),"")</f>
        <v/>
      </c>
      <c r="X75" s="17" t="b">
        <f>IFERROR(AND(OR(X1:AA74,$BK75)=TRUE,IF(SEARCH(X$1,$A75)&gt;0,TRUE,FALSE)),"")</f>
        <v>0</v>
      </c>
      <c r="Y75" s="17" t="str">
        <f>IFERROR(AND(OR(Y1:AA74,$BK75)=TRUE,IF(SEARCH(Y$1,$A75)&gt;0,TRUE,FALSE)),"")</f>
        <v/>
      </c>
      <c r="Z75" s="17" t="str">
        <f>IFERROR(AND(OR(Z1:AA74,$BK75)=TRUE,IF(SEARCH(Z$1,$A75)&gt;0,TRUE,FALSE)),"")</f>
        <v/>
      </c>
      <c r="AA75" s="17" t="str">
        <f>IFERROR(AND(OR(AA1:AA74,$BK75)=TRUE,IF(SEARCH(AA$1,$A75)&gt;0,TRUE,FALSE)),"")</f>
        <v/>
      </c>
      <c r="AB75" s="17">
        <f t="shared" si="10"/>
        <v>0</v>
      </c>
      <c r="AC75" s="17" t="str">
        <f>IFERROR(AND(OR(AC1:AE74,$BK75)=TRUE,IF(SEARCH(AC$1,$H75)&gt;0,TRUE,FALSE)),"")</f>
        <v/>
      </c>
      <c r="AD75" s="17" t="str">
        <f>IFERROR(AND(OR(AD1:AE74,$BK75)=TRUE,IF(SEARCH(AD$1,$H75)&gt;0,TRUE,FALSE)),"")</f>
        <v/>
      </c>
      <c r="AE75" s="17" t="str">
        <f>IFERROR(AND(OR(AE1:AE74,$BK75)=TRUE,IF(SEARCH(AE$1,$H75)&gt;0,TRUE,FALSE)),"")</f>
        <v/>
      </c>
      <c r="AF75" s="17" t="str">
        <f>IFERROR(AND(OR(AF1:AK74,$BK75)=TRUE,IF(SEARCH(AF$1,$H75)&gt;0,TRUE,FALSE)),"")</f>
        <v/>
      </c>
      <c r="AG75" s="17" t="str">
        <f>IFERROR(AND(OR(AG1:AK74,$BK75)=TRUE,IF(SEARCH(AG$1,$H75)&gt;0,TRUE,FALSE)),"")</f>
        <v/>
      </c>
      <c r="AH75" s="17" t="str">
        <f>IFERROR(AND(OR(AH1:AK74,$BK75)=TRUE,IF(SEARCH(AH$1,$H75)&gt;0,TRUE,FALSE)),"")</f>
        <v/>
      </c>
      <c r="AI75" s="17" t="str">
        <f>IFERROR(AND(OR(AI1:AK74,$BK75)=TRUE,IF(SEARCH(AI$1,$H75)&gt;0,TRUE,FALSE)),"")</f>
        <v/>
      </c>
      <c r="AJ75" s="17" t="str">
        <f>IFERROR(AND(OR(AJ1:AK74,$BK75)=TRUE,IF(SEARCH(AJ$1,$H75)&gt;0,TRUE,FALSE)),"")</f>
        <v/>
      </c>
      <c r="AK75" s="17" t="str">
        <f>IFERROR(AND(OR(AK1:AK74,$BK75)=TRUE,IF(SEARCH(AK$1,$H75)&gt;0,TRUE,FALSE)),"")</f>
        <v/>
      </c>
      <c r="AL75" s="17" t="str">
        <f>IFERROR(AND(OR(AL1:AM74,$BK75)=TRUE,IF(SEARCH(AL$1,$H75)&gt;0,TRUE,FALSE)),"")</f>
        <v/>
      </c>
      <c r="AM75" s="17" t="str">
        <f>IFERROR(AND(OR(AM1:AM74,$BK75)=TRUE,IF(SEARCH(AM$1,$H75)&gt;0,TRUE,FALSE)),"")</f>
        <v/>
      </c>
      <c r="AN75" s="17" t="str">
        <f>IFERROR(AND(OR(AN1:AS74,$BK75)=TRUE,IF(SEARCH(AN$1,$H75)&gt;0,TRUE,FALSE)),"")</f>
        <v/>
      </c>
      <c r="AO75" s="17" t="str">
        <f>IFERROR(AND(OR(AO1:AS74,$BK75)=TRUE,IF(SEARCH(AO$1,$H75)&gt;0,TRUE,FALSE)),"")</f>
        <v/>
      </c>
      <c r="AP75" s="17" t="str">
        <f>IFERROR(AND(OR(AP1:AS74,$BK75)=TRUE,IF(SEARCH(AP$1,$H75)&gt;0,TRUE,FALSE)),"")</f>
        <v/>
      </c>
      <c r="AQ75" s="17" t="str">
        <f>IFERROR(AND(OR(AQ1:AS74,$BK75)=TRUE,IF(SEARCH(AQ$1,$H75)&gt;0,TRUE,FALSE)),"")</f>
        <v/>
      </c>
      <c r="AR75" s="17" t="str">
        <f>IFERROR(AND(OR(AR1:AS74,$BK75)=TRUE,IF(SEARCH(AR$1,$H75)&gt;0,TRUE,FALSE)),"")</f>
        <v/>
      </c>
      <c r="AS75" s="17" t="str">
        <f>IFERROR(AND(OR(AS1:AS74,$BK75)=TRUE,IF(SEARCH(AS$1,$H75)&gt;0,TRUE,FALSE)),"")</f>
        <v/>
      </c>
      <c r="AT75" s="17" t="str">
        <f>IFERROR(AND(OR(AT1:AW74,$BK75)=TRUE,IF(SEARCH(AT$1,$H75)&gt;0,TRUE,FALSE)),"")</f>
        <v/>
      </c>
      <c r="AU75" s="17" t="str">
        <f>IFERROR(AND(OR(AU1:AW74,$BK75)=TRUE,IF(SEARCH(AU$1,$H75)&gt;0,TRUE,FALSE)),"")</f>
        <v/>
      </c>
      <c r="AV75" s="17" t="str">
        <f>IFERROR(AND(OR(AV1:AW74,$BK75)=TRUE,IF(SEARCH(AV$1,$H75)&gt;0,TRUE,FALSE)),"")</f>
        <v/>
      </c>
      <c r="AW75" s="17" t="str">
        <f>IFERROR(AND(OR(AW1:AW74,$BK75)=TRUE,IF(SEARCH(AW$1,$H75)&gt;0,TRUE,FALSE)),"")</f>
        <v/>
      </c>
      <c r="AX75" s="17" t="str">
        <f>IFERROR(AND(OR(AX1:AY74,$BK75)=TRUE,IF(SEARCH(AX$1,$H75)&gt;0,TRUE,FALSE)),"")</f>
        <v/>
      </c>
      <c r="AY75" s="17" t="str">
        <f>IFERROR(AND(OR(AY1:AY74,$BK75)=TRUE,IF(SEARCH(AY$1,$H75)&gt;0,TRUE,FALSE)),"")</f>
        <v/>
      </c>
      <c r="AZ75" s="17" t="str">
        <f>IFERROR(AND(OR(AZ1:BI74,$BK75)=TRUE,IF(SEARCH(AZ$1,$H75)&gt;0,TRUE,FALSE)),"")</f>
        <v/>
      </c>
      <c r="BA75" s="17" t="str">
        <f>IFERROR(AND(OR(BA1:BI74,$BK75)=TRUE,IF(SEARCH(BA$1,$H75)&gt;0,TRUE,FALSE)),"")</f>
        <v/>
      </c>
      <c r="BB75" s="17" t="str">
        <f>IFERROR(AND(OR(BB1:BI74,$BK75)=TRUE,IF(SEARCH(BB$1,$H75)&gt;0,TRUE,FALSE)),"")</f>
        <v/>
      </c>
      <c r="BC75" s="17" t="str">
        <f>IFERROR(AND(OR(BC1:BI74,$BK75)=TRUE,IF(SEARCH(BC$1,$H75)&gt;0,TRUE,FALSE)),"")</f>
        <v/>
      </c>
      <c r="BD75" s="17" t="str">
        <f>IFERROR(AND(OR(BD1:BI74,$BK75)=TRUE,IF(SEARCH(BD$1,$H75)&gt;0,TRUE,FALSE)),"")</f>
        <v/>
      </c>
      <c r="BE75" s="17" t="str">
        <f>IFERROR(AND(OR(BE1:BI74,$BK75)=TRUE,IF(SEARCH(BE$1,$H75)&gt;0,TRUE,FALSE)),"")</f>
        <v/>
      </c>
      <c r="BF75" s="17" t="str">
        <f>IFERROR(AND(OR(BF1:BI74,$BK75)=TRUE,IF(SEARCH(BF$1,$H75)&gt;0,TRUE,FALSE)),"")</f>
        <v/>
      </c>
      <c r="BG75" s="17" t="str">
        <f>IFERROR(AND(OR(BG1:BI74,$BK75)=TRUE,IF(SEARCH(BG$1,$H75)&gt;0,TRUE,FALSE)),"")</f>
        <v/>
      </c>
      <c r="BH75" s="17" t="str">
        <f>IFERROR(AND(OR(BH1:BI74,$BK75)=TRUE,IF(SEARCH(BH$1,$H75)&gt;0,TRUE,FALSE)),"")</f>
        <v/>
      </c>
      <c r="BI75" s="17" t="str">
        <f>IFERROR(AND(OR(BI1:BI74,$BK75)=TRUE,IF(SEARCH(BI$1,$H75)&gt;0,TRUE,FALSE)),"")</f>
        <v/>
      </c>
      <c r="BJ75" s="17" t="b">
        <f t="shared" si="11"/>
        <v>0</v>
      </c>
      <c r="BK75" s="17" t="b">
        <f t="shared" si="12"/>
        <v>0</v>
      </c>
      <c r="BL75" s="17" t="b">
        <f t="shared" si="13"/>
        <v>0</v>
      </c>
      <c r="BM75" s="17" t="b">
        <f>IF(G75&gt;'Overview (RESPONSES REQUIRED)'!$G$67,FALSE,TRUE)</f>
        <v>0</v>
      </c>
      <c r="BN75" s="17" t="b">
        <f t="shared" si="14"/>
        <v>0</v>
      </c>
      <c r="BO75" s="17" t="str">
        <f>IF(AND(BM75,BN75)=FALSE,"N",IF(BL75=TRUE,"Y",IF(I75=0,"E","N")))</f>
        <v>N</v>
      </c>
    </row>
    <row r="76" spans="1:67" ht="15" x14ac:dyDescent="0.15">
      <c r="A76" s="17" t="s">
        <v>3040</v>
      </c>
      <c r="B76" s="17">
        <v>3</v>
      </c>
      <c r="C76" s="17" t="b">
        <f>IF(INDEX('Overview (RESPONSES REQUIRED)'!$D$67:$D$78, MATCH("n5", 'Overview (RESPONSES REQUIRED)'!$B$67:$B$78, 0)) = "Y", TRUE, FALSE)</f>
        <v>0</v>
      </c>
      <c r="D76" s="17" t="b">
        <f>IF(INDEX('Overview (RESPONSES REQUIRED)'!$D$67:$D$78, MATCH("n7", 'Overview (RESPONSES REQUIRED)'!$B$67:$B$78, 0)) = "Y", TRUE, FALSE)</f>
        <v>0</v>
      </c>
      <c r="E76" s="17" t="b">
        <f>IF(INDEX('Overview (RESPONSES REQUIRED)'!$D$67:$D$78, MATCH("N78", 'Overview (RESPONSES REQUIRED)'!$B$67:$B$78, 0)) = "Y", TRUE, FALSE)</f>
        <v>0</v>
      </c>
      <c r="F76" s="17" t="s">
        <v>6</v>
      </c>
      <c r="G76" s="17">
        <v>3</v>
      </c>
      <c r="H76" s="17" t="s">
        <v>3017</v>
      </c>
      <c r="I76" s="17" t="str">
        <f>IF('SA-FR1'!N79="Y", "Y", IF('SA-FR1'!N79="N", "N", 0))</f>
        <v>N</v>
      </c>
      <c r="J76" s="17" t="str">
        <f>IFERROR(AND(OR(J1:K75,$BK76)=TRUE,IF(SEARCH(J$1,$A76)&gt;0,TRUE,FALSE)),"")</f>
        <v/>
      </c>
      <c r="K76" s="17" t="str">
        <f>IFERROR(AND(OR(K1:K75,$BK76)=TRUE,IF(SEARCH(K$1,$A76)&gt;0,TRUE,FALSE)),"")</f>
        <v/>
      </c>
      <c r="L76" s="17" t="str">
        <f>IFERROR(AND(OR(L1:O75,$BK76)=TRUE,IF(SEARCH(L$1,$A76)&gt;0,TRUE,FALSE)),"")</f>
        <v/>
      </c>
      <c r="M76" s="17" t="str">
        <f>IFERROR(AND(OR(M1:O75,$BK76)=TRUE,IF(SEARCH(M$1,$A76)&gt;0,TRUE,FALSE)),"")</f>
        <v/>
      </c>
      <c r="N76" s="17" t="str">
        <f>IFERROR(AND(OR(N1:O75,$BK76)=TRUE,IF(SEARCH(N$1,$A76)&gt;0,TRUE,FALSE)),"")</f>
        <v/>
      </c>
      <c r="O76" s="17" t="str">
        <f>IFERROR(AND(OR(O1:O75,$BK76)=TRUE,IF(SEARCH(O$1,$A76)&gt;0,TRUE,FALSE)),"")</f>
        <v/>
      </c>
      <c r="P76" s="17" t="b">
        <f>IFERROR(AND(OR(P1:P75,$BK76)=TRUE,IF(SEARCH(P$1,$A76)&gt;0,TRUE,FALSE)),"")</f>
        <v>0</v>
      </c>
      <c r="Q76" s="17" t="str">
        <f>IFERROR(AND(OR(Q1:T75,$BK76)=TRUE,IF(SEARCH(Q$1,$A76)&gt;0,TRUE,FALSE)),"")</f>
        <v/>
      </c>
      <c r="R76" s="17" t="b">
        <f>IFERROR(AND(OR(R1:T75,$BK76)=TRUE,IF(SEARCH(R$1,$A76)&gt;0,TRUE,FALSE)),"")</f>
        <v>0</v>
      </c>
      <c r="S76" s="17" t="str">
        <f>IFERROR(AND(OR(S1:T75,$BK76)=TRUE,IF(SEARCH(S$1,$A76)&gt;0,TRUE,FALSE)),"")</f>
        <v/>
      </c>
      <c r="T76" s="17" t="str">
        <f>IFERROR(AND(OR(T1:T75,$BK76)=TRUE,IF(SEARCH(T$1,$A76)&gt;0,TRUE,FALSE)),"")</f>
        <v/>
      </c>
      <c r="U76" s="17" t="str">
        <f>IFERROR(AND(OR(U1:V75,$BK76)=TRUE,IF(SEARCH(U$1,$A76)&gt;0,TRUE,FALSE)),"")</f>
        <v/>
      </c>
      <c r="V76" s="17" t="str">
        <f>IFERROR(AND(OR(V1:V75,$BK76)=TRUE,IF(SEARCH(V$1,$A76)&gt;0,TRUE,FALSE)),"")</f>
        <v/>
      </c>
      <c r="W76" s="17" t="str">
        <f>IFERROR(AND(OR(W1:W75,$BK76)=TRUE,IF(SEARCH(W$1,$A76)&gt;0,TRUE,FALSE)),"")</f>
        <v/>
      </c>
      <c r="X76" s="17" t="b">
        <f>IFERROR(AND(OR(X1:AA75,$BK76)=TRUE,IF(SEARCH(X$1,$A76)&gt;0,TRUE,FALSE)),"")</f>
        <v>0</v>
      </c>
      <c r="Y76" s="17" t="str">
        <f>IFERROR(AND(OR(Y1:AA75,$BK76)=TRUE,IF(SEARCH(Y$1,$A76)&gt;0,TRUE,FALSE)),"")</f>
        <v/>
      </c>
      <c r="Z76" s="17" t="str">
        <f>IFERROR(AND(OR(Z1:AA75,$BK76)=TRUE,IF(SEARCH(Z$1,$A76)&gt;0,TRUE,FALSE)),"")</f>
        <v/>
      </c>
      <c r="AA76" s="17" t="str">
        <f>IFERROR(AND(OR(AA1:AA75,$BK76)=TRUE,IF(SEARCH(AA$1,$A76)&gt;0,TRUE,FALSE)),"")</f>
        <v/>
      </c>
      <c r="AB76" s="17">
        <f t="shared" si="10"/>
        <v>0</v>
      </c>
      <c r="AC76" s="17" t="str">
        <f>IFERROR(AND(OR(AC1:AE75,$BK76)=TRUE,IF(SEARCH(AC$1,$H76)&gt;0,TRUE,FALSE)),"")</f>
        <v/>
      </c>
      <c r="AD76" s="17" t="str">
        <f>IFERROR(AND(OR(AD1:AE75,$BK76)=TRUE,IF(SEARCH(AD$1,$H76)&gt;0,TRUE,FALSE)),"")</f>
        <v/>
      </c>
      <c r="AE76" s="17" t="str">
        <f>IFERROR(AND(OR(AE1:AE75,$BK76)=TRUE,IF(SEARCH(AE$1,$H76)&gt;0,TRUE,FALSE)),"")</f>
        <v/>
      </c>
      <c r="AF76" s="17" t="str">
        <f>IFERROR(AND(OR(AF1:AK75,$BK76)=TRUE,IF(SEARCH(AF$1,$H76)&gt;0,TRUE,FALSE)),"")</f>
        <v/>
      </c>
      <c r="AG76" s="17" t="str">
        <f>IFERROR(AND(OR(AG1:AK75,$BK76)=TRUE,IF(SEARCH(AG$1,$H76)&gt;0,TRUE,FALSE)),"")</f>
        <v/>
      </c>
      <c r="AH76" s="17" t="str">
        <f>IFERROR(AND(OR(AH1:AK75,$BK76)=TRUE,IF(SEARCH(AH$1,$H76)&gt;0,TRUE,FALSE)),"")</f>
        <v/>
      </c>
      <c r="AI76" s="17" t="str">
        <f>IFERROR(AND(OR(AI1:AK75,$BK76)=TRUE,IF(SEARCH(AI$1,$H76)&gt;0,TRUE,FALSE)),"")</f>
        <v/>
      </c>
      <c r="AJ76" s="17" t="str">
        <f>IFERROR(AND(OR(AJ1:AK75,$BK76)=TRUE,IF(SEARCH(AJ$1,$H76)&gt;0,TRUE,FALSE)),"")</f>
        <v/>
      </c>
      <c r="AK76" s="17" t="str">
        <f>IFERROR(AND(OR(AK1:AK75,$BK76)=TRUE,IF(SEARCH(AK$1,$H76)&gt;0,TRUE,FALSE)),"")</f>
        <v/>
      </c>
      <c r="AL76" s="17" t="str">
        <f>IFERROR(AND(OR(AL1:AM75,$BK76)=TRUE,IF(SEARCH(AL$1,$H76)&gt;0,TRUE,FALSE)),"")</f>
        <v/>
      </c>
      <c r="AM76" s="17" t="str">
        <f>IFERROR(AND(OR(AM1:AM75,$BK76)=TRUE,IF(SEARCH(AM$1,$H76)&gt;0,TRUE,FALSE)),"")</f>
        <v/>
      </c>
      <c r="AN76" s="17" t="str">
        <f>IFERROR(AND(OR(AN1:AS75,$BK76)=TRUE,IF(SEARCH(AN$1,$H76)&gt;0,TRUE,FALSE)),"")</f>
        <v/>
      </c>
      <c r="AO76" s="17" t="str">
        <f>IFERROR(AND(OR(AO1:AS75,$BK76)=TRUE,IF(SEARCH(AO$1,$H76)&gt;0,TRUE,FALSE)),"")</f>
        <v/>
      </c>
      <c r="AP76" s="17" t="str">
        <f>IFERROR(AND(OR(AP1:AS75,$BK76)=TRUE,IF(SEARCH(AP$1,$H76)&gt;0,TRUE,FALSE)),"")</f>
        <v/>
      </c>
      <c r="AQ76" s="17" t="str">
        <f>IFERROR(AND(OR(AQ1:AS75,$BK76)=TRUE,IF(SEARCH(AQ$1,$H76)&gt;0,TRUE,FALSE)),"")</f>
        <v/>
      </c>
      <c r="AR76" s="17" t="str">
        <f>IFERROR(AND(OR(AR1:AS75,$BK76)=TRUE,IF(SEARCH(AR$1,$H76)&gt;0,TRUE,FALSE)),"")</f>
        <v/>
      </c>
      <c r="AS76" s="17" t="str">
        <f>IFERROR(AND(OR(AS1:AS75,$BK76)=TRUE,IF(SEARCH(AS$1,$H76)&gt;0,TRUE,FALSE)),"")</f>
        <v/>
      </c>
      <c r="AT76" s="17" t="str">
        <f>IFERROR(AND(OR(AT1:AW75,$BK76)=TRUE,IF(SEARCH(AT$1,$H76)&gt;0,TRUE,FALSE)),"")</f>
        <v/>
      </c>
      <c r="AU76" s="17" t="str">
        <f>IFERROR(AND(OR(AU1:AW75,$BK76)=TRUE,IF(SEARCH(AU$1,$H76)&gt;0,TRUE,FALSE)),"")</f>
        <v/>
      </c>
      <c r="AV76" s="17" t="str">
        <f>IFERROR(AND(OR(AV1:AW75,$BK76)=TRUE,IF(SEARCH(AV$1,$H76)&gt;0,TRUE,FALSE)),"")</f>
        <v/>
      </c>
      <c r="AW76" s="17" t="str">
        <f>IFERROR(AND(OR(AW1:AW75,$BK76)=TRUE,IF(SEARCH(AW$1,$H76)&gt;0,TRUE,FALSE)),"")</f>
        <v/>
      </c>
      <c r="AX76" s="17" t="str">
        <f>IFERROR(AND(OR(AX1:AY75,$BK76)=TRUE,IF(SEARCH(AX$1,$H76)&gt;0,TRUE,FALSE)),"")</f>
        <v/>
      </c>
      <c r="AY76" s="17" t="str">
        <f>IFERROR(AND(OR(AY1:AY75,$BK76)=TRUE,IF(SEARCH(AY$1,$H76)&gt;0,TRUE,FALSE)),"")</f>
        <v/>
      </c>
      <c r="AZ76" s="17" t="str">
        <f>IFERROR(AND(OR(AZ1:BI75,$BK76)=TRUE,IF(SEARCH(AZ$1,$H76)&gt;0,TRUE,FALSE)),"")</f>
        <v/>
      </c>
      <c r="BA76" s="17" t="str">
        <f>IFERROR(AND(OR(BA1:BI75,$BK76)=TRUE,IF(SEARCH(BA$1,$H76)&gt;0,TRUE,FALSE)),"")</f>
        <v/>
      </c>
      <c r="BB76" s="17" t="str">
        <f>IFERROR(AND(OR(BB1:BI75,$BK76)=TRUE,IF(SEARCH(BB$1,$H76)&gt;0,TRUE,FALSE)),"")</f>
        <v/>
      </c>
      <c r="BC76" s="17" t="str">
        <f>IFERROR(AND(OR(BC1:BI75,$BK76)=TRUE,IF(SEARCH(BC$1,$H76)&gt;0,TRUE,FALSE)),"")</f>
        <v/>
      </c>
      <c r="BD76" s="17" t="str">
        <f>IFERROR(AND(OR(BD1:BI75,$BK76)=TRUE,IF(SEARCH(BD$1,$H76)&gt;0,TRUE,FALSE)),"")</f>
        <v/>
      </c>
      <c r="BE76" s="17" t="str">
        <f>IFERROR(AND(OR(BE1:BI75,$BK76)=TRUE,IF(SEARCH(BE$1,$H76)&gt;0,TRUE,FALSE)),"")</f>
        <v/>
      </c>
      <c r="BF76" s="17" t="str">
        <f>IFERROR(AND(OR(BF1:BI75,$BK76)=TRUE,IF(SEARCH(BF$1,$H76)&gt;0,TRUE,FALSE)),"")</f>
        <v/>
      </c>
      <c r="BG76" s="17" t="str">
        <f>IFERROR(AND(OR(BG1:BI75,$BK76)=TRUE,IF(SEARCH(BG$1,$H76)&gt;0,TRUE,FALSE)),"")</f>
        <v/>
      </c>
      <c r="BH76" s="17" t="str">
        <f>IFERROR(AND(OR(BH1:BI75,$BK76)=TRUE,IF(SEARCH(BH$1,$H76)&gt;0,TRUE,FALSE)),"")</f>
        <v/>
      </c>
      <c r="BI76" s="17" t="str">
        <f>IFERROR(AND(OR(BI1:BI75,$BK76)=TRUE,IF(SEARCH(BI$1,$H76)&gt;0,TRUE,FALSE)),"")</f>
        <v/>
      </c>
      <c r="BJ76" s="17" t="b">
        <f t="shared" si="11"/>
        <v>0</v>
      </c>
      <c r="BK76" s="17" t="b">
        <f t="shared" si="12"/>
        <v>0</v>
      </c>
      <c r="BL76" s="17" t="b">
        <f t="shared" si="13"/>
        <v>0</v>
      </c>
      <c r="BM76" s="17" t="b">
        <f>IF(G76&gt;'Overview (RESPONSES REQUIRED)'!$G$67,FALSE,TRUE)</f>
        <v>0</v>
      </c>
      <c r="BN76" s="17" t="b">
        <f t="shared" si="14"/>
        <v>0</v>
      </c>
      <c r="BO76" s="17" t="str">
        <f>IF(BO75="N", "N", IF(AND(BM76,BN76)=FALSE,"N",IF(BL76=TRUE,"Y",IF(I76=0,"E","N"))))</f>
        <v>N</v>
      </c>
    </row>
    <row r="77" spans="1:67" ht="15" x14ac:dyDescent="0.15">
      <c r="A77" s="17" t="s">
        <v>3040</v>
      </c>
      <c r="B77" s="17">
        <v>3</v>
      </c>
      <c r="C77" s="17" t="b">
        <f>IF(INDEX('Overview (RESPONSES REQUIRED)'!$D$67:$D$78, MATCH("n5", 'Overview (RESPONSES REQUIRED)'!$B$67:$B$78, 0)) = "Y", TRUE, FALSE)</f>
        <v>0</v>
      </c>
      <c r="D77" s="17" t="b">
        <f>IF(INDEX('Overview (RESPONSES REQUIRED)'!$D$67:$D$78, MATCH("n7", 'Overview (RESPONSES REQUIRED)'!$B$67:$B$78, 0)) = "Y", TRUE, FALSE)</f>
        <v>0</v>
      </c>
      <c r="E77" s="17" t="b">
        <f>IF(INDEX('Overview (RESPONSES REQUIRED)'!$D$67:$D$78, MATCH("N78", 'Overview (RESPONSES REQUIRED)'!$B$67:$B$78, 0)) = "Y", TRUE, FALSE)</f>
        <v>0</v>
      </c>
      <c r="F77" s="17" t="s">
        <v>6</v>
      </c>
      <c r="G77" s="17">
        <v>3</v>
      </c>
      <c r="H77" s="17" t="s">
        <v>3025</v>
      </c>
      <c r="I77" s="17" t="str">
        <f>IF('SA-FR1'!N80="Y", "Y", IF('SA-FR1'!N80="N", "N", 0))</f>
        <v>N</v>
      </c>
      <c r="J77" s="17" t="str">
        <f>IFERROR(AND(OR(J1:K76,$BK77)=TRUE,IF(SEARCH(J$1,$A77)&gt;0,TRUE,FALSE)),"")</f>
        <v/>
      </c>
      <c r="K77" s="17" t="str">
        <f>IFERROR(AND(OR(K1:K76,$BK77)=TRUE,IF(SEARCH(K$1,$A77)&gt;0,TRUE,FALSE)),"")</f>
        <v/>
      </c>
      <c r="L77" s="17" t="str">
        <f>IFERROR(AND(OR(L1:O76,$BK77)=TRUE,IF(SEARCH(L$1,$A77)&gt;0,TRUE,FALSE)),"")</f>
        <v/>
      </c>
      <c r="M77" s="17" t="str">
        <f>IFERROR(AND(OR(M1:O76,$BK77)=TRUE,IF(SEARCH(M$1,$A77)&gt;0,TRUE,FALSE)),"")</f>
        <v/>
      </c>
      <c r="N77" s="17" t="str">
        <f>IFERROR(AND(OR(N1:O76,$BK77)=TRUE,IF(SEARCH(N$1,$A77)&gt;0,TRUE,FALSE)),"")</f>
        <v/>
      </c>
      <c r="O77" s="17" t="str">
        <f>IFERROR(AND(OR(O1:O76,$BK77)=TRUE,IF(SEARCH(O$1,$A77)&gt;0,TRUE,FALSE)),"")</f>
        <v/>
      </c>
      <c r="P77" s="17" t="b">
        <f>IFERROR(AND(OR(P1:P76,$BK77)=TRUE,IF(SEARCH(P$1,$A77)&gt;0,TRUE,FALSE)),"")</f>
        <v>0</v>
      </c>
      <c r="Q77" s="17" t="str">
        <f>IFERROR(AND(OR(Q1:T76,$BK77)=TRUE,IF(SEARCH(Q$1,$A77)&gt;0,TRUE,FALSE)),"")</f>
        <v/>
      </c>
      <c r="R77" s="17" t="b">
        <f>IFERROR(AND(OR(R1:T76,$BK77)=TRUE,IF(SEARCH(R$1,$A77)&gt;0,TRUE,FALSE)),"")</f>
        <v>0</v>
      </c>
      <c r="S77" s="17" t="str">
        <f>IFERROR(AND(OR(S1:T76,$BK77)=TRUE,IF(SEARCH(S$1,$A77)&gt;0,TRUE,FALSE)),"")</f>
        <v/>
      </c>
      <c r="T77" s="17" t="str">
        <f>IFERROR(AND(OR(T1:T76,$BK77)=TRUE,IF(SEARCH(T$1,$A77)&gt;0,TRUE,FALSE)),"")</f>
        <v/>
      </c>
      <c r="U77" s="17" t="str">
        <f>IFERROR(AND(OR(U1:V76,$BK77)=TRUE,IF(SEARCH(U$1,$A77)&gt;0,TRUE,FALSE)),"")</f>
        <v/>
      </c>
      <c r="V77" s="17" t="str">
        <f>IFERROR(AND(OR(V1:V76,$BK77)=TRUE,IF(SEARCH(V$1,$A77)&gt;0,TRUE,FALSE)),"")</f>
        <v/>
      </c>
      <c r="W77" s="17" t="str">
        <f>IFERROR(AND(OR(W1:W76,$BK77)=TRUE,IF(SEARCH(W$1,$A77)&gt;0,TRUE,FALSE)),"")</f>
        <v/>
      </c>
      <c r="X77" s="17" t="b">
        <f>IFERROR(AND(OR(X1:AA76,$BK77)=TRUE,IF(SEARCH(X$1,$A77)&gt;0,TRUE,FALSE)),"")</f>
        <v>0</v>
      </c>
      <c r="Y77" s="17" t="str">
        <f>IFERROR(AND(OR(Y1:AA76,$BK77)=TRUE,IF(SEARCH(Y$1,$A77)&gt;0,TRUE,FALSE)),"")</f>
        <v/>
      </c>
      <c r="Z77" s="17" t="str">
        <f>IFERROR(AND(OR(Z1:AA76,$BK77)=TRUE,IF(SEARCH(Z$1,$A77)&gt;0,TRUE,FALSE)),"")</f>
        <v/>
      </c>
      <c r="AA77" s="17" t="str">
        <f>IFERROR(AND(OR(AA1:AA76,$BK77)=TRUE,IF(SEARCH(AA$1,$A77)&gt;0,TRUE,FALSE)),"")</f>
        <v/>
      </c>
      <c r="AB77" s="17">
        <f t="shared" si="10"/>
        <v>0</v>
      </c>
      <c r="AC77" s="17" t="str">
        <f>IFERROR(AND(OR(AC1:AE76,$BK77)=TRUE,IF(SEARCH(AC$1,$H77)&gt;0,TRUE,FALSE)),"")</f>
        <v/>
      </c>
      <c r="AD77" s="17" t="str">
        <f>IFERROR(AND(OR(AD1:AE76,$BK77)=TRUE,IF(SEARCH(AD$1,$H77)&gt;0,TRUE,FALSE)),"")</f>
        <v/>
      </c>
      <c r="AE77" s="17" t="str">
        <f>IFERROR(AND(OR(AE1:AE76,$BK77)=TRUE,IF(SEARCH(AE$1,$H77)&gt;0,TRUE,FALSE)),"")</f>
        <v/>
      </c>
      <c r="AF77" s="17" t="str">
        <f>IFERROR(AND(OR(AF1:AK76,$BK77)=TRUE,IF(SEARCH(AF$1,$H77)&gt;0,TRUE,FALSE)),"")</f>
        <v/>
      </c>
      <c r="AG77" s="17" t="str">
        <f>IFERROR(AND(OR(AG1:AK76,$BK77)=TRUE,IF(SEARCH(AG$1,$H77)&gt;0,TRUE,FALSE)),"")</f>
        <v/>
      </c>
      <c r="AH77" s="17" t="str">
        <f>IFERROR(AND(OR(AH1:AK76,$BK77)=TRUE,IF(SEARCH(AH$1,$H77)&gt;0,TRUE,FALSE)),"")</f>
        <v/>
      </c>
      <c r="AI77" s="17" t="str">
        <f>IFERROR(AND(OR(AI1:AK76,$BK77)=TRUE,IF(SEARCH(AI$1,$H77)&gt;0,TRUE,FALSE)),"")</f>
        <v/>
      </c>
      <c r="AJ77" s="17" t="str">
        <f>IFERROR(AND(OR(AJ1:AK76,$BK77)=TRUE,IF(SEARCH(AJ$1,$H77)&gt;0,TRUE,FALSE)),"")</f>
        <v/>
      </c>
      <c r="AK77" s="17" t="str">
        <f>IFERROR(AND(OR(AK1:AK76,$BK77)=TRUE,IF(SEARCH(AK$1,$H77)&gt;0,TRUE,FALSE)),"")</f>
        <v/>
      </c>
      <c r="AL77" s="17" t="str">
        <f>IFERROR(AND(OR(AL1:AM76,$BK77)=TRUE,IF(SEARCH(AL$1,$H77)&gt;0,TRUE,FALSE)),"")</f>
        <v/>
      </c>
      <c r="AM77" s="17" t="str">
        <f>IFERROR(AND(OR(AM1:AM76,$BK77)=TRUE,IF(SEARCH(AM$1,$H77)&gt;0,TRUE,FALSE)),"")</f>
        <v/>
      </c>
      <c r="AN77" s="17" t="str">
        <f>IFERROR(AND(OR(AN1:AS76,$BK77)=TRUE,IF(SEARCH(AN$1,$H77)&gt;0,TRUE,FALSE)),"")</f>
        <v/>
      </c>
      <c r="AO77" s="17" t="str">
        <f>IFERROR(AND(OR(AO1:AS76,$BK77)=TRUE,IF(SEARCH(AO$1,$H77)&gt;0,TRUE,FALSE)),"")</f>
        <v/>
      </c>
      <c r="AP77" s="17" t="str">
        <f>IFERROR(AND(OR(AP1:AS76,$BK77)=TRUE,IF(SEARCH(AP$1,$H77)&gt;0,TRUE,FALSE)),"")</f>
        <v/>
      </c>
      <c r="AQ77" s="17" t="str">
        <f>IFERROR(AND(OR(AQ1:AS76,$BK77)=TRUE,IF(SEARCH(AQ$1,$H77)&gt;0,TRUE,FALSE)),"")</f>
        <v/>
      </c>
      <c r="AR77" s="17" t="str">
        <f>IFERROR(AND(OR(AR1:AS76,$BK77)=TRUE,IF(SEARCH(AR$1,$H77)&gt;0,TRUE,FALSE)),"")</f>
        <v/>
      </c>
      <c r="AS77" s="17" t="str">
        <f>IFERROR(AND(OR(AS1:AS76,$BK77)=TRUE,IF(SEARCH(AS$1,$H77)&gt;0,TRUE,FALSE)),"")</f>
        <v/>
      </c>
      <c r="AT77" s="17" t="str">
        <f>IFERROR(AND(OR(AT1:AW76,$BK77)=TRUE,IF(SEARCH(AT$1,$H77)&gt;0,TRUE,FALSE)),"")</f>
        <v/>
      </c>
      <c r="AU77" s="17" t="str">
        <f>IFERROR(AND(OR(AU1:AW76,$BK77)=TRUE,IF(SEARCH(AU$1,$H77)&gt;0,TRUE,FALSE)),"")</f>
        <v/>
      </c>
      <c r="AV77" s="17" t="str">
        <f>IFERROR(AND(OR(AV1:AW76,$BK77)=TRUE,IF(SEARCH(AV$1,$H77)&gt;0,TRUE,FALSE)),"")</f>
        <v/>
      </c>
      <c r="AW77" s="17" t="str">
        <f>IFERROR(AND(OR(AW1:AW76,$BK77)=TRUE,IF(SEARCH(AW$1,$H77)&gt;0,TRUE,FALSE)),"")</f>
        <v/>
      </c>
      <c r="AX77" s="17" t="str">
        <f>IFERROR(AND(OR(AX1:AY76,$BK77)=TRUE,IF(SEARCH(AX$1,$H77)&gt;0,TRUE,FALSE)),"")</f>
        <v/>
      </c>
      <c r="AY77" s="17" t="str">
        <f>IFERROR(AND(OR(AY1:AY76,$BK77)=TRUE,IF(SEARCH(AY$1,$H77)&gt;0,TRUE,FALSE)),"")</f>
        <v/>
      </c>
      <c r="AZ77" s="17" t="str">
        <f>IFERROR(AND(OR(AZ1:BI76,$BK77)=TRUE,IF(SEARCH(AZ$1,$H77)&gt;0,TRUE,FALSE)),"")</f>
        <v/>
      </c>
      <c r="BA77" s="17" t="str">
        <f>IFERROR(AND(OR(BA1:BI76,$BK77)=TRUE,IF(SEARCH(BA$1,$H77)&gt;0,TRUE,FALSE)),"")</f>
        <v/>
      </c>
      <c r="BB77" s="17" t="str">
        <f>IFERROR(AND(OR(BB1:BI76,$BK77)=TRUE,IF(SEARCH(BB$1,$H77)&gt;0,TRUE,FALSE)),"")</f>
        <v/>
      </c>
      <c r="BC77" s="17" t="str">
        <f>IFERROR(AND(OR(BC1:BI76,$BK77)=TRUE,IF(SEARCH(BC$1,$H77)&gt;0,TRUE,FALSE)),"")</f>
        <v/>
      </c>
      <c r="BD77" s="17" t="str">
        <f>IFERROR(AND(OR(BD1:BI76,$BK77)=TRUE,IF(SEARCH(BD$1,$H77)&gt;0,TRUE,FALSE)),"")</f>
        <v/>
      </c>
      <c r="BE77" s="17" t="str">
        <f>IFERROR(AND(OR(BE1:BI76,$BK77)=TRUE,IF(SEARCH(BE$1,$H77)&gt;0,TRUE,FALSE)),"")</f>
        <v/>
      </c>
      <c r="BF77" s="17" t="str">
        <f>IFERROR(AND(OR(BF1:BI76,$BK77)=TRUE,IF(SEARCH(BF$1,$H77)&gt;0,TRUE,FALSE)),"")</f>
        <v/>
      </c>
      <c r="BG77" s="17" t="str">
        <f>IFERROR(AND(OR(BG1:BI76,$BK77)=TRUE,IF(SEARCH(BG$1,$H77)&gt;0,TRUE,FALSE)),"")</f>
        <v/>
      </c>
      <c r="BH77" s="17" t="str">
        <f>IFERROR(AND(OR(BH1:BI76,$BK77)=TRUE,IF(SEARCH(BH$1,$H77)&gt;0,TRUE,FALSE)),"")</f>
        <v/>
      </c>
      <c r="BI77" s="17" t="str">
        <f>IFERROR(AND(OR(BI1:BI76,$BK77)=TRUE,IF(SEARCH(BI$1,$H77)&gt;0,TRUE,FALSE)),"")</f>
        <v/>
      </c>
      <c r="BJ77" s="17" t="b">
        <f t="shared" si="11"/>
        <v>0</v>
      </c>
      <c r="BK77" s="17" t="b">
        <f t="shared" si="12"/>
        <v>0</v>
      </c>
      <c r="BL77" s="17" t="b">
        <f t="shared" si="13"/>
        <v>0</v>
      </c>
      <c r="BM77" s="17" t="b">
        <f>IF(G77&gt;'Overview (RESPONSES REQUIRED)'!$G$67,FALSE,TRUE)</f>
        <v>0</v>
      </c>
      <c r="BN77" s="17" t="b">
        <f t="shared" si="14"/>
        <v>0</v>
      </c>
      <c r="BO77" s="17" t="str">
        <f>IF(BO75="N", "N", IF(AND(BM77,BN77)=FALSE,"N",IF(BL77=TRUE,"Y",IF(I77=0,"E","N"))))</f>
        <v>N</v>
      </c>
    </row>
    <row r="78" spans="1:67" ht="15" x14ac:dyDescent="0.15">
      <c r="A78" s="17" t="s">
        <v>3040</v>
      </c>
      <c r="B78" s="17">
        <v>3</v>
      </c>
      <c r="C78" s="17" t="b">
        <f>IF(INDEX('Overview (RESPONSES REQUIRED)'!$D$67:$D$78, MATCH("n5", 'Overview (RESPONSES REQUIRED)'!$B$67:$B$78, 0)) = "Y", TRUE, FALSE)</f>
        <v>0</v>
      </c>
      <c r="D78" s="17" t="b">
        <f>IF(INDEX('Overview (RESPONSES REQUIRED)'!$D$67:$D$78, MATCH("n7", 'Overview (RESPONSES REQUIRED)'!$B$67:$B$78, 0)) = "Y", TRUE, FALSE)</f>
        <v>0</v>
      </c>
      <c r="E78" s="17" t="b">
        <f>IF(INDEX('Overview (RESPONSES REQUIRED)'!$D$67:$D$78, MATCH("N78", 'Overview (RESPONSES REQUIRED)'!$B$67:$B$78, 0)) = "Y", TRUE, FALSE)</f>
        <v>0</v>
      </c>
      <c r="F78" s="17" t="s">
        <v>6</v>
      </c>
      <c r="G78" s="17">
        <v>3</v>
      </c>
      <c r="H78" s="17" t="s">
        <v>3026</v>
      </c>
      <c r="I78" s="17" t="str">
        <f>IF('SA-FR1'!N81="Y", "Y", IF('SA-FR1'!N81="N", "N", 0))</f>
        <v>N</v>
      </c>
      <c r="J78" s="17" t="str">
        <f>IFERROR(AND(OR(J1:K77,$BK78)=TRUE,IF(SEARCH(J$1,$A78)&gt;0,TRUE,FALSE)),"")</f>
        <v/>
      </c>
      <c r="K78" s="17" t="str">
        <f>IFERROR(AND(OR(K1:K77,$BK78)=TRUE,IF(SEARCH(K$1,$A78)&gt;0,TRUE,FALSE)),"")</f>
        <v/>
      </c>
      <c r="L78" s="17" t="str">
        <f>IFERROR(AND(OR(L1:O77,$BK78)=TRUE,IF(SEARCH(L$1,$A78)&gt;0,TRUE,FALSE)),"")</f>
        <v/>
      </c>
      <c r="M78" s="17" t="str">
        <f>IFERROR(AND(OR(M1:O77,$BK78)=TRUE,IF(SEARCH(M$1,$A78)&gt;0,TRUE,FALSE)),"")</f>
        <v/>
      </c>
      <c r="N78" s="17" t="str">
        <f>IFERROR(AND(OR(N1:O77,$BK78)=TRUE,IF(SEARCH(N$1,$A78)&gt;0,TRUE,FALSE)),"")</f>
        <v/>
      </c>
      <c r="O78" s="17" t="str">
        <f>IFERROR(AND(OR(O1:O77,$BK78)=TRUE,IF(SEARCH(O$1,$A78)&gt;0,TRUE,FALSE)),"")</f>
        <v/>
      </c>
      <c r="P78" s="17" t="b">
        <f>IFERROR(AND(OR(P1:P77,$BK78)=TRUE,IF(SEARCH(P$1,$A78)&gt;0,TRUE,FALSE)),"")</f>
        <v>0</v>
      </c>
      <c r="Q78" s="17" t="str">
        <f>IFERROR(AND(OR(Q1:T77,$BK78)=TRUE,IF(SEARCH(Q$1,$A78)&gt;0,TRUE,FALSE)),"")</f>
        <v/>
      </c>
      <c r="R78" s="17" t="b">
        <f>IFERROR(AND(OR(R1:T77,$BK78)=TRUE,IF(SEARCH(R$1,$A78)&gt;0,TRUE,FALSE)),"")</f>
        <v>0</v>
      </c>
      <c r="S78" s="17" t="str">
        <f>IFERROR(AND(OR(S1:T77,$BK78)=TRUE,IF(SEARCH(S$1,$A78)&gt;0,TRUE,FALSE)),"")</f>
        <v/>
      </c>
      <c r="T78" s="17" t="str">
        <f>IFERROR(AND(OR(T1:T77,$BK78)=TRUE,IF(SEARCH(T$1,$A78)&gt;0,TRUE,FALSE)),"")</f>
        <v/>
      </c>
      <c r="U78" s="17" t="str">
        <f>IFERROR(AND(OR(U1:V77,$BK78)=TRUE,IF(SEARCH(U$1,$A78)&gt;0,TRUE,FALSE)),"")</f>
        <v/>
      </c>
      <c r="V78" s="17" t="str">
        <f>IFERROR(AND(OR(V1:V77,$BK78)=TRUE,IF(SEARCH(V$1,$A78)&gt;0,TRUE,FALSE)),"")</f>
        <v/>
      </c>
      <c r="W78" s="17" t="str">
        <f>IFERROR(AND(OR(W1:W77,$BK78)=TRUE,IF(SEARCH(W$1,$A78)&gt;0,TRUE,FALSE)),"")</f>
        <v/>
      </c>
      <c r="X78" s="17" t="b">
        <f>IFERROR(AND(OR(X1:AA77,$BK78)=TRUE,IF(SEARCH(X$1,$A78)&gt;0,TRUE,FALSE)),"")</f>
        <v>0</v>
      </c>
      <c r="Y78" s="17" t="str">
        <f>IFERROR(AND(OR(Y1:AA77,$BK78)=TRUE,IF(SEARCH(Y$1,$A78)&gt;0,TRUE,FALSE)),"")</f>
        <v/>
      </c>
      <c r="Z78" s="17" t="str">
        <f>IFERROR(AND(OR(Z1:AA77,$BK78)=TRUE,IF(SEARCH(Z$1,$A78)&gt;0,TRUE,FALSE)),"")</f>
        <v/>
      </c>
      <c r="AA78" s="17" t="str">
        <f>IFERROR(AND(OR(AA1:AA77,$BK78)=TRUE,IF(SEARCH(AA$1,$A78)&gt;0,TRUE,FALSE)),"")</f>
        <v/>
      </c>
      <c r="AB78" s="17">
        <f t="shared" si="10"/>
        <v>0</v>
      </c>
      <c r="AC78" s="17" t="str">
        <f>IFERROR(AND(OR(AC1:AE77,$BK78)=TRUE,IF(SEARCH(AC$1,$H78)&gt;0,TRUE,FALSE)),"")</f>
        <v/>
      </c>
      <c r="AD78" s="17" t="str">
        <f>IFERROR(AND(OR(AD1:AE77,$BK78)=TRUE,IF(SEARCH(AD$1,$H78)&gt;0,TRUE,FALSE)),"")</f>
        <v/>
      </c>
      <c r="AE78" s="17" t="str">
        <f>IFERROR(AND(OR(AE1:AE77,$BK78)=TRUE,IF(SEARCH(AE$1,$H78)&gt;0,TRUE,FALSE)),"")</f>
        <v/>
      </c>
      <c r="AF78" s="17" t="str">
        <f>IFERROR(AND(OR(AF1:AK77,$BK78)=TRUE,IF(SEARCH(AF$1,$H78)&gt;0,TRUE,FALSE)),"")</f>
        <v/>
      </c>
      <c r="AG78" s="17" t="str">
        <f>IFERROR(AND(OR(AG1:AK77,$BK78)=TRUE,IF(SEARCH(AG$1,$H78)&gt;0,TRUE,FALSE)),"")</f>
        <v/>
      </c>
      <c r="AH78" s="17" t="str">
        <f>IFERROR(AND(OR(AH1:AK77,$BK78)=TRUE,IF(SEARCH(AH$1,$H78)&gt;0,TRUE,FALSE)),"")</f>
        <v/>
      </c>
      <c r="AI78" s="17" t="str">
        <f>IFERROR(AND(OR(AI1:AK77,$BK78)=TRUE,IF(SEARCH(AI$1,$H78)&gt;0,TRUE,FALSE)),"")</f>
        <v/>
      </c>
      <c r="AJ78" s="17" t="str">
        <f>IFERROR(AND(OR(AJ1:AK77,$BK78)=TRUE,IF(SEARCH(AJ$1,$H78)&gt;0,TRUE,FALSE)),"")</f>
        <v/>
      </c>
      <c r="AK78" s="17" t="str">
        <f>IFERROR(AND(OR(AK1:AK77,$BK78)=TRUE,IF(SEARCH(AK$1,$H78)&gt;0,TRUE,FALSE)),"")</f>
        <v/>
      </c>
      <c r="AL78" s="17" t="str">
        <f>IFERROR(AND(OR(AL1:AM77,$BK78)=TRUE,IF(SEARCH(AL$1,$H78)&gt;0,TRUE,FALSE)),"")</f>
        <v/>
      </c>
      <c r="AM78" s="17" t="str">
        <f>IFERROR(AND(OR(AM1:AM77,$BK78)=TRUE,IF(SEARCH(AM$1,$H78)&gt;0,TRUE,FALSE)),"")</f>
        <v/>
      </c>
      <c r="AN78" s="17" t="str">
        <f>IFERROR(AND(OR(AN1:AS77,$BK78)=TRUE,IF(SEARCH(AN$1,$H78)&gt;0,TRUE,FALSE)),"")</f>
        <v/>
      </c>
      <c r="AO78" s="17" t="str">
        <f>IFERROR(AND(OR(AO1:AS77,$BK78)=TRUE,IF(SEARCH(AO$1,$H78)&gt;0,TRUE,FALSE)),"")</f>
        <v/>
      </c>
      <c r="AP78" s="17" t="str">
        <f>IFERROR(AND(OR(AP1:AS77,$BK78)=TRUE,IF(SEARCH(AP$1,$H78)&gt;0,TRUE,FALSE)),"")</f>
        <v/>
      </c>
      <c r="AQ78" s="17" t="str">
        <f>IFERROR(AND(OR(AQ1:AS77,$BK78)=TRUE,IF(SEARCH(AQ$1,$H78)&gt;0,TRUE,FALSE)),"")</f>
        <v/>
      </c>
      <c r="AR78" s="17" t="str">
        <f>IFERROR(AND(OR(AR1:AS77,$BK78)=TRUE,IF(SEARCH(AR$1,$H78)&gt;0,TRUE,FALSE)),"")</f>
        <v/>
      </c>
      <c r="AS78" s="17" t="str">
        <f>IFERROR(AND(OR(AS1:AS77,$BK78)=TRUE,IF(SEARCH(AS$1,$H78)&gt;0,TRUE,FALSE)),"")</f>
        <v/>
      </c>
      <c r="AT78" s="17" t="str">
        <f>IFERROR(AND(OR(AT1:AW77,$BK78)=TRUE,IF(SEARCH(AT$1,$H78)&gt;0,TRUE,FALSE)),"")</f>
        <v/>
      </c>
      <c r="AU78" s="17" t="str">
        <f>IFERROR(AND(OR(AU1:AW77,$BK78)=TRUE,IF(SEARCH(AU$1,$H78)&gt;0,TRUE,FALSE)),"")</f>
        <v/>
      </c>
      <c r="AV78" s="17" t="str">
        <f>IFERROR(AND(OR(AV1:AW77,$BK78)=TRUE,IF(SEARCH(AV$1,$H78)&gt;0,TRUE,FALSE)),"")</f>
        <v/>
      </c>
      <c r="AW78" s="17" t="str">
        <f>IFERROR(AND(OR(AW1:AW77,$BK78)=TRUE,IF(SEARCH(AW$1,$H78)&gt;0,TRUE,FALSE)),"")</f>
        <v/>
      </c>
      <c r="AX78" s="17" t="str">
        <f>IFERROR(AND(OR(AX1:AY77,$BK78)=TRUE,IF(SEARCH(AX$1,$H78)&gt;0,TRUE,FALSE)),"")</f>
        <v/>
      </c>
      <c r="AY78" s="17" t="str">
        <f>IFERROR(AND(OR(AY1:AY77,$BK78)=TRUE,IF(SEARCH(AY$1,$H78)&gt;0,TRUE,FALSE)),"")</f>
        <v/>
      </c>
      <c r="AZ78" s="17" t="str">
        <f>IFERROR(AND(OR(AZ1:BI77,$BK78)=TRUE,IF(SEARCH(AZ$1,$H78)&gt;0,TRUE,FALSE)),"")</f>
        <v/>
      </c>
      <c r="BA78" s="17" t="str">
        <f>IFERROR(AND(OR(BA1:BI77,$BK78)=TRUE,IF(SEARCH(BA$1,$H78)&gt;0,TRUE,FALSE)),"")</f>
        <v/>
      </c>
      <c r="BB78" s="17" t="str">
        <f>IFERROR(AND(OR(BB1:BI77,$BK78)=TRUE,IF(SEARCH(BB$1,$H78)&gt;0,TRUE,FALSE)),"")</f>
        <v/>
      </c>
      <c r="BC78" s="17" t="str">
        <f>IFERROR(AND(OR(BC1:BI77,$BK78)=TRUE,IF(SEARCH(BC$1,$H78)&gt;0,TRUE,FALSE)),"")</f>
        <v/>
      </c>
      <c r="BD78" s="17" t="str">
        <f>IFERROR(AND(OR(BD1:BI77,$BK78)=TRUE,IF(SEARCH(BD$1,$H78)&gt;0,TRUE,FALSE)),"")</f>
        <v/>
      </c>
      <c r="BE78" s="17" t="str">
        <f>IFERROR(AND(OR(BE1:BI77,$BK78)=TRUE,IF(SEARCH(BE$1,$H78)&gt;0,TRUE,FALSE)),"")</f>
        <v/>
      </c>
      <c r="BF78" s="17" t="str">
        <f>IFERROR(AND(OR(BF1:BI77,$BK78)=TRUE,IF(SEARCH(BF$1,$H78)&gt;0,TRUE,FALSE)),"")</f>
        <v/>
      </c>
      <c r="BG78" s="17" t="str">
        <f>IFERROR(AND(OR(BG1:BI77,$BK78)=TRUE,IF(SEARCH(BG$1,$H78)&gt;0,TRUE,FALSE)),"")</f>
        <v/>
      </c>
      <c r="BH78" s="17" t="str">
        <f>IFERROR(AND(OR(BH1:BI77,$BK78)=TRUE,IF(SEARCH(BH$1,$H78)&gt;0,TRUE,FALSE)),"")</f>
        <v/>
      </c>
      <c r="BI78" s="17" t="str">
        <f>IFERROR(AND(OR(BI1:BI77,$BK78)=TRUE,IF(SEARCH(BI$1,$H78)&gt;0,TRUE,FALSE)),"")</f>
        <v/>
      </c>
      <c r="BJ78" s="17" t="b">
        <f t="shared" si="11"/>
        <v>0</v>
      </c>
      <c r="BK78" s="17" t="b">
        <f t="shared" si="12"/>
        <v>0</v>
      </c>
      <c r="BL78" s="17" t="b">
        <f t="shared" si="13"/>
        <v>0</v>
      </c>
      <c r="BM78" s="17" t="b">
        <f>IF(G78&gt;'Overview (RESPONSES REQUIRED)'!$G$67,FALSE,TRUE)</f>
        <v>0</v>
      </c>
      <c r="BN78" s="17" t="b">
        <f t="shared" si="14"/>
        <v>0</v>
      </c>
      <c r="BO78" s="17" t="str">
        <f>IF(BO75="N", "N", IF(AND(BM78,BN78)=FALSE,"N",IF(BL78=TRUE,"Y",IF(I78=0,"E","N"))))</f>
        <v>N</v>
      </c>
    </row>
    <row r="79" spans="1:67" ht="15" x14ac:dyDescent="0.15">
      <c r="A79" s="17" t="s">
        <v>3041</v>
      </c>
      <c r="B79" s="17">
        <v>3</v>
      </c>
      <c r="C79" s="17" t="b">
        <f>IF(INDEX('Overview (RESPONSES REQUIRED)'!$D$67:$D$78, MATCH("n7", 'Overview (RESPONSES REQUIRED)'!$B$67:$B$78, 0)) = "Y", TRUE, FALSE)</f>
        <v>0</v>
      </c>
      <c r="D79" s="17" t="b">
        <f>IF(INDEX('Overview (RESPONSES REQUIRED)'!$D$67:$D$78, MATCH("n26", 'Overview (RESPONSES REQUIRED)'!$B$67:$B$78, 0)) = "Y", TRUE, FALSE)</f>
        <v>0</v>
      </c>
      <c r="E79" s="17" t="b">
        <f>IF(INDEX('Overview (RESPONSES REQUIRED)'!$D$67:$D$78, MATCH("N78", 'Overview (RESPONSES REQUIRED)'!$B$67:$B$78, 0)) = "Y", TRUE, FALSE)</f>
        <v>0</v>
      </c>
      <c r="F79" s="17" t="s">
        <v>6</v>
      </c>
      <c r="G79" s="17">
        <v>3</v>
      </c>
      <c r="H79" s="17" t="s">
        <v>3015</v>
      </c>
      <c r="I79" s="17" t="str">
        <f>IF('SA-FR1'!N82="Y", "Y", IF('SA-FR1'!N82="N", "N", 0))</f>
        <v>N</v>
      </c>
      <c r="J79" s="17" t="str">
        <f>IFERROR(AND(OR(J1:K78,$BK79)=TRUE,IF(SEARCH(J$1,$A79)&gt;0,TRUE,FALSE)),"")</f>
        <v/>
      </c>
      <c r="K79" s="17" t="str">
        <f>IFERROR(AND(OR(K1:K78,$BK79)=TRUE,IF(SEARCH(K$1,$A79)&gt;0,TRUE,FALSE)),"")</f>
        <v/>
      </c>
      <c r="L79" s="17" t="str">
        <f>IFERROR(AND(OR(L1:O78,$BK79)=TRUE,IF(SEARCH(L$1,$A79)&gt;0,TRUE,FALSE)),"")</f>
        <v/>
      </c>
      <c r="M79" s="17" t="str">
        <f>IFERROR(AND(OR(M1:O78,$BK79)=TRUE,IF(SEARCH(M$1,$A79)&gt;0,TRUE,FALSE)),"")</f>
        <v/>
      </c>
      <c r="N79" s="17" t="str">
        <f>IFERROR(AND(OR(N1:O78,$BK79)=TRUE,IF(SEARCH(N$1,$A79)&gt;0,TRUE,FALSE)),"")</f>
        <v/>
      </c>
      <c r="O79" s="17" t="str">
        <f>IFERROR(AND(OR(O1:O78,$BK79)=TRUE,IF(SEARCH(O$1,$A79)&gt;0,TRUE,FALSE)),"")</f>
        <v/>
      </c>
      <c r="P79" s="17" t="str">
        <f>IFERROR(AND(OR(P1:P78,$BK79)=TRUE,IF(SEARCH(P$1,$A79)&gt;0,TRUE,FALSE)),"")</f>
        <v/>
      </c>
      <c r="Q79" s="17" t="str">
        <f>IFERROR(AND(OR(Q1:T78,$BK79)=TRUE,IF(SEARCH(Q$1,$A79)&gt;0,TRUE,FALSE)),"")</f>
        <v/>
      </c>
      <c r="R79" s="17" t="b">
        <f>IFERROR(AND(OR(R1:T78,$BK79)=TRUE,IF(SEARCH(R$1,$A79)&gt;0,TRUE,FALSE)),"")</f>
        <v>0</v>
      </c>
      <c r="S79" s="17" t="str">
        <f>IFERROR(AND(OR(S1:T78,$BK79)=TRUE,IF(SEARCH(S$1,$A79)&gt;0,TRUE,FALSE)),"")</f>
        <v/>
      </c>
      <c r="T79" s="17" t="str">
        <f>IFERROR(AND(OR(T1:T78,$BK79)=TRUE,IF(SEARCH(T$1,$A79)&gt;0,TRUE,FALSE)),"")</f>
        <v/>
      </c>
      <c r="U79" s="17" t="b">
        <f>IFERROR(AND(OR(U1:V78,$BK79)=TRUE,IF(SEARCH(U$1,$A79)&gt;0,TRUE,FALSE)),"")</f>
        <v>0</v>
      </c>
      <c r="V79" s="17" t="str">
        <f>IFERROR(AND(OR(V1:V78,$BK79)=TRUE,IF(SEARCH(V$1,$A79)&gt;0,TRUE,FALSE)),"")</f>
        <v/>
      </c>
      <c r="W79" s="17" t="str">
        <f>IFERROR(AND(OR(W1:W78,$BK79)=TRUE,IF(SEARCH(W$1,$A79)&gt;0,TRUE,FALSE)),"")</f>
        <v/>
      </c>
      <c r="X79" s="17" t="b">
        <f>IFERROR(AND(OR(X1:AA78,$BK79)=TRUE,IF(SEARCH(X$1,$A79)&gt;0,TRUE,FALSE)),"")</f>
        <v>0</v>
      </c>
      <c r="Y79" s="17" t="str">
        <f>IFERROR(AND(OR(Y1:AA78,$BK79)=TRUE,IF(SEARCH(Y$1,$A79)&gt;0,TRUE,FALSE)),"")</f>
        <v/>
      </c>
      <c r="Z79" s="17" t="str">
        <f>IFERROR(AND(OR(Z1:AA78,$BK79)=TRUE,IF(SEARCH(Z$1,$A79)&gt;0,TRUE,FALSE)),"")</f>
        <v/>
      </c>
      <c r="AA79" s="17" t="str">
        <f>IFERROR(AND(OR(AA1:AA78,$BK79)=TRUE,IF(SEARCH(AA$1,$A79)&gt;0,TRUE,FALSE)),"")</f>
        <v/>
      </c>
      <c r="AB79" s="17">
        <f t="shared" si="10"/>
        <v>0</v>
      </c>
      <c r="AC79" s="17" t="str">
        <f>IFERROR(AND(OR(AC1:AE78,$BK79)=TRUE,IF(SEARCH(AC$1,$H79)&gt;0,TRUE,FALSE)),"")</f>
        <v/>
      </c>
      <c r="AD79" s="17" t="str">
        <f>IFERROR(AND(OR(AD1:AE78,$BK79)=TRUE,IF(SEARCH(AD$1,$H79)&gt;0,TRUE,FALSE)),"")</f>
        <v/>
      </c>
      <c r="AE79" s="17" t="str">
        <f>IFERROR(AND(OR(AE1:AE78,$BK79)=TRUE,IF(SEARCH(AE$1,$H79)&gt;0,TRUE,FALSE)),"")</f>
        <v/>
      </c>
      <c r="AF79" s="17" t="str">
        <f>IFERROR(AND(OR(AF1:AK78,$BK79)=TRUE,IF(SEARCH(AF$1,$H79)&gt;0,TRUE,FALSE)),"")</f>
        <v/>
      </c>
      <c r="AG79" s="17" t="str">
        <f>IFERROR(AND(OR(AG1:AK78,$BK79)=TRUE,IF(SEARCH(AG$1,$H79)&gt;0,TRUE,FALSE)),"")</f>
        <v/>
      </c>
      <c r="AH79" s="17" t="str">
        <f>IFERROR(AND(OR(AH1:AK78,$BK79)=TRUE,IF(SEARCH(AH$1,$H79)&gt;0,TRUE,FALSE)),"")</f>
        <v/>
      </c>
      <c r="AI79" s="17" t="str">
        <f>IFERROR(AND(OR(AI1:AK78,$BK79)=TRUE,IF(SEARCH(AI$1,$H79)&gt;0,TRUE,FALSE)),"")</f>
        <v/>
      </c>
      <c r="AJ79" s="17" t="str">
        <f>IFERROR(AND(OR(AJ1:AK78,$BK79)=TRUE,IF(SEARCH(AJ$1,$H79)&gt;0,TRUE,FALSE)),"")</f>
        <v/>
      </c>
      <c r="AK79" s="17" t="str">
        <f>IFERROR(AND(OR(AK1:AK78,$BK79)=TRUE,IF(SEARCH(AK$1,$H79)&gt;0,TRUE,FALSE)),"")</f>
        <v/>
      </c>
      <c r="AL79" s="17" t="str">
        <f>IFERROR(AND(OR(AL1:AM78,$BK79)=TRUE,IF(SEARCH(AL$1,$H79)&gt;0,TRUE,FALSE)),"")</f>
        <v/>
      </c>
      <c r="AM79" s="17" t="str">
        <f>IFERROR(AND(OR(AM1:AM78,$BK79)=TRUE,IF(SEARCH(AM$1,$H79)&gt;0,TRUE,FALSE)),"")</f>
        <v/>
      </c>
      <c r="AN79" s="17" t="str">
        <f>IFERROR(AND(OR(AN1:AS78,$BK79)=TRUE,IF(SEARCH(AN$1,$H79)&gt;0,TRUE,FALSE)),"")</f>
        <v/>
      </c>
      <c r="AO79" s="17" t="str">
        <f>IFERROR(AND(OR(AO1:AS78,$BK79)=TRUE,IF(SEARCH(AO$1,$H79)&gt;0,TRUE,FALSE)),"")</f>
        <v/>
      </c>
      <c r="AP79" s="17" t="str">
        <f>IFERROR(AND(OR(AP1:AS78,$BK79)=TRUE,IF(SEARCH(AP$1,$H79)&gt;0,TRUE,FALSE)),"")</f>
        <v/>
      </c>
      <c r="AQ79" s="17" t="str">
        <f>IFERROR(AND(OR(AQ1:AS78,$BK79)=TRUE,IF(SEARCH(AQ$1,$H79)&gt;0,TRUE,FALSE)),"")</f>
        <v/>
      </c>
      <c r="AR79" s="17" t="str">
        <f>IFERROR(AND(OR(AR1:AS78,$BK79)=TRUE,IF(SEARCH(AR$1,$H79)&gt;0,TRUE,FALSE)),"")</f>
        <v/>
      </c>
      <c r="AS79" s="17" t="str">
        <f>IFERROR(AND(OR(AS1:AS78,$BK79)=TRUE,IF(SEARCH(AS$1,$H79)&gt;0,TRUE,FALSE)),"")</f>
        <v/>
      </c>
      <c r="AT79" s="17" t="str">
        <f>IFERROR(AND(OR(AT1:AW78,$BK79)=TRUE,IF(SEARCH(AT$1,$H79)&gt;0,TRUE,FALSE)),"")</f>
        <v/>
      </c>
      <c r="AU79" s="17" t="str">
        <f>IFERROR(AND(OR(AU1:AW78,$BK79)=TRUE,IF(SEARCH(AU$1,$H79)&gt;0,TRUE,FALSE)),"")</f>
        <v/>
      </c>
      <c r="AV79" s="17" t="str">
        <f>IFERROR(AND(OR(AV1:AW78,$BK79)=TRUE,IF(SEARCH(AV$1,$H79)&gt;0,TRUE,FALSE)),"")</f>
        <v/>
      </c>
      <c r="AW79" s="17" t="str">
        <f>IFERROR(AND(OR(AW1:AW78,$BK79)=TRUE,IF(SEARCH(AW$1,$H79)&gt;0,TRUE,FALSE)),"")</f>
        <v/>
      </c>
      <c r="AX79" s="17" t="str">
        <f>IFERROR(AND(OR(AX1:AY78,$BK79)=TRUE,IF(SEARCH(AX$1,$H79)&gt;0,TRUE,FALSE)),"")</f>
        <v/>
      </c>
      <c r="AY79" s="17" t="str">
        <f>IFERROR(AND(OR(AY1:AY78,$BK79)=TRUE,IF(SEARCH(AY$1,$H79)&gt;0,TRUE,FALSE)),"")</f>
        <v/>
      </c>
      <c r="AZ79" s="17" t="str">
        <f>IFERROR(AND(OR(AZ1:BI78,$BK79)=TRUE,IF(SEARCH(AZ$1,$H79)&gt;0,TRUE,FALSE)),"")</f>
        <v/>
      </c>
      <c r="BA79" s="17" t="str">
        <f>IFERROR(AND(OR(BA1:BI78,$BK79)=TRUE,IF(SEARCH(BA$1,$H79)&gt;0,TRUE,FALSE)),"")</f>
        <v/>
      </c>
      <c r="BB79" s="17" t="str">
        <f>IFERROR(AND(OR(BB1:BI78,$BK79)=TRUE,IF(SEARCH(BB$1,$H79)&gt;0,TRUE,FALSE)),"")</f>
        <v/>
      </c>
      <c r="BC79" s="17" t="str">
        <f>IFERROR(AND(OR(BC1:BI78,$BK79)=TRUE,IF(SEARCH(BC$1,$H79)&gt;0,TRUE,FALSE)),"")</f>
        <v/>
      </c>
      <c r="BD79" s="17" t="str">
        <f>IFERROR(AND(OR(BD1:BI78,$BK79)=TRUE,IF(SEARCH(BD$1,$H79)&gt;0,TRUE,FALSE)),"")</f>
        <v/>
      </c>
      <c r="BE79" s="17" t="str">
        <f>IFERROR(AND(OR(BE1:BI78,$BK79)=TRUE,IF(SEARCH(BE$1,$H79)&gt;0,TRUE,FALSE)),"")</f>
        <v/>
      </c>
      <c r="BF79" s="17" t="str">
        <f>IFERROR(AND(OR(BF1:BI78,$BK79)=TRUE,IF(SEARCH(BF$1,$H79)&gt;0,TRUE,FALSE)),"")</f>
        <v/>
      </c>
      <c r="BG79" s="17" t="str">
        <f>IFERROR(AND(OR(BG1:BI78,$BK79)=TRUE,IF(SEARCH(BG$1,$H79)&gt;0,TRUE,FALSE)),"")</f>
        <v/>
      </c>
      <c r="BH79" s="17" t="str">
        <f>IFERROR(AND(OR(BH1:BI78,$BK79)=TRUE,IF(SEARCH(BH$1,$H79)&gt;0,TRUE,FALSE)),"")</f>
        <v/>
      </c>
      <c r="BI79" s="17" t="str">
        <f>IFERROR(AND(OR(BI1:BI78,$BK79)=TRUE,IF(SEARCH(BI$1,$H79)&gt;0,TRUE,FALSE)),"")</f>
        <v/>
      </c>
      <c r="BJ79" s="17" t="b">
        <f t="shared" si="11"/>
        <v>0</v>
      </c>
      <c r="BK79" s="17" t="b">
        <f t="shared" si="12"/>
        <v>0</v>
      </c>
      <c r="BL79" s="17" t="b">
        <f t="shared" si="13"/>
        <v>0</v>
      </c>
      <c r="BM79" s="17" t="b">
        <f>IF(G79&gt;'Overview (RESPONSES REQUIRED)'!$G$67,FALSE,TRUE)</f>
        <v>0</v>
      </c>
      <c r="BN79" s="17" t="b">
        <f t="shared" si="14"/>
        <v>0</v>
      </c>
      <c r="BO79" s="17" t="str">
        <f>IF(AND(BM79,BN79)=FALSE,"N",IF(BL79=TRUE,"Y",IF(I79=0,"E","N")))</f>
        <v>N</v>
      </c>
    </row>
    <row r="80" spans="1:67" ht="15" x14ac:dyDescent="0.15">
      <c r="A80" s="17" t="s">
        <v>3041</v>
      </c>
      <c r="B80" s="17">
        <v>3</v>
      </c>
      <c r="C80" s="17" t="b">
        <f>IF(INDEX('Overview (RESPONSES REQUIRED)'!$D$67:$D$78, MATCH("n7", 'Overview (RESPONSES REQUIRED)'!$B$67:$B$78, 0)) = "Y", TRUE, FALSE)</f>
        <v>0</v>
      </c>
      <c r="D80" s="17" t="b">
        <f>IF(INDEX('Overview (RESPONSES REQUIRED)'!$D$67:$D$78, MATCH("n26", 'Overview (RESPONSES REQUIRED)'!$B$67:$B$78, 0)) = "Y", TRUE, FALSE)</f>
        <v>0</v>
      </c>
      <c r="E80" s="17" t="b">
        <f>IF(INDEX('Overview (RESPONSES REQUIRED)'!$D$67:$D$78, MATCH("N78", 'Overview (RESPONSES REQUIRED)'!$B$67:$B$78, 0)) = "Y", TRUE, FALSE)</f>
        <v>0</v>
      </c>
      <c r="F80" s="17" t="s">
        <v>6</v>
      </c>
      <c r="G80" s="17">
        <v>3</v>
      </c>
      <c r="H80" s="17" t="s">
        <v>3017</v>
      </c>
      <c r="I80" s="17" t="str">
        <f>IF('SA-FR1'!N83="Y", "Y", IF('SA-FR1'!N83="N", "N", 0))</f>
        <v>N</v>
      </c>
      <c r="J80" s="17" t="str">
        <f>IFERROR(AND(OR(J1:K79,$BK80)=TRUE,IF(SEARCH(J$1,$A80)&gt;0,TRUE,FALSE)),"")</f>
        <v/>
      </c>
      <c r="K80" s="17" t="str">
        <f>IFERROR(AND(OR(K1:K79,$BK80)=TRUE,IF(SEARCH(K$1,$A80)&gt;0,TRUE,FALSE)),"")</f>
        <v/>
      </c>
      <c r="L80" s="17" t="str">
        <f>IFERROR(AND(OR(L1:O79,$BK80)=TRUE,IF(SEARCH(L$1,$A80)&gt;0,TRUE,FALSE)),"")</f>
        <v/>
      </c>
      <c r="M80" s="17" t="str">
        <f>IFERROR(AND(OR(M1:O79,$BK80)=TRUE,IF(SEARCH(M$1,$A80)&gt;0,TRUE,FALSE)),"")</f>
        <v/>
      </c>
      <c r="N80" s="17" t="str">
        <f>IFERROR(AND(OR(N1:O79,$BK80)=TRUE,IF(SEARCH(N$1,$A80)&gt;0,TRUE,FALSE)),"")</f>
        <v/>
      </c>
      <c r="O80" s="17" t="str">
        <f>IFERROR(AND(OR(O1:O79,$BK80)=TRUE,IF(SEARCH(O$1,$A80)&gt;0,TRUE,FALSE)),"")</f>
        <v/>
      </c>
      <c r="P80" s="17" t="str">
        <f>IFERROR(AND(OR(P1:P79,$BK80)=TRUE,IF(SEARCH(P$1,$A80)&gt;0,TRUE,FALSE)),"")</f>
        <v/>
      </c>
      <c r="Q80" s="17" t="str">
        <f>IFERROR(AND(OR(Q1:T79,$BK80)=TRUE,IF(SEARCH(Q$1,$A80)&gt;0,TRUE,FALSE)),"")</f>
        <v/>
      </c>
      <c r="R80" s="17" t="b">
        <f>IFERROR(AND(OR(R1:T79,$BK80)=TRUE,IF(SEARCH(R$1,$A80)&gt;0,TRUE,FALSE)),"")</f>
        <v>0</v>
      </c>
      <c r="S80" s="17" t="str">
        <f>IFERROR(AND(OR(S1:T79,$BK80)=TRUE,IF(SEARCH(S$1,$A80)&gt;0,TRUE,FALSE)),"")</f>
        <v/>
      </c>
      <c r="T80" s="17" t="str">
        <f>IFERROR(AND(OR(T1:T79,$BK80)=TRUE,IF(SEARCH(T$1,$A80)&gt;0,TRUE,FALSE)),"")</f>
        <v/>
      </c>
      <c r="U80" s="17" t="b">
        <f>IFERROR(AND(OR(U1:V79,$BK80)=TRUE,IF(SEARCH(U$1,$A80)&gt;0,TRUE,FALSE)),"")</f>
        <v>0</v>
      </c>
      <c r="V80" s="17" t="str">
        <f>IFERROR(AND(OR(V1:V79,$BK80)=TRUE,IF(SEARCH(V$1,$A80)&gt;0,TRUE,FALSE)),"")</f>
        <v/>
      </c>
      <c r="W80" s="17" t="str">
        <f>IFERROR(AND(OR(W1:W79,$BK80)=TRUE,IF(SEARCH(W$1,$A80)&gt;0,TRUE,FALSE)),"")</f>
        <v/>
      </c>
      <c r="X80" s="17" t="b">
        <f>IFERROR(AND(OR(X1:AA79,$BK80)=TRUE,IF(SEARCH(X$1,$A80)&gt;0,TRUE,FALSE)),"")</f>
        <v>0</v>
      </c>
      <c r="Y80" s="17" t="str">
        <f>IFERROR(AND(OR(Y1:AA79,$BK80)=TRUE,IF(SEARCH(Y$1,$A80)&gt;0,TRUE,FALSE)),"")</f>
        <v/>
      </c>
      <c r="Z80" s="17" t="str">
        <f>IFERROR(AND(OR(Z1:AA79,$BK80)=TRUE,IF(SEARCH(Z$1,$A80)&gt;0,TRUE,FALSE)),"")</f>
        <v/>
      </c>
      <c r="AA80" s="17" t="str">
        <f>IFERROR(AND(OR(AA1:AA79,$BK80)=TRUE,IF(SEARCH(AA$1,$A80)&gt;0,TRUE,FALSE)),"")</f>
        <v/>
      </c>
      <c r="AB80" s="17">
        <f t="shared" si="10"/>
        <v>0</v>
      </c>
      <c r="AC80" s="17" t="str">
        <f>IFERROR(AND(OR(AC1:AE79,$BK80)=TRUE,IF(SEARCH(AC$1,$H80)&gt;0,TRUE,FALSE)),"")</f>
        <v/>
      </c>
      <c r="AD80" s="17" t="str">
        <f>IFERROR(AND(OR(AD1:AE79,$BK80)=TRUE,IF(SEARCH(AD$1,$H80)&gt;0,TRUE,FALSE)),"")</f>
        <v/>
      </c>
      <c r="AE80" s="17" t="str">
        <f>IFERROR(AND(OR(AE1:AE79,$BK80)=TRUE,IF(SEARCH(AE$1,$H80)&gt;0,TRUE,FALSE)),"")</f>
        <v/>
      </c>
      <c r="AF80" s="17" t="str">
        <f>IFERROR(AND(OR(AF1:AK79,$BK80)=TRUE,IF(SEARCH(AF$1,$H80)&gt;0,TRUE,FALSE)),"")</f>
        <v/>
      </c>
      <c r="AG80" s="17" t="str">
        <f>IFERROR(AND(OR(AG1:AK79,$BK80)=TRUE,IF(SEARCH(AG$1,$H80)&gt;0,TRUE,FALSE)),"")</f>
        <v/>
      </c>
      <c r="AH80" s="17" t="str">
        <f>IFERROR(AND(OR(AH1:AK79,$BK80)=TRUE,IF(SEARCH(AH$1,$H80)&gt;0,TRUE,FALSE)),"")</f>
        <v/>
      </c>
      <c r="AI80" s="17" t="str">
        <f>IFERROR(AND(OR(AI1:AK79,$BK80)=TRUE,IF(SEARCH(AI$1,$H80)&gt;0,TRUE,FALSE)),"")</f>
        <v/>
      </c>
      <c r="AJ80" s="17" t="str">
        <f>IFERROR(AND(OR(AJ1:AK79,$BK80)=TRUE,IF(SEARCH(AJ$1,$H80)&gt;0,TRUE,FALSE)),"")</f>
        <v/>
      </c>
      <c r="AK80" s="17" t="str">
        <f>IFERROR(AND(OR(AK1:AK79,$BK80)=TRUE,IF(SEARCH(AK$1,$H80)&gt;0,TRUE,FALSE)),"")</f>
        <v/>
      </c>
      <c r="AL80" s="17" t="str">
        <f>IFERROR(AND(OR(AL1:AM79,$BK80)=TRUE,IF(SEARCH(AL$1,$H80)&gt;0,TRUE,FALSE)),"")</f>
        <v/>
      </c>
      <c r="AM80" s="17" t="str">
        <f>IFERROR(AND(OR(AM1:AM79,$BK80)=TRUE,IF(SEARCH(AM$1,$H80)&gt;0,TRUE,FALSE)),"")</f>
        <v/>
      </c>
      <c r="AN80" s="17" t="str">
        <f>IFERROR(AND(OR(AN1:AS79,$BK80)=TRUE,IF(SEARCH(AN$1,$H80)&gt;0,TRUE,FALSE)),"")</f>
        <v/>
      </c>
      <c r="AO80" s="17" t="str">
        <f>IFERROR(AND(OR(AO1:AS79,$BK80)=TRUE,IF(SEARCH(AO$1,$H80)&gt;0,TRUE,FALSE)),"")</f>
        <v/>
      </c>
      <c r="AP80" s="17" t="str">
        <f>IFERROR(AND(OR(AP1:AS79,$BK80)=TRUE,IF(SEARCH(AP$1,$H80)&gt;0,TRUE,FALSE)),"")</f>
        <v/>
      </c>
      <c r="AQ80" s="17" t="str">
        <f>IFERROR(AND(OR(AQ1:AS79,$BK80)=TRUE,IF(SEARCH(AQ$1,$H80)&gt;0,TRUE,FALSE)),"")</f>
        <v/>
      </c>
      <c r="AR80" s="17" t="str">
        <f>IFERROR(AND(OR(AR1:AS79,$BK80)=TRUE,IF(SEARCH(AR$1,$H80)&gt;0,TRUE,FALSE)),"")</f>
        <v/>
      </c>
      <c r="AS80" s="17" t="str">
        <f>IFERROR(AND(OR(AS1:AS79,$BK80)=TRUE,IF(SEARCH(AS$1,$H80)&gt;0,TRUE,FALSE)),"")</f>
        <v/>
      </c>
      <c r="AT80" s="17" t="str">
        <f>IFERROR(AND(OR(AT1:AW79,$BK80)=TRUE,IF(SEARCH(AT$1,$H80)&gt;0,TRUE,FALSE)),"")</f>
        <v/>
      </c>
      <c r="AU80" s="17" t="str">
        <f>IFERROR(AND(OR(AU1:AW79,$BK80)=TRUE,IF(SEARCH(AU$1,$H80)&gt;0,TRUE,FALSE)),"")</f>
        <v/>
      </c>
      <c r="AV80" s="17" t="str">
        <f>IFERROR(AND(OR(AV1:AW79,$BK80)=TRUE,IF(SEARCH(AV$1,$H80)&gt;0,TRUE,FALSE)),"")</f>
        <v/>
      </c>
      <c r="AW80" s="17" t="str">
        <f>IFERROR(AND(OR(AW1:AW79,$BK80)=TRUE,IF(SEARCH(AW$1,$H80)&gt;0,TRUE,FALSE)),"")</f>
        <v/>
      </c>
      <c r="AX80" s="17" t="str">
        <f>IFERROR(AND(OR(AX1:AY79,$BK80)=TRUE,IF(SEARCH(AX$1,$H80)&gt;0,TRUE,FALSE)),"")</f>
        <v/>
      </c>
      <c r="AY80" s="17" t="str">
        <f>IFERROR(AND(OR(AY1:AY79,$BK80)=TRUE,IF(SEARCH(AY$1,$H80)&gt;0,TRUE,FALSE)),"")</f>
        <v/>
      </c>
      <c r="AZ80" s="17" t="str">
        <f>IFERROR(AND(OR(AZ1:BI79,$BK80)=TRUE,IF(SEARCH(AZ$1,$H80)&gt;0,TRUE,FALSE)),"")</f>
        <v/>
      </c>
      <c r="BA80" s="17" t="str">
        <f>IFERROR(AND(OR(BA1:BI79,$BK80)=TRUE,IF(SEARCH(BA$1,$H80)&gt;0,TRUE,FALSE)),"")</f>
        <v/>
      </c>
      <c r="BB80" s="17" t="str">
        <f>IFERROR(AND(OR(BB1:BI79,$BK80)=TRUE,IF(SEARCH(BB$1,$H80)&gt;0,TRUE,FALSE)),"")</f>
        <v/>
      </c>
      <c r="BC80" s="17" t="str">
        <f>IFERROR(AND(OR(BC1:BI79,$BK80)=TRUE,IF(SEARCH(BC$1,$H80)&gt;0,TRUE,FALSE)),"")</f>
        <v/>
      </c>
      <c r="BD80" s="17" t="str">
        <f>IFERROR(AND(OR(BD1:BI79,$BK80)=TRUE,IF(SEARCH(BD$1,$H80)&gt;0,TRUE,FALSE)),"")</f>
        <v/>
      </c>
      <c r="BE80" s="17" t="str">
        <f>IFERROR(AND(OR(BE1:BI79,$BK80)=TRUE,IF(SEARCH(BE$1,$H80)&gt;0,TRUE,FALSE)),"")</f>
        <v/>
      </c>
      <c r="BF80" s="17" t="str">
        <f>IFERROR(AND(OR(BF1:BI79,$BK80)=TRUE,IF(SEARCH(BF$1,$H80)&gt;0,TRUE,FALSE)),"")</f>
        <v/>
      </c>
      <c r="BG80" s="17" t="str">
        <f>IFERROR(AND(OR(BG1:BI79,$BK80)=TRUE,IF(SEARCH(BG$1,$H80)&gt;0,TRUE,FALSE)),"")</f>
        <v/>
      </c>
      <c r="BH80" s="17" t="str">
        <f>IFERROR(AND(OR(BH1:BI79,$BK80)=TRUE,IF(SEARCH(BH$1,$H80)&gt;0,TRUE,FALSE)),"")</f>
        <v/>
      </c>
      <c r="BI80" s="17" t="str">
        <f>IFERROR(AND(OR(BI1:BI79,$BK80)=TRUE,IF(SEARCH(BI$1,$H80)&gt;0,TRUE,FALSE)),"")</f>
        <v/>
      </c>
      <c r="BJ80" s="17" t="b">
        <f t="shared" si="11"/>
        <v>0</v>
      </c>
      <c r="BK80" s="17" t="b">
        <f t="shared" si="12"/>
        <v>0</v>
      </c>
      <c r="BL80" s="17" t="b">
        <f t="shared" si="13"/>
        <v>0</v>
      </c>
      <c r="BM80" s="17" t="b">
        <f>IF(G80&gt;'Overview (RESPONSES REQUIRED)'!$G$67,FALSE,TRUE)</f>
        <v>0</v>
      </c>
      <c r="BN80" s="17" t="b">
        <f t="shared" si="14"/>
        <v>0</v>
      </c>
      <c r="BO80" s="17" t="str">
        <f>IF(BO79="N", "N", IF(AND(BM80,BN80)=FALSE,"N",IF(BL80=TRUE,"Y",IF(I80=0,"E","N"))))</f>
        <v>N</v>
      </c>
    </row>
    <row r="81" spans="1:67" ht="15" x14ac:dyDescent="0.15">
      <c r="A81" s="17" t="s">
        <v>3041</v>
      </c>
      <c r="B81" s="17">
        <v>3</v>
      </c>
      <c r="C81" s="17" t="b">
        <f>IF(INDEX('Overview (RESPONSES REQUIRED)'!$D$67:$D$78, MATCH("n7", 'Overview (RESPONSES REQUIRED)'!$B$67:$B$78, 0)) = "Y", TRUE, FALSE)</f>
        <v>0</v>
      </c>
      <c r="D81" s="17" t="b">
        <f>IF(INDEX('Overview (RESPONSES REQUIRED)'!$D$67:$D$78, MATCH("n26", 'Overview (RESPONSES REQUIRED)'!$B$67:$B$78, 0)) = "Y", TRUE, FALSE)</f>
        <v>0</v>
      </c>
      <c r="E81" s="17" t="b">
        <f>IF(INDEX('Overview (RESPONSES REQUIRED)'!$D$67:$D$78, MATCH("N78", 'Overview (RESPONSES REQUIRED)'!$B$67:$B$78, 0)) = "Y", TRUE, FALSE)</f>
        <v>0</v>
      </c>
      <c r="F81" s="17" t="s">
        <v>6</v>
      </c>
      <c r="G81" s="17">
        <v>3</v>
      </c>
      <c r="H81" s="17" t="s">
        <v>3018</v>
      </c>
      <c r="I81" s="17" t="str">
        <f>IF('SA-FR1'!N84="Y", "Y", IF('SA-FR1'!N84="N", "N", 0))</f>
        <v>N</v>
      </c>
      <c r="J81" s="17" t="str">
        <f>IFERROR(AND(OR(J1:K80,$BK81)=TRUE,IF(SEARCH(J$1,$A81)&gt;0,TRUE,FALSE)),"")</f>
        <v/>
      </c>
      <c r="K81" s="17" t="str">
        <f>IFERROR(AND(OR(K1:K80,$BK81)=TRUE,IF(SEARCH(K$1,$A81)&gt;0,TRUE,FALSE)),"")</f>
        <v/>
      </c>
      <c r="L81" s="17" t="str">
        <f>IFERROR(AND(OR(L1:O80,$BK81)=TRUE,IF(SEARCH(L$1,$A81)&gt;0,TRUE,FALSE)),"")</f>
        <v/>
      </c>
      <c r="M81" s="17" t="str">
        <f>IFERROR(AND(OR(M1:O80,$BK81)=TRUE,IF(SEARCH(M$1,$A81)&gt;0,TRUE,FALSE)),"")</f>
        <v/>
      </c>
      <c r="N81" s="17" t="str">
        <f>IFERROR(AND(OR(N1:O80,$BK81)=TRUE,IF(SEARCH(N$1,$A81)&gt;0,TRUE,FALSE)),"")</f>
        <v/>
      </c>
      <c r="O81" s="17" t="str">
        <f>IFERROR(AND(OR(O1:O80,$BK81)=TRUE,IF(SEARCH(O$1,$A81)&gt;0,TRUE,FALSE)),"")</f>
        <v/>
      </c>
      <c r="P81" s="17" t="str">
        <f>IFERROR(AND(OR(P1:P80,$BK81)=TRUE,IF(SEARCH(P$1,$A81)&gt;0,TRUE,FALSE)),"")</f>
        <v/>
      </c>
      <c r="Q81" s="17" t="str">
        <f>IFERROR(AND(OR(Q1:T80,$BK81)=TRUE,IF(SEARCH(Q$1,$A81)&gt;0,TRUE,FALSE)),"")</f>
        <v/>
      </c>
      <c r="R81" s="17" t="b">
        <f>IFERROR(AND(OR(R1:T80,$BK81)=TRUE,IF(SEARCH(R$1,$A81)&gt;0,TRUE,FALSE)),"")</f>
        <v>0</v>
      </c>
      <c r="S81" s="17" t="str">
        <f>IFERROR(AND(OR(S1:T80,$BK81)=TRUE,IF(SEARCH(S$1,$A81)&gt;0,TRUE,FALSE)),"")</f>
        <v/>
      </c>
      <c r="T81" s="17" t="str">
        <f>IFERROR(AND(OR(T1:T80,$BK81)=TRUE,IF(SEARCH(T$1,$A81)&gt;0,TRUE,FALSE)),"")</f>
        <v/>
      </c>
      <c r="U81" s="17" t="b">
        <f>IFERROR(AND(OR(U1:V80,$BK81)=TRUE,IF(SEARCH(U$1,$A81)&gt;0,TRUE,FALSE)),"")</f>
        <v>0</v>
      </c>
      <c r="V81" s="17" t="str">
        <f>IFERROR(AND(OR(V1:V80,$BK81)=TRUE,IF(SEARCH(V$1,$A81)&gt;0,TRUE,FALSE)),"")</f>
        <v/>
      </c>
      <c r="W81" s="17" t="str">
        <f>IFERROR(AND(OR(W1:W80,$BK81)=TRUE,IF(SEARCH(W$1,$A81)&gt;0,TRUE,FALSE)),"")</f>
        <v/>
      </c>
      <c r="X81" s="17" t="b">
        <f>IFERROR(AND(OR(X1:AA80,$BK81)=TRUE,IF(SEARCH(X$1,$A81)&gt;0,TRUE,FALSE)),"")</f>
        <v>0</v>
      </c>
      <c r="Y81" s="17" t="str">
        <f>IFERROR(AND(OR(Y1:AA80,$BK81)=TRUE,IF(SEARCH(Y$1,$A81)&gt;0,TRUE,FALSE)),"")</f>
        <v/>
      </c>
      <c r="Z81" s="17" t="str">
        <f>IFERROR(AND(OR(Z1:AA80,$BK81)=TRUE,IF(SEARCH(Z$1,$A81)&gt;0,TRUE,FALSE)),"")</f>
        <v/>
      </c>
      <c r="AA81" s="17" t="str">
        <f>IFERROR(AND(OR(AA1:AA80,$BK81)=TRUE,IF(SEARCH(AA$1,$A81)&gt;0,TRUE,FALSE)),"")</f>
        <v/>
      </c>
      <c r="AB81" s="17">
        <f t="shared" si="10"/>
        <v>0</v>
      </c>
      <c r="AC81" s="17" t="str">
        <f>IFERROR(AND(OR(AC1:AE80,$BK81)=TRUE,IF(SEARCH(AC$1,$H81)&gt;0,TRUE,FALSE)),"")</f>
        <v/>
      </c>
      <c r="AD81" s="17" t="str">
        <f>IFERROR(AND(OR(AD1:AE80,$BK81)=TRUE,IF(SEARCH(AD$1,$H81)&gt;0,TRUE,FALSE)),"")</f>
        <v/>
      </c>
      <c r="AE81" s="17" t="str">
        <f>IFERROR(AND(OR(AE1:AE80,$BK81)=TRUE,IF(SEARCH(AE$1,$H81)&gt;0,TRUE,FALSE)),"")</f>
        <v/>
      </c>
      <c r="AF81" s="17" t="str">
        <f>IFERROR(AND(OR(AF1:AK80,$BK81)=TRUE,IF(SEARCH(AF$1,$H81)&gt;0,TRUE,FALSE)),"")</f>
        <v/>
      </c>
      <c r="AG81" s="17" t="str">
        <f>IFERROR(AND(OR(AG1:AK80,$BK81)=TRUE,IF(SEARCH(AG$1,$H81)&gt;0,TRUE,FALSE)),"")</f>
        <v/>
      </c>
      <c r="AH81" s="17" t="str">
        <f>IFERROR(AND(OR(AH1:AK80,$BK81)=TRUE,IF(SEARCH(AH$1,$H81)&gt;0,TRUE,FALSE)),"")</f>
        <v/>
      </c>
      <c r="AI81" s="17" t="str">
        <f>IFERROR(AND(OR(AI1:AK80,$BK81)=TRUE,IF(SEARCH(AI$1,$H81)&gt;0,TRUE,FALSE)),"")</f>
        <v/>
      </c>
      <c r="AJ81" s="17" t="str">
        <f>IFERROR(AND(OR(AJ1:AK80,$BK81)=TRUE,IF(SEARCH(AJ$1,$H81)&gt;0,TRUE,FALSE)),"")</f>
        <v/>
      </c>
      <c r="AK81" s="17" t="str">
        <f>IFERROR(AND(OR(AK1:AK80,$BK81)=TRUE,IF(SEARCH(AK$1,$H81)&gt;0,TRUE,FALSE)),"")</f>
        <v/>
      </c>
      <c r="AL81" s="17" t="str">
        <f>IFERROR(AND(OR(AL1:AM80,$BK81)=TRUE,IF(SEARCH(AL$1,$H81)&gt;0,TRUE,FALSE)),"")</f>
        <v/>
      </c>
      <c r="AM81" s="17" t="str">
        <f>IFERROR(AND(OR(AM1:AM80,$BK81)=TRUE,IF(SEARCH(AM$1,$H81)&gt;0,TRUE,FALSE)),"")</f>
        <v/>
      </c>
      <c r="AN81" s="17" t="str">
        <f>IFERROR(AND(OR(AN1:AS80,$BK81)=TRUE,IF(SEARCH(AN$1,$H81)&gt;0,TRUE,FALSE)),"")</f>
        <v/>
      </c>
      <c r="AO81" s="17" t="str">
        <f>IFERROR(AND(OR(AO1:AS80,$BK81)=TRUE,IF(SEARCH(AO$1,$H81)&gt;0,TRUE,FALSE)),"")</f>
        <v/>
      </c>
      <c r="AP81" s="17" t="str">
        <f>IFERROR(AND(OR(AP1:AS80,$BK81)=TRUE,IF(SEARCH(AP$1,$H81)&gt;0,TRUE,FALSE)),"")</f>
        <v/>
      </c>
      <c r="AQ81" s="17" t="str">
        <f>IFERROR(AND(OR(AQ1:AS80,$BK81)=TRUE,IF(SEARCH(AQ$1,$H81)&gt;0,TRUE,FALSE)),"")</f>
        <v/>
      </c>
      <c r="AR81" s="17" t="str">
        <f>IFERROR(AND(OR(AR1:AS80,$BK81)=TRUE,IF(SEARCH(AR$1,$H81)&gt;0,TRUE,FALSE)),"")</f>
        <v/>
      </c>
      <c r="AS81" s="17" t="str">
        <f>IFERROR(AND(OR(AS1:AS80,$BK81)=TRUE,IF(SEARCH(AS$1,$H81)&gt;0,TRUE,FALSE)),"")</f>
        <v/>
      </c>
      <c r="AT81" s="17" t="str">
        <f>IFERROR(AND(OR(AT1:AW80,$BK81)=TRUE,IF(SEARCH(AT$1,$H81)&gt;0,TRUE,FALSE)),"")</f>
        <v/>
      </c>
      <c r="AU81" s="17" t="str">
        <f>IFERROR(AND(OR(AU1:AW80,$BK81)=TRUE,IF(SEARCH(AU$1,$H81)&gt;0,TRUE,FALSE)),"")</f>
        <v/>
      </c>
      <c r="AV81" s="17" t="str">
        <f>IFERROR(AND(OR(AV1:AW80,$BK81)=TRUE,IF(SEARCH(AV$1,$H81)&gt;0,TRUE,FALSE)),"")</f>
        <v/>
      </c>
      <c r="AW81" s="17" t="str">
        <f>IFERROR(AND(OR(AW1:AW80,$BK81)=TRUE,IF(SEARCH(AW$1,$H81)&gt;0,TRUE,FALSE)),"")</f>
        <v/>
      </c>
      <c r="AX81" s="17" t="str">
        <f>IFERROR(AND(OR(AX1:AY80,$BK81)=TRUE,IF(SEARCH(AX$1,$H81)&gt;0,TRUE,FALSE)),"")</f>
        <v/>
      </c>
      <c r="AY81" s="17" t="str">
        <f>IFERROR(AND(OR(AY1:AY80,$BK81)=TRUE,IF(SEARCH(AY$1,$H81)&gt;0,TRUE,FALSE)),"")</f>
        <v/>
      </c>
      <c r="AZ81" s="17" t="str">
        <f>IFERROR(AND(OR(AZ1:BI80,$BK81)=TRUE,IF(SEARCH(AZ$1,$H81)&gt;0,TRUE,FALSE)),"")</f>
        <v/>
      </c>
      <c r="BA81" s="17" t="str">
        <f>IFERROR(AND(OR(BA1:BI80,$BK81)=TRUE,IF(SEARCH(BA$1,$H81)&gt;0,TRUE,FALSE)),"")</f>
        <v/>
      </c>
      <c r="BB81" s="17" t="str">
        <f>IFERROR(AND(OR(BB1:BI80,$BK81)=TRUE,IF(SEARCH(BB$1,$H81)&gt;0,TRUE,FALSE)),"")</f>
        <v/>
      </c>
      <c r="BC81" s="17" t="str">
        <f>IFERROR(AND(OR(BC1:BI80,$BK81)=TRUE,IF(SEARCH(BC$1,$H81)&gt;0,TRUE,FALSE)),"")</f>
        <v/>
      </c>
      <c r="BD81" s="17" t="str">
        <f>IFERROR(AND(OR(BD1:BI80,$BK81)=TRUE,IF(SEARCH(BD$1,$H81)&gt;0,TRUE,FALSE)),"")</f>
        <v/>
      </c>
      <c r="BE81" s="17" t="str">
        <f>IFERROR(AND(OR(BE1:BI80,$BK81)=TRUE,IF(SEARCH(BE$1,$H81)&gt;0,TRUE,FALSE)),"")</f>
        <v/>
      </c>
      <c r="BF81" s="17" t="str">
        <f>IFERROR(AND(OR(BF1:BI80,$BK81)=TRUE,IF(SEARCH(BF$1,$H81)&gt;0,TRUE,FALSE)),"")</f>
        <v/>
      </c>
      <c r="BG81" s="17" t="str">
        <f>IFERROR(AND(OR(BG1:BI80,$BK81)=TRUE,IF(SEARCH(BG$1,$H81)&gt;0,TRUE,FALSE)),"")</f>
        <v/>
      </c>
      <c r="BH81" s="17" t="str">
        <f>IFERROR(AND(OR(BH1:BI80,$BK81)=TRUE,IF(SEARCH(BH$1,$H81)&gt;0,TRUE,FALSE)),"")</f>
        <v/>
      </c>
      <c r="BI81" s="17" t="str">
        <f>IFERROR(AND(OR(BI1:BI80,$BK81)=TRUE,IF(SEARCH(BI$1,$H81)&gt;0,TRUE,FALSE)),"")</f>
        <v/>
      </c>
      <c r="BJ81" s="17" t="b">
        <f t="shared" si="11"/>
        <v>0</v>
      </c>
      <c r="BK81" s="17" t="b">
        <f t="shared" si="12"/>
        <v>0</v>
      </c>
      <c r="BL81" s="17" t="b">
        <f t="shared" si="13"/>
        <v>0</v>
      </c>
      <c r="BM81" s="17" t="b">
        <f>IF(G81&gt;'Overview (RESPONSES REQUIRED)'!$G$67,FALSE,TRUE)</f>
        <v>0</v>
      </c>
      <c r="BN81" s="17" t="b">
        <f t="shared" si="14"/>
        <v>0</v>
      </c>
      <c r="BO81" s="17" t="str">
        <f>IF(BO79="N", "N", IF(AND(BM81,BN81)=FALSE,"N",IF(BL81=TRUE,"Y",IF(I81=0,"E","N"))))</f>
        <v>N</v>
      </c>
    </row>
    <row r="82" spans="1:67" ht="27" x14ac:dyDescent="0.15">
      <c r="A82" s="17" t="s">
        <v>3041</v>
      </c>
      <c r="B82" s="17">
        <v>3</v>
      </c>
      <c r="C82" s="17" t="b">
        <f>IF(INDEX('Overview (RESPONSES REQUIRED)'!$D$67:$D$78, MATCH("n7", 'Overview (RESPONSES REQUIRED)'!$B$67:$B$78, 0)) = "Y", TRUE, FALSE)</f>
        <v>0</v>
      </c>
      <c r="D82" s="17" t="b">
        <f>IF(INDEX('Overview (RESPONSES REQUIRED)'!$D$67:$D$78, MATCH("n26", 'Overview (RESPONSES REQUIRED)'!$B$67:$B$78, 0)) = "Y", TRUE, FALSE)</f>
        <v>0</v>
      </c>
      <c r="E82" s="17" t="b">
        <f>IF(INDEX('Overview (RESPONSES REQUIRED)'!$D$67:$D$78, MATCH("N78", 'Overview (RESPONSES REQUIRED)'!$B$67:$B$78, 0)) = "Y", TRUE, FALSE)</f>
        <v>0</v>
      </c>
      <c r="F82" s="17" t="s">
        <v>6</v>
      </c>
      <c r="G82" s="17">
        <v>3</v>
      </c>
      <c r="H82" s="17" t="s">
        <v>3019</v>
      </c>
      <c r="I82" s="17" t="str">
        <f>IF('SA-FR1'!N85="Y", "Y", IF('SA-FR1'!N85="N", "N", 0))</f>
        <v>N</v>
      </c>
      <c r="J82" s="17" t="str">
        <f>IFERROR(AND(OR(J1:K81,$BK82)=TRUE,IF(SEARCH(J$1,$A82)&gt;0,TRUE,FALSE)),"")</f>
        <v/>
      </c>
      <c r="K82" s="17" t="str">
        <f>IFERROR(AND(OR(K1:K81,$BK82)=TRUE,IF(SEARCH(K$1,$A82)&gt;0,TRUE,FALSE)),"")</f>
        <v/>
      </c>
      <c r="L82" s="17" t="str">
        <f>IFERROR(AND(OR(L1:O81,$BK82)=TRUE,IF(SEARCH(L$1,$A82)&gt;0,TRUE,FALSE)),"")</f>
        <v/>
      </c>
      <c r="M82" s="17" t="str">
        <f>IFERROR(AND(OR(M1:O81,$BK82)=TRUE,IF(SEARCH(M$1,$A82)&gt;0,TRUE,FALSE)),"")</f>
        <v/>
      </c>
      <c r="N82" s="17" t="str">
        <f>IFERROR(AND(OR(N1:O81,$BK82)=TRUE,IF(SEARCH(N$1,$A82)&gt;0,TRUE,FALSE)),"")</f>
        <v/>
      </c>
      <c r="O82" s="17" t="str">
        <f>IFERROR(AND(OR(O1:O81,$BK82)=TRUE,IF(SEARCH(O$1,$A82)&gt;0,TRUE,FALSE)),"")</f>
        <v/>
      </c>
      <c r="P82" s="17" t="str">
        <f>IFERROR(AND(OR(P1:P81,$BK82)=TRUE,IF(SEARCH(P$1,$A82)&gt;0,TRUE,FALSE)),"")</f>
        <v/>
      </c>
      <c r="Q82" s="17" t="str">
        <f>IFERROR(AND(OR(Q1:T81,$BK82)=TRUE,IF(SEARCH(Q$1,$A82)&gt;0,TRUE,FALSE)),"")</f>
        <v/>
      </c>
      <c r="R82" s="17" t="b">
        <f>IFERROR(AND(OR(R1:T81,$BK82)=TRUE,IF(SEARCH(R$1,$A82)&gt;0,TRUE,FALSE)),"")</f>
        <v>0</v>
      </c>
      <c r="S82" s="17" t="str">
        <f>IFERROR(AND(OR(S1:T81,$BK82)=TRUE,IF(SEARCH(S$1,$A82)&gt;0,TRUE,FALSE)),"")</f>
        <v/>
      </c>
      <c r="T82" s="17" t="str">
        <f>IFERROR(AND(OR(T1:T81,$BK82)=TRUE,IF(SEARCH(T$1,$A82)&gt;0,TRUE,FALSE)),"")</f>
        <v/>
      </c>
      <c r="U82" s="17" t="b">
        <f>IFERROR(AND(OR(U1:V81,$BK82)=TRUE,IF(SEARCH(U$1,$A82)&gt;0,TRUE,FALSE)),"")</f>
        <v>0</v>
      </c>
      <c r="V82" s="17" t="str">
        <f>IFERROR(AND(OR(V1:V81,$BK82)=TRUE,IF(SEARCH(V$1,$A82)&gt;0,TRUE,FALSE)),"")</f>
        <v/>
      </c>
      <c r="W82" s="17" t="str">
        <f>IFERROR(AND(OR(W1:W81,$BK82)=TRUE,IF(SEARCH(W$1,$A82)&gt;0,TRUE,FALSE)),"")</f>
        <v/>
      </c>
      <c r="X82" s="17" t="b">
        <f>IFERROR(AND(OR(X1:AA81,$BK82)=TRUE,IF(SEARCH(X$1,$A82)&gt;0,TRUE,FALSE)),"")</f>
        <v>0</v>
      </c>
      <c r="Y82" s="17" t="str">
        <f>IFERROR(AND(OR(Y1:AA81,$BK82)=TRUE,IF(SEARCH(Y$1,$A82)&gt;0,TRUE,FALSE)),"")</f>
        <v/>
      </c>
      <c r="Z82" s="17" t="str">
        <f>IFERROR(AND(OR(Z1:AA81,$BK82)=TRUE,IF(SEARCH(Z$1,$A82)&gt;0,TRUE,FALSE)),"")</f>
        <v/>
      </c>
      <c r="AA82" s="17" t="str">
        <f>IFERROR(AND(OR(AA1:AA81,$BK82)=TRUE,IF(SEARCH(AA$1,$A82)&gt;0,TRUE,FALSE)),"")</f>
        <v/>
      </c>
      <c r="AB82" s="17">
        <f t="shared" si="10"/>
        <v>0</v>
      </c>
      <c r="AC82" s="17" t="str">
        <f>IFERROR(AND(OR(AC1:AE81,$BK82)=TRUE,IF(SEARCH(AC$1,$H82)&gt;0,TRUE,FALSE)),"")</f>
        <v/>
      </c>
      <c r="AD82" s="17" t="str">
        <f>IFERROR(AND(OR(AD1:AE81,$BK82)=TRUE,IF(SEARCH(AD$1,$H82)&gt;0,TRUE,FALSE)),"")</f>
        <v/>
      </c>
      <c r="AE82" s="17" t="str">
        <f>IFERROR(AND(OR(AE1:AE81,$BK82)=TRUE,IF(SEARCH(AE$1,$H82)&gt;0,TRUE,FALSE)),"")</f>
        <v/>
      </c>
      <c r="AF82" s="17" t="str">
        <f>IFERROR(AND(OR(AF1:AK81,$BK82)=TRUE,IF(SEARCH(AF$1,$H82)&gt;0,TRUE,FALSE)),"")</f>
        <v/>
      </c>
      <c r="AG82" s="17" t="str">
        <f>IFERROR(AND(OR(AG1:AK81,$BK82)=TRUE,IF(SEARCH(AG$1,$H82)&gt;0,TRUE,FALSE)),"")</f>
        <v/>
      </c>
      <c r="AH82" s="17" t="str">
        <f>IFERROR(AND(OR(AH1:AK81,$BK82)=TRUE,IF(SEARCH(AH$1,$H82)&gt;0,TRUE,FALSE)),"")</f>
        <v/>
      </c>
      <c r="AI82" s="17" t="str">
        <f>IFERROR(AND(OR(AI1:AK81,$BK82)=TRUE,IF(SEARCH(AI$1,$H82)&gt;0,TRUE,FALSE)),"")</f>
        <v/>
      </c>
      <c r="AJ82" s="17" t="str">
        <f>IFERROR(AND(OR(AJ1:AK81,$BK82)=TRUE,IF(SEARCH(AJ$1,$H82)&gt;0,TRUE,FALSE)),"")</f>
        <v/>
      </c>
      <c r="AK82" s="17" t="str">
        <f>IFERROR(AND(OR(AK1:AK81,$BK82)=TRUE,IF(SEARCH(AK$1,$H82)&gt;0,TRUE,FALSE)),"")</f>
        <v/>
      </c>
      <c r="AL82" s="17" t="str">
        <f>IFERROR(AND(OR(AL1:AM81,$BK82)=TRUE,IF(SEARCH(AL$1,$H82)&gt;0,TRUE,FALSE)),"")</f>
        <v/>
      </c>
      <c r="AM82" s="17" t="str">
        <f>IFERROR(AND(OR(AM1:AM81,$BK82)=TRUE,IF(SEARCH(AM$1,$H82)&gt;0,TRUE,FALSE)),"")</f>
        <v/>
      </c>
      <c r="AN82" s="17" t="str">
        <f>IFERROR(AND(OR(AN1:AS81,$BK82)=TRUE,IF(SEARCH(AN$1,$H82)&gt;0,TRUE,FALSE)),"")</f>
        <v/>
      </c>
      <c r="AO82" s="17" t="str">
        <f>IFERROR(AND(OR(AO1:AS81,$BK82)=TRUE,IF(SEARCH(AO$1,$H82)&gt;0,TRUE,FALSE)),"")</f>
        <v/>
      </c>
      <c r="AP82" s="17" t="str">
        <f>IFERROR(AND(OR(AP1:AS81,$BK82)=TRUE,IF(SEARCH(AP$1,$H82)&gt;0,TRUE,FALSE)),"")</f>
        <v/>
      </c>
      <c r="AQ82" s="17" t="str">
        <f>IFERROR(AND(OR(AQ1:AS81,$BK82)=TRUE,IF(SEARCH(AQ$1,$H82)&gt;0,TRUE,FALSE)),"")</f>
        <v/>
      </c>
      <c r="AR82" s="17" t="str">
        <f>IFERROR(AND(OR(AR1:AS81,$BK82)=TRUE,IF(SEARCH(AR$1,$H82)&gt;0,TRUE,FALSE)),"")</f>
        <v/>
      </c>
      <c r="AS82" s="17" t="str">
        <f>IFERROR(AND(OR(AS1:AS81,$BK82)=TRUE,IF(SEARCH(AS$1,$H82)&gt;0,TRUE,FALSE)),"")</f>
        <v/>
      </c>
      <c r="AT82" s="17" t="str">
        <f>IFERROR(AND(OR(AT1:AW81,$BK82)=TRUE,IF(SEARCH(AT$1,$H82)&gt;0,TRUE,FALSE)),"")</f>
        <v/>
      </c>
      <c r="AU82" s="17" t="str">
        <f>IFERROR(AND(OR(AU1:AW81,$BK82)=TRUE,IF(SEARCH(AU$1,$H82)&gt;0,TRUE,FALSE)),"")</f>
        <v/>
      </c>
      <c r="AV82" s="17" t="str">
        <f>IFERROR(AND(OR(AV1:AW81,$BK82)=TRUE,IF(SEARCH(AV$1,$H82)&gt;0,TRUE,FALSE)),"")</f>
        <v/>
      </c>
      <c r="AW82" s="17" t="str">
        <f>IFERROR(AND(OR(AW1:AW81,$BK82)=TRUE,IF(SEARCH(AW$1,$H82)&gt;0,TRUE,FALSE)),"")</f>
        <v/>
      </c>
      <c r="AX82" s="17" t="str">
        <f>IFERROR(AND(OR(AX1:AY81,$BK82)=TRUE,IF(SEARCH(AX$1,$H82)&gt;0,TRUE,FALSE)),"")</f>
        <v/>
      </c>
      <c r="AY82" s="17" t="str">
        <f>IFERROR(AND(OR(AY1:AY81,$BK82)=TRUE,IF(SEARCH(AY$1,$H82)&gt;0,TRUE,FALSE)),"")</f>
        <v/>
      </c>
      <c r="AZ82" s="17" t="str">
        <f>IFERROR(AND(OR(AZ1:BI81,$BK82)=TRUE,IF(SEARCH(AZ$1,$H82)&gt;0,TRUE,FALSE)),"")</f>
        <v/>
      </c>
      <c r="BA82" s="17" t="str">
        <f>IFERROR(AND(OR(BA1:BI81,$BK82)=TRUE,IF(SEARCH(BA$1,$H82)&gt;0,TRUE,FALSE)),"")</f>
        <v/>
      </c>
      <c r="BB82" s="17" t="str">
        <f>IFERROR(AND(OR(BB1:BI81,$BK82)=TRUE,IF(SEARCH(BB$1,$H82)&gt;0,TRUE,FALSE)),"")</f>
        <v/>
      </c>
      <c r="BC82" s="17" t="str">
        <f>IFERROR(AND(OR(BC1:BI81,$BK82)=TRUE,IF(SEARCH(BC$1,$H82)&gt;0,TRUE,FALSE)),"")</f>
        <v/>
      </c>
      <c r="BD82" s="17" t="str">
        <f>IFERROR(AND(OR(BD1:BI81,$BK82)=TRUE,IF(SEARCH(BD$1,$H82)&gt;0,TRUE,FALSE)),"")</f>
        <v/>
      </c>
      <c r="BE82" s="17" t="str">
        <f>IFERROR(AND(OR(BE1:BI81,$BK82)=TRUE,IF(SEARCH(BE$1,$H82)&gt;0,TRUE,FALSE)),"")</f>
        <v/>
      </c>
      <c r="BF82" s="17" t="str">
        <f>IFERROR(AND(OR(BF1:BI81,$BK82)=TRUE,IF(SEARCH(BF$1,$H82)&gt;0,TRUE,FALSE)),"")</f>
        <v/>
      </c>
      <c r="BG82" s="17" t="str">
        <f>IFERROR(AND(OR(BG1:BI81,$BK82)=TRUE,IF(SEARCH(BG$1,$H82)&gt;0,TRUE,FALSE)),"")</f>
        <v/>
      </c>
      <c r="BH82" s="17" t="str">
        <f>IFERROR(AND(OR(BH1:BI81,$BK82)=TRUE,IF(SEARCH(BH$1,$H82)&gt;0,TRUE,FALSE)),"")</f>
        <v/>
      </c>
      <c r="BI82" s="17" t="str">
        <f>IFERROR(AND(OR(BI1:BI81,$BK82)=TRUE,IF(SEARCH(BI$1,$H82)&gt;0,TRUE,FALSE)),"")</f>
        <v/>
      </c>
      <c r="BJ82" s="17" t="b">
        <f t="shared" si="11"/>
        <v>0</v>
      </c>
      <c r="BK82" s="17" t="b">
        <f t="shared" si="12"/>
        <v>0</v>
      </c>
      <c r="BL82" s="17" t="b">
        <f t="shared" si="13"/>
        <v>0</v>
      </c>
      <c r="BM82" s="17" t="b">
        <f>IF(G82&gt;'Overview (RESPONSES REQUIRED)'!$G$67,FALSE,TRUE)</f>
        <v>0</v>
      </c>
      <c r="BN82" s="17" t="b">
        <f t="shared" si="14"/>
        <v>0</v>
      </c>
      <c r="BO82" s="17" t="str">
        <f>IF(BO79="N", "N", IF(AND(BM82,BN82)=FALSE,"N",IF(BL82=TRUE,"Y",IF(I82=0,"E","N"))))</f>
        <v>N</v>
      </c>
    </row>
    <row r="83" spans="1:67" ht="15" x14ac:dyDescent="0.15">
      <c r="A83" s="17" t="s">
        <v>3042</v>
      </c>
      <c r="B83" s="17">
        <v>3</v>
      </c>
      <c r="C83" s="17" t="b">
        <f>IF(INDEX('Overview (RESPONSES REQUIRED)'!$D$67:$D$78, MATCH("n7", 'Overview (RESPONSES REQUIRED)'!$B$67:$B$78, 0)) = "Y", TRUE, FALSE)</f>
        <v>0</v>
      </c>
      <c r="D83" s="17" t="b">
        <f>IF(INDEX('Overview (RESPONSES REQUIRED)'!$D$67:$D$78, MATCH("n28", 'Overview (RESPONSES REQUIRED)'!$B$67:$B$78, 0)) = "Y", TRUE, FALSE)</f>
        <v>0</v>
      </c>
      <c r="E83" s="17" t="b">
        <f>IF(INDEX('Overview (RESPONSES REQUIRED)'!$D$67:$D$78, MATCH("N78", 'Overview (RESPONSES REQUIRED)'!$B$67:$B$78, 0)) = "Y", TRUE, FALSE)</f>
        <v>0</v>
      </c>
      <c r="F83" s="17" t="s">
        <v>6</v>
      </c>
      <c r="G83" s="17">
        <v>3</v>
      </c>
      <c r="H83" s="17" t="s">
        <v>3015</v>
      </c>
      <c r="I83" s="17" t="str">
        <f>IF('SA-FR1'!N86="Y", "Y", IF('SA-FR1'!N86="N", "N", 0))</f>
        <v>N</v>
      </c>
      <c r="J83" s="17" t="str">
        <f>IFERROR(AND(OR(J1:K82,$BK83)=TRUE,IF(SEARCH(J$1,$A83)&gt;0,TRUE,FALSE)),"")</f>
        <v/>
      </c>
      <c r="K83" s="17" t="str">
        <f>IFERROR(AND(OR(K1:K82,$BK83)=TRUE,IF(SEARCH(K$1,$A83)&gt;0,TRUE,FALSE)),"")</f>
        <v/>
      </c>
      <c r="L83" s="17" t="str">
        <f>IFERROR(AND(OR(L1:O82,$BK83)=TRUE,IF(SEARCH(L$1,$A83)&gt;0,TRUE,FALSE)),"")</f>
        <v/>
      </c>
      <c r="M83" s="17" t="str">
        <f>IFERROR(AND(OR(M1:O82,$BK83)=TRUE,IF(SEARCH(M$1,$A83)&gt;0,TRUE,FALSE)),"")</f>
        <v/>
      </c>
      <c r="N83" s="17" t="str">
        <f>IFERROR(AND(OR(N1:O82,$BK83)=TRUE,IF(SEARCH(N$1,$A83)&gt;0,TRUE,FALSE)),"")</f>
        <v/>
      </c>
      <c r="O83" s="17" t="str">
        <f>IFERROR(AND(OR(O1:O82,$BK83)=TRUE,IF(SEARCH(O$1,$A83)&gt;0,TRUE,FALSE)),"")</f>
        <v/>
      </c>
      <c r="P83" s="17" t="str">
        <f>IFERROR(AND(OR(P1:P82,$BK83)=TRUE,IF(SEARCH(P$1,$A83)&gt;0,TRUE,FALSE)),"")</f>
        <v/>
      </c>
      <c r="Q83" s="17" t="b">
        <f>IFERROR(AND(OR(Q1:T82,$BK83)=TRUE,IF(SEARCH(Q$1,$A83)&gt;0,TRUE,FALSE)),"")</f>
        <v>0</v>
      </c>
      <c r="R83" s="17" t="str">
        <f>IFERROR(AND(OR(R1:T82,$BK83)=TRUE,IF(SEARCH(R$1,$A83)&gt;0,TRUE,FALSE)),"")</f>
        <v/>
      </c>
      <c r="S83" s="17" t="str">
        <f>IFERROR(AND(OR(S1:T82,$BK83)=TRUE,IF(SEARCH(S$1,$A83)&gt;0,TRUE,FALSE)),"")</f>
        <v/>
      </c>
      <c r="T83" s="17" t="str">
        <f>IFERROR(AND(OR(T1:T82,$BK83)=TRUE,IF(SEARCH(T$1,$A83)&gt;0,TRUE,FALSE)),"")</f>
        <v/>
      </c>
      <c r="U83" s="17" t="str">
        <f>IFERROR(AND(OR(U1:V82,$BK83)=TRUE,IF(SEARCH(U$1,$A83)&gt;0,TRUE,FALSE)),"")</f>
        <v/>
      </c>
      <c r="V83" s="17" t="str">
        <f>IFERROR(AND(OR(V1:V82,$BK83)=TRUE,IF(SEARCH(V$1,$A83)&gt;0,TRUE,FALSE)),"")</f>
        <v/>
      </c>
      <c r="W83" s="17" t="b">
        <f>IFERROR(AND(OR(W1:W82,$BK83)=TRUE,IF(SEARCH(W$1,$A83)&gt;0,TRUE,FALSE)),"")</f>
        <v>0</v>
      </c>
      <c r="X83" s="17" t="b">
        <f>IFERROR(AND(OR(X1:AA82,$BK83)=TRUE,IF(SEARCH(X$1,$A83)&gt;0,TRUE,FALSE)),"")</f>
        <v>0</v>
      </c>
      <c r="Y83" s="17" t="str">
        <f>IFERROR(AND(OR(Y1:AA82,$BK83)=TRUE,IF(SEARCH(Y$1,$A83)&gt;0,TRUE,FALSE)),"")</f>
        <v/>
      </c>
      <c r="Z83" s="17" t="str">
        <f>IFERROR(AND(OR(Z1:AA82,$BK83)=TRUE,IF(SEARCH(Z$1,$A83)&gt;0,TRUE,FALSE)),"")</f>
        <v/>
      </c>
      <c r="AA83" s="17" t="str">
        <f>IFERROR(AND(OR(AA1:AA82,$BK83)=TRUE,IF(SEARCH(AA$1,$A83)&gt;0,TRUE,FALSE)),"")</f>
        <v/>
      </c>
      <c r="AB83" s="17">
        <f t="shared" si="10"/>
        <v>0</v>
      </c>
      <c r="AC83" s="17" t="str">
        <f>IFERROR(AND(OR(AC1:AE82,$BK83)=TRUE,IF(SEARCH(AC$1,$H83)&gt;0,TRUE,FALSE)),"")</f>
        <v/>
      </c>
      <c r="AD83" s="17" t="str">
        <f>IFERROR(AND(OR(AD1:AE82,$BK83)=TRUE,IF(SEARCH(AD$1,$H83)&gt;0,TRUE,FALSE)),"")</f>
        <v/>
      </c>
      <c r="AE83" s="17" t="str">
        <f>IFERROR(AND(OR(AE1:AE82,$BK83)=TRUE,IF(SEARCH(AE$1,$H83)&gt;0,TRUE,FALSE)),"")</f>
        <v/>
      </c>
      <c r="AF83" s="17" t="str">
        <f>IFERROR(AND(OR(AF1:AK82,$BK83)=TRUE,IF(SEARCH(AF$1,$H83)&gt;0,TRUE,FALSE)),"")</f>
        <v/>
      </c>
      <c r="AG83" s="17" t="str">
        <f>IFERROR(AND(OR(AG1:AK82,$BK83)=TRUE,IF(SEARCH(AG$1,$H83)&gt;0,TRUE,FALSE)),"")</f>
        <v/>
      </c>
      <c r="AH83" s="17" t="str">
        <f>IFERROR(AND(OR(AH1:AK82,$BK83)=TRUE,IF(SEARCH(AH$1,$H83)&gt;0,TRUE,FALSE)),"")</f>
        <v/>
      </c>
      <c r="AI83" s="17" t="str">
        <f>IFERROR(AND(OR(AI1:AK82,$BK83)=TRUE,IF(SEARCH(AI$1,$H83)&gt;0,TRUE,FALSE)),"")</f>
        <v/>
      </c>
      <c r="AJ83" s="17" t="str">
        <f>IFERROR(AND(OR(AJ1:AK82,$BK83)=TRUE,IF(SEARCH(AJ$1,$H83)&gt;0,TRUE,FALSE)),"")</f>
        <v/>
      </c>
      <c r="AK83" s="17" t="str">
        <f>IFERROR(AND(OR(AK1:AK82,$BK83)=TRUE,IF(SEARCH(AK$1,$H83)&gt;0,TRUE,FALSE)),"")</f>
        <v/>
      </c>
      <c r="AL83" s="17" t="str">
        <f>IFERROR(AND(OR(AL1:AM82,$BK83)=TRUE,IF(SEARCH(AL$1,$H83)&gt;0,TRUE,FALSE)),"")</f>
        <v/>
      </c>
      <c r="AM83" s="17" t="str">
        <f>IFERROR(AND(OR(AM1:AM82,$BK83)=TRUE,IF(SEARCH(AM$1,$H83)&gt;0,TRUE,FALSE)),"")</f>
        <v/>
      </c>
      <c r="AN83" s="17" t="str">
        <f>IFERROR(AND(OR(AN1:AS82,$BK83)=TRUE,IF(SEARCH(AN$1,$H83)&gt;0,TRUE,FALSE)),"")</f>
        <v/>
      </c>
      <c r="AO83" s="17" t="str">
        <f>IFERROR(AND(OR(AO1:AS82,$BK83)=TRUE,IF(SEARCH(AO$1,$H83)&gt;0,TRUE,FALSE)),"")</f>
        <v/>
      </c>
      <c r="AP83" s="17" t="str">
        <f>IFERROR(AND(OR(AP1:AS82,$BK83)=TRUE,IF(SEARCH(AP$1,$H83)&gt;0,TRUE,FALSE)),"")</f>
        <v/>
      </c>
      <c r="AQ83" s="17" t="str">
        <f>IFERROR(AND(OR(AQ1:AS82,$BK83)=TRUE,IF(SEARCH(AQ$1,$H83)&gt;0,TRUE,FALSE)),"")</f>
        <v/>
      </c>
      <c r="AR83" s="17" t="str">
        <f>IFERROR(AND(OR(AR1:AS82,$BK83)=TRUE,IF(SEARCH(AR$1,$H83)&gt;0,TRUE,FALSE)),"")</f>
        <v/>
      </c>
      <c r="AS83" s="17" t="str">
        <f>IFERROR(AND(OR(AS1:AS82,$BK83)=TRUE,IF(SEARCH(AS$1,$H83)&gt;0,TRUE,FALSE)),"")</f>
        <v/>
      </c>
      <c r="AT83" s="17" t="str">
        <f>IFERROR(AND(OR(AT1:AW82,$BK83)=TRUE,IF(SEARCH(AT$1,$H83)&gt;0,TRUE,FALSE)),"")</f>
        <v/>
      </c>
      <c r="AU83" s="17" t="str">
        <f>IFERROR(AND(OR(AU1:AW82,$BK83)=TRUE,IF(SEARCH(AU$1,$H83)&gt;0,TRUE,FALSE)),"")</f>
        <v/>
      </c>
      <c r="AV83" s="17" t="str">
        <f>IFERROR(AND(OR(AV1:AW82,$BK83)=TRUE,IF(SEARCH(AV$1,$H83)&gt;0,TRUE,FALSE)),"")</f>
        <v/>
      </c>
      <c r="AW83" s="17" t="str">
        <f>IFERROR(AND(OR(AW1:AW82,$BK83)=TRUE,IF(SEARCH(AW$1,$H83)&gt;0,TRUE,FALSE)),"")</f>
        <v/>
      </c>
      <c r="AX83" s="17" t="str">
        <f>IFERROR(AND(OR(AX1:AY82,$BK83)=TRUE,IF(SEARCH(AX$1,$H83)&gt;0,TRUE,FALSE)),"")</f>
        <v/>
      </c>
      <c r="AY83" s="17" t="str">
        <f>IFERROR(AND(OR(AY1:AY82,$BK83)=TRUE,IF(SEARCH(AY$1,$H83)&gt;0,TRUE,FALSE)),"")</f>
        <v/>
      </c>
      <c r="AZ83" s="17" t="str">
        <f>IFERROR(AND(OR(AZ1:BI82,$BK83)=TRUE,IF(SEARCH(AZ$1,$H83)&gt;0,TRUE,FALSE)),"")</f>
        <v/>
      </c>
      <c r="BA83" s="17" t="str">
        <f>IFERROR(AND(OR(BA1:BI82,$BK83)=TRUE,IF(SEARCH(BA$1,$H83)&gt;0,TRUE,FALSE)),"")</f>
        <v/>
      </c>
      <c r="BB83" s="17" t="str">
        <f>IFERROR(AND(OR(BB1:BI82,$BK83)=TRUE,IF(SEARCH(BB$1,$H83)&gt;0,TRUE,FALSE)),"")</f>
        <v/>
      </c>
      <c r="BC83" s="17" t="str">
        <f>IFERROR(AND(OR(BC1:BI82,$BK83)=TRUE,IF(SEARCH(BC$1,$H83)&gt;0,TRUE,FALSE)),"")</f>
        <v/>
      </c>
      <c r="BD83" s="17" t="str">
        <f>IFERROR(AND(OR(BD1:BI82,$BK83)=TRUE,IF(SEARCH(BD$1,$H83)&gt;0,TRUE,FALSE)),"")</f>
        <v/>
      </c>
      <c r="BE83" s="17" t="str">
        <f>IFERROR(AND(OR(BE1:BI82,$BK83)=TRUE,IF(SEARCH(BE$1,$H83)&gt;0,TRUE,FALSE)),"")</f>
        <v/>
      </c>
      <c r="BF83" s="17" t="str">
        <f>IFERROR(AND(OR(BF1:BI82,$BK83)=TRUE,IF(SEARCH(BF$1,$H83)&gt;0,TRUE,FALSE)),"")</f>
        <v/>
      </c>
      <c r="BG83" s="17" t="str">
        <f>IFERROR(AND(OR(BG1:BI82,$BK83)=TRUE,IF(SEARCH(BG$1,$H83)&gt;0,TRUE,FALSE)),"")</f>
        <v/>
      </c>
      <c r="BH83" s="17" t="str">
        <f>IFERROR(AND(OR(BH1:BI82,$BK83)=TRUE,IF(SEARCH(BH$1,$H83)&gt;0,TRUE,FALSE)),"")</f>
        <v/>
      </c>
      <c r="BI83" s="17" t="str">
        <f>IFERROR(AND(OR(BI1:BI82,$BK83)=TRUE,IF(SEARCH(BI$1,$H83)&gt;0,TRUE,FALSE)),"")</f>
        <v/>
      </c>
      <c r="BJ83" s="17" t="b">
        <f t="shared" si="11"/>
        <v>0</v>
      </c>
      <c r="BK83" s="17" t="b">
        <f t="shared" si="12"/>
        <v>0</v>
      </c>
      <c r="BL83" s="17" t="b">
        <f t="shared" si="13"/>
        <v>0</v>
      </c>
      <c r="BM83" s="17" t="b">
        <f>IF(G83&gt;'Overview (RESPONSES REQUIRED)'!$G$67,FALSE,TRUE)</f>
        <v>0</v>
      </c>
      <c r="BN83" s="17" t="b">
        <f t="shared" si="14"/>
        <v>0</v>
      </c>
      <c r="BO83" s="17" t="str">
        <f>IF(AND(BM83,BN83)=FALSE,"N",IF(BL83=TRUE,"Y",IF(I83=0,"E","N")))</f>
        <v>N</v>
      </c>
    </row>
    <row r="84" spans="1:67" ht="15" x14ac:dyDescent="0.15">
      <c r="A84" s="17" t="s">
        <v>3042</v>
      </c>
      <c r="B84" s="17">
        <v>3</v>
      </c>
      <c r="C84" s="17" t="b">
        <f>IF(INDEX('Overview (RESPONSES REQUIRED)'!$D$67:$D$78, MATCH("n7", 'Overview (RESPONSES REQUIRED)'!$B$67:$B$78, 0)) = "Y", TRUE, FALSE)</f>
        <v>0</v>
      </c>
      <c r="D84" s="17" t="b">
        <f>IF(INDEX('Overview (RESPONSES REQUIRED)'!$D$67:$D$78, MATCH("n28", 'Overview (RESPONSES REQUIRED)'!$B$67:$B$78, 0)) = "Y", TRUE, FALSE)</f>
        <v>0</v>
      </c>
      <c r="E84" s="17" t="b">
        <f>IF(INDEX('Overview (RESPONSES REQUIRED)'!$D$67:$D$78, MATCH("N78", 'Overview (RESPONSES REQUIRED)'!$B$67:$B$78, 0)) = "Y", TRUE, FALSE)</f>
        <v>0</v>
      </c>
      <c r="F84" s="17" t="s">
        <v>6</v>
      </c>
      <c r="G84" s="17">
        <v>3</v>
      </c>
      <c r="H84" s="17" t="s">
        <v>3017</v>
      </c>
      <c r="I84" s="17" t="str">
        <f>IF('SA-FR1'!N87="Y", "Y", IF('SA-FR1'!N87="N", "N", 0))</f>
        <v>N</v>
      </c>
      <c r="J84" s="17" t="str">
        <f>IFERROR(AND(OR(J1:K83,$BK84)=TRUE,IF(SEARCH(J$1,$A84)&gt;0,TRUE,FALSE)),"")</f>
        <v/>
      </c>
      <c r="K84" s="17" t="str">
        <f>IFERROR(AND(OR(K1:K83,$BK84)=TRUE,IF(SEARCH(K$1,$A84)&gt;0,TRUE,FALSE)),"")</f>
        <v/>
      </c>
      <c r="L84" s="17" t="str">
        <f>IFERROR(AND(OR(L1:O83,$BK84)=TRUE,IF(SEARCH(L$1,$A84)&gt;0,TRUE,FALSE)),"")</f>
        <v/>
      </c>
      <c r="M84" s="17" t="str">
        <f>IFERROR(AND(OR(M1:O83,$BK84)=TRUE,IF(SEARCH(M$1,$A84)&gt;0,TRUE,FALSE)),"")</f>
        <v/>
      </c>
      <c r="N84" s="17" t="str">
        <f>IFERROR(AND(OR(N1:O83,$BK84)=TRUE,IF(SEARCH(N$1,$A84)&gt;0,TRUE,FALSE)),"")</f>
        <v/>
      </c>
      <c r="O84" s="17" t="str">
        <f>IFERROR(AND(OR(O1:O83,$BK84)=TRUE,IF(SEARCH(O$1,$A84)&gt;0,TRUE,FALSE)),"")</f>
        <v/>
      </c>
      <c r="P84" s="17" t="str">
        <f>IFERROR(AND(OR(P1:P83,$BK84)=TRUE,IF(SEARCH(P$1,$A84)&gt;0,TRUE,FALSE)),"")</f>
        <v/>
      </c>
      <c r="Q84" s="17" t="b">
        <f>IFERROR(AND(OR(Q1:T83,$BK84)=TRUE,IF(SEARCH(Q$1,$A84)&gt;0,TRUE,FALSE)),"")</f>
        <v>0</v>
      </c>
      <c r="R84" s="17" t="str">
        <f>IFERROR(AND(OR(R1:T83,$BK84)=TRUE,IF(SEARCH(R$1,$A84)&gt;0,TRUE,FALSE)),"")</f>
        <v/>
      </c>
      <c r="S84" s="17" t="str">
        <f>IFERROR(AND(OR(S1:T83,$BK84)=TRUE,IF(SEARCH(S$1,$A84)&gt;0,TRUE,FALSE)),"")</f>
        <v/>
      </c>
      <c r="T84" s="17" t="str">
        <f>IFERROR(AND(OR(T1:T83,$BK84)=TRUE,IF(SEARCH(T$1,$A84)&gt;0,TRUE,FALSE)),"")</f>
        <v/>
      </c>
      <c r="U84" s="17" t="str">
        <f>IFERROR(AND(OR(U1:V83,$BK84)=TRUE,IF(SEARCH(U$1,$A84)&gt;0,TRUE,FALSE)),"")</f>
        <v/>
      </c>
      <c r="V84" s="17" t="str">
        <f>IFERROR(AND(OR(V1:V83,$BK84)=TRUE,IF(SEARCH(V$1,$A84)&gt;0,TRUE,FALSE)),"")</f>
        <v/>
      </c>
      <c r="W84" s="17" t="b">
        <f>IFERROR(AND(OR(W1:W83,$BK84)=TRUE,IF(SEARCH(W$1,$A84)&gt;0,TRUE,FALSE)),"")</f>
        <v>0</v>
      </c>
      <c r="X84" s="17" t="b">
        <f>IFERROR(AND(OR(X1:AA83,$BK84)=TRUE,IF(SEARCH(X$1,$A84)&gt;0,TRUE,FALSE)),"")</f>
        <v>0</v>
      </c>
      <c r="Y84" s="17" t="str">
        <f>IFERROR(AND(OR(Y1:AA83,$BK84)=TRUE,IF(SEARCH(Y$1,$A84)&gt;0,TRUE,FALSE)),"")</f>
        <v/>
      </c>
      <c r="Z84" s="17" t="str">
        <f>IFERROR(AND(OR(Z1:AA83,$BK84)=TRUE,IF(SEARCH(Z$1,$A84)&gt;0,TRUE,FALSE)),"")</f>
        <v/>
      </c>
      <c r="AA84" s="17" t="str">
        <f>IFERROR(AND(OR(AA1:AA83,$BK84)=TRUE,IF(SEARCH(AA$1,$A84)&gt;0,TRUE,FALSE)),"")</f>
        <v/>
      </c>
      <c r="AB84" s="17">
        <f t="shared" si="10"/>
        <v>0</v>
      </c>
      <c r="AC84" s="17" t="str">
        <f>IFERROR(AND(OR(AC1:AE83,$BK84)=TRUE,IF(SEARCH(AC$1,$H84)&gt;0,TRUE,FALSE)),"")</f>
        <v/>
      </c>
      <c r="AD84" s="17" t="str">
        <f>IFERROR(AND(OR(AD1:AE83,$BK84)=TRUE,IF(SEARCH(AD$1,$H84)&gt;0,TRUE,FALSE)),"")</f>
        <v/>
      </c>
      <c r="AE84" s="17" t="str">
        <f>IFERROR(AND(OR(AE1:AE83,$BK84)=TRUE,IF(SEARCH(AE$1,$H84)&gt;0,TRUE,FALSE)),"")</f>
        <v/>
      </c>
      <c r="AF84" s="17" t="str">
        <f>IFERROR(AND(OR(AF1:AK83,$BK84)=TRUE,IF(SEARCH(AF$1,$H84)&gt;0,TRUE,FALSE)),"")</f>
        <v/>
      </c>
      <c r="AG84" s="17" t="str">
        <f>IFERROR(AND(OR(AG1:AK83,$BK84)=TRUE,IF(SEARCH(AG$1,$H84)&gt;0,TRUE,FALSE)),"")</f>
        <v/>
      </c>
      <c r="AH84" s="17" t="str">
        <f>IFERROR(AND(OR(AH1:AK83,$BK84)=TRUE,IF(SEARCH(AH$1,$H84)&gt;0,TRUE,FALSE)),"")</f>
        <v/>
      </c>
      <c r="AI84" s="17" t="str">
        <f>IFERROR(AND(OR(AI1:AK83,$BK84)=TRUE,IF(SEARCH(AI$1,$H84)&gt;0,TRUE,FALSE)),"")</f>
        <v/>
      </c>
      <c r="AJ84" s="17" t="str">
        <f>IFERROR(AND(OR(AJ1:AK83,$BK84)=TRUE,IF(SEARCH(AJ$1,$H84)&gt;0,TRUE,FALSE)),"")</f>
        <v/>
      </c>
      <c r="AK84" s="17" t="str">
        <f>IFERROR(AND(OR(AK1:AK83,$BK84)=TRUE,IF(SEARCH(AK$1,$H84)&gt;0,TRUE,FALSE)),"")</f>
        <v/>
      </c>
      <c r="AL84" s="17" t="str">
        <f>IFERROR(AND(OR(AL1:AM83,$BK84)=TRUE,IF(SEARCH(AL$1,$H84)&gt;0,TRUE,FALSE)),"")</f>
        <v/>
      </c>
      <c r="AM84" s="17" t="str">
        <f>IFERROR(AND(OR(AM1:AM83,$BK84)=TRUE,IF(SEARCH(AM$1,$H84)&gt;0,TRUE,FALSE)),"")</f>
        <v/>
      </c>
      <c r="AN84" s="17" t="str">
        <f>IFERROR(AND(OR(AN1:AS83,$BK84)=TRUE,IF(SEARCH(AN$1,$H84)&gt;0,TRUE,FALSE)),"")</f>
        <v/>
      </c>
      <c r="AO84" s="17" t="str">
        <f>IFERROR(AND(OR(AO1:AS83,$BK84)=TRUE,IF(SEARCH(AO$1,$H84)&gt;0,TRUE,FALSE)),"")</f>
        <v/>
      </c>
      <c r="AP84" s="17" t="str">
        <f>IFERROR(AND(OR(AP1:AS83,$BK84)=TRUE,IF(SEARCH(AP$1,$H84)&gt;0,TRUE,FALSE)),"")</f>
        <v/>
      </c>
      <c r="AQ84" s="17" t="str">
        <f>IFERROR(AND(OR(AQ1:AS83,$BK84)=TRUE,IF(SEARCH(AQ$1,$H84)&gt;0,TRUE,FALSE)),"")</f>
        <v/>
      </c>
      <c r="AR84" s="17" t="str">
        <f>IFERROR(AND(OR(AR1:AS83,$BK84)=TRUE,IF(SEARCH(AR$1,$H84)&gt;0,TRUE,FALSE)),"")</f>
        <v/>
      </c>
      <c r="AS84" s="17" t="str">
        <f>IFERROR(AND(OR(AS1:AS83,$BK84)=TRUE,IF(SEARCH(AS$1,$H84)&gt;0,TRUE,FALSE)),"")</f>
        <v/>
      </c>
      <c r="AT84" s="17" t="str">
        <f>IFERROR(AND(OR(AT1:AW83,$BK84)=TRUE,IF(SEARCH(AT$1,$H84)&gt;0,TRUE,FALSE)),"")</f>
        <v/>
      </c>
      <c r="AU84" s="17" t="str">
        <f>IFERROR(AND(OR(AU1:AW83,$BK84)=TRUE,IF(SEARCH(AU$1,$H84)&gt;0,TRUE,FALSE)),"")</f>
        <v/>
      </c>
      <c r="AV84" s="17" t="str">
        <f>IFERROR(AND(OR(AV1:AW83,$BK84)=TRUE,IF(SEARCH(AV$1,$H84)&gt;0,TRUE,FALSE)),"")</f>
        <v/>
      </c>
      <c r="AW84" s="17" t="str">
        <f>IFERROR(AND(OR(AW1:AW83,$BK84)=TRUE,IF(SEARCH(AW$1,$H84)&gt;0,TRUE,FALSE)),"")</f>
        <v/>
      </c>
      <c r="AX84" s="17" t="str">
        <f>IFERROR(AND(OR(AX1:AY83,$BK84)=TRUE,IF(SEARCH(AX$1,$H84)&gt;0,TRUE,FALSE)),"")</f>
        <v/>
      </c>
      <c r="AY84" s="17" t="str">
        <f>IFERROR(AND(OR(AY1:AY83,$BK84)=TRUE,IF(SEARCH(AY$1,$H84)&gt;0,TRUE,FALSE)),"")</f>
        <v/>
      </c>
      <c r="AZ84" s="17" t="str">
        <f>IFERROR(AND(OR(AZ1:BI83,$BK84)=TRUE,IF(SEARCH(AZ$1,$H84)&gt;0,TRUE,FALSE)),"")</f>
        <v/>
      </c>
      <c r="BA84" s="17" t="str">
        <f>IFERROR(AND(OR(BA1:BI83,$BK84)=TRUE,IF(SEARCH(BA$1,$H84)&gt;0,TRUE,FALSE)),"")</f>
        <v/>
      </c>
      <c r="BB84" s="17" t="str">
        <f>IFERROR(AND(OR(BB1:BI83,$BK84)=TRUE,IF(SEARCH(BB$1,$H84)&gt;0,TRUE,FALSE)),"")</f>
        <v/>
      </c>
      <c r="BC84" s="17" t="str">
        <f>IFERROR(AND(OR(BC1:BI83,$BK84)=TRUE,IF(SEARCH(BC$1,$H84)&gt;0,TRUE,FALSE)),"")</f>
        <v/>
      </c>
      <c r="BD84" s="17" t="str">
        <f>IFERROR(AND(OR(BD1:BI83,$BK84)=TRUE,IF(SEARCH(BD$1,$H84)&gt;0,TRUE,FALSE)),"")</f>
        <v/>
      </c>
      <c r="BE84" s="17" t="str">
        <f>IFERROR(AND(OR(BE1:BI83,$BK84)=TRUE,IF(SEARCH(BE$1,$H84)&gt;0,TRUE,FALSE)),"")</f>
        <v/>
      </c>
      <c r="BF84" s="17" t="str">
        <f>IFERROR(AND(OR(BF1:BI83,$BK84)=TRUE,IF(SEARCH(BF$1,$H84)&gt;0,TRUE,FALSE)),"")</f>
        <v/>
      </c>
      <c r="BG84" s="17" t="str">
        <f>IFERROR(AND(OR(BG1:BI83,$BK84)=TRUE,IF(SEARCH(BG$1,$H84)&gt;0,TRUE,FALSE)),"")</f>
        <v/>
      </c>
      <c r="BH84" s="17" t="str">
        <f>IFERROR(AND(OR(BH1:BI83,$BK84)=TRUE,IF(SEARCH(BH$1,$H84)&gt;0,TRUE,FALSE)),"")</f>
        <v/>
      </c>
      <c r="BI84" s="17" t="str">
        <f>IFERROR(AND(OR(BI1:BI83,$BK84)=TRUE,IF(SEARCH(BI$1,$H84)&gt;0,TRUE,FALSE)),"")</f>
        <v/>
      </c>
      <c r="BJ84" s="17" t="b">
        <f t="shared" si="11"/>
        <v>0</v>
      </c>
      <c r="BK84" s="17" t="b">
        <f t="shared" si="12"/>
        <v>0</v>
      </c>
      <c r="BL84" s="17" t="b">
        <f t="shared" si="13"/>
        <v>0</v>
      </c>
      <c r="BM84" s="17" t="b">
        <f>IF(G84&gt;'Overview (RESPONSES REQUIRED)'!$G$67,FALSE,TRUE)</f>
        <v>0</v>
      </c>
      <c r="BN84" s="17" t="b">
        <f t="shared" si="14"/>
        <v>0</v>
      </c>
      <c r="BO84" s="17" t="str">
        <f>IF(BO83="N", "N", IF(AND(BM84,BN84)=FALSE,"N",IF(BL84=TRUE,"Y",IF(I84=0,"E","N"))))</f>
        <v>N</v>
      </c>
    </row>
    <row r="85" spans="1:67" ht="15" x14ac:dyDescent="0.15">
      <c r="A85" s="17" t="s">
        <v>3042</v>
      </c>
      <c r="B85" s="17">
        <v>3</v>
      </c>
      <c r="C85" s="17" t="b">
        <f>IF(INDEX('Overview (RESPONSES REQUIRED)'!$D$67:$D$78, MATCH("n7", 'Overview (RESPONSES REQUIRED)'!$B$67:$B$78, 0)) = "Y", TRUE, FALSE)</f>
        <v>0</v>
      </c>
      <c r="D85" s="17" t="b">
        <f>IF(INDEX('Overview (RESPONSES REQUIRED)'!$D$67:$D$78, MATCH("n28", 'Overview (RESPONSES REQUIRED)'!$B$67:$B$78, 0)) = "Y", TRUE, FALSE)</f>
        <v>0</v>
      </c>
      <c r="E85" s="17" t="b">
        <f>IF(INDEX('Overview (RESPONSES REQUIRED)'!$D$67:$D$78, MATCH("N78", 'Overview (RESPONSES REQUIRED)'!$B$67:$B$78, 0)) = "Y", TRUE, FALSE)</f>
        <v>0</v>
      </c>
      <c r="F85" s="17" t="s">
        <v>6</v>
      </c>
      <c r="G85" s="17">
        <v>3</v>
      </c>
      <c r="H85" s="17" t="s">
        <v>3022</v>
      </c>
      <c r="I85" s="17" t="str">
        <f>IF('SA-FR1'!N88="Y", "Y", IF('SA-FR1'!N88="N", "N", 0))</f>
        <v>N</v>
      </c>
      <c r="J85" s="17" t="str">
        <f>IFERROR(AND(OR(J1:K84,$BK85)=TRUE,IF(SEARCH(J$1,$A85)&gt;0,TRUE,FALSE)),"")</f>
        <v/>
      </c>
      <c r="K85" s="17" t="str">
        <f>IFERROR(AND(OR(K1:K84,$BK85)=TRUE,IF(SEARCH(K$1,$A85)&gt;0,TRUE,FALSE)),"")</f>
        <v/>
      </c>
      <c r="L85" s="17" t="str">
        <f>IFERROR(AND(OR(L1:O84,$BK85)=TRUE,IF(SEARCH(L$1,$A85)&gt;0,TRUE,FALSE)),"")</f>
        <v/>
      </c>
      <c r="M85" s="17" t="str">
        <f>IFERROR(AND(OR(M1:O84,$BK85)=TRUE,IF(SEARCH(M$1,$A85)&gt;0,TRUE,FALSE)),"")</f>
        <v/>
      </c>
      <c r="N85" s="17" t="str">
        <f>IFERROR(AND(OR(N1:O84,$BK85)=TRUE,IF(SEARCH(N$1,$A85)&gt;0,TRUE,FALSE)),"")</f>
        <v/>
      </c>
      <c r="O85" s="17" t="str">
        <f>IFERROR(AND(OR(O1:O84,$BK85)=TRUE,IF(SEARCH(O$1,$A85)&gt;0,TRUE,FALSE)),"")</f>
        <v/>
      </c>
      <c r="P85" s="17" t="str">
        <f>IFERROR(AND(OR(P1:P84,$BK85)=TRUE,IF(SEARCH(P$1,$A85)&gt;0,TRUE,FALSE)),"")</f>
        <v/>
      </c>
      <c r="Q85" s="17" t="b">
        <f>IFERROR(AND(OR(Q1:T84,$BK85)=TRUE,IF(SEARCH(Q$1,$A85)&gt;0,TRUE,FALSE)),"")</f>
        <v>0</v>
      </c>
      <c r="R85" s="17" t="str">
        <f>IFERROR(AND(OR(R1:T84,$BK85)=TRUE,IF(SEARCH(R$1,$A85)&gt;0,TRUE,FALSE)),"")</f>
        <v/>
      </c>
      <c r="S85" s="17" t="str">
        <f>IFERROR(AND(OR(S1:T84,$BK85)=TRUE,IF(SEARCH(S$1,$A85)&gt;0,TRUE,FALSE)),"")</f>
        <v/>
      </c>
      <c r="T85" s="17" t="str">
        <f>IFERROR(AND(OR(T1:T84,$BK85)=TRUE,IF(SEARCH(T$1,$A85)&gt;0,TRUE,FALSE)),"")</f>
        <v/>
      </c>
      <c r="U85" s="17" t="str">
        <f>IFERROR(AND(OR(U1:V84,$BK85)=TRUE,IF(SEARCH(U$1,$A85)&gt;0,TRUE,FALSE)),"")</f>
        <v/>
      </c>
      <c r="V85" s="17" t="str">
        <f>IFERROR(AND(OR(V1:V84,$BK85)=TRUE,IF(SEARCH(V$1,$A85)&gt;0,TRUE,FALSE)),"")</f>
        <v/>
      </c>
      <c r="W85" s="17" t="b">
        <f>IFERROR(AND(OR(W1:W84,$BK85)=TRUE,IF(SEARCH(W$1,$A85)&gt;0,TRUE,FALSE)),"")</f>
        <v>0</v>
      </c>
      <c r="X85" s="17" t="b">
        <f>IFERROR(AND(OR(X1:AA84,$BK85)=TRUE,IF(SEARCH(X$1,$A85)&gt;0,TRUE,FALSE)),"")</f>
        <v>0</v>
      </c>
      <c r="Y85" s="17" t="str">
        <f>IFERROR(AND(OR(Y1:AA84,$BK85)=TRUE,IF(SEARCH(Y$1,$A85)&gt;0,TRUE,FALSE)),"")</f>
        <v/>
      </c>
      <c r="Z85" s="17" t="str">
        <f>IFERROR(AND(OR(Z1:AA84,$BK85)=TRUE,IF(SEARCH(Z$1,$A85)&gt;0,TRUE,FALSE)),"")</f>
        <v/>
      </c>
      <c r="AA85" s="17" t="str">
        <f>IFERROR(AND(OR(AA1:AA84,$BK85)=TRUE,IF(SEARCH(AA$1,$A85)&gt;0,TRUE,FALSE)),"")</f>
        <v/>
      </c>
      <c r="AB85" s="17">
        <f t="shared" si="10"/>
        <v>0</v>
      </c>
      <c r="AC85" s="17" t="str">
        <f>IFERROR(AND(OR(AC1:AE84,$BK85)=TRUE,IF(SEARCH(AC$1,$H85)&gt;0,TRUE,FALSE)),"")</f>
        <v/>
      </c>
      <c r="AD85" s="17" t="str">
        <f>IFERROR(AND(OR(AD1:AE84,$BK85)=TRUE,IF(SEARCH(AD$1,$H85)&gt;0,TRUE,FALSE)),"")</f>
        <v/>
      </c>
      <c r="AE85" s="17" t="str">
        <f>IFERROR(AND(OR(AE1:AE84,$BK85)=TRUE,IF(SEARCH(AE$1,$H85)&gt;0,TRUE,FALSE)),"")</f>
        <v/>
      </c>
      <c r="AF85" s="17" t="str">
        <f>IFERROR(AND(OR(AF1:AK84,$BK85)=TRUE,IF(SEARCH(AF$1,$H85)&gt;0,TRUE,FALSE)),"")</f>
        <v/>
      </c>
      <c r="AG85" s="17" t="str">
        <f>IFERROR(AND(OR(AG1:AK84,$BK85)=TRUE,IF(SEARCH(AG$1,$H85)&gt;0,TRUE,FALSE)),"")</f>
        <v/>
      </c>
      <c r="AH85" s="17" t="str">
        <f>IFERROR(AND(OR(AH1:AK84,$BK85)=TRUE,IF(SEARCH(AH$1,$H85)&gt;0,TRUE,FALSE)),"")</f>
        <v/>
      </c>
      <c r="AI85" s="17" t="str">
        <f>IFERROR(AND(OR(AI1:AK84,$BK85)=TRUE,IF(SEARCH(AI$1,$H85)&gt;0,TRUE,FALSE)),"")</f>
        <v/>
      </c>
      <c r="AJ85" s="17" t="str">
        <f>IFERROR(AND(OR(AJ1:AK84,$BK85)=TRUE,IF(SEARCH(AJ$1,$H85)&gt;0,TRUE,FALSE)),"")</f>
        <v/>
      </c>
      <c r="AK85" s="17" t="str">
        <f>IFERROR(AND(OR(AK1:AK84,$BK85)=TRUE,IF(SEARCH(AK$1,$H85)&gt;0,TRUE,FALSE)),"")</f>
        <v/>
      </c>
      <c r="AL85" s="17" t="str">
        <f>IFERROR(AND(OR(AL1:AM84,$BK85)=TRUE,IF(SEARCH(AL$1,$H85)&gt;0,TRUE,FALSE)),"")</f>
        <v/>
      </c>
      <c r="AM85" s="17" t="str">
        <f>IFERROR(AND(OR(AM1:AM84,$BK85)=TRUE,IF(SEARCH(AM$1,$H85)&gt;0,TRUE,FALSE)),"")</f>
        <v/>
      </c>
      <c r="AN85" s="17" t="str">
        <f>IFERROR(AND(OR(AN1:AS84,$BK85)=TRUE,IF(SEARCH(AN$1,$H85)&gt;0,TRUE,FALSE)),"")</f>
        <v/>
      </c>
      <c r="AO85" s="17" t="str">
        <f>IFERROR(AND(OR(AO1:AS84,$BK85)=TRUE,IF(SEARCH(AO$1,$H85)&gt;0,TRUE,FALSE)),"")</f>
        <v/>
      </c>
      <c r="AP85" s="17" t="str">
        <f>IFERROR(AND(OR(AP1:AS84,$BK85)=TRUE,IF(SEARCH(AP$1,$H85)&gt;0,TRUE,FALSE)),"")</f>
        <v/>
      </c>
      <c r="AQ85" s="17" t="str">
        <f>IFERROR(AND(OR(AQ1:AS84,$BK85)=TRUE,IF(SEARCH(AQ$1,$H85)&gt;0,TRUE,FALSE)),"")</f>
        <v/>
      </c>
      <c r="AR85" s="17" t="str">
        <f>IFERROR(AND(OR(AR1:AS84,$BK85)=TRUE,IF(SEARCH(AR$1,$H85)&gt;0,TRUE,FALSE)),"")</f>
        <v/>
      </c>
      <c r="AS85" s="17" t="str">
        <f>IFERROR(AND(OR(AS1:AS84,$BK85)=TRUE,IF(SEARCH(AS$1,$H85)&gt;0,TRUE,FALSE)),"")</f>
        <v/>
      </c>
      <c r="AT85" s="17" t="str">
        <f>IFERROR(AND(OR(AT1:AW84,$BK85)=TRUE,IF(SEARCH(AT$1,$H85)&gt;0,TRUE,FALSE)),"")</f>
        <v/>
      </c>
      <c r="AU85" s="17" t="str">
        <f>IFERROR(AND(OR(AU1:AW84,$BK85)=TRUE,IF(SEARCH(AU$1,$H85)&gt;0,TRUE,FALSE)),"")</f>
        <v/>
      </c>
      <c r="AV85" s="17" t="str">
        <f>IFERROR(AND(OR(AV1:AW84,$BK85)=TRUE,IF(SEARCH(AV$1,$H85)&gt;0,TRUE,FALSE)),"")</f>
        <v/>
      </c>
      <c r="AW85" s="17" t="str">
        <f>IFERROR(AND(OR(AW1:AW84,$BK85)=TRUE,IF(SEARCH(AW$1,$H85)&gt;0,TRUE,FALSE)),"")</f>
        <v/>
      </c>
      <c r="AX85" s="17" t="str">
        <f>IFERROR(AND(OR(AX1:AY84,$BK85)=TRUE,IF(SEARCH(AX$1,$H85)&gt;0,TRUE,FALSE)),"")</f>
        <v/>
      </c>
      <c r="AY85" s="17" t="str">
        <f>IFERROR(AND(OR(AY1:AY84,$BK85)=TRUE,IF(SEARCH(AY$1,$H85)&gt;0,TRUE,FALSE)),"")</f>
        <v/>
      </c>
      <c r="AZ85" s="17" t="str">
        <f>IFERROR(AND(OR(AZ1:BI84,$BK85)=TRUE,IF(SEARCH(AZ$1,$H85)&gt;0,TRUE,FALSE)),"")</f>
        <v/>
      </c>
      <c r="BA85" s="17" t="str">
        <f>IFERROR(AND(OR(BA1:BI84,$BK85)=TRUE,IF(SEARCH(BA$1,$H85)&gt;0,TRUE,FALSE)),"")</f>
        <v/>
      </c>
      <c r="BB85" s="17" t="str">
        <f>IFERROR(AND(OR(BB1:BI84,$BK85)=TRUE,IF(SEARCH(BB$1,$H85)&gt;0,TRUE,FALSE)),"")</f>
        <v/>
      </c>
      <c r="BC85" s="17" t="str">
        <f>IFERROR(AND(OR(BC1:BI84,$BK85)=TRUE,IF(SEARCH(BC$1,$H85)&gt;0,TRUE,FALSE)),"")</f>
        <v/>
      </c>
      <c r="BD85" s="17" t="str">
        <f>IFERROR(AND(OR(BD1:BI84,$BK85)=TRUE,IF(SEARCH(BD$1,$H85)&gt;0,TRUE,FALSE)),"")</f>
        <v/>
      </c>
      <c r="BE85" s="17" t="str">
        <f>IFERROR(AND(OR(BE1:BI84,$BK85)=TRUE,IF(SEARCH(BE$1,$H85)&gt;0,TRUE,FALSE)),"")</f>
        <v/>
      </c>
      <c r="BF85" s="17" t="str">
        <f>IFERROR(AND(OR(BF1:BI84,$BK85)=TRUE,IF(SEARCH(BF$1,$H85)&gt;0,TRUE,FALSE)),"")</f>
        <v/>
      </c>
      <c r="BG85" s="17" t="str">
        <f>IFERROR(AND(OR(BG1:BI84,$BK85)=TRUE,IF(SEARCH(BG$1,$H85)&gt;0,TRUE,FALSE)),"")</f>
        <v/>
      </c>
      <c r="BH85" s="17" t="str">
        <f>IFERROR(AND(OR(BH1:BI84,$BK85)=TRUE,IF(SEARCH(BH$1,$H85)&gt;0,TRUE,FALSE)),"")</f>
        <v/>
      </c>
      <c r="BI85" s="17" t="str">
        <f>IFERROR(AND(OR(BI1:BI84,$BK85)=TRUE,IF(SEARCH(BI$1,$H85)&gt;0,TRUE,FALSE)),"")</f>
        <v/>
      </c>
      <c r="BJ85" s="17" t="b">
        <f t="shared" si="11"/>
        <v>0</v>
      </c>
      <c r="BK85" s="17" t="b">
        <f t="shared" si="12"/>
        <v>0</v>
      </c>
      <c r="BL85" s="17" t="b">
        <f t="shared" si="13"/>
        <v>0</v>
      </c>
      <c r="BM85" s="17" t="b">
        <f>IF(G85&gt;'Overview (RESPONSES REQUIRED)'!$G$67,FALSE,TRUE)</f>
        <v>0</v>
      </c>
      <c r="BN85" s="17" t="b">
        <f t="shared" si="14"/>
        <v>0</v>
      </c>
      <c r="BO85" s="17" t="str">
        <f>IF(BO83="N", "N", IF(AND(BM85,BN85)=FALSE,"N",IF(BL85=TRUE,"Y",IF(I85=0,"E","N"))))</f>
        <v>N</v>
      </c>
    </row>
    <row r="86" spans="1:67" ht="27" x14ac:dyDescent="0.15">
      <c r="A86" s="17" t="s">
        <v>3042</v>
      </c>
      <c r="B86" s="17">
        <v>3</v>
      </c>
      <c r="C86" s="17" t="b">
        <f>IF(INDEX('Overview (RESPONSES REQUIRED)'!$D$67:$D$78, MATCH("n7", 'Overview (RESPONSES REQUIRED)'!$B$67:$B$78, 0)) = "Y", TRUE, FALSE)</f>
        <v>0</v>
      </c>
      <c r="D86" s="17" t="b">
        <f>IF(INDEX('Overview (RESPONSES REQUIRED)'!$D$67:$D$78, MATCH("n28", 'Overview (RESPONSES REQUIRED)'!$B$67:$B$78, 0)) = "Y", TRUE, FALSE)</f>
        <v>0</v>
      </c>
      <c r="E86" s="17" t="b">
        <f>IF(INDEX('Overview (RESPONSES REQUIRED)'!$D$67:$D$78, MATCH("N78", 'Overview (RESPONSES REQUIRED)'!$B$67:$B$78, 0)) = "Y", TRUE, FALSE)</f>
        <v>0</v>
      </c>
      <c r="F86" s="17" t="s">
        <v>6</v>
      </c>
      <c r="G86" s="17">
        <v>3</v>
      </c>
      <c r="H86" s="17" t="s">
        <v>3023</v>
      </c>
      <c r="I86" s="17" t="str">
        <f>IF('SA-FR1'!N89="Y", "Y", IF('SA-FR1'!N89="N", "N", 0))</f>
        <v>N</v>
      </c>
      <c r="J86" s="17" t="str">
        <f>IFERROR(AND(OR(J1:K85,$BK86)=TRUE,IF(SEARCH(J$1,$A86)&gt;0,TRUE,FALSE)),"")</f>
        <v/>
      </c>
      <c r="K86" s="17" t="str">
        <f>IFERROR(AND(OR(K1:K85,$BK86)=TRUE,IF(SEARCH(K$1,$A86)&gt;0,TRUE,FALSE)),"")</f>
        <v/>
      </c>
      <c r="L86" s="17" t="str">
        <f>IFERROR(AND(OR(L1:O85,$BK86)=TRUE,IF(SEARCH(L$1,$A86)&gt;0,TRUE,FALSE)),"")</f>
        <v/>
      </c>
      <c r="M86" s="17" t="str">
        <f>IFERROR(AND(OR(M1:O85,$BK86)=TRUE,IF(SEARCH(M$1,$A86)&gt;0,TRUE,FALSE)),"")</f>
        <v/>
      </c>
      <c r="N86" s="17" t="str">
        <f>IFERROR(AND(OR(N1:O85,$BK86)=TRUE,IF(SEARCH(N$1,$A86)&gt;0,TRUE,FALSE)),"")</f>
        <v/>
      </c>
      <c r="O86" s="17" t="str">
        <f>IFERROR(AND(OR(O1:O85,$BK86)=TRUE,IF(SEARCH(O$1,$A86)&gt;0,TRUE,FALSE)),"")</f>
        <v/>
      </c>
      <c r="P86" s="17" t="str">
        <f>IFERROR(AND(OR(P1:P85,$BK86)=TRUE,IF(SEARCH(P$1,$A86)&gt;0,TRUE,FALSE)),"")</f>
        <v/>
      </c>
      <c r="Q86" s="17" t="b">
        <f>IFERROR(AND(OR(Q1:T85,$BK86)=TRUE,IF(SEARCH(Q$1,$A86)&gt;0,TRUE,FALSE)),"")</f>
        <v>0</v>
      </c>
      <c r="R86" s="17" t="str">
        <f>IFERROR(AND(OR(R1:T85,$BK86)=TRUE,IF(SEARCH(R$1,$A86)&gt;0,TRUE,FALSE)),"")</f>
        <v/>
      </c>
      <c r="S86" s="17" t="str">
        <f>IFERROR(AND(OR(S1:T85,$BK86)=TRUE,IF(SEARCH(S$1,$A86)&gt;0,TRUE,FALSE)),"")</f>
        <v/>
      </c>
      <c r="T86" s="17" t="str">
        <f>IFERROR(AND(OR(T1:T85,$BK86)=TRUE,IF(SEARCH(T$1,$A86)&gt;0,TRUE,FALSE)),"")</f>
        <v/>
      </c>
      <c r="U86" s="17" t="str">
        <f>IFERROR(AND(OR(U1:V85,$BK86)=TRUE,IF(SEARCH(U$1,$A86)&gt;0,TRUE,FALSE)),"")</f>
        <v/>
      </c>
      <c r="V86" s="17" t="str">
        <f>IFERROR(AND(OR(V1:V85,$BK86)=TRUE,IF(SEARCH(V$1,$A86)&gt;0,TRUE,FALSE)),"")</f>
        <v/>
      </c>
      <c r="W86" s="17" t="b">
        <f>IFERROR(AND(OR(W1:W85,$BK86)=TRUE,IF(SEARCH(W$1,$A86)&gt;0,TRUE,FALSE)),"")</f>
        <v>0</v>
      </c>
      <c r="X86" s="17" t="b">
        <f>IFERROR(AND(OR(X1:AA85,$BK86)=TRUE,IF(SEARCH(X$1,$A86)&gt;0,TRUE,FALSE)),"")</f>
        <v>0</v>
      </c>
      <c r="Y86" s="17" t="str">
        <f>IFERROR(AND(OR(Y1:AA85,$BK86)=TRUE,IF(SEARCH(Y$1,$A86)&gt;0,TRUE,FALSE)),"")</f>
        <v/>
      </c>
      <c r="Z86" s="17" t="str">
        <f>IFERROR(AND(OR(Z1:AA85,$BK86)=TRUE,IF(SEARCH(Z$1,$A86)&gt;0,TRUE,FALSE)),"")</f>
        <v/>
      </c>
      <c r="AA86" s="17" t="str">
        <f>IFERROR(AND(OR(AA1:AA85,$BK86)=TRUE,IF(SEARCH(AA$1,$A86)&gt;0,TRUE,FALSE)),"")</f>
        <v/>
      </c>
      <c r="AB86" s="17">
        <f t="shared" si="10"/>
        <v>0</v>
      </c>
      <c r="AC86" s="17" t="str">
        <f>IFERROR(AND(OR(AC1:AE85,$BK86)=TRUE,IF(SEARCH(AC$1,$H86)&gt;0,TRUE,FALSE)),"")</f>
        <v/>
      </c>
      <c r="AD86" s="17" t="str">
        <f>IFERROR(AND(OR(AD1:AE85,$BK86)=TRUE,IF(SEARCH(AD$1,$H86)&gt;0,TRUE,FALSE)),"")</f>
        <v/>
      </c>
      <c r="AE86" s="17" t="str">
        <f>IFERROR(AND(OR(AE1:AE85,$BK86)=TRUE,IF(SEARCH(AE$1,$H86)&gt;0,TRUE,FALSE)),"")</f>
        <v/>
      </c>
      <c r="AF86" s="17" t="str">
        <f>IFERROR(AND(OR(AF1:AK85,$BK86)=TRUE,IF(SEARCH(AF$1,$H86)&gt;0,TRUE,FALSE)),"")</f>
        <v/>
      </c>
      <c r="AG86" s="17" t="str">
        <f>IFERROR(AND(OR(AG1:AK85,$BK86)=TRUE,IF(SEARCH(AG$1,$H86)&gt;0,TRUE,FALSE)),"")</f>
        <v/>
      </c>
      <c r="AH86" s="17" t="str">
        <f>IFERROR(AND(OR(AH1:AK85,$BK86)=TRUE,IF(SEARCH(AH$1,$H86)&gt;0,TRUE,FALSE)),"")</f>
        <v/>
      </c>
      <c r="AI86" s="17" t="str">
        <f>IFERROR(AND(OR(AI1:AK85,$BK86)=TRUE,IF(SEARCH(AI$1,$H86)&gt;0,TRUE,FALSE)),"")</f>
        <v/>
      </c>
      <c r="AJ86" s="17" t="str">
        <f>IFERROR(AND(OR(AJ1:AK85,$BK86)=TRUE,IF(SEARCH(AJ$1,$H86)&gt;0,TRUE,FALSE)),"")</f>
        <v/>
      </c>
      <c r="AK86" s="17" t="str">
        <f>IFERROR(AND(OR(AK1:AK85,$BK86)=TRUE,IF(SEARCH(AK$1,$H86)&gt;0,TRUE,FALSE)),"")</f>
        <v/>
      </c>
      <c r="AL86" s="17" t="str">
        <f>IFERROR(AND(OR(AL1:AM85,$BK86)=TRUE,IF(SEARCH(AL$1,$H86)&gt;0,TRUE,FALSE)),"")</f>
        <v/>
      </c>
      <c r="AM86" s="17" t="str">
        <f>IFERROR(AND(OR(AM1:AM85,$BK86)=TRUE,IF(SEARCH(AM$1,$H86)&gt;0,TRUE,FALSE)),"")</f>
        <v/>
      </c>
      <c r="AN86" s="17" t="str">
        <f>IFERROR(AND(OR(AN1:AS85,$BK86)=TRUE,IF(SEARCH(AN$1,$H86)&gt;0,TRUE,FALSE)),"")</f>
        <v/>
      </c>
      <c r="AO86" s="17" t="str">
        <f>IFERROR(AND(OR(AO1:AS85,$BK86)=TRUE,IF(SEARCH(AO$1,$H86)&gt;0,TRUE,FALSE)),"")</f>
        <v/>
      </c>
      <c r="AP86" s="17" t="str">
        <f>IFERROR(AND(OR(AP1:AS85,$BK86)=TRUE,IF(SEARCH(AP$1,$H86)&gt;0,TRUE,FALSE)),"")</f>
        <v/>
      </c>
      <c r="AQ86" s="17" t="str">
        <f>IFERROR(AND(OR(AQ1:AS85,$BK86)=TRUE,IF(SEARCH(AQ$1,$H86)&gt;0,TRUE,FALSE)),"")</f>
        <v/>
      </c>
      <c r="AR86" s="17" t="str">
        <f>IFERROR(AND(OR(AR1:AS85,$BK86)=TRUE,IF(SEARCH(AR$1,$H86)&gt;0,TRUE,FALSE)),"")</f>
        <v/>
      </c>
      <c r="AS86" s="17" t="str">
        <f>IFERROR(AND(OR(AS1:AS85,$BK86)=TRUE,IF(SEARCH(AS$1,$H86)&gt;0,TRUE,FALSE)),"")</f>
        <v/>
      </c>
      <c r="AT86" s="17" t="str">
        <f>IFERROR(AND(OR(AT1:AW85,$BK86)=TRUE,IF(SEARCH(AT$1,$H86)&gt;0,TRUE,FALSE)),"")</f>
        <v/>
      </c>
      <c r="AU86" s="17" t="str">
        <f>IFERROR(AND(OR(AU1:AW85,$BK86)=TRUE,IF(SEARCH(AU$1,$H86)&gt;0,TRUE,FALSE)),"")</f>
        <v/>
      </c>
      <c r="AV86" s="17" t="str">
        <f>IFERROR(AND(OR(AV1:AW85,$BK86)=TRUE,IF(SEARCH(AV$1,$H86)&gt;0,TRUE,FALSE)),"")</f>
        <v/>
      </c>
      <c r="AW86" s="17" t="str">
        <f>IFERROR(AND(OR(AW1:AW85,$BK86)=TRUE,IF(SEARCH(AW$1,$H86)&gt;0,TRUE,FALSE)),"")</f>
        <v/>
      </c>
      <c r="AX86" s="17" t="str">
        <f>IFERROR(AND(OR(AX1:AY85,$BK86)=TRUE,IF(SEARCH(AX$1,$H86)&gt;0,TRUE,FALSE)),"")</f>
        <v/>
      </c>
      <c r="AY86" s="17" t="str">
        <f>IFERROR(AND(OR(AY1:AY85,$BK86)=TRUE,IF(SEARCH(AY$1,$H86)&gt;0,TRUE,FALSE)),"")</f>
        <v/>
      </c>
      <c r="AZ86" s="17" t="str">
        <f>IFERROR(AND(OR(AZ1:BI85,$BK86)=TRUE,IF(SEARCH(AZ$1,$H86)&gt;0,TRUE,FALSE)),"")</f>
        <v/>
      </c>
      <c r="BA86" s="17" t="str">
        <f>IFERROR(AND(OR(BA1:BI85,$BK86)=TRUE,IF(SEARCH(BA$1,$H86)&gt;0,TRUE,FALSE)),"")</f>
        <v/>
      </c>
      <c r="BB86" s="17" t="str">
        <f>IFERROR(AND(OR(BB1:BI85,$BK86)=TRUE,IF(SEARCH(BB$1,$H86)&gt;0,TRUE,FALSE)),"")</f>
        <v/>
      </c>
      <c r="BC86" s="17" t="str">
        <f>IFERROR(AND(OR(BC1:BI85,$BK86)=TRUE,IF(SEARCH(BC$1,$H86)&gt;0,TRUE,FALSE)),"")</f>
        <v/>
      </c>
      <c r="BD86" s="17" t="str">
        <f>IFERROR(AND(OR(BD1:BI85,$BK86)=TRUE,IF(SEARCH(BD$1,$H86)&gt;0,TRUE,FALSE)),"")</f>
        <v/>
      </c>
      <c r="BE86" s="17" t="str">
        <f>IFERROR(AND(OR(BE1:BI85,$BK86)=TRUE,IF(SEARCH(BE$1,$H86)&gt;0,TRUE,FALSE)),"")</f>
        <v/>
      </c>
      <c r="BF86" s="17" t="str">
        <f>IFERROR(AND(OR(BF1:BI85,$BK86)=TRUE,IF(SEARCH(BF$1,$H86)&gt;0,TRUE,FALSE)),"")</f>
        <v/>
      </c>
      <c r="BG86" s="17" t="str">
        <f>IFERROR(AND(OR(BG1:BI85,$BK86)=TRUE,IF(SEARCH(BG$1,$H86)&gt;0,TRUE,FALSE)),"")</f>
        <v/>
      </c>
      <c r="BH86" s="17" t="str">
        <f>IFERROR(AND(OR(BH1:BI85,$BK86)=TRUE,IF(SEARCH(BH$1,$H86)&gt;0,TRUE,FALSE)),"")</f>
        <v/>
      </c>
      <c r="BI86" s="17" t="str">
        <f>IFERROR(AND(OR(BI1:BI85,$BK86)=TRUE,IF(SEARCH(BI$1,$H86)&gt;0,TRUE,FALSE)),"")</f>
        <v/>
      </c>
      <c r="BJ86" s="17" t="b">
        <f t="shared" si="11"/>
        <v>0</v>
      </c>
      <c r="BK86" s="17" t="b">
        <f t="shared" si="12"/>
        <v>0</v>
      </c>
      <c r="BL86" s="17" t="b">
        <f t="shared" si="13"/>
        <v>0</v>
      </c>
      <c r="BM86" s="17" t="b">
        <f>IF(G86&gt;'Overview (RESPONSES REQUIRED)'!$G$67,FALSE,TRUE)</f>
        <v>0</v>
      </c>
      <c r="BN86" s="17" t="b">
        <f t="shared" si="14"/>
        <v>0</v>
      </c>
      <c r="BO86" s="17" t="str">
        <f>IF(BO83="N", "N", IF(AND(BM86,BN86)=FALSE,"N",IF(BL86=TRUE,"Y",IF(I86=0,"E","N"))))</f>
        <v>N</v>
      </c>
    </row>
    <row r="87" spans="1:67" ht="15" x14ac:dyDescent="0.15">
      <c r="A87" s="17" t="s">
        <v>3043</v>
      </c>
      <c r="B87" s="17">
        <v>3</v>
      </c>
      <c r="C87" s="17" t="b">
        <f>IF(INDEX('Overview (RESPONSES REQUIRED)'!$D$67:$D$78, MATCH("n5", 'Overview (RESPONSES REQUIRED)'!$B$67:$B$78, 0)) = "Y", TRUE, FALSE)</f>
        <v>0</v>
      </c>
      <c r="D87" s="17" t="b">
        <f>IF(INDEX('Overview (RESPONSES REQUIRED)'!$D$67:$D$78, MATCH("n7", 'Overview (RESPONSES REQUIRED)'!$B$67:$B$78, 0)) = "Y", TRUE, FALSE)</f>
        <v>0</v>
      </c>
      <c r="E87" s="17" t="b">
        <f>IF(INDEX('Overview (RESPONSES REQUIRED)'!$D$67:$D$78, MATCH("N78", 'Overview (RESPONSES REQUIRED)'!$B$67:$B$78, 0)) = "Y", TRUE, FALSE)</f>
        <v>0</v>
      </c>
      <c r="F87" s="17" t="s">
        <v>6</v>
      </c>
      <c r="G87" s="17">
        <v>3</v>
      </c>
      <c r="H87" s="17" t="s">
        <v>3015</v>
      </c>
      <c r="I87" s="17" t="str">
        <f>IF('SA-FR1'!N90="Y", "Y", IF('SA-FR1'!N90="N", "N", 0))</f>
        <v>N</v>
      </c>
      <c r="J87" s="17" t="str">
        <f>IFERROR(AND(OR(J1:K86,$BK87)=TRUE,IF(SEARCH(J$1,$A87)&gt;0,TRUE,FALSE)),"")</f>
        <v/>
      </c>
      <c r="K87" s="17" t="str">
        <f>IFERROR(AND(OR(K1:K86,$BK87)=TRUE,IF(SEARCH(K$1,$A87)&gt;0,TRUE,FALSE)),"")</f>
        <v/>
      </c>
      <c r="L87" s="17" t="str">
        <f>IFERROR(AND(OR(L1:O86,$BK87)=TRUE,IF(SEARCH(L$1,$A87)&gt;0,TRUE,FALSE)),"")</f>
        <v/>
      </c>
      <c r="M87" s="17" t="str">
        <f>IFERROR(AND(OR(M1:O86,$BK87)=TRUE,IF(SEARCH(M$1,$A87)&gt;0,TRUE,FALSE)),"")</f>
        <v/>
      </c>
      <c r="N87" s="17" t="str">
        <f>IFERROR(AND(OR(N1:O86,$BK87)=TRUE,IF(SEARCH(N$1,$A87)&gt;0,TRUE,FALSE)),"")</f>
        <v/>
      </c>
      <c r="O87" s="17" t="str">
        <f>IFERROR(AND(OR(O1:O86,$BK87)=TRUE,IF(SEARCH(O$1,$A87)&gt;0,TRUE,FALSE)),"")</f>
        <v/>
      </c>
      <c r="P87" s="17" t="b">
        <f>IFERROR(AND(OR(P1:P86,$BK87)=TRUE,IF(SEARCH(P$1,$A87)&gt;0,TRUE,FALSE)),"")</f>
        <v>0</v>
      </c>
      <c r="Q87" s="17" t="b">
        <f>IFERROR(AND(OR(Q1:T86,$BK87)=TRUE,IF(SEARCH(Q$1,$A87)&gt;0,TRUE,FALSE)),"")</f>
        <v>0</v>
      </c>
      <c r="R87" s="17" t="str">
        <f>IFERROR(AND(OR(R1:T86,$BK87)=TRUE,IF(SEARCH(R$1,$A87)&gt;0,TRUE,FALSE)),"")</f>
        <v/>
      </c>
      <c r="S87" s="17" t="str">
        <f>IFERROR(AND(OR(S1:T86,$BK87)=TRUE,IF(SEARCH(S$1,$A87)&gt;0,TRUE,FALSE)),"")</f>
        <v/>
      </c>
      <c r="T87" s="17" t="str">
        <f>IFERROR(AND(OR(T1:T86,$BK87)=TRUE,IF(SEARCH(T$1,$A87)&gt;0,TRUE,FALSE)),"")</f>
        <v/>
      </c>
      <c r="U87" s="17" t="str">
        <f>IFERROR(AND(OR(U1:V86,$BK87)=TRUE,IF(SEARCH(U$1,$A87)&gt;0,TRUE,FALSE)),"")</f>
        <v/>
      </c>
      <c r="V87" s="17" t="str">
        <f>IFERROR(AND(OR(V1:V86,$BK87)=TRUE,IF(SEARCH(V$1,$A87)&gt;0,TRUE,FALSE)),"")</f>
        <v/>
      </c>
      <c r="W87" s="17" t="str">
        <f>IFERROR(AND(OR(W1:W86,$BK87)=TRUE,IF(SEARCH(W$1,$A87)&gt;0,TRUE,FALSE)),"")</f>
        <v/>
      </c>
      <c r="X87" s="17" t="b">
        <f>IFERROR(AND(OR(X1:AA86,$BK87)=TRUE,IF(SEARCH(X$1,$A87)&gt;0,TRUE,FALSE)),"")</f>
        <v>0</v>
      </c>
      <c r="Y87" s="17" t="str">
        <f>IFERROR(AND(OR(Y1:AA86,$BK87)=TRUE,IF(SEARCH(Y$1,$A87)&gt;0,TRUE,FALSE)),"")</f>
        <v/>
      </c>
      <c r="Z87" s="17" t="str">
        <f>IFERROR(AND(OR(Z1:AA86,$BK87)=TRUE,IF(SEARCH(Z$1,$A87)&gt;0,TRUE,FALSE)),"")</f>
        <v/>
      </c>
      <c r="AA87" s="17" t="str">
        <f>IFERROR(AND(OR(AA1:AA86,$BK87)=TRUE,IF(SEARCH(AA$1,$A87)&gt;0,TRUE,FALSE)),"")</f>
        <v/>
      </c>
      <c r="AB87" s="17">
        <f t="shared" si="10"/>
        <v>0</v>
      </c>
      <c r="AC87" s="17" t="str">
        <f>IFERROR(AND(OR(AC1:AE86,$BK87)=TRUE,IF(SEARCH(AC$1,$H87)&gt;0,TRUE,FALSE)),"")</f>
        <v/>
      </c>
      <c r="AD87" s="17" t="str">
        <f>IFERROR(AND(OR(AD1:AE86,$BK87)=TRUE,IF(SEARCH(AD$1,$H87)&gt;0,TRUE,FALSE)),"")</f>
        <v/>
      </c>
      <c r="AE87" s="17" t="str">
        <f>IFERROR(AND(OR(AE1:AE86,$BK87)=TRUE,IF(SEARCH(AE$1,$H87)&gt;0,TRUE,FALSE)),"")</f>
        <v/>
      </c>
      <c r="AF87" s="17" t="str">
        <f>IFERROR(AND(OR(AF1:AK86,$BK87)=TRUE,IF(SEARCH(AF$1,$H87)&gt;0,TRUE,FALSE)),"")</f>
        <v/>
      </c>
      <c r="AG87" s="17" t="str">
        <f>IFERROR(AND(OR(AG1:AK86,$BK87)=TRUE,IF(SEARCH(AG$1,$H87)&gt;0,TRUE,FALSE)),"")</f>
        <v/>
      </c>
      <c r="AH87" s="17" t="str">
        <f>IFERROR(AND(OR(AH1:AK86,$BK87)=TRUE,IF(SEARCH(AH$1,$H87)&gt;0,TRUE,FALSE)),"")</f>
        <v/>
      </c>
      <c r="AI87" s="17" t="str">
        <f>IFERROR(AND(OR(AI1:AK86,$BK87)=TRUE,IF(SEARCH(AI$1,$H87)&gt;0,TRUE,FALSE)),"")</f>
        <v/>
      </c>
      <c r="AJ87" s="17" t="str">
        <f>IFERROR(AND(OR(AJ1:AK86,$BK87)=TRUE,IF(SEARCH(AJ$1,$H87)&gt;0,TRUE,FALSE)),"")</f>
        <v/>
      </c>
      <c r="AK87" s="17" t="str">
        <f>IFERROR(AND(OR(AK1:AK86,$BK87)=TRUE,IF(SEARCH(AK$1,$H87)&gt;0,TRUE,FALSE)),"")</f>
        <v/>
      </c>
      <c r="AL87" s="17" t="str">
        <f>IFERROR(AND(OR(AL1:AM86,$BK87)=TRUE,IF(SEARCH(AL$1,$H87)&gt;0,TRUE,FALSE)),"")</f>
        <v/>
      </c>
      <c r="AM87" s="17" t="str">
        <f>IFERROR(AND(OR(AM1:AM86,$BK87)=TRUE,IF(SEARCH(AM$1,$H87)&gt;0,TRUE,FALSE)),"")</f>
        <v/>
      </c>
      <c r="AN87" s="17" t="str">
        <f>IFERROR(AND(OR(AN1:AS86,$BK87)=TRUE,IF(SEARCH(AN$1,$H87)&gt;0,TRUE,FALSE)),"")</f>
        <v/>
      </c>
      <c r="AO87" s="17" t="str">
        <f>IFERROR(AND(OR(AO1:AS86,$BK87)=TRUE,IF(SEARCH(AO$1,$H87)&gt;0,TRUE,FALSE)),"")</f>
        <v/>
      </c>
      <c r="AP87" s="17" t="str">
        <f>IFERROR(AND(OR(AP1:AS86,$BK87)=TRUE,IF(SEARCH(AP$1,$H87)&gt;0,TRUE,FALSE)),"")</f>
        <v/>
      </c>
      <c r="AQ87" s="17" t="str">
        <f>IFERROR(AND(OR(AQ1:AS86,$BK87)=TRUE,IF(SEARCH(AQ$1,$H87)&gt;0,TRUE,FALSE)),"")</f>
        <v/>
      </c>
      <c r="AR87" s="17" t="str">
        <f>IFERROR(AND(OR(AR1:AS86,$BK87)=TRUE,IF(SEARCH(AR$1,$H87)&gt;0,TRUE,FALSE)),"")</f>
        <v/>
      </c>
      <c r="AS87" s="17" t="str">
        <f>IFERROR(AND(OR(AS1:AS86,$BK87)=TRUE,IF(SEARCH(AS$1,$H87)&gt;0,TRUE,FALSE)),"")</f>
        <v/>
      </c>
      <c r="AT87" s="17" t="str">
        <f>IFERROR(AND(OR(AT1:AW86,$BK87)=TRUE,IF(SEARCH(AT$1,$H87)&gt;0,TRUE,FALSE)),"")</f>
        <v/>
      </c>
      <c r="AU87" s="17" t="str">
        <f>IFERROR(AND(OR(AU1:AW86,$BK87)=TRUE,IF(SEARCH(AU$1,$H87)&gt;0,TRUE,FALSE)),"")</f>
        <v/>
      </c>
      <c r="AV87" s="17" t="str">
        <f>IFERROR(AND(OR(AV1:AW86,$BK87)=TRUE,IF(SEARCH(AV$1,$H87)&gt;0,TRUE,FALSE)),"")</f>
        <v/>
      </c>
      <c r="AW87" s="17" t="str">
        <f>IFERROR(AND(OR(AW1:AW86,$BK87)=TRUE,IF(SEARCH(AW$1,$H87)&gt;0,TRUE,FALSE)),"")</f>
        <v/>
      </c>
      <c r="AX87" s="17" t="str">
        <f>IFERROR(AND(OR(AX1:AY86,$BK87)=TRUE,IF(SEARCH(AX$1,$H87)&gt;0,TRUE,FALSE)),"")</f>
        <v/>
      </c>
      <c r="AY87" s="17" t="str">
        <f>IFERROR(AND(OR(AY1:AY86,$BK87)=TRUE,IF(SEARCH(AY$1,$H87)&gt;0,TRUE,FALSE)),"")</f>
        <v/>
      </c>
      <c r="AZ87" s="17" t="str">
        <f>IFERROR(AND(OR(AZ1:BI86,$BK87)=TRUE,IF(SEARCH(AZ$1,$H87)&gt;0,TRUE,FALSE)),"")</f>
        <v/>
      </c>
      <c r="BA87" s="17" t="str">
        <f>IFERROR(AND(OR(BA1:BI86,$BK87)=TRUE,IF(SEARCH(BA$1,$H87)&gt;0,TRUE,FALSE)),"")</f>
        <v/>
      </c>
      <c r="BB87" s="17" t="str">
        <f>IFERROR(AND(OR(BB1:BI86,$BK87)=TRUE,IF(SEARCH(BB$1,$H87)&gt;0,TRUE,FALSE)),"")</f>
        <v/>
      </c>
      <c r="BC87" s="17" t="str">
        <f>IFERROR(AND(OR(BC1:BI86,$BK87)=TRUE,IF(SEARCH(BC$1,$H87)&gt;0,TRUE,FALSE)),"")</f>
        <v/>
      </c>
      <c r="BD87" s="17" t="str">
        <f>IFERROR(AND(OR(BD1:BI86,$BK87)=TRUE,IF(SEARCH(BD$1,$H87)&gt;0,TRUE,FALSE)),"")</f>
        <v/>
      </c>
      <c r="BE87" s="17" t="str">
        <f>IFERROR(AND(OR(BE1:BI86,$BK87)=TRUE,IF(SEARCH(BE$1,$H87)&gt;0,TRUE,FALSE)),"")</f>
        <v/>
      </c>
      <c r="BF87" s="17" t="str">
        <f>IFERROR(AND(OR(BF1:BI86,$BK87)=TRUE,IF(SEARCH(BF$1,$H87)&gt;0,TRUE,FALSE)),"")</f>
        <v/>
      </c>
      <c r="BG87" s="17" t="str">
        <f>IFERROR(AND(OR(BG1:BI86,$BK87)=TRUE,IF(SEARCH(BG$1,$H87)&gt;0,TRUE,FALSE)),"")</f>
        <v/>
      </c>
      <c r="BH87" s="17" t="str">
        <f>IFERROR(AND(OR(BH1:BI86,$BK87)=TRUE,IF(SEARCH(BH$1,$H87)&gt;0,TRUE,FALSE)),"")</f>
        <v/>
      </c>
      <c r="BI87" s="17" t="str">
        <f>IFERROR(AND(OR(BI1:BI86,$BK87)=TRUE,IF(SEARCH(BI$1,$H87)&gt;0,TRUE,FALSE)),"")</f>
        <v/>
      </c>
      <c r="BJ87" s="17" t="b">
        <f t="shared" si="11"/>
        <v>0</v>
      </c>
      <c r="BK87" s="17" t="b">
        <f t="shared" si="12"/>
        <v>0</v>
      </c>
      <c r="BL87" s="17" t="b">
        <f t="shared" si="13"/>
        <v>0</v>
      </c>
      <c r="BM87" s="17" t="b">
        <f>IF(G87&gt;'Overview (RESPONSES REQUIRED)'!$G$67,FALSE,TRUE)</f>
        <v>0</v>
      </c>
      <c r="BN87" s="17" t="b">
        <f t="shared" si="14"/>
        <v>0</v>
      </c>
      <c r="BO87" s="17" t="str">
        <f>IF(AND(BM87,BN87)=FALSE,"N",IF(BL87=TRUE,"Y",IF(I87=0,"E","N")))</f>
        <v>N</v>
      </c>
    </row>
    <row r="88" spans="1:67" ht="15" x14ac:dyDescent="0.15">
      <c r="A88" s="17" t="s">
        <v>3043</v>
      </c>
      <c r="B88" s="17">
        <v>3</v>
      </c>
      <c r="C88" s="17" t="b">
        <f>IF(INDEX('Overview (RESPONSES REQUIRED)'!$D$67:$D$78, MATCH("n5", 'Overview (RESPONSES REQUIRED)'!$B$67:$B$78, 0)) = "Y", TRUE, FALSE)</f>
        <v>0</v>
      </c>
      <c r="D88" s="17" t="b">
        <f>IF(INDEX('Overview (RESPONSES REQUIRED)'!$D$67:$D$78, MATCH("n7", 'Overview (RESPONSES REQUIRED)'!$B$67:$B$78, 0)) = "Y", TRUE, FALSE)</f>
        <v>0</v>
      </c>
      <c r="E88" s="17" t="b">
        <f>IF(INDEX('Overview (RESPONSES REQUIRED)'!$D$67:$D$78, MATCH("N78", 'Overview (RESPONSES REQUIRED)'!$B$67:$B$78, 0)) = "Y", TRUE, FALSE)</f>
        <v>0</v>
      </c>
      <c r="F88" s="17" t="s">
        <v>6</v>
      </c>
      <c r="G88" s="17">
        <v>3</v>
      </c>
      <c r="H88" s="17" t="s">
        <v>3017</v>
      </c>
      <c r="I88" s="17" t="str">
        <f>IF('SA-FR1'!N91="Y", "Y", IF('SA-FR1'!N91="N", "N", 0))</f>
        <v>N</v>
      </c>
      <c r="J88" s="17" t="str">
        <f>IFERROR(AND(OR(J1:K87,$BK88)=TRUE,IF(SEARCH(J$1,$A88)&gt;0,TRUE,FALSE)),"")</f>
        <v/>
      </c>
      <c r="K88" s="17" t="str">
        <f>IFERROR(AND(OR(K1:K87,$BK88)=TRUE,IF(SEARCH(K$1,$A88)&gt;0,TRUE,FALSE)),"")</f>
        <v/>
      </c>
      <c r="L88" s="17" t="str">
        <f>IFERROR(AND(OR(L1:O87,$BK88)=TRUE,IF(SEARCH(L$1,$A88)&gt;0,TRUE,FALSE)),"")</f>
        <v/>
      </c>
      <c r="M88" s="17" t="str">
        <f>IFERROR(AND(OR(M1:O87,$BK88)=TRUE,IF(SEARCH(M$1,$A88)&gt;0,TRUE,FALSE)),"")</f>
        <v/>
      </c>
      <c r="N88" s="17" t="str">
        <f>IFERROR(AND(OR(N1:O87,$BK88)=TRUE,IF(SEARCH(N$1,$A88)&gt;0,TRUE,FALSE)),"")</f>
        <v/>
      </c>
      <c r="O88" s="17" t="str">
        <f>IFERROR(AND(OR(O1:O87,$BK88)=TRUE,IF(SEARCH(O$1,$A88)&gt;0,TRUE,FALSE)),"")</f>
        <v/>
      </c>
      <c r="P88" s="17" t="b">
        <f>IFERROR(AND(OR(P1:P87,$BK88)=TRUE,IF(SEARCH(P$1,$A88)&gt;0,TRUE,FALSE)),"")</f>
        <v>0</v>
      </c>
      <c r="Q88" s="17" t="b">
        <f>IFERROR(AND(OR(Q1:T87,$BK88)=TRUE,IF(SEARCH(Q$1,$A88)&gt;0,TRUE,FALSE)),"")</f>
        <v>0</v>
      </c>
      <c r="R88" s="17" t="str">
        <f>IFERROR(AND(OR(R1:T87,$BK88)=TRUE,IF(SEARCH(R$1,$A88)&gt;0,TRUE,FALSE)),"")</f>
        <v/>
      </c>
      <c r="S88" s="17" t="str">
        <f>IFERROR(AND(OR(S1:T87,$BK88)=TRUE,IF(SEARCH(S$1,$A88)&gt;0,TRUE,FALSE)),"")</f>
        <v/>
      </c>
      <c r="T88" s="17" t="str">
        <f>IFERROR(AND(OR(T1:T87,$BK88)=TRUE,IF(SEARCH(T$1,$A88)&gt;0,TRUE,FALSE)),"")</f>
        <v/>
      </c>
      <c r="U88" s="17" t="str">
        <f>IFERROR(AND(OR(U1:V87,$BK88)=TRUE,IF(SEARCH(U$1,$A88)&gt;0,TRUE,FALSE)),"")</f>
        <v/>
      </c>
      <c r="V88" s="17" t="str">
        <f>IFERROR(AND(OR(V1:V87,$BK88)=TRUE,IF(SEARCH(V$1,$A88)&gt;0,TRUE,FALSE)),"")</f>
        <v/>
      </c>
      <c r="W88" s="17" t="str">
        <f>IFERROR(AND(OR(W1:W87,$BK88)=TRUE,IF(SEARCH(W$1,$A88)&gt;0,TRUE,FALSE)),"")</f>
        <v/>
      </c>
      <c r="X88" s="17" t="b">
        <f>IFERROR(AND(OR(X1:AA87,$BK88)=TRUE,IF(SEARCH(X$1,$A88)&gt;0,TRUE,FALSE)),"")</f>
        <v>0</v>
      </c>
      <c r="Y88" s="17" t="str">
        <f>IFERROR(AND(OR(Y1:AA87,$BK88)=TRUE,IF(SEARCH(Y$1,$A88)&gt;0,TRUE,FALSE)),"")</f>
        <v/>
      </c>
      <c r="Z88" s="17" t="str">
        <f>IFERROR(AND(OR(Z1:AA87,$BK88)=TRUE,IF(SEARCH(Z$1,$A88)&gt;0,TRUE,FALSE)),"")</f>
        <v/>
      </c>
      <c r="AA88" s="17" t="str">
        <f>IFERROR(AND(OR(AA1:AA87,$BK88)=TRUE,IF(SEARCH(AA$1,$A88)&gt;0,TRUE,FALSE)),"")</f>
        <v/>
      </c>
      <c r="AB88" s="17">
        <f t="shared" si="10"/>
        <v>0</v>
      </c>
      <c r="AC88" s="17" t="str">
        <f>IFERROR(AND(OR(AC1:AE87,$BK88)=TRUE,IF(SEARCH(AC$1,$H88)&gt;0,TRUE,FALSE)),"")</f>
        <v/>
      </c>
      <c r="AD88" s="17" t="str">
        <f>IFERROR(AND(OR(AD1:AE87,$BK88)=TRUE,IF(SEARCH(AD$1,$H88)&gt;0,TRUE,FALSE)),"")</f>
        <v/>
      </c>
      <c r="AE88" s="17" t="str">
        <f>IFERROR(AND(OR(AE1:AE87,$BK88)=TRUE,IF(SEARCH(AE$1,$H88)&gt;0,TRUE,FALSE)),"")</f>
        <v/>
      </c>
      <c r="AF88" s="17" t="str">
        <f>IFERROR(AND(OR(AF1:AK87,$BK88)=TRUE,IF(SEARCH(AF$1,$H88)&gt;0,TRUE,FALSE)),"")</f>
        <v/>
      </c>
      <c r="AG88" s="17" t="str">
        <f>IFERROR(AND(OR(AG1:AK87,$BK88)=TRUE,IF(SEARCH(AG$1,$H88)&gt;0,TRUE,FALSE)),"")</f>
        <v/>
      </c>
      <c r="AH88" s="17" t="str">
        <f>IFERROR(AND(OR(AH1:AK87,$BK88)=TRUE,IF(SEARCH(AH$1,$H88)&gt;0,TRUE,FALSE)),"")</f>
        <v/>
      </c>
      <c r="AI88" s="17" t="str">
        <f>IFERROR(AND(OR(AI1:AK87,$BK88)=TRUE,IF(SEARCH(AI$1,$H88)&gt;0,TRUE,FALSE)),"")</f>
        <v/>
      </c>
      <c r="AJ88" s="17" t="str">
        <f>IFERROR(AND(OR(AJ1:AK87,$BK88)=TRUE,IF(SEARCH(AJ$1,$H88)&gt;0,TRUE,FALSE)),"")</f>
        <v/>
      </c>
      <c r="AK88" s="17" t="str">
        <f>IFERROR(AND(OR(AK1:AK87,$BK88)=TRUE,IF(SEARCH(AK$1,$H88)&gt;0,TRUE,FALSE)),"")</f>
        <v/>
      </c>
      <c r="AL88" s="17" t="str">
        <f>IFERROR(AND(OR(AL1:AM87,$BK88)=TRUE,IF(SEARCH(AL$1,$H88)&gt;0,TRUE,FALSE)),"")</f>
        <v/>
      </c>
      <c r="AM88" s="17" t="str">
        <f>IFERROR(AND(OR(AM1:AM87,$BK88)=TRUE,IF(SEARCH(AM$1,$H88)&gt;0,TRUE,FALSE)),"")</f>
        <v/>
      </c>
      <c r="AN88" s="17" t="str">
        <f>IFERROR(AND(OR(AN1:AS87,$BK88)=TRUE,IF(SEARCH(AN$1,$H88)&gt;0,TRUE,FALSE)),"")</f>
        <v/>
      </c>
      <c r="AO88" s="17" t="str">
        <f>IFERROR(AND(OR(AO1:AS87,$BK88)=TRUE,IF(SEARCH(AO$1,$H88)&gt;0,TRUE,FALSE)),"")</f>
        <v/>
      </c>
      <c r="AP88" s="17" t="str">
        <f>IFERROR(AND(OR(AP1:AS87,$BK88)=TRUE,IF(SEARCH(AP$1,$H88)&gt;0,TRUE,FALSE)),"")</f>
        <v/>
      </c>
      <c r="AQ88" s="17" t="str">
        <f>IFERROR(AND(OR(AQ1:AS87,$BK88)=TRUE,IF(SEARCH(AQ$1,$H88)&gt;0,TRUE,FALSE)),"")</f>
        <v/>
      </c>
      <c r="AR88" s="17" t="str">
        <f>IFERROR(AND(OR(AR1:AS87,$BK88)=TRUE,IF(SEARCH(AR$1,$H88)&gt;0,TRUE,FALSE)),"")</f>
        <v/>
      </c>
      <c r="AS88" s="17" t="str">
        <f>IFERROR(AND(OR(AS1:AS87,$BK88)=TRUE,IF(SEARCH(AS$1,$H88)&gt;0,TRUE,FALSE)),"")</f>
        <v/>
      </c>
      <c r="AT88" s="17" t="str">
        <f>IFERROR(AND(OR(AT1:AW87,$BK88)=TRUE,IF(SEARCH(AT$1,$H88)&gt;0,TRUE,FALSE)),"")</f>
        <v/>
      </c>
      <c r="AU88" s="17" t="str">
        <f>IFERROR(AND(OR(AU1:AW87,$BK88)=TRUE,IF(SEARCH(AU$1,$H88)&gt;0,TRUE,FALSE)),"")</f>
        <v/>
      </c>
      <c r="AV88" s="17" t="str">
        <f>IFERROR(AND(OR(AV1:AW87,$BK88)=TRUE,IF(SEARCH(AV$1,$H88)&gt;0,TRUE,FALSE)),"")</f>
        <v/>
      </c>
      <c r="AW88" s="17" t="str">
        <f>IFERROR(AND(OR(AW1:AW87,$BK88)=TRUE,IF(SEARCH(AW$1,$H88)&gt;0,TRUE,FALSE)),"")</f>
        <v/>
      </c>
      <c r="AX88" s="17" t="str">
        <f>IFERROR(AND(OR(AX1:AY87,$BK88)=TRUE,IF(SEARCH(AX$1,$H88)&gt;0,TRUE,FALSE)),"")</f>
        <v/>
      </c>
      <c r="AY88" s="17" t="str">
        <f>IFERROR(AND(OR(AY1:AY87,$BK88)=TRUE,IF(SEARCH(AY$1,$H88)&gt;0,TRUE,FALSE)),"")</f>
        <v/>
      </c>
      <c r="AZ88" s="17" t="str">
        <f>IFERROR(AND(OR(AZ1:BI87,$BK88)=TRUE,IF(SEARCH(AZ$1,$H88)&gt;0,TRUE,FALSE)),"")</f>
        <v/>
      </c>
      <c r="BA88" s="17" t="str">
        <f>IFERROR(AND(OR(BA1:BI87,$BK88)=TRUE,IF(SEARCH(BA$1,$H88)&gt;0,TRUE,FALSE)),"")</f>
        <v/>
      </c>
      <c r="BB88" s="17" t="str">
        <f>IFERROR(AND(OR(BB1:BI87,$BK88)=TRUE,IF(SEARCH(BB$1,$H88)&gt;0,TRUE,FALSE)),"")</f>
        <v/>
      </c>
      <c r="BC88" s="17" t="str">
        <f>IFERROR(AND(OR(BC1:BI87,$BK88)=TRUE,IF(SEARCH(BC$1,$H88)&gt;0,TRUE,FALSE)),"")</f>
        <v/>
      </c>
      <c r="BD88" s="17" t="str">
        <f>IFERROR(AND(OR(BD1:BI87,$BK88)=TRUE,IF(SEARCH(BD$1,$H88)&gt;0,TRUE,FALSE)),"")</f>
        <v/>
      </c>
      <c r="BE88" s="17" t="str">
        <f>IFERROR(AND(OR(BE1:BI87,$BK88)=TRUE,IF(SEARCH(BE$1,$H88)&gt;0,TRUE,FALSE)),"")</f>
        <v/>
      </c>
      <c r="BF88" s="17" t="str">
        <f>IFERROR(AND(OR(BF1:BI87,$BK88)=TRUE,IF(SEARCH(BF$1,$H88)&gt;0,TRUE,FALSE)),"")</f>
        <v/>
      </c>
      <c r="BG88" s="17" t="str">
        <f>IFERROR(AND(OR(BG1:BI87,$BK88)=TRUE,IF(SEARCH(BG$1,$H88)&gt;0,TRUE,FALSE)),"")</f>
        <v/>
      </c>
      <c r="BH88" s="17" t="str">
        <f>IFERROR(AND(OR(BH1:BI87,$BK88)=TRUE,IF(SEARCH(BH$1,$H88)&gt;0,TRUE,FALSE)),"")</f>
        <v/>
      </c>
      <c r="BI88" s="17" t="str">
        <f>IFERROR(AND(OR(BI1:BI87,$BK88)=TRUE,IF(SEARCH(BI$1,$H88)&gt;0,TRUE,FALSE)),"")</f>
        <v/>
      </c>
      <c r="BJ88" s="17" t="b">
        <f t="shared" si="11"/>
        <v>0</v>
      </c>
      <c r="BK88" s="17" t="b">
        <f t="shared" si="12"/>
        <v>0</v>
      </c>
      <c r="BL88" s="17" t="b">
        <f t="shared" si="13"/>
        <v>0</v>
      </c>
      <c r="BM88" s="17" t="b">
        <f>IF(G88&gt;'Overview (RESPONSES REQUIRED)'!$G$67,FALSE,TRUE)</f>
        <v>0</v>
      </c>
      <c r="BN88" s="17" t="b">
        <f t="shared" si="14"/>
        <v>0</v>
      </c>
      <c r="BO88" s="17" t="str">
        <f>IF(BO87="N", "N", IF(AND(BM88,BN88)=FALSE,"N",IF(BL88=TRUE,"Y",IF(I88=0,"E","N"))))</f>
        <v>N</v>
      </c>
    </row>
    <row r="89" spans="1:67" ht="15" x14ac:dyDescent="0.15">
      <c r="A89" s="17" t="s">
        <v>3043</v>
      </c>
      <c r="B89" s="17">
        <v>3</v>
      </c>
      <c r="C89" s="17" t="b">
        <f>IF(INDEX('Overview (RESPONSES REQUIRED)'!$D$67:$D$78, MATCH("n5", 'Overview (RESPONSES REQUIRED)'!$B$67:$B$78, 0)) = "Y", TRUE, FALSE)</f>
        <v>0</v>
      </c>
      <c r="D89" s="17" t="b">
        <f>IF(INDEX('Overview (RESPONSES REQUIRED)'!$D$67:$D$78, MATCH("n7", 'Overview (RESPONSES REQUIRED)'!$B$67:$B$78, 0)) = "Y", TRUE, FALSE)</f>
        <v>0</v>
      </c>
      <c r="E89" s="17" t="b">
        <f>IF(INDEX('Overview (RESPONSES REQUIRED)'!$D$67:$D$78, MATCH("N78", 'Overview (RESPONSES REQUIRED)'!$B$67:$B$78, 0)) = "Y", TRUE, FALSE)</f>
        <v>0</v>
      </c>
      <c r="F89" s="17" t="s">
        <v>6</v>
      </c>
      <c r="G89" s="17">
        <v>3</v>
      </c>
      <c r="H89" s="17" t="s">
        <v>3025</v>
      </c>
      <c r="I89" s="17" t="str">
        <f>IF('SA-FR1'!N92="Y", "Y", IF('SA-FR1'!N92="N", "N", 0))</f>
        <v>N</v>
      </c>
      <c r="J89" s="17" t="str">
        <f>IFERROR(AND(OR(J1:K88,$BK89)=TRUE,IF(SEARCH(J$1,$A89)&gt;0,TRUE,FALSE)),"")</f>
        <v/>
      </c>
      <c r="K89" s="17" t="str">
        <f>IFERROR(AND(OR(K1:K88,$BK89)=TRUE,IF(SEARCH(K$1,$A89)&gt;0,TRUE,FALSE)),"")</f>
        <v/>
      </c>
      <c r="L89" s="17" t="str">
        <f>IFERROR(AND(OR(L1:O88,$BK89)=TRUE,IF(SEARCH(L$1,$A89)&gt;0,TRUE,FALSE)),"")</f>
        <v/>
      </c>
      <c r="M89" s="17" t="str">
        <f>IFERROR(AND(OR(M1:O88,$BK89)=TRUE,IF(SEARCH(M$1,$A89)&gt;0,TRUE,FALSE)),"")</f>
        <v/>
      </c>
      <c r="N89" s="17" t="str">
        <f>IFERROR(AND(OR(N1:O88,$BK89)=TRUE,IF(SEARCH(N$1,$A89)&gt;0,TRUE,FALSE)),"")</f>
        <v/>
      </c>
      <c r="O89" s="17" t="str">
        <f>IFERROR(AND(OR(O1:O88,$BK89)=TRUE,IF(SEARCH(O$1,$A89)&gt;0,TRUE,FALSE)),"")</f>
        <v/>
      </c>
      <c r="P89" s="17" t="b">
        <f>IFERROR(AND(OR(P1:P88,$BK89)=TRUE,IF(SEARCH(P$1,$A89)&gt;0,TRUE,FALSE)),"")</f>
        <v>0</v>
      </c>
      <c r="Q89" s="17" t="b">
        <f>IFERROR(AND(OR(Q1:T88,$BK89)=TRUE,IF(SEARCH(Q$1,$A89)&gt;0,TRUE,FALSE)),"")</f>
        <v>0</v>
      </c>
      <c r="R89" s="17" t="str">
        <f>IFERROR(AND(OR(R1:T88,$BK89)=TRUE,IF(SEARCH(R$1,$A89)&gt;0,TRUE,FALSE)),"")</f>
        <v/>
      </c>
      <c r="S89" s="17" t="str">
        <f>IFERROR(AND(OR(S1:T88,$BK89)=TRUE,IF(SEARCH(S$1,$A89)&gt;0,TRUE,FALSE)),"")</f>
        <v/>
      </c>
      <c r="T89" s="17" t="str">
        <f>IFERROR(AND(OR(T1:T88,$BK89)=TRUE,IF(SEARCH(T$1,$A89)&gt;0,TRUE,FALSE)),"")</f>
        <v/>
      </c>
      <c r="U89" s="17" t="str">
        <f>IFERROR(AND(OR(U1:V88,$BK89)=TRUE,IF(SEARCH(U$1,$A89)&gt;0,TRUE,FALSE)),"")</f>
        <v/>
      </c>
      <c r="V89" s="17" t="str">
        <f>IFERROR(AND(OR(V1:V88,$BK89)=TRUE,IF(SEARCH(V$1,$A89)&gt;0,TRUE,FALSE)),"")</f>
        <v/>
      </c>
      <c r="W89" s="17" t="str">
        <f>IFERROR(AND(OR(W1:W88,$BK89)=TRUE,IF(SEARCH(W$1,$A89)&gt;0,TRUE,FALSE)),"")</f>
        <v/>
      </c>
      <c r="X89" s="17" t="b">
        <f>IFERROR(AND(OR(X1:AA88,$BK89)=TRUE,IF(SEARCH(X$1,$A89)&gt;0,TRUE,FALSE)),"")</f>
        <v>0</v>
      </c>
      <c r="Y89" s="17" t="str">
        <f>IFERROR(AND(OR(Y1:AA88,$BK89)=TRUE,IF(SEARCH(Y$1,$A89)&gt;0,TRUE,FALSE)),"")</f>
        <v/>
      </c>
      <c r="Z89" s="17" t="str">
        <f>IFERROR(AND(OR(Z1:AA88,$BK89)=TRUE,IF(SEARCH(Z$1,$A89)&gt;0,TRUE,FALSE)),"")</f>
        <v/>
      </c>
      <c r="AA89" s="17" t="str">
        <f>IFERROR(AND(OR(AA1:AA88,$BK89)=TRUE,IF(SEARCH(AA$1,$A89)&gt;0,TRUE,FALSE)),"")</f>
        <v/>
      </c>
      <c r="AB89" s="17">
        <f t="shared" si="10"/>
        <v>0</v>
      </c>
      <c r="AC89" s="17" t="str">
        <f>IFERROR(AND(OR(AC1:AE88,$BK89)=TRUE,IF(SEARCH(AC$1,$H89)&gt;0,TRUE,FALSE)),"")</f>
        <v/>
      </c>
      <c r="AD89" s="17" t="str">
        <f>IFERROR(AND(OR(AD1:AE88,$BK89)=TRUE,IF(SEARCH(AD$1,$H89)&gt;0,TRUE,FALSE)),"")</f>
        <v/>
      </c>
      <c r="AE89" s="17" t="str">
        <f>IFERROR(AND(OR(AE1:AE88,$BK89)=TRUE,IF(SEARCH(AE$1,$H89)&gt;0,TRUE,FALSE)),"")</f>
        <v/>
      </c>
      <c r="AF89" s="17" t="str">
        <f>IFERROR(AND(OR(AF1:AK88,$BK89)=TRUE,IF(SEARCH(AF$1,$H89)&gt;0,TRUE,FALSE)),"")</f>
        <v/>
      </c>
      <c r="AG89" s="17" t="str">
        <f>IFERROR(AND(OR(AG1:AK88,$BK89)=TRUE,IF(SEARCH(AG$1,$H89)&gt;0,TRUE,FALSE)),"")</f>
        <v/>
      </c>
      <c r="AH89" s="17" t="str">
        <f>IFERROR(AND(OR(AH1:AK88,$BK89)=TRUE,IF(SEARCH(AH$1,$H89)&gt;0,TRUE,FALSE)),"")</f>
        <v/>
      </c>
      <c r="AI89" s="17" t="str">
        <f>IFERROR(AND(OR(AI1:AK88,$BK89)=TRUE,IF(SEARCH(AI$1,$H89)&gt;0,TRUE,FALSE)),"")</f>
        <v/>
      </c>
      <c r="AJ89" s="17" t="str">
        <f>IFERROR(AND(OR(AJ1:AK88,$BK89)=TRUE,IF(SEARCH(AJ$1,$H89)&gt;0,TRUE,FALSE)),"")</f>
        <v/>
      </c>
      <c r="AK89" s="17" t="str">
        <f>IFERROR(AND(OR(AK1:AK88,$BK89)=TRUE,IF(SEARCH(AK$1,$H89)&gt;0,TRUE,FALSE)),"")</f>
        <v/>
      </c>
      <c r="AL89" s="17" t="str">
        <f>IFERROR(AND(OR(AL1:AM88,$BK89)=TRUE,IF(SEARCH(AL$1,$H89)&gt;0,TRUE,FALSE)),"")</f>
        <v/>
      </c>
      <c r="AM89" s="17" t="str">
        <f>IFERROR(AND(OR(AM1:AM88,$BK89)=TRUE,IF(SEARCH(AM$1,$H89)&gt;0,TRUE,FALSE)),"")</f>
        <v/>
      </c>
      <c r="AN89" s="17" t="str">
        <f>IFERROR(AND(OR(AN1:AS88,$BK89)=TRUE,IF(SEARCH(AN$1,$H89)&gt;0,TRUE,FALSE)),"")</f>
        <v/>
      </c>
      <c r="AO89" s="17" t="str">
        <f>IFERROR(AND(OR(AO1:AS88,$BK89)=TRUE,IF(SEARCH(AO$1,$H89)&gt;0,TRUE,FALSE)),"")</f>
        <v/>
      </c>
      <c r="AP89" s="17" t="str">
        <f>IFERROR(AND(OR(AP1:AS88,$BK89)=TRUE,IF(SEARCH(AP$1,$H89)&gt;0,TRUE,FALSE)),"")</f>
        <v/>
      </c>
      <c r="AQ89" s="17" t="str">
        <f>IFERROR(AND(OR(AQ1:AS88,$BK89)=TRUE,IF(SEARCH(AQ$1,$H89)&gt;0,TRUE,FALSE)),"")</f>
        <v/>
      </c>
      <c r="AR89" s="17" t="str">
        <f>IFERROR(AND(OR(AR1:AS88,$BK89)=TRUE,IF(SEARCH(AR$1,$H89)&gt;0,TRUE,FALSE)),"")</f>
        <v/>
      </c>
      <c r="AS89" s="17" t="str">
        <f>IFERROR(AND(OR(AS1:AS88,$BK89)=TRUE,IF(SEARCH(AS$1,$H89)&gt;0,TRUE,FALSE)),"")</f>
        <v/>
      </c>
      <c r="AT89" s="17" t="str">
        <f>IFERROR(AND(OR(AT1:AW88,$BK89)=TRUE,IF(SEARCH(AT$1,$H89)&gt;0,TRUE,FALSE)),"")</f>
        <v/>
      </c>
      <c r="AU89" s="17" t="str">
        <f>IFERROR(AND(OR(AU1:AW88,$BK89)=TRUE,IF(SEARCH(AU$1,$H89)&gt;0,TRUE,FALSE)),"")</f>
        <v/>
      </c>
      <c r="AV89" s="17" t="str">
        <f>IFERROR(AND(OR(AV1:AW88,$BK89)=TRUE,IF(SEARCH(AV$1,$H89)&gt;0,TRUE,FALSE)),"")</f>
        <v/>
      </c>
      <c r="AW89" s="17" t="str">
        <f>IFERROR(AND(OR(AW1:AW88,$BK89)=TRUE,IF(SEARCH(AW$1,$H89)&gt;0,TRUE,FALSE)),"")</f>
        <v/>
      </c>
      <c r="AX89" s="17" t="str">
        <f>IFERROR(AND(OR(AX1:AY88,$BK89)=TRUE,IF(SEARCH(AX$1,$H89)&gt;0,TRUE,FALSE)),"")</f>
        <v/>
      </c>
      <c r="AY89" s="17" t="str">
        <f>IFERROR(AND(OR(AY1:AY88,$BK89)=TRUE,IF(SEARCH(AY$1,$H89)&gt;0,TRUE,FALSE)),"")</f>
        <v/>
      </c>
      <c r="AZ89" s="17" t="str">
        <f>IFERROR(AND(OR(AZ1:BI88,$BK89)=TRUE,IF(SEARCH(AZ$1,$H89)&gt;0,TRUE,FALSE)),"")</f>
        <v/>
      </c>
      <c r="BA89" s="17" t="str">
        <f>IFERROR(AND(OR(BA1:BI88,$BK89)=TRUE,IF(SEARCH(BA$1,$H89)&gt;0,TRUE,FALSE)),"")</f>
        <v/>
      </c>
      <c r="BB89" s="17" t="str">
        <f>IFERROR(AND(OR(BB1:BI88,$BK89)=TRUE,IF(SEARCH(BB$1,$H89)&gt;0,TRUE,FALSE)),"")</f>
        <v/>
      </c>
      <c r="BC89" s="17" t="str">
        <f>IFERROR(AND(OR(BC1:BI88,$BK89)=TRUE,IF(SEARCH(BC$1,$H89)&gt;0,TRUE,FALSE)),"")</f>
        <v/>
      </c>
      <c r="BD89" s="17" t="str">
        <f>IFERROR(AND(OR(BD1:BI88,$BK89)=TRUE,IF(SEARCH(BD$1,$H89)&gt;0,TRUE,FALSE)),"")</f>
        <v/>
      </c>
      <c r="BE89" s="17" t="str">
        <f>IFERROR(AND(OR(BE1:BI88,$BK89)=TRUE,IF(SEARCH(BE$1,$H89)&gt;0,TRUE,FALSE)),"")</f>
        <v/>
      </c>
      <c r="BF89" s="17" t="str">
        <f>IFERROR(AND(OR(BF1:BI88,$BK89)=TRUE,IF(SEARCH(BF$1,$H89)&gt;0,TRUE,FALSE)),"")</f>
        <v/>
      </c>
      <c r="BG89" s="17" t="str">
        <f>IFERROR(AND(OR(BG1:BI88,$BK89)=TRUE,IF(SEARCH(BG$1,$H89)&gt;0,TRUE,FALSE)),"")</f>
        <v/>
      </c>
      <c r="BH89" s="17" t="str">
        <f>IFERROR(AND(OR(BH1:BI88,$BK89)=TRUE,IF(SEARCH(BH$1,$H89)&gt;0,TRUE,FALSE)),"")</f>
        <v/>
      </c>
      <c r="BI89" s="17" t="str">
        <f>IFERROR(AND(OR(BI1:BI88,$BK89)=TRUE,IF(SEARCH(BI$1,$H89)&gt;0,TRUE,FALSE)),"")</f>
        <v/>
      </c>
      <c r="BJ89" s="17" t="b">
        <f t="shared" si="11"/>
        <v>0</v>
      </c>
      <c r="BK89" s="17" t="b">
        <f t="shared" si="12"/>
        <v>0</v>
      </c>
      <c r="BL89" s="17" t="b">
        <f t="shared" si="13"/>
        <v>0</v>
      </c>
      <c r="BM89" s="17" t="b">
        <f>IF(G89&gt;'Overview (RESPONSES REQUIRED)'!$G$67,FALSE,TRUE)</f>
        <v>0</v>
      </c>
      <c r="BN89" s="17" t="b">
        <f t="shared" si="14"/>
        <v>0</v>
      </c>
      <c r="BO89" s="17" t="str">
        <f>IF(BO87="N", "N", IF(AND(BM89,BN89)=FALSE,"N",IF(BL89=TRUE,"Y",IF(I89=0,"E","N"))))</f>
        <v>N</v>
      </c>
    </row>
    <row r="90" spans="1:67" ht="15" x14ac:dyDescent="0.15">
      <c r="A90" s="17" t="s">
        <v>3043</v>
      </c>
      <c r="B90" s="17">
        <v>3</v>
      </c>
      <c r="C90" s="17" t="b">
        <f>IF(INDEX('Overview (RESPONSES REQUIRED)'!$D$67:$D$78, MATCH("n5", 'Overview (RESPONSES REQUIRED)'!$B$67:$B$78, 0)) = "Y", TRUE, FALSE)</f>
        <v>0</v>
      </c>
      <c r="D90" s="17" t="b">
        <f>IF(INDEX('Overview (RESPONSES REQUIRED)'!$D$67:$D$78, MATCH("n7", 'Overview (RESPONSES REQUIRED)'!$B$67:$B$78, 0)) = "Y", TRUE, FALSE)</f>
        <v>0</v>
      </c>
      <c r="E90" s="17" t="b">
        <f>IF(INDEX('Overview (RESPONSES REQUIRED)'!$D$67:$D$78, MATCH("N78", 'Overview (RESPONSES REQUIRED)'!$B$67:$B$78, 0)) = "Y", TRUE, FALSE)</f>
        <v>0</v>
      </c>
      <c r="F90" s="17" t="s">
        <v>6</v>
      </c>
      <c r="G90" s="17">
        <v>3</v>
      </c>
      <c r="H90" s="17" t="s">
        <v>3026</v>
      </c>
      <c r="I90" s="17" t="str">
        <f>IF('SA-FR1'!N93="Y", "Y", IF('SA-FR1'!N93="N", "N", 0))</f>
        <v>N</v>
      </c>
      <c r="J90" s="17" t="str">
        <f>IFERROR(AND(OR(J1:K89,$BK90)=TRUE,IF(SEARCH(J$1,$A90)&gt;0,TRUE,FALSE)),"")</f>
        <v/>
      </c>
      <c r="K90" s="17" t="str">
        <f>IFERROR(AND(OR(K1:K89,$BK90)=TRUE,IF(SEARCH(K$1,$A90)&gt;0,TRUE,FALSE)),"")</f>
        <v/>
      </c>
      <c r="L90" s="17" t="str">
        <f>IFERROR(AND(OR(L1:O89,$BK90)=TRUE,IF(SEARCH(L$1,$A90)&gt;0,TRUE,FALSE)),"")</f>
        <v/>
      </c>
      <c r="M90" s="17" t="str">
        <f>IFERROR(AND(OR(M1:O89,$BK90)=TRUE,IF(SEARCH(M$1,$A90)&gt;0,TRUE,FALSE)),"")</f>
        <v/>
      </c>
      <c r="N90" s="17" t="str">
        <f>IFERROR(AND(OR(N1:O89,$BK90)=TRUE,IF(SEARCH(N$1,$A90)&gt;0,TRUE,FALSE)),"")</f>
        <v/>
      </c>
      <c r="O90" s="17" t="str">
        <f>IFERROR(AND(OR(O1:O89,$BK90)=TRUE,IF(SEARCH(O$1,$A90)&gt;0,TRUE,FALSE)),"")</f>
        <v/>
      </c>
      <c r="P90" s="17" t="b">
        <f>IFERROR(AND(OR(P1:P89,$BK90)=TRUE,IF(SEARCH(P$1,$A90)&gt;0,TRUE,FALSE)),"")</f>
        <v>0</v>
      </c>
      <c r="Q90" s="17" t="b">
        <f>IFERROR(AND(OR(Q1:T89,$BK90)=TRUE,IF(SEARCH(Q$1,$A90)&gt;0,TRUE,FALSE)),"")</f>
        <v>0</v>
      </c>
      <c r="R90" s="17" t="str">
        <f>IFERROR(AND(OR(R1:T89,$BK90)=TRUE,IF(SEARCH(R$1,$A90)&gt;0,TRUE,FALSE)),"")</f>
        <v/>
      </c>
      <c r="S90" s="17" t="str">
        <f>IFERROR(AND(OR(S1:T89,$BK90)=TRUE,IF(SEARCH(S$1,$A90)&gt;0,TRUE,FALSE)),"")</f>
        <v/>
      </c>
      <c r="T90" s="17" t="str">
        <f>IFERROR(AND(OR(T1:T89,$BK90)=TRUE,IF(SEARCH(T$1,$A90)&gt;0,TRUE,FALSE)),"")</f>
        <v/>
      </c>
      <c r="U90" s="17" t="str">
        <f>IFERROR(AND(OR(U1:V89,$BK90)=TRUE,IF(SEARCH(U$1,$A90)&gt;0,TRUE,FALSE)),"")</f>
        <v/>
      </c>
      <c r="V90" s="17" t="str">
        <f>IFERROR(AND(OR(V1:V89,$BK90)=TRUE,IF(SEARCH(V$1,$A90)&gt;0,TRUE,FALSE)),"")</f>
        <v/>
      </c>
      <c r="W90" s="17" t="str">
        <f>IFERROR(AND(OR(W1:W89,$BK90)=TRUE,IF(SEARCH(W$1,$A90)&gt;0,TRUE,FALSE)),"")</f>
        <v/>
      </c>
      <c r="X90" s="17" t="b">
        <f>IFERROR(AND(OR(X1:AA89,$BK90)=TRUE,IF(SEARCH(X$1,$A90)&gt;0,TRUE,FALSE)),"")</f>
        <v>0</v>
      </c>
      <c r="Y90" s="17" t="str">
        <f>IFERROR(AND(OR(Y1:AA89,$BK90)=TRUE,IF(SEARCH(Y$1,$A90)&gt;0,TRUE,FALSE)),"")</f>
        <v/>
      </c>
      <c r="Z90" s="17" t="str">
        <f>IFERROR(AND(OR(Z1:AA89,$BK90)=TRUE,IF(SEARCH(Z$1,$A90)&gt;0,TRUE,FALSE)),"")</f>
        <v/>
      </c>
      <c r="AA90" s="17" t="str">
        <f>IFERROR(AND(OR(AA1:AA89,$BK90)=TRUE,IF(SEARCH(AA$1,$A90)&gt;0,TRUE,FALSE)),"")</f>
        <v/>
      </c>
      <c r="AB90" s="17">
        <f t="shared" si="10"/>
        <v>0</v>
      </c>
      <c r="AC90" s="17" t="str">
        <f>IFERROR(AND(OR(AC1:AE89,$BK90)=TRUE,IF(SEARCH(AC$1,$H90)&gt;0,TRUE,FALSE)),"")</f>
        <v/>
      </c>
      <c r="AD90" s="17" t="str">
        <f>IFERROR(AND(OR(AD1:AE89,$BK90)=TRUE,IF(SEARCH(AD$1,$H90)&gt;0,TRUE,FALSE)),"")</f>
        <v/>
      </c>
      <c r="AE90" s="17" t="str">
        <f>IFERROR(AND(OR(AE1:AE89,$BK90)=TRUE,IF(SEARCH(AE$1,$H90)&gt;0,TRUE,FALSE)),"")</f>
        <v/>
      </c>
      <c r="AF90" s="17" t="str">
        <f>IFERROR(AND(OR(AF1:AK89,$BK90)=TRUE,IF(SEARCH(AF$1,$H90)&gt;0,TRUE,FALSE)),"")</f>
        <v/>
      </c>
      <c r="AG90" s="17" t="str">
        <f>IFERROR(AND(OR(AG1:AK89,$BK90)=TRUE,IF(SEARCH(AG$1,$H90)&gt;0,TRUE,FALSE)),"")</f>
        <v/>
      </c>
      <c r="AH90" s="17" t="str">
        <f>IFERROR(AND(OR(AH1:AK89,$BK90)=TRUE,IF(SEARCH(AH$1,$H90)&gt;0,TRUE,FALSE)),"")</f>
        <v/>
      </c>
      <c r="AI90" s="17" t="str">
        <f>IFERROR(AND(OR(AI1:AK89,$BK90)=TRUE,IF(SEARCH(AI$1,$H90)&gt;0,TRUE,FALSE)),"")</f>
        <v/>
      </c>
      <c r="AJ90" s="17" t="str">
        <f>IFERROR(AND(OR(AJ1:AK89,$BK90)=TRUE,IF(SEARCH(AJ$1,$H90)&gt;0,TRUE,FALSE)),"")</f>
        <v/>
      </c>
      <c r="AK90" s="17" t="str">
        <f>IFERROR(AND(OR(AK1:AK89,$BK90)=TRUE,IF(SEARCH(AK$1,$H90)&gt;0,TRUE,FALSE)),"")</f>
        <v/>
      </c>
      <c r="AL90" s="17" t="str">
        <f>IFERROR(AND(OR(AL1:AM89,$BK90)=TRUE,IF(SEARCH(AL$1,$H90)&gt;0,TRUE,FALSE)),"")</f>
        <v/>
      </c>
      <c r="AM90" s="17" t="str">
        <f>IFERROR(AND(OR(AM1:AM89,$BK90)=TRUE,IF(SEARCH(AM$1,$H90)&gt;0,TRUE,FALSE)),"")</f>
        <v/>
      </c>
      <c r="AN90" s="17" t="str">
        <f>IFERROR(AND(OR(AN1:AS89,$BK90)=TRUE,IF(SEARCH(AN$1,$H90)&gt;0,TRUE,FALSE)),"")</f>
        <v/>
      </c>
      <c r="AO90" s="17" t="str">
        <f>IFERROR(AND(OR(AO1:AS89,$BK90)=TRUE,IF(SEARCH(AO$1,$H90)&gt;0,TRUE,FALSE)),"")</f>
        <v/>
      </c>
      <c r="AP90" s="17" t="str">
        <f>IFERROR(AND(OR(AP1:AS89,$BK90)=TRUE,IF(SEARCH(AP$1,$H90)&gt;0,TRUE,FALSE)),"")</f>
        <v/>
      </c>
      <c r="AQ90" s="17" t="str">
        <f>IFERROR(AND(OR(AQ1:AS89,$BK90)=TRUE,IF(SEARCH(AQ$1,$H90)&gt;0,TRUE,FALSE)),"")</f>
        <v/>
      </c>
      <c r="AR90" s="17" t="str">
        <f>IFERROR(AND(OR(AR1:AS89,$BK90)=TRUE,IF(SEARCH(AR$1,$H90)&gt;0,TRUE,FALSE)),"")</f>
        <v/>
      </c>
      <c r="AS90" s="17" t="str">
        <f>IFERROR(AND(OR(AS1:AS89,$BK90)=TRUE,IF(SEARCH(AS$1,$H90)&gt;0,TRUE,FALSE)),"")</f>
        <v/>
      </c>
      <c r="AT90" s="17" t="str">
        <f>IFERROR(AND(OR(AT1:AW89,$BK90)=TRUE,IF(SEARCH(AT$1,$H90)&gt;0,TRUE,FALSE)),"")</f>
        <v/>
      </c>
      <c r="AU90" s="17" t="str">
        <f>IFERROR(AND(OR(AU1:AW89,$BK90)=TRUE,IF(SEARCH(AU$1,$H90)&gt;0,TRUE,FALSE)),"")</f>
        <v/>
      </c>
      <c r="AV90" s="17" t="str">
        <f>IFERROR(AND(OR(AV1:AW89,$BK90)=TRUE,IF(SEARCH(AV$1,$H90)&gt;0,TRUE,FALSE)),"")</f>
        <v/>
      </c>
      <c r="AW90" s="17" t="str">
        <f>IFERROR(AND(OR(AW1:AW89,$BK90)=TRUE,IF(SEARCH(AW$1,$H90)&gt;0,TRUE,FALSE)),"")</f>
        <v/>
      </c>
      <c r="AX90" s="17" t="str">
        <f>IFERROR(AND(OR(AX1:AY89,$BK90)=TRUE,IF(SEARCH(AX$1,$H90)&gt;0,TRUE,FALSE)),"")</f>
        <v/>
      </c>
      <c r="AY90" s="17" t="str">
        <f>IFERROR(AND(OR(AY1:AY89,$BK90)=TRUE,IF(SEARCH(AY$1,$H90)&gt;0,TRUE,FALSE)),"")</f>
        <v/>
      </c>
      <c r="AZ90" s="17" t="str">
        <f>IFERROR(AND(OR(AZ1:BI89,$BK90)=TRUE,IF(SEARCH(AZ$1,$H90)&gt;0,TRUE,FALSE)),"")</f>
        <v/>
      </c>
      <c r="BA90" s="17" t="str">
        <f>IFERROR(AND(OR(BA1:BI89,$BK90)=TRUE,IF(SEARCH(BA$1,$H90)&gt;0,TRUE,FALSE)),"")</f>
        <v/>
      </c>
      <c r="BB90" s="17" t="str">
        <f>IFERROR(AND(OR(BB1:BI89,$BK90)=TRUE,IF(SEARCH(BB$1,$H90)&gt;0,TRUE,FALSE)),"")</f>
        <v/>
      </c>
      <c r="BC90" s="17" t="str">
        <f>IFERROR(AND(OR(BC1:BI89,$BK90)=TRUE,IF(SEARCH(BC$1,$H90)&gt;0,TRUE,FALSE)),"")</f>
        <v/>
      </c>
      <c r="BD90" s="17" t="str">
        <f>IFERROR(AND(OR(BD1:BI89,$BK90)=TRUE,IF(SEARCH(BD$1,$H90)&gt;0,TRUE,FALSE)),"")</f>
        <v/>
      </c>
      <c r="BE90" s="17" t="str">
        <f>IFERROR(AND(OR(BE1:BI89,$BK90)=TRUE,IF(SEARCH(BE$1,$H90)&gt;0,TRUE,FALSE)),"")</f>
        <v/>
      </c>
      <c r="BF90" s="17" t="str">
        <f>IFERROR(AND(OR(BF1:BI89,$BK90)=TRUE,IF(SEARCH(BF$1,$H90)&gt;0,TRUE,FALSE)),"")</f>
        <v/>
      </c>
      <c r="BG90" s="17" t="str">
        <f>IFERROR(AND(OR(BG1:BI89,$BK90)=TRUE,IF(SEARCH(BG$1,$H90)&gt;0,TRUE,FALSE)),"")</f>
        <v/>
      </c>
      <c r="BH90" s="17" t="str">
        <f>IFERROR(AND(OR(BH1:BI89,$BK90)=TRUE,IF(SEARCH(BH$1,$H90)&gt;0,TRUE,FALSE)),"")</f>
        <v/>
      </c>
      <c r="BI90" s="17" t="str">
        <f>IFERROR(AND(OR(BI1:BI89,$BK90)=TRUE,IF(SEARCH(BI$1,$H90)&gt;0,TRUE,FALSE)),"")</f>
        <v/>
      </c>
      <c r="BJ90" s="17" t="b">
        <f t="shared" si="11"/>
        <v>0</v>
      </c>
      <c r="BK90" s="17" t="b">
        <f t="shared" si="12"/>
        <v>0</v>
      </c>
      <c r="BL90" s="17" t="b">
        <f t="shared" si="13"/>
        <v>0</v>
      </c>
      <c r="BM90" s="17" t="b">
        <f>IF(G90&gt;'Overview (RESPONSES REQUIRED)'!$G$67,FALSE,TRUE)</f>
        <v>0</v>
      </c>
      <c r="BN90" s="17" t="b">
        <f t="shared" si="14"/>
        <v>0</v>
      </c>
      <c r="BO90" s="17" t="str">
        <f>IF(BO87="N", "N", IF(AND(BM90,BN90)=FALSE,"N",IF(BL90=TRUE,"Y",IF(I90=0,"E","N"))))</f>
        <v>N</v>
      </c>
    </row>
    <row r="91" spans="1:67" ht="15" x14ac:dyDescent="0.15">
      <c r="A91" s="17" t="s">
        <v>3044</v>
      </c>
      <c r="B91" s="17">
        <v>3</v>
      </c>
      <c r="C91" s="17" t="b">
        <f>IF(INDEX('Overview (RESPONSES REQUIRED)'!$D$67:$D$78, MATCH("n7", 'Overview (RESPONSES REQUIRED)'!$B$67:$B$78, 0)) = "Y", TRUE, FALSE)</f>
        <v>0</v>
      </c>
      <c r="D91" s="17" t="b">
        <f>IF(INDEX('Overview (RESPONSES REQUIRED)'!$D$67:$D$78, MATCH("n26", 'Overview (RESPONSES REQUIRED)'!$B$67:$B$78, 0)) = "Y", TRUE, FALSE)</f>
        <v>0</v>
      </c>
      <c r="E91" s="17" t="b">
        <f>IF(INDEX('Overview (RESPONSES REQUIRED)'!$D$67:$D$78, MATCH("N78", 'Overview (RESPONSES REQUIRED)'!$B$67:$B$78, 0)) = "Y", TRUE, FALSE)</f>
        <v>0</v>
      </c>
      <c r="F91" s="17" t="s">
        <v>6</v>
      </c>
      <c r="G91" s="17">
        <v>3</v>
      </c>
      <c r="H91" s="17" t="s">
        <v>3015</v>
      </c>
      <c r="I91" s="17" t="str">
        <f>IF('SA-FR1'!N94="Y", "Y", IF('SA-FR1'!N94="N", "N", 0))</f>
        <v>N</v>
      </c>
      <c r="J91" s="17" t="str">
        <f>IFERROR(AND(OR(J1:K90,$BK91)=TRUE,IF(SEARCH(J$1,$A91)&gt;0,TRUE,FALSE)),"")</f>
        <v/>
      </c>
      <c r="K91" s="17" t="str">
        <f>IFERROR(AND(OR(K1:K90,$BK91)=TRUE,IF(SEARCH(K$1,$A91)&gt;0,TRUE,FALSE)),"")</f>
        <v/>
      </c>
      <c r="L91" s="17" t="str">
        <f>IFERROR(AND(OR(L1:O90,$BK91)=TRUE,IF(SEARCH(L$1,$A91)&gt;0,TRUE,FALSE)),"")</f>
        <v/>
      </c>
      <c r="M91" s="17" t="str">
        <f>IFERROR(AND(OR(M1:O90,$BK91)=TRUE,IF(SEARCH(M$1,$A91)&gt;0,TRUE,FALSE)),"")</f>
        <v/>
      </c>
      <c r="N91" s="17" t="str">
        <f>IFERROR(AND(OR(N1:O90,$BK91)=TRUE,IF(SEARCH(N$1,$A91)&gt;0,TRUE,FALSE)),"")</f>
        <v/>
      </c>
      <c r="O91" s="17" t="str">
        <f>IFERROR(AND(OR(O1:O90,$BK91)=TRUE,IF(SEARCH(O$1,$A91)&gt;0,TRUE,FALSE)),"")</f>
        <v/>
      </c>
      <c r="P91" s="17" t="str">
        <f>IFERROR(AND(OR(P1:P90,$BK91)=TRUE,IF(SEARCH(P$1,$A91)&gt;0,TRUE,FALSE)),"")</f>
        <v/>
      </c>
      <c r="Q91" s="17" t="b">
        <f>IFERROR(AND(OR(Q1:T90,$BK91)=TRUE,IF(SEARCH(Q$1,$A91)&gt;0,TRUE,FALSE)),"")</f>
        <v>0</v>
      </c>
      <c r="R91" s="17" t="str">
        <f>IFERROR(AND(OR(R1:T90,$BK91)=TRUE,IF(SEARCH(R$1,$A91)&gt;0,TRUE,FALSE)),"")</f>
        <v/>
      </c>
      <c r="S91" s="17" t="str">
        <f>IFERROR(AND(OR(S1:T90,$BK91)=TRUE,IF(SEARCH(S$1,$A91)&gt;0,TRUE,FALSE)),"")</f>
        <v/>
      </c>
      <c r="T91" s="17" t="str">
        <f>IFERROR(AND(OR(T1:T90,$BK91)=TRUE,IF(SEARCH(T$1,$A91)&gt;0,TRUE,FALSE)),"")</f>
        <v/>
      </c>
      <c r="U91" s="17" t="b">
        <f>IFERROR(AND(OR(U1:V90,$BK91)=TRUE,IF(SEARCH(U$1,$A91)&gt;0,TRUE,FALSE)),"")</f>
        <v>0</v>
      </c>
      <c r="V91" s="17" t="str">
        <f>IFERROR(AND(OR(V1:V90,$BK91)=TRUE,IF(SEARCH(V$1,$A91)&gt;0,TRUE,FALSE)),"")</f>
        <v/>
      </c>
      <c r="W91" s="17" t="str">
        <f>IFERROR(AND(OR(W1:W90,$BK91)=TRUE,IF(SEARCH(W$1,$A91)&gt;0,TRUE,FALSE)),"")</f>
        <v/>
      </c>
      <c r="X91" s="17" t="b">
        <f>IFERROR(AND(OR(X1:AA90,$BK91)=TRUE,IF(SEARCH(X$1,$A91)&gt;0,TRUE,FALSE)),"")</f>
        <v>0</v>
      </c>
      <c r="Y91" s="17" t="str">
        <f>IFERROR(AND(OR(Y1:AA90,$BK91)=TRUE,IF(SEARCH(Y$1,$A91)&gt;0,TRUE,FALSE)),"")</f>
        <v/>
      </c>
      <c r="Z91" s="17" t="str">
        <f>IFERROR(AND(OR(Z1:AA90,$BK91)=TRUE,IF(SEARCH(Z$1,$A91)&gt;0,TRUE,FALSE)),"")</f>
        <v/>
      </c>
      <c r="AA91" s="17" t="str">
        <f>IFERROR(AND(OR(AA1:AA90,$BK91)=TRUE,IF(SEARCH(AA$1,$A91)&gt;0,TRUE,FALSE)),"")</f>
        <v/>
      </c>
      <c r="AB91" s="17">
        <f t="shared" si="10"/>
        <v>0</v>
      </c>
      <c r="AC91" s="17" t="str">
        <f>IFERROR(AND(OR(AC1:AE90,$BK91)=TRUE,IF(SEARCH(AC$1,$H91)&gt;0,TRUE,FALSE)),"")</f>
        <v/>
      </c>
      <c r="AD91" s="17" t="str">
        <f>IFERROR(AND(OR(AD1:AE90,$BK91)=TRUE,IF(SEARCH(AD$1,$H91)&gt;0,TRUE,FALSE)),"")</f>
        <v/>
      </c>
      <c r="AE91" s="17" t="str">
        <f>IFERROR(AND(OR(AE1:AE90,$BK91)=TRUE,IF(SEARCH(AE$1,$H91)&gt;0,TRUE,FALSE)),"")</f>
        <v/>
      </c>
      <c r="AF91" s="17" t="str">
        <f>IFERROR(AND(OR(AF1:AK90,$BK91)=TRUE,IF(SEARCH(AF$1,$H91)&gt;0,TRUE,FALSE)),"")</f>
        <v/>
      </c>
      <c r="AG91" s="17" t="str">
        <f>IFERROR(AND(OR(AG1:AK90,$BK91)=TRUE,IF(SEARCH(AG$1,$H91)&gt;0,TRUE,FALSE)),"")</f>
        <v/>
      </c>
      <c r="AH91" s="17" t="str">
        <f>IFERROR(AND(OR(AH1:AK90,$BK91)=TRUE,IF(SEARCH(AH$1,$H91)&gt;0,TRUE,FALSE)),"")</f>
        <v/>
      </c>
      <c r="AI91" s="17" t="str">
        <f>IFERROR(AND(OR(AI1:AK90,$BK91)=TRUE,IF(SEARCH(AI$1,$H91)&gt;0,TRUE,FALSE)),"")</f>
        <v/>
      </c>
      <c r="AJ91" s="17" t="str">
        <f>IFERROR(AND(OR(AJ1:AK90,$BK91)=TRUE,IF(SEARCH(AJ$1,$H91)&gt;0,TRUE,FALSE)),"")</f>
        <v/>
      </c>
      <c r="AK91" s="17" t="str">
        <f>IFERROR(AND(OR(AK1:AK90,$BK91)=TRUE,IF(SEARCH(AK$1,$H91)&gt;0,TRUE,FALSE)),"")</f>
        <v/>
      </c>
      <c r="AL91" s="17" t="str">
        <f>IFERROR(AND(OR(AL1:AM90,$BK91)=TRUE,IF(SEARCH(AL$1,$H91)&gt;0,TRUE,FALSE)),"")</f>
        <v/>
      </c>
      <c r="AM91" s="17" t="str">
        <f>IFERROR(AND(OR(AM1:AM90,$BK91)=TRUE,IF(SEARCH(AM$1,$H91)&gt;0,TRUE,FALSE)),"")</f>
        <v/>
      </c>
      <c r="AN91" s="17" t="str">
        <f>IFERROR(AND(OR(AN1:AS90,$BK91)=TRUE,IF(SEARCH(AN$1,$H91)&gt;0,TRUE,FALSE)),"")</f>
        <v/>
      </c>
      <c r="AO91" s="17" t="str">
        <f>IFERROR(AND(OR(AO1:AS90,$BK91)=TRUE,IF(SEARCH(AO$1,$H91)&gt;0,TRUE,FALSE)),"")</f>
        <v/>
      </c>
      <c r="AP91" s="17" t="str">
        <f>IFERROR(AND(OR(AP1:AS90,$BK91)=TRUE,IF(SEARCH(AP$1,$H91)&gt;0,TRUE,FALSE)),"")</f>
        <v/>
      </c>
      <c r="AQ91" s="17" t="str">
        <f>IFERROR(AND(OR(AQ1:AS90,$BK91)=TRUE,IF(SEARCH(AQ$1,$H91)&gt;0,TRUE,FALSE)),"")</f>
        <v/>
      </c>
      <c r="AR91" s="17" t="str">
        <f>IFERROR(AND(OR(AR1:AS90,$BK91)=TRUE,IF(SEARCH(AR$1,$H91)&gt;0,TRUE,FALSE)),"")</f>
        <v/>
      </c>
      <c r="AS91" s="17" t="str">
        <f>IFERROR(AND(OR(AS1:AS90,$BK91)=TRUE,IF(SEARCH(AS$1,$H91)&gt;0,TRUE,FALSE)),"")</f>
        <v/>
      </c>
      <c r="AT91" s="17" t="str">
        <f>IFERROR(AND(OR(AT1:AW90,$BK91)=TRUE,IF(SEARCH(AT$1,$H91)&gt;0,TRUE,FALSE)),"")</f>
        <v/>
      </c>
      <c r="AU91" s="17" t="str">
        <f>IFERROR(AND(OR(AU1:AW90,$BK91)=TRUE,IF(SEARCH(AU$1,$H91)&gt;0,TRUE,FALSE)),"")</f>
        <v/>
      </c>
      <c r="AV91" s="17" t="str">
        <f>IFERROR(AND(OR(AV1:AW90,$BK91)=TRUE,IF(SEARCH(AV$1,$H91)&gt;0,TRUE,FALSE)),"")</f>
        <v/>
      </c>
      <c r="AW91" s="17" t="str">
        <f>IFERROR(AND(OR(AW1:AW90,$BK91)=TRUE,IF(SEARCH(AW$1,$H91)&gt;0,TRUE,FALSE)),"")</f>
        <v/>
      </c>
      <c r="AX91" s="17" t="str">
        <f>IFERROR(AND(OR(AX1:AY90,$BK91)=TRUE,IF(SEARCH(AX$1,$H91)&gt;0,TRUE,FALSE)),"")</f>
        <v/>
      </c>
      <c r="AY91" s="17" t="str">
        <f>IFERROR(AND(OR(AY1:AY90,$BK91)=TRUE,IF(SEARCH(AY$1,$H91)&gt;0,TRUE,FALSE)),"")</f>
        <v/>
      </c>
      <c r="AZ91" s="17" t="str">
        <f>IFERROR(AND(OR(AZ1:BI90,$BK91)=TRUE,IF(SEARCH(AZ$1,$H91)&gt;0,TRUE,FALSE)),"")</f>
        <v/>
      </c>
      <c r="BA91" s="17" t="str">
        <f>IFERROR(AND(OR(BA1:BI90,$BK91)=TRUE,IF(SEARCH(BA$1,$H91)&gt;0,TRUE,FALSE)),"")</f>
        <v/>
      </c>
      <c r="BB91" s="17" t="str">
        <f>IFERROR(AND(OR(BB1:BI90,$BK91)=TRUE,IF(SEARCH(BB$1,$H91)&gt;0,TRUE,FALSE)),"")</f>
        <v/>
      </c>
      <c r="BC91" s="17" t="str">
        <f>IFERROR(AND(OR(BC1:BI90,$BK91)=TRUE,IF(SEARCH(BC$1,$H91)&gt;0,TRUE,FALSE)),"")</f>
        <v/>
      </c>
      <c r="BD91" s="17" t="str">
        <f>IFERROR(AND(OR(BD1:BI90,$BK91)=TRUE,IF(SEARCH(BD$1,$H91)&gt;0,TRUE,FALSE)),"")</f>
        <v/>
      </c>
      <c r="BE91" s="17" t="str">
        <f>IFERROR(AND(OR(BE1:BI90,$BK91)=TRUE,IF(SEARCH(BE$1,$H91)&gt;0,TRUE,FALSE)),"")</f>
        <v/>
      </c>
      <c r="BF91" s="17" t="str">
        <f>IFERROR(AND(OR(BF1:BI90,$BK91)=TRUE,IF(SEARCH(BF$1,$H91)&gt;0,TRUE,FALSE)),"")</f>
        <v/>
      </c>
      <c r="BG91" s="17" t="str">
        <f>IFERROR(AND(OR(BG1:BI90,$BK91)=TRUE,IF(SEARCH(BG$1,$H91)&gt;0,TRUE,FALSE)),"")</f>
        <v/>
      </c>
      <c r="BH91" s="17" t="str">
        <f>IFERROR(AND(OR(BH1:BI90,$BK91)=TRUE,IF(SEARCH(BH$1,$H91)&gt;0,TRUE,FALSE)),"")</f>
        <v/>
      </c>
      <c r="BI91" s="17" t="str">
        <f>IFERROR(AND(OR(BI1:BI90,$BK91)=TRUE,IF(SEARCH(BI$1,$H91)&gt;0,TRUE,FALSE)),"")</f>
        <v/>
      </c>
      <c r="BJ91" s="17" t="b">
        <f t="shared" si="11"/>
        <v>0</v>
      </c>
      <c r="BK91" s="17" t="b">
        <f t="shared" si="12"/>
        <v>0</v>
      </c>
      <c r="BL91" s="17" t="b">
        <f t="shared" si="13"/>
        <v>0</v>
      </c>
      <c r="BM91" s="17" t="b">
        <f>IF(G91&gt;'Overview (RESPONSES REQUIRED)'!$G$67,FALSE,TRUE)</f>
        <v>0</v>
      </c>
      <c r="BN91" s="17" t="b">
        <f t="shared" si="14"/>
        <v>0</v>
      </c>
      <c r="BO91" s="17" t="str">
        <f>IF(AND(BM91,BN91)=FALSE,"N",IF(BL91=TRUE,"Y",IF(I91=0,"E","N")))</f>
        <v>N</v>
      </c>
    </row>
    <row r="92" spans="1:67" ht="15" x14ac:dyDescent="0.15">
      <c r="A92" s="17" t="s">
        <v>3044</v>
      </c>
      <c r="B92" s="17">
        <v>3</v>
      </c>
      <c r="C92" s="17" t="b">
        <f>IF(INDEX('Overview (RESPONSES REQUIRED)'!$D$67:$D$78, MATCH("n7", 'Overview (RESPONSES REQUIRED)'!$B$67:$B$78, 0)) = "Y", TRUE, FALSE)</f>
        <v>0</v>
      </c>
      <c r="D92" s="17" t="b">
        <f>IF(INDEX('Overview (RESPONSES REQUIRED)'!$D$67:$D$78, MATCH("n26", 'Overview (RESPONSES REQUIRED)'!$B$67:$B$78, 0)) = "Y", TRUE, FALSE)</f>
        <v>0</v>
      </c>
      <c r="E92" s="17" t="b">
        <f>IF(INDEX('Overview (RESPONSES REQUIRED)'!$D$67:$D$78, MATCH("N78", 'Overview (RESPONSES REQUIRED)'!$B$67:$B$78, 0)) = "Y", TRUE, FALSE)</f>
        <v>0</v>
      </c>
      <c r="F92" s="17" t="s">
        <v>6</v>
      </c>
      <c r="G92" s="17">
        <v>3</v>
      </c>
      <c r="H92" s="17" t="s">
        <v>3017</v>
      </c>
      <c r="I92" s="17" t="str">
        <f>IF('SA-FR1'!N95="Y", "Y", IF('SA-FR1'!N95="N", "N", 0))</f>
        <v>N</v>
      </c>
      <c r="J92" s="17" t="str">
        <f>IFERROR(AND(OR(J1:K91,$BK92)=TRUE,IF(SEARCH(J$1,$A92)&gt;0,TRUE,FALSE)),"")</f>
        <v/>
      </c>
      <c r="K92" s="17" t="str">
        <f>IFERROR(AND(OR(K1:K91,$BK92)=TRUE,IF(SEARCH(K$1,$A92)&gt;0,TRUE,FALSE)),"")</f>
        <v/>
      </c>
      <c r="L92" s="17" t="str">
        <f>IFERROR(AND(OR(L1:O91,$BK92)=TRUE,IF(SEARCH(L$1,$A92)&gt;0,TRUE,FALSE)),"")</f>
        <v/>
      </c>
      <c r="M92" s="17" t="str">
        <f>IFERROR(AND(OR(M1:O91,$BK92)=TRUE,IF(SEARCH(M$1,$A92)&gt;0,TRUE,FALSE)),"")</f>
        <v/>
      </c>
      <c r="N92" s="17" t="str">
        <f>IFERROR(AND(OR(N1:O91,$BK92)=TRUE,IF(SEARCH(N$1,$A92)&gt;0,TRUE,FALSE)),"")</f>
        <v/>
      </c>
      <c r="O92" s="17" t="str">
        <f>IFERROR(AND(OR(O1:O91,$BK92)=TRUE,IF(SEARCH(O$1,$A92)&gt;0,TRUE,FALSE)),"")</f>
        <v/>
      </c>
      <c r="P92" s="17" t="str">
        <f>IFERROR(AND(OR(P1:P91,$BK92)=TRUE,IF(SEARCH(P$1,$A92)&gt;0,TRUE,FALSE)),"")</f>
        <v/>
      </c>
      <c r="Q92" s="17" t="b">
        <f>IFERROR(AND(OR(Q1:T91,$BK92)=TRUE,IF(SEARCH(Q$1,$A92)&gt;0,TRUE,FALSE)),"")</f>
        <v>0</v>
      </c>
      <c r="R92" s="17" t="str">
        <f>IFERROR(AND(OR(R1:T91,$BK92)=TRUE,IF(SEARCH(R$1,$A92)&gt;0,TRUE,FALSE)),"")</f>
        <v/>
      </c>
      <c r="S92" s="17" t="str">
        <f>IFERROR(AND(OR(S1:T91,$BK92)=TRUE,IF(SEARCH(S$1,$A92)&gt;0,TRUE,FALSE)),"")</f>
        <v/>
      </c>
      <c r="T92" s="17" t="str">
        <f>IFERROR(AND(OR(T1:T91,$BK92)=TRUE,IF(SEARCH(T$1,$A92)&gt;0,TRUE,FALSE)),"")</f>
        <v/>
      </c>
      <c r="U92" s="17" t="b">
        <f>IFERROR(AND(OR(U1:V91,$BK92)=TRUE,IF(SEARCH(U$1,$A92)&gt;0,TRUE,FALSE)),"")</f>
        <v>0</v>
      </c>
      <c r="V92" s="17" t="str">
        <f>IFERROR(AND(OR(V1:V91,$BK92)=TRUE,IF(SEARCH(V$1,$A92)&gt;0,TRUE,FALSE)),"")</f>
        <v/>
      </c>
      <c r="W92" s="17" t="str">
        <f>IFERROR(AND(OR(W1:W91,$BK92)=TRUE,IF(SEARCH(W$1,$A92)&gt;0,TRUE,FALSE)),"")</f>
        <v/>
      </c>
      <c r="X92" s="17" t="b">
        <f>IFERROR(AND(OR(X1:AA91,$BK92)=TRUE,IF(SEARCH(X$1,$A92)&gt;0,TRUE,FALSE)),"")</f>
        <v>0</v>
      </c>
      <c r="Y92" s="17" t="str">
        <f>IFERROR(AND(OR(Y1:AA91,$BK92)=TRUE,IF(SEARCH(Y$1,$A92)&gt;0,TRUE,FALSE)),"")</f>
        <v/>
      </c>
      <c r="Z92" s="17" t="str">
        <f>IFERROR(AND(OR(Z1:AA91,$BK92)=TRUE,IF(SEARCH(Z$1,$A92)&gt;0,TRUE,FALSE)),"")</f>
        <v/>
      </c>
      <c r="AA92" s="17" t="str">
        <f>IFERROR(AND(OR(AA1:AA91,$BK92)=TRUE,IF(SEARCH(AA$1,$A92)&gt;0,TRUE,FALSE)),"")</f>
        <v/>
      </c>
      <c r="AB92" s="17">
        <f t="shared" si="10"/>
        <v>0</v>
      </c>
      <c r="AC92" s="17" t="str">
        <f>IFERROR(AND(OR(AC1:AE91,$BK92)=TRUE,IF(SEARCH(AC$1,$H92)&gt;0,TRUE,FALSE)),"")</f>
        <v/>
      </c>
      <c r="AD92" s="17" t="str">
        <f>IFERROR(AND(OR(AD1:AE91,$BK92)=TRUE,IF(SEARCH(AD$1,$H92)&gt;0,TRUE,FALSE)),"")</f>
        <v/>
      </c>
      <c r="AE92" s="17" t="str">
        <f>IFERROR(AND(OR(AE1:AE91,$BK92)=TRUE,IF(SEARCH(AE$1,$H92)&gt;0,TRUE,FALSE)),"")</f>
        <v/>
      </c>
      <c r="AF92" s="17" t="str">
        <f>IFERROR(AND(OR(AF1:AK91,$BK92)=TRUE,IF(SEARCH(AF$1,$H92)&gt;0,TRUE,FALSE)),"")</f>
        <v/>
      </c>
      <c r="AG92" s="17" t="str">
        <f>IFERROR(AND(OR(AG1:AK91,$BK92)=TRUE,IF(SEARCH(AG$1,$H92)&gt;0,TRUE,FALSE)),"")</f>
        <v/>
      </c>
      <c r="AH92" s="17" t="str">
        <f>IFERROR(AND(OR(AH1:AK91,$BK92)=TRUE,IF(SEARCH(AH$1,$H92)&gt;0,TRUE,FALSE)),"")</f>
        <v/>
      </c>
      <c r="AI92" s="17" t="str">
        <f>IFERROR(AND(OR(AI1:AK91,$BK92)=TRUE,IF(SEARCH(AI$1,$H92)&gt;0,TRUE,FALSE)),"")</f>
        <v/>
      </c>
      <c r="AJ92" s="17" t="str">
        <f>IFERROR(AND(OR(AJ1:AK91,$BK92)=TRUE,IF(SEARCH(AJ$1,$H92)&gt;0,TRUE,FALSE)),"")</f>
        <v/>
      </c>
      <c r="AK92" s="17" t="str">
        <f>IFERROR(AND(OR(AK1:AK91,$BK92)=TRUE,IF(SEARCH(AK$1,$H92)&gt;0,TRUE,FALSE)),"")</f>
        <v/>
      </c>
      <c r="AL92" s="17" t="str">
        <f>IFERROR(AND(OR(AL1:AM91,$BK92)=TRUE,IF(SEARCH(AL$1,$H92)&gt;0,TRUE,FALSE)),"")</f>
        <v/>
      </c>
      <c r="AM92" s="17" t="str">
        <f>IFERROR(AND(OR(AM1:AM91,$BK92)=TRUE,IF(SEARCH(AM$1,$H92)&gt;0,TRUE,FALSE)),"")</f>
        <v/>
      </c>
      <c r="AN92" s="17" t="str">
        <f>IFERROR(AND(OR(AN1:AS91,$BK92)=TRUE,IF(SEARCH(AN$1,$H92)&gt;0,TRUE,FALSE)),"")</f>
        <v/>
      </c>
      <c r="AO92" s="17" t="str">
        <f>IFERROR(AND(OR(AO1:AS91,$BK92)=TRUE,IF(SEARCH(AO$1,$H92)&gt;0,TRUE,FALSE)),"")</f>
        <v/>
      </c>
      <c r="AP92" s="17" t="str">
        <f>IFERROR(AND(OR(AP1:AS91,$BK92)=TRUE,IF(SEARCH(AP$1,$H92)&gt;0,TRUE,FALSE)),"")</f>
        <v/>
      </c>
      <c r="AQ92" s="17" t="str">
        <f>IFERROR(AND(OR(AQ1:AS91,$BK92)=TRUE,IF(SEARCH(AQ$1,$H92)&gt;0,TRUE,FALSE)),"")</f>
        <v/>
      </c>
      <c r="AR92" s="17" t="str">
        <f>IFERROR(AND(OR(AR1:AS91,$BK92)=TRUE,IF(SEARCH(AR$1,$H92)&gt;0,TRUE,FALSE)),"")</f>
        <v/>
      </c>
      <c r="AS92" s="17" t="str">
        <f>IFERROR(AND(OR(AS1:AS91,$BK92)=TRUE,IF(SEARCH(AS$1,$H92)&gt;0,TRUE,FALSE)),"")</f>
        <v/>
      </c>
      <c r="AT92" s="17" t="str">
        <f>IFERROR(AND(OR(AT1:AW91,$BK92)=TRUE,IF(SEARCH(AT$1,$H92)&gt;0,TRUE,FALSE)),"")</f>
        <v/>
      </c>
      <c r="AU92" s="17" t="str">
        <f>IFERROR(AND(OR(AU1:AW91,$BK92)=TRUE,IF(SEARCH(AU$1,$H92)&gt;0,TRUE,FALSE)),"")</f>
        <v/>
      </c>
      <c r="AV92" s="17" t="str">
        <f>IFERROR(AND(OR(AV1:AW91,$BK92)=TRUE,IF(SEARCH(AV$1,$H92)&gt;0,TRUE,FALSE)),"")</f>
        <v/>
      </c>
      <c r="AW92" s="17" t="str">
        <f>IFERROR(AND(OR(AW1:AW91,$BK92)=TRUE,IF(SEARCH(AW$1,$H92)&gt;0,TRUE,FALSE)),"")</f>
        <v/>
      </c>
      <c r="AX92" s="17" t="str">
        <f>IFERROR(AND(OR(AX1:AY91,$BK92)=TRUE,IF(SEARCH(AX$1,$H92)&gt;0,TRUE,FALSE)),"")</f>
        <v/>
      </c>
      <c r="AY92" s="17" t="str">
        <f>IFERROR(AND(OR(AY1:AY91,$BK92)=TRUE,IF(SEARCH(AY$1,$H92)&gt;0,TRUE,FALSE)),"")</f>
        <v/>
      </c>
      <c r="AZ92" s="17" t="str">
        <f>IFERROR(AND(OR(AZ1:BI91,$BK92)=TRUE,IF(SEARCH(AZ$1,$H92)&gt;0,TRUE,FALSE)),"")</f>
        <v/>
      </c>
      <c r="BA92" s="17" t="str">
        <f>IFERROR(AND(OR(BA1:BI91,$BK92)=TRUE,IF(SEARCH(BA$1,$H92)&gt;0,TRUE,FALSE)),"")</f>
        <v/>
      </c>
      <c r="BB92" s="17" t="str">
        <f>IFERROR(AND(OR(BB1:BI91,$BK92)=TRUE,IF(SEARCH(BB$1,$H92)&gt;0,TRUE,FALSE)),"")</f>
        <v/>
      </c>
      <c r="BC92" s="17" t="str">
        <f>IFERROR(AND(OR(BC1:BI91,$BK92)=TRUE,IF(SEARCH(BC$1,$H92)&gt;0,TRUE,FALSE)),"")</f>
        <v/>
      </c>
      <c r="BD92" s="17" t="str">
        <f>IFERROR(AND(OR(BD1:BI91,$BK92)=TRUE,IF(SEARCH(BD$1,$H92)&gt;0,TRUE,FALSE)),"")</f>
        <v/>
      </c>
      <c r="BE92" s="17" t="str">
        <f>IFERROR(AND(OR(BE1:BI91,$BK92)=TRUE,IF(SEARCH(BE$1,$H92)&gt;0,TRUE,FALSE)),"")</f>
        <v/>
      </c>
      <c r="BF92" s="17" t="str">
        <f>IFERROR(AND(OR(BF1:BI91,$BK92)=TRUE,IF(SEARCH(BF$1,$H92)&gt;0,TRUE,FALSE)),"")</f>
        <v/>
      </c>
      <c r="BG92" s="17" t="str">
        <f>IFERROR(AND(OR(BG1:BI91,$BK92)=TRUE,IF(SEARCH(BG$1,$H92)&gt;0,TRUE,FALSE)),"")</f>
        <v/>
      </c>
      <c r="BH92" s="17" t="str">
        <f>IFERROR(AND(OR(BH1:BI91,$BK92)=TRUE,IF(SEARCH(BH$1,$H92)&gt;0,TRUE,FALSE)),"")</f>
        <v/>
      </c>
      <c r="BI92" s="17" t="str">
        <f>IFERROR(AND(OR(BI1:BI91,$BK92)=TRUE,IF(SEARCH(BI$1,$H92)&gt;0,TRUE,FALSE)),"")</f>
        <v/>
      </c>
      <c r="BJ92" s="17" t="b">
        <f t="shared" si="11"/>
        <v>0</v>
      </c>
      <c r="BK92" s="17" t="b">
        <f t="shared" si="12"/>
        <v>0</v>
      </c>
      <c r="BL92" s="17" t="b">
        <f t="shared" si="13"/>
        <v>0</v>
      </c>
      <c r="BM92" s="17" t="b">
        <f>IF(G92&gt;'Overview (RESPONSES REQUIRED)'!$G$67,FALSE,TRUE)</f>
        <v>0</v>
      </c>
      <c r="BN92" s="17" t="b">
        <f t="shared" si="14"/>
        <v>0</v>
      </c>
      <c r="BO92" s="17" t="str">
        <f>IF(BO91="N", "N", IF(AND(BM92,BN92)=FALSE,"N",IF(BL92=TRUE,"Y",IF(I92=0,"E","N"))))</f>
        <v>N</v>
      </c>
    </row>
    <row r="93" spans="1:67" ht="15" x14ac:dyDescent="0.15">
      <c r="A93" s="17" t="s">
        <v>3044</v>
      </c>
      <c r="B93" s="17">
        <v>3</v>
      </c>
      <c r="C93" s="17" t="b">
        <f>IF(INDEX('Overview (RESPONSES REQUIRED)'!$D$67:$D$78, MATCH("n7", 'Overview (RESPONSES REQUIRED)'!$B$67:$B$78, 0)) = "Y", TRUE, FALSE)</f>
        <v>0</v>
      </c>
      <c r="D93" s="17" t="b">
        <f>IF(INDEX('Overview (RESPONSES REQUIRED)'!$D$67:$D$78, MATCH("n26", 'Overview (RESPONSES REQUIRED)'!$B$67:$B$78, 0)) = "Y", TRUE, FALSE)</f>
        <v>0</v>
      </c>
      <c r="E93" s="17" t="b">
        <f>IF(INDEX('Overview (RESPONSES REQUIRED)'!$D$67:$D$78, MATCH("N78", 'Overview (RESPONSES REQUIRED)'!$B$67:$B$78, 0)) = "Y", TRUE, FALSE)</f>
        <v>0</v>
      </c>
      <c r="F93" s="17" t="s">
        <v>6</v>
      </c>
      <c r="G93" s="17">
        <v>3</v>
      </c>
      <c r="H93" s="17" t="s">
        <v>3018</v>
      </c>
      <c r="I93" s="17" t="str">
        <f>IF('SA-FR1'!N96="Y", "Y", IF('SA-FR1'!N96="N", "N", 0))</f>
        <v>N</v>
      </c>
      <c r="J93" s="17" t="str">
        <f>IFERROR(AND(OR(J1:K92,$BK93)=TRUE,IF(SEARCH(J$1,$A93)&gt;0,TRUE,FALSE)),"")</f>
        <v/>
      </c>
      <c r="K93" s="17" t="str">
        <f>IFERROR(AND(OR(K1:K92,$BK93)=TRUE,IF(SEARCH(K$1,$A93)&gt;0,TRUE,FALSE)),"")</f>
        <v/>
      </c>
      <c r="L93" s="17" t="str">
        <f>IFERROR(AND(OR(L1:O92,$BK93)=TRUE,IF(SEARCH(L$1,$A93)&gt;0,TRUE,FALSE)),"")</f>
        <v/>
      </c>
      <c r="M93" s="17" t="str">
        <f>IFERROR(AND(OR(M1:O92,$BK93)=TRUE,IF(SEARCH(M$1,$A93)&gt;0,TRUE,FALSE)),"")</f>
        <v/>
      </c>
      <c r="N93" s="17" t="str">
        <f>IFERROR(AND(OR(N1:O92,$BK93)=TRUE,IF(SEARCH(N$1,$A93)&gt;0,TRUE,FALSE)),"")</f>
        <v/>
      </c>
      <c r="O93" s="17" t="str">
        <f>IFERROR(AND(OR(O1:O92,$BK93)=TRUE,IF(SEARCH(O$1,$A93)&gt;0,TRUE,FALSE)),"")</f>
        <v/>
      </c>
      <c r="P93" s="17" t="str">
        <f>IFERROR(AND(OR(P1:P92,$BK93)=TRUE,IF(SEARCH(P$1,$A93)&gt;0,TRUE,FALSE)),"")</f>
        <v/>
      </c>
      <c r="Q93" s="17" t="b">
        <f>IFERROR(AND(OR(Q1:T92,$BK93)=TRUE,IF(SEARCH(Q$1,$A93)&gt;0,TRUE,FALSE)),"")</f>
        <v>0</v>
      </c>
      <c r="R93" s="17" t="str">
        <f>IFERROR(AND(OR(R1:T92,$BK93)=TRUE,IF(SEARCH(R$1,$A93)&gt;0,TRUE,FALSE)),"")</f>
        <v/>
      </c>
      <c r="S93" s="17" t="str">
        <f>IFERROR(AND(OR(S1:T92,$BK93)=TRUE,IF(SEARCH(S$1,$A93)&gt;0,TRUE,FALSE)),"")</f>
        <v/>
      </c>
      <c r="T93" s="17" t="str">
        <f>IFERROR(AND(OR(T1:T92,$BK93)=TRUE,IF(SEARCH(T$1,$A93)&gt;0,TRUE,FALSE)),"")</f>
        <v/>
      </c>
      <c r="U93" s="17" t="b">
        <f>IFERROR(AND(OR(U1:V92,$BK93)=TRUE,IF(SEARCH(U$1,$A93)&gt;0,TRUE,FALSE)),"")</f>
        <v>0</v>
      </c>
      <c r="V93" s="17" t="str">
        <f>IFERROR(AND(OR(V1:V92,$BK93)=TRUE,IF(SEARCH(V$1,$A93)&gt;0,TRUE,FALSE)),"")</f>
        <v/>
      </c>
      <c r="W93" s="17" t="str">
        <f>IFERROR(AND(OR(W1:W92,$BK93)=TRUE,IF(SEARCH(W$1,$A93)&gt;0,TRUE,FALSE)),"")</f>
        <v/>
      </c>
      <c r="X93" s="17" t="b">
        <f>IFERROR(AND(OR(X1:AA92,$BK93)=TRUE,IF(SEARCH(X$1,$A93)&gt;0,TRUE,FALSE)),"")</f>
        <v>0</v>
      </c>
      <c r="Y93" s="17" t="str">
        <f>IFERROR(AND(OR(Y1:AA92,$BK93)=TRUE,IF(SEARCH(Y$1,$A93)&gt;0,TRUE,FALSE)),"")</f>
        <v/>
      </c>
      <c r="Z93" s="17" t="str">
        <f>IFERROR(AND(OR(Z1:AA92,$BK93)=TRUE,IF(SEARCH(Z$1,$A93)&gt;0,TRUE,FALSE)),"")</f>
        <v/>
      </c>
      <c r="AA93" s="17" t="str">
        <f>IFERROR(AND(OR(AA1:AA92,$BK93)=TRUE,IF(SEARCH(AA$1,$A93)&gt;0,TRUE,FALSE)),"")</f>
        <v/>
      </c>
      <c r="AB93" s="17">
        <f t="shared" si="10"/>
        <v>0</v>
      </c>
      <c r="AC93" s="17" t="str">
        <f>IFERROR(AND(OR(AC1:AE92,$BK93)=TRUE,IF(SEARCH(AC$1,$H93)&gt;0,TRUE,FALSE)),"")</f>
        <v/>
      </c>
      <c r="AD93" s="17" t="str">
        <f>IFERROR(AND(OR(AD1:AE92,$BK93)=TRUE,IF(SEARCH(AD$1,$H93)&gt;0,TRUE,FALSE)),"")</f>
        <v/>
      </c>
      <c r="AE93" s="17" t="str">
        <f>IFERROR(AND(OR(AE1:AE92,$BK93)=TRUE,IF(SEARCH(AE$1,$H93)&gt;0,TRUE,FALSE)),"")</f>
        <v/>
      </c>
      <c r="AF93" s="17" t="str">
        <f>IFERROR(AND(OR(AF1:AK92,$BK93)=TRUE,IF(SEARCH(AF$1,$H93)&gt;0,TRUE,FALSE)),"")</f>
        <v/>
      </c>
      <c r="AG93" s="17" t="str">
        <f>IFERROR(AND(OR(AG1:AK92,$BK93)=TRUE,IF(SEARCH(AG$1,$H93)&gt;0,TRUE,FALSE)),"")</f>
        <v/>
      </c>
      <c r="AH93" s="17" t="str">
        <f>IFERROR(AND(OR(AH1:AK92,$BK93)=TRUE,IF(SEARCH(AH$1,$H93)&gt;0,TRUE,FALSE)),"")</f>
        <v/>
      </c>
      <c r="AI93" s="17" t="str">
        <f>IFERROR(AND(OR(AI1:AK92,$BK93)=TRUE,IF(SEARCH(AI$1,$H93)&gt;0,TRUE,FALSE)),"")</f>
        <v/>
      </c>
      <c r="AJ93" s="17" t="str">
        <f>IFERROR(AND(OR(AJ1:AK92,$BK93)=TRUE,IF(SEARCH(AJ$1,$H93)&gt;0,TRUE,FALSE)),"")</f>
        <v/>
      </c>
      <c r="AK93" s="17" t="str">
        <f>IFERROR(AND(OR(AK1:AK92,$BK93)=TRUE,IF(SEARCH(AK$1,$H93)&gt;0,TRUE,FALSE)),"")</f>
        <v/>
      </c>
      <c r="AL93" s="17" t="str">
        <f>IFERROR(AND(OR(AL1:AM92,$BK93)=TRUE,IF(SEARCH(AL$1,$H93)&gt;0,TRUE,FALSE)),"")</f>
        <v/>
      </c>
      <c r="AM93" s="17" t="str">
        <f>IFERROR(AND(OR(AM1:AM92,$BK93)=TRUE,IF(SEARCH(AM$1,$H93)&gt;0,TRUE,FALSE)),"")</f>
        <v/>
      </c>
      <c r="AN93" s="17" t="str">
        <f>IFERROR(AND(OR(AN1:AS92,$BK93)=TRUE,IF(SEARCH(AN$1,$H93)&gt;0,TRUE,FALSE)),"")</f>
        <v/>
      </c>
      <c r="AO93" s="17" t="str">
        <f>IFERROR(AND(OR(AO1:AS92,$BK93)=TRUE,IF(SEARCH(AO$1,$H93)&gt;0,TRUE,FALSE)),"")</f>
        <v/>
      </c>
      <c r="AP93" s="17" t="str">
        <f>IFERROR(AND(OR(AP1:AS92,$BK93)=TRUE,IF(SEARCH(AP$1,$H93)&gt;0,TRUE,FALSE)),"")</f>
        <v/>
      </c>
      <c r="AQ93" s="17" t="str">
        <f>IFERROR(AND(OR(AQ1:AS92,$BK93)=TRUE,IF(SEARCH(AQ$1,$H93)&gt;0,TRUE,FALSE)),"")</f>
        <v/>
      </c>
      <c r="AR93" s="17" t="str">
        <f>IFERROR(AND(OR(AR1:AS92,$BK93)=TRUE,IF(SEARCH(AR$1,$H93)&gt;0,TRUE,FALSE)),"")</f>
        <v/>
      </c>
      <c r="AS93" s="17" t="str">
        <f>IFERROR(AND(OR(AS1:AS92,$BK93)=TRUE,IF(SEARCH(AS$1,$H93)&gt;0,TRUE,FALSE)),"")</f>
        <v/>
      </c>
      <c r="AT93" s="17" t="str">
        <f>IFERROR(AND(OR(AT1:AW92,$BK93)=TRUE,IF(SEARCH(AT$1,$H93)&gt;0,TRUE,FALSE)),"")</f>
        <v/>
      </c>
      <c r="AU93" s="17" t="str">
        <f>IFERROR(AND(OR(AU1:AW92,$BK93)=TRUE,IF(SEARCH(AU$1,$H93)&gt;0,TRUE,FALSE)),"")</f>
        <v/>
      </c>
      <c r="AV93" s="17" t="str">
        <f>IFERROR(AND(OR(AV1:AW92,$BK93)=TRUE,IF(SEARCH(AV$1,$H93)&gt;0,TRUE,FALSE)),"")</f>
        <v/>
      </c>
      <c r="AW93" s="17" t="str">
        <f>IFERROR(AND(OR(AW1:AW92,$BK93)=TRUE,IF(SEARCH(AW$1,$H93)&gt;0,TRUE,FALSE)),"")</f>
        <v/>
      </c>
      <c r="AX93" s="17" t="str">
        <f>IFERROR(AND(OR(AX1:AY92,$BK93)=TRUE,IF(SEARCH(AX$1,$H93)&gt;0,TRUE,FALSE)),"")</f>
        <v/>
      </c>
      <c r="AY93" s="17" t="str">
        <f>IFERROR(AND(OR(AY1:AY92,$BK93)=TRUE,IF(SEARCH(AY$1,$H93)&gt;0,TRUE,FALSE)),"")</f>
        <v/>
      </c>
      <c r="AZ93" s="17" t="str">
        <f>IFERROR(AND(OR(AZ1:BI92,$BK93)=TRUE,IF(SEARCH(AZ$1,$H93)&gt;0,TRUE,FALSE)),"")</f>
        <v/>
      </c>
      <c r="BA93" s="17" t="str">
        <f>IFERROR(AND(OR(BA1:BI92,$BK93)=TRUE,IF(SEARCH(BA$1,$H93)&gt;0,TRUE,FALSE)),"")</f>
        <v/>
      </c>
      <c r="BB93" s="17" t="str">
        <f>IFERROR(AND(OR(BB1:BI92,$BK93)=TRUE,IF(SEARCH(BB$1,$H93)&gt;0,TRUE,FALSE)),"")</f>
        <v/>
      </c>
      <c r="BC93" s="17" t="str">
        <f>IFERROR(AND(OR(BC1:BI92,$BK93)=TRUE,IF(SEARCH(BC$1,$H93)&gt;0,TRUE,FALSE)),"")</f>
        <v/>
      </c>
      <c r="BD93" s="17" t="str">
        <f>IFERROR(AND(OR(BD1:BI92,$BK93)=TRUE,IF(SEARCH(BD$1,$H93)&gt;0,TRUE,FALSE)),"")</f>
        <v/>
      </c>
      <c r="BE93" s="17" t="str">
        <f>IFERROR(AND(OR(BE1:BI92,$BK93)=TRUE,IF(SEARCH(BE$1,$H93)&gt;0,TRUE,FALSE)),"")</f>
        <v/>
      </c>
      <c r="BF93" s="17" t="str">
        <f>IFERROR(AND(OR(BF1:BI92,$BK93)=TRUE,IF(SEARCH(BF$1,$H93)&gt;0,TRUE,FALSE)),"")</f>
        <v/>
      </c>
      <c r="BG93" s="17" t="str">
        <f>IFERROR(AND(OR(BG1:BI92,$BK93)=TRUE,IF(SEARCH(BG$1,$H93)&gt;0,TRUE,FALSE)),"")</f>
        <v/>
      </c>
      <c r="BH93" s="17" t="str">
        <f>IFERROR(AND(OR(BH1:BI92,$BK93)=TRUE,IF(SEARCH(BH$1,$H93)&gt;0,TRUE,FALSE)),"")</f>
        <v/>
      </c>
      <c r="BI93" s="17" t="str">
        <f>IFERROR(AND(OR(BI1:BI92,$BK93)=TRUE,IF(SEARCH(BI$1,$H93)&gt;0,TRUE,FALSE)),"")</f>
        <v/>
      </c>
      <c r="BJ93" s="17" t="b">
        <f t="shared" si="11"/>
        <v>0</v>
      </c>
      <c r="BK93" s="17" t="b">
        <f t="shared" si="12"/>
        <v>0</v>
      </c>
      <c r="BL93" s="17" t="b">
        <f t="shared" si="13"/>
        <v>0</v>
      </c>
      <c r="BM93" s="17" t="b">
        <f>IF(G93&gt;'Overview (RESPONSES REQUIRED)'!$G$67,FALSE,TRUE)</f>
        <v>0</v>
      </c>
      <c r="BN93" s="17" t="b">
        <f t="shared" si="14"/>
        <v>0</v>
      </c>
      <c r="BO93" s="17" t="str">
        <f>IF(BO91="N", "N", IF(AND(BM93,BN93)=FALSE,"N",IF(BL93=TRUE,"Y",IF(I93=0,"E","N"))))</f>
        <v>N</v>
      </c>
    </row>
    <row r="94" spans="1:67" ht="27" x14ac:dyDescent="0.15">
      <c r="A94" s="17" t="s">
        <v>3044</v>
      </c>
      <c r="B94" s="17">
        <v>3</v>
      </c>
      <c r="C94" s="17" t="b">
        <f>IF(INDEX('Overview (RESPONSES REQUIRED)'!$D$67:$D$78, MATCH("n7", 'Overview (RESPONSES REQUIRED)'!$B$67:$B$78, 0)) = "Y", TRUE, FALSE)</f>
        <v>0</v>
      </c>
      <c r="D94" s="17" t="b">
        <f>IF(INDEX('Overview (RESPONSES REQUIRED)'!$D$67:$D$78, MATCH("n26", 'Overview (RESPONSES REQUIRED)'!$B$67:$B$78, 0)) = "Y", TRUE, FALSE)</f>
        <v>0</v>
      </c>
      <c r="E94" s="17" t="b">
        <f>IF(INDEX('Overview (RESPONSES REQUIRED)'!$D$67:$D$78, MATCH("N78", 'Overview (RESPONSES REQUIRED)'!$B$67:$B$78, 0)) = "Y", TRUE, FALSE)</f>
        <v>0</v>
      </c>
      <c r="F94" s="17" t="s">
        <v>6</v>
      </c>
      <c r="G94" s="17">
        <v>3</v>
      </c>
      <c r="H94" s="17" t="s">
        <v>3019</v>
      </c>
      <c r="I94" s="17" t="str">
        <f>IF('SA-FR1'!N97="Y", "Y", IF('SA-FR1'!N97="N", "N", 0))</f>
        <v>N</v>
      </c>
      <c r="J94" s="17" t="str">
        <f>IFERROR(AND(OR(J1:K93,$BK94)=TRUE,IF(SEARCH(J$1,$A94)&gt;0,TRUE,FALSE)),"")</f>
        <v/>
      </c>
      <c r="K94" s="17" t="str">
        <f>IFERROR(AND(OR(K1:K93,$BK94)=TRUE,IF(SEARCH(K$1,$A94)&gt;0,TRUE,FALSE)),"")</f>
        <v/>
      </c>
      <c r="L94" s="17" t="str">
        <f>IFERROR(AND(OR(L1:O93,$BK94)=TRUE,IF(SEARCH(L$1,$A94)&gt;0,TRUE,FALSE)),"")</f>
        <v/>
      </c>
      <c r="M94" s="17" t="str">
        <f>IFERROR(AND(OR(M1:O93,$BK94)=TRUE,IF(SEARCH(M$1,$A94)&gt;0,TRUE,FALSE)),"")</f>
        <v/>
      </c>
      <c r="N94" s="17" t="str">
        <f>IFERROR(AND(OR(N1:O93,$BK94)=TRUE,IF(SEARCH(N$1,$A94)&gt;0,TRUE,FALSE)),"")</f>
        <v/>
      </c>
      <c r="O94" s="17" t="str">
        <f>IFERROR(AND(OR(O1:O93,$BK94)=TRUE,IF(SEARCH(O$1,$A94)&gt;0,TRUE,FALSE)),"")</f>
        <v/>
      </c>
      <c r="P94" s="17" t="str">
        <f>IFERROR(AND(OR(P1:P93,$BK94)=TRUE,IF(SEARCH(P$1,$A94)&gt;0,TRUE,FALSE)),"")</f>
        <v/>
      </c>
      <c r="Q94" s="17" t="b">
        <f>IFERROR(AND(OR(Q1:T93,$BK94)=TRUE,IF(SEARCH(Q$1,$A94)&gt;0,TRUE,FALSE)),"")</f>
        <v>0</v>
      </c>
      <c r="R94" s="17" t="str">
        <f>IFERROR(AND(OR(R1:T93,$BK94)=TRUE,IF(SEARCH(R$1,$A94)&gt;0,TRUE,FALSE)),"")</f>
        <v/>
      </c>
      <c r="S94" s="17" t="str">
        <f>IFERROR(AND(OR(S1:T93,$BK94)=TRUE,IF(SEARCH(S$1,$A94)&gt;0,TRUE,FALSE)),"")</f>
        <v/>
      </c>
      <c r="T94" s="17" t="str">
        <f>IFERROR(AND(OR(T1:T93,$BK94)=TRUE,IF(SEARCH(T$1,$A94)&gt;0,TRUE,FALSE)),"")</f>
        <v/>
      </c>
      <c r="U94" s="17" t="b">
        <f>IFERROR(AND(OR(U1:V93,$BK94)=TRUE,IF(SEARCH(U$1,$A94)&gt;0,TRUE,FALSE)),"")</f>
        <v>0</v>
      </c>
      <c r="V94" s="17" t="str">
        <f>IFERROR(AND(OR(V1:V93,$BK94)=TRUE,IF(SEARCH(V$1,$A94)&gt;0,TRUE,FALSE)),"")</f>
        <v/>
      </c>
      <c r="W94" s="17" t="str">
        <f>IFERROR(AND(OR(W1:W93,$BK94)=TRUE,IF(SEARCH(W$1,$A94)&gt;0,TRUE,FALSE)),"")</f>
        <v/>
      </c>
      <c r="X94" s="17" t="b">
        <f>IFERROR(AND(OR(X1:AA93,$BK94)=TRUE,IF(SEARCH(X$1,$A94)&gt;0,TRUE,FALSE)),"")</f>
        <v>0</v>
      </c>
      <c r="Y94" s="17" t="str">
        <f>IFERROR(AND(OR(Y1:AA93,$BK94)=TRUE,IF(SEARCH(Y$1,$A94)&gt;0,TRUE,FALSE)),"")</f>
        <v/>
      </c>
      <c r="Z94" s="17" t="str">
        <f>IFERROR(AND(OR(Z1:AA93,$BK94)=TRUE,IF(SEARCH(Z$1,$A94)&gt;0,TRUE,FALSE)),"")</f>
        <v/>
      </c>
      <c r="AA94" s="17" t="str">
        <f>IFERROR(AND(OR(AA1:AA93,$BK94)=TRUE,IF(SEARCH(AA$1,$A94)&gt;0,TRUE,FALSE)),"")</f>
        <v/>
      </c>
      <c r="AB94" s="17">
        <f t="shared" si="10"/>
        <v>0</v>
      </c>
      <c r="AC94" s="17" t="str">
        <f>IFERROR(AND(OR(AC1:AE93,$BK94)=TRUE,IF(SEARCH(AC$1,$H94)&gt;0,TRUE,FALSE)),"")</f>
        <v/>
      </c>
      <c r="AD94" s="17" t="str">
        <f>IFERROR(AND(OR(AD1:AE93,$BK94)=TRUE,IF(SEARCH(AD$1,$H94)&gt;0,TRUE,FALSE)),"")</f>
        <v/>
      </c>
      <c r="AE94" s="17" t="str">
        <f>IFERROR(AND(OR(AE1:AE93,$BK94)=TRUE,IF(SEARCH(AE$1,$H94)&gt;0,TRUE,FALSE)),"")</f>
        <v/>
      </c>
      <c r="AF94" s="17" t="str">
        <f>IFERROR(AND(OR(AF1:AK93,$BK94)=TRUE,IF(SEARCH(AF$1,$H94)&gt;0,TRUE,FALSE)),"")</f>
        <v/>
      </c>
      <c r="AG94" s="17" t="str">
        <f>IFERROR(AND(OR(AG1:AK93,$BK94)=TRUE,IF(SEARCH(AG$1,$H94)&gt;0,TRUE,FALSE)),"")</f>
        <v/>
      </c>
      <c r="AH94" s="17" t="str">
        <f>IFERROR(AND(OR(AH1:AK93,$BK94)=TRUE,IF(SEARCH(AH$1,$H94)&gt;0,TRUE,FALSE)),"")</f>
        <v/>
      </c>
      <c r="AI94" s="17" t="str">
        <f>IFERROR(AND(OR(AI1:AK93,$BK94)=TRUE,IF(SEARCH(AI$1,$H94)&gt;0,TRUE,FALSE)),"")</f>
        <v/>
      </c>
      <c r="AJ94" s="17" t="str">
        <f>IFERROR(AND(OR(AJ1:AK93,$BK94)=TRUE,IF(SEARCH(AJ$1,$H94)&gt;0,TRUE,FALSE)),"")</f>
        <v/>
      </c>
      <c r="AK94" s="17" t="str">
        <f>IFERROR(AND(OR(AK1:AK93,$BK94)=TRUE,IF(SEARCH(AK$1,$H94)&gt;0,TRUE,FALSE)),"")</f>
        <v/>
      </c>
      <c r="AL94" s="17" t="str">
        <f>IFERROR(AND(OR(AL1:AM93,$BK94)=TRUE,IF(SEARCH(AL$1,$H94)&gt;0,TRUE,FALSE)),"")</f>
        <v/>
      </c>
      <c r="AM94" s="17" t="str">
        <f>IFERROR(AND(OR(AM1:AM93,$BK94)=TRUE,IF(SEARCH(AM$1,$H94)&gt;0,TRUE,FALSE)),"")</f>
        <v/>
      </c>
      <c r="AN94" s="17" t="str">
        <f>IFERROR(AND(OR(AN1:AS93,$BK94)=TRUE,IF(SEARCH(AN$1,$H94)&gt;0,TRUE,FALSE)),"")</f>
        <v/>
      </c>
      <c r="AO94" s="17" t="str">
        <f>IFERROR(AND(OR(AO1:AS93,$BK94)=TRUE,IF(SEARCH(AO$1,$H94)&gt;0,TRUE,FALSE)),"")</f>
        <v/>
      </c>
      <c r="AP94" s="17" t="str">
        <f>IFERROR(AND(OR(AP1:AS93,$BK94)=TRUE,IF(SEARCH(AP$1,$H94)&gt;0,TRUE,FALSE)),"")</f>
        <v/>
      </c>
      <c r="AQ94" s="17" t="str">
        <f>IFERROR(AND(OR(AQ1:AS93,$BK94)=TRUE,IF(SEARCH(AQ$1,$H94)&gt;0,TRUE,FALSE)),"")</f>
        <v/>
      </c>
      <c r="AR94" s="17" t="str">
        <f>IFERROR(AND(OR(AR1:AS93,$BK94)=TRUE,IF(SEARCH(AR$1,$H94)&gt;0,TRUE,FALSE)),"")</f>
        <v/>
      </c>
      <c r="AS94" s="17" t="str">
        <f>IFERROR(AND(OR(AS1:AS93,$BK94)=TRUE,IF(SEARCH(AS$1,$H94)&gt;0,TRUE,FALSE)),"")</f>
        <v/>
      </c>
      <c r="AT94" s="17" t="str">
        <f>IFERROR(AND(OR(AT1:AW93,$BK94)=TRUE,IF(SEARCH(AT$1,$H94)&gt;0,TRUE,FALSE)),"")</f>
        <v/>
      </c>
      <c r="AU94" s="17" t="str">
        <f>IFERROR(AND(OR(AU1:AW93,$BK94)=TRUE,IF(SEARCH(AU$1,$H94)&gt;0,TRUE,FALSE)),"")</f>
        <v/>
      </c>
      <c r="AV94" s="17" t="str">
        <f>IFERROR(AND(OR(AV1:AW93,$BK94)=TRUE,IF(SEARCH(AV$1,$H94)&gt;0,TRUE,FALSE)),"")</f>
        <v/>
      </c>
      <c r="AW94" s="17" t="str">
        <f>IFERROR(AND(OR(AW1:AW93,$BK94)=TRUE,IF(SEARCH(AW$1,$H94)&gt;0,TRUE,FALSE)),"")</f>
        <v/>
      </c>
      <c r="AX94" s="17" t="str">
        <f>IFERROR(AND(OR(AX1:AY93,$BK94)=TRUE,IF(SEARCH(AX$1,$H94)&gt;0,TRUE,FALSE)),"")</f>
        <v/>
      </c>
      <c r="AY94" s="17" t="str">
        <f>IFERROR(AND(OR(AY1:AY93,$BK94)=TRUE,IF(SEARCH(AY$1,$H94)&gt;0,TRUE,FALSE)),"")</f>
        <v/>
      </c>
      <c r="AZ94" s="17" t="str">
        <f>IFERROR(AND(OR(AZ1:BI93,$BK94)=TRUE,IF(SEARCH(AZ$1,$H94)&gt;0,TRUE,FALSE)),"")</f>
        <v/>
      </c>
      <c r="BA94" s="17" t="str">
        <f>IFERROR(AND(OR(BA1:BI93,$BK94)=TRUE,IF(SEARCH(BA$1,$H94)&gt;0,TRUE,FALSE)),"")</f>
        <v/>
      </c>
      <c r="BB94" s="17" t="str">
        <f>IFERROR(AND(OR(BB1:BI93,$BK94)=TRUE,IF(SEARCH(BB$1,$H94)&gt;0,TRUE,FALSE)),"")</f>
        <v/>
      </c>
      <c r="BC94" s="17" t="str">
        <f>IFERROR(AND(OR(BC1:BI93,$BK94)=TRUE,IF(SEARCH(BC$1,$H94)&gt;0,TRUE,FALSE)),"")</f>
        <v/>
      </c>
      <c r="BD94" s="17" t="str">
        <f>IFERROR(AND(OR(BD1:BI93,$BK94)=TRUE,IF(SEARCH(BD$1,$H94)&gt;0,TRUE,FALSE)),"")</f>
        <v/>
      </c>
      <c r="BE94" s="17" t="str">
        <f>IFERROR(AND(OR(BE1:BI93,$BK94)=TRUE,IF(SEARCH(BE$1,$H94)&gt;0,TRUE,FALSE)),"")</f>
        <v/>
      </c>
      <c r="BF94" s="17" t="str">
        <f>IFERROR(AND(OR(BF1:BI93,$BK94)=TRUE,IF(SEARCH(BF$1,$H94)&gt;0,TRUE,FALSE)),"")</f>
        <v/>
      </c>
      <c r="BG94" s="17" t="str">
        <f>IFERROR(AND(OR(BG1:BI93,$BK94)=TRUE,IF(SEARCH(BG$1,$H94)&gt;0,TRUE,FALSE)),"")</f>
        <v/>
      </c>
      <c r="BH94" s="17" t="str">
        <f>IFERROR(AND(OR(BH1:BI93,$BK94)=TRUE,IF(SEARCH(BH$1,$H94)&gt;0,TRUE,FALSE)),"")</f>
        <v/>
      </c>
      <c r="BI94" s="17" t="str">
        <f>IFERROR(AND(OR(BI1:BI93,$BK94)=TRUE,IF(SEARCH(BI$1,$H94)&gt;0,TRUE,FALSE)),"")</f>
        <v/>
      </c>
      <c r="BJ94" s="17" t="b">
        <f t="shared" si="11"/>
        <v>0</v>
      </c>
      <c r="BK94" s="17" t="b">
        <f t="shared" si="12"/>
        <v>0</v>
      </c>
      <c r="BL94" s="17" t="b">
        <f t="shared" si="13"/>
        <v>0</v>
      </c>
      <c r="BM94" s="17" t="b">
        <f>IF(G94&gt;'Overview (RESPONSES REQUIRED)'!$G$67,FALSE,TRUE)</f>
        <v>0</v>
      </c>
      <c r="BN94" s="17" t="b">
        <f t="shared" si="14"/>
        <v>0</v>
      </c>
      <c r="BO94" s="17" t="str">
        <f>IF(BO91="N", "N", IF(AND(BM94,BN94)=FALSE,"N",IF(BL94=TRUE,"Y",IF(I94=0,"E","N"))))</f>
        <v>N</v>
      </c>
    </row>
    <row r="95" spans="1:67" ht="15" x14ac:dyDescent="0.15">
      <c r="A95" s="17" t="s">
        <v>3045</v>
      </c>
      <c r="B95" s="17">
        <v>2</v>
      </c>
      <c r="C95" s="17" t="b">
        <f>IF(INDEX('Overview (RESPONSES REQUIRED)'!$D$67:$D$78, MATCH("n7", 'Overview (RESPONSES REQUIRED)'!$B$67:$B$78, 0)) = "Y", TRUE, FALSE)</f>
        <v>0</v>
      </c>
      <c r="D95" s="17" t="b">
        <f>IF(INDEX('Overview (RESPONSES REQUIRED)'!$D$67:$D$78, MATCH("n78", 'Overview (RESPONSES REQUIRED)'!$B$67:$B$78, 0)) = "Y", TRUE, FALSE)</f>
        <v>0</v>
      </c>
      <c r="E95" s="17" t="s">
        <v>6</v>
      </c>
      <c r="F95" s="17" t="s">
        <v>6</v>
      </c>
      <c r="G95" s="17">
        <v>4</v>
      </c>
      <c r="H95" s="17" t="s">
        <v>3015</v>
      </c>
      <c r="I95" s="17" t="str">
        <f>IF('SA-FR1'!N98="Y", "Y", IF('SA-FR1'!N98="N", "N", 0))</f>
        <v>N</v>
      </c>
      <c r="J95" s="17" t="str">
        <f>IFERROR(AND(OR(J1:K94,$BK95)=TRUE,IF(SEARCH(J$1,$A95)&gt;0,TRUE,FALSE)),"")</f>
        <v/>
      </c>
      <c r="K95" s="17" t="str">
        <f>IFERROR(AND(OR(K1:K94,$BK95)=TRUE,IF(SEARCH(K$1,$A95)&gt;0,TRUE,FALSE)),"")</f>
        <v/>
      </c>
      <c r="L95" s="17" t="str">
        <f>IFERROR(AND(OR(L1:O94,$BK95)=TRUE,IF(SEARCH(L$1,$A95)&gt;0,TRUE,FALSE)),"")</f>
        <v/>
      </c>
      <c r="M95" s="17" t="str">
        <f>IFERROR(AND(OR(M1:O94,$BK95)=TRUE,IF(SEARCH(M$1,$A95)&gt;0,TRUE,FALSE)),"")</f>
        <v/>
      </c>
      <c r="N95" s="17" t="str">
        <f>IFERROR(AND(OR(N1:O94,$BK95)=TRUE,IF(SEARCH(N$1,$A95)&gt;0,TRUE,FALSE)),"")</f>
        <v/>
      </c>
      <c r="O95" s="17" t="str">
        <f>IFERROR(AND(OR(O1:O94,$BK95)=TRUE,IF(SEARCH(O$1,$A95)&gt;0,TRUE,FALSE)),"")</f>
        <v/>
      </c>
      <c r="P95" s="17" t="str">
        <f>IFERROR(AND(OR(P1:P94,$BK95)=TRUE,IF(SEARCH(P$1,$A95)&gt;0,TRUE,FALSE)),"")</f>
        <v/>
      </c>
      <c r="Q95" s="17" t="str">
        <f>IFERROR(AND(OR(Q1:T94,$BK95)=TRUE,IF(SEARCH(Q$1,$A95)&gt;0,TRUE,FALSE)),"")</f>
        <v/>
      </c>
      <c r="R95" s="17" t="str">
        <f>IFERROR(AND(OR(R1:T94,$BK95)=TRUE,IF(SEARCH(R$1,$A95)&gt;0,TRUE,FALSE)),"")</f>
        <v/>
      </c>
      <c r="S95" s="17" t="str">
        <f>IFERROR(AND(OR(S1:T94,$BK95)=TRUE,IF(SEARCH(S$1,$A95)&gt;0,TRUE,FALSE)),"")</f>
        <v/>
      </c>
      <c r="T95" s="17" t="b">
        <f>IFERROR(AND(OR(T1:T94,$BK95)=TRUE,IF(SEARCH(T$1,$A95)&gt;0,TRUE,FALSE)),"")</f>
        <v>0</v>
      </c>
      <c r="U95" s="17" t="str">
        <f>IFERROR(AND(OR(U1:V94,$BK95)=TRUE,IF(SEARCH(U$1,$A95)&gt;0,TRUE,FALSE)),"")</f>
        <v/>
      </c>
      <c r="V95" s="17" t="str">
        <f>IFERROR(AND(OR(V1:V94,$BK95)=TRUE,IF(SEARCH(V$1,$A95)&gt;0,TRUE,FALSE)),"")</f>
        <v/>
      </c>
      <c r="W95" s="17" t="str">
        <f>IFERROR(AND(OR(W1:W94,$BK95)=TRUE,IF(SEARCH(W$1,$A95)&gt;0,TRUE,FALSE)),"")</f>
        <v/>
      </c>
      <c r="X95" s="17" t="str">
        <f>IFERROR(AND(OR(X1:AA94,$BK95)=TRUE,IF(SEARCH(X$1,$A95)&gt;0,TRUE,FALSE)),"")</f>
        <v/>
      </c>
      <c r="Y95" s="17" t="str">
        <f>IFERROR(AND(OR(Y1:AA94,$BK95)=TRUE,IF(SEARCH(Y$1,$A95)&gt;0,TRUE,FALSE)),"")</f>
        <v/>
      </c>
      <c r="Z95" s="17" t="b">
        <f>IFERROR(AND(OR(Z1:AA94,$BK95)=TRUE,IF(SEARCH(Z$1,$A95)&gt;0,TRUE,FALSE)),"")</f>
        <v>0</v>
      </c>
      <c r="AA95" s="17" t="str">
        <f>IFERROR(AND(OR(AA1:AA94,$BK95)=TRUE,IF(SEARCH(AA$1,$A95)&gt;0,TRUE,FALSE)),"")</f>
        <v/>
      </c>
      <c r="AB95" s="17">
        <f t="shared" si="10"/>
        <v>0</v>
      </c>
      <c r="AC95" s="17" t="str">
        <f>IFERROR(AND(OR(AC1:AE94,$BK95)=TRUE,IF(SEARCH(AC$1,$H95)&gt;0,TRUE,FALSE)),"")</f>
        <v/>
      </c>
      <c r="AD95" s="17" t="str">
        <f>IFERROR(AND(OR(AD1:AE94,$BK95)=TRUE,IF(SEARCH(AD$1,$H95)&gt;0,TRUE,FALSE)),"")</f>
        <v/>
      </c>
      <c r="AE95" s="17" t="str">
        <f>IFERROR(AND(OR(AE1:AE94,$BK95)=TRUE,IF(SEARCH(AE$1,$H95)&gt;0,TRUE,FALSE)),"")</f>
        <v/>
      </c>
      <c r="AF95" s="17" t="str">
        <f>IFERROR(AND(OR(AF1:AK94,$BK95)=TRUE,IF(SEARCH(AF$1,$H95)&gt;0,TRUE,FALSE)),"")</f>
        <v/>
      </c>
      <c r="AG95" s="17" t="str">
        <f>IFERROR(AND(OR(AG1:AK94,$BK95)=TRUE,IF(SEARCH(AG$1,$H95)&gt;0,TRUE,FALSE)),"")</f>
        <v/>
      </c>
      <c r="AH95" s="17" t="str">
        <f>IFERROR(AND(OR(AH1:AK94,$BK95)=TRUE,IF(SEARCH(AH$1,$H95)&gt;0,TRUE,FALSE)),"")</f>
        <v/>
      </c>
      <c r="AI95" s="17" t="str">
        <f>IFERROR(AND(OR(AI1:AK94,$BK95)=TRUE,IF(SEARCH(AI$1,$H95)&gt;0,TRUE,FALSE)),"")</f>
        <v/>
      </c>
      <c r="AJ95" s="17" t="str">
        <f>IFERROR(AND(OR(AJ1:AK94,$BK95)=TRUE,IF(SEARCH(AJ$1,$H95)&gt;0,TRUE,FALSE)),"")</f>
        <v/>
      </c>
      <c r="AK95" s="17" t="str">
        <f>IFERROR(AND(OR(AK1:AK94,$BK95)=TRUE,IF(SEARCH(AK$1,$H95)&gt;0,TRUE,FALSE)),"")</f>
        <v/>
      </c>
      <c r="AL95" s="17" t="str">
        <f>IFERROR(AND(OR(AL1:AM94,$BK95)=TRUE,IF(SEARCH(AL$1,$H95)&gt;0,TRUE,FALSE)),"")</f>
        <v/>
      </c>
      <c r="AM95" s="17" t="str">
        <f>IFERROR(AND(OR(AM1:AM94,$BK95)=TRUE,IF(SEARCH(AM$1,$H95)&gt;0,TRUE,FALSE)),"")</f>
        <v/>
      </c>
      <c r="AN95" s="17" t="str">
        <f>IFERROR(AND(OR(AN1:AS94,$BK95)=TRUE,IF(SEARCH(AN$1,$H95)&gt;0,TRUE,FALSE)),"")</f>
        <v/>
      </c>
      <c r="AO95" s="17" t="str">
        <f>IFERROR(AND(OR(AO1:AS94,$BK95)=TRUE,IF(SEARCH(AO$1,$H95)&gt;0,TRUE,FALSE)),"")</f>
        <v/>
      </c>
      <c r="AP95" s="17" t="str">
        <f>IFERROR(AND(OR(AP1:AS94,$BK95)=TRUE,IF(SEARCH(AP$1,$H95)&gt;0,TRUE,FALSE)),"")</f>
        <v/>
      </c>
      <c r="AQ95" s="17" t="str">
        <f>IFERROR(AND(OR(AQ1:AS94,$BK95)=TRUE,IF(SEARCH(AQ$1,$H95)&gt;0,TRUE,FALSE)),"")</f>
        <v/>
      </c>
      <c r="AR95" s="17" t="str">
        <f>IFERROR(AND(OR(AR1:AS94,$BK95)=TRUE,IF(SEARCH(AR$1,$H95)&gt;0,TRUE,FALSE)),"")</f>
        <v/>
      </c>
      <c r="AS95" s="17" t="str">
        <f>IFERROR(AND(OR(AS1:AS94,$BK95)=TRUE,IF(SEARCH(AS$1,$H95)&gt;0,TRUE,FALSE)),"")</f>
        <v/>
      </c>
      <c r="AT95" s="17" t="str">
        <f>IFERROR(AND(OR(AT1:AW94,$BK95)=TRUE,IF(SEARCH(AT$1,$H95)&gt;0,TRUE,FALSE)),"")</f>
        <v/>
      </c>
      <c r="AU95" s="17" t="str">
        <f>IFERROR(AND(OR(AU1:AW94,$BK95)=TRUE,IF(SEARCH(AU$1,$H95)&gt;0,TRUE,FALSE)),"")</f>
        <v/>
      </c>
      <c r="AV95" s="17" t="str">
        <f>IFERROR(AND(OR(AV1:AW94,$BK95)=TRUE,IF(SEARCH(AV$1,$H95)&gt;0,TRUE,FALSE)),"")</f>
        <v/>
      </c>
      <c r="AW95" s="17" t="str">
        <f>IFERROR(AND(OR(AW1:AW94,$BK95)=TRUE,IF(SEARCH(AW$1,$H95)&gt;0,TRUE,FALSE)),"")</f>
        <v/>
      </c>
      <c r="AX95" s="17" t="str">
        <f>IFERROR(AND(OR(AX1:AY94,$BK95)=TRUE,IF(SEARCH(AX$1,$H95)&gt;0,TRUE,FALSE)),"")</f>
        <v/>
      </c>
      <c r="AY95" s="17" t="str">
        <f>IFERROR(AND(OR(AY1:AY94,$BK95)=TRUE,IF(SEARCH(AY$1,$H95)&gt;0,TRUE,FALSE)),"")</f>
        <v/>
      </c>
      <c r="AZ95" s="17" t="str">
        <f>IFERROR(AND(OR(AZ1:BI94,$BK95)=TRUE,IF(SEARCH(AZ$1,$H95)&gt;0,TRUE,FALSE)),"")</f>
        <v/>
      </c>
      <c r="BA95" s="17" t="str">
        <f>IFERROR(AND(OR(BA1:BI94,$BK95)=TRUE,IF(SEARCH(BA$1,$H95)&gt;0,TRUE,FALSE)),"")</f>
        <v/>
      </c>
      <c r="BB95" s="17" t="str">
        <f>IFERROR(AND(OR(BB1:BI94,$BK95)=TRUE,IF(SEARCH(BB$1,$H95)&gt;0,TRUE,FALSE)),"")</f>
        <v/>
      </c>
      <c r="BC95" s="17" t="str">
        <f>IFERROR(AND(OR(BC1:BI94,$BK95)=TRUE,IF(SEARCH(BC$1,$H95)&gt;0,TRUE,FALSE)),"")</f>
        <v/>
      </c>
      <c r="BD95" s="17" t="str">
        <f>IFERROR(AND(OR(BD1:BI94,$BK95)=TRUE,IF(SEARCH(BD$1,$H95)&gt;0,TRUE,FALSE)),"")</f>
        <v/>
      </c>
      <c r="BE95" s="17" t="str">
        <f>IFERROR(AND(OR(BE1:BI94,$BK95)=TRUE,IF(SEARCH(BE$1,$H95)&gt;0,TRUE,FALSE)),"")</f>
        <v/>
      </c>
      <c r="BF95" s="17" t="str">
        <f>IFERROR(AND(OR(BF1:BI94,$BK95)=TRUE,IF(SEARCH(BF$1,$H95)&gt;0,TRUE,FALSE)),"")</f>
        <v/>
      </c>
      <c r="BG95" s="17" t="str">
        <f>IFERROR(AND(OR(BG1:BI94,$BK95)=TRUE,IF(SEARCH(BG$1,$H95)&gt;0,TRUE,FALSE)),"")</f>
        <v/>
      </c>
      <c r="BH95" s="17" t="str">
        <f>IFERROR(AND(OR(BH1:BI94,$BK95)=TRUE,IF(SEARCH(BH$1,$H95)&gt;0,TRUE,FALSE)),"")</f>
        <v/>
      </c>
      <c r="BI95" s="17" t="str">
        <f>IFERROR(AND(OR(BI1:BI94,$BK95)=TRUE,IF(SEARCH(BI$1,$H95)&gt;0,TRUE,FALSE)),"")</f>
        <v/>
      </c>
      <c r="BJ95" s="17" t="b">
        <f t="shared" si="11"/>
        <v>0</v>
      </c>
      <c r="BK95" s="17" t="b">
        <f t="shared" si="12"/>
        <v>0</v>
      </c>
      <c r="BL95" s="17" t="b">
        <f t="shared" si="13"/>
        <v>0</v>
      </c>
      <c r="BM95" s="17" t="b">
        <f>IF(G95&gt;'Overview (RESPONSES REQUIRED)'!$G$67,FALSE,TRUE)</f>
        <v>0</v>
      </c>
      <c r="BN95" s="17" t="b">
        <f t="shared" si="14"/>
        <v>0</v>
      </c>
      <c r="BO95" s="17" t="str">
        <f>IF(AND(BM95,BN95)=FALSE,"N",IF(BL95=TRUE,"Y",IF(I95=0,"E","N")))</f>
        <v>N</v>
      </c>
    </row>
    <row r="96" spans="1:67" ht="15" x14ac:dyDescent="0.15">
      <c r="A96" s="17" t="s">
        <v>3045</v>
      </c>
      <c r="B96" s="17">
        <v>2</v>
      </c>
      <c r="C96" s="17" t="b">
        <f>IF(INDEX('Overview (RESPONSES REQUIRED)'!$D$67:$D$78, MATCH("n7", 'Overview (RESPONSES REQUIRED)'!$B$67:$B$78, 0)) = "Y", TRUE, FALSE)</f>
        <v>0</v>
      </c>
      <c r="D96" s="17" t="b">
        <f>IF(INDEX('Overview (RESPONSES REQUIRED)'!$D$67:$D$78, MATCH("n78", 'Overview (RESPONSES REQUIRED)'!$B$67:$B$78, 0)) = "Y", TRUE, FALSE)</f>
        <v>0</v>
      </c>
      <c r="E96" s="17" t="s">
        <v>6</v>
      </c>
      <c r="F96" s="17" t="s">
        <v>6</v>
      </c>
      <c r="G96" s="17">
        <v>4</v>
      </c>
      <c r="H96" s="17" t="s">
        <v>3016</v>
      </c>
      <c r="I96" s="17" t="str">
        <f>IF('SA-FR1'!N99="Y", "Y", IF('SA-FR1'!N99="N", "N", 0))</f>
        <v>N</v>
      </c>
      <c r="J96" s="17" t="str">
        <f>IFERROR(AND(OR(J1:K95,$BK96)=TRUE,IF(SEARCH(J$1,$A96)&gt;0,TRUE,FALSE)),"")</f>
        <v/>
      </c>
      <c r="K96" s="17" t="str">
        <f>IFERROR(AND(OR(K1:K95,$BK96)=TRUE,IF(SEARCH(K$1,$A96)&gt;0,TRUE,FALSE)),"")</f>
        <v/>
      </c>
      <c r="L96" s="17" t="str">
        <f>IFERROR(AND(OR(L1:O95,$BK96)=TRUE,IF(SEARCH(L$1,$A96)&gt;0,TRUE,FALSE)),"")</f>
        <v/>
      </c>
      <c r="M96" s="17" t="str">
        <f>IFERROR(AND(OR(M1:O95,$BK96)=TRUE,IF(SEARCH(M$1,$A96)&gt;0,TRUE,FALSE)),"")</f>
        <v/>
      </c>
      <c r="N96" s="17" t="str">
        <f>IFERROR(AND(OR(N1:O95,$BK96)=TRUE,IF(SEARCH(N$1,$A96)&gt;0,TRUE,FALSE)),"")</f>
        <v/>
      </c>
      <c r="O96" s="17" t="str">
        <f>IFERROR(AND(OR(O1:O95,$BK96)=TRUE,IF(SEARCH(O$1,$A96)&gt;0,TRUE,FALSE)),"")</f>
        <v/>
      </c>
      <c r="P96" s="17" t="str">
        <f>IFERROR(AND(OR(P1:P95,$BK96)=TRUE,IF(SEARCH(P$1,$A96)&gt;0,TRUE,FALSE)),"")</f>
        <v/>
      </c>
      <c r="Q96" s="17" t="str">
        <f>IFERROR(AND(OR(Q1:T95,$BK96)=TRUE,IF(SEARCH(Q$1,$A96)&gt;0,TRUE,FALSE)),"")</f>
        <v/>
      </c>
      <c r="R96" s="17" t="str">
        <f>IFERROR(AND(OR(R1:T95,$BK96)=TRUE,IF(SEARCH(R$1,$A96)&gt;0,TRUE,FALSE)),"")</f>
        <v/>
      </c>
      <c r="S96" s="17" t="str">
        <f>IFERROR(AND(OR(S1:T95,$BK96)=TRUE,IF(SEARCH(S$1,$A96)&gt;0,TRUE,FALSE)),"")</f>
        <v/>
      </c>
      <c r="T96" s="17" t="b">
        <f>IFERROR(AND(OR(T1:T95,$BK96)=TRUE,IF(SEARCH(T$1,$A96)&gt;0,TRUE,FALSE)),"")</f>
        <v>0</v>
      </c>
      <c r="U96" s="17" t="str">
        <f>IFERROR(AND(OR(U1:V95,$BK96)=TRUE,IF(SEARCH(U$1,$A96)&gt;0,TRUE,FALSE)),"")</f>
        <v/>
      </c>
      <c r="V96" s="17" t="str">
        <f>IFERROR(AND(OR(V1:V95,$BK96)=TRUE,IF(SEARCH(V$1,$A96)&gt;0,TRUE,FALSE)),"")</f>
        <v/>
      </c>
      <c r="W96" s="17" t="str">
        <f>IFERROR(AND(OR(W1:W95,$BK96)=TRUE,IF(SEARCH(W$1,$A96)&gt;0,TRUE,FALSE)),"")</f>
        <v/>
      </c>
      <c r="X96" s="17" t="str">
        <f>IFERROR(AND(OR(X1:AA95,$BK96)=TRUE,IF(SEARCH(X$1,$A96)&gt;0,TRUE,FALSE)),"")</f>
        <v/>
      </c>
      <c r="Y96" s="17" t="str">
        <f>IFERROR(AND(OR(Y1:AA95,$BK96)=TRUE,IF(SEARCH(Y$1,$A96)&gt;0,TRUE,FALSE)),"")</f>
        <v/>
      </c>
      <c r="Z96" s="17" t="b">
        <f>IFERROR(AND(OR(Z1:AA95,$BK96)=TRUE,IF(SEARCH(Z$1,$A96)&gt;0,TRUE,FALSE)),"")</f>
        <v>0</v>
      </c>
      <c r="AA96" s="17" t="str">
        <f>IFERROR(AND(OR(AA1:AA95,$BK96)=TRUE,IF(SEARCH(AA$1,$A96)&gt;0,TRUE,FALSE)),"")</f>
        <v/>
      </c>
      <c r="AB96" s="17">
        <f t="shared" si="10"/>
        <v>0</v>
      </c>
      <c r="AC96" s="17" t="str">
        <f>IFERROR(AND(OR(AC1:AE95,$BK96)=TRUE,IF(SEARCH(AC$1,$H96)&gt;0,TRUE,FALSE)),"")</f>
        <v/>
      </c>
      <c r="AD96" s="17" t="str">
        <f>IFERROR(AND(OR(AD1:AE95,$BK96)=TRUE,IF(SEARCH(AD$1,$H96)&gt;0,TRUE,FALSE)),"")</f>
        <v/>
      </c>
      <c r="AE96" s="17" t="str">
        <f>IFERROR(AND(OR(AE1:AE95,$BK96)=TRUE,IF(SEARCH(AE$1,$H96)&gt;0,TRUE,FALSE)),"")</f>
        <v/>
      </c>
      <c r="AF96" s="17" t="str">
        <f>IFERROR(AND(OR(AF1:AK95,$BK96)=TRUE,IF(SEARCH(AF$1,$H96)&gt;0,TRUE,FALSE)),"")</f>
        <v/>
      </c>
      <c r="AG96" s="17" t="str">
        <f>IFERROR(AND(OR(AG1:AK95,$BK96)=TRUE,IF(SEARCH(AG$1,$H96)&gt;0,TRUE,FALSE)),"")</f>
        <v/>
      </c>
      <c r="AH96" s="17" t="str">
        <f>IFERROR(AND(OR(AH1:AK95,$BK96)=TRUE,IF(SEARCH(AH$1,$H96)&gt;0,TRUE,FALSE)),"")</f>
        <v/>
      </c>
      <c r="AI96" s="17" t="str">
        <f>IFERROR(AND(OR(AI1:AK95,$BK96)=TRUE,IF(SEARCH(AI$1,$H96)&gt;0,TRUE,FALSE)),"")</f>
        <v/>
      </c>
      <c r="AJ96" s="17" t="str">
        <f>IFERROR(AND(OR(AJ1:AK95,$BK96)=TRUE,IF(SEARCH(AJ$1,$H96)&gt;0,TRUE,FALSE)),"")</f>
        <v/>
      </c>
      <c r="AK96" s="17" t="str">
        <f>IFERROR(AND(OR(AK1:AK95,$BK96)=TRUE,IF(SEARCH(AK$1,$H96)&gt;0,TRUE,FALSE)),"")</f>
        <v/>
      </c>
      <c r="AL96" s="17" t="str">
        <f>IFERROR(AND(OR(AL1:AM95,$BK96)=TRUE,IF(SEARCH(AL$1,$H96)&gt;0,TRUE,FALSE)),"")</f>
        <v/>
      </c>
      <c r="AM96" s="17" t="str">
        <f>IFERROR(AND(OR(AM1:AM95,$BK96)=TRUE,IF(SEARCH(AM$1,$H96)&gt;0,TRUE,FALSE)),"")</f>
        <v/>
      </c>
      <c r="AN96" s="17" t="str">
        <f>IFERROR(AND(OR(AN1:AS95,$BK96)=TRUE,IF(SEARCH(AN$1,$H96)&gt;0,TRUE,FALSE)),"")</f>
        <v/>
      </c>
      <c r="AO96" s="17" t="str">
        <f>IFERROR(AND(OR(AO1:AS95,$BK96)=TRUE,IF(SEARCH(AO$1,$H96)&gt;0,TRUE,FALSE)),"")</f>
        <v/>
      </c>
      <c r="AP96" s="17" t="str">
        <f>IFERROR(AND(OR(AP1:AS95,$BK96)=TRUE,IF(SEARCH(AP$1,$H96)&gt;0,TRUE,FALSE)),"")</f>
        <v/>
      </c>
      <c r="AQ96" s="17" t="str">
        <f>IFERROR(AND(OR(AQ1:AS95,$BK96)=TRUE,IF(SEARCH(AQ$1,$H96)&gt;0,TRUE,FALSE)),"")</f>
        <v/>
      </c>
      <c r="AR96" s="17" t="str">
        <f>IFERROR(AND(OR(AR1:AS95,$BK96)=TRUE,IF(SEARCH(AR$1,$H96)&gt;0,TRUE,FALSE)),"")</f>
        <v/>
      </c>
      <c r="AS96" s="17" t="str">
        <f>IFERROR(AND(OR(AS1:AS95,$BK96)=TRUE,IF(SEARCH(AS$1,$H96)&gt;0,TRUE,FALSE)),"")</f>
        <v/>
      </c>
      <c r="AT96" s="17" t="str">
        <f>IFERROR(AND(OR(AT1:AW95,$BK96)=TRUE,IF(SEARCH(AT$1,$H96)&gt;0,TRUE,FALSE)),"")</f>
        <v/>
      </c>
      <c r="AU96" s="17" t="str">
        <f>IFERROR(AND(OR(AU1:AW95,$BK96)=TRUE,IF(SEARCH(AU$1,$H96)&gt;0,TRUE,FALSE)),"")</f>
        <v/>
      </c>
      <c r="AV96" s="17" t="str">
        <f>IFERROR(AND(OR(AV1:AW95,$BK96)=TRUE,IF(SEARCH(AV$1,$H96)&gt;0,TRUE,FALSE)),"")</f>
        <v/>
      </c>
      <c r="AW96" s="17" t="str">
        <f>IFERROR(AND(OR(AW1:AW95,$BK96)=TRUE,IF(SEARCH(AW$1,$H96)&gt;0,TRUE,FALSE)),"")</f>
        <v/>
      </c>
      <c r="AX96" s="17" t="str">
        <f>IFERROR(AND(OR(AX1:AY95,$BK96)=TRUE,IF(SEARCH(AX$1,$H96)&gt;0,TRUE,FALSE)),"")</f>
        <v/>
      </c>
      <c r="AY96" s="17" t="str">
        <f>IFERROR(AND(OR(AY1:AY95,$BK96)=TRUE,IF(SEARCH(AY$1,$H96)&gt;0,TRUE,FALSE)),"")</f>
        <v/>
      </c>
      <c r="AZ96" s="17" t="str">
        <f>IFERROR(AND(OR(AZ1:BI95,$BK96)=TRUE,IF(SEARCH(AZ$1,$H96)&gt;0,TRUE,FALSE)),"")</f>
        <v/>
      </c>
      <c r="BA96" s="17" t="str">
        <f>IFERROR(AND(OR(BA1:BI95,$BK96)=TRUE,IF(SEARCH(BA$1,$H96)&gt;0,TRUE,FALSE)),"")</f>
        <v/>
      </c>
      <c r="BB96" s="17" t="str">
        <f>IFERROR(AND(OR(BB1:BI95,$BK96)=TRUE,IF(SEARCH(BB$1,$H96)&gt;0,TRUE,FALSE)),"")</f>
        <v/>
      </c>
      <c r="BC96" s="17" t="str">
        <f>IFERROR(AND(OR(BC1:BI95,$BK96)=TRUE,IF(SEARCH(BC$1,$H96)&gt;0,TRUE,FALSE)),"")</f>
        <v/>
      </c>
      <c r="BD96" s="17" t="str">
        <f>IFERROR(AND(OR(BD1:BI95,$BK96)=TRUE,IF(SEARCH(BD$1,$H96)&gt;0,TRUE,FALSE)),"")</f>
        <v/>
      </c>
      <c r="BE96" s="17" t="str">
        <f>IFERROR(AND(OR(BE1:BI95,$BK96)=TRUE,IF(SEARCH(BE$1,$H96)&gt;0,TRUE,FALSE)),"")</f>
        <v/>
      </c>
      <c r="BF96" s="17" t="str">
        <f>IFERROR(AND(OR(BF1:BI95,$BK96)=TRUE,IF(SEARCH(BF$1,$H96)&gt;0,TRUE,FALSE)),"")</f>
        <v/>
      </c>
      <c r="BG96" s="17" t="str">
        <f>IFERROR(AND(OR(BG1:BI95,$BK96)=TRUE,IF(SEARCH(BG$1,$H96)&gt;0,TRUE,FALSE)),"")</f>
        <v/>
      </c>
      <c r="BH96" s="17" t="str">
        <f>IFERROR(AND(OR(BH1:BI95,$BK96)=TRUE,IF(SEARCH(BH$1,$H96)&gt;0,TRUE,FALSE)),"")</f>
        <v/>
      </c>
      <c r="BI96" s="17" t="str">
        <f>IFERROR(AND(OR(BI1:BI95,$BK96)=TRUE,IF(SEARCH(BI$1,$H96)&gt;0,TRUE,FALSE)),"")</f>
        <v/>
      </c>
      <c r="BJ96" s="17" t="b">
        <f t="shared" si="11"/>
        <v>0</v>
      </c>
      <c r="BK96" s="17" t="b">
        <f t="shared" si="12"/>
        <v>0</v>
      </c>
      <c r="BL96" s="17" t="b">
        <f t="shared" si="13"/>
        <v>0</v>
      </c>
      <c r="BM96" s="17" t="b">
        <f>IF(G96&gt;'Overview (RESPONSES REQUIRED)'!$G$67,FALSE,TRUE)</f>
        <v>0</v>
      </c>
      <c r="BN96" s="17" t="b">
        <f t="shared" si="14"/>
        <v>0</v>
      </c>
      <c r="BO96" s="17" t="str">
        <f>IF(BO95="N", "N", IF(AND(BM96,BN96)=FALSE,"N",IF(BL96=TRUE,"Y",IF(I96=0,"E","N"))))</f>
        <v>N</v>
      </c>
    </row>
    <row r="97" spans="1:67" ht="15" x14ac:dyDescent="0.15">
      <c r="A97" s="17" t="s">
        <v>3045</v>
      </c>
      <c r="B97" s="17">
        <v>2</v>
      </c>
      <c r="C97" s="17" t="b">
        <f>IF(INDEX('Overview (RESPONSES REQUIRED)'!$D$67:$D$78, MATCH("n7", 'Overview (RESPONSES REQUIRED)'!$B$67:$B$78, 0)) = "Y", TRUE, FALSE)</f>
        <v>0</v>
      </c>
      <c r="D97" s="17" t="b">
        <f>IF(INDEX('Overview (RESPONSES REQUIRED)'!$D$67:$D$78, MATCH("n78", 'Overview (RESPONSES REQUIRED)'!$B$67:$B$78, 0)) = "Y", TRUE, FALSE)</f>
        <v>0</v>
      </c>
      <c r="E97" s="17" t="s">
        <v>6</v>
      </c>
      <c r="F97" s="17" t="s">
        <v>6</v>
      </c>
      <c r="G97" s="17">
        <v>4</v>
      </c>
      <c r="H97" s="17" t="s">
        <v>3017</v>
      </c>
      <c r="I97" s="17" t="str">
        <f>IF('SA-FR1'!N100="Y", "Y", IF('SA-FR1'!N100="N", "N", 0))</f>
        <v>N</v>
      </c>
      <c r="J97" s="17" t="str">
        <f>IFERROR(AND(OR(J1:K96,$BK97)=TRUE,IF(SEARCH(J$1,$A97)&gt;0,TRUE,FALSE)),"")</f>
        <v/>
      </c>
      <c r="K97" s="17" t="str">
        <f>IFERROR(AND(OR(K1:K96,$BK97)=TRUE,IF(SEARCH(K$1,$A97)&gt;0,TRUE,FALSE)),"")</f>
        <v/>
      </c>
      <c r="L97" s="17" t="str">
        <f>IFERROR(AND(OR(L1:O96,$BK97)=TRUE,IF(SEARCH(L$1,$A97)&gt;0,TRUE,FALSE)),"")</f>
        <v/>
      </c>
      <c r="M97" s="17" t="str">
        <f>IFERROR(AND(OR(M1:O96,$BK97)=TRUE,IF(SEARCH(M$1,$A97)&gt;0,TRUE,FALSE)),"")</f>
        <v/>
      </c>
      <c r="N97" s="17" t="str">
        <f>IFERROR(AND(OR(N1:O96,$BK97)=TRUE,IF(SEARCH(N$1,$A97)&gt;0,TRUE,FALSE)),"")</f>
        <v/>
      </c>
      <c r="O97" s="17" t="str">
        <f>IFERROR(AND(OR(O1:O96,$BK97)=TRUE,IF(SEARCH(O$1,$A97)&gt;0,TRUE,FALSE)),"")</f>
        <v/>
      </c>
      <c r="P97" s="17" t="str">
        <f>IFERROR(AND(OR(P1:P96,$BK97)=TRUE,IF(SEARCH(P$1,$A97)&gt;0,TRUE,FALSE)),"")</f>
        <v/>
      </c>
      <c r="Q97" s="17" t="str">
        <f>IFERROR(AND(OR(Q1:T96,$BK97)=TRUE,IF(SEARCH(Q$1,$A97)&gt;0,TRUE,FALSE)),"")</f>
        <v/>
      </c>
      <c r="R97" s="17" t="str">
        <f>IFERROR(AND(OR(R1:T96,$BK97)=TRUE,IF(SEARCH(R$1,$A97)&gt;0,TRUE,FALSE)),"")</f>
        <v/>
      </c>
      <c r="S97" s="17" t="str">
        <f>IFERROR(AND(OR(S1:T96,$BK97)=TRUE,IF(SEARCH(S$1,$A97)&gt;0,TRUE,FALSE)),"")</f>
        <v/>
      </c>
      <c r="T97" s="17" t="b">
        <f>IFERROR(AND(OR(T1:T96,$BK97)=TRUE,IF(SEARCH(T$1,$A97)&gt;0,TRUE,FALSE)),"")</f>
        <v>0</v>
      </c>
      <c r="U97" s="17" t="str">
        <f>IFERROR(AND(OR(U1:V96,$BK97)=TRUE,IF(SEARCH(U$1,$A97)&gt;0,TRUE,FALSE)),"")</f>
        <v/>
      </c>
      <c r="V97" s="17" t="str">
        <f>IFERROR(AND(OR(V1:V96,$BK97)=TRUE,IF(SEARCH(V$1,$A97)&gt;0,TRUE,FALSE)),"")</f>
        <v/>
      </c>
      <c r="W97" s="17" t="str">
        <f>IFERROR(AND(OR(W1:W96,$BK97)=TRUE,IF(SEARCH(W$1,$A97)&gt;0,TRUE,FALSE)),"")</f>
        <v/>
      </c>
      <c r="X97" s="17" t="str">
        <f>IFERROR(AND(OR(X1:AA96,$BK97)=TRUE,IF(SEARCH(X$1,$A97)&gt;0,TRUE,FALSE)),"")</f>
        <v/>
      </c>
      <c r="Y97" s="17" t="str">
        <f>IFERROR(AND(OR(Y1:AA96,$BK97)=TRUE,IF(SEARCH(Y$1,$A97)&gt;0,TRUE,FALSE)),"")</f>
        <v/>
      </c>
      <c r="Z97" s="17" t="b">
        <f>IFERROR(AND(OR(Z1:AA96,$BK97)=TRUE,IF(SEARCH(Z$1,$A97)&gt;0,TRUE,FALSE)),"")</f>
        <v>0</v>
      </c>
      <c r="AA97" s="17" t="str">
        <f>IFERROR(AND(OR(AA1:AA96,$BK97)=TRUE,IF(SEARCH(AA$1,$A97)&gt;0,TRUE,FALSE)),"")</f>
        <v/>
      </c>
      <c r="AB97" s="17">
        <f t="shared" si="10"/>
        <v>0</v>
      </c>
      <c r="AC97" s="17" t="str">
        <f>IFERROR(AND(OR(AC1:AE96,$BK97)=TRUE,IF(SEARCH(AC$1,$H97)&gt;0,TRUE,FALSE)),"")</f>
        <v/>
      </c>
      <c r="AD97" s="17" t="str">
        <f>IFERROR(AND(OR(AD1:AE96,$BK97)=TRUE,IF(SEARCH(AD$1,$H97)&gt;0,TRUE,FALSE)),"")</f>
        <v/>
      </c>
      <c r="AE97" s="17" t="str">
        <f>IFERROR(AND(OR(AE1:AE96,$BK97)=TRUE,IF(SEARCH(AE$1,$H97)&gt;0,TRUE,FALSE)),"")</f>
        <v/>
      </c>
      <c r="AF97" s="17" t="str">
        <f>IFERROR(AND(OR(AF1:AK96,$BK97)=TRUE,IF(SEARCH(AF$1,$H97)&gt;0,TRUE,FALSE)),"")</f>
        <v/>
      </c>
      <c r="AG97" s="17" t="str">
        <f>IFERROR(AND(OR(AG1:AK96,$BK97)=TRUE,IF(SEARCH(AG$1,$H97)&gt;0,TRUE,FALSE)),"")</f>
        <v/>
      </c>
      <c r="AH97" s="17" t="str">
        <f>IFERROR(AND(OR(AH1:AK96,$BK97)=TRUE,IF(SEARCH(AH$1,$H97)&gt;0,TRUE,FALSE)),"")</f>
        <v/>
      </c>
      <c r="AI97" s="17" t="str">
        <f>IFERROR(AND(OR(AI1:AK96,$BK97)=TRUE,IF(SEARCH(AI$1,$H97)&gt;0,TRUE,FALSE)),"")</f>
        <v/>
      </c>
      <c r="AJ97" s="17" t="str">
        <f>IFERROR(AND(OR(AJ1:AK96,$BK97)=TRUE,IF(SEARCH(AJ$1,$H97)&gt;0,TRUE,FALSE)),"")</f>
        <v/>
      </c>
      <c r="AK97" s="17" t="str">
        <f>IFERROR(AND(OR(AK1:AK96,$BK97)=TRUE,IF(SEARCH(AK$1,$H97)&gt;0,TRUE,FALSE)),"")</f>
        <v/>
      </c>
      <c r="AL97" s="17" t="str">
        <f>IFERROR(AND(OR(AL1:AM96,$BK97)=TRUE,IF(SEARCH(AL$1,$H97)&gt;0,TRUE,FALSE)),"")</f>
        <v/>
      </c>
      <c r="AM97" s="17" t="str">
        <f>IFERROR(AND(OR(AM1:AM96,$BK97)=TRUE,IF(SEARCH(AM$1,$H97)&gt;0,TRUE,FALSE)),"")</f>
        <v/>
      </c>
      <c r="AN97" s="17" t="str">
        <f>IFERROR(AND(OR(AN1:AS96,$BK97)=TRUE,IF(SEARCH(AN$1,$H97)&gt;0,TRUE,FALSE)),"")</f>
        <v/>
      </c>
      <c r="AO97" s="17" t="str">
        <f>IFERROR(AND(OR(AO1:AS96,$BK97)=TRUE,IF(SEARCH(AO$1,$H97)&gt;0,TRUE,FALSE)),"")</f>
        <v/>
      </c>
      <c r="AP97" s="17" t="str">
        <f>IFERROR(AND(OR(AP1:AS96,$BK97)=TRUE,IF(SEARCH(AP$1,$H97)&gt;0,TRUE,FALSE)),"")</f>
        <v/>
      </c>
      <c r="AQ97" s="17" t="str">
        <f>IFERROR(AND(OR(AQ1:AS96,$BK97)=TRUE,IF(SEARCH(AQ$1,$H97)&gt;0,TRUE,FALSE)),"")</f>
        <v/>
      </c>
      <c r="AR97" s="17" t="str">
        <f>IFERROR(AND(OR(AR1:AS96,$BK97)=TRUE,IF(SEARCH(AR$1,$H97)&gt;0,TRUE,FALSE)),"")</f>
        <v/>
      </c>
      <c r="AS97" s="17" t="str">
        <f>IFERROR(AND(OR(AS1:AS96,$BK97)=TRUE,IF(SEARCH(AS$1,$H97)&gt;0,TRUE,FALSE)),"")</f>
        <v/>
      </c>
      <c r="AT97" s="17" t="str">
        <f>IFERROR(AND(OR(AT1:AW96,$BK97)=TRUE,IF(SEARCH(AT$1,$H97)&gt;0,TRUE,FALSE)),"")</f>
        <v/>
      </c>
      <c r="AU97" s="17" t="str">
        <f>IFERROR(AND(OR(AU1:AW96,$BK97)=TRUE,IF(SEARCH(AU$1,$H97)&gt;0,TRUE,FALSE)),"")</f>
        <v/>
      </c>
      <c r="AV97" s="17" t="str">
        <f>IFERROR(AND(OR(AV1:AW96,$BK97)=TRUE,IF(SEARCH(AV$1,$H97)&gt;0,TRUE,FALSE)),"")</f>
        <v/>
      </c>
      <c r="AW97" s="17" t="str">
        <f>IFERROR(AND(OR(AW1:AW96,$BK97)=TRUE,IF(SEARCH(AW$1,$H97)&gt;0,TRUE,FALSE)),"")</f>
        <v/>
      </c>
      <c r="AX97" s="17" t="str">
        <f>IFERROR(AND(OR(AX1:AY96,$BK97)=TRUE,IF(SEARCH(AX$1,$H97)&gt;0,TRUE,FALSE)),"")</f>
        <v/>
      </c>
      <c r="AY97" s="17" t="str">
        <f>IFERROR(AND(OR(AY1:AY96,$BK97)=TRUE,IF(SEARCH(AY$1,$H97)&gt;0,TRUE,FALSE)),"")</f>
        <v/>
      </c>
      <c r="AZ97" s="17" t="str">
        <f>IFERROR(AND(OR(AZ1:BI96,$BK97)=TRUE,IF(SEARCH(AZ$1,$H97)&gt;0,TRUE,FALSE)),"")</f>
        <v/>
      </c>
      <c r="BA97" s="17" t="str">
        <f>IFERROR(AND(OR(BA1:BI96,$BK97)=TRUE,IF(SEARCH(BA$1,$H97)&gt;0,TRUE,FALSE)),"")</f>
        <v/>
      </c>
      <c r="BB97" s="17" t="str">
        <f>IFERROR(AND(OR(BB1:BI96,$BK97)=TRUE,IF(SEARCH(BB$1,$H97)&gt;0,TRUE,FALSE)),"")</f>
        <v/>
      </c>
      <c r="BC97" s="17" t="str">
        <f>IFERROR(AND(OR(BC1:BI96,$BK97)=TRUE,IF(SEARCH(BC$1,$H97)&gt;0,TRUE,FALSE)),"")</f>
        <v/>
      </c>
      <c r="BD97" s="17" t="str">
        <f>IFERROR(AND(OR(BD1:BI96,$BK97)=TRUE,IF(SEARCH(BD$1,$H97)&gt;0,TRUE,FALSE)),"")</f>
        <v/>
      </c>
      <c r="BE97" s="17" t="str">
        <f>IFERROR(AND(OR(BE1:BI96,$BK97)=TRUE,IF(SEARCH(BE$1,$H97)&gt;0,TRUE,FALSE)),"")</f>
        <v/>
      </c>
      <c r="BF97" s="17" t="str">
        <f>IFERROR(AND(OR(BF1:BI96,$BK97)=TRUE,IF(SEARCH(BF$1,$H97)&gt;0,TRUE,FALSE)),"")</f>
        <v/>
      </c>
      <c r="BG97" s="17" t="str">
        <f>IFERROR(AND(OR(BG1:BI96,$BK97)=TRUE,IF(SEARCH(BG$1,$H97)&gt;0,TRUE,FALSE)),"")</f>
        <v/>
      </c>
      <c r="BH97" s="17" t="str">
        <f>IFERROR(AND(OR(BH1:BI96,$BK97)=TRUE,IF(SEARCH(BH$1,$H97)&gt;0,TRUE,FALSE)),"")</f>
        <v/>
      </c>
      <c r="BI97" s="17" t="str">
        <f>IFERROR(AND(OR(BI1:BI96,$BK97)=TRUE,IF(SEARCH(BI$1,$H97)&gt;0,TRUE,FALSE)),"")</f>
        <v/>
      </c>
      <c r="BJ97" s="17" t="b">
        <f t="shared" si="11"/>
        <v>0</v>
      </c>
      <c r="BK97" s="17" t="b">
        <f t="shared" si="12"/>
        <v>0</v>
      </c>
      <c r="BL97" s="17" t="b">
        <f t="shared" si="13"/>
        <v>0</v>
      </c>
      <c r="BM97" s="17" t="b">
        <f>IF(G97&gt;'Overview (RESPONSES REQUIRED)'!$G$67,FALSE,TRUE)</f>
        <v>0</v>
      </c>
      <c r="BN97" s="17" t="b">
        <f t="shared" si="14"/>
        <v>0</v>
      </c>
      <c r="BO97" s="17" t="str">
        <f>IF(BO95="N", "N", IF(AND(BM97,BN97)=FALSE,"N",IF(BL97=TRUE,"Y",IF(I97=0,"E","N"))))</f>
        <v>N</v>
      </c>
    </row>
    <row r="98" spans="1:67" ht="15" x14ac:dyDescent="0.15">
      <c r="A98" s="17" t="s">
        <v>3046</v>
      </c>
      <c r="B98" s="17">
        <v>2</v>
      </c>
      <c r="C98" s="17" t="b">
        <f>IF(INDEX('Overview (RESPONSES REQUIRED)'!$D$67:$D$78, MATCH("n26", 'Overview (RESPONSES REQUIRED)'!$B$67:$B$78, 0)) = "Y", TRUE, FALSE)</f>
        <v>0</v>
      </c>
      <c r="D98" s="17" t="b">
        <f>IF(INDEX('Overview (RESPONSES REQUIRED)'!$D$67:$D$78, MATCH("n78", 'Overview (RESPONSES REQUIRED)'!$B$67:$B$78, 0)) = "Y", TRUE, FALSE)</f>
        <v>0</v>
      </c>
      <c r="E98" s="17" t="s">
        <v>6</v>
      </c>
      <c r="F98" s="17" t="s">
        <v>6</v>
      </c>
      <c r="G98" s="17">
        <v>4</v>
      </c>
      <c r="H98" s="17" t="s">
        <v>3015</v>
      </c>
      <c r="I98" s="17" t="str">
        <f>IF('SA-FR1'!N101="Y", "Y", IF('SA-FR1'!N101="N", "N", 0))</f>
        <v>N</v>
      </c>
      <c r="J98" s="17" t="str">
        <f>IFERROR(AND(OR(J1:K97,$BK98)=TRUE,IF(SEARCH(J$1,$A98)&gt;0,TRUE,FALSE)),"")</f>
        <v/>
      </c>
      <c r="K98" s="17" t="str">
        <f>IFERROR(AND(OR(K1:K97,$BK98)=TRUE,IF(SEARCH(K$1,$A98)&gt;0,TRUE,FALSE)),"")</f>
        <v/>
      </c>
      <c r="L98" s="17" t="str">
        <f>IFERROR(AND(OR(L1:O97,$BK98)=TRUE,IF(SEARCH(L$1,$A98)&gt;0,TRUE,FALSE)),"")</f>
        <v/>
      </c>
      <c r="M98" s="17" t="str">
        <f>IFERROR(AND(OR(M1:O97,$BK98)=TRUE,IF(SEARCH(M$1,$A98)&gt;0,TRUE,FALSE)),"")</f>
        <v/>
      </c>
      <c r="N98" s="17" t="str">
        <f>IFERROR(AND(OR(N1:O97,$BK98)=TRUE,IF(SEARCH(N$1,$A98)&gt;0,TRUE,FALSE)),"")</f>
        <v/>
      </c>
      <c r="O98" s="17" t="str">
        <f>IFERROR(AND(OR(O1:O97,$BK98)=TRUE,IF(SEARCH(O$1,$A98)&gt;0,TRUE,FALSE)),"")</f>
        <v/>
      </c>
      <c r="P98" s="17" t="str">
        <f>IFERROR(AND(OR(P1:P97,$BK98)=TRUE,IF(SEARCH(P$1,$A98)&gt;0,TRUE,FALSE)),"")</f>
        <v/>
      </c>
      <c r="Q98" s="17" t="str">
        <f>IFERROR(AND(OR(Q1:T97,$BK98)=TRUE,IF(SEARCH(Q$1,$A98)&gt;0,TRUE,FALSE)),"")</f>
        <v/>
      </c>
      <c r="R98" s="17" t="str">
        <f>IFERROR(AND(OR(R1:T97,$BK98)=TRUE,IF(SEARCH(R$1,$A98)&gt;0,TRUE,FALSE)),"")</f>
        <v/>
      </c>
      <c r="S98" s="17" t="str">
        <f>IFERROR(AND(OR(S1:T97,$BK98)=TRUE,IF(SEARCH(S$1,$A98)&gt;0,TRUE,FALSE)),"")</f>
        <v/>
      </c>
      <c r="T98" s="17" t="str">
        <f>IFERROR(AND(OR(T1:T97,$BK98)=TRUE,IF(SEARCH(T$1,$A98)&gt;0,TRUE,FALSE)),"")</f>
        <v/>
      </c>
      <c r="U98" s="17" t="str">
        <f>IFERROR(AND(OR(U1:V97,$BK98)=TRUE,IF(SEARCH(U$1,$A98)&gt;0,TRUE,FALSE)),"")</f>
        <v/>
      </c>
      <c r="V98" s="17" t="b">
        <f>IFERROR(AND(OR(V1:V97,$BK98)=TRUE,IF(SEARCH(V$1,$A98)&gt;0,TRUE,FALSE)),"")</f>
        <v>0</v>
      </c>
      <c r="W98" s="17" t="str">
        <f>IFERROR(AND(OR(W1:W97,$BK98)=TRUE,IF(SEARCH(W$1,$A98)&gt;0,TRUE,FALSE)),"")</f>
        <v/>
      </c>
      <c r="X98" s="17" t="str">
        <f>IFERROR(AND(OR(X1:AA97,$BK98)=TRUE,IF(SEARCH(X$1,$A98)&gt;0,TRUE,FALSE)),"")</f>
        <v/>
      </c>
      <c r="Y98" s="17" t="str">
        <f>IFERROR(AND(OR(Y1:AA97,$BK98)=TRUE,IF(SEARCH(Y$1,$A98)&gt;0,TRUE,FALSE)),"")</f>
        <v/>
      </c>
      <c r="Z98" s="17" t="b">
        <f>IFERROR(AND(OR(Z1:AA97,$BK98)=TRUE,IF(SEARCH(Z$1,$A98)&gt;0,TRUE,FALSE)),"")</f>
        <v>0</v>
      </c>
      <c r="AA98" s="17" t="str">
        <f>IFERROR(AND(OR(AA1:AA97,$BK98)=TRUE,IF(SEARCH(AA$1,$A98)&gt;0,TRUE,FALSE)),"")</f>
        <v/>
      </c>
      <c r="AB98" s="17">
        <f t="shared" si="10"/>
        <v>0</v>
      </c>
      <c r="AC98" s="17" t="str">
        <f>IFERROR(AND(OR(AC1:AE97,$BK98)=TRUE,IF(SEARCH(AC$1,$H98)&gt;0,TRUE,FALSE)),"")</f>
        <v/>
      </c>
      <c r="AD98" s="17" t="str">
        <f>IFERROR(AND(OR(AD1:AE97,$BK98)=TRUE,IF(SEARCH(AD$1,$H98)&gt;0,TRUE,FALSE)),"")</f>
        <v/>
      </c>
      <c r="AE98" s="17" t="str">
        <f>IFERROR(AND(OR(AE1:AE97,$BK98)=TRUE,IF(SEARCH(AE$1,$H98)&gt;0,TRUE,FALSE)),"")</f>
        <v/>
      </c>
      <c r="AF98" s="17" t="str">
        <f>IFERROR(AND(OR(AF1:AK97,$BK98)=TRUE,IF(SEARCH(AF$1,$H98)&gt;0,TRUE,FALSE)),"")</f>
        <v/>
      </c>
      <c r="AG98" s="17" t="str">
        <f>IFERROR(AND(OR(AG1:AK97,$BK98)=TRUE,IF(SEARCH(AG$1,$H98)&gt;0,TRUE,FALSE)),"")</f>
        <v/>
      </c>
      <c r="AH98" s="17" t="str">
        <f>IFERROR(AND(OR(AH1:AK97,$BK98)=TRUE,IF(SEARCH(AH$1,$H98)&gt;0,TRUE,FALSE)),"")</f>
        <v/>
      </c>
      <c r="AI98" s="17" t="str">
        <f>IFERROR(AND(OR(AI1:AK97,$BK98)=TRUE,IF(SEARCH(AI$1,$H98)&gt;0,TRUE,FALSE)),"")</f>
        <v/>
      </c>
      <c r="AJ98" s="17" t="str">
        <f>IFERROR(AND(OR(AJ1:AK97,$BK98)=TRUE,IF(SEARCH(AJ$1,$H98)&gt;0,TRUE,FALSE)),"")</f>
        <v/>
      </c>
      <c r="AK98" s="17" t="str">
        <f>IFERROR(AND(OR(AK1:AK97,$BK98)=TRUE,IF(SEARCH(AK$1,$H98)&gt;0,TRUE,FALSE)),"")</f>
        <v/>
      </c>
      <c r="AL98" s="17" t="str">
        <f>IFERROR(AND(OR(AL1:AM97,$BK98)=TRUE,IF(SEARCH(AL$1,$H98)&gt;0,TRUE,FALSE)),"")</f>
        <v/>
      </c>
      <c r="AM98" s="17" t="str">
        <f>IFERROR(AND(OR(AM1:AM97,$BK98)=TRUE,IF(SEARCH(AM$1,$H98)&gt;0,TRUE,FALSE)),"")</f>
        <v/>
      </c>
      <c r="AN98" s="17" t="str">
        <f>IFERROR(AND(OR(AN1:AS97,$BK98)=TRUE,IF(SEARCH(AN$1,$H98)&gt;0,TRUE,FALSE)),"")</f>
        <v/>
      </c>
      <c r="AO98" s="17" t="str">
        <f>IFERROR(AND(OR(AO1:AS97,$BK98)=TRUE,IF(SEARCH(AO$1,$H98)&gt;0,TRUE,FALSE)),"")</f>
        <v/>
      </c>
      <c r="AP98" s="17" t="str">
        <f>IFERROR(AND(OR(AP1:AS97,$BK98)=TRUE,IF(SEARCH(AP$1,$H98)&gt;0,TRUE,FALSE)),"")</f>
        <v/>
      </c>
      <c r="AQ98" s="17" t="str">
        <f>IFERROR(AND(OR(AQ1:AS97,$BK98)=TRUE,IF(SEARCH(AQ$1,$H98)&gt;0,TRUE,FALSE)),"")</f>
        <v/>
      </c>
      <c r="AR98" s="17" t="str">
        <f>IFERROR(AND(OR(AR1:AS97,$BK98)=TRUE,IF(SEARCH(AR$1,$H98)&gt;0,TRUE,FALSE)),"")</f>
        <v/>
      </c>
      <c r="AS98" s="17" t="str">
        <f>IFERROR(AND(OR(AS1:AS97,$BK98)=TRUE,IF(SEARCH(AS$1,$H98)&gt;0,TRUE,FALSE)),"")</f>
        <v/>
      </c>
      <c r="AT98" s="17" t="str">
        <f>IFERROR(AND(OR(AT1:AW97,$BK98)=TRUE,IF(SEARCH(AT$1,$H98)&gt;0,TRUE,FALSE)),"")</f>
        <v/>
      </c>
      <c r="AU98" s="17" t="str">
        <f>IFERROR(AND(OR(AU1:AW97,$BK98)=TRUE,IF(SEARCH(AU$1,$H98)&gt;0,TRUE,FALSE)),"")</f>
        <v/>
      </c>
      <c r="AV98" s="17" t="str">
        <f>IFERROR(AND(OR(AV1:AW97,$BK98)=TRUE,IF(SEARCH(AV$1,$H98)&gt;0,TRUE,FALSE)),"")</f>
        <v/>
      </c>
      <c r="AW98" s="17" t="str">
        <f>IFERROR(AND(OR(AW1:AW97,$BK98)=TRUE,IF(SEARCH(AW$1,$H98)&gt;0,TRUE,FALSE)),"")</f>
        <v/>
      </c>
      <c r="AX98" s="17" t="str">
        <f>IFERROR(AND(OR(AX1:AY97,$BK98)=TRUE,IF(SEARCH(AX$1,$H98)&gt;0,TRUE,FALSE)),"")</f>
        <v/>
      </c>
      <c r="AY98" s="17" t="str">
        <f>IFERROR(AND(OR(AY1:AY97,$BK98)=TRUE,IF(SEARCH(AY$1,$H98)&gt;0,TRUE,FALSE)),"")</f>
        <v/>
      </c>
      <c r="AZ98" s="17" t="str">
        <f>IFERROR(AND(OR(AZ1:BI97,$BK98)=TRUE,IF(SEARCH(AZ$1,$H98)&gt;0,TRUE,FALSE)),"")</f>
        <v/>
      </c>
      <c r="BA98" s="17" t="str">
        <f>IFERROR(AND(OR(BA1:BI97,$BK98)=TRUE,IF(SEARCH(BA$1,$H98)&gt;0,TRUE,FALSE)),"")</f>
        <v/>
      </c>
      <c r="BB98" s="17" t="str">
        <f>IFERROR(AND(OR(BB1:BI97,$BK98)=TRUE,IF(SEARCH(BB$1,$H98)&gt;0,TRUE,FALSE)),"")</f>
        <v/>
      </c>
      <c r="BC98" s="17" t="str">
        <f>IFERROR(AND(OR(BC1:BI97,$BK98)=TRUE,IF(SEARCH(BC$1,$H98)&gt;0,TRUE,FALSE)),"")</f>
        <v/>
      </c>
      <c r="BD98" s="17" t="str">
        <f>IFERROR(AND(OR(BD1:BI97,$BK98)=TRUE,IF(SEARCH(BD$1,$H98)&gt;0,TRUE,FALSE)),"")</f>
        <v/>
      </c>
      <c r="BE98" s="17" t="str">
        <f>IFERROR(AND(OR(BE1:BI97,$BK98)=TRUE,IF(SEARCH(BE$1,$H98)&gt;0,TRUE,FALSE)),"")</f>
        <v/>
      </c>
      <c r="BF98" s="17" t="str">
        <f>IFERROR(AND(OR(BF1:BI97,$BK98)=TRUE,IF(SEARCH(BF$1,$H98)&gt;0,TRUE,FALSE)),"")</f>
        <v/>
      </c>
      <c r="BG98" s="17" t="str">
        <f>IFERROR(AND(OR(BG1:BI97,$BK98)=TRUE,IF(SEARCH(BG$1,$H98)&gt;0,TRUE,FALSE)),"")</f>
        <v/>
      </c>
      <c r="BH98" s="17" t="str">
        <f>IFERROR(AND(OR(BH1:BI97,$BK98)=TRUE,IF(SEARCH(BH$1,$H98)&gt;0,TRUE,FALSE)),"")</f>
        <v/>
      </c>
      <c r="BI98" s="17" t="str">
        <f>IFERROR(AND(OR(BI1:BI97,$BK98)=TRUE,IF(SEARCH(BI$1,$H98)&gt;0,TRUE,FALSE)),"")</f>
        <v/>
      </c>
      <c r="BJ98" s="17" t="b">
        <f t="shared" si="11"/>
        <v>0</v>
      </c>
      <c r="BK98" s="17" t="b">
        <f t="shared" si="12"/>
        <v>0</v>
      </c>
      <c r="BL98" s="17" t="b">
        <f t="shared" si="13"/>
        <v>0</v>
      </c>
      <c r="BM98" s="17" t="b">
        <f>IF(G98&gt;'Overview (RESPONSES REQUIRED)'!$G$67,FALSE,TRUE)</f>
        <v>0</v>
      </c>
      <c r="BN98" s="17" t="b">
        <f t="shared" si="14"/>
        <v>0</v>
      </c>
      <c r="BO98" s="17" t="str">
        <f>IF(AND(BM98,BN98)=FALSE,"N",IF(BL98=TRUE,"Y",IF(I98=0,"E","N")))</f>
        <v>N</v>
      </c>
    </row>
    <row r="99" spans="1:67" ht="27" x14ac:dyDescent="0.15">
      <c r="A99" s="17" t="s">
        <v>3046</v>
      </c>
      <c r="B99" s="17">
        <v>2</v>
      </c>
      <c r="C99" s="17" t="b">
        <f>IF(INDEX('Overview (RESPONSES REQUIRED)'!$D$67:$D$78, MATCH("n26", 'Overview (RESPONSES REQUIRED)'!$B$67:$B$78, 0)) = "Y", TRUE, FALSE)</f>
        <v>0</v>
      </c>
      <c r="D99" s="17" t="b">
        <f>IF(INDEX('Overview (RESPONSES REQUIRED)'!$D$67:$D$78, MATCH("n78", 'Overview (RESPONSES REQUIRED)'!$B$67:$B$78, 0)) = "Y", TRUE, FALSE)</f>
        <v>0</v>
      </c>
      <c r="E99" s="17" t="s">
        <v>6</v>
      </c>
      <c r="F99" s="17" t="s">
        <v>6</v>
      </c>
      <c r="G99" s="17">
        <v>4</v>
      </c>
      <c r="H99" s="17" t="s">
        <v>3019</v>
      </c>
      <c r="I99" s="17" t="str">
        <f>IF('SA-FR1'!N102="Y", "Y", IF('SA-FR1'!N102="N", "N", 0))</f>
        <v>N</v>
      </c>
      <c r="J99" s="17" t="str">
        <f>IFERROR(AND(OR(J1:K98,$BK99)=TRUE,IF(SEARCH(J$1,$A99)&gt;0,TRUE,FALSE)),"")</f>
        <v/>
      </c>
      <c r="K99" s="17" t="str">
        <f>IFERROR(AND(OR(K1:K98,$BK99)=TRUE,IF(SEARCH(K$1,$A99)&gt;0,TRUE,FALSE)),"")</f>
        <v/>
      </c>
      <c r="L99" s="17" t="str">
        <f>IFERROR(AND(OR(L1:O98,$BK99)=TRUE,IF(SEARCH(L$1,$A99)&gt;0,TRUE,FALSE)),"")</f>
        <v/>
      </c>
      <c r="M99" s="17" t="str">
        <f>IFERROR(AND(OR(M1:O98,$BK99)=TRUE,IF(SEARCH(M$1,$A99)&gt;0,TRUE,FALSE)),"")</f>
        <v/>
      </c>
      <c r="N99" s="17" t="str">
        <f>IFERROR(AND(OR(N1:O98,$BK99)=TRUE,IF(SEARCH(N$1,$A99)&gt;0,TRUE,FALSE)),"")</f>
        <v/>
      </c>
      <c r="O99" s="17" t="str">
        <f>IFERROR(AND(OR(O1:O98,$BK99)=TRUE,IF(SEARCH(O$1,$A99)&gt;0,TRUE,FALSE)),"")</f>
        <v/>
      </c>
      <c r="P99" s="17" t="str">
        <f>IFERROR(AND(OR(P1:P98,$BK99)=TRUE,IF(SEARCH(P$1,$A99)&gt;0,TRUE,FALSE)),"")</f>
        <v/>
      </c>
      <c r="Q99" s="17" t="str">
        <f>IFERROR(AND(OR(Q1:T98,$BK99)=TRUE,IF(SEARCH(Q$1,$A99)&gt;0,TRUE,FALSE)),"")</f>
        <v/>
      </c>
      <c r="R99" s="17" t="str">
        <f>IFERROR(AND(OR(R1:T98,$BK99)=TRUE,IF(SEARCH(R$1,$A99)&gt;0,TRUE,FALSE)),"")</f>
        <v/>
      </c>
      <c r="S99" s="17" t="str">
        <f>IFERROR(AND(OR(S1:T98,$BK99)=TRUE,IF(SEARCH(S$1,$A99)&gt;0,TRUE,FALSE)),"")</f>
        <v/>
      </c>
      <c r="T99" s="17" t="str">
        <f>IFERROR(AND(OR(T1:T98,$BK99)=TRUE,IF(SEARCH(T$1,$A99)&gt;0,TRUE,FALSE)),"")</f>
        <v/>
      </c>
      <c r="U99" s="17" t="str">
        <f>IFERROR(AND(OR(U1:V98,$BK99)=TRUE,IF(SEARCH(U$1,$A99)&gt;0,TRUE,FALSE)),"")</f>
        <v/>
      </c>
      <c r="V99" s="17" t="b">
        <f>IFERROR(AND(OR(V1:V98,$BK99)=TRUE,IF(SEARCH(V$1,$A99)&gt;0,TRUE,FALSE)),"")</f>
        <v>0</v>
      </c>
      <c r="W99" s="17" t="str">
        <f>IFERROR(AND(OR(W1:W98,$BK99)=TRUE,IF(SEARCH(W$1,$A99)&gt;0,TRUE,FALSE)),"")</f>
        <v/>
      </c>
      <c r="X99" s="17" t="str">
        <f>IFERROR(AND(OR(X1:AA98,$BK99)=TRUE,IF(SEARCH(X$1,$A99)&gt;0,TRUE,FALSE)),"")</f>
        <v/>
      </c>
      <c r="Y99" s="17" t="str">
        <f>IFERROR(AND(OR(Y1:AA98,$BK99)=TRUE,IF(SEARCH(Y$1,$A99)&gt;0,TRUE,FALSE)),"")</f>
        <v/>
      </c>
      <c r="Z99" s="17" t="b">
        <f>IFERROR(AND(OR(Z1:AA98,$BK99)=TRUE,IF(SEARCH(Z$1,$A99)&gt;0,TRUE,FALSE)),"")</f>
        <v>0</v>
      </c>
      <c r="AA99" s="17" t="str">
        <f>IFERROR(AND(OR(AA1:AA98,$BK99)=TRUE,IF(SEARCH(AA$1,$A99)&gt;0,TRUE,FALSE)),"")</f>
        <v/>
      </c>
      <c r="AB99" s="17">
        <f t="shared" ref="AB99:AB130" si="15">COUNTIF(J99:AA99,TRUE)</f>
        <v>0</v>
      </c>
      <c r="AC99" s="17" t="str">
        <f>IFERROR(AND(OR(AC1:AE98,$BK99)=TRUE,IF(SEARCH(AC$1,$H99)&gt;0,TRUE,FALSE)),"")</f>
        <v/>
      </c>
      <c r="AD99" s="17" t="str">
        <f>IFERROR(AND(OR(AD1:AE98,$BK99)=TRUE,IF(SEARCH(AD$1,$H99)&gt;0,TRUE,FALSE)),"")</f>
        <v/>
      </c>
      <c r="AE99" s="17" t="str">
        <f>IFERROR(AND(OR(AE1:AE98,$BK99)=TRUE,IF(SEARCH(AE$1,$H99)&gt;0,TRUE,FALSE)),"")</f>
        <v/>
      </c>
      <c r="AF99" s="17" t="str">
        <f>IFERROR(AND(OR(AF1:AK98,$BK99)=TRUE,IF(SEARCH(AF$1,$H99)&gt;0,TRUE,FALSE)),"")</f>
        <v/>
      </c>
      <c r="AG99" s="17" t="str">
        <f>IFERROR(AND(OR(AG1:AK98,$BK99)=TRUE,IF(SEARCH(AG$1,$H99)&gt;0,TRUE,FALSE)),"")</f>
        <v/>
      </c>
      <c r="AH99" s="17" t="str">
        <f>IFERROR(AND(OR(AH1:AK98,$BK99)=TRUE,IF(SEARCH(AH$1,$H99)&gt;0,TRUE,FALSE)),"")</f>
        <v/>
      </c>
      <c r="AI99" s="17" t="str">
        <f>IFERROR(AND(OR(AI1:AK98,$BK99)=TRUE,IF(SEARCH(AI$1,$H99)&gt;0,TRUE,FALSE)),"")</f>
        <v/>
      </c>
      <c r="AJ99" s="17" t="str">
        <f>IFERROR(AND(OR(AJ1:AK98,$BK99)=TRUE,IF(SEARCH(AJ$1,$H99)&gt;0,TRUE,FALSE)),"")</f>
        <v/>
      </c>
      <c r="AK99" s="17" t="str">
        <f>IFERROR(AND(OR(AK1:AK98,$BK99)=TRUE,IF(SEARCH(AK$1,$H99)&gt;0,TRUE,FALSE)),"")</f>
        <v/>
      </c>
      <c r="AL99" s="17" t="str">
        <f>IFERROR(AND(OR(AL1:AM98,$BK99)=TRUE,IF(SEARCH(AL$1,$H99)&gt;0,TRUE,FALSE)),"")</f>
        <v/>
      </c>
      <c r="AM99" s="17" t="str">
        <f>IFERROR(AND(OR(AM1:AM98,$BK99)=TRUE,IF(SEARCH(AM$1,$H99)&gt;0,TRUE,FALSE)),"")</f>
        <v/>
      </c>
      <c r="AN99" s="17" t="str">
        <f>IFERROR(AND(OR(AN1:AS98,$BK99)=TRUE,IF(SEARCH(AN$1,$H99)&gt;0,TRUE,FALSE)),"")</f>
        <v/>
      </c>
      <c r="AO99" s="17" t="str">
        <f>IFERROR(AND(OR(AO1:AS98,$BK99)=TRUE,IF(SEARCH(AO$1,$H99)&gt;0,TRUE,FALSE)),"")</f>
        <v/>
      </c>
      <c r="AP99" s="17" t="str">
        <f>IFERROR(AND(OR(AP1:AS98,$BK99)=TRUE,IF(SEARCH(AP$1,$H99)&gt;0,TRUE,FALSE)),"")</f>
        <v/>
      </c>
      <c r="AQ99" s="17" t="str">
        <f>IFERROR(AND(OR(AQ1:AS98,$BK99)=TRUE,IF(SEARCH(AQ$1,$H99)&gt;0,TRUE,FALSE)),"")</f>
        <v/>
      </c>
      <c r="AR99" s="17" t="str">
        <f>IFERROR(AND(OR(AR1:AS98,$BK99)=TRUE,IF(SEARCH(AR$1,$H99)&gt;0,TRUE,FALSE)),"")</f>
        <v/>
      </c>
      <c r="AS99" s="17" t="str">
        <f>IFERROR(AND(OR(AS1:AS98,$BK99)=TRUE,IF(SEARCH(AS$1,$H99)&gt;0,TRUE,FALSE)),"")</f>
        <v/>
      </c>
      <c r="AT99" s="17" t="str">
        <f>IFERROR(AND(OR(AT1:AW98,$BK99)=TRUE,IF(SEARCH(AT$1,$H99)&gt;0,TRUE,FALSE)),"")</f>
        <v/>
      </c>
      <c r="AU99" s="17" t="str">
        <f>IFERROR(AND(OR(AU1:AW98,$BK99)=TRUE,IF(SEARCH(AU$1,$H99)&gt;0,TRUE,FALSE)),"")</f>
        <v/>
      </c>
      <c r="AV99" s="17" t="str">
        <f>IFERROR(AND(OR(AV1:AW98,$BK99)=TRUE,IF(SEARCH(AV$1,$H99)&gt;0,TRUE,FALSE)),"")</f>
        <v/>
      </c>
      <c r="AW99" s="17" t="str">
        <f>IFERROR(AND(OR(AW1:AW98,$BK99)=TRUE,IF(SEARCH(AW$1,$H99)&gt;0,TRUE,FALSE)),"")</f>
        <v/>
      </c>
      <c r="AX99" s="17" t="str">
        <f>IFERROR(AND(OR(AX1:AY98,$BK99)=TRUE,IF(SEARCH(AX$1,$H99)&gt;0,TRUE,FALSE)),"")</f>
        <v/>
      </c>
      <c r="AY99" s="17" t="str">
        <f>IFERROR(AND(OR(AY1:AY98,$BK99)=TRUE,IF(SEARCH(AY$1,$H99)&gt;0,TRUE,FALSE)),"")</f>
        <v/>
      </c>
      <c r="AZ99" s="17" t="str">
        <f>IFERROR(AND(OR(AZ1:BI98,$BK99)=TRUE,IF(SEARCH(AZ$1,$H99)&gt;0,TRUE,FALSE)),"")</f>
        <v/>
      </c>
      <c r="BA99" s="17" t="str">
        <f>IFERROR(AND(OR(BA1:BI98,$BK99)=TRUE,IF(SEARCH(BA$1,$H99)&gt;0,TRUE,FALSE)),"")</f>
        <v/>
      </c>
      <c r="BB99" s="17" t="str">
        <f>IFERROR(AND(OR(BB1:BI98,$BK99)=TRUE,IF(SEARCH(BB$1,$H99)&gt;0,TRUE,FALSE)),"")</f>
        <v/>
      </c>
      <c r="BC99" s="17" t="str">
        <f>IFERROR(AND(OR(BC1:BI98,$BK99)=TRUE,IF(SEARCH(BC$1,$H99)&gt;0,TRUE,FALSE)),"")</f>
        <v/>
      </c>
      <c r="BD99" s="17" t="str">
        <f>IFERROR(AND(OR(BD1:BI98,$BK99)=TRUE,IF(SEARCH(BD$1,$H99)&gt;0,TRUE,FALSE)),"")</f>
        <v/>
      </c>
      <c r="BE99" s="17" t="str">
        <f>IFERROR(AND(OR(BE1:BI98,$BK99)=TRUE,IF(SEARCH(BE$1,$H99)&gt;0,TRUE,FALSE)),"")</f>
        <v/>
      </c>
      <c r="BF99" s="17" t="str">
        <f>IFERROR(AND(OR(BF1:BI98,$BK99)=TRUE,IF(SEARCH(BF$1,$H99)&gt;0,TRUE,FALSE)),"")</f>
        <v/>
      </c>
      <c r="BG99" s="17" t="str">
        <f>IFERROR(AND(OR(BG1:BI98,$BK99)=TRUE,IF(SEARCH(BG$1,$H99)&gt;0,TRUE,FALSE)),"")</f>
        <v/>
      </c>
      <c r="BH99" s="17" t="str">
        <f>IFERROR(AND(OR(BH1:BI98,$BK99)=TRUE,IF(SEARCH(BH$1,$H99)&gt;0,TRUE,FALSE)),"")</f>
        <v/>
      </c>
      <c r="BI99" s="17" t="str">
        <f>IFERROR(AND(OR(BI1:BI98,$BK99)=TRUE,IF(SEARCH(BI$1,$H99)&gt;0,TRUE,FALSE)),"")</f>
        <v/>
      </c>
      <c r="BJ99" s="17" t="b">
        <f t="shared" ref="BJ99:BJ130" si="16">IFERROR(AND(J99:BI99), TRUE)</f>
        <v>0</v>
      </c>
      <c r="BK99" s="17" t="b">
        <f t="shared" ref="BK99:BK130" si="17">IF(I99="Y",TRUE,IF(I99="N",FALSE,0))</f>
        <v>0</v>
      </c>
      <c r="BL99" s="17" t="b">
        <f t="shared" ref="BL99:BL130" si="18">IF(BK99=FALSE, FALSE, BJ99)</f>
        <v>0</v>
      </c>
      <c r="BM99" s="17" t="b">
        <f>IF(G99&gt;'Overview (RESPONSES REQUIRED)'!$G$67,FALSE,TRUE)</f>
        <v>0</v>
      </c>
      <c r="BN99" s="17" t="b">
        <f t="shared" ref="BN99:BN130" si="19">IF(COUNTIF(C99:F99, TRUE) = B99, TRUE, FALSE)</f>
        <v>0</v>
      </c>
      <c r="BO99" s="17" t="str">
        <f>IF(BO98="N", "N", IF(AND(BM99,BN99)=FALSE,"N",IF(BL99=TRUE,"Y",IF(I99=0,"E","N"))))</f>
        <v>N</v>
      </c>
    </row>
    <row r="100" spans="1:67" ht="15" x14ac:dyDescent="0.15">
      <c r="A100" s="17" t="s">
        <v>3046</v>
      </c>
      <c r="B100" s="17">
        <v>2</v>
      </c>
      <c r="C100" s="17" t="b">
        <f>IF(INDEX('Overview (RESPONSES REQUIRED)'!$D$67:$D$78, MATCH("n26", 'Overview (RESPONSES REQUIRED)'!$B$67:$B$78, 0)) = "Y", TRUE, FALSE)</f>
        <v>0</v>
      </c>
      <c r="D100" s="17" t="b">
        <f>IF(INDEX('Overview (RESPONSES REQUIRED)'!$D$67:$D$78, MATCH("n78", 'Overview (RESPONSES REQUIRED)'!$B$67:$B$78, 0)) = "Y", TRUE, FALSE)</f>
        <v>0</v>
      </c>
      <c r="E100" s="17" t="s">
        <v>6</v>
      </c>
      <c r="F100" s="17" t="s">
        <v>6</v>
      </c>
      <c r="G100" s="17">
        <v>4</v>
      </c>
      <c r="H100" s="17" t="s">
        <v>3032</v>
      </c>
      <c r="I100" s="17" t="str">
        <f>IF('SA-FR1'!N103="Y", "Y", IF('SA-FR1'!N103="N", "N", 0))</f>
        <v>N</v>
      </c>
      <c r="J100" s="17" t="str">
        <f>IFERROR(AND(OR(J1:K99,$BK100)=TRUE,IF(SEARCH(J$1,$A100)&gt;0,TRUE,FALSE)),"")</f>
        <v/>
      </c>
      <c r="K100" s="17" t="str">
        <f>IFERROR(AND(OR(K1:K99,$BK100)=TRUE,IF(SEARCH(K$1,$A100)&gt;0,TRUE,FALSE)),"")</f>
        <v/>
      </c>
      <c r="L100" s="17" t="str">
        <f>IFERROR(AND(OR(L1:O99,$BK100)=TRUE,IF(SEARCH(L$1,$A100)&gt;0,TRUE,FALSE)),"")</f>
        <v/>
      </c>
      <c r="M100" s="17" t="str">
        <f>IFERROR(AND(OR(M1:O99,$BK100)=TRUE,IF(SEARCH(M$1,$A100)&gt;0,TRUE,FALSE)),"")</f>
        <v/>
      </c>
      <c r="N100" s="17" t="str">
        <f>IFERROR(AND(OR(N1:O99,$BK100)=TRUE,IF(SEARCH(N$1,$A100)&gt;0,TRUE,FALSE)),"")</f>
        <v/>
      </c>
      <c r="O100" s="17" t="str">
        <f>IFERROR(AND(OR(O1:O99,$BK100)=TRUE,IF(SEARCH(O$1,$A100)&gt;0,TRUE,FALSE)),"")</f>
        <v/>
      </c>
      <c r="P100" s="17" t="str">
        <f>IFERROR(AND(OR(P1:P99,$BK100)=TRUE,IF(SEARCH(P$1,$A100)&gt;0,TRUE,FALSE)),"")</f>
        <v/>
      </c>
      <c r="Q100" s="17" t="str">
        <f>IFERROR(AND(OR(Q1:T99,$BK100)=TRUE,IF(SEARCH(Q$1,$A100)&gt;0,TRUE,FALSE)),"")</f>
        <v/>
      </c>
      <c r="R100" s="17" t="str">
        <f>IFERROR(AND(OR(R1:T99,$BK100)=TRUE,IF(SEARCH(R$1,$A100)&gt;0,TRUE,FALSE)),"")</f>
        <v/>
      </c>
      <c r="S100" s="17" t="str">
        <f>IFERROR(AND(OR(S1:T99,$BK100)=TRUE,IF(SEARCH(S$1,$A100)&gt;0,TRUE,FALSE)),"")</f>
        <v/>
      </c>
      <c r="T100" s="17" t="str">
        <f>IFERROR(AND(OR(T1:T99,$BK100)=TRUE,IF(SEARCH(T$1,$A100)&gt;0,TRUE,FALSE)),"")</f>
        <v/>
      </c>
      <c r="U100" s="17" t="str">
        <f>IFERROR(AND(OR(U1:V99,$BK100)=TRUE,IF(SEARCH(U$1,$A100)&gt;0,TRUE,FALSE)),"")</f>
        <v/>
      </c>
      <c r="V100" s="17" t="b">
        <f>IFERROR(AND(OR(V1:V99,$BK100)=TRUE,IF(SEARCH(V$1,$A100)&gt;0,TRUE,FALSE)),"")</f>
        <v>0</v>
      </c>
      <c r="W100" s="17" t="str">
        <f>IFERROR(AND(OR(W1:W99,$BK100)=TRUE,IF(SEARCH(W$1,$A100)&gt;0,TRUE,FALSE)),"")</f>
        <v/>
      </c>
      <c r="X100" s="17" t="str">
        <f>IFERROR(AND(OR(X1:AA99,$BK100)=TRUE,IF(SEARCH(X$1,$A100)&gt;0,TRUE,FALSE)),"")</f>
        <v/>
      </c>
      <c r="Y100" s="17" t="str">
        <f>IFERROR(AND(OR(Y1:AA99,$BK100)=TRUE,IF(SEARCH(Y$1,$A100)&gt;0,TRUE,FALSE)),"")</f>
        <v/>
      </c>
      <c r="Z100" s="17" t="b">
        <f>IFERROR(AND(OR(Z1:AA99,$BK100)=TRUE,IF(SEARCH(Z$1,$A100)&gt;0,TRUE,FALSE)),"")</f>
        <v>0</v>
      </c>
      <c r="AA100" s="17" t="str">
        <f>IFERROR(AND(OR(AA1:AA99,$BK100)=TRUE,IF(SEARCH(AA$1,$A100)&gt;0,TRUE,FALSE)),"")</f>
        <v/>
      </c>
      <c r="AB100" s="17">
        <f t="shared" si="15"/>
        <v>0</v>
      </c>
      <c r="AC100" s="17" t="str">
        <f>IFERROR(AND(OR(AC1:AE99,$BK100)=TRUE,IF(SEARCH(AC$1,$H100)&gt;0,TRUE,FALSE)),"")</f>
        <v/>
      </c>
      <c r="AD100" s="17" t="str">
        <f>IFERROR(AND(OR(AD1:AE99,$BK100)=TRUE,IF(SEARCH(AD$1,$H100)&gt;0,TRUE,FALSE)),"")</f>
        <v/>
      </c>
      <c r="AE100" s="17" t="str">
        <f>IFERROR(AND(OR(AE1:AE99,$BK100)=TRUE,IF(SEARCH(AE$1,$H100)&gt;0,TRUE,FALSE)),"")</f>
        <v/>
      </c>
      <c r="AF100" s="17" t="str">
        <f>IFERROR(AND(OR(AF1:AK99,$BK100)=TRUE,IF(SEARCH(AF$1,$H100)&gt;0,TRUE,FALSE)),"")</f>
        <v/>
      </c>
      <c r="AG100" s="17" t="str">
        <f>IFERROR(AND(OR(AG1:AK99,$BK100)=TRUE,IF(SEARCH(AG$1,$H100)&gt;0,TRUE,FALSE)),"")</f>
        <v/>
      </c>
      <c r="AH100" s="17" t="str">
        <f>IFERROR(AND(OR(AH1:AK99,$BK100)=TRUE,IF(SEARCH(AH$1,$H100)&gt;0,TRUE,FALSE)),"")</f>
        <v/>
      </c>
      <c r="AI100" s="17" t="str">
        <f>IFERROR(AND(OR(AI1:AK99,$BK100)=TRUE,IF(SEARCH(AI$1,$H100)&gt;0,TRUE,FALSE)),"")</f>
        <v/>
      </c>
      <c r="AJ100" s="17" t="str">
        <f>IFERROR(AND(OR(AJ1:AK99,$BK100)=TRUE,IF(SEARCH(AJ$1,$H100)&gt;0,TRUE,FALSE)),"")</f>
        <v/>
      </c>
      <c r="AK100" s="17" t="str">
        <f>IFERROR(AND(OR(AK1:AK99,$BK100)=TRUE,IF(SEARCH(AK$1,$H100)&gt;0,TRUE,FALSE)),"")</f>
        <v/>
      </c>
      <c r="AL100" s="17" t="str">
        <f>IFERROR(AND(OR(AL1:AM99,$BK100)=TRUE,IF(SEARCH(AL$1,$H100)&gt;0,TRUE,FALSE)),"")</f>
        <v/>
      </c>
      <c r="AM100" s="17" t="str">
        <f>IFERROR(AND(OR(AM1:AM99,$BK100)=TRUE,IF(SEARCH(AM$1,$H100)&gt;0,TRUE,FALSE)),"")</f>
        <v/>
      </c>
      <c r="AN100" s="17" t="str">
        <f>IFERROR(AND(OR(AN1:AS99,$BK100)=TRUE,IF(SEARCH(AN$1,$H100)&gt;0,TRUE,FALSE)),"")</f>
        <v/>
      </c>
      <c r="AO100" s="17" t="str">
        <f>IFERROR(AND(OR(AO1:AS99,$BK100)=TRUE,IF(SEARCH(AO$1,$H100)&gt;0,TRUE,FALSE)),"")</f>
        <v/>
      </c>
      <c r="AP100" s="17" t="str">
        <f>IFERROR(AND(OR(AP1:AS99,$BK100)=TRUE,IF(SEARCH(AP$1,$H100)&gt;0,TRUE,FALSE)),"")</f>
        <v/>
      </c>
      <c r="AQ100" s="17" t="str">
        <f>IFERROR(AND(OR(AQ1:AS99,$BK100)=TRUE,IF(SEARCH(AQ$1,$H100)&gt;0,TRUE,FALSE)),"")</f>
        <v/>
      </c>
      <c r="AR100" s="17" t="str">
        <f>IFERROR(AND(OR(AR1:AS99,$BK100)=TRUE,IF(SEARCH(AR$1,$H100)&gt;0,TRUE,FALSE)),"")</f>
        <v/>
      </c>
      <c r="AS100" s="17" t="str">
        <f>IFERROR(AND(OR(AS1:AS99,$BK100)=TRUE,IF(SEARCH(AS$1,$H100)&gt;0,TRUE,FALSE)),"")</f>
        <v/>
      </c>
      <c r="AT100" s="17" t="str">
        <f>IFERROR(AND(OR(AT1:AW99,$BK100)=TRUE,IF(SEARCH(AT$1,$H100)&gt;0,TRUE,FALSE)),"")</f>
        <v/>
      </c>
      <c r="AU100" s="17" t="str">
        <f>IFERROR(AND(OR(AU1:AW99,$BK100)=TRUE,IF(SEARCH(AU$1,$H100)&gt;0,TRUE,FALSE)),"")</f>
        <v/>
      </c>
      <c r="AV100" s="17" t="str">
        <f>IFERROR(AND(OR(AV1:AW99,$BK100)=TRUE,IF(SEARCH(AV$1,$H100)&gt;0,TRUE,FALSE)),"")</f>
        <v/>
      </c>
      <c r="AW100" s="17" t="str">
        <f>IFERROR(AND(OR(AW1:AW99,$BK100)=TRUE,IF(SEARCH(AW$1,$H100)&gt;0,TRUE,FALSE)),"")</f>
        <v/>
      </c>
      <c r="AX100" s="17" t="str">
        <f>IFERROR(AND(OR(AX1:AY99,$BK100)=TRUE,IF(SEARCH(AX$1,$H100)&gt;0,TRUE,FALSE)),"")</f>
        <v/>
      </c>
      <c r="AY100" s="17" t="str">
        <f>IFERROR(AND(OR(AY1:AY99,$BK100)=TRUE,IF(SEARCH(AY$1,$H100)&gt;0,TRUE,FALSE)),"")</f>
        <v/>
      </c>
      <c r="AZ100" s="17" t="str">
        <f>IFERROR(AND(OR(AZ1:BI99,$BK100)=TRUE,IF(SEARCH(AZ$1,$H100)&gt;0,TRUE,FALSE)),"")</f>
        <v/>
      </c>
      <c r="BA100" s="17" t="str">
        <f>IFERROR(AND(OR(BA1:BI99,$BK100)=TRUE,IF(SEARCH(BA$1,$H100)&gt;0,TRUE,FALSE)),"")</f>
        <v/>
      </c>
      <c r="BB100" s="17" t="str">
        <f>IFERROR(AND(OR(BB1:BI99,$BK100)=TRUE,IF(SEARCH(BB$1,$H100)&gt;0,TRUE,FALSE)),"")</f>
        <v/>
      </c>
      <c r="BC100" s="17" t="str">
        <f>IFERROR(AND(OR(BC1:BI99,$BK100)=TRUE,IF(SEARCH(BC$1,$H100)&gt;0,TRUE,FALSE)),"")</f>
        <v/>
      </c>
      <c r="BD100" s="17" t="str">
        <f>IFERROR(AND(OR(BD1:BI99,$BK100)=TRUE,IF(SEARCH(BD$1,$H100)&gt;0,TRUE,FALSE)),"")</f>
        <v/>
      </c>
      <c r="BE100" s="17" t="str">
        <f>IFERROR(AND(OR(BE1:BI99,$BK100)=TRUE,IF(SEARCH(BE$1,$H100)&gt;0,TRUE,FALSE)),"")</f>
        <v/>
      </c>
      <c r="BF100" s="17" t="str">
        <f>IFERROR(AND(OR(BF1:BI99,$BK100)=TRUE,IF(SEARCH(BF$1,$H100)&gt;0,TRUE,FALSE)),"")</f>
        <v/>
      </c>
      <c r="BG100" s="17" t="str">
        <f>IFERROR(AND(OR(BG1:BI99,$BK100)=TRUE,IF(SEARCH(BG$1,$H100)&gt;0,TRUE,FALSE)),"")</f>
        <v/>
      </c>
      <c r="BH100" s="17" t="str">
        <f>IFERROR(AND(OR(BH1:BI99,$BK100)=TRUE,IF(SEARCH(BH$1,$H100)&gt;0,TRUE,FALSE)),"")</f>
        <v/>
      </c>
      <c r="BI100" s="17" t="str">
        <f>IFERROR(AND(OR(BI1:BI99,$BK100)=TRUE,IF(SEARCH(BI$1,$H100)&gt;0,TRUE,FALSE)),"")</f>
        <v/>
      </c>
      <c r="BJ100" s="17" t="b">
        <f t="shared" si="16"/>
        <v>0</v>
      </c>
      <c r="BK100" s="17" t="b">
        <f t="shared" si="17"/>
        <v>0</v>
      </c>
      <c r="BL100" s="17" t="b">
        <f t="shared" si="18"/>
        <v>0</v>
      </c>
      <c r="BM100" s="17" t="b">
        <f>IF(G100&gt;'Overview (RESPONSES REQUIRED)'!$G$67,FALSE,TRUE)</f>
        <v>0</v>
      </c>
      <c r="BN100" s="17" t="b">
        <f t="shared" si="19"/>
        <v>0</v>
      </c>
      <c r="BO100" s="17" t="str">
        <f>IF(BO98="N", "N", IF(AND(BM100,BN100)=FALSE,"N",IF(BL100=TRUE,"Y",IF(I100=0,"E","N"))))</f>
        <v>N</v>
      </c>
    </row>
    <row r="101" spans="1:67" ht="15" x14ac:dyDescent="0.15">
      <c r="A101" s="17" t="s">
        <v>3047</v>
      </c>
      <c r="B101" s="17">
        <v>2</v>
      </c>
      <c r="C101" s="17" t="b">
        <f>IF(INDEX('Overview (RESPONSES REQUIRED)'!$D$67:$D$78, MATCH("n7", 'Overview (RESPONSES REQUIRED)'!$B$67:$B$78, 0)) = "Y", TRUE, FALSE)</f>
        <v>0</v>
      </c>
      <c r="D101" s="17" t="b">
        <f>IF(INDEX('Overview (RESPONSES REQUIRED)'!$D$67:$D$78, MATCH("n78", 'Overview (RESPONSES REQUIRED)'!$B$67:$B$78, 0)) = "Y", TRUE, FALSE)</f>
        <v>0</v>
      </c>
      <c r="E101" s="17" t="s">
        <v>6</v>
      </c>
      <c r="F101" s="17" t="s">
        <v>6</v>
      </c>
      <c r="G101" s="17">
        <v>4</v>
      </c>
      <c r="H101" s="17" t="s">
        <v>3015</v>
      </c>
      <c r="I101" s="17" t="str">
        <f>IF('SA-FR1'!N104="Y", "Y", IF('SA-FR1'!N104="N", "N", 0))</f>
        <v>N</v>
      </c>
      <c r="J101" s="17" t="str">
        <f>IFERROR(AND(OR(J1:K100,$BK101)=TRUE,IF(SEARCH(J$1,$A101)&gt;0,TRUE,FALSE)),"")</f>
        <v/>
      </c>
      <c r="K101" s="17" t="str">
        <f>IFERROR(AND(OR(K1:K100,$BK101)=TRUE,IF(SEARCH(K$1,$A101)&gt;0,TRUE,FALSE)),"")</f>
        <v/>
      </c>
      <c r="L101" s="17" t="str">
        <f>IFERROR(AND(OR(L1:O100,$BK101)=TRUE,IF(SEARCH(L$1,$A101)&gt;0,TRUE,FALSE)),"")</f>
        <v/>
      </c>
      <c r="M101" s="17" t="str">
        <f>IFERROR(AND(OR(M1:O100,$BK101)=TRUE,IF(SEARCH(M$1,$A101)&gt;0,TRUE,FALSE)),"")</f>
        <v/>
      </c>
      <c r="N101" s="17" t="str">
        <f>IFERROR(AND(OR(N1:O100,$BK101)=TRUE,IF(SEARCH(N$1,$A101)&gt;0,TRUE,FALSE)),"")</f>
        <v/>
      </c>
      <c r="O101" s="17" t="str">
        <f>IFERROR(AND(OR(O1:O100,$BK101)=TRUE,IF(SEARCH(O$1,$A101)&gt;0,TRUE,FALSE)),"")</f>
        <v/>
      </c>
      <c r="P101" s="17" t="str">
        <f>IFERROR(AND(OR(P1:P100,$BK101)=TRUE,IF(SEARCH(P$1,$A101)&gt;0,TRUE,FALSE)),"")</f>
        <v/>
      </c>
      <c r="Q101" s="17" t="str">
        <f>IFERROR(AND(OR(Q1:T100,$BK101)=TRUE,IF(SEARCH(Q$1,$A101)&gt;0,TRUE,FALSE)),"")</f>
        <v/>
      </c>
      <c r="R101" s="17" t="str">
        <f>IFERROR(AND(OR(R1:T100,$BK101)=TRUE,IF(SEARCH(R$1,$A101)&gt;0,TRUE,FALSE)),"")</f>
        <v/>
      </c>
      <c r="S101" s="17" t="b">
        <f>IFERROR(AND(OR(S1:T100,$BK101)=TRUE,IF(SEARCH(S$1,$A101)&gt;0,TRUE,FALSE)),"")</f>
        <v>0</v>
      </c>
      <c r="T101" s="17" t="str">
        <f>IFERROR(AND(OR(T1:T100,$BK101)=TRUE,IF(SEARCH(T$1,$A101)&gt;0,TRUE,FALSE)),"")</f>
        <v/>
      </c>
      <c r="U101" s="17" t="str">
        <f>IFERROR(AND(OR(U1:V100,$BK101)=TRUE,IF(SEARCH(U$1,$A101)&gt;0,TRUE,FALSE)),"")</f>
        <v/>
      </c>
      <c r="V101" s="17" t="str">
        <f>IFERROR(AND(OR(V1:V100,$BK101)=TRUE,IF(SEARCH(V$1,$A101)&gt;0,TRUE,FALSE)),"")</f>
        <v/>
      </c>
      <c r="W101" s="17" t="str">
        <f>IFERROR(AND(OR(W1:W100,$BK101)=TRUE,IF(SEARCH(W$1,$A101)&gt;0,TRUE,FALSE)),"")</f>
        <v/>
      </c>
      <c r="X101" s="17" t="str">
        <f>IFERROR(AND(OR(X1:AA100,$BK101)=TRUE,IF(SEARCH(X$1,$A101)&gt;0,TRUE,FALSE)),"")</f>
        <v/>
      </c>
      <c r="Y101" s="17" t="str">
        <f>IFERROR(AND(OR(Y1:AA100,$BK101)=TRUE,IF(SEARCH(Y$1,$A101)&gt;0,TRUE,FALSE)),"")</f>
        <v/>
      </c>
      <c r="Z101" s="17" t="b">
        <f>IFERROR(AND(OR(Z1:AA100,$BK101)=TRUE,IF(SEARCH(Z$1,$A101)&gt;0,TRUE,FALSE)),"")</f>
        <v>0</v>
      </c>
      <c r="AA101" s="17" t="str">
        <f>IFERROR(AND(OR(AA1:AA100,$BK101)=TRUE,IF(SEARCH(AA$1,$A101)&gt;0,TRUE,FALSE)),"")</f>
        <v/>
      </c>
      <c r="AB101" s="17">
        <f t="shared" si="15"/>
        <v>0</v>
      </c>
      <c r="AC101" s="17" t="str">
        <f>IFERROR(AND(OR(AC1:AE100,$BK101)=TRUE,IF(SEARCH(AC$1,$H101)&gt;0,TRUE,FALSE)),"")</f>
        <v/>
      </c>
      <c r="AD101" s="17" t="str">
        <f>IFERROR(AND(OR(AD1:AE100,$BK101)=TRUE,IF(SEARCH(AD$1,$H101)&gt;0,TRUE,FALSE)),"")</f>
        <v/>
      </c>
      <c r="AE101" s="17" t="str">
        <f>IFERROR(AND(OR(AE1:AE100,$BK101)=TRUE,IF(SEARCH(AE$1,$H101)&gt;0,TRUE,FALSE)),"")</f>
        <v/>
      </c>
      <c r="AF101" s="17" t="str">
        <f>IFERROR(AND(OR(AF1:AK100,$BK101)=TRUE,IF(SEARCH(AF$1,$H101)&gt;0,TRUE,FALSE)),"")</f>
        <v/>
      </c>
      <c r="AG101" s="17" t="str">
        <f>IFERROR(AND(OR(AG1:AK100,$BK101)=TRUE,IF(SEARCH(AG$1,$H101)&gt;0,TRUE,FALSE)),"")</f>
        <v/>
      </c>
      <c r="AH101" s="17" t="str">
        <f>IFERROR(AND(OR(AH1:AK100,$BK101)=TRUE,IF(SEARCH(AH$1,$H101)&gt;0,TRUE,FALSE)),"")</f>
        <v/>
      </c>
      <c r="AI101" s="17" t="str">
        <f>IFERROR(AND(OR(AI1:AK100,$BK101)=TRUE,IF(SEARCH(AI$1,$H101)&gt;0,TRUE,FALSE)),"")</f>
        <v/>
      </c>
      <c r="AJ101" s="17" t="str">
        <f>IFERROR(AND(OR(AJ1:AK100,$BK101)=TRUE,IF(SEARCH(AJ$1,$H101)&gt;0,TRUE,FALSE)),"")</f>
        <v/>
      </c>
      <c r="AK101" s="17" t="str">
        <f>IFERROR(AND(OR(AK1:AK100,$BK101)=TRUE,IF(SEARCH(AK$1,$H101)&gt;0,TRUE,FALSE)),"")</f>
        <v/>
      </c>
      <c r="AL101" s="17" t="str">
        <f>IFERROR(AND(OR(AL1:AM100,$BK101)=TRUE,IF(SEARCH(AL$1,$H101)&gt;0,TRUE,FALSE)),"")</f>
        <v/>
      </c>
      <c r="AM101" s="17" t="str">
        <f>IFERROR(AND(OR(AM1:AM100,$BK101)=TRUE,IF(SEARCH(AM$1,$H101)&gt;0,TRUE,FALSE)),"")</f>
        <v/>
      </c>
      <c r="AN101" s="17" t="str">
        <f>IFERROR(AND(OR(AN1:AS100,$BK101)=TRUE,IF(SEARCH(AN$1,$H101)&gt;0,TRUE,FALSE)),"")</f>
        <v/>
      </c>
      <c r="AO101" s="17" t="str">
        <f>IFERROR(AND(OR(AO1:AS100,$BK101)=TRUE,IF(SEARCH(AO$1,$H101)&gt;0,TRUE,FALSE)),"")</f>
        <v/>
      </c>
      <c r="AP101" s="17" t="str">
        <f>IFERROR(AND(OR(AP1:AS100,$BK101)=TRUE,IF(SEARCH(AP$1,$H101)&gt;0,TRUE,FALSE)),"")</f>
        <v/>
      </c>
      <c r="AQ101" s="17" t="str">
        <f>IFERROR(AND(OR(AQ1:AS100,$BK101)=TRUE,IF(SEARCH(AQ$1,$H101)&gt;0,TRUE,FALSE)),"")</f>
        <v/>
      </c>
      <c r="AR101" s="17" t="str">
        <f>IFERROR(AND(OR(AR1:AS100,$BK101)=TRUE,IF(SEARCH(AR$1,$H101)&gt;0,TRUE,FALSE)),"")</f>
        <v/>
      </c>
      <c r="AS101" s="17" t="str">
        <f>IFERROR(AND(OR(AS1:AS100,$BK101)=TRUE,IF(SEARCH(AS$1,$H101)&gt;0,TRUE,FALSE)),"")</f>
        <v/>
      </c>
      <c r="AT101" s="17" t="str">
        <f>IFERROR(AND(OR(AT1:AW100,$BK101)=TRUE,IF(SEARCH(AT$1,$H101)&gt;0,TRUE,FALSE)),"")</f>
        <v/>
      </c>
      <c r="AU101" s="17" t="str">
        <f>IFERROR(AND(OR(AU1:AW100,$BK101)=TRUE,IF(SEARCH(AU$1,$H101)&gt;0,TRUE,FALSE)),"")</f>
        <v/>
      </c>
      <c r="AV101" s="17" t="str">
        <f>IFERROR(AND(OR(AV1:AW100,$BK101)=TRUE,IF(SEARCH(AV$1,$H101)&gt;0,TRUE,FALSE)),"")</f>
        <v/>
      </c>
      <c r="AW101" s="17" t="str">
        <f>IFERROR(AND(OR(AW1:AW100,$BK101)=TRUE,IF(SEARCH(AW$1,$H101)&gt;0,TRUE,FALSE)),"")</f>
        <v/>
      </c>
      <c r="AX101" s="17" t="str">
        <f>IFERROR(AND(OR(AX1:AY100,$BK101)=TRUE,IF(SEARCH(AX$1,$H101)&gt;0,TRUE,FALSE)),"")</f>
        <v/>
      </c>
      <c r="AY101" s="17" t="str">
        <f>IFERROR(AND(OR(AY1:AY100,$BK101)=TRUE,IF(SEARCH(AY$1,$H101)&gt;0,TRUE,FALSE)),"")</f>
        <v/>
      </c>
      <c r="AZ101" s="17" t="str">
        <f>IFERROR(AND(OR(AZ1:BI100,$BK101)=TRUE,IF(SEARCH(AZ$1,$H101)&gt;0,TRUE,FALSE)),"")</f>
        <v/>
      </c>
      <c r="BA101" s="17" t="str">
        <f>IFERROR(AND(OR(BA1:BI100,$BK101)=TRUE,IF(SEARCH(BA$1,$H101)&gt;0,TRUE,FALSE)),"")</f>
        <v/>
      </c>
      <c r="BB101" s="17" t="str">
        <f>IFERROR(AND(OR(BB1:BI100,$BK101)=TRUE,IF(SEARCH(BB$1,$H101)&gt;0,TRUE,FALSE)),"")</f>
        <v/>
      </c>
      <c r="BC101" s="17" t="str">
        <f>IFERROR(AND(OR(BC1:BI100,$BK101)=TRUE,IF(SEARCH(BC$1,$H101)&gt;0,TRUE,FALSE)),"")</f>
        <v/>
      </c>
      <c r="BD101" s="17" t="str">
        <f>IFERROR(AND(OR(BD1:BI100,$BK101)=TRUE,IF(SEARCH(BD$1,$H101)&gt;0,TRUE,FALSE)),"")</f>
        <v/>
      </c>
      <c r="BE101" s="17" t="str">
        <f>IFERROR(AND(OR(BE1:BI100,$BK101)=TRUE,IF(SEARCH(BE$1,$H101)&gt;0,TRUE,FALSE)),"")</f>
        <v/>
      </c>
      <c r="BF101" s="17" t="str">
        <f>IFERROR(AND(OR(BF1:BI100,$BK101)=TRUE,IF(SEARCH(BF$1,$H101)&gt;0,TRUE,FALSE)),"")</f>
        <v/>
      </c>
      <c r="BG101" s="17" t="str">
        <f>IFERROR(AND(OR(BG1:BI100,$BK101)=TRUE,IF(SEARCH(BG$1,$H101)&gt;0,TRUE,FALSE)),"")</f>
        <v/>
      </c>
      <c r="BH101" s="17" t="str">
        <f>IFERROR(AND(OR(BH1:BI100,$BK101)=TRUE,IF(SEARCH(BH$1,$H101)&gt;0,TRUE,FALSE)),"")</f>
        <v/>
      </c>
      <c r="BI101" s="17" t="str">
        <f>IFERROR(AND(OR(BI1:BI100,$BK101)=TRUE,IF(SEARCH(BI$1,$H101)&gt;0,TRUE,FALSE)),"")</f>
        <v/>
      </c>
      <c r="BJ101" s="17" t="b">
        <f t="shared" si="16"/>
        <v>0</v>
      </c>
      <c r="BK101" s="17" t="b">
        <f t="shared" si="17"/>
        <v>0</v>
      </c>
      <c r="BL101" s="17" t="b">
        <f t="shared" si="18"/>
        <v>0</v>
      </c>
      <c r="BM101" s="17" t="b">
        <f>IF(G101&gt;'Overview (RESPONSES REQUIRED)'!$G$67,FALSE,TRUE)</f>
        <v>0</v>
      </c>
      <c r="BN101" s="17" t="b">
        <f t="shared" si="19"/>
        <v>0</v>
      </c>
      <c r="BO101" s="17" t="str">
        <f>IF(AND(BM101,BN101)=FALSE,"N",IF(BL101=TRUE,"Y",IF(I101=0,"E","N")))</f>
        <v>N</v>
      </c>
    </row>
    <row r="102" spans="1:67" ht="15" x14ac:dyDescent="0.15">
      <c r="A102" s="17" t="s">
        <v>3047</v>
      </c>
      <c r="B102" s="17">
        <v>2</v>
      </c>
      <c r="C102" s="17" t="b">
        <f>IF(INDEX('Overview (RESPONSES REQUIRED)'!$D$67:$D$78, MATCH("n7", 'Overview (RESPONSES REQUIRED)'!$B$67:$B$78, 0)) = "Y", TRUE, FALSE)</f>
        <v>0</v>
      </c>
      <c r="D102" s="17" t="b">
        <f>IF(INDEX('Overview (RESPONSES REQUIRED)'!$D$67:$D$78, MATCH("n78", 'Overview (RESPONSES REQUIRED)'!$B$67:$B$78, 0)) = "Y", TRUE, FALSE)</f>
        <v>0</v>
      </c>
      <c r="E102" s="17" t="s">
        <v>6</v>
      </c>
      <c r="F102" s="17" t="s">
        <v>6</v>
      </c>
      <c r="G102" s="17">
        <v>4</v>
      </c>
      <c r="H102" s="17" t="s">
        <v>3016</v>
      </c>
      <c r="I102" s="17" t="str">
        <f>IF('SA-FR1'!N105="Y", "Y", IF('SA-FR1'!N105="N", "N", 0))</f>
        <v>N</v>
      </c>
      <c r="J102" s="17" t="str">
        <f>IFERROR(AND(OR(J1:K101,$BK102)=TRUE,IF(SEARCH(J$1,$A102)&gt;0,TRUE,FALSE)),"")</f>
        <v/>
      </c>
      <c r="K102" s="17" t="str">
        <f>IFERROR(AND(OR(K1:K101,$BK102)=TRUE,IF(SEARCH(K$1,$A102)&gt;0,TRUE,FALSE)),"")</f>
        <v/>
      </c>
      <c r="L102" s="17" t="str">
        <f>IFERROR(AND(OR(L1:O101,$BK102)=TRUE,IF(SEARCH(L$1,$A102)&gt;0,TRUE,FALSE)),"")</f>
        <v/>
      </c>
      <c r="M102" s="17" t="str">
        <f>IFERROR(AND(OR(M1:O101,$BK102)=TRUE,IF(SEARCH(M$1,$A102)&gt;0,TRUE,FALSE)),"")</f>
        <v/>
      </c>
      <c r="N102" s="17" t="str">
        <f>IFERROR(AND(OR(N1:O101,$BK102)=TRUE,IF(SEARCH(N$1,$A102)&gt;0,TRUE,FALSE)),"")</f>
        <v/>
      </c>
      <c r="O102" s="17" t="str">
        <f>IFERROR(AND(OR(O1:O101,$BK102)=TRUE,IF(SEARCH(O$1,$A102)&gt;0,TRUE,FALSE)),"")</f>
        <v/>
      </c>
      <c r="P102" s="17" t="str">
        <f>IFERROR(AND(OR(P1:P101,$BK102)=TRUE,IF(SEARCH(P$1,$A102)&gt;0,TRUE,FALSE)),"")</f>
        <v/>
      </c>
      <c r="Q102" s="17" t="str">
        <f>IFERROR(AND(OR(Q1:T101,$BK102)=TRUE,IF(SEARCH(Q$1,$A102)&gt;0,TRUE,FALSE)),"")</f>
        <v/>
      </c>
      <c r="R102" s="17" t="str">
        <f>IFERROR(AND(OR(R1:T101,$BK102)=TRUE,IF(SEARCH(R$1,$A102)&gt;0,TRUE,FALSE)),"")</f>
        <v/>
      </c>
      <c r="S102" s="17" t="b">
        <f>IFERROR(AND(OR(S1:T101,$BK102)=TRUE,IF(SEARCH(S$1,$A102)&gt;0,TRUE,FALSE)),"")</f>
        <v>0</v>
      </c>
      <c r="T102" s="17" t="str">
        <f>IFERROR(AND(OR(T1:T101,$BK102)=TRUE,IF(SEARCH(T$1,$A102)&gt;0,TRUE,FALSE)),"")</f>
        <v/>
      </c>
      <c r="U102" s="17" t="str">
        <f>IFERROR(AND(OR(U1:V101,$BK102)=TRUE,IF(SEARCH(U$1,$A102)&gt;0,TRUE,FALSE)),"")</f>
        <v/>
      </c>
      <c r="V102" s="17" t="str">
        <f>IFERROR(AND(OR(V1:V101,$BK102)=TRUE,IF(SEARCH(V$1,$A102)&gt;0,TRUE,FALSE)),"")</f>
        <v/>
      </c>
      <c r="W102" s="17" t="str">
        <f>IFERROR(AND(OR(W1:W101,$BK102)=TRUE,IF(SEARCH(W$1,$A102)&gt;0,TRUE,FALSE)),"")</f>
        <v/>
      </c>
      <c r="X102" s="17" t="str">
        <f>IFERROR(AND(OR(X1:AA101,$BK102)=TRUE,IF(SEARCH(X$1,$A102)&gt;0,TRUE,FALSE)),"")</f>
        <v/>
      </c>
      <c r="Y102" s="17" t="str">
        <f>IFERROR(AND(OR(Y1:AA101,$BK102)=TRUE,IF(SEARCH(Y$1,$A102)&gt;0,TRUE,FALSE)),"")</f>
        <v/>
      </c>
      <c r="Z102" s="17" t="b">
        <f>IFERROR(AND(OR(Z1:AA101,$BK102)=TRUE,IF(SEARCH(Z$1,$A102)&gt;0,TRUE,FALSE)),"")</f>
        <v>0</v>
      </c>
      <c r="AA102" s="17" t="str">
        <f>IFERROR(AND(OR(AA1:AA101,$BK102)=TRUE,IF(SEARCH(AA$1,$A102)&gt;0,TRUE,FALSE)),"")</f>
        <v/>
      </c>
      <c r="AB102" s="17">
        <f t="shared" si="15"/>
        <v>0</v>
      </c>
      <c r="AC102" s="17" t="str">
        <f>IFERROR(AND(OR(AC1:AE101,$BK102)=TRUE,IF(SEARCH(AC$1,$H102)&gt;0,TRUE,FALSE)),"")</f>
        <v/>
      </c>
      <c r="AD102" s="17" t="str">
        <f>IFERROR(AND(OR(AD1:AE101,$BK102)=TRUE,IF(SEARCH(AD$1,$H102)&gt;0,TRUE,FALSE)),"")</f>
        <v/>
      </c>
      <c r="AE102" s="17" t="str">
        <f>IFERROR(AND(OR(AE1:AE101,$BK102)=TRUE,IF(SEARCH(AE$1,$H102)&gt;0,TRUE,FALSE)),"")</f>
        <v/>
      </c>
      <c r="AF102" s="17" t="str">
        <f>IFERROR(AND(OR(AF1:AK101,$BK102)=TRUE,IF(SEARCH(AF$1,$H102)&gt;0,TRUE,FALSE)),"")</f>
        <v/>
      </c>
      <c r="AG102" s="17" t="str">
        <f>IFERROR(AND(OR(AG1:AK101,$BK102)=TRUE,IF(SEARCH(AG$1,$H102)&gt;0,TRUE,FALSE)),"")</f>
        <v/>
      </c>
      <c r="AH102" s="17" t="str">
        <f>IFERROR(AND(OR(AH1:AK101,$BK102)=TRUE,IF(SEARCH(AH$1,$H102)&gt;0,TRUE,FALSE)),"")</f>
        <v/>
      </c>
      <c r="AI102" s="17" t="str">
        <f>IFERROR(AND(OR(AI1:AK101,$BK102)=TRUE,IF(SEARCH(AI$1,$H102)&gt;0,TRUE,FALSE)),"")</f>
        <v/>
      </c>
      <c r="AJ102" s="17" t="str">
        <f>IFERROR(AND(OR(AJ1:AK101,$BK102)=TRUE,IF(SEARCH(AJ$1,$H102)&gt;0,TRUE,FALSE)),"")</f>
        <v/>
      </c>
      <c r="AK102" s="17" t="str">
        <f>IFERROR(AND(OR(AK1:AK101,$BK102)=TRUE,IF(SEARCH(AK$1,$H102)&gt;0,TRUE,FALSE)),"")</f>
        <v/>
      </c>
      <c r="AL102" s="17" t="str">
        <f>IFERROR(AND(OR(AL1:AM101,$BK102)=TRUE,IF(SEARCH(AL$1,$H102)&gt;0,TRUE,FALSE)),"")</f>
        <v/>
      </c>
      <c r="AM102" s="17" t="str">
        <f>IFERROR(AND(OR(AM1:AM101,$BK102)=TRUE,IF(SEARCH(AM$1,$H102)&gt;0,TRUE,FALSE)),"")</f>
        <v/>
      </c>
      <c r="AN102" s="17" t="str">
        <f>IFERROR(AND(OR(AN1:AS101,$BK102)=TRUE,IF(SEARCH(AN$1,$H102)&gt;0,TRUE,FALSE)),"")</f>
        <v/>
      </c>
      <c r="AO102" s="17" t="str">
        <f>IFERROR(AND(OR(AO1:AS101,$BK102)=TRUE,IF(SEARCH(AO$1,$H102)&gt;0,TRUE,FALSE)),"")</f>
        <v/>
      </c>
      <c r="AP102" s="17" t="str">
        <f>IFERROR(AND(OR(AP1:AS101,$BK102)=TRUE,IF(SEARCH(AP$1,$H102)&gt;0,TRUE,FALSE)),"")</f>
        <v/>
      </c>
      <c r="AQ102" s="17" t="str">
        <f>IFERROR(AND(OR(AQ1:AS101,$BK102)=TRUE,IF(SEARCH(AQ$1,$H102)&gt;0,TRUE,FALSE)),"")</f>
        <v/>
      </c>
      <c r="AR102" s="17" t="str">
        <f>IFERROR(AND(OR(AR1:AS101,$BK102)=TRUE,IF(SEARCH(AR$1,$H102)&gt;0,TRUE,FALSE)),"")</f>
        <v/>
      </c>
      <c r="AS102" s="17" t="str">
        <f>IFERROR(AND(OR(AS1:AS101,$BK102)=TRUE,IF(SEARCH(AS$1,$H102)&gt;0,TRUE,FALSE)),"")</f>
        <v/>
      </c>
      <c r="AT102" s="17" t="str">
        <f>IFERROR(AND(OR(AT1:AW101,$BK102)=TRUE,IF(SEARCH(AT$1,$H102)&gt;0,TRUE,FALSE)),"")</f>
        <v/>
      </c>
      <c r="AU102" s="17" t="str">
        <f>IFERROR(AND(OR(AU1:AW101,$BK102)=TRUE,IF(SEARCH(AU$1,$H102)&gt;0,TRUE,FALSE)),"")</f>
        <v/>
      </c>
      <c r="AV102" s="17" t="str">
        <f>IFERROR(AND(OR(AV1:AW101,$BK102)=TRUE,IF(SEARCH(AV$1,$H102)&gt;0,TRUE,FALSE)),"")</f>
        <v/>
      </c>
      <c r="AW102" s="17" t="str">
        <f>IFERROR(AND(OR(AW1:AW101,$BK102)=TRUE,IF(SEARCH(AW$1,$H102)&gt;0,TRUE,FALSE)),"")</f>
        <v/>
      </c>
      <c r="AX102" s="17" t="str">
        <f>IFERROR(AND(OR(AX1:AY101,$BK102)=TRUE,IF(SEARCH(AX$1,$H102)&gt;0,TRUE,FALSE)),"")</f>
        <v/>
      </c>
      <c r="AY102" s="17" t="str">
        <f>IFERROR(AND(OR(AY1:AY101,$BK102)=TRUE,IF(SEARCH(AY$1,$H102)&gt;0,TRUE,FALSE)),"")</f>
        <v/>
      </c>
      <c r="AZ102" s="17" t="str">
        <f>IFERROR(AND(OR(AZ1:BI101,$BK102)=TRUE,IF(SEARCH(AZ$1,$H102)&gt;0,TRUE,FALSE)),"")</f>
        <v/>
      </c>
      <c r="BA102" s="17" t="str">
        <f>IFERROR(AND(OR(BA1:BI101,$BK102)=TRUE,IF(SEARCH(BA$1,$H102)&gt;0,TRUE,FALSE)),"")</f>
        <v/>
      </c>
      <c r="BB102" s="17" t="str">
        <f>IFERROR(AND(OR(BB1:BI101,$BK102)=TRUE,IF(SEARCH(BB$1,$H102)&gt;0,TRUE,FALSE)),"")</f>
        <v/>
      </c>
      <c r="BC102" s="17" t="str">
        <f>IFERROR(AND(OR(BC1:BI101,$BK102)=TRUE,IF(SEARCH(BC$1,$H102)&gt;0,TRUE,FALSE)),"")</f>
        <v/>
      </c>
      <c r="BD102" s="17" t="str">
        <f>IFERROR(AND(OR(BD1:BI101,$BK102)=TRUE,IF(SEARCH(BD$1,$H102)&gt;0,TRUE,FALSE)),"")</f>
        <v/>
      </c>
      <c r="BE102" s="17" t="str">
        <f>IFERROR(AND(OR(BE1:BI101,$BK102)=TRUE,IF(SEARCH(BE$1,$H102)&gt;0,TRUE,FALSE)),"")</f>
        <v/>
      </c>
      <c r="BF102" s="17" t="str">
        <f>IFERROR(AND(OR(BF1:BI101,$BK102)=TRUE,IF(SEARCH(BF$1,$H102)&gt;0,TRUE,FALSE)),"")</f>
        <v/>
      </c>
      <c r="BG102" s="17" t="str">
        <f>IFERROR(AND(OR(BG1:BI101,$BK102)=TRUE,IF(SEARCH(BG$1,$H102)&gt;0,TRUE,FALSE)),"")</f>
        <v/>
      </c>
      <c r="BH102" s="17" t="str">
        <f>IFERROR(AND(OR(BH1:BI101,$BK102)=TRUE,IF(SEARCH(BH$1,$H102)&gt;0,TRUE,FALSE)),"")</f>
        <v/>
      </c>
      <c r="BI102" s="17" t="str">
        <f>IFERROR(AND(OR(BI1:BI101,$BK102)=TRUE,IF(SEARCH(BI$1,$H102)&gt;0,TRUE,FALSE)),"")</f>
        <v/>
      </c>
      <c r="BJ102" s="17" t="b">
        <f t="shared" si="16"/>
        <v>0</v>
      </c>
      <c r="BK102" s="17" t="b">
        <f t="shared" si="17"/>
        <v>0</v>
      </c>
      <c r="BL102" s="17" t="b">
        <f t="shared" si="18"/>
        <v>0</v>
      </c>
      <c r="BM102" s="17" t="b">
        <f>IF(G102&gt;'Overview (RESPONSES REQUIRED)'!$G$67,FALSE,TRUE)</f>
        <v>0</v>
      </c>
      <c r="BN102" s="17" t="b">
        <f t="shared" si="19"/>
        <v>0</v>
      </c>
      <c r="BO102" s="17" t="str">
        <f>IF(BO101="N", "N", IF(AND(BM102,BN102)=FALSE,"N",IF(BL102=TRUE,"Y",IF(I102=0,"E","N"))))</f>
        <v>N</v>
      </c>
    </row>
    <row r="103" spans="1:67" ht="15" x14ac:dyDescent="0.15">
      <c r="A103" s="17" t="s">
        <v>3047</v>
      </c>
      <c r="B103" s="17">
        <v>2</v>
      </c>
      <c r="C103" s="17" t="b">
        <f>IF(INDEX('Overview (RESPONSES REQUIRED)'!$D$67:$D$78, MATCH("n7", 'Overview (RESPONSES REQUIRED)'!$B$67:$B$78, 0)) = "Y", TRUE, FALSE)</f>
        <v>0</v>
      </c>
      <c r="D103" s="17" t="b">
        <f>IF(INDEX('Overview (RESPONSES REQUIRED)'!$D$67:$D$78, MATCH("n78", 'Overview (RESPONSES REQUIRED)'!$B$67:$B$78, 0)) = "Y", TRUE, FALSE)</f>
        <v>0</v>
      </c>
      <c r="E103" s="17" t="s">
        <v>6</v>
      </c>
      <c r="F103" s="17" t="s">
        <v>6</v>
      </c>
      <c r="G103" s="17">
        <v>4</v>
      </c>
      <c r="H103" s="17" t="s">
        <v>3017</v>
      </c>
      <c r="I103" s="17" t="str">
        <f>IF('SA-FR1'!N106="Y", "Y", IF('SA-FR1'!N106="N", "N", 0))</f>
        <v>N</v>
      </c>
      <c r="J103" s="17" t="str">
        <f>IFERROR(AND(OR(J1:K102,$BK103)=TRUE,IF(SEARCH(J$1,$A103)&gt;0,TRUE,FALSE)),"")</f>
        <v/>
      </c>
      <c r="K103" s="17" t="str">
        <f>IFERROR(AND(OR(K1:K102,$BK103)=TRUE,IF(SEARCH(K$1,$A103)&gt;0,TRUE,FALSE)),"")</f>
        <v/>
      </c>
      <c r="L103" s="17" t="str">
        <f>IFERROR(AND(OR(L1:O102,$BK103)=TRUE,IF(SEARCH(L$1,$A103)&gt;0,TRUE,FALSE)),"")</f>
        <v/>
      </c>
      <c r="M103" s="17" t="str">
        <f>IFERROR(AND(OR(M1:O102,$BK103)=TRUE,IF(SEARCH(M$1,$A103)&gt;0,TRUE,FALSE)),"")</f>
        <v/>
      </c>
      <c r="N103" s="17" t="str">
        <f>IFERROR(AND(OR(N1:O102,$BK103)=TRUE,IF(SEARCH(N$1,$A103)&gt;0,TRUE,FALSE)),"")</f>
        <v/>
      </c>
      <c r="O103" s="17" t="str">
        <f>IFERROR(AND(OR(O1:O102,$BK103)=TRUE,IF(SEARCH(O$1,$A103)&gt;0,TRUE,FALSE)),"")</f>
        <v/>
      </c>
      <c r="P103" s="17" t="str">
        <f>IFERROR(AND(OR(P1:P102,$BK103)=TRUE,IF(SEARCH(P$1,$A103)&gt;0,TRUE,FALSE)),"")</f>
        <v/>
      </c>
      <c r="Q103" s="17" t="str">
        <f>IFERROR(AND(OR(Q1:T102,$BK103)=TRUE,IF(SEARCH(Q$1,$A103)&gt;0,TRUE,FALSE)),"")</f>
        <v/>
      </c>
      <c r="R103" s="17" t="str">
        <f>IFERROR(AND(OR(R1:T102,$BK103)=TRUE,IF(SEARCH(R$1,$A103)&gt;0,TRUE,FALSE)),"")</f>
        <v/>
      </c>
      <c r="S103" s="17" t="b">
        <f>IFERROR(AND(OR(S1:T102,$BK103)=TRUE,IF(SEARCH(S$1,$A103)&gt;0,TRUE,FALSE)),"")</f>
        <v>0</v>
      </c>
      <c r="T103" s="17" t="str">
        <f>IFERROR(AND(OR(T1:T102,$BK103)=TRUE,IF(SEARCH(T$1,$A103)&gt;0,TRUE,FALSE)),"")</f>
        <v/>
      </c>
      <c r="U103" s="17" t="str">
        <f>IFERROR(AND(OR(U1:V102,$BK103)=TRUE,IF(SEARCH(U$1,$A103)&gt;0,TRUE,FALSE)),"")</f>
        <v/>
      </c>
      <c r="V103" s="17" t="str">
        <f>IFERROR(AND(OR(V1:V102,$BK103)=TRUE,IF(SEARCH(V$1,$A103)&gt;0,TRUE,FALSE)),"")</f>
        <v/>
      </c>
      <c r="W103" s="17" t="str">
        <f>IFERROR(AND(OR(W1:W102,$BK103)=TRUE,IF(SEARCH(W$1,$A103)&gt;0,TRUE,FALSE)),"")</f>
        <v/>
      </c>
      <c r="X103" s="17" t="str">
        <f>IFERROR(AND(OR(X1:AA102,$BK103)=TRUE,IF(SEARCH(X$1,$A103)&gt;0,TRUE,FALSE)),"")</f>
        <v/>
      </c>
      <c r="Y103" s="17" t="str">
        <f>IFERROR(AND(OR(Y1:AA102,$BK103)=TRUE,IF(SEARCH(Y$1,$A103)&gt;0,TRUE,FALSE)),"")</f>
        <v/>
      </c>
      <c r="Z103" s="17" t="b">
        <f>IFERROR(AND(OR(Z1:AA102,$BK103)=TRUE,IF(SEARCH(Z$1,$A103)&gt;0,TRUE,FALSE)),"")</f>
        <v>0</v>
      </c>
      <c r="AA103" s="17" t="str">
        <f>IFERROR(AND(OR(AA1:AA102,$BK103)=TRUE,IF(SEARCH(AA$1,$A103)&gt;0,TRUE,FALSE)),"")</f>
        <v/>
      </c>
      <c r="AB103" s="17">
        <f t="shared" si="15"/>
        <v>0</v>
      </c>
      <c r="AC103" s="17" t="str">
        <f>IFERROR(AND(OR(AC1:AE102,$BK103)=TRUE,IF(SEARCH(AC$1,$H103)&gt;0,TRUE,FALSE)),"")</f>
        <v/>
      </c>
      <c r="AD103" s="17" t="str">
        <f>IFERROR(AND(OR(AD1:AE102,$BK103)=TRUE,IF(SEARCH(AD$1,$H103)&gt;0,TRUE,FALSE)),"")</f>
        <v/>
      </c>
      <c r="AE103" s="17" t="str">
        <f>IFERROR(AND(OR(AE1:AE102,$BK103)=TRUE,IF(SEARCH(AE$1,$H103)&gt;0,TRUE,FALSE)),"")</f>
        <v/>
      </c>
      <c r="AF103" s="17" t="str">
        <f>IFERROR(AND(OR(AF1:AK102,$BK103)=TRUE,IF(SEARCH(AF$1,$H103)&gt;0,TRUE,FALSE)),"")</f>
        <v/>
      </c>
      <c r="AG103" s="17" t="str">
        <f>IFERROR(AND(OR(AG1:AK102,$BK103)=TRUE,IF(SEARCH(AG$1,$H103)&gt;0,TRUE,FALSE)),"")</f>
        <v/>
      </c>
      <c r="AH103" s="17" t="str">
        <f>IFERROR(AND(OR(AH1:AK102,$BK103)=TRUE,IF(SEARCH(AH$1,$H103)&gt;0,TRUE,FALSE)),"")</f>
        <v/>
      </c>
      <c r="AI103" s="17" t="str">
        <f>IFERROR(AND(OR(AI1:AK102,$BK103)=TRUE,IF(SEARCH(AI$1,$H103)&gt;0,TRUE,FALSE)),"")</f>
        <v/>
      </c>
      <c r="AJ103" s="17" t="str">
        <f>IFERROR(AND(OR(AJ1:AK102,$BK103)=TRUE,IF(SEARCH(AJ$1,$H103)&gt;0,TRUE,FALSE)),"")</f>
        <v/>
      </c>
      <c r="AK103" s="17" t="str">
        <f>IFERROR(AND(OR(AK1:AK102,$BK103)=TRUE,IF(SEARCH(AK$1,$H103)&gt;0,TRUE,FALSE)),"")</f>
        <v/>
      </c>
      <c r="AL103" s="17" t="str">
        <f>IFERROR(AND(OR(AL1:AM102,$BK103)=TRUE,IF(SEARCH(AL$1,$H103)&gt;0,TRUE,FALSE)),"")</f>
        <v/>
      </c>
      <c r="AM103" s="17" t="str">
        <f>IFERROR(AND(OR(AM1:AM102,$BK103)=TRUE,IF(SEARCH(AM$1,$H103)&gt;0,TRUE,FALSE)),"")</f>
        <v/>
      </c>
      <c r="AN103" s="17" t="str">
        <f>IFERROR(AND(OR(AN1:AS102,$BK103)=TRUE,IF(SEARCH(AN$1,$H103)&gt;0,TRUE,FALSE)),"")</f>
        <v/>
      </c>
      <c r="AO103" s="17" t="str">
        <f>IFERROR(AND(OR(AO1:AS102,$BK103)=TRUE,IF(SEARCH(AO$1,$H103)&gt;0,TRUE,FALSE)),"")</f>
        <v/>
      </c>
      <c r="AP103" s="17" t="str">
        <f>IFERROR(AND(OR(AP1:AS102,$BK103)=TRUE,IF(SEARCH(AP$1,$H103)&gt;0,TRUE,FALSE)),"")</f>
        <v/>
      </c>
      <c r="AQ103" s="17" t="str">
        <f>IFERROR(AND(OR(AQ1:AS102,$BK103)=TRUE,IF(SEARCH(AQ$1,$H103)&gt;0,TRUE,FALSE)),"")</f>
        <v/>
      </c>
      <c r="AR103" s="17" t="str">
        <f>IFERROR(AND(OR(AR1:AS102,$BK103)=TRUE,IF(SEARCH(AR$1,$H103)&gt;0,TRUE,FALSE)),"")</f>
        <v/>
      </c>
      <c r="AS103" s="17" t="str">
        <f>IFERROR(AND(OR(AS1:AS102,$BK103)=TRUE,IF(SEARCH(AS$1,$H103)&gt;0,TRUE,FALSE)),"")</f>
        <v/>
      </c>
      <c r="AT103" s="17" t="str">
        <f>IFERROR(AND(OR(AT1:AW102,$BK103)=TRUE,IF(SEARCH(AT$1,$H103)&gt;0,TRUE,FALSE)),"")</f>
        <v/>
      </c>
      <c r="AU103" s="17" t="str">
        <f>IFERROR(AND(OR(AU1:AW102,$BK103)=TRUE,IF(SEARCH(AU$1,$H103)&gt;0,TRUE,FALSE)),"")</f>
        <v/>
      </c>
      <c r="AV103" s="17" t="str">
        <f>IFERROR(AND(OR(AV1:AW102,$BK103)=TRUE,IF(SEARCH(AV$1,$H103)&gt;0,TRUE,FALSE)),"")</f>
        <v/>
      </c>
      <c r="AW103" s="17" t="str">
        <f>IFERROR(AND(OR(AW1:AW102,$BK103)=TRUE,IF(SEARCH(AW$1,$H103)&gt;0,TRUE,FALSE)),"")</f>
        <v/>
      </c>
      <c r="AX103" s="17" t="str">
        <f>IFERROR(AND(OR(AX1:AY102,$BK103)=TRUE,IF(SEARCH(AX$1,$H103)&gt;0,TRUE,FALSE)),"")</f>
        <v/>
      </c>
      <c r="AY103" s="17" t="str">
        <f>IFERROR(AND(OR(AY1:AY102,$BK103)=TRUE,IF(SEARCH(AY$1,$H103)&gt;0,TRUE,FALSE)),"")</f>
        <v/>
      </c>
      <c r="AZ103" s="17" t="str">
        <f>IFERROR(AND(OR(AZ1:BI102,$BK103)=TRUE,IF(SEARCH(AZ$1,$H103)&gt;0,TRUE,FALSE)),"")</f>
        <v/>
      </c>
      <c r="BA103" s="17" t="str">
        <f>IFERROR(AND(OR(BA1:BI102,$BK103)=TRUE,IF(SEARCH(BA$1,$H103)&gt;0,TRUE,FALSE)),"")</f>
        <v/>
      </c>
      <c r="BB103" s="17" t="str">
        <f>IFERROR(AND(OR(BB1:BI102,$BK103)=TRUE,IF(SEARCH(BB$1,$H103)&gt;0,TRUE,FALSE)),"")</f>
        <v/>
      </c>
      <c r="BC103" s="17" t="str">
        <f>IFERROR(AND(OR(BC1:BI102,$BK103)=TRUE,IF(SEARCH(BC$1,$H103)&gt;0,TRUE,FALSE)),"")</f>
        <v/>
      </c>
      <c r="BD103" s="17" t="str">
        <f>IFERROR(AND(OR(BD1:BI102,$BK103)=TRUE,IF(SEARCH(BD$1,$H103)&gt;0,TRUE,FALSE)),"")</f>
        <v/>
      </c>
      <c r="BE103" s="17" t="str">
        <f>IFERROR(AND(OR(BE1:BI102,$BK103)=TRUE,IF(SEARCH(BE$1,$H103)&gt;0,TRUE,FALSE)),"")</f>
        <v/>
      </c>
      <c r="BF103" s="17" t="str">
        <f>IFERROR(AND(OR(BF1:BI102,$BK103)=TRUE,IF(SEARCH(BF$1,$H103)&gt;0,TRUE,FALSE)),"")</f>
        <v/>
      </c>
      <c r="BG103" s="17" t="str">
        <f>IFERROR(AND(OR(BG1:BI102,$BK103)=TRUE,IF(SEARCH(BG$1,$H103)&gt;0,TRUE,FALSE)),"")</f>
        <v/>
      </c>
      <c r="BH103" s="17" t="str">
        <f>IFERROR(AND(OR(BH1:BI102,$BK103)=TRUE,IF(SEARCH(BH$1,$H103)&gt;0,TRUE,FALSE)),"")</f>
        <v/>
      </c>
      <c r="BI103" s="17" t="str">
        <f>IFERROR(AND(OR(BI1:BI102,$BK103)=TRUE,IF(SEARCH(BI$1,$H103)&gt;0,TRUE,FALSE)),"")</f>
        <v/>
      </c>
      <c r="BJ103" s="17" t="b">
        <f t="shared" si="16"/>
        <v>0</v>
      </c>
      <c r="BK103" s="17" t="b">
        <f t="shared" si="17"/>
        <v>0</v>
      </c>
      <c r="BL103" s="17" t="b">
        <f t="shared" si="18"/>
        <v>0</v>
      </c>
      <c r="BM103" s="17" t="b">
        <f>IF(G103&gt;'Overview (RESPONSES REQUIRED)'!$G$67,FALSE,TRUE)</f>
        <v>0</v>
      </c>
      <c r="BN103" s="17" t="b">
        <f t="shared" si="19"/>
        <v>0</v>
      </c>
      <c r="BO103" s="17" t="str">
        <f>IF(BO101="N", "N", IF(AND(BM103,BN103)=FALSE,"N",IF(BL103=TRUE,"Y",IF(I103=0,"E","N"))))</f>
        <v>N</v>
      </c>
    </row>
    <row r="104" spans="1:67" ht="15" x14ac:dyDescent="0.15">
      <c r="A104" s="17" t="s">
        <v>3048</v>
      </c>
      <c r="B104" s="17">
        <v>2</v>
      </c>
      <c r="C104" s="17" t="b">
        <f>IF(INDEX('Overview (RESPONSES REQUIRED)'!$D$67:$D$78, MATCH("n7", 'Overview (RESPONSES REQUIRED)'!$B$67:$B$78, 0)) = "Y", TRUE, FALSE)</f>
        <v>0</v>
      </c>
      <c r="D104" s="17" t="b">
        <f>IF(INDEX('Overview (RESPONSES REQUIRED)'!$D$67:$D$78, MATCH("n26", 'Overview (RESPONSES REQUIRED)'!$B$67:$B$78, 0)) = "Y", TRUE, FALSE)</f>
        <v>0</v>
      </c>
      <c r="E104" s="17" t="s">
        <v>6</v>
      </c>
      <c r="F104" s="17" t="s">
        <v>6</v>
      </c>
      <c r="G104" s="17">
        <v>4</v>
      </c>
      <c r="H104" s="17" t="s">
        <v>3015</v>
      </c>
      <c r="I104" s="17" t="str">
        <f>IF('SA-FR1'!N107="Y", "Y", IF('SA-FR1'!N107="N", "N", 0))</f>
        <v>N</v>
      </c>
      <c r="J104" s="17" t="str">
        <f>IFERROR(AND(OR(J1:K103,$BK104)=TRUE,IF(SEARCH(J$1,$A104)&gt;0,TRUE,FALSE)),"")</f>
        <v/>
      </c>
      <c r="K104" s="17" t="str">
        <f>IFERROR(AND(OR(K1:K103,$BK104)=TRUE,IF(SEARCH(K$1,$A104)&gt;0,TRUE,FALSE)),"")</f>
        <v/>
      </c>
      <c r="L104" s="17" t="str">
        <f>IFERROR(AND(OR(L1:O103,$BK104)=TRUE,IF(SEARCH(L$1,$A104)&gt;0,TRUE,FALSE)),"")</f>
        <v/>
      </c>
      <c r="M104" s="17" t="str">
        <f>IFERROR(AND(OR(M1:O103,$BK104)=TRUE,IF(SEARCH(M$1,$A104)&gt;0,TRUE,FALSE)),"")</f>
        <v/>
      </c>
      <c r="N104" s="17" t="str">
        <f>IFERROR(AND(OR(N1:O103,$BK104)=TRUE,IF(SEARCH(N$1,$A104)&gt;0,TRUE,FALSE)),"")</f>
        <v/>
      </c>
      <c r="O104" s="17" t="str">
        <f>IFERROR(AND(OR(O1:O103,$BK104)=TRUE,IF(SEARCH(O$1,$A104)&gt;0,TRUE,FALSE)),"")</f>
        <v/>
      </c>
      <c r="P104" s="17" t="str">
        <f>IFERROR(AND(OR(P1:P103,$BK104)=TRUE,IF(SEARCH(P$1,$A104)&gt;0,TRUE,FALSE)),"")</f>
        <v/>
      </c>
      <c r="Q104" s="17" t="str">
        <f>IFERROR(AND(OR(Q1:T103,$BK104)=TRUE,IF(SEARCH(Q$1,$A104)&gt;0,TRUE,FALSE)),"")</f>
        <v/>
      </c>
      <c r="R104" s="17" t="str">
        <f>IFERROR(AND(OR(R1:T103,$BK104)=TRUE,IF(SEARCH(R$1,$A104)&gt;0,TRUE,FALSE)),"")</f>
        <v/>
      </c>
      <c r="S104" s="17" t="str">
        <f>IFERROR(AND(OR(S1:T103,$BK104)=TRUE,IF(SEARCH(S$1,$A104)&gt;0,TRUE,FALSE)),"")</f>
        <v/>
      </c>
      <c r="T104" s="17" t="b">
        <f>IFERROR(AND(OR(T1:T103,$BK104)=TRUE,IF(SEARCH(T$1,$A104)&gt;0,TRUE,FALSE)),"")</f>
        <v>0</v>
      </c>
      <c r="U104" s="17" t="str">
        <f>IFERROR(AND(OR(U1:V103,$BK104)=TRUE,IF(SEARCH(U$1,$A104)&gt;0,TRUE,FALSE)),"")</f>
        <v/>
      </c>
      <c r="V104" s="17" t="b">
        <f>IFERROR(AND(OR(V1:V103,$BK104)=TRUE,IF(SEARCH(V$1,$A104)&gt;0,TRUE,FALSE)),"")</f>
        <v>0</v>
      </c>
      <c r="W104" s="17" t="str">
        <f>IFERROR(AND(OR(W1:W103,$BK104)=TRUE,IF(SEARCH(W$1,$A104)&gt;0,TRUE,FALSE)),"")</f>
        <v/>
      </c>
      <c r="X104" s="17" t="str">
        <f>IFERROR(AND(OR(X1:AA103,$BK104)=TRUE,IF(SEARCH(X$1,$A104)&gt;0,TRUE,FALSE)),"")</f>
        <v/>
      </c>
      <c r="Y104" s="17" t="str">
        <f>IFERROR(AND(OR(Y1:AA103,$BK104)=TRUE,IF(SEARCH(Y$1,$A104)&gt;0,TRUE,FALSE)),"")</f>
        <v/>
      </c>
      <c r="Z104" s="17" t="str">
        <f>IFERROR(AND(OR(Z1:AA103,$BK104)=TRUE,IF(SEARCH(Z$1,$A104)&gt;0,TRUE,FALSE)),"")</f>
        <v/>
      </c>
      <c r="AA104" s="17" t="str">
        <f>IFERROR(AND(OR(AA1:AA103,$BK104)=TRUE,IF(SEARCH(AA$1,$A104)&gt;0,TRUE,FALSE)),"")</f>
        <v/>
      </c>
      <c r="AB104" s="17">
        <f t="shared" si="15"/>
        <v>0</v>
      </c>
      <c r="AC104" s="17" t="str">
        <f>IFERROR(AND(OR(AC1:AE103,$BK104)=TRUE,IF(SEARCH(AC$1,$H104)&gt;0,TRUE,FALSE)),"")</f>
        <v/>
      </c>
      <c r="AD104" s="17" t="str">
        <f>IFERROR(AND(OR(AD1:AE103,$BK104)=TRUE,IF(SEARCH(AD$1,$H104)&gt;0,TRUE,FALSE)),"")</f>
        <v/>
      </c>
      <c r="AE104" s="17" t="str">
        <f>IFERROR(AND(OR(AE1:AE103,$BK104)=TRUE,IF(SEARCH(AE$1,$H104)&gt;0,TRUE,FALSE)),"")</f>
        <v/>
      </c>
      <c r="AF104" s="17" t="str">
        <f>IFERROR(AND(OR(AF1:AK103,$BK104)=TRUE,IF(SEARCH(AF$1,$H104)&gt;0,TRUE,FALSE)),"")</f>
        <v/>
      </c>
      <c r="AG104" s="17" t="str">
        <f>IFERROR(AND(OR(AG1:AK103,$BK104)=TRUE,IF(SEARCH(AG$1,$H104)&gt;0,TRUE,FALSE)),"")</f>
        <v/>
      </c>
      <c r="AH104" s="17" t="str">
        <f>IFERROR(AND(OR(AH1:AK103,$BK104)=TRUE,IF(SEARCH(AH$1,$H104)&gt;0,TRUE,FALSE)),"")</f>
        <v/>
      </c>
      <c r="AI104" s="17" t="str">
        <f>IFERROR(AND(OR(AI1:AK103,$BK104)=TRUE,IF(SEARCH(AI$1,$H104)&gt;0,TRUE,FALSE)),"")</f>
        <v/>
      </c>
      <c r="AJ104" s="17" t="str">
        <f>IFERROR(AND(OR(AJ1:AK103,$BK104)=TRUE,IF(SEARCH(AJ$1,$H104)&gt;0,TRUE,FALSE)),"")</f>
        <v/>
      </c>
      <c r="AK104" s="17" t="str">
        <f>IFERROR(AND(OR(AK1:AK103,$BK104)=TRUE,IF(SEARCH(AK$1,$H104)&gt;0,TRUE,FALSE)),"")</f>
        <v/>
      </c>
      <c r="AL104" s="17" t="str">
        <f>IFERROR(AND(OR(AL1:AM103,$BK104)=TRUE,IF(SEARCH(AL$1,$H104)&gt;0,TRUE,FALSE)),"")</f>
        <v/>
      </c>
      <c r="AM104" s="17" t="str">
        <f>IFERROR(AND(OR(AM1:AM103,$BK104)=TRUE,IF(SEARCH(AM$1,$H104)&gt;0,TRUE,FALSE)),"")</f>
        <v/>
      </c>
      <c r="AN104" s="17" t="str">
        <f>IFERROR(AND(OR(AN1:AS103,$BK104)=TRUE,IF(SEARCH(AN$1,$H104)&gt;0,TRUE,FALSE)),"")</f>
        <v/>
      </c>
      <c r="AO104" s="17" t="str">
        <f>IFERROR(AND(OR(AO1:AS103,$BK104)=TRUE,IF(SEARCH(AO$1,$H104)&gt;0,TRUE,FALSE)),"")</f>
        <v/>
      </c>
      <c r="AP104" s="17" t="str">
        <f>IFERROR(AND(OR(AP1:AS103,$BK104)=TRUE,IF(SEARCH(AP$1,$H104)&gt;0,TRUE,FALSE)),"")</f>
        <v/>
      </c>
      <c r="AQ104" s="17" t="str">
        <f>IFERROR(AND(OR(AQ1:AS103,$BK104)=TRUE,IF(SEARCH(AQ$1,$H104)&gt;0,TRUE,FALSE)),"")</f>
        <v/>
      </c>
      <c r="AR104" s="17" t="str">
        <f>IFERROR(AND(OR(AR1:AS103,$BK104)=TRUE,IF(SEARCH(AR$1,$H104)&gt;0,TRUE,FALSE)),"")</f>
        <v/>
      </c>
      <c r="AS104" s="17" t="str">
        <f>IFERROR(AND(OR(AS1:AS103,$BK104)=TRUE,IF(SEARCH(AS$1,$H104)&gt;0,TRUE,FALSE)),"")</f>
        <v/>
      </c>
      <c r="AT104" s="17" t="str">
        <f>IFERROR(AND(OR(AT1:AW103,$BK104)=TRUE,IF(SEARCH(AT$1,$H104)&gt;0,TRUE,FALSE)),"")</f>
        <v/>
      </c>
      <c r="AU104" s="17" t="str">
        <f>IFERROR(AND(OR(AU1:AW103,$BK104)=TRUE,IF(SEARCH(AU$1,$H104)&gt;0,TRUE,FALSE)),"")</f>
        <v/>
      </c>
      <c r="AV104" s="17" t="str">
        <f>IFERROR(AND(OR(AV1:AW103,$BK104)=TRUE,IF(SEARCH(AV$1,$H104)&gt;0,TRUE,FALSE)),"")</f>
        <v/>
      </c>
      <c r="AW104" s="17" t="str">
        <f>IFERROR(AND(OR(AW1:AW103,$BK104)=TRUE,IF(SEARCH(AW$1,$H104)&gt;0,TRUE,FALSE)),"")</f>
        <v/>
      </c>
      <c r="AX104" s="17" t="str">
        <f>IFERROR(AND(OR(AX1:AY103,$BK104)=TRUE,IF(SEARCH(AX$1,$H104)&gt;0,TRUE,FALSE)),"")</f>
        <v/>
      </c>
      <c r="AY104" s="17" t="str">
        <f>IFERROR(AND(OR(AY1:AY103,$BK104)=TRUE,IF(SEARCH(AY$1,$H104)&gt;0,TRUE,FALSE)),"")</f>
        <v/>
      </c>
      <c r="AZ104" s="17" t="str">
        <f>IFERROR(AND(OR(AZ1:BI103,$BK104)=TRUE,IF(SEARCH(AZ$1,$H104)&gt;0,TRUE,FALSE)),"")</f>
        <v/>
      </c>
      <c r="BA104" s="17" t="str">
        <f>IFERROR(AND(OR(BA1:BI103,$BK104)=TRUE,IF(SEARCH(BA$1,$H104)&gt;0,TRUE,FALSE)),"")</f>
        <v/>
      </c>
      <c r="BB104" s="17" t="str">
        <f>IFERROR(AND(OR(BB1:BI103,$BK104)=TRUE,IF(SEARCH(BB$1,$H104)&gt;0,TRUE,FALSE)),"")</f>
        <v/>
      </c>
      <c r="BC104" s="17" t="str">
        <f>IFERROR(AND(OR(BC1:BI103,$BK104)=TRUE,IF(SEARCH(BC$1,$H104)&gt;0,TRUE,FALSE)),"")</f>
        <v/>
      </c>
      <c r="BD104" s="17" t="str">
        <f>IFERROR(AND(OR(BD1:BI103,$BK104)=TRUE,IF(SEARCH(BD$1,$H104)&gt;0,TRUE,FALSE)),"")</f>
        <v/>
      </c>
      <c r="BE104" s="17" t="str">
        <f>IFERROR(AND(OR(BE1:BI103,$BK104)=TRUE,IF(SEARCH(BE$1,$H104)&gt;0,TRUE,FALSE)),"")</f>
        <v/>
      </c>
      <c r="BF104" s="17" t="str">
        <f>IFERROR(AND(OR(BF1:BI103,$BK104)=TRUE,IF(SEARCH(BF$1,$H104)&gt;0,TRUE,FALSE)),"")</f>
        <v/>
      </c>
      <c r="BG104" s="17" t="str">
        <f>IFERROR(AND(OR(BG1:BI103,$BK104)=TRUE,IF(SEARCH(BG$1,$H104)&gt;0,TRUE,FALSE)),"")</f>
        <v/>
      </c>
      <c r="BH104" s="17" t="str">
        <f>IFERROR(AND(OR(BH1:BI103,$BK104)=TRUE,IF(SEARCH(BH$1,$H104)&gt;0,TRUE,FALSE)),"")</f>
        <v/>
      </c>
      <c r="BI104" s="17" t="str">
        <f>IFERROR(AND(OR(BI1:BI103,$BK104)=TRUE,IF(SEARCH(BI$1,$H104)&gt;0,TRUE,FALSE)),"")</f>
        <v/>
      </c>
      <c r="BJ104" s="17" t="b">
        <f t="shared" si="16"/>
        <v>0</v>
      </c>
      <c r="BK104" s="17" t="b">
        <f t="shared" si="17"/>
        <v>0</v>
      </c>
      <c r="BL104" s="17" t="b">
        <f t="shared" si="18"/>
        <v>0</v>
      </c>
      <c r="BM104" s="17" t="b">
        <f>IF(G104&gt;'Overview (RESPONSES REQUIRED)'!$G$67,FALSE,TRUE)</f>
        <v>0</v>
      </c>
      <c r="BN104" s="17" t="b">
        <f t="shared" si="19"/>
        <v>0</v>
      </c>
      <c r="BO104" s="17" t="str">
        <f>IF(AND(BM104,BN104)=FALSE,"N",IF(BL104=TRUE,"Y",IF(I104=0,"E","N")))</f>
        <v>N</v>
      </c>
    </row>
    <row r="105" spans="1:67" ht="15" x14ac:dyDescent="0.15">
      <c r="A105" s="17" t="s">
        <v>3048</v>
      </c>
      <c r="B105" s="17">
        <v>2</v>
      </c>
      <c r="C105" s="17" t="b">
        <f>IF(INDEX('Overview (RESPONSES REQUIRED)'!$D$67:$D$78, MATCH("n7", 'Overview (RESPONSES REQUIRED)'!$B$67:$B$78, 0)) = "Y", TRUE, FALSE)</f>
        <v>0</v>
      </c>
      <c r="D105" s="17" t="b">
        <f>IF(INDEX('Overview (RESPONSES REQUIRED)'!$D$67:$D$78, MATCH("n26", 'Overview (RESPONSES REQUIRED)'!$B$67:$B$78, 0)) = "Y", TRUE, FALSE)</f>
        <v>0</v>
      </c>
      <c r="E105" s="17" t="s">
        <v>6</v>
      </c>
      <c r="F105" s="17" t="s">
        <v>6</v>
      </c>
      <c r="G105" s="17">
        <v>4</v>
      </c>
      <c r="H105" s="17" t="s">
        <v>3016</v>
      </c>
      <c r="I105" s="17" t="str">
        <f>IF('SA-FR1'!N108="Y", "Y", IF('SA-FR1'!N108="N", "N", 0))</f>
        <v>N</v>
      </c>
      <c r="J105" s="17" t="str">
        <f>IFERROR(AND(OR(J1:K104,$BK105)=TRUE,IF(SEARCH(J$1,$A105)&gt;0,TRUE,FALSE)),"")</f>
        <v/>
      </c>
      <c r="K105" s="17" t="str">
        <f>IFERROR(AND(OR(K1:K104,$BK105)=TRUE,IF(SEARCH(K$1,$A105)&gt;0,TRUE,FALSE)),"")</f>
        <v/>
      </c>
      <c r="L105" s="17" t="str">
        <f>IFERROR(AND(OR(L1:O104,$BK105)=TRUE,IF(SEARCH(L$1,$A105)&gt;0,TRUE,FALSE)),"")</f>
        <v/>
      </c>
      <c r="M105" s="17" t="str">
        <f>IFERROR(AND(OR(M1:O104,$BK105)=TRUE,IF(SEARCH(M$1,$A105)&gt;0,TRUE,FALSE)),"")</f>
        <v/>
      </c>
      <c r="N105" s="17" t="str">
        <f>IFERROR(AND(OR(N1:O104,$BK105)=TRUE,IF(SEARCH(N$1,$A105)&gt;0,TRUE,FALSE)),"")</f>
        <v/>
      </c>
      <c r="O105" s="17" t="str">
        <f>IFERROR(AND(OR(O1:O104,$BK105)=TRUE,IF(SEARCH(O$1,$A105)&gt;0,TRUE,FALSE)),"")</f>
        <v/>
      </c>
      <c r="P105" s="17" t="str">
        <f>IFERROR(AND(OR(P1:P104,$BK105)=TRUE,IF(SEARCH(P$1,$A105)&gt;0,TRUE,FALSE)),"")</f>
        <v/>
      </c>
      <c r="Q105" s="17" t="str">
        <f>IFERROR(AND(OR(Q1:T104,$BK105)=TRUE,IF(SEARCH(Q$1,$A105)&gt;0,TRUE,FALSE)),"")</f>
        <v/>
      </c>
      <c r="R105" s="17" t="str">
        <f>IFERROR(AND(OR(R1:T104,$BK105)=TRUE,IF(SEARCH(R$1,$A105)&gt;0,TRUE,FALSE)),"")</f>
        <v/>
      </c>
      <c r="S105" s="17" t="str">
        <f>IFERROR(AND(OR(S1:T104,$BK105)=TRUE,IF(SEARCH(S$1,$A105)&gt;0,TRUE,FALSE)),"")</f>
        <v/>
      </c>
      <c r="T105" s="17" t="b">
        <f>IFERROR(AND(OR(T1:T104,$BK105)=TRUE,IF(SEARCH(T$1,$A105)&gt;0,TRUE,FALSE)),"")</f>
        <v>0</v>
      </c>
      <c r="U105" s="17" t="str">
        <f>IFERROR(AND(OR(U1:V104,$BK105)=TRUE,IF(SEARCH(U$1,$A105)&gt;0,TRUE,FALSE)),"")</f>
        <v/>
      </c>
      <c r="V105" s="17" t="b">
        <f>IFERROR(AND(OR(V1:V104,$BK105)=TRUE,IF(SEARCH(V$1,$A105)&gt;0,TRUE,FALSE)),"")</f>
        <v>0</v>
      </c>
      <c r="W105" s="17" t="str">
        <f>IFERROR(AND(OR(W1:W104,$BK105)=TRUE,IF(SEARCH(W$1,$A105)&gt;0,TRUE,FALSE)),"")</f>
        <v/>
      </c>
      <c r="X105" s="17" t="str">
        <f>IFERROR(AND(OR(X1:AA104,$BK105)=TRUE,IF(SEARCH(X$1,$A105)&gt;0,TRUE,FALSE)),"")</f>
        <v/>
      </c>
      <c r="Y105" s="17" t="str">
        <f>IFERROR(AND(OR(Y1:AA104,$BK105)=TRUE,IF(SEARCH(Y$1,$A105)&gt;0,TRUE,FALSE)),"")</f>
        <v/>
      </c>
      <c r="Z105" s="17" t="str">
        <f>IFERROR(AND(OR(Z1:AA104,$BK105)=TRUE,IF(SEARCH(Z$1,$A105)&gt;0,TRUE,FALSE)),"")</f>
        <v/>
      </c>
      <c r="AA105" s="17" t="str">
        <f>IFERROR(AND(OR(AA1:AA104,$BK105)=TRUE,IF(SEARCH(AA$1,$A105)&gt;0,TRUE,FALSE)),"")</f>
        <v/>
      </c>
      <c r="AB105" s="17">
        <f t="shared" si="15"/>
        <v>0</v>
      </c>
      <c r="AC105" s="17" t="str">
        <f>IFERROR(AND(OR(AC1:AE104,$BK105)=TRUE,IF(SEARCH(AC$1,$H105)&gt;0,TRUE,FALSE)),"")</f>
        <v/>
      </c>
      <c r="AD105" s="17" t="str">
        <f>IFERROR(AND(OR(AD1:AE104,$BK105)=TRUE,IF(SEARCH(AD$1,$H105)&gt;0,TRUE,FALSE)),"")</f>
        <v/>
      </c>
      <c r="AE105" s="17" t="str">
        <f>IFERROR(AND(OR(AE1:AE104,$BK105)=TRUE,IF(SEARCH(AE$1,$H105)&gt;0,TRUE,FALSE)),"")</f>
        <v/>
      </c>
      <c r="AF105" s="17" t="str">
        <f>IFERROR(AND(OR(AF1:AK104,$BK105)=TRUE,IF(SEARCH(AF$1,$H105)&gt;0,TRUE,FALSE)),"")</f>
        <v/>
      </c>
      <c r="AG105" s="17" t="str">
        <f>IFERROR(AND(OR(AG1:AK104,$BK105)=TRUE,IF(SEARCH(AG$1,$H105)&gt;0,TRUE,FALSE)),"")</f>
        <v/>
      </c>
      <c r="AH105" s="17" t="str">
        <f>IFERROR(AND(OR(AH1:AK104,$BK105)=TRUE,IF(SEARCH(AH$1,$H105)&gt;0,TRUE,FALSE)),"")</f>
        <v/>
      </c>
      <c r="AI105" s="17" t="str">
        <f>IFERROR(AND(OR(AI1:AK104,$BK105)=TRUE,IF(SEARCH(AI$1,$H105)&gt;0,TRUE,FALSE)),"")</f>
        <v/>
      </c>
      <c r="AJ105" s="17" t="str">
        <f>IFERROR(AND(OR(AJ1:AK104,$BK105)=TRUE,IF(SEARCH(AJ$1,$H105)&gt;0,TRUE,FALSE)),"")</f>
        <v/>
      </c>
      <c r="AK105" s="17" t="str">
        <f>IFERROR(AND(OR(AK1:AK104,$BK105)=TRUE,IF(SEARCH(AK$1,$H105)&gt;0,TRUE,FALSE)),"")</f>
        <v/>
      </c>
      <c r="AL105" s="17" t="str">
        <f>IFERROR(AND(OR(AL1:AM104,$BK105)=TRUE,IF(SEARCH(AL$1,$H105)&gt;0,TRUE,FALSE)),"")</f>
        <v/>
      </c>
      <c r="AM105" s="17" t="str">
        <f>IFERROR(AND(OR(AM1:AM104,$BK105)=TRUE,IF(SEARCH(AM$1,$H105)&gt;0,TRUE,FALSE)),"")</f>
        <v/>
      </c>
      <c r="AN105" s="17" t="str">
        <f>IFERROR(AND(OR(AN1:AS104,$BK105)=TRUE,IF(SEARCH(AN$1,$H105)&gt;0,TRUE,FALSE)),"")</f>
        <v/>
      </c>
      <c r="AO105" s="17" t="str">
        <f>IFERROR(AND(OR(AO1:AS104,$BK105)=TRUE,IF(SEARCH(AO$1,$H105)&gt;0,TRUE,FALSE)),"")</f>
        <v/>
      </c>
      <c r="AP105" s="17" t="str">
        <f>IFERROR(AND(OR(AP1:AS104,$BK105)=TRUE,IF(SEARCH(AP$1,$H105)&gt;0,TRUE,FALSE)),"")</f>
        <v/>
      </c>
      <c r="AQ105" s="17" t="str">
        <f>IFERROR(AND(OR(AQ1:AS104,$BK105)=TRUE,IF(SEARCH(AQ$1,$H105)&gt;0,TRUE,FALSE)),"")</f>
        <v/>
      </c>
      <c r="AR105" s="17" t="str">
        <f>IFERROR(AND(OR(AR1:AS104,$BK105)=TRUE,IF(SEARCH(AR$1,$H105)&gt;0,TRUE,FALSE)),"")</f>
        <v/>
      </c>
      <c r="AS105" s="17" t="str">
        <f>IFERROR(AND(OR(AS1:AS104,$BK105)=TRUE,IF(SEARCH(AS$1,$H105)&gt;0,TRUE,FALSE)),"")</f>
        <v/>
      </c>
      <c r="AT105" s="17" t="str">
        <f>IFERROR(AND(OR(AT1:AW104,$BK105)=TRUE,IF(SEARCH(AT$1,$H105)&gt;0,TRUE,FALSE)),"")</f>
        <v/>
      </c>
      <c r="AU105" s="17" t="str">
        <f>IFERROR(AND(OR(AU1:AW104,$BK105)=TRUE,IF(SEARCH(AU$1,$H105)&gt;0,TRUE,FALSE)),"")</f>
        <v/>
      </c>
      <c r="AV105" s="17" t="str">
        <f>IFERROR(AND(OR(AV1:AW104,$BK105)=TRUE,IF(SEARCH(AV$1,$H105)&gt;0,TRUE,FALSE)),"")</f>
        <v/>
      </c>
      <c r="AW105" s="17" t="str">
        <f>IFERROR(AND(OR(AW1:AW104,$BK105)=TRUE,IF(SEARCH(AW$1,$H105)&gt;0,TRUE,FALSE)),"")</f>
        <v/>
      </c>
      <c r="AX105" s="17" t="str">
        <f>IFERROR(AND(OR(AX1:AY104,$BK105)=TRUE,IF(SEARCH(AX$1,$H105)&gt;0,TRUE,FALSE)),"")</f>
        <v/>
      </c>
      <c r="AY105" s="17" t="str">
        <f>IFERROR(AND(OR(AY1:AY104,$BK105)=TRUE,IF(SEARCH(AY$1,$H105)&gt;0,TRUE,FALSE)),"")</f>
        <v/>
      </c>
      <c r="AZ105" s="17" t="str">
        <f>IFERROR(AND(OR(AZ1:BI104,$BK105)=TRUE,IF(SEARCH(AZ$1,$H105)&gt;0,TRUE,FALSE)),"")</f>
        <v/>
      </c>
      <c r="BA105" s="17" t="str">
        <f>IFERROR(AND(OR(BA1:BI104,$BK105)=TRUE,IF(SEARCH(BA$1,$H105)&gt;0,TRUE,FALSE)),"")</f>
        <v/>
      </c>
      <c r="BB105" s="17" t="str">
        <f>IFERROR(AND(OR(BB1:BI104,$BK105)=TRUE,IF(SEARCH(BB$1,$H105)&gt;0,TRUE,FALSE)),"")</f>
        <v/>
      </c>
      <c r="BC105" s="17" t="str">
        <f>IFERROR(AND(OR(BC1:BI104,$BK105)=TRUE,IF(SEARCH(BC$1,$H105)&gt;0,TRUE,FALSE)),"")</f>
        <v/>
      </c>
      <c r="BD105" s="17" t="str">
        <f>IFERROR(AND(OR(BD1:BI104,$BK105)=TRUE,IF(SEARCH(BD$1,$H105)&gt;0,TRUE,FALSE)),"")</f>
        <v/>
      </c>
      <c r="BE105" s="17" t="str">
        <f>IFERROR(AND(OR(BE1:BI104,$BK105)=TRUE,IF(SEARCH(BE$1,$H105)&gt;0,TRUE,FALSE)),"")</f>
        <v/>
      </c>
      <c r="BF105" s="17" t="str">
        <f>IFERROR(AND(OR(BF1:BI104,$BK105)=TRUE,IF(SEARCH(BF$1,$H105)&gt;0,TRUE,FALSE)),"")</f>
        <v/>
      </c>
      <c r="BG105" s="17" t="str">
        <f>IFERROR(AND(OR(BG1:BI104,$BK105)=TRUE,IF(SEARCH(BG$1,$H105)&gt;0,TRUE,FALSE)),"")</f>
        <v/>
      </c>
      <c r="BH105" s="17" t="str">
        <f>IFERROR(AND(OR(BH1:BI104,$BK105)=TRUE,IF(SEARCH(BH$1,$H105)&gt;0,TRUE,FALSE)),"")</f>
        <v/>
      </c>
      <c r="BI105" s="17" t="str">
        <f>IFERROR(AND(OR(BI1:BI104,$BK105)=TRUE,IF(SEARCH(BI$1,$H105)&gt;0,TRUE,FALSE)),"")</f>
        <v/>
      </c>
      <c r="BJ105" s="17" t="b">
        <f t="shared" si="16"/>
        <v>0</v>
      </c>
      <c r="BK105" s="17" t="b">
        <f t="shared" si="17"/>
        <v>0</v>
      </c>
      <c r="BL105" s="17" t="b">
        <f t="shared" si="18"/>
        <v>0</v>
      </c>
      <c r="BM105" s="17" t="b">
        <f>IF(G105&gt;'Overview (RESPONSES REQUIRED)'!$G$67,FALSE,TRUE)</f>
        <v>0</v>
      </c>
      <c r="BN105" s="17" t="b">
        <f t="shared" si="19"/>
        <v>0</v>
      </c>
      <c r="BO105" s="17" t="str">
        <f>IF(BO104="N", "N", IF(AND(BM105,BN105)=FALSE,"N",IF(BL105=TRUE,"Y",IF(I105=0,"E","N"))))</f>
        <v>N</v>
      </c>
    </row>
    <row r="106" spans="1:67" ht="15" x14ac:dyDescent="0.15">
      <c r="A106" s="17" t="s">
        <v>3048</v>
      </c>
      <c r="B106" s="17">
        <v>2</v>
      </c>
      <c r="C106" s="17" t="b">
        <f>IF(INDEX('Overview (RESPONSES REQUIRED)'!$D$67:$D$78, MATCH("n7", 'Overview (RESPONSES REQUIRED)'!$B$67:$B$78, 0)) = "Y", TRUE, FALSE)</f>
        <v>0</v>
      </c>
      <c r="D106" s="17" t="b">
        <f>IF(INDEX('Overview (RESPONSES REQUIRED)'!$D$67:$D$78, MATCH("n26", 'Overview (RESPONSES REQUIRED)'!$B$67:$B$78, 0)) = "Y", TRUE, FALSE)</f>
        <v>0</v>
      </c>
      <c r="E106" s="17" t="s">
        <v>6</v>
      </c>
      <c r="F106" s="17" t="s">
        <v>6</v>
      </c>
      <c r="G106" s="17">
        <v>4</v>
      </c>
      <c r="H106" s="17" t="s">
        <v>3018</v>
      </c>
      <c r="I106" s="17" t="str">
        <f>IF('SA-FR1'!N109="Y", "Y", IF('SA-FR1'!N109="N", "N", 0))</f>
        <v>N</v>
      </c>
      <c r="J106" s="17" t="str">
        <f>IFERROR(AND(OR(J1:K105,$BK106)=TRUE,IF(SEARCH(J$1,$A106)&gt;0,TRUE,FALSE)),"")</f>
        <v/>
      </c>
      <c r="K106" s="17" t="str">
        <f>IFERROR(AND(OR(K1:K105,$BK106)=TRUE,IF(SEARCH(K$1,$A106)&gt;0,TRUE,FALSE)),"")</f>
        <v/>
      </c>
      <c r="L106" s="17" t="str">
        <f>IFERROR(AND(OR(L1:O105,$BK106)=TRUE,IF(SEARCH(L$1,$A106)&gt;0,TRUE,FALSE)),"")</f>
        <v/>
      </c>
      <c r="M106" s="17" t="str">
        <f>IFERROR(AND(OR(M1:O105,$BK106)=TRUE,IF(SEARCH(M$1,$A106)&gt;0,TRUE,FALSE)),"")</f>
        <v/>
      </c>
      <c r="N106" s="17" t="str">
        <f>IFERROR(AND(OR(N1:O105,$BK106)=TRUE,IF(SEARCH(N$1,$A106)&gt;0,TRUE,FALSE)),"")</f>
        <v/>
      </c>
      <c r="O106" s="17" t="str">
        <f>IFERROR(AND(OR(O1:O105,$BK106)=TRUE,IF(SEARCH(O$1,$A106)&gt;0,TRUE,FALSE)),"")</f>
        <v/>
      </c>
      <c r="P106" s="17" t="str">
        <f>IFERROR(AND(OR(P1:P105,$BK106)=TRUE,IF(SEARCH(P$1,$A106)&gt;0,TRUE,FALSE)),"")</f>
        <v/>
      </c>
      <c r="Q106" s="17" t="str">
        <f>IFERROR(AND(OR(Q1:T105,$BK106)=TRUE,IF(SEARCH(Q$1,$A106)&gt;0,TRUE,FALSE)),"")</f>
        <v/>
      </c>
      <c r="R106" s="17" t="str">
        <f>IFERROR(AND(OR(R1:T105,$BK106)=TRUE,IF(SEARCH(R$1,$A106)&gt;0,TRUE,FALSE)),"")</f>
        <v/>
      </c>
      <c r="S106" s="17" t="str">
        <f>IFERROR(AND(OR(S1:T105,$BK106)=TRUE,IF(SEARCH(S$1,$A106)&gt;0,TRUE,FALSE)),"")</f>
        <v/>
      </c>
      <c r="T106" s="17" t="b">
        <f>IFERROR(AND(OR(T1:T105,$BK106)=TRUE,IF(SEARCH(T$1,$A106)&gt;0,TRUE,FALSE)),"")</f>
        <v>0</v>
      </c>
      <c r="U106" s="17" t="str">
        <f>IFERROR(AND(OR(U1:V105,$BK106)=TRUE,IF(SEARCH(U$1,$A106)&gt;0,TRUE,FALSE)),"")</f>
        <v/>
      </c>
      <c r="V106" s="17" t="b">
        <f>IFERROR(AND(OR(V1:V105,$BK106)=TRUE,IF(SEARCH(V$1,$A106)&gt;0,TRUE,FALSE)),"")</f>
        <v>0</v>
      </c>
      <c r="W106" s="17" t="str">
        <f>IFERROR(AND(OR(W1:W105,$BK106)=TRUE,IF(SEARCH(W$1,$A106)&gt;0,TRUE,FALSE)),"")</f>
        <v/>
      </c>
      <c r="X106" s="17" t="str">
        <f>IFERROR(AND(OR(X1:AA105,$BK106)=TRUE,IF(SEARCH(X$1,$A106)&gt;0,TRUE,FALSE)),"")</f>
        <v/>
      </c>
      <c r="Y106" s="17" t="str">
        <f>IFERROR(AND(OR(Y1:AA105,$BK106)=TRUE,IF(SEARCH(Y$1,$A106)&gt;0,TRUE,FALSE)),"")</f>
        <v/>
      </c>
      <c r="Z106" s="17" t="str">
        <f>IFERROR(AND(OR(Z1:AA105,$BK106)=TRUE,IF(SEARCH(Z$1,$A106)&gt;0,TRUE,FALSE)),"")</f>
        <v/>
      </c>
      <c r="AA106" s="17" t="str">
        <f>IFERROR(AND(OR(AA1:AA105,$BK106)=TRUE,IF(SEARCH(AA$1,$A106)&gt;0,TRUE,FALSE)),"")</f>
        <v/>
      </c>
      <c r="AB106" s="17">
        <f t="shared" si="15"/>
        <v>0</v>
      </c>
      <c r="AC106" s="17" t="str">
        <f>IFERROR(AND(OR(AC1:AE105,$BK106)=TRUE,IF(SEARCH(AC$1,$H106)&gt;0,TRUE,FALSE)),"")</f>
        <v/>
      </c>
      <c r="AD106" s="17" t="str">
        <f>IFERROR(AND(OR(AD1:AE105,$BK106)=TRUE,IF(SEARCH(AD$1,$H106)&gt;0,TRUE,FALSE)),"")</f>
        <v/>
      </c>
      <c r="AE106" s="17" t="str">
        <f>IFERROR(AND(OR(AE1:AE105,$BK106)=TRUE,IF(SEARCH(AE$1,$H106)&gt;0,TRUE,FALSE)),"")</f>
        <v/>
      </c>
      <c r="AF106" s="17" t="str">
        <f>IFERROR(AND(OR(AF1:AK105,$BK106)=TRUE,IF(SEARCH(AF$1,$H106)&gt;0,TRUE,FALSE)),"")</f>
        <v/>
      </c>
      <c r="AG106" s="17" t="str">
        <f>IFERROR(AND(OR(AG1:AK105,$BK106)=TRUE,IF(SEARCH(AG$1,$H106)&gt;0,TRUE,FALSE)),"")</f>
        <v/>
      </c>
      <c r="AH106" s="17" t="str">
        <f>IFERROR(AND(OR(AH1:AK105,$BK106)=TRUE,IF(SEARCH(AH$1,$H106)&gt;0,TRUE,FALSE)),"")</f>
        <v/>
      </c>
      <c r="AI106" s="17" t="str">
        <f>IFERROR(AND(OR(AI1:AK105,$BK106)=TRUE,IF(SEARCH(AI$1,$H106)&gt;0,TRUE,FALSE)),"")</f>
        <v/>
      </c>
      <c r="AJ106" s="17" t="str">
        <f>IFERROR(AND(OR(AJ1:AK105,$BK106)=TRUE,IF(SEARCH(AJ$1,$H106)&gt;0,TRUE,FALSE)),"")</f>
        <v/>
      </c>
      <c r="AK106" s="17" t="str">
        <f>IFERROR(AND(OR(AK1:AK105,$BK106)=TRUE,IF(SEARCH(AK$1,$H106)&gt;0,TRUE,FALSE)),"")</f>
        <v/>
      </c>
      <c r="AL106" s="17" t="str">
        <f>IFERROR(AND(OR(AL1:AM105,$BK106)=TRUE,IF(SEARCH(AL$1,$H106)&gt;0,TRUE,FALSE)),"")</f>
        <v/>
      </c>
      <c r="AM106" s="17" t="str">
        <f>IFERROR(AND(OR(AM1:AM105,$BK106)=TRUE,IF(SEARCH(AM$1,$H106)&gt;0,TRUE,FALSE)),"")</f>
        <v/>
      </c>
      <c r="AN106" s="17" t="str">
        <f>IFERROR(AND(OR(AN1:AS105,$BK106)=TRUE,IF(SEARCH(AN$1,$H106)&gt;0,TRUE,FALSE)),"")</f>
        <v/>
      </c>
      <c r="AO106" s="17" t="str">
        <f>IFERROR(AND(OR(AO1:AS105,$BK106)=TRUE,IF(SEARCH(AO$1,$H106)&gt;0,TRUE,FALSE)),"")</f>
        <v/>
      </c>
      <c r="AP106" s="17" t="str">
        <f>IFERROR(AND(OR(AP1:AS105,$BK106)=TRUE,IF(SEARCH(AP$1,$H106)&gt;0,TRUE,FALSE)),"")</f>
        <v/>
      </c>
      <c r="AQ106" s="17" t="str">
        <f>IFERROR(AND(OR(AQ1:AS105,$BK106)=TRUE,IF(SEARCH(AQ$1,$H106)&gt;0,TRUE,FALSE)),"")</f>
        <v/>
      </c>
      <c r="AR106" s="17" t="str">
        <f>IFERROR(AND(OR(AR1:AS105,$BK106)=TRUE,IF(SEARCH(AR$1,$H106)&gt;0,TRUE,FALSE)),"")</f>
        <v/>
      </c>
      <c r="AS106" s="17" t="str">
        <f>IFERROR(AND(OR(AS1:AS105,$BK106)=TRUE,IF(SEARCH(AS$1,$H106)&gt;0,TRUE,FALSE)),"")</f>
        <v/>
      </c>
      <c r="AT106" s="17" t="str">
        <f>IFERROR(AND(OR(AT1:AW105,$BK106)=TRUE,IF(SEARCH(AT$1,$H106)&gt;0,TRUE,FALSE)),"")</f>
        <v/>
      </c>
      <c r="AU106" s="17" t="str">
        <f>IFERROR(AND(OR(AU1:AW105,$BK106)=TRUE,IF(SEARCH(AU$1,$H106)&gt;0,TRUE,FALSE)),"")</f>
        <v/>
      </c>
      <c r="AV106" s="17" t="str">
        <f>IFERROR(AND(OR(AV1:AW105,$BK106)=TRUE,IF(SEARCH(AV$1,$H106)&gt;0,TRUE,FALSE)),"")</f>
        <v/>
      </c>
      <c r="AW106" s="17" t="str">
        <f>IFERROR(AND(OR(AW1:AW105,$BK106)=TRUE,IF(SEARCH(AW$1,$H106)&gt;0,TRUE,FALSE)),"")</f>
        <v/>
      </c>
      <c r="AX106" s="17" t="str">
        <f>IFERROR(AND(OR(AX1:AY105,$BK106)=TRUE,IF(SEARCH(AX$1,$H106)&gt;0,TRUE,FALSE)),"")</f>
        <v/>
      </c>
      <c r="AY106" s="17" t="str">
        <f>IFERROR(AND(OR(AY1:AY105,$BK106)=TRUE,IF(SEARCH(AY$1,$H106)&gt;0,TRUE,FALSE)),"")</f>
        <v/>
      </c>
      <c r="AZ106" s="17" t="str">
        <f>IFERROR(AND(OR(AZ1:BI105,$BK106)=TRUE,IF(SEARCH(AZ$1,$H106)&gt;0,TRUE,FALSE)),"")</f>
        <v/>
      </c>
      <c r="BA106" s="17" t="str">
        <f>IFERROR(AND(OR(BA1:BI105,$BK106)=TRUE,IF(SEARCH(BA$1,$H106)&gt;0,TRUE,FALSE)),"")</f>
        <v/>
      </c>
      <c r="BB106" s="17" t="str">
        <f>IFERROR(AND(OR(BB1:BI105,$BK106)=TRUE,IF(SEARCH(BB$1,$H106)&gt;0,TRUE,FALSE)),"")</f>
        <v/>
      </c>
      <c r="BC106" s="17" t="str">
        <f>IFERROR(AND(OR(BC1:BI105,$BK106)=TRUE,IF(SEARCH(BC$1,$H106)&gt;0,TRUE,FALSE)),"")</f>
        <v/>
      </c>
      <c r="BD106" s="17" t="str">
        <f>IFERROR(AND(OR(BD1:BI105,$BK106)=TRUE,IF(SEARCH(BD$1,$H106)&gt;0,TRUE,FALSE)),"")</f>
        <v/>
      </c>
      <c r="BE106" s="17" t="str">
        <f>IFERROR(AND(OR(BE1:BI105,$BK106)=TRUE,IF(SEARCH(BE$1,$H106)&gt;0,TRUE,FALSE)),"")</f>
        <v/>
      </c>
      <c r="BF106" s="17" t="str">
        <f>IFERROR(AND(OR(BF1:BI105,$BK106)=TRUE,IF(SEARCH(BF$1,$H106)&gt;0,TRUE,FALSE)),"")</f>
        <v/>
      </c>
      <c r="BG106" s="17" t="str">
        <f>IFERROR(AND(OR(BG1:BI105,$BK106)=TRUE,IF(SEARCH(BG$1,$H106)&gt;0,TRUE,FALSE)),"")</f>
        <v/>
      </c>
      <c r="BH106" s="17" t="str">
        <f>IFERROR(AND(OR(BH1:BI105,$BK106)=TRUE,IF(SEARCH(BH$1,$H106)&gt;0,TRUE,FALSE)),"")</f>
        <v/>
      </c>
      <c r="BI106" s="17" t="str">
        <f>IFERROR(AND(OR(BI1:BI105,$BK106)=TRUE,IF(SEARCH(BI$1,$H106)&gt;0,TRUE,FALSE)),"")</f>
        <v/>
      </c>
      <c r="BJ106" s="17" t="b">
        <f t="shared" si="16"/>
        <v>0</v>
      </c>
      <c r="BK106" s="17" t="b">
        <f t="shared" si="17"/>
        <v>0</v>
      </c>
      <c r="BL106" s="17" t="b">
        <f t="shared" si="18"/>
        <v>0</v>
      </c>
      <c r="BM106" s="17" t="b">
        <f>IF(G106&gt;'Overview (RESPONSES REQUIRED)'!$G$67,FALSE,TRUE)</f>
        <v>0</v>
      </c>
      <c r="BN106" s="17" t="b">
        <f t="shared" si="19"/>
        <v>0</v>
      </c>
      <c r="BO106" s="17" t="str">
        <f>IF(BO104="N", "N", IF(AND(BM106,BN106)=FALSE,"N",IF(BL106=TRUE,"Y",IF(I106=0,"E","N"))))</f>
        <v>N</v>
      </c>
    </row>
    <row r="107" spans="1:67" ht="15" x14ac:dyDescent="0.15">
      <c r="A107" s="17" t="s">
        <v>3048</v>
      </c>
      <c r="B107" s="17">
        <v>2</v>
      </c>
      <c r="C107" s="17" t="b">
        <f>IF(INDEX('Overview (RESPONSES REQUIRED)'!$D$67:$D$78, MATCH("n7", 'Overview (RESPONSES REQUIRED)'!$B$67:$B$78, 0)) = "Y", TRUE, FALSE)</f>
        <v>0</v>
      </c>
      <c r="D107" s="17" t="b">
        <f>IF(INDEX('Overview (RESPONSES REQUIRED)'!$D$67:$D$78, MATCH("n26", 'Overview (RESPONSES REQUIRED)'!$B$67:$B$78, 0)) = "Y", TRUE, FALSE)</f>
        <v>0</v>
      </c>
      <c r="E107" s="17" t="s">
        <v>6</v>
      </c>
      <c r="F107" s="17" t="s">
        <v>6</v>
      </c>
      <c r="G107" s="17">
        <v>4</v>
      </c>
      <c r="H107" s="17" t="s">
        <v>3032</v>
      </c>
      <c r="I107" s="17" t="str">
        <f>IF('SA-FR1'!N110="Y", "Y", IF('SA-FR1'!N110="N", "N", 0))</f>
        <v>N</v>
      </c>
      <c r="J107" s="17" t="str">
        <f>IFERROR(AND(OR(J1:K106,$BK107)=TRUE,IF(SEARCH(J$1,$A107)&gt;0,TRUE,FALSE)),"")</f>
        <v/>
      </c>
      <c r="K107" s="17" t="str">
        <f>IFERROR(AND(OR(K1:K106,$BK107)=TRUE,IF(SEARCH(K$1,$A107)&gt;0,TRUE,FALSE)),"")</f>
        <v/>
      </c>
      <c r="L107" s="17" t="str">
        <f>IFERROR(AND(OR(L1:O106,$BK107)=TRUE,IF(SEARCH(L$1,$A107)&gt;0,TRUE,FALSE)),"")</f>
        <v/>
      </c>
      <c r="M107" s="17" t="str">
        <f>IFERROR(AND(OR(M1:O106,$BK107)=TRUE,IF(SEARCH(M$1,$A107)&gt;0,TRUE,FALSE)),"")</f>
        <v/>
      </c>
      <c r="N107" s="17" t="str">
        <f>IFERROR(AND(OR(N1:O106,$BK107)=TRUE,IF(SEARCH(N$1,$A107)&gt;0,TRUE,FALSE)),"")</f>
        <v/>
      </c>
      <c r="O107" s="17" t="str">
        <f>IFERROR(AND(OR(O1:O106,$BK107)=TRUE,IF(SEARCH(O$1,$A107)&gt;0,TRUE,FALSE)),"")</f>
        <v/>
      </c>
      <c r="P107" s="17" t="str">
        <f>IFERROR(AND(OR(P1:P106,$BK107)=TRUE,IF(SEARCH(P$1,$A107)&gt;0,TRUE,FALSE)),"")</f>
        <v/>
      </c>
      <c r="Q107" s="17" t="str">
        <f>IFERROR(AND(OR(Q1:T106,$BK107)=TRUE,IF(SEARCH(Q$1,$A107)&gt;0,TRUE,FALSE)),"")</f>
        <v/>
      </c>
      <c r="R107" s="17" t="str">
        <f>IFERROR(AND(OR(R1:T106,$BK107)=TRUE,IF(SEARCH(R$1,$A107)&gt;0,TRUE,FALSE)),"")</f>
        <v/>
      </c>
      <c r="S107" s="17" t="str">
        <f>IFERROR(AND(OR(S1:T106,$BK107)=TRUE,IF(SEARCH(S$1,$A107)&gt;0,TRUE,FALSE)),"")</f>
        <v/>
      </c>
      <c r="T107" s="17" t="b">
        <f>IFERROR(AND(OR(T1:T106,$BK107)=TRUE,IF(SEARCH(T$1,$A107)&gt;0,TRUE,FALSE)),"")</f>
        <v>0</v>
      </c>
      <c r="U107" s="17" t="str">
        <f>IFERROR(AND(OR(U1:V106,$BK107)=TRUE,IF(SEARCH(U$1,$A107)&gt;0,TRUE,FALSE)),"")</f>
        <v/>
      </c>
      <c r="V107" s="17" t="b">
        <f>IFERROR(AND(OR(V1:V106,$BK107)=TRUE,IF(SEARCH(V$1,$A107)&gt;0,TRUE,FALSE)),"")</f>
        <v>0</v>
      </c>
      <c r="W107" s="17" t="str">
        <f>IFERROR(AND(OR(W1:W106,$BK107)=TRUE,IF(SEARCH(W$1,$A107)&gt;0,TRUE,FALSE)),"")</f>
        <v/>
      </c>
      <c r="X107" s="17" t="str">
        <f>IFERROR(AND(OR(X1:AA106,$BK107)=TRUE,IF(SEARCH(X$1,$A107)&gt;0,TRUE,FALSE)),"")</f>
        <v/>
      </c>
      <c r="Y107" s="17" t="str">
        <f>IFERROR(AND(OR(Y1:AA106,$BK107)=TRUE,IF(SEARCH(Y$1,$A107)&gt;0,TRUE,FALSE)),"")</f>
        <v/>
      </c>
      <c r="Z107" s="17" t="str">
        <f>IFERROR(AND(OR(Z1:AA106,$BK107)=TRUE,IF(SEARCH(Z$1,$A107)&gt;0,TRUE,FALSE)),"")</f>
        <v/>
      </c>
      <c r="AA107" s="17" t="str">
        <f>IFERROR(AND(OR(AA1:AA106,$BK107)=TRUE,IF(SEARCH(AA$1,$A107)&gt;0,TRUE,FALSE)),"")</f>
        <v/>
      </c>
      <c r="AB107" s="17">
        <f t="shared" si="15"/>
        <v>0</v>
      </c>
      <c r="AC107" s="17" t="str">
        <f>IFERROR(AND(OR(AC1:AE106,$BK107)=TRUE,IF(SEARCH(AC$1,$H107)&gt;0,TRUE,FALSE)),"")</f>
        <v/>
      </c>
      <c r="AD107" s="17" t="str">
        <f>IFERROR(AND(OR(AD1:AE106,$BK107)=TRUE,IF(SEARCH(AD$1,$H107)&gt;0,TRUE,FALSE)),"")</f>
        <v/>
      </c>
      <c r="AE107" s="17" t="str">
        <f>IFERROR(AND(OR(AE1:AE106,$BK107)=TRUE,IF(SEARCH(AE$1,$H107)&gt;0,TRUE,FALSE)),"")</f>
        <v/>
      </c>
      <c r="AF107" s="17" t="str">
        <f>IFERROR(AND(OR(AF1:AK106,$BK107)=TRUE,IF(SEARCH(AF$1,$H107)&gt;0,TRUE,FALSE)),"")</f>
        <v/>
      </c>
      <c r="AG107" s="17" t="str">
        <f>IFERROR(AND(OR(AG1:AK106,$BK107)=TRUE,IF(SEARCH(AG$1,$H107)&gt;0,TRUE,FALSE)),"")</f>
        <v/>
      </c>
      <c r="AH107" s="17" t="str">
        <f>IFERROR(AND(OR(AH1:AK106,$BK107)=TRUE,IF(SEARCH(AH$1,$H107)&gt;0,TRUE,FALSE)),"")</f>
        <v/>
      </c>
      <c r="AI107" s="17" t="str">
        <f>IFERROR(AND(OR(AI1:AK106,$BK107)=TRUE,IF(SEARCH(AI$1,$H107)&gt;0,TRUE,FALSE)),"")</f>
        <v/>
      </c>
      <c r="AJ107" s="17" t="str">
        <f>IFERROR(AND(OR(AJ1:AK106,$BK107)=TRUE,IF(SEARCH(AJ$1,$H107)&gt;0,TRUE,FALSE)),"")</f>
        <v/>
      </c>
      <c r="AK107" s="17" t="str">
        <f>IFERROR(AND(OR(AK1:AK106,$BK107)=TRUE,IF(SEARCH(AK$1,$H107)&gt;0,TRUE,FALSE)),"")</f>
        <v/>
      </c>
      <c r="AL107" s="17" t="str">
        <f>IFERROR(AND(OR(AL1:AM106,$BK107)=TRUE,IF(SEARCH(AL$1,$H107)&gt;0,TRUE,FALSE)),"")</f>
        <v/>
      </c>
      <c r="AM107" s="17" t="str">
        <f>IFERROR(AND(OR(AM1:AM106,$BK107)=TRUE,IF(SEARCH(AM$1,$H107)&gt;0,TRUE,FALSE)),"")</f>
        <v/>
      </c>
      <c r="AN107" s="17" t="str">
        <f>IFERROR(AND(OR(AN1:AS106,$BK107)=TRUE,IF(SEARCH(AN$1,$H107)&gt;0,TRUE,FALSE)),"")</f>
        <v/>
      </c>
      <c r="AO107" s="17" t="str">
        <f>IFERROR(AND(OR(AO1:AS106,$BK107)=TRUE,IF(SEARCH(AO$1,$H107)&gt;0,TRUE,FALSE)),"")</f>
        <v/>
      </c>
      <c r="AP107" s="17" t="str">
        <f>IFERROR(AND(OR(AP1:AS106,$BK107)=TRUE,IF(SEARCH(AP$1,$H107)&gt;0,TRUE,FALSE)),"")</f>
        <v/>
      </c>
      <c r="AQ107" s="17" t="str">
        <f>IFERROR(AND(OR(AQ1:AS106,$BK107)=TRUE,IF(SEARCH(AQ$1,$H107)&gt;0,TRUE,FALSE)),"")</f>
        <v/>
      </c>
      <c r="AR107" s="17" t="str">
        <f>IFERROR(AND(OR(AR1:AS106,$BK107)=TRUE,IF(SEARCH(AR$1,$H107)&gt;0,TRUE,FALSE)),"")</f>
        <v/>
      </c>
      <c r="AS107" s="17" t="str">
        <f>IFERROR(AND(OR(AS1:AS106,$BK107)=TRUE,IF(SEARCH(AS$1,$H107)&gt;0,TRUE,FALSE)),"")</f>
        <v/>
      </c>
      <c r="AT107" s="17" t="str">
        <f>IFERROR(AND(OR(AT1:AW106,$BK107)=TRUE,IF(SEARCH(AT$1,$H107)&gt;0,TRUE,FALSE)),"")</f>
        <v/>
      </c>
      <c r="AU107" s="17" t="str">
        <f>IFERROR(AND(OR(AU1:AW106,$BK107)=TRUE,IF(SEARCH(AU$1,$H107)&gt;0,TRUE,FALSE)),"")</f>
        <v/>
      </c>
      <c r="AV107" s="17" t="str">
        <f>IFERROR(AND(OR(AV1:AW106,$BK107)=TRUE,IF(SEARCH(AV$1,$H107)&gt;0,TRUE,FALSE)),"")</f>
        <v/>
      </c>
      <c r="AW107" s="17" t="str">
        <f>IFERROR(AND(OR(AW1:AW106,$BK107)=TRUE,IF(SEARCH(AW$1,$H107)&gt;0,TRUE,FALSE)),"")</f>
        <v/>
      </c>
      <c r="AX107" s="17" t="str">
        <f>IFERROR(AND(OR(AX1:AY106,$BK107)=TRUE,IF(SEARCH(AX$1,$H107)&gt;0,TRUE,FALSE)),"")</f>
        <v/>
      </c>
      <c r="AY107" s="17" t="str">
        <f>IFERROR(AND(OR(AY1:AY106,$BK107)=TRUE,IF(SEARCH(AY$1,$H107)&gt;0,TRUE,FALSE)),"")</f>
        <v/>
      </c>
      <c r="AZ107" s="17" t="str">
        <f>IFERROR(AND(OR(AZ1:BI106,$BK107)=TRUE,IF(SEARCH(AZ$1,$H107)&gt;0,TRUE,FALSE)),"")</f>
        <v/>
      </c>
      <c r="BA107" s="17" t="str">
        <f>IFERROR(AND(OR(BA1:BI106,$BK107)=TRUE,IF(SEARCH(BA$1,$H107)&gt;0,TRUE,FALSE)),"")</f>
        <v/>
      </c>
      <c r="BB107" s="17" t="str">
        <f>IFERROR(AND(OR(BB1:BI106,$BK107)=TRUE,IF(SEARCH(BB$1,$H107)&gt;0,TRUE,FALSE)),"")</f>
        <v/>
      </c>
      <c r="BC107" s="17" t="str">
        <f>IFERROR(AND(OR(BC1:BI106,$BK107)=TRUE,IF(SEARCH(BC$1,$H107)&gt;0,TRUE,FALSE)),"")</f>
        <v/>
      </c>
      <c r="BD107" s="17" t="str">
        <f>IFERROR(AND(OR(BD1:BI106,$BK107)=TRUE,IF(SEARCH(BD$1,$H107)&gt;0,TRUE,FALSE)),"")</f>
        <v/>
      </c>
      <c r="BE107" s="17" t="str">
        <f>IFERROR(AND(OR(BE1:BI106,$BK107)=TRUE,IF(SEARCH(BE$1,$H107)&gt;0,TRUE,FALSE)),"")</f>
        <v/>
      </c>
      <c r="BF107" s="17" t="str">
        <f>IFERROR(AND(OR(BF1:BI106,$BK107)=TRUE,IF(SEARCH(BF$1,$H107)&gt;0,TRUE,FALSE)),"")</f>
        <v/>
      </c>
      <c r="BG107" s="17" t="str">
        <f>IFERROR(AND(OR(BG1:BI106,$BK107)=TRUE,IF(SEARCH(BG$1,$H107)&gt;0,TRUE,FALSE)),"")</f>
        <v/>
      </c>
      <c r="BH107" s="17" t="str">
        <f>IFERROR(AND(OR(BH1:BI106,$BK107)=TRUE,IF(SEARCH(BH$1,$H107)&gt;0,TRUE,FALSE)),"")</f>
        <v/>
      </c>
      <c r="BI107" s="17" t="str">
        <f>IFERROR(AND(OR(BI1:BI106,$BK107)=TRUE,IF(SEARCH(BI$1,$H107)&gt;0,TRUE,FALSE)),"")</f>
        <v/>
      </c>
      <c r="BJ107" s="17" t="b">
        <f t="shared" si="16"/>
        <v>0</v>
      </c>
      <c r="BK107" s="17" t="b">
        <f t="shared" si="17"/>
        <v>0</v>
      </c>
      <c r="BL107" s="17" t="b">
        <f t="shared" si="18"/>
        <v>0</v>
      </c>
      <c r="BM107" s="17" t="b">
        <f>IF(G107&gt;'Overview (RESPONSES REQUIRED)'!$G$67,FALSE,TRUE)</f>
        <v>0</v>
      </c>
      <c r="BN107" s="17" t="b">
        <f t="shared" si="19"/>
        <v>0</v>
      </c>
      <c r="BO107" s="17" t="str">
        <f>IF(BO104="N", "N", IF(AND(BM107,BN107)=FALSE,"N",IF(BL107=TRUE,"Y",IF(I107=0,"E","N"))))</f>
        <v>N</v>
      </c>
    </row>
    <row r="108" spans="1:67" ht="15" x14ac:dyDescent="0.15">
      <c r="A108" s="17" t="s">
        <v>3049</v>
      </c>
      <c r="B108" s="17">
        <v>2</v>
      </c>
      <c r="C108" s="17" t="b">
        <f>IF(INDEX('Overview (RESPONSES REQUIRED)'!$D$67:$D$78, MATCH("n7", 'Overview (RESPONSES REQUIRED)'!$B$67:$B$78, 0)) = "Y", TRUE, FALSE)</f>
        <v>0</v>
      </c>
      <c r="D108" s="17" t="b">
        <f>IF(INDEX('Overview (RESPONSES REQUIRED)'!$D$67:$D$78, MATCH("n26", 'Overview (RESPONSES REQUIRED)'!$B$67:$B$78, 0)) = "Y", TRUE, FALSE)</f>
        <v>0</v>
      </c>
      <c r="E108" s="17" t="s">
        <v>6</v>
      </c>
      <c r="F108" s="17" t="s">
        <v>6</v>
      </c>
      <c r="G108" s="17">
        <v>4</v>
      </c>
      <c r="H108" s="17" t="s">
        <v>3015</v>
      </c>
      <c r="I108" s="17" t="str">
        <f>IF('SA-FR1'!N111="Y", "Y", IF('SA-FR1'!N111="N", "N", 0))</f>
        <v>N</v>
      </c>
      <c r="J108" s="17" t="str">
        <f>IFERROR(AND(OR(J1:K107,$BK108)=TRUE,IF(SEARCH(J$1,$A108)&gt;0,TRUE,FALSE)),"")</f>
        <v/>
      </c>
      <c r="K108" s="17" t="str">
        <f>IFERROR(AND(OR(K1:K107,$BK108)=TRUE,IF(SEARCH(K$1,$A108)&gt;0,TRUE,FALSE)),"")</f>
        <v/>
      </c>
      <c r="L108" s="17" t="str">
        <f>IFERROR(AND(OR(L1:O107,$BK108)=TRUE,IF(SEARCH(L$1,$A108)&gt;0,TRUE,FALSE)),"")</f>
        <v/>
      </c>
      <c r="M108" s="17" t="str">
        <f>IFERROR(AND(OR(M1:O107,$BK108)=TRUE,IF(SEARCH(M$1,$A108)&gt;0,TRUE,FALSE)),"")</f>
        <v/>
      </c>
      <c r="N108" s="17" t="str">
        <f>IFERROR(AND(OR(N1:O107,$BK108)=TRUE,IF(SEARCH(N$1,$A108)&gt;0,TRUE,FALSE)),"")</f>
        <v/>
      </c>
      <c r="O108" s="17" t="str">
        <f>IFERROR(AND(OR(O1:O107,$BK108)=TRUE,IF(SEARCH(O$1,$A108)&gt;0,TRUE,FALSE)),"")</f>
        <v/>
      </c>
      <c r="P108" s="17" t="str">
        <f>IFERROR(AND(OR(P1:P107,$BK108)=TRUE,IF(SEARCH(P$1,$A108)&gt;0,TRUE,FALSE)),"")</f>
        <v/>
      </c>
      <c r="Q108" s="17" t="str">
        <f>IFERROR(AND(OR(Q1:T107,$BK108)=TRUE,IF(SEARCH(Q$1,$A108)&gt;0,TRUE,FALSE)),"")</f>
        <v/>
      </c>
      <c r="R108" s="17" t="str">
        <f>IFERROR(AND(OR(R1:T107,$BK108)=TRUE,IF(SEARCH(R$1,$A108)&gt;0,TRUE,FALSE)),"")</f>
        <v/>
      </c>
      <c r="S108" s="17" t="b">
        <f>IFERROR(AND(OR(S1:T107,$BK108)=TRUE,IF(SEARCH(S$1,$A108)&gt;0,TRUE,FALSE)),"")</f>
        <v>0</v>
      </c>
      <c r="T108" s="17" t="str">
        <f>IFERROR(AND(OR(T1:T107,$BK108)=TRUE,IF(SEARCH(T$1,$A108)&gt;0,TRUE,FALSE)),"")</f>
        <v/>
      </c>
      <c r="U108" s="17" t="str">
        <f>IFERROR(AND(OR(U1:V107,$BK108)=TRUE,IF(SEARCH(U$1,$A108)&gt;0,TRUE,FALSE)),"")</f>
        <v/>
      </c>
      <c r="V108" s="17" t="b">
        <f>IFERROR(AND(OR(V1:V107,$BK108)=TRUE,IF(SEARCH(V$1,$A108)&gt;0,TRUE,FALSE)),"")</f>
        <v>0</v>
      </c>
      <c r="W108" s="17" t="str">
        <f>IFERROR(AND(OR(W1:W107,$BK108)=TRUE,IF(SEARCH(W$1,$A108)&gt;0,TRUE,FALSE)),"")</f>
        <v/>
      </c>
      <c r="X108" s="17" t="str">
        <f>IFERROR(AND(OR(X1:AA107,$BK108)=TRUE,IF(SEARCH(X$1,$A108)&gt;0,TRUE,FALSE)),"")</f>
        <v/>
      </c>
      <c r="Y108" s="17" t="str">
        <f>IFERROR(AND(OR(Y1:AA107,$BK108)=TRUE,IF(SEARCH(Y$1,$A108)&gt;0,TRUE,FALSE)),"")</f>
        <v/>
      </c>
      <c r="Z108" s="17" t="str">
        <f>IFERROR(AND(OR(Z1:AA107,$BK108)=TRUE,IF(SEARCH(Z$1,$A108)&gt;0,TRUE,FALSE)),"")</f>
        <v/>
      </c>
      <c r="AA108" s="17" t="str">
        <f>IFERROR(AND(OR(AA1:AA107,$BK108)=TRUE,IF(SEARCH(AA$1,$A108)&gt;0,TRUE,FALSE)),"")</f>
        <v/>
      </c>
      <c r="AB108" s="17">
        <f t="shared" si="15"/>
        <v>0</v>
      </c>
      <c r="AC108" s="17" t="str">
        <f>IFERROR(AND(OR(AC1:AE107,$BK108)=TRUE,IF(SEARCH(AC$1,$H108)&gt;0,TRUE,FALSE)),"")</f>
        <v/>
      </c>
      <c r="AD108" s="17" t="str">
        <f>IFERROR(AND(OR(AD1:AE107,$BK108)=TRUE,IF(SEARCH(AD$1,$H108)&gt;0,TRUE,FALSE)),"")</f>
        <v/>
      </c>
      <c r="AE108" s="17" t="str">
        <f>IFERROR(AND(OR(AE1:AE107,$BK108)=TRUE,IF(SEARCH(AE$1,$H108)&gt;0,TRUE,FALSE)),"")</f>
        <v/>
      </c>
      <c r="AF108" s="17" t="str">
        <f>IFERROR(AND(OR(AF1:AK107,$BK108)=TRUE,IF(SEARCH(AF$1,$H108)&gt;0,TRUE,FALSE)),"")</f>
        <v/>
      </c>
      <c r="AG108" s="17" t="str">
        <f>IFERROR(AND(OR(AG1:AK107,$BK108)=TRUE,IF(SEARCH(AG$1,$H108)&gt;0,TRUE,FALSE)),"")</f>
        <v/>
      </c>
      <c r="AH108" s="17" t="str">
        <f>IFERROR(AND(OR(AH1:AK107,$BK108)=TRUE,IF(SEARCH(AH$1,$H108)&gt;0,TRUE,FALSE)),"")</f>
        <v/>
      </c>
      <c r="AI108" s="17" t="str">
        <f>IFERROR(AND(OR(AI1:AK107,$BK108)=TRUE,IF(SEARCH(AI$1,$H108)&gt;0,TRUE,FALSE)),"")</f>
        <v/>
      </c>
      <c r="AJ108" s="17" t="str">
        <f>IFERROR(AND(OR(AJ1:AK107,$BK108)=TRUE,IF(SEARCH(AJ$1,$H108)&gt;0,TRUE,FALSE)),"")</f>
        <v/>
      </c>
      <c r="AK108" s="17" t="str">
        <f>IFERROR(AND(OR(AK1:AK107,$BK108)=TRUE,IF(SEARCH(AK$1,$H108)&gt;0,TRUE,FALSE)),"")</f>
        <v/>
      </c>
      <c r="AL108" s="17" t="str">
        <f>IFERROR(AND(OR(AL1:AM107,$BK108)=TRUE,IF(SEARCH(AL$1,$H108)&gt;0,TRUE,FALSE)),"")</f>
        <v/>
      </c>
      <c r="AM108" s="17" t="str">
        <f>IFERROR(AND(OR(AM1:AM107,$BK108)=TRUE,IF(SEARCH(AM$1,$H108)&gt;0,TRUE,FALSE)),"")</f>
        <v/>
      </c>
      <c r="AN108" s="17" t="str">
        <f>IFERROR(AND(OR(AN1:AS107,$BK108)=TRUE,IF(SEARCH(AN$1,$H108)&gt;0,TRUE,FALSE)),"")</f>
        <v/>
      </c>
      <c r="AO108" s="17" t="str">
        <f>IFERROR(AND(OR(AO1:AS107,$BK108)=TRUE,IF(SEARCH(AO$1,$H108)&gt;0,TRUE,FALSE)),"")</f>
        <v/>
      </c>
      <c r="AP108" s="17" t="str">
        <f>IFERROR(AND(OR(AP1:AS107,$BK108)=TRUE,IF(SEARCH(AP$1,$H108)&gt;0,TRUE,FALSE)),"")</f>
        <v/>
      </c>
      <c r="AQ108" s="17" t="str">
        <f>IFERROR(AND(OR(AQ1:AS107,$BK108)=TRUE,IF(SEARCH(AQ$1,$H108)&gt;0,TRUE,FALSE)),"")</f>
        <v/>
      </c>
      <c r="AR108" s="17" t="str">
        <f>IFERROR(AND(OR(AR1:AS107,$BK108)=TRUE,IF(SEARCH(AR$1,$H108)&gt;0,TRUE,FALSE)),"")</f>
        <v/>
      </c>
      <c r="AS108" s="17" t="str">
        <f>IFERROR(AND(OR(AS1:AS107,$BK108)=TRUE,IF(SEARCH(AS$1,$H108)&gt;0,TRUE,FALSE)),"")</f>
        <v/>
      </c>
      <c r="AT108" s="17" t="str">
        <f>IFERROR(AND(OR(AT1:AW107,$BK108)=TRUE,IF(SEARCH(AT$1,$H108)&gt;0,TRUE,FALSE)),"")</f>
        <v/>
      </c>
      <c r="AU108" s="17" t="str">
        <f>IFERROR(AND(OR(AU1:AW107,$BK108)=TRUE,IF(SEARCH(AU$1,$H108)&gt;0,TRUE,FALSE)),"")</f>
        <v/>
      </c>
      <c r="AV108" s="17" t="str">
        <f>IFERROR(AND(OR(AV1:AW107,$BK108)=TRUE,IF(SEARCH(AV$1,$H108)&gt;0,TRUE,FALSE)),"")</f>
        <v/>
      </c>
      <c r="AW108" s="17" t="str">
        <f>IFERROR(AND(OR(AW1:AW107,$BK108)=TRUE,IF(SEARCH(AW$1,$H108)&gt;0,TRUE,FALSE)),"")</f>
        <v/>
      </c>
      <c r="AX108" s="17" t="str">
        <f>IFERROR(AND(OR(AX1:AY107,$BK108)=TRUE,IF(SEARCH(AX$1,$H108)&gt;0,TRUE,FALSE)),"")</f>
        <v/>
      </c>
      <c r="AY108" s="17" t="str">
        <f>IFERROR(AND(OR(AY1:AY107,$BK108)=TRUE,IF(SEARCH(AY$1,$H108)&gt;0,TRUE,FALSE)),"")</f>
        <v/>
      </c>
      <c r="AZ108" s="17" t="str">
        <f>IFERROR(AND(OR(AZ1:BI107,$BK108)=TRUE,IF(SEARCH(AZ$1,$H108)&gt;0,TRUE,FALSE)),"")</f>
        <v/>
      </c>
      <c r="BA108" s="17" t="str">
        <f>IFERROR(AND(OR(BA1:BI107,$BK108)=TRUE,IF(SEARCH(BA$1,$H108)&gt;0,TRUE,FALSE)),"")</f>
        <v/>
      </c>
      <c r="BB108" s="17" t="str">
        <f>IFERROR(AND(OR(BB1:BI107,$BK108)=TRUE,IF(SEARCH(BB$1,$H108)&gt;0,TRUE,FALSE)),"")</f>
        <v/>
      </c>
      <c r="BC108" s="17" t="str">
        <f>IFERROR(AND(OR(BC1:BI107,$BK108)=TRUE,IF(SEARCH(BC$1,$H108)&gt;0,TRUE,FALSE)),"")</f>
        <v/>
      </c>
      <c r="BD108" s="17" t="str">
        <f>IFERROR(AND(OR(BD1:BI107,$BK108)=TRUE,IF(SEARCH(BD$1,$H108)&gt;0,TRUE,FALSE)),"")</f>
        <v/>
      </c>
      <c r="BE108" s="17" t="str">
        <f>IFERROR(AND(OR(BE1:BI107,$BK108)=TRUE,IF(SEARCH(BE$1,$H108)&gt;0,TRUE,FALSE)),"")</f>
        <v/>
      </c>
      <c r="BF108" s="17" t="str">
        <f>IFERROR(AND(OR(BF1:BI107,$BK108)=TRUE,IF(SEARCH(BF$1,$H108)&gt;0,TRUE,FALSE)),"")</f>
        <v/>
      </c>
      <c r="BG108" s="17" t="str">
        <f>IFERROR(AND(OR(BG1:BI107,$BK108)=TRUE,IF(SEARCH(BG$1,$H108)&gt;0,TRUE,FALSE)),"")</f>
        <v/>
      </c>
      <c r="BH108" s="17" t="str">
        <f>IFERROR(AND(OR(BH1:BI107,$BK108)=TRUE,IF(SEARCH(BH$1,$H108)&gt;0,TRUE,FALSE)),"")</f>
        <v/>
      </c>
      <c r="BI108" s="17" t="str">
        <f>IFERROR(AND(OR(BI1:BI107,$BK108)=TRUE,IF(SEARCH(BI$1,$H108)&gt;0,TRUE,FALSE)),"")</f>
        <v/>
      </c>
      <c r="BJ108" s="17" t="b">
        <f t="shared" si="16"/>
        <v>0</v>
      </c>
      <c r="BK108" s="17" t="b">
        <f t="shared" si="17"/>
        <v>0</v>
      </c>
      <c r="BL108" s="17" t="b">
        <f t="shared" si="18"/>
        <v>0</v>
      </c>
      <c r="BM108" s="17" t="b">
        <f>IF(G108&gt;'Overview (RESPONSES REQUIRED)'!$G$67,FALSE,TRUE)</f>
        <v>0</v>
      </c>
      <c r="BN108" s="17" t="b">
        <f t="shared" si="19"/>
        <v>0</v>
      </c>
      <c r="BO108" s="17" t="str">
        <f>IF(AND(BM108,BN108)=FALSE,"N",IF(BL108=TRUE,"Y",IF(I108=0,"E","N")))</f>
        <v>N</v>
      </c>
    </row>
    <row r="109" spans="1:67" ht="15" x14ac:dyDescent="0.15">
      <c r="A109" s="17" t="s">
        <v>3049</v>
      </c>
      <c r="B109" s="17">
        <v>2</v>
      </c>
      <c r="C109" s="17" t="b">
        <f>IF(INDEX('Overview (RESPONSES REQUIRED)'!$D$67:$D$78, MATCH("n7", 'Overview (RESPONSES REQUIRED)'!$B$67:$B$78, 0)) = "Y", TRUE, FALSE)</f>
        <v>0</v>
      </c>
      <c r="D109" s="17" t="b">
        <f>IF(INDEX('Overview (RESPONSES REQUIRED)'!$D$67:$D$78, MATCH("n26", 'Overview (RESPONSES REQUIRED)'!$B$67:$B$78, 0)) = "Y", TRUE, FALSE)</f>
        <v>0</v>
      </c>
      <c r="E109" s="17" t="s">
        <v>6</v>
      </c>
      <c r="F109" s="17" t="s">
        <v>6</v>
      </c>
      <c r="G109" s="17">
        <v>4</v>
      </c>
      <c r="H109" s="17" t="s">
        <v>3016</v>
      </c>
      <c r="I109" s="17" t="str">
        <f>IF('SA-FR1'!N112="Y", "Y", IF('SA-FR1'!N112="N", "N", 0))</f>
        <v>N</v>
      </c>
      <c r="J109" s="17" t="str">
        <f>IFERROR(AND(OR(J1:K108,$BK109)=TRUE,IF(SEARCH(J$1,$A109)&gt;0,TRUE,FALSE)),"")</f>
        <v/>
      </c>
      <c r="K109" s="17" t="str">
        <f>IFERROR(AND(OR(K1:K108,$BK109)=TRUE,IF(SEARCH(K$1,$A109)&gt;0,TRUE,FALSE)),"")</f>
        <v/>
      </c>
      <c r="L109" s="17" t="str">
        <f>IFERROR(AND(OR(L1:O108,$BK109)=TRUE,IF(SEARCH(L$1,$A109)&gt;0,TRUE,FALSE)),"")</f>
        <v/>
      </c>
      <c r="M109" s="17" t="str">
        <f>IFERROR(AND(OR(M1:O108,$BK109)=TRUE,IF(SEARCH(M$1,$A109)&gt;0,TRUE,FALSE)),"")</f>
        <v/>
      </c>
      <c r="N109" s="17" t="str">
        <f>IFERROR(AND(OR(N1:O108,$BK109)=TRUE,IF(SEARCH(N$1,$A109)&gt;0,TRUE,FALSE)),"")</f>
        <v/>
      </c>
      <c r="O109" s="17" t="str">
        <f>IFERROR(AND(OR(O1:O108,$BK109)=TRUE,IF(SEARCH(O$1,$A109)&gt;0,TRUE,FALSE)),"")</f>
        <v/>
      </c>
      <c r="P109" s="17" t="str">
        <f>IFERROR(AND(OR(P1:P108,$BK109)=TRUE,IF(SEARCH(P$1,$A109)&gt;0,TRUE,FALSE)),"")</f>
        <v/>
      </c>
      <c r="Q109" s="17" t="str">
        <f>IFERROR(AND(OR(Q1:T108,$BK109)=TRUE,IF(SEARCH(Q$1,$A109)&gt;0,TRUE,FALSE)),"")</f>
        <v/>
      </c>
      <c r="R109" s="17" t="str">
        <f>IFERROR(AND(OR(R1:T108,$BK109)=TRUE,IF(SEARCH(R$1,$A109)&gt;0,TRUE,FALSE)),"")</f>
        <v/>
      </c>
      <c r="S109" s="17" t="b">
        <f>IFERROR(AND(OR(S1:T108,$BK109)=TRUE,IF(SEARCH(S$1,$A109)&gt;0,TRUE,FALSE)),"")</f>
        <v>0</v>
      </c>
      <c r="T109" s="17" t="str">
        <f>IFERROR(AND(OR(T1:T108,$BK109)=TRUE,IF(SEARCH(T$1,$A109)&gt;0,TRUE,FALSE)),"")</f>
        <v/>
      </c>
      <c r="U109" s="17" t="str">
        <f>IFERROR(AND(OR(U1:V108,$BK109)=TRUE,IF(SEARCH(U$1,$A109)&gt;0,TRUE,FALSE)),"")</f>
        <v/>
      </c>
      <c r="V109" s="17" t="b">
        <f>IFERROR(AND(OR(V1:V108,$BK109)=TRUE,IF(SEARCH(V$1,$A109)&gt;0,TRUE,FALSE)),"")</f>
        <v>0</v>
      </c>
      <c r="W109" s="17" t="str">
        <f>IFERROR(AND(OR(W1:W108,$BK109)=TRUE,IF(SEARCH(W$1,$A109)&gt;0,TRUE,FALSE)),"")</f>
        <v/>
      </c>
      <c r="X109" s="17" t="str">
        <f>IFERROR(AND(OR(X1:AA108,$BK109)=TRUE,IF(SEARCH(X$1,$A109)&gt;0,TRUE,FALSE)),"")</f>
        <v/>
      </c>
      <c r="Y109" s="17" t="str">
        <f>IFERROR(AND(OR(Y1:AA108,$BK109)=TRUE,IF(SEARCH(Y$1,$A109)&gt;0,TRUE,FALSE)),"")</f>
        <v/>
      </c>
      <c r="Z109" s="17" t="str">
        <f>IFERROR(AND(OR(Z1:AA108,$BK109)=TRUE,IF(SEARCH(Z$1,$A109)&gt;0,TRUE,FALSE)),"")</f>
        <v/>
      </c>
      <c r="AA109" s="17" t="str">
        <f>IFERROR(AND(OR(AA1:AA108,$BK109)=TRUE,IF(SEARCH(AA$1,$A109)&gt;0,TRUE,FALSE)),"")</f>
        <v/>
      </c>
      <c r="AB109" s="17">
        <f t="shared" si="15"/>
        <v>0</v>
      </c>
      <c r="AC109" s="17" t="str">
        <f>IFERROR(AND(OR(AC1:AE108,$BK109)=TRUE,IF(SEARCH(AC$1,$H109)&gt;0,TRUE,FALSE)),"")</f>
        <v/>
      </c>
      <c r="AD109" s="17" t="str">
        <f>IFERROR(AND(OR(AD1:AE108,$BK109)=TRUE,IF(SEARCH(AD$1,$H109)&gt;0,TRUE,FALSE)),"")</f>
        <v/>
      </c>
      <c r="AE109" s="17" t="str">
        <f>IFERROR(AND(OR(AE1:AE108,$BK109)=TRUE,IF(SEARCH(AE$1,$H109)&gt;0,TRUE,FALSE)),"")</f>
        <v/>
      </c>
      <c r="AF109" s="17" t="str">
        <f>IFERROR(AND(OR(AF1:AK108,$BK109)=TRUE,IF(SEARCH(AF$1,$H109)&gt;0,TRUE,FALSE)),"")</f>
        <v/>
      </c>
      <c r="AG109" s="17" t="str">
        <f>IFERROR(AND(OR(AG1:AK108,$BK109)=TRUE,IF(SEARCH(AG$1,$H109)&gt;0,TRUE,FALSE)),"")</f>
        <v/>
      </c>
      <c r="AH109" s="17" t="str">
        <f>IFERROR(AND(OR(AH1:AK108,$BK109)=TRUE,IF(SEARCH(AH$1,$H109)&gt;0,TRUE,FALSE)),"")</f>
        <v/>
      </c>
      <c r="AI109" s="17" t="str">
        <f>IFERROR(AND(OR(AI1:AK108,$BK109)=TRUE,IF(SEARCH(AI$1,$H109)&gt;0,TRUE,FALSE)),"")</f>
        <v/>
      </c>
      <c r="AJ109" s="17" t="str">
        <f>IFERROR(AND(OR(AJ1:AK108,$BK109)=TRUE,IF(SEARCH(AJ$1,$H109)&gt;0,TRUE,FALSE)),"")</f>
        <v/>
      </c>
      <c r="AK109" s="17" t="str">
        <f>IFERROR(AND(OR(AK1:AK108,$BK109)=TRUE,IF(SEARCH(AK$1,$H109)&gt;0,TRUE,FALSE)),"")</f>
        <v/>
      </c>
      <c r="AL109" s="17" t="str">
        <f>IFERROR(AND(OR(AL1:AM108,$BK109)=TRUE,IF(SEARCH(AL$1,$H109)&gt;0,TRUE,FALSE)),"")</f>
        <v/>
      </c>
      <c r="AM109" s="17" t="str">
        <f>IFERROR(AND(OR(AM1:AM108,$BK109)=TRUE,IF(SEARCH(AM$1,$H109)&gt;0,TRUE,FALSE)),"")</f>
        <v/>
      </c>
      <c r="AN109" s="17" t="str">
        <f>IFERROR(AND(OR(AN1:AS108,$BK109)=TRUE,IF(SEARCH(AN$1,$H109)&gt;0,TRUE,FALSE)),"")</f>
        <v/>
      </c>
      <c r="AO109" s="17" t="str">
        <f>IFERROR(AND(OR(AO1:AS108,$BK109)=TRUE,IF(SEARCH(AO$1,$H109)&gt;0,TRUE,FALSE)),"")</f>
        <v/>
      </c>
      <c r="AP109" s="17" t="str">
        <f>IFERROR(AND(OR(AP1:AS108,$BK109)=TRUE,IF(SEARCH(AP$1,$H109)&gt;0,TRUE,FALSE)),"")</f>
        <v/>
      </c>
      <c r="AQ109" s="17" t="str">
        <f>IFERROR(AND(OR(AQ1:AS108,$BK109)=TRUE,IF(SEARCH(AQ$1,$H109)&gt;0,TRUE,FALSE)),"")</f>
        <v/>
      </c>
      <c r="AR109" s="17" t="str">
        <f>IFERROR(AND(OR(AR1:AS108,$BK109)=TRUE,IF(SEARCH(AR$1,$H109)&gt;0,TRUE,FALSE)),"")</f>
        <v/>
      </c>
      <c r="AS109" s="17" t="str">
        <f>IFERROR(AND(OR(AS1:AS108,$BK109)=TRUE,IF(SEARCH(AS$1,$H109)&gt;0,TRUE,FALSE)),"")</f>
        <v/>
      </c>
      <c r="AT109" s="17" t="str">
        <f>IFERROR(AND(OR(AT1:AW108,$BK109)=TRUE,IF(SEARCH(AT$1,$H109)&gt;0,TRUE,FALSE)),"")</f>
        <v/>
      </c>
      <c r="AU109" s="17" t="str">
        <f>IFERROR(AND(OR(AU1:AW108,$BK109)=TRUE,IF(SEARCH(AU$1,$H109)&gt;0,TRUE,FALSE)),"")</f>
        <v/>
      </c>
      <c r="AV109" s="17" t="str">
        <f>IFERROR(AND(OR(AV1:AW108,$BK109)=TRUE,IF(SEARCH(AV$1,$H109)&gt;0,TRUE,FALSE)),"")</f>
        <v/>
      </c>
      <c r="AW109" s="17" t="str">
        <f>IFERROR(AND(OR(AW1:AW108,$BK109)=TRUE,IF(SEARCH(AW$1,$H109)&gt;0,TRUE,FALSE)),"")</f>
        <v/>
      </c>
      <c r="AX109" s="17" t="str">
        <f>IFERROR(AND(OR(AX1:AY108,$BK109)=TRUE,IF(SEARCH(AX$1,$H109)&gt;0,TRUE,FALSE)),"")</f>
        <v/>
      </c>
      <c r="AY109" s="17" t="str">
        <f>IFERROR(AND(OR(AY1:AY108,$BK109)=TRUE,IF(SEARCH(AY$1,$H109)&gt;0,TRUE,FALSE)),"")</f>
        <v/>
      </c>
      <c r="AZ109" s="17" t="str">
        <f>IFERROR(AND(OR(AZ1:BI108,$BK109)=TRUE,IF(SEARCH(AZ$1,$H109)&gt;0,TRUE,FALSE)),"")</f>
        <v/>
      </c>
      <c r="BA109" s="17" t="str">
        <f>IFERROR(AND(OR(BA1:BI108,$BK109)=TRUE,IF(SEARCH(BA$1,$H109)&gt;0,TRUE,FALSE)),"")</f>
        <v/>
      </c>
      <c r="BB109" s="17" t="str">
        <f>IFERROR(AND(OR(BB1:BI108,$BK109)=TRUE,IF(SEARCH(BB$1,$H109)&gt;0,TRUE,FALSE)),"")</f>
        <v/>
      </c>
      <c r="BC109" s="17" t="str">
        <f>IFERROR(AND(OR(BC1:BI108,$BK109)=TRUE,IF(SEARCH(BC$1,$H109)&gt;0,TRUE,FALSE)),"")</f>
        <v/>
      </c>
      <c r="BD109" s="17" t="str">
        <f>IFERROR(AND(OR(BD1:BI108,$BK109)=TRUE,IF(SEARCH(BD$1,$H109)&gt;0,TRUE,FALSE)),"")</f>
        <v/>
      </c>
      <c r="BE109" s="17" t="str">
        <f>IFERROR(AND(OR(BE1:BI108,$BK109)=TRUE,IF(SEARCH(BE$1,$H109)&gt;0,TRUE,FALSE)),"")</f>
        <v/>
      </c>
      <c r="BF109" s="17" t="str">
        <f>IFERROR(AND(OR(BF1:BI108,$BK109)=TRUE,IF(SEARCH(BF$1,$H109)&gt;0,TRUE,FALSE)),"")</f>
        <v/>
      </c>
      <c r="BG109" s="17" t="str">
        <f>IFERROR(AND(OR(BG1:BI108,$BK109)=TRUE,IF(SEARCH(BG$1,$H109)&gt;0,TRUE,FALSE)),"")</f>
        <v/>
      </c>
      <c r="BH109" s="17" t="str">
        <f>IFERROR(AND(OR(BH1:BI108,$BK109)=TRUE,IF(SEARCH(BH$1,$H109)&gt;0,TRUE,FALSE)),"")</f>
        <v/>
      </c>
      <c r="BI109" s="17" t="str">
        <f>IFERROR(AND(OR(BI1:BI108,$BK109)=TRUE,IF(SEARCH(BI$1,$H109)&gt;0,TRUE,FALSE)),"")</f>
        <v/>
      </c>
      <c r="BJ109" s="17" t="b">
        <f t="shared" si="16"/>
        <v>0</v>
      </c>
      <c r="BK109" s="17" t="b">
        <f t="shared" si="17"/>
        <v>0</v>
      </c>
      <c r="BL109" s="17" t="b">
        <f t="shared" si="18"/>
        <v>0</v>
      </c>
      <c r="BM109" s="17" t="b">
        <f>IF(G109&gt;'Overview (RESPONSES REQUIRED)'!$G$67,FALSE,TRUE)</f>
        <v>0</v>
      </c>
      <c r="BN109" s="17" t="b">
        <f t="shared" si="19"/>
        <v>0</v>
      </c>
      <c r="BO109" s="17" t="str">
        <f>IF(BO108="N", "N", IF(AND(BM109,BN109)=FALSE,"N",IF(BL109=TRUE,"Y",IF(I109=0,"E","N"))))</f>
        <v>N</v>
      </c>
    </row>
    <row r="110" spans="1:67" ht="15" x14ac:dyDescent="0.15">
      <c r="A110" s="17" t="s">
        <v>3049</v>
      </c>
      <c r="B110" s="17">
        <v>2</v>
      </c>
      <c r="C110" s="17" t="b">
        <f>IF(INDEX('Overview (RESPONSES REQUIRED)'!$D$67:$D$78, MATCH("n7", 'Overview (RESPONSES REQUIRED)'!$B$67:$B$78, 0)) = "Y", TRUE, FALSE)</f>
        <v>0</v>
      </c>
      <c r="D110" s="17" t="b">
        <f>IF(INDEX('Overview (RESPONSES REQUIRED)'!$D$67:$D$78, MATCH("n26", 'Overview (RESPONSES REQUIRED)'!$B$67:$B$78, 0)) = "Y", TRUE, FALSE)</f>
        <v>0</v>
      </c>
      <c r="E110" s="17" t="s">
        <v>6</v>
      </c>
      <c r="F110" s="17" t="s">
        <v>6</v>
      </c>
      <c r="G110" s="17">
        <v>4</v>
      </c>
      <c r="H110" s="17" t="s">
        <v>3018</v>
      </c>
      <c r="I110" s="17" t="str">
        <f>IF('SA-FR1'!N113="Y", "Y", IF('SA-FR1'!N113="N", "N", 0))</f>
        <v>N</v>
      </c>
      <c r="J110" s="17" t="str">
        <f>IFERROR(AND(OR(J1:K109,$BK110)=TRUE,IF(SEARCH(J$1,$A110)&gt;0,TRUE,FALSE)),"")</f>
        <v/>
      </c>
      <c r="K110" s="17" t="str">
        <f>IFERROR(AND(OR(K1:K109,$BK110)=TRUE,IF(SEARCH(K$1,$A110)&gt;0,TRUE,FALSE)),"")</f>
        <v/>
      </c>
      <c r="L110" s="17" t="str">
        <f>IFERROR(AND(OR(L1:O109,$BK110)=TRUE,IF(SEARCH(L$1,$A110)&gt;0,TRUE,FALSE)),"")</f>
        <v/>
      </c>
      <c r="M110" s="17" t="str">
        <f>IFERROR(AND(OR(M1:O109,$BK110)=TRUE,IF(SEARCH(M$1,$A110)&gt;0,TRUE,FALSE)),"")</f>
        <v/>
      </c>
      <c r="N110" s="17" t="str">
        <f>IFERROR(AND(OR(N1:O109,$BK110)=TRUE,IF(SEARCH(N$1,$A110)&gt;0,TRUE,FALSE)),"")</f>
        <v/>
      </c>
      <c r="O110" s="17" t="str">
        <f>IFERROR(AND(OR(O1:O109,$BK110)=TRUE,IF(SEARCH(O$1,$A110)&gt;0,TRUE,FALSE)),"")</f>
        <v/>
      </c>
      <c r="P110" s="17" t="str">
        <f>IFERROR(AND(OR(P1:P109,$BK110)=TRUE,IF(SEARCH(P$1,$A110)&gt;0,TRUE,FALSE)),"")</f>
        <v/>
      </c>
      <c r="Q110" s="17" t="str">
        <f>IFERROR(AND(OR(Q1:T109,$BK110)=TRUE,IF(SEARCH(Q$1,$A110)&gt;0,TRUE,FALSE)),"")</f>
        <v/>
      </c>
      <c r="R110" s="17" t="str">
        <f>IFERROR(AND(OR(R1:T109,$BK110)=TRUE,IF(SEARCH(R$1,$A110)&gt;0,TRUE,FALSE)),"")</f>
        <v/>
      </c>
      <c r="S110" s="17" t="b">
        <f>IFERROR(AND(OR(S1:T109,$BK110)=TRUE,IF(SEARCH(S$1,$A110)&gt;0,TRUE,FALSE)),"")</f>
        <v>0</v>
      </c>
      <c r="T110" s="17" t="str">
        <f>IFERROR(AND(OR(T1:T109,$BK110)=TRUE,IF(SEARCH(T$1,$A110)&gt;0,TRUE,FALSE)),"")</f>
        <v/>
      </c>
      <c r="U110" s="17" t="str">
        <f>IFERROR(AND(OR(U1:V109,$BK110)=TRUE,IF(SEARCH(U$1,$A110)&gt;0,TRUE,FALSE)),"")</f>
        <v/>
      </c>
      <c r="V110" s="17" t="b">
        <f>IFERROR(AND(OR(V1:V109,$BK110)=TRUE,IF(SEARCH(V$1,$A110)&gt;0,TRUE,FALSE)),"")</f>
        <v>0</v>
      </c>
      <c r="W110" s="17" t="str">
        <f>IFERROR(AND(OR(W1:W109,$BK110)=TRUE,IF(SEARCH(W$1,$A110)&gt;0,TRUE,FALSE)),"")</f>
        <v/>
      </c>
      <c r="X110" s="17" t="str">
        <f>IFERROR(AND(OR(X1:AA109,$BK110)=TRUE,IF(SEARCH(X$1,$A110)&gt;0,TRUE,FALSE)),"")</f>
        <v/>
      </c>
      <c r="Y110" s="17" t="str">
        <f>IFERROR(AND(OR(Y1:AA109,$BK110)=TRUE,IF(SEARCH(Y$1,$A110)&gt;0,TRUE,FALSE)),"")</f>
        <v/>
      </c>
      <c r="Z110" s="17" t="str">
        <f>IFERROR(AND(OR(Z1:AA109,$BK110)=TRUE,IF(SEARCH(Z$1,$A110)&gt;0,TRUE,FALSE)),"")</f>
        <v/>
      </c>
      <c r="AA110" s="17" t="str">
        <f>IFERROR(AND(OR(AA1:AA109,$BK110)=TRUE,IF(SEARCH(AA$1,$A110)&gt;0,TRUE,FALSE)),"")</f>
        <v/>
      </c>
      <c r="AB110" s="17">
        <f t="shared" si="15"/>
        <v>0</v>
      </c>
      <c r="AC110" s="17" t="str">
        <f>IFERROR(AND(OR(AC1:AE109,$BK110)=TRUE,IF(SEARCH(AC$1,$H110)&gt;0,TRUE,FALSE)),"")</f>
        <v/>
      </c>
      <c r="AD110" s="17" t="str">
        <f>IFERROR(AND(OR(AD1:AE109,$BK110)=TRUE,IF(SEARCH(AD$1,$H110)&gt;0,TRUE,FALSE)),"")</f>
        <v/>
      </c>
      <c r="AE110" s="17" t="str">
        <f>IFERROR(AND(OR(AE1:AE109,$BK110)=TRUE,IF(SEARCH(AE$1,$H110)&gt;0,TRUE,FALSE)),"")</f>
        <v/>
      </c>
      <c r="AF110" s="17" t="str">
        <f>IFERROR(AND(OR(AF1:AK109,$BK110)=TRUE,IF(SEARCH(AF$1,$H110)&gt;0,TRUE,FALSE)),"")</f>
        <v/>
      </c>
      <c r="AG110" s="17" t="str">
        <f>IFERROR(AND(OR(AG1:AK109,$BK110)=TRUE,IF(SEARCH(AG$1,$H110)&gt;0,TRUE,FALSE)),"")</f>
        <v/>
      </c>
      <c r="AH110" s="17" t="str">
        <f>IFERROR(AND(OR(AH1:AK109,$BK110)=TRUE,IF(SEARCH(AH$1,$H110)&gt;0,TRUE,FALSE)),"")</f>
        <v/>
      </c>
      <c r="AI110" s="17" t="str">
        <f>IFERROR(AND(OR(AI1:AK109,$BK110)=TRUE,IF(SEARCH(AI$1,$H110)&gt;0,TRUE,FALSE)),"")</f>
        <v/>
      </c>
      <c r="AJ110" s="17" t="str">
        <f>IFERROR(AND(OR(AJ1:AK109,$BK110)=TRUE,IF(SEARCH(AJ$1,$H110)&gt;0,TRUE,FALSE)),"")</f>
        <v/>
      </c>
      <c r="AK110" s="17" t="str">
        <f>IFERROR(AND(OR(AK1:AK109,$BK110)=TRUE,IF(SEARCH(AK$1,$H110)&gt;0,TRUE,FALSE)),"")</f>
        <v/>
      </c>
      <c r="AL110" s="17" t="str">
        <f>IFERROR(AND(OR(AL1:AM109,$BK110)=TRUE,IF(SEARCH(AL$1,$H110)&gt;0,TRUE,FALSE)),"")</f>
        <v/>
      </c>
      <c r="AM110" s="17" t="str">
        <f>IFERROR(AND(OR(AM1:AM109,$BK110)=TRUE,IF(SEARCH(AM$1,$H110)&gt;0,TRUE,FALSE)),"")</f>
        <v/>
      </c>
      <c r="AN110" s="17" t="str">
        <f>IFERROR(AND(OR(AN1:AS109,$BK110)=TRUE,IF(SEARCH(AN$1,$H110)&gt;0,TRUE,FALSE)),"")</f>
        <v/>
      </c>
      <c r="AO110" s="17" t="str">
        <f>IFERROR(AND(OR(AO1:AS109,$BK110)=TRUE,IF(SEARCH(AO$1,$H110)&gt;0,TRUE,FALSE)),"")</f>
        <v/>
      </c>
      <c r="AP110" s="17" t="str">
        <f>IFERROR(AND(OR(AP1:AS109,$BK110)=TRUE,IF(SEARCH(AP$1,$H110)&gt;0,TRUE,FALSE)),"")</f>
        <v/>
      </c>
      <c r="AQ110" s="17" t="str">
        <f>IFERROR(AND(OR(AQ1:AS109,$BK110)=TRUE,IF(SEARCH(AQ$1,$H110)&gt;0,TRUE,FALSE)),"")</f>
        <v/>
      </c>
      <c r="AR110" s="17" t="str">
        <f>IFERROR(AND(OR(AR1:AS109,$BK110)=TRUE,IF(SEARCH(AR$1,$H110)&gt;0,TRUE,FALSE)),"")</f>
        <v/>
      </c>
      <c r="AS110" s="17" t="str">
        <f>IFERROR(AND(OR(AS1:AS109,$BK110)=TRUE,IF(SEARCH(AS$1,$H110)&gt;0,TRUE,FALSE)),"")</f>
        <v/>
      </c>
      <c r="AT110" s="17" t="str">
        <f>IFERROR(AND(OR(AT1:AW109,$BK110)=TRUE,IF(SEARCH(AT$1,$H110)&gt;0,TRUE,FALSE)),"")</f>
        <v/>
      </c>
      <c r="AU110" s="17" t="str">
        <f>IFERROR(AND(OR(AU1:AW109,$BK110)=TRUE,IF(SEARCH(AU$1,$H110)&gt;0,TRUE,FALSE)),"")</f>
        <v/>
      </c>
      <c r="AV110" s="17" t="str">
        <f>IFERROR(AND(OR(AV1:AW109,$BK110)=TRUE,IF(SEARCH(AV$1,$H110)&gt;0,TRUE,FALSE)),"")</f>
        <v/>
      </c>
      <c r="AW110" s="17" t="str">
        <f>IFERROR(AND(OR(AW1:AW109,$BK110)=TRUE,IF(SEARCH(AW$1,$H110)&gt;0,TRUE,FALSE)),"")</f>
        <v/>
      </c>
      <c r="AX110" s="17" t="str">
        <f>IFERROR(AND(OR(AX1:AY109,$BK110)=TRUE,IF(SEARCH(AX$1,$H110)&gt;0,TRUE,FALSE)),"")</f>
        <v/>
      </c>
      <c r="AY110" s="17" t="str">
        <f>IFERROR(AND(OR(AY1:AY109,$BK110)=TRUE,IF(SEARCH(AY$1,$H110)&gt;0,TRUE,FALSE)),"")</f>
        <v/>
      </c>
      <c r="AZ110" s="17" t="str">
        <f>IFERROR(AND(OR(AZ1:BI109,$BK110)=TRUE,IF(SEARCH(AZ$1,$H110)&gt;0,TRUE,FALSE)),"")</f>
        <v/>
      </c>
      <c r="BA110" s="17" t="str">
        <f>IFERROR(AND(OR(BA1:BI109,$BK110)=TRUE,IF(SEARCH(BA$1,$H110)&gt;0,TRUE,FALSE)),"")</f>
        <v/>
      </c>
      <c r="BB110" s="17" t="str">
        <f>IFERROR(AND(OR(BB1:BI109,$BK110)=TRUE,IF(SEARCH(BB$1,$H110)&gt;0,TRUE,FALSE)),"")</f>
        <v/>
      </c>
      <c r="BC110" s="17" t="str">
        <f>IFERROR(AND(OR(BC1:BI109,$BK110)=TRUE,IF(SEARCH(BC$1,$H110)&gt;0,TRUE,FALSE)),"")</f>
        <v/>
      </c>
      <c r="BD110" s="17" t="str">
        <f>IFERROR(AND(OR(BD1:BI109,$BK110)=TRUE,IF(SEARCH(BD$1,$H110)&gt;0,TRUE,FALSE)),"")</f>
        <v/>
      </c>
      <c r="BE110" s="17" t="str">
        <f>IFERROR(AND(OR(BE1:BI109,$BK110)=TRUE,IF(SEARCH(BE$1,$H110)&gt;0,TRUE,FALSE)),"")</f>
        <v/>
      </c>
      <c r="BF110" s="17" t="str">
        <f>IFERROR(AND(OR(BF1:BI109,$BK110)=TRUE,IF(SEARCH(BF$1,$H110)&gt;0,TRUE,FALSE)),"")</f>
        <v/>
      </c>
      <c r="BG110" s="17" t="str">
        <f>IFERROR(AND(OR(BG1:BI109,$BK110)=TRUE,IF(SEARCH(BG$1,$H110)&gt;0,TRUE,FALSE)),"")</f>
        <v/>
      </c>
      <c r="BH110" s="17" t="str">
        <f>IFERROR(AND(OR(BH1:BI109,$BK110)=TRUE,IF(SEARCH(BH$1,$H110)&gt;0,TRUE,FALSE)),"")</f>
        <v/>
      </c>
      <c r="BI110" s="17" t="str">
        <f>IFERROR(AND(OR(BI1:BI109,$BK110)=TRUE,IF(SEARCH(BI$1,$H110)&gt;0,TRUE,FALSE)),"")</f>
        <v/>
      </c>
      <c r="BJ110" s="17" t="b">
        <f t="shared" si="16"/>
        <v>0</v>
      </c>
      <c r="BK110" s="17" t="b">
        <f t="shared" si="17"/>
        <v>0</v>
      </c>
      <c r="BL110" s="17" t="b">
        <f t="shared" si="18"/>
        <v>0</v>
      </c>
      <c r="BM110" s="17" t="b">
        <f>IF(G110&gt;'Overview (RESPONSES REQUIRED)'!$G$67,FALSE,TRUE)</f>
        <v>0</v>
      </c>
      <c r="BN110" s="17" t="b">
        <f t="shared" si="19"/>
        <v>0</v>
      </c>
      <c r="BO110" s="17" t="str">
        <f>IF(BO108="N", "N", IF(AND(BM110,BN110)=FALSE,"N",IF(BL110=TRUE,"Y",IF(I110=0,"E","N"))))</f>
        <v>N</v>
      </c>
    </row>
    <row r="111" spans="1:67" ht="15" x14ac:dyDescent="0.15">
      <c r="A111" s="17" t="s">
        <v>3049</v>
      </c>
      <c r="B111" s="17">
        <v>2</v>
      </c>
      <c r="C111" s="17" t="b">
        <f>IF(INDEX('Overview (RESPONSES REQUIRED)'!$D$67:$D$78, MATCH("n7", 'Overview (RESPONSES REQUIRED)'!$B$67:$B$78, 0)) = "Y", TRUE, FALSE)</f>
        <v>0</v>
      </c>
      <c r="D111" s="17" t="b">
        <f>IF(INDEX('Overview (RESPONSES REQUIRED)'!$D$67:$D$78, MATCH("n26", 'Overview (RESPONSES REQUIRED)'!$B$67:$B$78, 0)) = "Y", TRUE, FALSE)</f>
        <v>0</v>
      </c>
      <c r="E111" s="17" t="s">
        <v>6</v>
      </c>
      <c r="F111" s="17" t="s">
        <v>6</v>
      </c>
      <c r="G111" s="17">
        <v>4</v>
      </c>
      <c r="H111" s="17" t="s">
        <v>3032</v>
      </c>
      <c r="I111" s="17" t="str">
        <f>IF('SA-FR1'!N114="Y", "Y", IF('SA-FR1'!N114="N", "N", 0))</f>
        <v>N</v>
      </c>
      <c r="J111" s="17" t="str">
        <f>IFERROR(AND(OR(J1:K110,$BK111)=TRUE,IF(SEARCH(J$1,$A111)&gt;0,TRUE,FALSE)),"")</f>
        <v/>
      </c>
      <c r="K111" s="17" t="str">
        <f>IFERROR(AND(OR(K1:K110,$BK111)=TRUE,IF(SEARCH(K$1,$A111)&gt;0,TRUE,FALSE)),"")</f>
        <v/>
      </c>
      <c r="L111" s="17" t="str">
        <f>IFERROR(AND(OR(L1:O110,$BK111)=TRUE,IF(SEARCH(L$1,$A111)&gt;0,TRUE,FALSE)),"")</f>
        <v/>
      </c>
      <c r="M111" s="17" t="str">
        <f>IFERROR(AND(OR(M1:O110,$BK111)=TRUE,IF(SEARCH(M$1,$A111)&gt;0,TRUE,FALSE)),"")</f>
        <v/>
      </c>
      <c r="N111" s="17" t="str">
        <f>IFERROR(AND(OR(N1:O110,$BK111)=TRUE,IF(SEARCH(N$1,$A111)&gt;0,TRUE,FALSE)),"")</f>
        <v/>
      </c>
      <c r="O111" s="17" t="str">
        <f>IFERROR(AND(OR(O1:O110,$BK111)=TRUE,IF(SEARCH(O$1,$A111)&gt;0,TRUE,FALSE)),"")</f>
        <v/>
      </c>
      <c r="P111" s="17" t="str">
        <f>IFERROR(AND(OR(P1:P110,$BK111)=TRUE,IF(SEARCH(P$1,$A111)&gt;0,TRUE,FALSE)),"")</f>
        <v/>
      </c>
      <c r="Q111" s="17" t="str">
        <f>IFERROR(AND(OR(Q1:T110,$BK111)=TRUE,IF(SEARCH(Q$1,$A111)&gt;0,TRUE,FALSE)),"")</f>
        <v/>
      </c>
      <c r="R111" s="17" t="str">
        <f>IFERROR(AND(OR(R1:T110,$BK111)=TRUE,IF(SEARCH(R$1,$A111)&gt;0,TRUE,FALSE)),"")</f>
        <v/>
      </c>
      <c r="S111" s="17" t="b">
        <f>IFERROR(AND(OR(S1:T110,$BK111)=TRUE,IF(SEARCH(S$1,$A111)&gt;0,TRUE,FALSE)),"")</f>
        <v>0</v>
      </c>
      <c r="T111" s="17" t="str">
        <f>IFERROR(AND(OR(T1:T110,$BK111)=TRUE,IF(SEARCH(T$1,$A111)&gt;0,TRUE,FALSE)),"")</f>
        <v/>
      </c>
      <c r="U111" s="17" t="str">
        <f>IFERROR(AND(OR(U1:V110,$BK111)=TRUE,IF(SEARCH(U$1,$A111)&gt;0,TRUE,FALSE)),"")</f>
        <v/>
      </c>
      <c r="V111" s="17" t="b">
        <f>IFERROR(AND(OR(V1:V110,$BK111)=TRUE,IF(SEARCH(V$1,$A111)&gt;0,TRUE,FALSE)),"")</f>
        <v>0</v>
      </c>
      <c r="W111" s="17" t="str">
        <f>IFERROR(AND(OR(W1:W110,$BK111)=TRUE,IF(SEARCH(W$1,$A111)&gt;0,TRUE,FALSE)),"")</f>
        <v/>
      </c>
      <c r="X111" s="17" t="str">
        <f>IFERROR(AND(OR(X1:AA110,$BK111)=TRUE,IF(SEARCH(X$1,$A111)&gt;0,TRUE,FALSE)),"")</f>
        <v/>
      </c>
      <c r="Y111" s="17" t="str">
        <f>IFERROR(AND(OR(Y1:AA110,$BK111)=TRUE,IF(SEARCH(Y$1,$A111)&gt;0,TRUE,FALSE)),"")</f>
        <v/>
      </c>
      <c r="Z111" s="17" t="str">
        <f>IFERROR(AND(OR(Z1:AA110,$BK111)=TRUE,IF(SEARCH(Z$1,$A111)&gt;0,TRUE,FALSE)),"")</f>
        <v/>
      </c>
      <c r="AA111" s="17" t="str">
        <f>IFERROR(AND(OR(AA1:AA110,$BK111)=TRUE,IF(SEARCH(AA$1,$A111)&gt;0,TRUE,FALSE)),"")</f>
        <v/>
      </c>
      <c r="AB111" s="17">
        <f t="shared" si="15"/>
        <v>0</v>
      </c>
      <c r="AC111" s="17" t="str">
        <f>IFERROR(AND(OR(AC1:AE110,$BK111)=TRUE,IF(SEARCH(AC$1,$H111)&gt;0,TRUE,FALSE)),"")</f>
        <v/>
      </c>
      <c r="AD111" s="17" t="str">
        <f>IFERROR(AND(OR(AD1:AE110,$BK111)=TRUE,IF(SEARCH(AD$1,$H111)&gt;0,TRUE,FALSE)),"")</f>
        <v/>
      </c>
      <c r="AE111" s="17" t="str">
        <f>IFERROR(AND(OR(AE1:AE110,$BK111)=TRUE,IF(SEARCH(AE$1,$H111)&gt;0,TRUE,FALSE)),"")</f>
        <v/>
      </c>
      <c r="AF111" s="17" t="str">
        <f>IFERROR(AND(OR(AF1:AK110,$BK111)=TRUE,IF(SEARCH(AF$1,$H111)&gt;0,TRUE,FALSE)),"")</f>
        <v/>
      </c>
      <c r="AG111" s="17" t="str">
        <f>IFERROR(AND(OR(AG1:AK110,$BK111)=TRUE,IF(SEARCH(AG$1,$H111)&gt;0,TRUE,FALSE)),"")</f>
        <v/>
      </c>
      <c r="AH111" s="17" t="str">
        <f>IFERROR(AND(OR(AH1:AK110,$BK111)=TRUE,IF(SEARCH(AH$1,$H111)&gt;0,TRUE,FALSE)),"")</f>
        <v/>
      </c>
      <c r="AI111" s="17" t="str">
        <f>IFERROR(AND(OR(AI1:AK110,$BK111)=TRUE,IF(SEARCH(AI$1,$H111)&gt;0,TRUE,FALSE)),"")</f>
        <v/>
      </c>
      <c r="AJ111" s="17" t="str">
        <f>IFERROR(AND(OR(AJ1:AK110,$BK111)=TRUE,IF(SEARCH(AJ$1,$H111)&gt;0,TRUE,FALSE)),"")</f>
        <v/>
      </c>
      <c r="AK111" s="17" t="str">
        <f>IFERROR(AND(OR(AK1:AK110,$BK111)=TRUE,IF(SEARCH(AK$1,$H111)&gt;0,TRUE,FALSE)),"")</f>
        <v/>
      </c>
      <c r="AL111" s="17" t="str">
        <f>IFERROR(AND(OR(AL1:AM110,$BK111)=TRUE,IF(SEARCH(AL$1,$H111)&gt;0,TRUE,FALSE)),"")</f>
        <v/>
      </c>
      <c r="AM111" s="17" t="str">
        <f>IFERROR(AND(OR(AM1:AM110,$BK111)=TRUE,IF(SEARCH(AM$1,$H111)&gt;0,TRUE,FALSE)),"")</f>
        <v/>
      </c>
      <c r="AN111" s="17" t="str">
        <f>IFERROR(AND(OR(AN1:AS110,$BK111)=TRUE,IF(SEARCH(AN$1,$H111)&gt;0,TRUE,FALSE)),"")</f>
        <v/>
      </c>
      <c r="AO111" s="17" t="str">
        <f>IFERROR(AND(OR(AO1:AS110,$BK111)=TRUE,IF(SEARCH(AO$1,$H111)&gt;0,TRUE,FALSE)),"")</f>
        <v/>
      </c>
      <c r="AP111" s="17" t="str">
        <f>IFERROR(AND(OR(AP1:AS110,$BK111)=TRUE,IF(SEARCH(AP$1,$H111)&gt;0,TRUE,FALSE)),"")</f>
        <v/>
      </c>
      <c r="AQ111" s="17" t="str">
        <f>IFERROR(AND(OR(AQ1:AS110,$BK111)=TRUE,IF(SEARCH(AQ$1,$H111)&gt;0,TRUE,FALSE)),"")</f>
        <v/>
      </c>
      <c r="AR111" s="17" t="str">
        <f>IFERROR(AND(OR(AR1:AS110,$BK111)=TRUE,IF(SEARCH(AR$1,$H111)&gt;0,TRUE,FALSE)),"")</f>
        <v/>
      </c>
      <c r="AS111" s="17" t="str">
        <f>IFERROR(AND(OR(AS1:AS110,$BK111)=TRUE,IF(SEARCH(AS$1,$H111)&gt;0,TRUE,FALSE)),"")</f>
        <v/>
      </c>
      <c r="AT111" s="17" t="str">
        <f>IFERROR(AND(OR(AT1:AW110,$BK111)=TRUE,IF(SEARCH(AT$1,$H111)&gt;0,TRUE,FALSE)),"")</f>
        <v/>
      </c>
      <c r="AU111" s="17" t="str">
        <f>IFERROR(AND(OR(AU1:AW110,$BK111)=TRUE,IF(SEARCH(AU$1,$H111)&gt;0,TRUE,FALSE)),"")</f>
        <v/>
      </c>
      <c r="AV111" s="17" t="str">
        <f>IFERROR(AND(OR(AV1:AW110,$BK111)=TRUE,IF(SEARCH(AV$1,$H111)&gt;0,TRUE,FALSE)),"")</f>
        <v/>
      </c>
      <c r="AW111" s="17" t="str">
        <f>IFERROR(AND(OR(AW1:AW110,$BK111)=TRUE,IF(SEARCH(AW$1,$H111)&gt;0,TRUE,FALSE)),"")</f>
        <v/>
      </c>
      <c r="AX111" s="17" t="str">
        <f>IFERROR(AND(OR(AX1:AY110,$BK111)=TRUE,IF(SEARCH(AX$1,$H111)&gt;0,TRUE,FALSE)),"")</f>
        <v/>
      </c>
      <c r="AY111" s="17" t="str">
        <f>IFERROR(AND(OR(AY1:AY110,$BK111)=TRUE,IF(SEARCH(AY$1,$H111)&gt;0,TRUE,FALSE)),"")</f>
        <v/>
      </c>
      <c r="AZ111" s="17" t="str">
        <f>IFERROR(AND(OR(AZ1:BI110,$BK111)=TRUE,IF(SEARCH(AZ$1,$H111)&gt;0,TRUE,FALSE)),"")</f>
        <v/>
      </c>
      <c r="BA111" s="17" t="str">
        <f>IFERROR(AND(OR(BA1:BI110,$BK111)=TRUE,IF(SEARCH(BA$1,$H111)&gt;0,TRUE,FALSE)),"")</f>
        <v/>
      </c>
      <c r="BB111" s="17" t="str">
        <f>IFERROR(AND(OR(BB1:BI110,$BK111)=TRUE,IF(SEARCH(BB$1,$H111)&gt;0,TRUE,FALSE)),"")</f>
        <v/>
      </c>
      <c r="BC111" s="17" t="str">
        <f>IFERROR(AND(OR(BC1:BI110,$BK111)=TRUE,IF(SEARCH(BC$1,$H111)&gt;0,TRUE,FALSE)),"")</f>
        <v/>
      </c>
      <c r="BD111" s="17" t="str">
        <f>IFERROR(AND(OR(BD1:BI110,$BK111)=TRUE,IF(SEARCH(BD$1,$H111)&gt;0,TRUE,FALSE)),"")</f>
        <v/>
      </c>
      <c r="BE111" s="17" t="str">
        <f>IFERROR(AND(OR(BE1:BI110,$BK111)=TRUE,IF(SEARCH(BE$1,$H111)&gt;0,TRUE,FALSE)),"")</f>
        <v/>
      </c>
      <c r="BF111" s="17" t="str">
        <f>IFERROR(AND(OR(BF1:BI110,$BK111)=TRUE,IF(SEARCH(BF$1,$H111)&gt;0,TRUE,FALSE)),"")</f>
        <v/>
      </c>
      <c r="BG111" s="17" t="str">
        <f>IFERROR(AND(OR(BG1:BI110,$BK111)=TRUE,IF(SEARCH(BG$1,$H111)&gt;0,TRUE,FALSE)),"")</f>
        <v/>
      </c>
      <c r="BH111" s="17" t="str">
        <f>IFERROR(AND(OR(BH1:BI110,$BK111)=TRUE,IF(SEARCH(BH$1,$H111)&gt;0,TRUE,FALSE)),"")</f>
        <v/>
      </c>
      <c r="BI111" s="17" t="str">
        <f>IFERROR(AND(OR(BI1:BI110,$BK111)=TRUE,IF(SEARCH(BI$1,$H111)&gt;0,TRUE,FALSE)),"")</f>
        <v/>
      </c>
      <c r="BJ111" s="17" t="b">
        <f t="shared" si="16"/>
        <v>0</v>
      </c>
      <c r="BK111" s="17" t="b">
        <f t="shared" si="17"/>
        <v>0</v>
      </c>
      <c r="BL111" s="17" t="b">
        <f t="shared" si="18"/>
        <v>0</v>
      </c>
      <c r="BM111" s="17" t="b">
        <f>IF(G111&gt;'Overview (RESPONSES REQUIRED)'!$G$67,FALSE,TRUE)</f>
        <v>0</v>
      </c>
      <c r="BN111" s="17" t="b">
        <f t="shared" si="19"/>
        <v>0</v>
      </c>
      <c r="BO111" s="17" t="str">
        <f>IF(BO108="N", "N", IF(AND(BM111,BN111)=FALSE,"N",IF(BL111=TRUE,"Y",IF(I111=0,"E","N"))))</f>
        <v>N</v>
      </c>
    </row>
    <row r="112" spans="1:67" ht="15" x14ac:dyDescent="0.15">
      <c r="A112" s="17" t="s">
        <v>3050</v>
      </c>
      <c r="B112" s="17">
        <v>2</v>
      </c>
      <c r="C112" s="17" t="b">
        <f>IF(INDEX('Overview (RESPONSES REQUIRED)'!$D$67:$D$78, MATCH("n7", 'Overview (RESPONSES REQUIRED)'!$B$67:$B$78, 0)) = "Y", TRUE, FALSE)</f>
        <v>0</v>
      </c>
      <c r="D112" s="17" t="b">
        <f>IF(INDEX('Overview (RESPONSES REQUIRED)'!$D$67:$D$78, MATCH("N78", 'Overview (RESPONSES REQUIRED)'!$B$67:$B$78, 0)) = "Y", TRUE, FALSE)</f>
        <v>0</v>
      </c>
      <c r="E112" s="17" t="s">
        <v>6</v>
      </c>
      <c r="F112" s="17" t="s">
        <v>6</v>
      </c>
      <c r="G112" s="17">
        <v>3</v>
      </c>
      <c r="H112" s="17" t="s">
        <v>3015</v>
      </c>
      <c r="I112" s="17" t="str">
        <f>IF('SA-FR1'!N115="Y", "Y", IF('SA-FR1'!N115="N", "N", 0))</f>
        <v>N</v>
      </c>
      <c r="J112" s="17" t="str">
        <f>IFERROR(AND(OR(J1:K111,$BK112)=TRUE,IF(SEARCH(J$1,$A112)&gt;0,TRUE,FALSE)),"")</f>
        <v/>
      </c>
      <c r="K112" s="17" t="str">
        <f>IFERROR(AND(OR(K1:K111,$BK112)=TRUE,IF(SEARCH(K$1,$A112)&gt;0,TRUE,FALSE)),"")</f>
        <v/>
      </c>
      <c r="L112" s="17" t="str">
        <f>IFERROR(AND(OR(L1:O111,$BK112)=TRUE,IF(SEARCH(L$1,$A112)&gt;0,TRUE,FALSE)),"")</f>
        <v/>
      </c>
      <c r="M112" s="17" t="str">
        <f>IFERROR(AND(OR(M1:O111,$BK112)=TRUE,IF(SEARCH(M$1,$A112)&gt;0,TRUE,FALSE)),"")</f>
        <v/>
      </c>
      <c r="N112" s="17" t="str">
        <f>IFERROR(AND(OR(N1:O111,$BK112)=TRUE,IF(SEARCH(N$1,$A112)&gt;0,TRUE,FALSE)),"")</f>
        <v/>
      </c>
      <c r="O112" s="17" t="str">
        <f>IFERROR(AND(OR(O1:O111,$BK112)=TRUE,IF(SEARCH(O$1,$A112)&gt;0,TRUE,FALSE)),"")</f>
        <v/>
      </c>
      <c r="P112" s="17" t="str">
        <f>IFERROR(AND(OR(P1:P111,$BK112)=TRUE,IF(SEARCH(P$1,$A112)&gt;0,TRUE,FALSE)),"")</f>
        <v/>
      </c>
      <c r="Q112" s="17" t="str">
        <f>IFERROR(AND(OR(Q1:T111,$BK112)=TRUE,IF(SEARCH(Q$1,$A112)&gt;0,TRUE,FALSE)),"")</f>
        <v/>
      </c>
      <c r="R112" s="17" t="str">
        <f>IFERROR(AND(OR(R1:T111,$BK112)=TRUE,IF(SEARCH(R$1,$A112)&gt;0,TRUE,FALSE)),"")</f>
        <v/>
      </c>
      <c r="S112" s="17" t="str">
        <f>IFERROR(AND(OR(S1:T111,$BK112)=TRUE,IF(SEARCH(S$1,$A112)&gt;0,TRUE,FALSE)),"")</f>
        <v/>
      </c>
      <c r="T112" s="17" t="b">
        <f>IFERROR(AND(OR(T1:T111,$BK112)=TRUE,IF(SEARCH(T$1,$A112)&gt;0,TRUE,FALSE)),"")</f>
        <v>0</v>
      </c>
      <c r="U112" s="17" t="str">
        <f>IFERROR(AND(OR(U1:V111,$BK112)=TRUE,IF(SEARCH(U$1,$A112)&gt;0,TRUE,FALSE)),"")</f>
        <v/>
      </c>
      <c r="V112" s="17" t="str">
        <f>IFERROR(AND(OR(V1:V111,$BK112)=TRUE,IF(SEARCH(V$1,$A112)&gt;0,TRUE,FALSE)),"")</f>
        <v/>
      </c>
      <c r="W112" s="17" t="str">
        <f>IFERROR(AND(OR(W1:W111,$BK112)=TRUE,IF(SEARCH(W$1,$A112)&gt;0,TRUE,FALSE)),"")</f>
        <v/>
      </c>
      <c r="X112" s="17" t="b">
        <f>IFERROR(AND(OR(X1:AA111,$BK112)=TRUE,IF(SEARCH(X$1,$A112)&gt;0,TRUE,FALSE)),"")</f>
        <v>0</v>
      </c>
      <c r="Y112" s="17" t="str">
        <f>IFERROR(AND(OR(Y1:AA111,$BK112)=TRUE,IF(SEARCH(Y$1,$A112)&gt;0,TRUE,FALSE)),"")</f>
        <v/>
      </c>
      <c r="Z112" s="17" t="str">
        <f>IFERROR(AND(OR(Z1:AA111,$BK112)=TRUE,IF(SEARCH(Z$1,$A112)&gt;0,TRUE,FALSE)),"")</f>
        <v/>
      </c>
      <c r="AA112" s="17" t="str">
        <f>IFERROR(AND(OR(AA1:AA111,$BK112)=TRUE,IF(SEARCH(AA$1,$A112)&gt;0,TRUE,FALSE)),"")</f>
        <v/>
      </c>
      <c r="AB112" s="17">
        <f t="shared" si="15"/>
        <v>0</v>
      </c>
      <c r="AC112" s="17" t="str">
        <f>IFERROR(AND(OR(AC1:AE111,$BK112)=TRUE,IF(SEARCH(AC$1,$H112)&gt;0,TRUE,FALSE)),"")</f>
        <v/>
      </c>
      <c r="AD112" s="17" t="str">
        <f>IFERROR(AND(OR(AD1:AE111,$BK112)=TRUE,IF(SEARCH(AD$1,$H112)&gt;0,TRUE,FALSE)),"")</f>
        <v/>
      </c>
      <c r="AE112" s="17" t="str">
        <f>IFERROR(AND(OR(AE1:AE111,$BK112)=TRUE,IF(SEARCH(AE$1,$H112)&gt;0,TRUE,FALSE)),"")</f>
        <v/>
      </c>
      <c r="AF112" s="17" t="str">
        <f>IFERROR(AND(OR(AF1:AK111,$BK112)=TRUE,IF(SEARCH(AF$1,$H112)&gt;0,TRUE,FALSE)),"")</f>
        <v/>
      </c>
      <c r="AG112" s="17" t="str">
        <f>IFERROR(AND(OR(AG1:AK111,$BK112)=TRUE,IF(SEARCH(AG$1,$H112)&gt;0,TRUE,FALSE)),"")</f>
        <v/>
      </c>
      <c r="AH112" s="17" t="str">
        <f>IFERROR(AND(OR(AH1:AK111,$BK112)=TRUE,IF(SEARCH(AH$1,$H112)&gt;0,TRUE,FALSE)),"")</f>
        <v/>
      </c>
      <c r="AI112" s="17" t="str">
        <f>IFERROR(AND(OR(AI1:AK111,$BK112)=TRUE,IF(SEARCH(AI$1,$H112)&gt;0,TRUE,FALSE)),"")</f>
        <v/>
      </c>
      <c r="AJ112" s="17" t="str">
        <f>IFERROR(AND(OR(AJ1:AK111,$BK112)=TRUE,IF(SEARCH(AJ$1,$H112)&gt;0,TRUE,FALSE)),"")</f>
        <v/>
      </c>
      <c r="AK112" s="17" t="str">
        <f>IFERROR(AND(OR(AK1:AK111,$BK112)=TRUE,IF(SEARCH(AK$1,$H112)&gt;0,TRUE,FALSE)),"")</f>
        <v/>
      </c>
      <c r="AL112" s="17" t="str">
        <f>IFERROR(AND(OR(AL1:AM111,$BK112)=TRUE,IF(SEARCH(AL$1,$H112)&gt;0,TRUE,FALSE)),"")</f>
        <v/>
      </c>
      <c r="AM112" s="17" t="str">
        <f>IFERROR(AND(OR(AM1:AM111,$BK112)=TRUE,IF(SEARCH(AM$1,$H112)&gt;0,TRUE,FALSE)),"")</f>
        <v/>
      </c>
      <c r="AN112" s="17" t="str">
        <f>IFERROR(AND(OR(AN1:AS111,$BK112)=TRUE,IF(SEARCH(AN$1,$H112)&gt;0,TRUE,FALSE)),"")</f>
        <v/>
      </c>
      <c r="AO112" s="17" t="str">
        <f>IFERROR(AND(OR(AO1:AS111,$BK112)=TRUE,IF(SEARCH(AO$1,$H112)&gt;0,TRUE,FALSE)),"")</f>
        <v/>
      </c>
      <c r="AP112" s="17" t="str">
        <f>IFERROR(AND(OR(AP1:AS111,$BK112)=TRUE,IF(SEARCH(AP$1,$H112)&gt;0,TRUE,FALSE)),"")</f>
        <v/>
      </c>
      <c r="AQ112" s="17" t="str">
        <f>IFERROR(AND(OR(AQ1:AS111,$BK112)=TRUE,IF(SEARCH(AQ$1,$H112)&gt;0,TRUE,FALSE)),"")</f>
        <v/>
      </c>
      <c r="AR112" s="17" t="str">
        <f>IFERROR(AND(OR(AR1:AS111,$BK112)=TRUE,IF(SEARCH(AR$1,$H112)&gt;0,TRUE,FALSE)),"")</f>
        <v/>
      </c>
      <c r="AS112" s="17" t="str">
        <f>IFERROR(AND(OR(AS1:AS111,$BK112)=TRUE,IF(SEARCH(AS$1,$H112)&gt;0,TRUE,FALSE)),"")</f>
        <v/>
      </c>
      <c r="AT112" s="17" t="str">
        <f>IFERROR(AND(OR(AT1:AW111,$BK112)=TRUE,IF(SEARCH(AT$1,$H112)&gt;0,TRUE,FALSE)),"")</f>
        <v/>
      </c>
      <c r="AU112" s="17" t="str">
        <f>IFERROR(AND(OR(AU1:AW111,$BK112)=TRUE,IF(SEARCH(AU$1,$H112)&gt;0,TRUE,FALSE)),"")</f>
        <v/>
      </c>
      <c r="AV112" s="17" t="str">
        <f>IFERROR(AND(OR(AV1:AW111,$BK112)=TRUE,IF(SEARCH(AV$1,$H112)&gt;0,TRUE,FALSE)),"")</f>
        <v/>
      </c>
      <c r="AW112" s="17" t="str">
        <f>IFERROR(AND(OR(AW1:AW111,$BK112)=TRUE,IF(SEARCH(AW$1,$H112)&gt;0,TRUE,FALSE)),"")</f>
        <v/>
      </c>
      <c r="AX112" s="17" t="str">
        <f>IFERROR(AND(OR(AX1:AY111,$BK112)=TRUE,IF(SEARCH(AX$1,$H112)&gt;0,TRUE,FALSE)),"")</f>
        <v/>
      </c>
      <c r="AY112" s="17" t="str">
        <f>IFERROR(AND(OR(AY1:AY111,$BK112)=TRUE,IF(SEARCH(AY$1,$H112)&gt;0,TRUE,FALSE)),"")</f>
        <v/>
      </c>
      <c r="AZ112" s="17" t="str">
        <f>IFERROR(AND(OR(AZ1:BI111,$BK112)=TRUE,IF(SEARCH(AZ$1,$H112)&gt;0,TRUE,FALSE)),"")</f>
        <v/>
      </c>
      <c r="BA112" s="17" t="str">
        <f>IFERROR(AND(OR(BA1:BI111,$BK112)=TRUE,IF(SEARCH(BA$1,$H112)&gt;0,TRUE,FALSE)),"")</f>
        <v/>
      </c>
      <c r="BB112" s="17" t="str">
        <f>IFERROR(AND(OR(BB1:BI111,$BK112)=TRUE,IF(SEARCH(BB$1,$H112)&gt;0,TRUE,FALSE)),"")</f>
        <v/>
      </c>
      <c r="BC112" s="17" t="str">
        <f>IFERROR(AND(OR(BC1:BI111,$BK112)=TRUE,IF(SEARCH(BC$1,$H112)&gt;0,TRUE,FALSE)),"")</f>
        <v/>
      </c>
      <c r="BD112" s="17" t="str">
        <f>IFERROR(AND(OR(BD1:BI111,$BK112)=TRUE,IF(SEARCH(BD$1,$H112)&gt;0,TRUE,FALSE)),"")</f>
        <v/>
      </c>
      <c r="BE112" s="17" t="str">
        <f>IFERROR(AND(OR(BE1:BI111,$BK112)=TRUE,IF(SEARCH(BE$1,$H112)&gt;0,TRUE,FALSE)),"")</f>
        <v/>
      </c>
      <c r="BF112" s="17" t="str">
        <f>IFERROR(AND(OR(BF1:BI111,$BK112)=TRUE,IF(SEARCH(BF$1,$H112)&gt;0,TRUE,FALSE)),"")</f>
        <v/>
      </c>
      <c r="BG112" s="17" t="str">
        <f>IFERROR(AND(OR(BG1:BI111,$BK112)=TRUE,IF(SEARCH(BG$1,$H112)&gt;0,TRUE,FALSE)),"")</f>
        <v/>
      </c>
      <c r="BH112" s="17" t="str">
        <f>IFERROR(AND(OR(BH1:BI111,$BK112)=TRUE,IF(SEARCH(BH$1,$H112)&gt;0,TRUE,FALSE)),"")</f>
        <v/>
      </c>
      <c r="BI112" s="17" t="str">
        <f>IFERROR(AND(OR(BI1:BI111,$BK112)=TRUE,IF(SEARCH(BI$1,$H112)&gt;0,TRUE,FALSE)),"")</f>
        <v/>
      </c>
      <c r="BJ112" s="17" t="b">
        <f t="shared" si="16"/>
        <v>0</v>
      </c>
      <c r="BK112" s="17" t="b">
        <f t="shared" si="17"/>
        <v>0</v>
      </c>
      <c r="BL112" s="17" t="b">
        <f t="shared" si="18"/>
        <v>0</v>
      </c>
      <c r="BM112" s="17" t="b">
        <f>IF(G112&gt;'Overview (RESPONSES REQUIRED)'!$G$67,FALSE,TRUE)</f>
        <v>0</v>
      </c>
      <c r="BN112" s="17" t="b">
        <f t="shared" si="19"/>
        <v>0</v>
      </c>
      <c r="BO112" s="17" t="str">
        <f>IF(AND(BM112,BN112)=FALSE,"N",IF(BL112=TRUE,"Y",IF(I112=0,"E","N")))</f>
        <v>N</v>
      </c>
    </row>
    <row r="113" spans="1:67" ht="15" x14ac:dyDescent="0.15">
      <c r="A113" s="17" t="s">
        <v>3050</v>
      </c>
      <c r="B113" s="17">
        <v>2</v>
      </c>
      <c r="C113" s="17" t="b">
        <f>IF(INDEX('Overview (RESPONSES REQUIRED)'!$D$67:$D$78, MATCH("n7", 'Overview (RESPONSES REQUIRED)'!$B$67:$B$78, 0)) = "Y", TRUE, FALSE)</f>
        <v>0</v>
      </c>
      <c r="D113" s="17" t="b">
        <f>IF(INDEX('Overview (RESPONSES REQUIRED)'!$D$67:$D$78, MATCH("N78", 'Overview (RESPONSES REQUIRED)'!$B$67:$B$78, 0)) = "Y", TRUE, FALSE)</f>
        <v>0</v>
      </c>
      <c r="E113" s="17" t="s">
        <v>6</v>
      </c>
      <c r="F113" s="17" t="s">
        <v>6</v>
      </c>
      <c r="G113" s="17">
        <v>3</v>
      </c>
      <c r="H113" s="17" t="s">
        <v>3016</v>
      </c>
      <c r="I113" s="17" t="str">
        <f>IF('SA-FR1'!N116="Y", "Y", IF('SA-FR1'!N116="N", "N", 0))</f>
        <v>N</v>
      </c>
      <c r="J113" s="17" t="str">
        <f>IFERROR(AND(OR(J1:K112,$BK113)=TRUE,IF(SEARCH(J$1,$A113)&gt;0,TRUE,FALSE)),"")</f>
        <v/>
      </c>
      <c r="K113" s="17" t="str">
        <f>IFERROR(AND(OR(K1:K112,$BK113)=TRUE,IF(SEARCH(K$1,$A113)&gt;0,TRUE,FALSE)),"")</f>
        <v/>
      </c>
      <c r="L113" s="17" t="str">
        <f>IFERROR(AND(OR(L1:O112,$BK113)=TRUE,IF(SEARCH(L$1,$A113)&gt;0,TRUE,FALSE)),"")</f>
        <v/>
      </c>
      <c r="M113" s="17" t="str">
        <f>IFERROR(AND(OR(M1:O112,$BK113)=TRUE,IF(SEARCH(M$1,$A113)&gt;0,TRUE,FALSE)),"")</f>
        <v/>
      </c>
      <c r="N113" s="17" t="str">
        <f>IFERROR(AND(OR(N1:O112,$BK113)=TRUE,IF(SEARCH(N$1,$A113)&gt;0,TRUE,FALSE)),"")</f>
        <v/>
      </c>
      <c r="O113" s="17" t="str">
        <f>IFERROR(AND(OR(O1:O112,$BK113)=TRUE,IF(SEARCH(O$1,$A113)&gt;0,TRUE,FALSE)),"")</f>
        <v/>
      </c>
      <c r="P113" s="17" t="str">
        <f>IFERROR(AND(OR(P1:P112,$BK113)=TRUE,IF(SEARCH(P$1,$A113)&gt;0,TRUE,FALSE)),"")</f>
        <v/>
      </c>
      <c r="Q113" s="17" t="str">
        <f>IFERROR(AND(OR(Q1:T112,$BK113)=TRUE,IF(SEARCH(Q$1,$A113)&gt;0,TRUE,FALSE)),"")</f>
        <v/>
      </c>
      <c r="R113" s="17" t="str">
        <f>IFERROR(AND(OR(R1:T112,$BK113)=TRUE,IF(SEARCH(R$1,$A113)&gt;0,TRUE,FALSE)),"")</f>
        <v/>
      </c>
      <c r="S113" s="17" t="str">
        <f>IFERROR(AND(OR(S1:T112,$BK113)=TRUE,IF(SEARCH(S$1,$A113)&gt;0,TRUE,FALSE)),"")</f>
        <v/>
      </c>
      <c r="T113" s="17" t="b">
        <f>IFERROR(AND(OR(T1:T112,$BK113)=TRUE,IF(SEARCH(T$1,$A113)&gt;0,TRUE,FALSE)),"")</f>
        <v>0</v>
      </c>
      <c r="U113" s="17" t="str">
        <f>IFERROR(AND(OR(U1:V112,$BK113)=TRUE,IF(SEARCH(U$1,$A113)&gt;0,TRUE,FALSE)),"")</f>
        <v/>
      </c>
      <c r="V113" s="17" t="str">
        <f>IFERROR(AND(OR(V1:V112,$BK113)=TRUE,IF(SEARCH(V$1,$A113)&gt;0,TRUE,FALSE)),"")</f>
        <v/>
      </c>
      <c r="W113" s="17" t="str">
        <f>IFERROR(AND(OR(W1:W112,$BK113)=TRUE,IF(SEARCH(W$1,$A113)&gt;0,TRUE,FALSE)),"")</f>
        <v/>
      </c>
      <c r="X113" s="17" t="b">
        <f>IFERROR(AND(OR(X1:AA112,$BK113)=TRUE,IF(SEARCH(X$1,$A113)&gt;0,TRUE,FALSE)),"")</f>
        <v>0</v>
      </c>
      <c r="Y113" s="17" t="str">
        <f>IFERROR(AND(OR(Y1:AA112,$BK113)=TRUE,IF(SEARCH(Y$1,$A113)&gt;0,TRUE,FALSE)),"")</f>
        <v/>
      </c>
      <c r="Z113" s="17" t="str">
        <f>IFERROR(AND(OR(Z1:AA112,$BK113)=TRUE,IF(SEARCH(Z$1,$A113)&gt;0,TRUE,FALSE)),"")</f>
        <v/>
      </c>
      <c r="AA113" s="17" t="str">
        <f>IFERROR(AND(OR(AA1:AA112,$BK113)=TRUE,IF(SEARCH(AA$1,$A113)&gt;0,TRUE,FALSE)),"")</f>
        <v/>
      </c>
      <c r="AB113" s="17">
        <f t="shared" si="15"/>
        <v>0</v>
      </c>
      <c r="AC113" s="17" t="str">
        <f>IFERROR(AND(OR(AC1:AE112,$BK113)=TRUE,IF(SEARCH(AC$1,$H113)&gt;0,TRUE,FALSE)),"")</f>
        <v/>
      </c>
      <c r="AD113" s="17" t="str">
        <f>IFERROR(AND(OR(AD1:AE112,$BK113)=TRUE,IF(SEARCH(AD$1,$H113)&gt;0,TRUE,FALSE)),"")</f>
        <v/>
      </c>
      <c r="AE113" s="17" t="str">
        <f>IFERROR(AND(OR(AE1:AE112,$BK113)=TRUE,IF(SEARCH(AE$1,$H113)&gt;0,TRUE,FALSE)),"")</f>
        <v/>
      </c>
      <c r="AF113" s="17" t="str">
        <f>IFERROR(AND(OR(AF1:AK112,$BK113)=TRUE,IF(SEARCH(AF$1,$H113)&gt;0,TRUE,FALSE)),"")</f>
        <v/>
      </c>
      <c r="AG113" s="17" t="str">
        <f>IFERROR(AND(OR(AG1:AK112,$BK113)=TRUE,IF(SEARCH(AG$1,$H113)&gt;0,TRUE,FALSE)),"")</f>
        <v/>
      </c>
      <c r="AH113" s="17" t="str">
        <f>IFERROR(AND(OR(AH1:AK112,$BK113)=TRUE,IF(SEARCH(AH$1,$H113)&gt;0,TRUE,FALSE)),"")</f>
        <v/>
      </c>
      <c r="AI113" s="17" t="str">
        <f>IFERROR(AND(OR(AI1:AK112,$BK113)=TRUE,IF(SEARCH(AI$1,$H113)&gt;0,TRUE,FALSE)),"")</f>
        <v/>
      </c>
      <c r="AJ113" s="17" t="str">
        <f>IFERROR(AND(OR(AJ1:AK112,$BK113)=TRUE,IF(SEARCH(AJ$1,$H113)&gt;0,TRUE,FALSE)),"")</f>
        <v/>
      </c>
      <c r="AK113" s="17" t="str">
        <f>IFERROR(AND(OR(AK1:AK112,$BK113)=TRUE,IF(SEARCH(AK$1,$H113)&gt;0,TRUE,FALSE)),"")</f>
        <v/>
      </c>
      <c r="AL113" s="17" t="str">
        <f>IFERROR(AND(OR(AL1:AM112,$BK113)=TRUE,IF(SEARCH(AL$1,$H113)&gt;0,TRUE,FALSE)),"")</f>
        <v/>
      </c>
      <c r="AM113" s="17" t="str">
        <f>IFERROR(AND(OR(AM1:AM112,$BK113)=TRUE,IF(SEARCH(AM$1,$H113)&gt;0,TRUE,FALSE)),"")</f>
        <v/>
      </c>
      <c r="AN113" s="17" t="str">
        <f>IFERROR(AND(OR(AN1:AS112,$BK113)=TRUE,IF(SEARCH(AN$1,$H113)&gt;0,TRUE,FALSE)),"")</f>
        <v/>
      </c>
      <c r="AO113" s="17" t="str">
        <f>IFERROR(AND(OR(AO1:AS112,$BK113)=TRUE,IF(SEARCH(AO$1,$H113)&gt;0,TRUE,FALSE)),"")</f>
        <v/>
      </c>
      <c r="AP113" s="17" t="str">
        <f>IFERROR(AND(OR(AP1:AS112,$BK113)=TRUE,IF(SEARCH(AP$1,$H113)&gt;0,TRUE,FALSE)),"")</f>
        <v/>
      </c>
      <c r="AQ113" s="17" t="str">
        <f>IFERROR(AND(OR(AQ1:AS112,$BK113)=TRUE,IF(SEARCH(AQ$1,$H113)&gt;0,TRUE,FALSE)),"")</f>
        <v/>
      </c>
      <c r="AR113" s="17" t="str">
        <f>IFERROR(AND(OR(AR1:AS112,$BK113)=TRUE,IF(SEARCH(AR$1,$H113)&gt;0,TRUE,FALSE)),"")</f>
        <v/>
      </c>
      <c r="AS113" s="17" t="str">
        <f>IFERROR(AND(OR(AS1:AS112,$BK113)=TRUE,IF(SEARCH(AS$1,$H113)&gt;0,TRUE,FALSE)),"")</f>
        <v/>
      </c>
      <c r="AT113" s="17" t="str">
        <f>IFERROR(AND(OR(AT1:AW112,$BK113)=TRUE,IF(SEARCH(AT$1,$H113)&gt;0,TRUE,FALSE)),"")</f>
        <v/>
      </c>
      <c r="AU113" s="17" t="str">
        <f>IFERROR(AND(OR(AU1:AW112,$BK113)=TRUE,IF(SEARCH(AU$1,$H113)&gt;0,TRUE,FALSE)),"")</f>
        <v/>
      </c>
      <c r="AV113" s="17" t="str">
        <f>IFERROR(AND(OR(AV1:AW112,$BK113)=TRUE,IF(SEARCH(AV$1,$H113)&gt;0,TRUE,FALSE)),"")</f>
        <v/>
      </c>
      <c r="AW113" s="17" t="str">
        <f>IFERROR(AND(OR(AW1:AW112,$BK113)=TRUE,IF(SEARCH(AW$1,$H113)&gt;0,TRUE,FALSE)),"")</f>
        <v/>
      </c>
      <c r="AX113" s="17" t="str">
        <f>IFERROR(AND(OR(AX1:AY112,$BK113)=TRUE,IF(SEARCH(AX$1,$H113)&gt;0,TRUE,FALSE)),"")</f>
        <v/>
      </c>
      <c r="AY113" s="17" t="str">
        <f>IFERROR(AND(OR(AY1:AY112,$BK113)=TRUE,IF(SEARCH(AY$1,$H113)&gt;0,TRUE,FALSE)),"")</f>
        <v/>
      </c>
      <c r="AZ113" s="17" t="str">
        <f>IFERROR(AND(OR(AZ1:BI112,$BK113)=TRUE,IF(SEARCH(AZ$1,$H113)&gt;0,TRUE,FALSE)),"")</f>
        <v/>
      </c>
      <c r="BA113" s="17" t="str">
        <f>IFERROR(AND(OR(BA1:BI112,$BK113)=TRUE,IF(SEARCH(BA$1,$H113)&gt;0,TRUE,FALSE)),"")</f>
        <v/>
      </c>
      <c r="BB113" s="17" t="str">
        <f>IFERROR(AND(OR(BB1:BI112,$BK113)=TRUE,IF(SEARCH(BB$1,$H113)&gt;0,TRUE,FALSE)),"")</f>
        <v/>
      </c>
      <c r="BC113" s="17" t="str">
        <f>IFERROR(AND(OR(BC1:BI112,$BK113)=TRUE,IF(SEARCH(BC$1,$H113)&gt;0,TRUE,FALSE)),"")</f>
        <v/>
      </c>
      <c r="BD113" s="17" t="str">
        <f>IFERROR(AND(OR(BD1:BI112,$BK113)=TRUE,IF(SEARCH(BD$1,$H113)&gt;0,TRUE,FALSE)),"")</f>
        <v/>
      </c>
      <c r="BE113" s="17" t="str">
        <f>IFERROR(AND(OR(BE1:BI112,$BK113)=TRUE,IF(SEARCH(BE$1,$H113)&gt;0,TRUE,FALSE)),"")</f>
        <v/>
      </c>
      <c r="BF113" s="17" t="str">
        <f>IFERROR(AND(OR(BF1:BI112,$BK113)=TRUE,IF(SEARCH(BF$1,$H113)&gt;0,TRUE,FALSE)),"")</f>
        <v/>
      </c>
      <c r="BG113" s="17" t="str">
        <f>IFERROR(AND(OR(BG1:BI112,$BK113)=TRUE,IF(SEARCH(BG$1,$H113)&gt;0,TRUE,FALSE)),"")</f>
        <v/>
      </c>
      <c r="BH113" s="17" t="str">
        <f>IFERROR(AND(OR(BH1:BI112,$BK113)=TRUE,IF(SEARCH(BH$1,$H113)&gt;0,TRUE,FALSE)),"")</f>
        <v/>
      </c>
      <c r="BI113" s="17" t="str">
        <f>IFERROR(AND(OR(BI1:BI112,$BK113)=TRUE,IF(SEARCH(BI$1,$H113)&gt;0,TRUE,FALSE)),"")</f>
        <v/>
      </c>
      <c r="BJ113" s="17" t="b">
        <f t="shared" si="16"/>
        <v>0</v>
      </c>
      <c r="BK113" s="17" t="b">
        <f t="shared" si="17"/>
        <v>0</v>
      </c>
      <c r="BL113" s="17" t="b">
        <f t="shared" si="18"/>
        <v>0</v>
      </c>
      <c r="BM113" s="17" t="b">
        <f>IF(G113&gt;'Overview (RESPONSES REQUIRED)'!$G$67,FALSE,TRUE)</f>
        <v>0</v>
      </c>
      <c r="BN113" s="17" t="b">
        <f t="shared" si="19"/>
        <v>0</v>
      </c>
      <c r="BO113" s="17" t="str">
        <f>IF(BO112="N", "N", IF(AND(BM113,BN113)=FALSE,"N",IF(BL113=TRUE,"Y",IF(I113=0,"E","N"))))</f>
        <v>N</v>
      </c>
    </row>
    <row r="114" spans="1:67" ht="15" x14ac:dyDescent="0.15">
      <c r="A114" s="17" t="s">
        <v>3050</v>
      </c>
      <c r="B114" s="17">
        <v>2</v>
      </c>
      <c r="C114" s="17" t="b">
        <f>IF(INDEX('Overview (RESPONSES REQUIRED)'!$D$67:$D$78, MATCH("n7", 'Overview (RESPONSES REQUIRED)'!$B$67:$B$78, 0)) = "Y", TRUE, FALSE)</f>
        <v>0</v>
      </c>
      <c r="D114" s="17" t="b">
        <f>IF(INDEX('Overview (RESPONSES REQUIRED)'!$D$67:$D$78, MATCH("N78", 'Overview (RESPONSES REQUIRED)'!$B$67:$B$78, 0)) = "Y", TRUE, FALSE)</f>
        <v>0</v>
      </c>
      <c r="E114" s="17" t="s">
        <v>6</v>
      </c>
      <c r="F114" s="17" t="s">
        <v>6</v>
      </c>
      <c r="G114" s="17">
        <v>3</v>
      </c>
      <c r="H114" s="17" t="s">
        <v>3017</v>
      </c>
      <c r="I114" s="17" t="str">
        <f>IF('SA-FR1'!N117="Y", "Y", IF('SA-FR1'!N117="N", "N", 0))</f>
        <v>N</v>
      </c>
      <c r="J114" s="17" t="str">
        <f>IFERROR(AND(OR(J1:K113,$BK114)=TRUE,IF(SEARCH(J$1,$A114)&gt;0,TRUE,FALSE)),"")</f>
        <v/>
      </c>
      <c r="K114" s="17" t="str">
        <f>IFERROR(AND(OR(K1:K113,$BK114)=TRUE,IF(SEARCH(K$1,$A114)&gt;0,TRUE,FALSE)),"")</f>
        <v/>
      </c>
      <c r="L114" s="17" t="str">
        <f>IFERROR(AND(OR(L1:O113,$BK114)=TRUE,IF(SEARCH(L$1,$A114)&gt;0,TRUE,FALSE)),"")</f>
        <v/>
      </c>
      <c r="M114" s="17" t="str">
        <f>IFERROR(AND(OR(M1:O113,$BK114)=TRUE,IF(SEARCH(M$1,$A114)&gt;0,TRUE,FALSE)),"")</f>
        <v/>
      </c>
      <c r="N114" s="17" t="str">
        <f>IFERROR(AND(OR(N1:O113,$BK114)=TRUE,IF(SEARCH(N$1,$A114)&gt;0,TRUE,FALSE)),"")</f>
        <v/>
      </c>
      <c r="O114" s="17" t="str">
        <f>IFERROR(AND(OR(O1:O113,$BK114)=TRUE,IF(SEARCH(O$1,$A114)&gt;0,TRUE,FALSE)),"")</f>
        <v/>
      </c>
      <c r="P114" s="17" t="str">
        <f>IFERROR(AND(OR(P1:P113,$BK114)=TRUE,IF(SEARCH(P$1,$A114)&gt;0,TRUE,FALSE)),"")</f>
        <v/>
      </c>
      <c r="Q114" s="17" t="str">
        <f>IFERROR(AND(OR(Q1:T113,$BK114)=TRUE,IF(SEARCH(Q$1,$A114)&gt;0,TRUE,FALSE)),"")</f>
        <v/>
      </c>
      <c r="R114" s="17" t="str">
        <f>IFERROR(AND(OR(R1:T113,$BK114)=TRUE,IF(SEARCH(R$1,$A114)&gt;0,TRUE,FALSE)),"")</f>
        <v/>
      </c>
      <c r="S114" s="17" t="str">
        <f>IFERROR(AND(OR(S1:T113,$BK114)=TRUE,IF(SEARCH(S$1,$A114)&gt;0,TRUE,FALSE)),"")</f>
        <v/>
      </c>
      <c r="T114" s="17" t="b">
        <f>IFERROR(AND(OR(T1:T113,$BK114)=TRUE,IF(SEARCH(T$1,$A114)&gt;0,TRUE,FALSE)),"")</f>
        <v>0</v>
      </c>
      <c r="U114" s="17" t="str">
        <f>IFERROR(AND(OR(U1:V113,$BK114)=TRUE,IF(SEARCH(U$1,$A114)&gt;0,TRUE,FALSE)),"")</f>
        <v/>
      </c>
      <c r="V114" s="17" t="str">
        <f>IFERROR(AND(OR(V1:V113,$BK114)=TRUE,IF(SEARCH(V$1,$A114)&gt;0,TRUE,FALSE)),"")</f>
        <v/>
      </c>
      <c r="W114" s="17" t="str">
        <f>IFERROR(AND(OR(W1:W113,$BK114)=TRUE,IF(SEARCH(W$1,$A114)&gt;0,TRUE,FALSE)),"")</f>
        <v/>
      </c>
      <c r="X114" s="17" t="b">
        <f>IFERROR(AND(OR(X1:AA113,$BK114)=TRUE,IF(SEARCH(X$1,$A114)&gt;0,TRUE,FALSE)),"")</f>
        <v>0</v>
      </c>
      <c r="Y114" s="17" t="str">
        <f>IFERROR(AND(OR(Y1:AA113,$BK114)=TRUE,IF(SEARCH(Y$1,$A114)&gt;0,TRUE,FALSE)),"")</f>
        <v/>
      </c>
      <c r="Z114" s="17" t="str">
        <f>IFERROR(AND(OR(Z1:AA113,$BK114)=TRUE,IF(SEARCH(Z$1,$A114)&gt;0,TRUE,FALSE)),"")</f>
        <v/>
      </c>
      <c r="AA114" s="17" t="str">
        <f>IFERROR(AND(OR(AA1:AA113,$BK114)=TRUE,IF(SEARCH(AA$1,$A114)&gt;0,TRUE,FALSE)),"")</f>
        <v/>
      </c>
      <c r="AB114" s="17">
        <f t="shared" si="15"/>
        <v>0</v>
      </c>
      <c r="AC114" s="17" t="str">
        <f>IFERROR(AND(OR(AC1:AE113,$BK114)=TRUE,IF(SEARCH(AC$1,$H114)&gt;0,TRUE,FALSE)),"")</f>
        <v/>
      </c>
      <c r="AD114" s="17" t="str">
        <f>IFERROR(AND(OR(AD1:AE113,$BK114)=TRUE,IF(SEARCH(AD$1,$H114)&gt;0,TRUE,FALSE)),"")</f>
        <v/>
      </c>
      <c r="AE114" s="17" t="str">
        <f>IFERROR(AND(OR(AE1:AE113,$BK114)=TRUE,IF(SEARCH(AE$1,$H114)&gt;0,TRUE,FALSE)),"")</f>
        <v/>
      </c>
      <c r="AF114" s="17" t="str">
        <f>IFERROR(AND(OR(AF1:AK113,$BK114)=TRUE,IF(SEARCH(AF$1,$H114)&gt;0,TRUE,FALSE)),"")</f>
        <v/>
      </c>
      <c r="AG114" s="17" t="str">
        <f>IFERROR(AND(OR(AG1:AK113,$BK114)=TRUE,IF(SEARCH(AG$1,$H114)&gt;0,TRUE,FALSE)),"")</f>
        <v/>
      </c>
      <c r="AH114" s="17" t="str">
        <f>IFERROR(AND(OR(AH1:AK113,$BK114)=TRUE,IF(SEARCH(AH$1,$H114)&gt;0,TRUE,FALSE)),"")</f>
        <v/>
      </c>
      <c r="AI114" s="17" t="str">
        <f>IFERROR(AND(OR(AI1:AK113,$BK114)=TRUE,IF(SEARCH(AI$1,$H114)&gt;0,TRUE,FALSE)),"")</f>
        <v/>
      </c>
      <c r="AJ114" s="17" t="str">
        <f>IFERROR(AND(OR(AJ1:AK113,$BK114)=TRUE,IF(SEARCH(AJ$1,$H114)&gt;0,TRUE,FALSE)),"")</f>
        <v/>
      </c>
      <c r="AK114" s="17" t="str">
        <f>IFERROR(AND(OR(AK1:AK113,$BK114)=TRUE,IF(SEARCH(AK$1,$H114)&gt;0,TRUE,FALSE)),"")</f>
        <v/>
      </c>
      <c r="AL114" s="17" t="str">
        <f>IFERROR(AND(OR(AL1:AM113,$BK114)=TRUE,IF(SEARCH(AL$1,$H114)&gt;0,TRUE,FALSE)),"")</f>
        <v/>
      </c>
      <c r="AM114" s="17" t="str">
        <f>IFERROR(AND(OR(AM1:AM113,$BK114)=TRUE,IF(SEARCH(AM$1,$H114)&gt;0,TRUE,FALSE)),"")</f>
        <v/>
      </c>
      <c r="AN114" s="17" t="str">
        <f>IFERROR(AND(OR(AN1:AS113,$BK114)=TRUE,IF(SEARCH(AN$1,$H114)&gt;0,TRUE,FALSE)),"")</f>
        <v/>
      </c>
      <c r="AO114" s="17" t="str">
        <f>IFERROR(AND(OR(AO1:AS113,$BK114)=TRUE,IF(SEARCH(AO$1,$H114)&gt;0,TRUE,FALSE)),"")</f>
        <v/>
      </c>
      <c r="AP114" s="17" t="str">
        <f>IFERROR(AND(OR(AP1:AS113,$BK114)=TRUE,IF(SEARCH(AP$1,$H114)&gt;0,TRUE,FALSE)),"")</f>
        <v/>
      </c>
      <c r="AQ114" s="17" t="str">
        <f>IFERROR(AND(OR(AQ1:AS113,$BK114)=TRUE,IF(SEARCH(AQ$1,$H114)&gt;0,TRUE,FALSE)),"")</f>
        <v/>
      </c>
      <c r="AR114" s="17" t="str">
        <f>IFERROR(AND(OR(AR1:AS113,$BK114)=TRUE,IF(SEARCH(AR$1,$H114)&gt;0,TRUE,FALSE)),"")</f>
        <v/>
      </c>
      <c r="AS114" s="17" t="str">
        <f>IFERROR(AND(OR(AS1:AS113,$BK114)=TRUE,IF(SEARCH(AS$1,$H114)&gt;0,TRUE,FALSE)),"")</f>
        <v/>
      </c>
      <c r="AT114" s="17" t="str">
        <f>IFERROR(AND(OR(AT1:AW113,$BK114)=TRUE,IF(SEARCH(AT$1,$H114)&gt;0,TRUE,FALSE)),"")</f>
        <v/>
      </c>
      <c r="AU114" s="17" t="str">
        <f>IFERROR(AND(OR(AU1:AW113,$BK114)=TRUE,IF(SEARCH(AU$1,$H114)&gt;0,TRUE,FALSE)),"")</f>
        <v/>
      </c>
      <c r="AV114" s="17" t="str">
        <f>IFERROR(AND(OR(AV1:AW113,$BK114)=TRUE,IF(SEARCH(AV$1,$H114)&gt;0,TRUE,FALSE)),"")</f>
        <v/>
      </c>
      <c r="AW114" s="17" t="str">
        <f>IFERROR(AND(OR(AW1:AW113,$BK114)=TRUE,IF(SEARCH(AW$1,$H114)&gt;0,TRUE,FALSE)),"")</f>
        <v/>
      </c>
      <c r="AX114" s="17" t="str">
        <f>IFERROR(AND(OR(AX1:AY113,$BK114)=TRUE,IF(SEARCH(AX$1,$H114)&gt;0,TRUE,FALSE)),"")</f>
        <v/>
      </c>
      <c r="AY114" s="17" t="str">
        <f>IFERROR(AND(OR(AY1:AY113,$BK114)=TRUE,IF(SEARCH(AY$1,$H114)&gt;0,TRUE,FALSE)),"")</f>
        <v/>
      </c>
      <c r="AZ114" s="17" t="str">
        <f>IFERROR(AND(OR(AZ1:BI113,$BK114)=TRUE,IF(SEARCH(AZ$1,$H114)&gt;0,TRUE,FALSE)),"")</f>
        <v/>
      </c>
      <c r="BA114" s="17" t="str">
        <f>IFERROR(AND(OR(BA1:BI113,$BK114)=TRUE,IF(SEARCH(BA$1,$H114)&gt;0,TRUE,FALSE)),"")</f>
        <v/>
      </c>
      <c r="BB114" s="17" t="str">
        <f>IFERROR(AND(OR(BB1:BI113,$BK114)=TRUE,IF(SEARCH(BB$1,$H114)&gt;0,TRUE,FALSE)),"")</f>
        <v/>
      </c>
      <c r="BC114" s="17" t="str">
        <f>IFERROR(AND(OR(BC1:BI113,$BK114)=TRUE,IF(SEARCH(BC$1,$H114)&gt;0,TRUE,FALSE)),"")</f>
        <v/>
      </c>
      <c r="BD114" s="17" t="str">
        <f>IFERROR(AND(OR(BD1:BI113,$BK114)=TRUE,IF(SEARCH(BD$1,$H114)&gt;0,TRUE,FALSE)),"")</f>
        <v/>
      </c>
      <c r="BE114" s="17" t="str">
        <f>IFERROR(AND(OR(BE1:BI113,$BK114)=TRUE,IF(SEARCH(BE$1,$H114)&gt;0,TRUE,FALSE)),"")</f>
        <v/>
      </c>
      <c r="BF114" s="17" t="str">
        <f>IFERROR(AND(OR(BF1:BI113,$BK114)=TRUE,IF(SEARCH(BF$1,$H114)&gt;0,TRUE,FALSE)),"")</f>
        <v/>
      </c>
      <c r="BG114" s="17" t="str">
        <f>IFERROR(AND(OR(BG1:BI113,$BK114)=TRUE,IF(SEARCH(BG$1,$H114)&gt;0,TRUE,FALSE)),"")</f>
        <v/>
      </c>
      <c r="BH114" s="17" t="str">
        <f>IFERROR(AND(OR(BH1:BI113,$BK114)=TRUE,IF(SEARCH(BH$1,$H114)&gt;0,TRUE,FALSE)),"")</f>
        <v/>
      </c>
      <c r="BI114" s="17" t="str">
        <f>IFERROR(AND(OR(BI1:BI113,$BK114)=TRUE,IF(SEARCH(BI$1,$H114)&gt;0,TRUE,FALSE)),"")</f>
        <v/>
      </c>
      <c r="BJ114" s="17" t="b">
        <f t="shared" si="16"/>
        <v>0</v>
      </c>
      <c r="BK114" s="17" t="b">
        <f t="shared" si="17"/>
        <v>0</v>
      </c>
      <c r="BL114" s="17" t="b">
        <f t="shared" si="18"/>
        <v>0</v>
      </c>
      <c r="BM114" s="17" t="b">
        <f>IF(G114&gt;'Overview (RESPONSES REQUIRED)'!$G$67,FALSE,TRUE)</f>
        <v>0</v>
      </c>
      <c r="BN114" s="17" t="b">
        <f t="shared" si="19"/>
        <v>0</v>
      </c>
      <c r="BO114" s="17" t="str">
        <f>IF(BO112="N", "N", IF(AND(BM114,BN114)=FALSE,"N",IF(BL114=TRUE,"Y",IF(I114=0,"E","N"))))</f>
        <v>N</v>
      </c>
    </row>
    <row r="115" spans="1:67" ht="15" x14ac:dyDescent="0.15">
      <c r="A115" s="17" t="s">
        <v>3051</v>
      </c>
      <c r="B115" s="17">
        <v>2</v>
      </c>
      <c r="C115" s="17" t="b">
        <f>IF(INDEX('Overview (RESPONSES REQUIRED)'!$D$67:$D$78, MATCH("n7", 'Overview (RESPONSES REQUIRED)'!$B$67:$B$78, 0)) = "Y", TRUE, FALSE)</f>
        <v>0</v>
      </c>
      <c r="D115" s="17" t="b">
        <f>IF(INDEX('Overview (RESPONSES REQUIRED)'!$D$67:$D$78, MATCH("N78", 'Overview (RESPONSES REQUIRED)'!$B$67:$B$78, 0)) = "Y", TRUE, FALSE)</f>
        <v>0</v>
      </c>
      <c r="E115" s="17" t="s">
        <v>6</v>
      </c>
      <c r="F115" s="17" t="s">
        <v>6</v>
      </c>
      <c r="G115" s="17">
        <v>3</v>
      </c>
      <c r="H115" s="17" t="s">
        <v>3015</v>
      </c>
      <c r="I115" s="17" t="str">
        <f>IF('SA-FR1'!N118="Y", "Y", IF('SA-FR1'!N118="N", "N", 0))</f>
        <v>N</v>
      </c>
      <c r="J115" s="17" t="str">
        <f>IFERROR(AND(OR(J1:K114,$BK115)=TRUE,IF(SEARCH(J$1,$A115)&gt;0,TRUE,FALSE)),"")</f>
        <v/>
      </c>
      <c r="K115" s="17" t="str">
        <f>IFERROR(AND(OR(K1:K114,$BK115)=TRUE,IF(SEARCH(K$1,$A115)&gt;0,TRUE,FALSE)),"")</f>
        <v/>
      </c>
      <c r="L115" s="17" t="str">
        <f>IFERROR(AND(OR(L1:O114,$BK115)=TRUE,IF(SEARCH(L$1,$A115)&gt;0,TRUE,FALSE)),"")</f>
        <v/>
      </c>
      <c r="M115" s="17" t="str">
        <f>IFERROR(AND(OR(M1:O114,$BK115)=TRUE,IF(SEARCH(M$1,$A115)&gt;0,TRUE,FALSE)),"")</f>
        <v/>
      </c>
      <c r="N115" s="17" t="str">
        <f>IFERROR(AND(OR(N1:O114,$BK115)=TRUE,IF(SEARCH(N$1,$A115)&gt;0,TRUE,FALSE)),"")</f>
        <v/>
      </c>
      <c r="O115" s="17" t="str">
        <f>IFERROR(AND(OR(O1:O114,$BK115)=TRUE,IF(SEARCH(O$1,$A115)&gt;0,TRUE,FALSE)),"")</f>
        <v/>
      </c>
      <c r="P115" s="17" t="str">
        <f>IFERROR(AND(OR(P1:P114,$BK115)=TRUE,IF(SEARCH(P$1,$A115)&gt;0,TRUE,FALSE)),"")</f>
        <v/>
      </c>
      <c r="Q115" s="17" t="str">
        <f>IFERROR(AND(OR(Q1:T114,$BK115)=TRUE,IF(SEARCH(Q$1,$A115)&gt;0,TRUE,FALSE)),"")</f>
        <v/>
      </c>
      <c r="R115" s="17" t="b">
        <f>IFERROR(AND(OR(R1:T114,$BK115)=TRUE,IF(SEARCH(R$1,$A115)&gt;0,TRUE,FALSE)),"")</f>
        <v>0</v>
      </c>
      <c r="S115" s="17" t="str">
        <f>IFERROR(AND(OR(S1:T114,$BK115)=TRUE,IF(SEARCH(S$1,$A115)&gt;0,TRUE,FALSE)),"")</f>
        <v/>
      </c>
      <c r="T115" s="17" t="str">
        <f>IFERROR(AND(OR(T1:T114,$BK115)=TRUE,IF(SEARCH(T$1,$A115)&gt;0,TRUE,FALSE)),"")</f>
        <v/>
      </c>
      <c r="U115" s="17" t="str">
        <f>IFERROR(AND(OR(U1:V114,$BK115)=TRUE,IF(SEARCH(U$1,$A115)&gt;0,TRUE,FALSE)),"")</f>
        <v/>
      </c>
      <c r="V115" s="17" t="str">
        <f>IFERROR(AND(OR(V1:V114,$BK115)=TRUE,IF(SEARCH(V$1,$A115)&gt;0,TRUE,FALSE)),"")</f>
        <v/>
      </c>
      <c r="W115" s="17" t="str">
        <f>IFERROR(AND(OR(W1:W114,$BK115)=TRUE,IF(SEARCH(W$1,$A115)&gt;0,TRUE,FALSE)),"")</f>
        <v/>
      </c>
      <c r="X115" s="17" t="str">
        <f>IFERROR(AND(OR(X1:AA114,$BK115)=TRUE,IF(SEARCH(X$1,$A115)&gt;0,TRUE,FALSE)),"")</f>
        <v/>
      </c>
      <c r="Y115" s="17" t="str">
        <f>IFERROR(AND(OR(Y1:AA114,$BK115)=TRUE,IF(SEARCH(Y$1,$A115)&gt;0,TRUE,FALSE)),"")</f>
        <v/>
      </c>
      <c r="Z115" s="17" t="b">
        <f>IFERROR(AND(OR(Z1:AA114,$BK115)=TRUE,IF(SEARCH(Z$1,$A115)&gt;0,TRUE,FALSE)),"")</f>
        <v>0</v>
      </c>
      <c r="AA115" s="17" t="str">
        <f>IFERROR(AND(OR(AA1:AA114,$BK115)=TRUE,IF(SEARCH(AA$1,$A115)&gt;0,TRUE,FALSE)),"")</f>
        <v/>
      </c>
      <c r="AB115" s="17">
        <f t="shared" si="15"/>
        <v>0</v>
      </c>
      <c r="AC115" s="17" t="str">
        <f>IFERROR(AND(OR(AC1:AE114,$BK115)=TRUE,IF(SEARCH(AC$1,$H115)&gt;0,TRUE,FALSE)),"")</f>
        <v/>
      </c>
      <c r="AD115" s="17" t="str">
        <f>IFERROR(AND(OR(AD1:AE114,$BK115)=TRUE,IF(SEARCH(AD$1,$H115)&gt;0,TRUE,FALSE)),"")</f>
        <v/>
      </c>
      <c r="AE115" s="17" t="str">
        <f>IFERROR(AND(OR(AE1:AE114,$BK115)=TRUE,IF(SEARCH(AE$1,$H115)&gt;0,TRUE,FALSE)),"")</f>
        <v/>
      </c>
      <c r="AF115" s="17" t="str">
        <f>IFERROR(AND(OR(AF1:AK114,$BK115)=TRUE,IF(SEARCH(AF$1,$H115)&gt;0,TRUE,FALSE)),"")</f>
        <v/>
      </c>
      <c r="AG115" s="17" t="str">
        <f>IFERROR(AND(OR(AG1:AK114,$BK115)=TRUE,IF(SEARCH(AG$1,$H115)&gt;0,TRUE,FALSE)),"")</f>
        <v/>
      </c>
      <c r="AH115" s="17" t="str">
        <f>IFERROR(AND(OR(AH1:AK114,$BK115)=TRUE,IF(SEARCH(AH$1,$H115)&gt;0,TRUE,FALSE)),"")</f>
        <v/>
      </c>
      <c r="AI115" s="17" t="str">
        <f>IFERROR(AND(OR(AI1:AK114,$BK115)=TRUE,IF(SEARCH(AI$1,$H115)&gt;0,TRUE,FALSE)),"")</f>
        <v/>
      </c>
      <c r="AJ115" s="17" t="str">
        <f>IFERROR(AND(OR(AJ1:AK114,$BK115)=TRUE,IF(SEARCH(AJ$1,$H115)&gt;0,TRUE,FALSE)),"")</f>
        <v/>
      </c>
      <c r="AK115" s="17" t="str">
        <f>IFERROR(AND(OR(AK1:AK114,$BK115)=TRUE,IF(SEARCH(AK$1,$H115)&gt;0,TRUE,FALSE)),"")</f>
        <v/>
      </c>
      <c r="AL115" s="17" t="str">
        <f>IFERROR(AND(OR(AL1:AM114,$BK115)=TRUE,IF(SEARCH(AL$1,$H115)&gt;0,TRUE,FALSE)),"")</f>
        <v/>
      </c>
      <c r="AM115" s="17" t="str">
        <f>IFERROR(AND(OR(AM1:AM114,$BK115)=TRUE,IF(SEARCH(AM$1,$H115)&gt;0,TRUE,FALSE)),"")</f>
        <v/>
      </c>
      <c r="AN115" s="17" t="str">
        <f>IFERROR(AND(OR(AN1:AS114,$BK115)=TRUE,IF(SEARCH(AN$1,$H115)&gt;0,TRUE,FALSE)),"")</f>
        <v/>
      </c>
      <c r="AO115" s="17" t="str">
        <f>IFERROR(AND(OR(AO1:AS114,$BK115)=TRUE,IF(SEARCH(AO$1,$H115)&gt;0,TRUE,FALSE)),"")</f>
        <v/>
      </c>
      <c r="AP115" s="17" t="str">
        <f>IFERROR(AND(OR(AP1:AS114,$BK115)=TRUE,IF(SEARCH(AP$1,$H115)&gt;0,TRUE,FALSE)),"")</f>
        <v/>
      </c>
      <c r="AQ115" s="17" t="str">
        <f>IFERROR(AND(OR(AQ1:AS114,$BK115)=TRUE,IF(SEARCH(AQ$1,$H115)&gt;0,TRUE,FALSE)),"")</f>
        <v/>
      </c>
      <c r="AR115" s="17" t="str">
        <f>IFERROR(AND(OR(AR1:AS114,$BK115)=TRUE,IF(SEARCH(AR$1,$H115)&gt;0,TRUE,FALSE)),"")</f>
        <v/>
      </c>
      <c r="AS115" s="17" t="str">
        <f>IFERROR(AND(OR(AS1:AS114,$BK115)=TRUE,IF(SEARCH(AS$1,$H115)&gt;0,TRUE,FALSE)),"")</f>
        <v/>
      </c>
      <c r="AT115" s="17" t="str">
        <f>IFERROR(AND(OR(AT1:AW114,$BK115)=TRUE,IF(SEARCH(AT$1,$H115)&gt;0,TRUE,FALSE)),"")</f>
        <v/>
      </c>
      <c r="AU115" s="17" t="str">
        <f>IFERROR(AND(OR(AU1:AW114,$BK115)=TRUE,IF(SEARCH(AU$1,$H115)&gt;0,TRUE,FALSE)),"")</f>
        <v/>
      </c>
      <c r="AV115" s="17" t="str">
        <f>IFERROR(AND(OR(AV1:AW114,$BK115)=TRUE,IF(SEARCH(AV$1,$H115)&gt;0,TRUE,FALSE)),"")</f>
        <v/>
      </c>
      <c r="AW115" s="17" t="str">
        <f>IFERROR(AND(OR(AW1:AW114,$BK115)=TRUE,IF(SEARCH(AW$1,$H115)&gt;0,TRUE,FALSE)),"")</f>
        <v/>
      </c>
      <c r="AX115" s="17" t="str">
        <f>IFERROR(AND(OR(AX1:AY114,$BK115)=TRUE,IF(SEARCH(AX$1,$H115)&gt;0,TRUE,FALSE)),"")</f>
        <v/>
      </c>
      <c r="AY115" s="17" t="str">
        <f>IFERROR(AND(OR(AY1:AY114,$BK115)=TRUE,IF(SEARCH(AY$1,$H115)&gt;0,TRUE,FALSE)),"")</f>
        <v/>
      </c>
      <c r="AZ115" s="17" t="str">
        <f>IFERROR(AND(OR(AZ1:BI114,$BK115)=TRUE,IF(SEARCH(AZ$1,$H115)&gt;0,TRUE,FALSE)),"")</f>
        <v/>
      </c>
      <c r="BA115" s="17" t="str">
        <f>IFERROR(AND(OR(BA1:BI114,$BK115)=TRUE,IF(SEARCH(BA$1,$H115)&gt;0,TRUE,FALSE)),"")</f>
        <v/>
      </c>
      <c r="BB115" s="17" t="str">
        <f>IFERROR(AND(OR(BB1:BI114,$BK115)=TRUE,IF(SEARCH(BB$1,$H115)&gt;0,TRUE,FALSE)),"")</f>
        <v/>
      </c>
      <c r="BC115" s="17" t="str">
        <f>IFERROR(AND(OR(BC1:BI114,$BK115)=TRUE,IF(SEARCH(BC$1,$H115)&gt;0,TRUE,FALSE)),"")</f>
        <v/>
      </c>
      <c r="BD115" s="17" t="str">
        <f>IFERROR(AND(OR(BD1:BI114,$BK115)=TRUE,IF(SEARCH(BD$1,$H115)&gt;0,TRUE,FALSE)),"")</f>
        <v/>
      </c>
      <c r="BE115" s="17" t="str">
        <f>IFERROR(AND(OR(BE1:BI114,$BK115)=TRUE,IF(SEARCH(BE$1,$H115)&gt;0,TRUE,FALSE)),"")</f>
        <v/>
      </c>
      <c r="BF115" s="17" t="str">
        <f>IFERROR(AND(OR(BF1:BI114,$BK115)=TRUE,IF(SEARCH(BF$1,$H115)&gt;0,TRUE,FALSE)),"")</f>
        <v/>
      </c>
      <c r="BG115" s="17" t="str">
        <f>IFERROR(AND(OR(BG1:BI114,$BK115)=TRUE,IF(SEARCH(BG$1,$H115)&gt;0,TRUE,FALSE)),"")</f>
        <v/>
      </c>
      <c r="BH115" s="17" t="str">
        <f>IFERROR(AND(OR(BH1:BI114,$BK115)=TRUE,IF(SEARCH(BH$1,$H115)&gt;0,TRUE,FALSE)),"")</f>
        <v/>
      </c>
      <c r="BI115" s="17" t="str">
        <f>IFERROR(AND(OR(BI1:BI114,$BK115)=TRUE,IF(SEARCH(BI$1,$H115)&gt;0,TRUE,FALSE)),"")</f>
        <v/>
      </c>
      <c r="BJ115" s="17" t="b">
        <f t="shared" si="16"/>
        <v>0</v>
      </c>
      <c r="BK115" s="17" t="b">
        <f t="shared" si="17"/>
        <v>0</v>
      </c>
      <c r="BL115" s="17" t="b">
        <f t="shared" si="18"/>
        <v>0</v>
      </c>
      <c r="BM115" s="17" t="b">
        <f>IF(G115&gt;'Overview (RESPONSES REQUIRED)'!$G$67,FALSE,TRUE)</f>
        <v>0</v>
      </c>
      <c r="BN115" s="17" t="b">
        <f t="shared" si="19"/>
        <v>0</v>
      </c>
      <c r="BO115" s="17" t="str">
        <f>IF(AND(BM115,BN115)=FALSE,"N",IF(BL115=TRUE,"Y",IF(I115=0,"E","N")))</f>
        <v>N</v>
      </c>
    </row>
    <row r="116" spans="1:67" ht="15" x14ac:dyDescent="0.15">
      <c r="A116" s="17" t="s">
        <v>3051</v>
      </c>
      <c r="B116" s="17">
        <v>2</v>
      </c>
      <c r="C116" s="17" t="b">
        <f>IF(INDEX('Overview (RESPONSES REQUIRED)'!$D$67:$D$78, MATCH("n7", 'Overview (RESPONSES REQUIRED)'!$B$67:$B$78, 0)) = "Y", TRUE, FALSE)</f>
        <v>0</v>
      </c>
      <c r="D116" s="17" t="b">
        <f>IF(INDEX('Overview (RESPONSES REQUIRED)'!$D$67:$D$78, MATCH("N78", 'Overview (RESPONSES REQUIRED)'!$B$67:$B$78, 0)) = "Y", TRUE, FALSE)</f>
        <v>0</v>
      </c>
      <c r="E116" s="17" t="s">
        <v>6</v>
      </c>
      <c r="F116" s="17" t="s">
        <v>6</v>
      </c>
      <c r="G116" s="17">
        <v>3</v>
      </c>
      <c r="H116" s="17" t="s">
        <v>3017</v>
      </c>
      <c r="I116" s="17" t="str">
        <f>IF('SA-FR1'!N119="Y", "Y", IF('SA-FR1'!N119="N", "N", 0))</f>
        <v>N</v>
      </c>
      <c r="J116" s="17" t="str">
        <f>IFERROR(AND(OR(J1:K115,$BK116)=TRUE,IF(SEARCH(J$1,$A116)&gt;0,TRUE,FALSE)),"")</f>
        <v/>
      </c>
      <c r="K116" s="17" t="str">
        <f>IFERROR(AND(OR(K1:K115,$BK116)=TRUE,IF(SEARCH(K$1,$A116)&gt;0,TRUE,FALSE)),"")</f>
        <v/>
      </c>
      <c r="L116" s="17" t="str">
        <f>IFERROR(AND(OR(L1:O115,$BK116)=TRUE,IF(SEARCH(L$1,$A116)&gt;0,TRUE,FALSE)),"")</f>
        <v/>
      </c>
      <c r="M116" s="17" t="str">
        <f>IFERROR(AND(OR(M1:O115,$BK116)=TRUE,IF(SEARCH(M$1,$A116)&gt;0,TRUE,FALSE)),"")</f>
        <v/>
      </c>
      <c r="N116" s="17" t="str">
        <f>IFERROR(AND(OR(N1:O115,$BK116)=TRUE,IF(SEARCH(N$1,$A116)&gt;0,TRUE,FALSE)),"")</f>
        <v/>
      </c>
      <c r="O116" s="17" t="str">
        <f>IFERROR(AND(OR(O1:O115,$BK116)=TRUE,IF(SEARCH(O$1,$A116)&gt;0,TRUE,FALSE)),"")</f>
        <v/>
      </c>
      <c r="P116" s="17" t="str">
        <f>IFERROR(AND(OR(P1:P115,$BK116)=TRUE,IF(SEARCH(P$1,$A116)&gt;0,TRUE,FALSE)),"")</f>
        <v/>
      </c>
      <c r="Q116" s="17" t="str">
        <f>IFERROR(AND(OR(Q1:T115,$BK116)=TRUE,IF(SEARCH(Q$1,$A116)&gt;0,TRUE,FALSE)),"")</f>
        <v/>
      </c>
      <c r="R116" s="17" t="b">
        <f>IFERROR(AND(OR(R1:T115,$BK116)=TRUE,IF(SEARCH(R$1,$A116)&gt;0,TRUE,FALSE)),"")</f>
        <v>0</v>
      </c>
      <c r="S116" s="17" t="str">
        <f>IFERROR(AND(OR(S1:T115,$BK116)=TRUE,IF(SEARCH(S$1,$A116)&gt;0,TRUE,FALSE)),"")</f>
        <v/>
      </c>
      <c r="T116" s="17" t="str">
        <f>IFERROR(AND(OR(T1:T115,$BK116)=TRUE,IF(SEARCH(T$1,$A116)&gt;0,TRUE,FALSE)),"")</f>
        <v/>
      </c>
      <c r="U116" s="17" t="str">
        <f>IFERROR(AND(OR(U1:V115,$BK116)=TRUE,IF(SEARCH(U$1,$A116)&gt;0,TRUE,FALSE)),"")</f>
        <v/>
      </c>
      <c r="V116" s="17" t="str">
        <f>IFERROR(AND(OR(V1:V115,$BK116)=TRUE,IF(SEARCH(V$1,$A116)&gt;0,TRUE,FALSE)),"")</f>
        <v/>
      </c>
      <c r="W116" s="17" t="str">
        <f>IFERROR(AND(OR(W1:W115,$BK116)=TRUE,IF(SEARCH(W$1,$A116)&gt;0,TRUE,FALSE)),"")</f>
        <v/>
      </c>
      <c r="X116" s="17" t="str">
        <f>IFERROR(AND(OR(X1:AA115,$BK116)=TRUE,IF(SEARCH(X$1,$A116)&gt;0,TRUE,FALSE)),"")</f>
        <v/>
      </c>
      <c r="Y116" s="17" t="str">
        <f>IFERROR(AND(OR(Y1:AA115,$BK116)=TRUE,IF(SEARCH(Y$1,$A116)&gt;0,TRUE,FALSE)),"")</f>
        <v/>
      </c>
      <c r="Z116" s="17" t="b">
        <f>IFERROR(AND(OR(Z1:AA115,$BK116)=TRUE,IF(SEARCH(Z$1,$A116)&gt;0,TRUE,FALSE)),"")</f>
        <v>0</v>
      </c>
      <c r="AA116" s="17" t="str">
        <f>IFERROR(AND(OR(AA1:AA115,$BK116)=TRUE,IF(SEARCH(AA$1,$A116)&gt;0,TRUE,FALSE)),"")</f>
        <v/>
      </c>
      <c r="AB116" s="17">
        <f t="shared" si="15"/>
        <v>0</v>
      </c>
      <c r="AC116" s="17" t="str">
        <f>IFERROR(AND(OR(AC1:AE115,$BK116)=TRUE,IF(SEARCH(AC$1,$H116)&gt;0,TRUE,FALSE)),"")</f>
        <v/>
      </c>
      <c r="AD116" s="17" t="str">
        <f>IFERROR(AND(OR(AD1:AE115,$BK116)=TRUE,IF(SEARCH(AD$1,$H116)&gt;0,TRUE,FALSE)),"")</f>
        <v/>
      </c>
      <c r="AE116" s="17" t="str">
        <f>IFERROR(AND(OR(AE1:AE115,$BK116)=TRUE,IF(SEARCH(AE$1,$H116)&gt;0,TRUE,FALSE)),"")</f>
        <v/>
      </c>
      <c r="AF116" s="17" t="str">
        <f>IFERROR(AND(OR(AF1:AK115,$BK116)=TRUE,IF(SEARCH(AF$1,$H116)&gt;0,TRUE,FALSE)),"")</f>
        <v/>
      </c>
      <c r="AG116" s="17" t="str">
        <f>IFERROR(AND(OR(AG1:AK115,$BK116)=TRUE,IF(SEARCH(AG$1,$H116)&gt;0,TRUE,FALSE)),"")</f>
        <v/>
      </c>
      <c r="AH116" s="17" t="str">
        <f>IFERROR(AND(OR(AH1:AK115,$BK116)=TRUE,IF(SEARCH(AH$1,$H116)&gt;0,TRUE,FALSE)),"")</f>
        <v/>
      </c>
      <c r="AI116" s="17" t="str">
        <f>IFERROR(AND(OR(AI1:AK115,$BK116)=TRUE,IF(SEARCH(AI$1,$H116)&gt;0,TRUE,FALSE)),"")</f>
        <v/>
      </c>
      <c r="AJ116" s="17" t="str">
        <f>IFERROR(AND(OR(AJ1:AK115,$BK116)=TRUE,IF(SEARCH(AJ$1,$H116)&gt;0,TRUE,FALSE)),"")</f>
        <v/>
      </c>
      <c r="AK116" s="17" t="str">
        <f>IFERROR(AND(OR(AK1:AK115,$BK116)=TRUE,IF(SEARCH(AK$1,$H116)&gt;0,TRUE,FALSE)),"")</f>
        <v/>
      </c>
      <c r="AL116" s="17" t="str">
        <f>IFERROR(AND(OR(AL1:AM115,$BK116)=TRUE,IF(SEARCH(AL$1,$H116)&gt;0,TRUE,FALSE)),"")</f>
        <v/>
      </c>
      <c r="AM116" s="17" t="str">
        <f>IFERROR(AND(OR(AM1:AM115,$BK116)=TRUE,IF(SEARCH(AM$1,$H116)&gt;0,TRUE,FALSE)),"")</f>
        <v/>
      </c>
      <c r="AN116" s="17" t="str">
        <f>IFERROR(AND(OR(AN1:AS115,$BK116)=TRUE,IF(SEARCH(AN$1,$H116)&gt;0,TRUE,FALSE)),"")</f>
        <v/>
      </c>
      <c r="AO116" s="17" t="str">
        <f>IFERROR(AND(OR(AO1:AS115,$BK116)=TRUE,IF(SEARCH(AO$1,$H116)&gt;0,TRUE,FALSE)),"")</f>
        <v/>
      </c>
      <c r="AP116" s="17" t="str">
        <f>IFERROR(AND(OR(AP1:AS115,$BK116)=TRUE,IF(SEARCH(AP$1,$H116)&gt;0,TRUE,FALSE)),"")</f>
        <v/>
      </c>
      <c r="AQ116" s="17" t="str">
        <f>IFERROR(AND(OR(AQ1:AS115,$BK116)=TRUE,IF(SEARCH(AQ$1,$H116)&gt;0,TRUE,FALSE)),"")</f>
        <v/>
      </c>
      <c r="AR116" s="17" t="str">
        <f>IFERROR(AND(OR(AR1:AS115,$BK116)=TRUE,IF(SEARCH(AR$1,$H116)&gt;0,TRUE,FALSE)),"")</f>
        <v/>
      </c>
      <c r="AS116" s="17" t="str">
        <f>IFERROR(AND(OR(AS1:AS115,$BK116)=TRUE,IF(SEARCH(AS$1,$H116)&gt;0,TRUE,FALSE)),"")</f>
        <v/>
      </c>
      <c r="AT116" s="17" t="str">
        <f>IFERROR(AND(OR(AT1:AW115,$BK116)=TRUE,IF(SEARCH(AT$1,$H116)&gt;0,TRUE,FALSE)),"")</f>
        <v/>
      </c>
      <c r="AU116" s="17" t="str">
        <f>IFERROR(AND(OR(AU1:AW115,$BK116)=TRUE,IF(SEARCH(AU$1,$H116)&gt;0,TRUE,FALSE)),"")</f>
        <v/>
      </c>
      <c r="AV116" s="17" t="str">
        <f>IFERROR(AND(OR(AV1:AW115,$BK116)=TRUE,IF(SEARCH(AV$1,$H116)&gt;0,TRUE,FALSE)),"")</f>
        <v/>
      </c>
      <c r="AW116" s="17" t="str">
        <f>IFERROR(AND(OR(AW1:AW115,$BK116)=TRUE,IF(SEARCH(AW$1,$H116)&gt;0,TRUE,FALSE)),"")</f>
        <v/>
      </c>
      <c r="AX116" s="17" t="str">
        <f>IFERROR(AND(OR(AX1:AY115,$BK116)=TRUE,IF(SEARCH(AX$1,$H116)&gt;0,TRUE,FALSE)),"")</f>
        <v/>
      </c>
      <c r="AY116" s="17" t="str">
        <f>IFERROR(AND(OR(AY1:AY115,$BK116)=TRUE,IF(SEARCH(AY$1,$H116)&gt;0,TRUE,FALSE)),"")</f>
        <v/>
      </c>
      <c r="AZ116" s="17" t="str">
        <f>IFERROR(AND(OR(AZ1:BI115,$BK116)=TRUE,IF(SEARCH(AZ$1,$H116)&gt;0,TRUE,FALSE)),"")</f>
        <v/>
      </c>
      <c r="BA116" s="17" t="str">
        <f>IFERROR(AND(OR(BA1:BI115,$BK116)=TRUE,IF(SEARCH(BA$1,$H116)&gt;0,TRUE,FALSE)),"")</f>
        <v/>
      </c>
      <c r="BB116" s="17" t="str">
        <f>IFERROR(AND(OR(BB1:BI115,$BK116)=TRUE,IF(SEARCH(BB$1,$H116)&gt;0,TRUE,FALSE)),"")</f>
        <v/>
      </c>
      <c r="BC116" s="17" t="str">
        <f>IFERROR(AND(OR(BC1:BI115,$BK116)=TRUE,IF(SEARCH(BC$1,$H116)&gt;0,TRUE,FALSE)),"")</f>
        <v/>
      </c>
      <c r="BD116" s="17" t="str">
        <f>IFERROR(AND(OR(BD1:BI115,$BK116)=TRUE,IF(SEARCH(BD$1,$H116)&gt;0,TRUE,FALSE)),"")</f>
        <v/>
      </c>
      <c r="BE116" s="17" t="str">
        <f>IFERROR(AND(OR(BE1:BI115,$BK116)=TRUE,IF(SEARCH(BE$1,$H116)&gt;0,TRUE,FALSE)),"")</f>
        <v/>
      </c>
      <c r="BF116" s="17" t="str">
        <f>IFERROR(AND(OR(BF1:BI115,$BK116)=TRUE,IF(SEARCH(BF$1,$H116)&gt;0,TRUE,FALSE)),"")</f>
        <v/>
      </c>
      <c r="BG116" s="17" t="str">
        <f>IFERROR(AND(OR(BG1:BI115,$BK116)=TRUE,IF(SEARCH(BG$1,$H116)&gt;0,TRUE,FALSE)),"")</f>
        <v/>
      </c>
      <c r="BH116" s="17" t="str">
        <f>IFERROR(AND(OR(BH1:BI115,$BK116)=TRUE,IF(SEARCH(BH$1,$H116)&gt;0,TRUE,FALSE)),"")</f>
        <v/>
      </c>
      <c r="BI116" s="17" t="str">
        <f>IFERROR(AND(OR(BI1:BI115,$BK116)=TRUE,IF(SEARCH(BI$1,$H116)&gt;0,TRUE,FALSE)),"")</f>
        <v/>
      </c>
      <c r="BJ116" s="17" t="b">
        <f t="shared" si="16"/>
        <v>0</v>
      </c>
      <c r="BK116" s="17" t="b">
        <f t="shared" si="17"/>
        <v>0</v>
      </c>
      <c r="BL116" s="17" t="b">
        <f t="shared" si="18"/>
        <v>0</v>
      </c>
      <c r="BM116" s="17" t="b">
        <f>IF(G116&gt;'Overview (RESPONSES REQUIRED)'!$G$67,FALSE,TRUE)</f>
        <v>0</v>
      </c>
      <c r="BN116" s="17" t="b">
        <f t="shared" si="19"/>
        <v>0</v>
      </c>
      <c r="BO116" s="17" t="str">
        <f>IF(BO115="N", "N", IF(AND(BM116,BN116)=FALSE,"N",IF(BL116=TRUE,"Y",IF(I116=0,"E","N"))))</f>
        <v>N</v>
      </c>
    </row>
    <row r="117" spans="1:67" ht="15" x14ac:dyDescent="0.15">
      <c r="A117" s="17" t="s">
        <v>3051</v>
      </c>
      <c r="B117" s="17">
        <v>2</v>
      </c>
      <c r="C117" s="17" t="b">
        <f>IF(INDEX('Overview (RESPONSES REQUIRED)'!$D$67:$D$78, MATCH("n7", 'Overview (RESPONSES REQUIRED)'!$B$67:$B$78, 0)) = "Y", TRUE, FALSE)</f>
        <v>0</v>
      </c>
      <c r="D117" s="17" t="b">
        <f>IF(INDEX('Overview (RESPONSES REQUIRED)'!$D$67:$D$78, MATCH("N78", 'Overview (RESPONSES REQUIRED)'!$B$67:$B$78, 0)) = "Y", TRUE, FALSE)</f>
        <v>0</v>
      </c>
      <c r="E117" s="17" t="s">
        <v>6</v>
      </c>
      <c r="F117" s="17" t="s">
        <v>6</v>
      </c>
      <c r="G117" s="17">
        <v>3</v>
      </c>
      <c r="H117" s="17" t="s">
        <v>3030</v>
      </c>
      <c r="I117" s="17" t="str">
        <f>IF('SA-FR1'!N120="Y", "Y", IF('SA-FR1'!N120="N", "N", 0))</f>
        <v>N</v>
      </c>
      <c r="J117" s="17" t="str">
        <f>IFERROR(AND(OR(J1:K116,$BK117)=TRUE,IF(SEARCH(J$1,$A117)&gt;0,TRUE,FALSE)),"")</f>
        <v/>
      </c>
      <c r="K117" s="17" t="str">
        <f>IFERROR(AND(OR(K1:K116,$BK117)=TRUE,IF(SEARCH(K$1,$A117)&gt;0,TRUE,FALSE)),"")</f>
        <v/>
      </c>
      <c r="L117" s="17" t="str">
        <f>IFERROR(AND(OR(L1:O116,$BK117)=TRUE,IF(SEARCH(L$1,$A117)&gt;0,TRUE,FALSE)),"")</f>
        <v/>
      </c>
      <c r="M117" s="17" t="str">
        <f>IFERROR(AND(OR(M1:O116,$BK117)=TRUE,IF(SEARCH(M$1,$A117)&gt;0,TRUE,FALSE)),"")</f>
        <v/>
      </c>
      <c r="N117" s="17" t="str">
        <f>IFERROR(AND(OR(N1:O116,$BK117)=TRUE,IF(SEARCH(N$1,$A117)&gt;0,TRUE,FALSE)),"")</f>
        <v/>
      </c>
      <c r="O117" s="17" t="str">
        <f>IFERROR(AND(OR(O1:O116,$BK117)=TRUE,IF(SEARCH(O$1,$A117)&gt;0,TRUE,FALSE)),"")</f>
        <v/>
      </c>
      <c r="P117" s="17" t="str">
        <f>IFERROR(AND(OR(P1:P116,$BK117)=TRUE,IF(SEARCH(P$1,$A117)&gt;0,TRUE,FALSE)),"")</f>
        <v/>
      </c>
      <c r="Q117" s="17" t="str">
        <f>IFERROR(AND(OR(Q1:T116,$BK117)=TRUE,IF(SEARCH(Q$1,$A117)&gt;0,TRUE,FALSE)),"")</f>
        <v/>
      </c>
      <c r="R117" s="17" t="b">
        <f>IFERROR(AND(OR(R1:T116,$BK117)=TRUE,IF(SEARCH(R$1,$A117)&gt;0,TRUE,FALSE)),"")</f>
        <v>0</v>
      </c>
      <c r="S117" s="17" t="str">
        <f>IFERROR(AND(OR(S1:T116,$BK117)=TRUE,IF(SEARCH(S$1,$A117)&gt;0,TRUE,FALSE)),"")</f>
        <v/>
      </c>
      <c r="T117" s="17" t="str">
        <f>IFERROR(AND(OR(T1:T116,$BK117)=TRUE,IF(SEARCH(T$1,$A117)&gt;0,TRUE,FALSE)),"")</f>
        <v/>
      </c>
      <c r="U117" s="17" t="str">
        <f>IFERROR(AND(OR(U1:V116,$BK117)=TRUE,IF(SEARCH(U$1,$A117)&gt;0,TRUE,FALSE)),"")</f>
        <v/>
      </c>
      <c r="V117" s="17" t="str">
        <f>IFERROR(AND(OR(V1:V116,$BK117)=TRUE,IF(SEARCH(V$1,$A117)&gt;0,TRUE,FALSE)),"")</f>
        <v/>
      </c>
      <c r="W117" s="17" t="str">
        <f>IFERROR(AND(OR(W1:W116,$BK117)=TRUE,IF(SEARCH(W$1,$A117)&gt;0,TRUE,FALSE)),"")</f>
        <v/>
      </c>
      <c r="X117" s="17" t="str">
        <f>IFERROR(AND(OR(X1:AA116,$BK117)=TRUE,IF(SEARCH(X$1,$A117)&gt;0,TRUE,FALSE)),"")</f>
        <v/>
      </c>
      <c r="Y117" s="17" t="str">
        <f>IFERROR(AND(OR(Y1:AA116,$BK117)=TRUE,IF(SEARCH(Y$1,$A117)&gt;0,TRUE,FALSE)),"")</f>
        <v/>
      </c>
      <c r="Z117" s="17" t="b">
        <f>IFERROR(AND(OR(Z1:AA116,$BK117)=TRUE,IF(SEARCH(Z$1,$A117)&gt;0,TRUE,FALSE)),"")</f>
        <v>0</v>
      </c>
      <c r="AA117" s="17" t="str">
        <f>IFERROR(AND(OR(AA1:AA116,$BK117)=TRUE,IF(SEARCH(AA$1,$A117)&gt;0,TRUE,FALSE)),"")</f>
        <v/>
      </c>
      <c r="AB117" s="17">
        <f t="shared" si="15"/>
        <v>0</v>
      </c>
      <c r="AC117" s="17" t="str">
        <f>IFERROR(AND(OR(AC1:AE116,$BK117)=TRUE,IF(SEARCH(AC$1,$H117)&gt;0,TRUE,FALSE)),"")</f>
        <v/>
      </c>
      <c r="AD117" s="17" t="str">
        <f>IFERROR(AND(OR(AD1:AE116,$BK117)=TRUE,IF(SEARCH(AD$1,$H117)&gt;0,TRUE,FALSE)),"")</f>
        <v/>
      </c>
      <c r="AE117" s="17" t="str">
        <f>IFERROR(AND(OR(AE1:AE116,$BK117)=TRUE,IF(SEARCH(AE$1,$H117)&gt;0,TRUE,FALSE)),"")</f>
        <v/>
      </c>
      <c r="AF117" s="17" t="str">
        <f>IFERROR(AND(OR(AF1:AK116,$BK117)=TRUE,IF(SEARCH(AF$1,$H117)&gt;0,TRUE,FALSE)),"")</f>
        <v/>
      </c>
      <c r="AG117" s="17" t="str">
        <f>IFERROR(AND(OR(AG1:AK116,$BK117)=TRUE,IF(SEARCH(AG$1,$H117)&gt;0,TRUE,FALSE)),"")</f>
        <v/>
      </c>
      <c r="AH117" s="17" t="str">
        <f>IFERROR(AND(OR(AH1:AK116,$BK117)=TRUE,IF(SEARCH(AH$1,$H117)&gt;0,TRUE,FALSE)),"")</f>
        <v/>
      </c>
      <c r="AI117" s="17" t="str">
        <f>IFERROR(AND(OR(AI1:AK116,$BK117)=TRUE,IF(SEARCH(AI$1,$H117)&gt;0,TRUE,FALSE)),"")</f>
        <v/>
      </c>
      <c r="AJ117" s="17" t="str">
        <f>IFERROR(AND(OR(AJ1:AK116,$BK117)=TRUE,IF(SEARCH(AJ$1,$H117)&gt;0,TRUE,FALSE)),"")</f>
        <v/>
      </c>
      <c r="AK117" s="17" t="str">
        <f>IFERROR(AND(OR(AK1:AK116,$BK117)=TRUE,IF(SEARCH(AK$1,$H117)&gt;0,TRUE,FALSE)),"")</f>
        <v/>
      </c>
      <c r="AL117" s="17" t="str">
        <f>IFERROR(AND(OR(AL1:AM116,$BK117)=TRUE,IF(SEARCH(AL$1,$H117)&gt;0,TRUE,FALSE)),"")</f>
        <v/>
      </c>
      <c r="AM117" s="17" t="str">
        <f>IFERROR(AND(OR(AM1:AM116,$BK117)=TRUE,IF(SEARCH(AM$1,$H117)&gt;0,TRUE,FALSE)),"")</f>
        <v/>
      </c>
      <c r="AN117" s="17" t="str">
        <f>IFERROR(AND(OR(AN1:AS116,$BK117)=TRUE,IF(SEARCH(AN$1,$H117)&gt;0,TRUE,FALSE)),"")</f>
        <v/>
      </c>
      <c r="AO117" s="17" t="str">
        <f>IFERROR(AND(OR(AO1:AS116,$BK117)=TRUE,IF(SEARCH(AO$1,$H117)&gt;0,TRUE,FALSE)),"")</f>
        <v/>
      </c>
      <c r="AP117" s="17" t="str">
        <f>IFERROR(AND(OR(AP1:AS116,$BK117)=TRUE,IF(SEARCH(AP$1,$H117)&gt;0,TRUE,FALSE)),"")</f>
        <v/>
      </c>
      <c r="AQ117" s="17" t="str">
        <f>IFERROR(AND(OR(AQ1:AS116,$BK117)=TRUE,IF(SEARCH(AQ$1,$H117)&gt;0,TRUE,FALSE)),"")</f>
        <v/>
      </c>
      <c r="AR117" s="17" t="str">
        <f>IFERROR(AND(OR(AR1:AS116,$BK117)=TRUE,IF(SEARCH(AR$1,$H117)&gt;0,TRUE,FALSE)),"")</f>
        <v/>
      </c>
      <c r="AS117" s="17" t="str">
        <f>IFERROR(AND(OR(AS1:AS116,$BK117)=TRUE,IF(SEARCH(AS$1,$H117)&gt;0,TRUE,FALSE)),"")</f>
        <v/>
      </c>
      <c r="AT117" s="17" t="str">
        <f>IFERROR(AND(OR(AT1:AW116,$BK117)=TRUE,IF(SEARCH(AT$1,$H117)&gt;0,TRUE,FALSE)),"")</f>
        <v/>
      </c>
      <c r="AU117" s="17" t="str">
        <f>IFERROR(AND(OR(AU1:AW116,$BK117)=TRUE,IF(SEARCH(AU$1,$H117)&gt;0,TRUE,FALSE)),"")</f>
        <v/>
      </c>
      <c r="AV117" s="17" t="str">
        <f>IFERROR(AND(OR(AV1:AW116,$BK117)=TRUE,IF(SEARCH(AV$1,$H117)&gt;0,TRUE,FALSE)),"")</f>
        <v/>
      </c>
      <c r="AW117" s="17" t="str">
        <f>IFERROR(AND(OR(AW1:AW116,$BK117)=TRUE,IF(SEARCH(AW$1,$H117)&gt;0,TRUE,FALSE)),"")</f>
        <v/>
      </c>
      <c r="AX117" s="17" t="str">
        <f>IFERROR(AND(OR(AX1:AY116,$BK117)=TRUE,IF(SEARCH(AX$1,$H117)&gt;0,TRUE,FALSE)),"")</f>
        <v/>
      </c>
      <c r="AY117" s="17" t="str">
        <f>IFERROR(AND(OR(AY1:AY116,$BK117)=TRUE,IF(SEARCH(AY$1,$H117)&gt;0,TRUE,FALSE)),"")</f>
        <v/>
      </c>
      <c r="AZ117" s="17" t="str">
        <f>IFERROR(AND(OR(AZ1:BI116,$BK117)=TRUE,IF(SEARCH(AZ$1,$H117)&gt;0,TRUE,FALSE)),"")</f>
        <v/>
      </c>
      <c r="BA117" s="17" t="str">
        <f>IFERROR(AND(OR(BA1:BI116,$BK117)=TRUE,IF(SEARCH(BA$1,$H117)&gt;0,TRUE,FALSE)),"")</f>
        <v/>
      </c>
      <c r="BB117" s="17" t="str">
        <f>IFERROR(AND(OR(BB1:BI116,$BK117)=TRUE,IF(SEARCH(BB$1,$H117)&gt;0,TRUE,FALSE)),"")</f>
        <v/>
      </c>
      <c r="BC117" s="17" t="str">
        <f>IFERROR(AND(OR(BC1:BI116,$BK117)=TRUE,IF(SEARCH(BC$1,$H117)&gt;0,TRUE,FALSE)),"")</f>
        <v/>
      </c>
      <c r="BD117" s="17" t="str">
        <f>IFERROR(AND(OR(BD1:BI116,$BK117)=TRUE,IF(SEARCH(BD$1,$H117)&gt;0,TRUE,FALSE)),"")</f>
        <v/>
      </c>
      <c r="BE117" s="17" t="str">
        <f>IFERROR(AND(OR(BE1:BI116,$BK117)=TRUE,IF(SEARCH(BE$1,$H117)&gt;0,TRUE,FALSE)),"")</f>
        <v/>
      </c>
      <c r="BF117" s="17" t="str">
        <f>IFERROR(AND(OR(BF1:BI116,$BK117)=TRUE,IF(SEARCH(BF$1,$H117)&gt;0,TRUE,FALSE)),"")</f>
        <v/>
      </c>
      <c r="BG117" s="17" t="str">
        <f>IFERROR(AND(OR(BG1:BI116,$BK117)=TRUE,IF(SEARCH(BG$1,$H117)&gt;0,TRUE,FALSE)),"")</f>
        <v/>
      </c>
      <c r="BH117" s="17" t="str">
        <f>IFERROR(AND(OR(BH1:BI116,$BK117)=TRUE,IF(SEARCH(BH$1,$H117)&gt;0,TRUE,FALSE)),"")</f>
        <v/>
      </c>
      <c r="BI117" s="17" t="str">
        <f>IFERROR(AND(OR(BI1:BI116,$BK117)=TRUE,IF(SEARCH(BI$1,$H117)&gt;0,TRUE,FALSE)),"")</f>
        <v/>
      </c>
      <c r="BJ117" s="17" t="b">
        <f t="shared" si="16"/>
        <v>0</v>
      </c>
      <c r="BK117" s="17" t="b">
        <f t="shared" si="17"/>
        <v>0</v>
      </c>
      <c r="BL117" s="17" t="b">
        <f t="shared" si="18"/>
        <v>0</v>
      </c>
      <c r="BM117" s="17" t="b">
        <f>IF(G117&gt;'Overview (RESPONSES REQUIRED)'!$G$67,FALSE,TRUE)</f>
        <v>0</v>
      </c>
      <c r="BN117" s="17" t="b">
        <f t="shared" si="19"/>
        <v>0</v>
      </c>
      <c r="BO117" s="17" t="str">
        <f>IF(BO115="N", "N", IF(AND(BM117,BN117)=FALSE,"N",IF(BL117=TRUE,"Y",IF(I117=0,"E","N"))))</f>
        <v>N</v>
      </c>
    </row>
    <row r="118" spans="1:67" ht="15" x14ac:dyDescent="0.15">
      <c r="A118" s="17" t="s">
        <v>3052</v>
      </c>
      <c r="B118" s="17">
        <v>2</v>
      </c>
      <c r="C118" s="17" t="b">
        <f>IF(INDEX('Overview (RESPONSES REQUIRED)'!$D$67:$D$78, MATCH("n7", 'Overview (RESPONSES REQUIRED)'!$B$67:$B$78, 0)) = "Y", TRUE, FALSE)</f>
        <v>0</v>
      </c>
      <c r="D118" s="17" t="b">
        <f>IF(INDEX('Overview (RESPONSES REQUIRED)'!$D$67:$D$78, MATCH("n28", 'Overview (RESPONSES REQUIRED)'!$B$67:$B$78, 0)) = "Y", TRUE, FALSE)</f>
        <v>0</v>
      </c>
      <c r="E118" s="17" t="s">
        <v>6</v>
      </c>
      <c r="F118" s="17" t="s">
        <v>6</v>
      </c>
      <c r="G118" s="17">
        <v>3</v>
      </c>
      <c r="H118" s="17" t="s">
        <v>3015</v>
      </c>
      <c r="I118" s="17" t="str">
        <f>IF('SA-FR1'!N121="Y", "Y", IF('SA-FR1'!N121="N", "N", 0))</f>
        <v>N</v>
      </c>
      <c r="J118" s="17" t="str">
        <f>IFERROR(AND(OR(J1:K117,$BK118)=TRUE,IF(SEARCH(J$1,$A118)&gt;0,TRUE,FALSE)),"")</f>
        <v/>
      </c>
      <c r="K118" s="17" t="str">
        <f>IFERROR(AND(OR(K1:K117,$BK118)=TRUE,IF(SEARCH(K$1,$A118)&gt;0,TRUE,FALSE)),"")</f>
        <v/>
      </c>
      <c r="L118" s="17" t="str">
        <f>IFERROR(AND(OR(L1:O117,$BK118)=TRUE,IF(SEARCH(L$1,$A118)&gt;0,TRUE,FALSE)),"")</f>
        <v/>
      </c>
      <c r="M118" s="17" t="str">
        <f>IFERROR(AND(OR(M1:O117,$BK118)=TRUE,IF(SEARCH(M$1,$A118)&gt;0,TRUE,FALSE)),"")</f>
        <v/>
      </c>
      <c r="N118" s="17" t="str">
        <f>IFERROR(AND(OR(N1:O117,$BK118)=TRUE,IF(SEARCH(N$1,$A118)&gt;0,TRUE,FALSE)),"")</f>
        <v/>
      </c>
      <c r="O118" s="17" t="str">
        <f>IFERROR(AND(OR(O1:O117,$BK118)=TRUE,IF(SEARCH(O$1,$A118)&gt;0,TRUE,FALSE)),"")</f>
        <v/>
      </c>
      <c r="P118" s="17" t="str">
        <f>IFERROR(AND(OR(P1:P117,$BK118)=TRUE,IF(SEARCH(P$1,$A118)&gt;0,TRUE,FALSE)),"")</f>
        <v/>
      </c>
      <c r="Q118" s="17" t="str">
        <f>IFERROR(AND(OR(Q1:T117,$BK118)=TRUE,IF(SEARCH(Q$1,$A118)&gt;0,TRUE,FALSE)),"")</f>
        <v/>
      </c>
      <c r="R118" s="17" t="str">
        <f>IFERROR(AND(OR(R1:T117,$BK118)=TRUE,IF(SEARCH(R$1,$A118)&gt;0,TRUE,FALSE)),"")</f>
        <v/>
      </c>
      <c r="S118" s="17" t="str">
        <f>IFERROR(AND(OR(S1:T117,$BK118)=TRUE,IF(SEARCH(S$1,$A118)&gt;0,TRUE,FALSE)),"")</f>
        <v/>
      </c>
      <c r="T118" s="17" t="b">
        <f>IFERROR(AND(OR(T1:T117,$BK118)=TRUE,IF(SEARCH(T$1,$A118)&gt;0,TRUE,FALSE)),"")</f>
        <v>0</v>
      </c>
      <c r="U118" s="17" t="str">
        <f>IFERROR(AND(OR(U1:V117,$BK118)=TRUE,IF(SEARCH(U$1,$A118)&gt;0,TRUE,FALSE)),"")</f>
        <v/>
      </c>
      <c r="V118" s="17" t="str">
        <f>IFERROR(AND(OR(V1:V117,$BK118)=TRUE,IF(SEARCH(V$1,$A118)&gt;0,TRUE,FALSE)),"")</f>
        <v/>
      </c>
      <c r="W118" s="17" t="b">
        <f>IFERROR(AND(OR(W1:W117,$BK118)=TRUE,IF(SEARCH(W$1,$A118)&gt;0,TRUE,FALSE)),"")</f>
        <v>0</v>
      </c>
      <c r="X118" s="17" t="str">
        <f>IFERROR(AND(OR(X1:AA117,$BK118)=TRUE,IF(SEARCH(X$1,$A118)&gt;0,TRUE,FALSE)),"")</f>
        <v/>
      </c>
      <c r="Y118" s="17" t="str">
        <f>IFERROR(AND(OR(Y1:AA117,$BK118)=TRUE,IF(SEARCH(Y$1,$A118)&gt;0,TRUE,FALSE)),"")</f>
        <v/>
      </c>
      <c r="Z118" s="17" t="str">
        <f>IFERROR(AND(OR(Z1:AA117,$BK118)=TRUE,IF(SEARCH(Z$1,$A118)&gt;0,TRUE,FALSE)),"")</f>
        <v/>
      </c>
      <c r="AA118" s="17" t="str">
        <f>IFERROR(AND(OR(AA1:AA117,$BK118)=TRUE,IF(SEARCH(AA$1,$A118)&gt;0,TRUE,FALSE)),"")</f>
        <v/>
      </c>
      <c r="AB118" s="17">
        <f t="shared" si="15"/>
        <v>0</v>
      </c>
      <c r="AC118" s="17" t="str">
        <f>IFERROR(AND(OR(AC1:AE117,$BK118)=TRUE,IF(SEARCH(AC$1,$H118)&gt;0,TRUE,FALSE)),"")</f>
        <v/>
      </c>
      <c r="AD118" s="17" t="str">
        <f>IFERROR(AND(OR(AD1:AE117,$BK118)=TRUE,IF(SEARCH(AD$1,$H118)&gt;0,TRUE,FALSE)),"")</f>
        <v/>
      </c>
      <c r="AE118" s="17" t="str">
        <f>IFERROR(AND(OR(AE1:AE117,$BK118)=TRUE,IF(SEARCH(AE$1,$H118)&gt;0,TRUE,FALSE)),"")</f>
        <v/>
      </c>
      <c r="AF118" s="17" t="str">
        <f>IFERROR(AND(OR(AF1:AK117,$BK118)=TRUE,IF(SEARCH(AF$1,$H118)&gt;0,TRUE,FALSE)),"")</f>
        <v/>
      </c>
      <c r="AG118" s="17" t="str">
        <f>IFERROR(AND(OR(AG1:AK117,$BK118)=TRUE,IF(SEARCH(AG$1,$H118)&gt;0,TRUE,FALSE)),"")</f>
        <v/>
      </c>
      <c r="AH118" s="17" t="str">
        <f>IFERROR(AND(OR(AH1:AK117,$BK118)=TRUE,IF(SEARCH(AH$1,$H118)&gt;0,TRUE,FALSE)),"")</f>
        <v/>
      </c>
      <c r="AI118" s="17" t="str">
        <f>IFERROR(AND(OR(AI1:AK117,$BK118)=TRUE,IF(SEARCH(AI$1,$H118)&gt;0,TRUE,FALSE)),"")</f>
        <v/>
      </c>
      <c r="AJ118" s="17" t="str">
        <f>IFERROR(AND(OR(AJ1:AK117,$BK118)=TRUE,IF(SEARCH(AJ$1,$H118)&gt;0,TRUE,FALSE)),"")</f>
        <v/>
      </c>
      <c r="AK118" s="17" t="str">
        <f>IFERROR(AND(OR(AK1:AK117,$BK118)=TRUE,IF(SEARCH(AK$1,$H118)&gt;0,TRUE,FALSE)),"")</f>
        <v/>
      </c>
      <c r="AL118" s="17" t="str">
        <f>IFERROR(AND(OR(AL1:AM117,$BK118)=TRUE,IF(SEARCH(AL$1,$H118)&gt;0,TRUE,FALSE)),"")</f>
        <v/>
      </c>
      <c r="AM118" s="17" t="str">
        <f>IFERROR(AND(OR(AM1:AM117,$BK118)=TRUE,IF(SEARCH(AM$1,$H118)&gt;0,TRUE,FALSE)),"")</f>
        <v/>
      </c>
      <c r="AN118" s="17" t="str">
        <f>IFERROR(AND(OR(AN1:AS117,$BK118)=TRUE,IF(SEARCH(AN$1,$H118)&gt;0,TRUE,FALSE)),"")</f>
        <v/>
      </c>
      <c r="AO118" s="17" t="str">
        <f>IFERROR(AND(OR(AO1:AS117,$BK118)=TRUE,IF(SEARCH(AO$1,$H118)&gt;0,TRUE,FALSE)),"")</f>
        <v/>
      </c>
      <c r="AP118" s="17" t="str">
        <f>IFERROR(AND(OR(AP1:AS117,$BK118)=TRUE,IF(SEARCH(AP$1,$H118)&gt;0,TRUE,FALSE)),"")</f>
        <v/>
      </c>
      <c r="AQ118" s="17" t="str">
        <f>IFERROR(AND(OR(AQ1:AS117,$BK118)=TRUE,IF(SEARCH(AQ$1,$H118)&gt;0,TRUE,FALSE)),"")</f>
        <v/>
      </c>
      <c r="AR118" s="17" t="str">
        <f>IFERROR(AND(OR(AR1:AS117,$BK118)=TRUE,IF(SEARCH(AR$1,$H118)&gt;0,TRUE,FALSE)),"")</f>
        <v/>
      </c>
      <c r="AS118" s="17" t="str">
        <f>IFERROR(AND(OR(AS1:AS117,$BK118)=TRUE,IF(SEARCH(AS$1,$H118)&gt;0,TRUE,FALSE)),"")</f>
        <v/>
      </c>
      <c r="AT118" s="17" t="str">
        <f>IFERROR(AND(OR(AT1:AW117,$BK118)=TRUE,IF(SEARCH(AT$1,$H118)&gt;0,TRUE,FALSE)),"")</f>
        <v/>
      </c>
      <c r="AU118" s="17" t="str">
        <f>IFERROR(AND(OR(AU1:AW117,$BK118)=TRUE,IF(SEARCH(AU$1,$H118)&gt;0,TRUE,FALSE)),"")</f>
        <v/>
      </c>
      <c r="AV118" s="17" t="str">
        <f>IFERROR(AND(OR(AV1:AW117,$BK118)=TRUE,IF(SEARCH(AV$1,$H118)&gt;0,TRUE,FALSE)),"")</f>
        <v/>
      </c>
      <c r="AW118" s="17" t="str">
        <f>IFERROR(AND(OR(AW1:AW117,$BK118)=TRUE,IF(SEARCH(AW$1,$H118)&gt;0,TRUE,FALSE)),"")</f>
        <v/>
      </c>
      <c r="AX118" s="17" t="str">
        <f>IFERROR(AND(OR(AX1:AY117,$BK118)=TRUE,IF(SEARCH(AX$1,$H118)&gt;0,TRUE,FALSE)),"")</f>
        <v/>
      </c>
      <c r="AY118" s="17" t="str">
        <f>IFERROR(AND(OR(AY1:AY117,$BK118)=TRUE,IF(SEARCH(AY$1,$H118)&gt;0,TRUE,FALSE)),"")</f>
        <v/>
      </c>
      <c r="AZ118" s="17" t="str">
        <f>IFERROR(AND(OR(AZ1:BI117,$BK118)=TRUE,IF(SEARCH(AZ$1,$H118)&gt;0,TRUE,FALSE)),"")</f>
        <v/>
      </c>
      <c r="BA118" s="17" t="str">
        <f>IFERROR(AND(OR(BA1:BI117,$BK118)=TRUE,IF(SEARCH(BA$1,$H118)&gt;0,TRUE,FALSE)),"")</f>
        <v/>
      </c>
      <c r="BB118" s="17" t="str">
        <f>IFERROR(AND(OR(BB1:BI117,$BK118)=TRUE,IF(SEARCH(BB$1,$H118)&gt;0,TRUE,FALSE)),"")</f>
        <v/>
      </c>
      <c r="BC118" s="17" t="str">
        <f>IFERROR(AND(OR(BC1:BI117,$BK118)=TRUE,IF(SEARCH(BC$1,$H118)&gt;0,TRUE,FALSE)),"")</f>
        <v/>
      </c>
      <c r="BD118" s="17" t="str">
        <f>IFERROR(AND(OR(BD1:BI117,$BK118)=TRUE,IF(SEARCH(BD$1,$H118)&gt;0,TRUE,FALSE)),"")</f>
        <v/>
      </c>
      <c r="BE118" s="17" t="str">
        <f>IFERROR(AND(OR(BE1:BI117,$BK118)=TRUE,IF(SEARCH(BE$1,$H118)&gt;0,TRUE,FALSE)),"")</f>
        <v/>
      </c>
      <c r="BF118" s="17" t="str">
        <f>IFERROR(AND(OR(BF1:BI117,$BK118)=TRUE,IF(SEARCH(BF$1,$H118)&gt;0,TRUE,FALSE)),"")</f>
        <v/>
      </c>
      <c r="BG118" s="17" t="str">
        <f>IFERROR(AND(OR(BG1:BI117,$BK118)=TRUE,IF(SEARCH(BG$1,$H118)&gt;0,TRUE,FALSE)),"")</f>
        <v/>
      </c>
      <c r="BH118" s="17" t="str">
        <f>IFERROR(AND(OR(BH1:BI117,$BK118)=TRUE,IF(SEARCH(BH$1,$H118)&gt;0,TRUE,FALSE)),"")</f>
        <v/>
      </c>
      <c r="BI118" s="17" t="str">
        <f>IFERROR(AND(OR(BI1:BI117,$BK118)=TRUE,IF(SEARCH(BI$1,$H118)&gt;0,TRUE,FALSE)),"")</f>
        <v/>
      </c>
      <c r="BJ118" s="17" t="b">
        <f t="shared" si="16"/>
        <v>0</v>
      </c>
      <c r="BK118" s="17" t="b">
        <f t="shared" si="17"/>
        <v>0</v>
      </c>
      <c r="BL118" s="17" t="b">
        <f t="shared" si="18"/>
        <v>0</v>
      </c>
      <c r="BM118" s="17" t="b">
        <f>IF(G118&gt;'Overview (RESPONSES REQUIRED)'!$G$67,FALSE,TRUE)</f>
        <v>0</v>
      </c>
      <c r="BN118" s="17" t="b">
        <f t="shared" si="19"/>
        <v>0</v>
      </c>
      <c r="BO118" s="17" t="str">
        <f>IF(AND(BM118,BN118)=FALSE,"N",IF(BL118=TRUE,"Y",IF(I118=0,"E","N")))</f>
        <v>N</v>
      </c>
    </row>
    <row r="119" spans="1:67" ht="15" x14ac:dyDescent="0.15">
      <c r="A119" s="17" t="s">
        <v>3052</v>
      </c>
      <c r="B119" s="17">
        <v>2</v>
      </c>
      <c r="C119" s="17" t="b">
        <f>IF(INDEX('Overview (RESPONSES REQUIRED)'!$D$67:$D$78, MATCH("n7", 'Overview (RESPONSES REQUIRED)'!$B$67:$B$78, 0)) = "Y", TRUE, FALSE)</f>
        <v>0</v>
      </c>
      <c r="D119" s="17" t="b">
        <f>IF(INDEX('Overview (RESPONSES REQUIRED)'!$D$67:$D$78, MATCH("n28", 'Overview (RESPONSES REQUIRED)'!$B$67:$B$78, 0)) = "Y", TRUE, FALSE)</f>
        <v>0</v>
      </c>
      <c r="E119" s="17" t="s">
        <v>6</v>
      </c>
      <c r="F119" s="17" t="s">
        <v>6</v>
      </c>
      <c r="G119" s="17">
        <v>3</v>
      </c>
      <c r="H119" s="17" t="s">
        <v>3016</v>
      </c>
      <c r="I119" s="17" t="str">
        <f>IF('SA-FR1'!N122="Y", "Y", IF('SA-FR1'!N122="N", "N", 0))</f>
        <v>N</v>
      </c>
      <c r="J119" s="17" t="str">
        <f>IFERROR(AND(OR(J1:K118,$BK119)=TRUE,IF(SEARCH(J$1,$A119)&gt;0,TRUE,FALSE)),"")</f>
        <v/>
      </c>
      <c r="K119" s="17" t="str">
        <f>IFERROR(AND(OR(K1:K118,$BK119)=TRUE,IF(SEARCH(K$1,$A119)&gt;0,TRUE,FALSE)),"")</f>
        <v/>
      </c>
      <c r="L119" s="17" t="str">
        <f>IFERROR(AND(OR(L1:O118,$BK119)=TRUE,IF(SEARCH(L$1,$A119)&gt;0,TRUE,FALSE)),"")</f>
        <v/>
      </c>
      <c r="M119" s="17" t="str">
        <f>IFERROR(AND(OR(M1:O118,$BK119)=TRUE,IF(SEARCH(M$1,$A119)&gt;0,TRUE,FALSE)),"")</f>
        <v/>
      </c>
      <c r="N119" s="17" t="str">
        <f>IFERROR(AND(OR(N1:O118,$BK119)=TRUE,IF(SEARCH(N$1,$A119)&gt;0,TRUE,FALSE)),"")</f>
        <v/>
      </c>
      <c r="O119" s="17" t="str">
        <f>IFERROR(AND(OR(O1:O118,$BK119)=TRUE,IF(SEARCH(O$1,$A119)&gt;0,TRUE,FALSE)),"")</f>
        <v/>
      </c>
      <c r="P119" s="17" t="str">
        <f>IFERROR(AND(OR(P1:P118,$BK119)=TRUE,IF(SEARCH(P$1,$A119)&gt;0,TRUE,FALSE)),"")</f>
        <v/>
      </c>
      <c r="Q119" s="17" t="str">
        <f>IFERROR(AND(OR(Q1:T118,$BK119)=TRUE,IF(SEARCH(Q$1,$A119)&gt;0,TRUE,FALSE)),"")</f>
        <v/>
      </c>
      <c r="R119" s="17" t="str">
        <f>IFERROR(AND(OR(R1:T118,$BK119)=TRUE,IF(SEARCH(R$1,$A119)&gt;0,TRUE,FALSE)),"")</f>
        <v/>
      </c>
      <c r="S119" s="17" t="str">
        <f>IFERROR(AND(OR(S1:T118,$BK119)=TRUE,IF(SEARCH(S$1,$A119)&gt;0,TRUE,FALSE)),"")</f>
        <v/>
      </c>
      <c r="T119" s="17" t="b">
        <f>IFERROR(AND(OR(T1:T118,$BK119)=TRUE,IF(SEARCH(T$1,$A119)&gt;0,TRUE,FALSE)),"")</f>
        <v>0</v>
      </c>
      <c r="U119" s="17" t="str">
        <f>IFERROR(AND(OR(U1:V118,$BK119)=TRUE,IF(SEARCH(U$1,$A119)&gt;0,TRUE,FALSE)),"")</f>
        <v/>
      </c>
      <c r="V119" s="17" t="str">
        <f>IFERROR(AND(OR(V1:V118,$BK119)=TRUE,IF(SEARCH(V$1,$A119)&gt;0,TRUE,FALSE)),"")</f>
        <v/>
      </c>
      <c r="W119" s="17" t="b">
        <f>IFERROR(AND(OR(W1:W118,$BK119)=TRUE,IF(SEARCH(W$1,$A119)&gt;0,TRUE,FALSE)),"")</f>
        <v>0</v>
      </c>
      <c r="X119" s="17" t="str">
        <f>IFERROR(AND(OR(X1:AA118,$BK119)=TRUE,IF(SEARCH(X$1,$A119)&gt;0,TRUE,FALSE)),"")</f>
        <v/>
      </c>
      <c r="Y119" s="17" t="str">
        <f>IFERROR(AND(OR(Y1:AA118,$BK119)=TRUE,IF(SEARCH(Y$1,$A119)&gt;0,TRUE,FALSE)),"")</f>
        <v/>
      </c>
      <c r="Z119" s="17" t="str">
        <f>IFERROR(AND(OR(Z1:AA118,$BK119)=TRUE,IF(SEARCH(Z$1,$A119)&gt;0,TRUE,FALSE)),"")</f>
        <v/>
      </c>
      <c r="AA119" s="17" t="str">
        <f>IFERROR(AND(OR(AA1:AA118,$BK119)=TRUE,IF(SEARCH(AA$1,$A119)&gt;0,TRUE,FALSE)),"")</f>
        <v/>
      </c>
      <c r="AB119" s="17">
        <f t="shared" si="15"/>
        <v>0</v>
      </c>
      <c r="AC119" s="17" t="str">
        <f>IFERROR(AND(OR(AC1:AE118,$BK119)=TRUE,IF(SEARCH(AC$1,$H119)&gt;0,TRUE,FALSE)),"")</f>
        <v/>
      </c>
      <c r="AD119" s="17" t="str">
        <f>IFERROR(AND(OR(AD1:AE118,$BK119)=TRUE,IF(SEARCH(AD$1,$H119)&gt;0,TRUE,FALSE)),"")</f>
        <v/>
      </c>
      <c r="AE119" s="17" t="str">
        <f>IFERROR(AND(OR(AE1:AE118,$BK119)=TRUE,IF(SEARCH(AE$1,$H119)&gt;0,TRUE,FALSE)),"")</f>
        <v/>
      </c>
      <c r="AF119" s="17" t="str">
        <f>IFERROR(AND(OR(AF1:AK118,$BK119)=TRUE,IF(SEARCH(AF$1,$H119)&gt;0,TRUE,FALSE)),"")</f>
        <v/>
      </c>
      <c r="AG119" s="17" t="str">
        <f>IFERROR(AND(OR(AG1:AK118,$BK119)=TRUE,IF(SEARCH(AG$1,$H119)&gt;0,TRUE,FALSE)),"")</f>
        <v/>
      </c>
      <c r="AH119" s="17" t="str">
        <f>IFERROR(AND(OR(AH1:AK118,$BK119)=TRUE,IF(SEARCH(AH$1,$H119)&gt;0,TRUE,FALSE)),"")</f>
        <v/>
      </c>
      <c r="AI119" s="17" t="str">
        <f>IFERROR(AND(OR(AI1:AK118,$BK119)=TRUE,IF(SEARCH(AI$1,$H119)&gt;0,TRUE,FALSE)),"")</f>
        <v/>
      </c>
      <c r="AJ119" s="17" t="str">
        <f>IFERROR(AND(OR(AJ1:AK118,$BK119)=TRUE,IF(SEARCH(AJ$1,$H119)&gt;0,TRUE,FALSE)),"")</f>
        <v/>
      </c>
      <c r="AK119" s="17" t="str">
        <f>IFERROR(AND(OR(AK1:AK118,$BK119)=TRUE,IF(SEARCH(AK$1,$H119)&gt;0,TRUE,FALSE)),"")</f>
        <v/>
      </c>
      <c r="AL119" s="17" t="str">
        <f>IFERROR(AND(OR(AL1:AM118,$BK119)=TRUE,IF(SEARCH(AL$1,$H119)&gt;0,TRUE,FALSE)),"")</f>
        <v/>
      </c>
      <c r="AM119" s="17" t="str">
        <f>IFERROR(AND(OR(AM1:AM118,$BK119)=TRUE,IF(SEARCH(AM$1,$H119)&gt;0,TRUE,FALSE)),"")</f>
        <v/>
      </c>
      <c r="AN119" s="17" t="str">
        <f>IFERROR(AND(OR(AN1:AS118,$BK119)=TRUE,IF(SEARCH(AN$1,$H119)&gt;0,TRUE,FALSE)),"")</f>
        <v/>
      </c>
      <c r="AO119" s="17" t="str">
        <f>IFERROR(AND(OR(AO1:AS118,$BK119)=TRUE,IF(SEARCH(AO$1,$H119)&gt;0,TRUE,FALSE)),"")</f>
        <v/>
      </c>
      <c r="AP119" s="17" t="str">
        <f>IFERROR(AND(OR(AP1:AS118,$BK119)=TRUE,IF(SEARCH(AP$1,$H119)&gt;0,TRUE,FALSE)),"")</f>
        <v/>
      </c>
      <c r="AQ119" s="17" t="str">
        <f>IFERROR(AND(OR(AQ1:AS118,$BK119)=TRUE,IF(SEARCH(AQ$1,$H119)&gt;0,TRUE,FALSE)),"")</f>
        <v/>
      </c>
      <c r="AR119" s="17" t="str">
        <f>IFERROR(AND(OR(AR1:AS118,$BK119)=TRUE,IF(SEARCH(AR$1,$H119)&gt;0,TRUE,FALSE)),"")</f>
        <v/>
      </c>
      <c r="AS119" s="17" t="str">
        <f>IFERROR(AND(OR(AS1:AS118,$BK119)=TRUE,IF(SEARCH(AS$1,$H119)&gt;0,TRUE,FALSE)),"")</f>
        <v/>
      </c>
      <c r="AT119" s="17" t="str">
        <f>IFERROR(AND(OR(AT1:AW118,$BK119)=TRUE,IF(SEARCH(AT$1,$H119)&gt;0,TRUE,FALSE)),"")</f>
        <v/>
      </c>
      <c r="AU119" s="17" t="str">
        <f>IFERROR(AND(OR(AU1:AW118,$BK119)=TRUE,IF(SEARCH(AU$1,$H119)&gt;0,TRUE,FALSE)),"")</f>
        <v/>
      </c>
      <c r="AV119" s="17" t="str">
        <f>IFERROR(AND(OR(AV1:AW118,$BK119)=TRUE,IF(SEARCH(AV$1,$H119)&gt;0,TRUE,FALSE)),"")</f>
        <v/>
      </c>
      <c r="AW119" s="17" t="str">
        <f>IFERROR(AND(OR(AW1:AW118,$BK119)=TRUE,IF(SEARCH(AW$1,$H119)&gt;0,TRUE,FALSE)),"")</f>
        <v/>
      </c>
      <c r="AX119" s="17" t="str">
        <f>IFERROR(AND(OR(AX1:AY118,$BK119)=TRUE,IF(SEARCH(AX$1,$H119)&gt;0,TRUE,FALSE)),"")</f>
        <v/>
      </c>
      <c r="AY119" s="17" t="str">
        <f>IFERROR(AND(OR(AY1:AY118,$BK119)=TRUE,IF(SEARCH(AY$1,$H119)&gt;0,TRUE,FALSE)),"")</f>
        <v/>
      </c>
      <c r="AZ119" s="17" t="str">
        <f>IFERROR(AND(OR(AZ1:BI118,$BK119)=TRUE,IF(SEARCH(AZ$1,$H119)&gt;0,TRUE,FALSE)),"")</f>
        <v/>
      </c>
      <c r="BA119" s="17" t="str">
        <f>IFERROR(AND(OR(BA1:BI118,$BK119)=TRUE,IF(SEARCH(BA$1,$H119)&gt;0,TRUE,FALSE)),"")</f>
        <v/>
      </c>
      <c r="BB119" s="17" t="str">
        <f>IFERROR(AND(OR(BB1:BI118,$BK119)=TRUE,IF(SEARCH(BB$1,$H119)&gt;0,TRUE,FALSE)),"")</f>
        <v/>
      </c>
      <c r="BC119" s="17" t="str">
        <f>IFERROR(AND(OR(BC1:BI118,$BK119)=TRUE,IF(SEARCH(BC$1,$H119)&gt;0,TRUE,FALSE)),"")</f>
        <v/>
      </c>
      <c r="BD119" s="17" t="str">
        <f>IFERROR(AND(OR(BD1:BI118,$BK119)=TRUE,IF(SEARCH(BD$1,$H119)&gt;0,TRUE,FALSE)),"")</f>
        <v/>
      </c>
      <c r="BE119" s="17" t="str">
        <f>IFERROR(AND(OR(BE1:BI118,$BK119)=TRUE,IF(SEARCH(BE$1,$H119)&gt;0,TRUE,FALSE)),"")</f>
        <v/>
      </c>
      <c r="BF119" s="17" t="str">
        <f>IFERROR(AND(OR(BF1:BI118,$BK119)=TRUE,IF(SEARCH(BF$1,$H119)&gt;0,TRUE,FALSE)),"")</f>
        <v/>
      </c>
      <c r="BG119" s="17" t="str">
        <f>IFERROR(AND(OR(BG1:BI118,$BK119)=TRUE,IF(SEARCH(BG$1,$H119)&gt;0,TRUE,FALSE)),"")</f>
        <v/>
      </c>
      <c r="BH119" s="17" t="str">
        <f>IFERROR(AND(OR(BH1:BI118,$BK119)=TRUE,IF(SEARCH(BH$1,$H119)&gt;0,TRUE,FALSE)),"")</f>
        <v/>
      </c>
      <c r="BI119" s="17" t="str">
        <f>IFERROR(AND(OR(BI1:BI118,$BK119)=TRUE,IF(SEARCH(BI$1,$H119)&gt;0,TRUE,FALSE)),"")</f>
        <v/>
      </c>
      <c r="BJ119" s="17" t="b">
        <f t="shared" si="16"/>
        <v>0</v>
      </c>
      <c r="BK119" s="17" t="b">
        <f t="shared" si="17"/>
        <v>0</v>
      </c>
      <c r="BL119" s="17" t="b">
        <f t="shared" si="18"/>
        <v>0</v>
      </c>
      <c r="BM119" s="17" t="b">
        <f>IF(G119&gt;'Overview (RESPONSES REQUIRED)'!$G$67,FALSE,TRUE)</f>
        <v>0</v>
      </c>
      <c r="BN119" s="17" t="b">
        <f t="shared" si="19"/>
        <v>0</v>
      </c>
      <c r="BO119" s="17" t="str">
        <f>IF(BO118="N", "N", IF(AND(BM119,BN119)=FALSE,"N",IF(BL119=TRUE,"Y",IF(I119=0,"E","N"))))</f>
        <v>N</v>
      </c>
    </row>
    <row r="120" spans="1:67" ht="15" x14ac:dyDescent="0.15">
      <c r="A120" s="17" t="s">
        <v>3052</v>
      </c>
      <c r="B120" s="17">
        <v>2</v>
      </c>
      <c r="C120" s="17" t="b">
        <f>IF(INDEX('Overview (RESPONSES REQUIRED)'!$D$67:$D$78, MATCH("n7", 'Overview (RESPONSES REQUIRED)'!$B$67:$B$78, 0)) = "Y", TRUE, FALSE)</f>
        <v>0</v>
      </c>
      <c r="D120" s="17" t="b">
        <f>IF(INDEX('Overview (RESPONSES REQUIRED)'!$D$67:$D$78, MATCH("n28", 'Overview (RESPONSES REQUIRED)'!$B$67:$B$78, 0)) = "Y", TRUE, FALSE)</f>
        <v>0</v>
      </c>
      <c r="E120" s="17" t="s">
        <v>6</v>
      </c>
      <c r="F120" s="17" t="s">
        <v>6</v>
      </c>
      <c r="G120" s="17">
        <v>3</v>
      </c>
      <c r="H120" s="17" t="s">
        <v>3022</v>
      </c>
      <c r="I120" s="17" t="str">
        <f>IF('SA-FR1'!N123="Y", "Y", IF('SA-FR1'!N123="N", "N", 0))</f>
        <v>N</v>
      </c>
      <c r="J120" s="17" t="str">
        <f>IFERROR(AND(OR(J1:K119,$BK120)=TRUE,IF(SEARCH(J$1,$A120)&gt;0,TRUE,FALSE)),"")</f>
        <v/>
      </c>
      <c r="K120" s="17" t="str">
        <f>IFERROR(AND(OR(K1:K119,$BK120)=TRUE,IF(SEARCH(K$1,$A120)&gt;0,TRUE,FALSE)),"")</f>
        <v/>
      </c>
      <c r="L120" s="17" t="str">
        <f>IFERROR(AND(OR(L1:O119,$BK120)=TRUE,IF(SEARCH(L$1,$A120)&gt;0,TRUE,FALSE)),"")</f>
        <v/>
      </c>
      <c r="M120" s="17" t="str">
        <f>IFERROR(AND(OR(M1:O119,$BK120)=TRUE,IF(SEARCH(M$1,$A120)&gt;0,TRUE,FALSE)),"")</f>
        <v/>
      </c>
      <c r="N120" s="17" t="str">
        <f>IFERROR(AND(OR(N1:O119,$BK120)=TRUE,IF(SEARCH(N$1,$A120)&gt;0,TRUE,FALSE)),"")</f>
        <v/>
      </c>
      <c r="O120" s="17" t="str">
        <f>IFERROR(AND(OR(O1:O119,$BK120)=TRUE,IF(SEARCH(O$1,$A120)&gt;0,TRUE,FALSE)),"")</f>
        <v/>
      </c>
      <c r="P120" s="17" t="str">
        <f>IFERROR(AND(OR(P1:P119,$BK120)=TRUE,IF(SEARCH(P$1,$A120)&gt;0,TRUE,FALSE)),"")</f>
        <v/>
      </c>
      <c r="Q120" s="17" t="str">
        <f>IFERROR(AND(OR(Q1:T119,$BK120)=TRUE,IF(SEARCH(Q$1,$A120)&gt;0,TRUE,FALSE)),"")</f>
        <v/>
      </c>
      <c r="R120" s="17" t="str">
        <f>IFERROR(AND(OR(R1:T119,$BK120)=TRUE,IF(SEARCH(R$1,$A120)&gt;0,TRUE,FALSE)),"")</f>
        <v/>
      </c>
      <c r="S120" s="17" t="str">
        <f>IFERROR(AND(OR(S1:T119,$BK120)=TRUE,IF(SEARCH(S$1,$A120)&gt;0,TRUE,FALSE)),"")</f>
        <v/>
      </c>
      <c r="T120" s="17" t="b">
        <f>IFERROR(AND(OR(T1:T119,$BK120)=TRUE,IF(SEARCH(T$1,$A120)&gt;0,TRUE,FALSE)),"")</f>
        <v>0</v>
      </c>
      <c r="U120" s="17" t="str">
        <f>IFERROR(AND(OR(U1:V119,$BK120)=TRUE,IF(SEARCH(U$1,$A120)&gt;0,TRUE,FALSE)),"")</f>
        <v/>
      </c>
      <c r="V120" s="17" t="str">
        <f>IFERROR(AND(OR(V1:V119,$BK120)=TRUE,IF(SEARCH(V$1,$A120)&gt;0,TRUE,FALSE)),"")</f>
        <v/>
      </c>
      <c r="W120" s="17" t="b">
        <f>IFERROR(AND(OR(W1:W119,$BK120)=TRUE,IF(SEARCH(W$1,$A120)&gt;0,TRUE,FALSE)),"")</f>
        <v>0</v>
      </c>
      <c r="X120" s="17" t="str">
        <f>IFERROR(AND(OR(X1:AA119,$BK120)=TRUE,IF(SEARCH(X$1,$A120)&gt;0,TRUE,FALSE)),"")</f>
        <v/>
      </c>
      <c r="Y120" s="17" t="str">
        <f>IFERROR(AND(OR(Y1:AA119,$BK120)=TRUE,IF(SEARCH(Y$1,$A120)&gt;0,TRUE,FALSE)),"")</f>
        <v/>
      </c>
      <c r="Z120" s="17" t="str">
        <f>IFERROR(AND(OR(Z1:AA119,$BK120)=TRUE,IF(SEARCH(Z$1,$A120)&gt;0,TRUE,FALSE)),"")</f>
        <v/>
      </c>
      <c r="AA120" s="17" t="str">
        <f>IFERROR(AND(OR(AA1:AA119,$BK120)=TRUE,IF(SEARCH(AA$1,$A120)&gt;0,TRUE,FALSE)),"")</f>
        <v/>
      </c>
      <c r="AB120" s="17">
        <f t="shared" si="15"/>
        <v>0</v>
      </c>
      <c r="AC120" s="17" t="str">
        <f>IFERROR(AND(OR(AC1:AE119,$BK120)=TRUE,IF(SEARCH(AC$1,$H120)&gt;0,TRUE,FALSE)),"")</f>
        <v/>
      </c>
      <c r="AD120" s="17" t="str">
        <f>IFERROR(AND(OR(AD1:AE119,$BK120)=TRUE,IF(SEARCH(AD$1,$H120)&gt;0,TRUE,FALSE)),"")</f>
        <v/>
      </c>
      <c r="AE120" s="17" t="str">
        <f>IFERROR(AND(OR(AE1:AE119,$BK120)=TRUE,IF(SEARCH(AE$1,$H120)&gt;0,TRUE,FALSE)),"")</f>
        <v/>
      </c>
      <c r="AF120" s="17" t="str">
        <f>IFERROR(AND(OR(AF1:AK119,$BK120)=TRUE,IF(SEARCH(AF$1,$H120)&gt;0,TRUE,FALSE)),"")</f>
        <v/>
      </c>
      <c r="AG120" s="17" t="str">
        <f>IFERROR(AND(OR(AG1:AK119,$BK120)=TRUE,IF(SEARCH(AG$1,$H120)&gt;0,TRUE,FALSE)),"")</f>
        <v/>
      </c>
      <c r="AH120" s="17" t="str">
        <f>IFERROR(AND(OR(AH1:AK119,$BK120)=TRUE,IF(SEARCH(AH$1,$H120)&gt;0,TRUE,FALSE)),"")</f>
        <v/>
      </c>
      <c r="AI120" s="17" t="str">
        <f>IFERROR(AND(OR(AI1:AK119,$BK120)=TRUE,IF(SEARCH(AI$1,$H120)&gt;0,TRUE,FALSE)),"")</f>
        <v/>
      </c>
      <c r="AJ120" s="17" t="str">
        <f>IFERROR(AND(OR(AJ1:AK119,$BK120)=TRUE,IF(SEARCH(AJ$1,$H120)&gt;0,TRUE,FALSE)),"")</f>
        <v/>
      </c>
      <c r="AK120" s="17" t="str">
        <f>IFERROR(AND(OR(AK1:AK119,$BK120)=TRUE,IF(SEARCH(AK$1,$H120)&gt;0,TRUE,FALSE)),"")</f>
        <v/>
      </c>
      <c r="AL120" s="17" t="str">
        <f>IFERROR(AND(OR(AL1:AM119,$BK120)=TRUE,IF(SEARCH(AL$1,$H120)&gt;0,TRUE,FALSE)),"")</f>
        <v/>
      </c>
      <c r="AM120" s="17" t="str">
        <f>IFERROR(AND(OR(AM1:AM119,$BK120)=TRUE,IF(SEARCH(AM$1,$H120)&gt;0,TRUE,FALSE)),"")</f>
        <v/>
      </c>
      <c r="AN120" s="17" t="str">
        <f>IFERROR(AND(OR(AN1:AS119,$BK120)=TRUE,IF(SEARCH(AN$1,$H120)&gt;0,TRUE,FALSE)),"")</f>
        <v/>
      </c>
      <c r="AO120" s="17" t="str">
        <f>IFERROR(AND(OR(AO1:AS119,$BK120)=TRUE,IF(SEARCH(AO$1,$H120)&gt;0,TRUE,FALSE)),"")</f>
        <v/>
      </c>
      <c r="AP120" s="17" t="str">
        <f>IFERROR(AND(OR(AP1:AS119,$BK120)=TRUE,IF(SEARCH(AP$1,$H120)&gt;0,TRUE,FALSE)),"")</f>
        <v/>
      </c>
      <c r="AQ120" s="17" t="str">
        <f>IFERROR(AND(OR(AQ1:AS119,$BK120)=TRUE,IF(SEARCH(AQ$1,$H120)&gt;0,TRUE,FALSE)),"")</f>
        <v/>
      </c>
      <c r="AR120" s="17" t="str">
        <f>IFERROR(AND(OR(AR1:AS119,$BK120)=TRUE,IF(SEARCH(AR$1,$H120)&gt;0,TRUE,FALSE)),"")</f>
        <v/>
      </c>
      <c r="AS120" s="17" t="str">
        <f>IFERROR(AND(OR(AS1:AS119,$BK120)=TRUE,IF(SEARCH(AS$1,$H120)&gt;0,TRUE,FALSE)),"")</f>
        <v/>
      </c>
      <c r="AT120" s="17" t="str">
        <f>IFERROR(AND(OR(AT1:AW119,$BK120)=TRUE,IF(SEARCH(AT$1,$H120)&gt;0,TRUE,FALSE)),"")</f>
        <v/>
      </c>
      <c r="AU120" s="17" t="str">
        <f>IFERROR(AND(OR(AU1:AW119,$BK120)=TRUE,IF(SEARCH(AU$1,$H120)&gt;0,TRUE,FALSE)),"")</f>
        <v/>
      </c>
      <c r="AV120" s="17" t="str">
        <f>IFERROR(AND(OR(AV1:AW119,$BK120)=TRUE,IF(SEARCH(AV$1,$H120)&gt;0,TRUE,FALSE)),"")</f>
        <v/>
      </c>
      <c r="AW120" s="17" t="str">
        <f>IFERROR(AND(OR(AW1:AW119,$BK120)=TRUE,IF(SEARCH(AW$1,$H120)&gt;0,TRUE,FALSE)),"")</f>
        <v/>
      </c>
      <c r="AX120" s="17" t="str">
        <f>IFERROR(AND(OR(AX1:AY119,$BK120)=TRUE,IF(SEARCH(AX$1,$H120)&gt;0,TRUE,FALSE)),"")</f>
        <v/>
      </c>
      <c r="AY120" s="17" t="str">
        <f>IFERROR(AND(OR(AY1:AY119,$BK120)=TRUE,IF(SEARCH(AY$1,$H120)&gt;0,TRUE,FALSE)),"")</f>
        <v/>
      </c>
      <c r="AZ120" s="17" t="str">
        <f>IFERROR(AND(OR(AZ1:BI119,$BK120)=TRUE,IF(SEARCH(AZ$1,$H120)&gt;0,TRUE,FALSE)),"")</f>
        <v/>
      </c>
      <c r="BA120" s="17" t="str">
        <f>IFERROR(AND(OR(BA1:BI119,$BK120)=TRUE,IF(SEARCH(BA$1,$H120)&gt;0,TRUE,FALSE)),"")</f>
        <v/>
      </c>
      <c r="BB120" s="17" t="str">
        <f>IFERROR(AND(OR(BB1:BI119,$BK120)=TRUE,IF(SEARCH(BB$1,$H120)&gt;0,TRUE,FALSE)),"")</f>
        <v/>
      </c>
      <c r="BC120" s="17" t="str">
        <f>IFERROR(AND(OR(BC1:BI119,$BK120)=TRUE,IF(SEARCH(BC$1,$H120)&gt;0,TRUE,FALSE)),"")</f>
        <v/>
      </c>
      <c r="BD120" s="17" t="str">
        <f>IFERROR(AND(OR(BD1:BI119,$BK120)=TRUE,IF(SEARCH(BD$1,$H120)&gt;0,TRUE,FALSE)),"")</f>
        <v/>
      </c>
      <c r="BE120" s="17" t="str">
        <f>IFERROR(AND(OR(BE1:BI119,$BK120)=TRUE,IF(SEARCH(BE$1,$H120)&gt;0,TRUE,FALSE)),"")</f>
        <v/>
      </c>
      <c r="BF120" s="17" t="str">
        <f>IFERROR(AND(OR(BF1:BI119,$BK120)=TRUE,IF(SEARCH(BF$1,$H120)&gt;0,TRUE,FALSE)),"")</f>
        <v/>
      </c>
      <c r="BG120" s="17" t="str">
        <f>IFERROR(AND(OR(BG1:BI119,$BK120)=TRUE,IF(SEARCH(BG$1,$H120)&gt;0,TRUE,FALSE)),"")</f>
        <v/>
      </c>
      <c r="BH120" s="17" t="str">
        <f>IFERROR(AND(OR(BH1:BI119,$BK120)=TRUE,IF(SEARCH(BH$1,$H120)&gt;0,TRUE,FALSE)),"")</f>
        <v/>
      </c>
      <c r="BI120" s="17" t="str">
        <f>IFERROR(AND(OR(BI1:BI119,$BK120)=TRUE,IF(SEARCH(BI$1,$H120)&gt;0,TRUE,FALSE)),"")</f>
        <v/>
      </c>
      <c r="BJ120" s="17" t="b">
        <f t="shared" si="16"/>
        <v>0</v>
      </c>
      <c r="BK120" s="17" t="b">
        <f t="shared" si="17"/>
        <v>0</v>
      </c>
      <c r="BL120" s="17" t="b">
        <f t="shared" si="18"/>
        <v>0</v>
      </c>
      <c r="BM120" s="17" t="b">
        <f>IF(G120&gt;'Overview (RESPONSES REQUIRED)'!$G$67,FALSE,TRUE)</f>
        <v>0</v>
      </c>
      <c r="BN120" s="17" t="b">
        <f t="shared" si="19"/>
        <v>0</v>
      </c>
      <c r="BO120" s="17" t="str">
        <f>IF(BO118="N", "N", IF(AND(BM120,BN120)=FALSE,"N",IF(BL120=TRUE,"Y",IF(I120=0,"E","N"))))</f>
        <v>N</v>
      </c>
    </row>
    <row r="121" spans="1:67" ht="15" x14ac:dyDescent="0.15">
      <c r="A121" s="17" t="s">
        <v>3053</v>
      </c>
      <c r="B121" s="17">
        <v>2</v>
      </c>
      <c r="C121" s="17" t="b">
        <f>IF(INDEX('Overview (RESPONSES REQUIRED)'!$D$67:$D$78, MATCH("n5", 'Overview (RESPONSES REQUIRED)'!$B$67:$B$78, 0)) = "Y", TRUE, FALSE)</f>
        <v>0</v>
      </c>
      <c r="D121" s="17" t="b">
        <f>IF(INDEX('Overview (RESPONSES REQUIRED)'!$D$67:$D$78, MATCH("n7", 'Overview (RESPONSES REQUIRED)'!$B$67:$B$78, 0)) = "Y", TRUE, FALSE)</f>
        <v>0</v>
      </c>
      <c r="E121" s="17" t="s">
        <v>6</v>
      </c>
      <c r="F121" s="17" t="s">
        <v>6</v>
      </c>
      <c r="G121" s="17">
        <v>3</v>
      </c>
      <c r="H121" s="17" t="s">
        <v>3015</v>
      </c>
      <c r="I121" s="17" t="str">
        <f>IF('SA-FR1'!N124="Y", "Y", IF('SA-FR1'!N124="N", "N", 0))</f>
        <v>N</v>
      </c>
      <c r="J121" s="17" t="str">
        <f>IFERROR(AND(OR(J1:K120,$BK121)=TRUE,IF(SEARCH(J$1,$A121)&gt;0,TRUE,FALSE)),"")</f>
        <v/>
      </c>
      <c r="K121" s="17" t="str">
        <f>IFERROR(AND(OR(K1:K120,$BK121)=TRUE,IF(SEARCH(K$1,$A121)&gt;0,TRUE,FALSE)),"")</f>
        <v/>
      </c>
      <c r="L121" s="17" t="str">
        <f>IFERROR(AND(OR(L1:O120,$BK121)=TRUE,IF(SEARCH(L$1,$A121)&gt;0,TRUE,FALSE)),"")</f>
        <v/>
      </c>
      <c r="M121" s="17" t="str">
        <f>IFERROR(AND(OR(M1:O120,$BK121)=TRUE,IF(SEARCH(M$1,$A121)&gt;0,TRUE,FALSE)),"")</f>
        <v/>
      </c>
      <c r="N121" s="17" t="str">
        <f>IFERROR(AND(OR(N1:O120,$BK121)=TRUE,IF(SEARCH(N$1,$A121)&gt;0,TRUE,FALSE)),"")</f>
        <v/>
      </c>
      <c r="O121" s="17" t="str">
        <f>IFERROR(AND(OR(O1:O120,$BK121)=TRUE,IF(SEARCH(O$1,$A121)&gt;0,TRUE,FALSE)),"")</f>
        <v/>
      </c>
      <c r="P121" s="17" t="b">
        <f>IFERROR(AND(OR(P1:P120,$BK121)=TRUE,IF(SEARCH(P$1,$A121)&gt;0,TRUE,FALSE)),"")</f>
        <v>0</v>
      </c>
      <c r="Q121" s="17" t="str">
        <f>IFERROR(AND(OR(Q1:T120,$BK121)=TRUE,IF(SEARCH(Q$1,$A121)&gt;0,TRUE,FALSE)),"")</f>
        <v/>
      </c>
      <c r="R121" s="17" t="str">
        <f>IFERROR(AND(OR(R1:T120,$BK121)=TRUE,IF(SEARCH(R$1,$A121)&gt;0,TRUE,FALSE)),"")</f>
        <v/>
      </c>
      <c r="S121" s="17" t="str">
        <f>IFERROR(AND(OR(S1:T120,$BK121)=TRUE,IF(SEARCH(S$1,$A121)&gt;0,TRUE,FALSE)),"")</f>
        <v/>
      </c>
      <c r="T121" s="17" t="b">
        <f>IFERROR(AND(OR(T1:T120,$BK121)=TRUE,IF(SEARCH(T$1,$A121)&gt;0,TRUE,FALSE)),"")</f>
        <v>0</v>
      </c>
      <c r="U121" s="17" t="str">
        <f>IFERROR(AND(OR(U1:V120,$BK121)=TRUE,IF(SEARCH(U$1,$A121)&gt;0,TRUE,FALSE)),"")</f>
        <v/>
      </c>
      <c r="V121" s="17" t="str">
        <f>IFERROR(AND(OR(V1:V120,$BK121)=TRUE,IF(SEARCH(V$1,$A121)&gt;0,TRUE,FALSE)),"")</f>
        <v/>
      </c>
      <c r="W121" s="17" t="str">
        <f>IFERROR(AND(OR(W1:W120,$BK121)=TRUE,IF(SEARCH(W$1,$A121)&gt;0,TRUE,FALSE)),"")</f>
        <v/>
      </c>
      <c r="X121" s="17" t="str">
        <f>IFERROR(AND(OR(X1:AA120,$BK121)=TRUE,IF(SEARCH(X$1,$A121)&gt;0,TRUE,FALSE)),"")</f>
        <v/>
      </c>
      <c r="Y121" s="17" t="str">
        <f>IFERROR(AND(OR(Y1:AA120,$BK121)=TRUE,IF(SEARCH(Y$1,$A121)&gt;0,TRUE,FALSE)),"")</f>
        <v/>
      </c>
      <c r="Z121" s="17" t="str">
        <f>IFERROR(AND(OR(Z1:AA120,$BK121)=TRUE,IF(SEARCH(Z$1,$A121)&gt;0,TRUE,FALSE)),"")</f>
        <v/>
      </c>
      <c r="AA121" s="17" t="str">
        <f>IFERROR(AND(OR(AA1:AA120,$BK121)=TRUE,IF(SEARCH(AA$1,$A121)&gt;0,TRUE,FALSE)),"")</f>
        <v/>
      </c>
      <c r="AB121" s="17">
        <f t="shared" si="15"/>
        <v>0</v>
      </c>
      <c r="AC121" s="17" t="str">
        <f>IFERROR(AND(OR(AC1:AE120,$BK121)=TRUE,IF(SEARCH(AC$1,$H121)&gt;0,TRUE,FALSE)),"")</f>
        <v/>
      </c>
      <c r="AD121" s="17" t="str">
        <f>IFERROR(AND(OR(AD1:AE120,$BK121)=TRUE,IF(SEARCH(AD$1,$H121)&gt;0,TRUE,FALSE)),"")</f>
        <v/>
      </c>
      <c r="AE121" s="17" t="str">
        <f>IFERROR(AND(OR(AE1:AE120,$BK121)=TRUE,IF(SEARCH(AE$1,$H121)&gt;0,TRUE,FALSE)),"")</f>
        <v/>
      </c>
      <c r="AF121" s="17" t="str">
        <f>IFERROR(AND(OR(AF1:AK120,$BK121)=TRUE,IF(SEARCH(AF$1,$H121)&gt;0,TRUE,FALSE)),"")</f>
        <v/>
      </c>
      <c r="AG121" s="17" t="str">
        <f>IFERROR(AND(OR(AG1:AK120,$BK121)=TRUE,IF(SEARCH(AG$1,$H121)&gt;0,TRUE,FALSE)),"")</f>
        <v/>
      </c>
      <c r="AH121" s="17" t="str">
        <f>IFERROR(AND(OR(AH1:AK120,$BK121)=TRUE,IF(SEARCH(AH$1,$H121)&gt;0,TRUE,FALSE)),"")</f>
        <v/>
      </c>
      <c r="AI121" s="17" t="str">
        <f>IFERROR(AND(OR(AI1:AK120,$BK121)=TRUE,IF(SEARCH(AI$1,$H121)&gt;0,TRUE,FALSE)),"")</f>
        <v/>
      </c>
      <c r="AJ121" s="17" t="str">
        <f>IFERROR(AND(OR(AJ1:AK120,$BK121)=TRUE,IF(SEARCH(AJ$1,$H121)&gt;0,TRUE,FALSE)),"")</f>
        <v/>
      </c>
      <c r="AK121" s="17" t="str">
        <f>IFERROR(AND(OR(AK1:AK120,$BK121)=TRUE,IF(SEARCH(AK$1,$H121)&gt;0,TRUE,FALSE)),"")</f>
        <v/>
      </c>
      <c r="AL121" s="17" t="str">
        <f>IFERROR(AND(OR(AL1:AM120,$BK121)=TRUE,IF(SEARCH(AL$1,$H121)&gt;0,TRUE,FALSE)),"")</f>
        <v/>
      </c>
      <c r="AM121" s="17" t="str">
        <f>IFERROR(AND(OR(AM1:AM120,$BK121)=TRUE,IF(SEARCH(AM$1,$H121)&gt;0,TRUE,FALSE)),"")</f>
        <v/>
      </c>
      <c r="AN121" s="17" t="str">
        <f>IFERROR(AND(OR(AN1:AS120,$BK121)=TRUE,IF(SEARCH(AN$1,$H121)&gt;0,TRUE,FALSE)),"")</f>
        <v/>
      </c>
      <c r="AO121" s="17" t="str">
        <f>IFERROR(AND(OR(AO1:AS120,$BK121)=TRUE,IF(SEARCH(AO$1,$H121)&gt;0,TRUE,FALSE)),"")</f>
        <v/>
      </c>
      <c r="AP121" s="17" t="str">
        <f>IFERROR(AND(OR(AP1:AS120,$BK121)=TRUE,IF(SEARCH(AP$1,$H121)&gt;0,TRUE,FALSE)),"")</f>
        <v/>
      </c>
      <c r="AQ121" s="17" t="str">
        <f>IFERROR(AND(OR(AQ1:AS120,$BK121)=TRUE,IF(SEARCH(AQ$1,$H121)&gt;0,TRUE,FALSE)),"")</f>
        <v/>
      </c>
      <c r="AR121" s="17" t="str">
        <f>IFERROR(AND(OR(AR1:AS120,$BK121)=TRUE,IF(SEARCH(AR$1,$H121)&gt;0,TRUE,FALSE)),"")</f>
        <v/>
      </c>
      <c r="AS121" s="17" t="str">
        <f>IFERROR(AND(OR(AS1:AS120,$BK121)=TRUE,IF(SEARCH(AS$1,$H121)&gt;0,TRUE,FALSE)),"")</f>
        <v/>
      </c>
      <c r="AT121" s="17" t="str">
        <f>IFERROR(AND(OR(AT1:AW120,$BK121)=TRUE,IF(SEARCH(AT$1,$H121)&gt;0,TRUE,FALSE)),"")</f>
        <v/>
      </c>
      <c r="AU121" s="17" t="str">
        <f>IFERROR(AND(OR(AU1:AW120,$BK121)=TRUE,IF(SEARCH(AU$1,$H121)&gt;0,TRUE,FALSE)),"")</f>
        <v/>
      </c>
      <c r="AV121" s="17" t="str">
        <f>IFERROR(AND(OR(AV1:AW120,$BK121)=TRUE,IF(SEARCH(AV$1,$H121)&gt;0,TRUE,FALSE)),"")</f>
        <v/>
      </c>
      <c r="AW121" s="17" t="str">
        <f>IFERROR(AND(OR(AW1:AW120,$BK121)=TRUE,IF(SEARCH(AW$1,$H121)&gt;0,TRUE,FALSE)),"")</f>
        <v/>
      </c>
      <c r="AX121" s="17" t="str">
        <f>IFERROR(AND(OR(AX1:AY120,$BK121)=TRUE,IF(SEARCH(AX$1,$H121)&gt;0,TRUE,FALSE)),"")</f>
        <v/>
      </c>
      <c r="AY121" s="17" t="str">
        <f>IFERROR(AND(OR(AY1:AY120,$BK121)=TRUE,IF(SEARCH(AY$1,$H121)&gt;0,TRUE,FALSE)),"")</f>
        <v/>
      </c>
      <c r="AZ121" s="17" t="str">
        <f>IFERROR(AND(OR(AZ1:BI120,$BK121)=TRUE,IF(SEARCH(AZ$1,$H121)&gt;0,TRUE,FALSE)),"")</f>
        <v/>
      </c>
      <c r="BA121" s="17" t="str">
        <f>IFERROR(AND(OR(BA1:BI120,$BK121)=TRUE,IF(SEARCH(BA$1,$H121)&gt;0,TRUE,FALSE)),"")</f>
        <v/>
      </c>
      <c r="BB121" s="17" t="str">
        <f>IFERROR(AND(OR(BB1:BI120,$BK121)=TRUE,IF(SEARCH(BB$1,$H121)&gt;0,TRUE,FALSE)),"")</f>
        <v/>
      </c>
      <c r="BC121" s="17" t="str">
        <f>IFERROR(AND(OR(BC1:BI120,$BK121)=TRUE,IF(SEARCH(BC$1,$H121)&gt;0,TRUE,FALSE)),"")</f>
        <v/>
      </c>
      <c r="BD121" s="17" t="str">
        <f>IFERROR(AND(OR(BD1:BI120,$BK121)=TRUE,IF(SEARCH(BD$1,$H121)&gt;0,TRUE,FALSE)),"")</f>
        <v/>
      </c>
      <c r="BE121" s="17" t="str">
        <f>IFERROR(AND(OR(BE1:BI120,$BK121)=TRUE,IF(SEARCH(BE$1,$H121)&gt;0,TRUE,FALSE)),"")</f>
        <v/>
      </c>
      <c r="BF121" s="17" t="str">
        <f>IFERROR(AND(OR(BF1:BI120,$BK121)=TRUE,IF(SEARCH(BF$1,$H121)&gt;0,TRUE,FALSE)),"")</f>
        <v/>
      </c>
      <c r="BG121" s="17" t="str">
        <f>IFERROR(AND(OR(BG1:BI120,$BK121)=TRUE,IF(SEARCH(BG$1,$H121)&gt;0,TRUE,FALSE)),"")</f>
        <v/>
      </c>
      <c r="BH121" s="17" t="str">
        <f>IFERROR(AND(OR(BH1:BI120,$BK121)=TRUE,IF(SEARCH(BH$1,$H121)&gt;0,TRUE,FALSE)),"")</f>
        <v/>
      </c>
      <c r="BI121" s="17" t="str">
        <f>IFERROR(AND(OR(BI1:BI120,$BK121)=TRUE,IF(SEARCH(BI$1,$H121)&gt;0,TRUE,FALSE)),"")</f>
        <v/>
      </c>
      <c r="BJ121" s="17" t="b">
        <f t="shared" si="16"/>
        <v>0</v>
      </c>
      <c r="BK121" s="17" t="b">
        <f t="shared" si="17"/>
        <v>0</v>
      </c>
      <c r="BL121" s="17" t="b">
        <f t="shared" si="18"/>
        <v>0</v>
      </c>
      <c r="BM121" s="17" t="b">
        <f>IF(G121&gt;'Overview (RESPONSES REQUIRED)'!$G$67,FALSE,TRUE)</f>
        <v>0</v>
      </c>
      <c r="BN121" s="17" t="b">
        <f t="shared" si="19"/>
        <v>0</v>
      </c>
      <c r="BO121" s="17" t="str">
        <f>IF(AND(BM121,BN121)=FALSE,"N",IF(BL121=TRUE,"Y",IF(I121=0,"E","N")))</f>
        <v>N</v>
      </c>
    </row>
    <row r="122" spans="1:67" ht="15" x14ac:dyDescent="0.15">
      <c r="A122" s="17" t="s">
        <v>3053</v>
      </c>
      <c r="B122" s="17">
        <v>2</v>
      </c>
      <c r="C122" s="17" t="b">
        <f>IF(INDEX('Overview (RESPONSES REQUIRED)'!$D$67:$D$78, MATCH("n5", 'Overview (RESPONSES REQUIRED)'!$B$67:$B$78, 0)) = "Y", TRUE, FALSE)</f>
        <v>0</v>
      </c>
      <c r="D122" s="17" t="b">
        <f>IF(INDEX('Overview (RESPONSES REQUIRED)'!$D$67:$D$78, MATCH("n7", 'Overview (RESPONSES REQUIRED)'!$B$67:$B$78, 0)) = "Y", TRUE, FALSE)</f>
        <v>0</v>
      </c>
      <c r="E122" s="17" t="s">
        <v>6</v>
      </c>
      <c r="F122" s="17" t="s">
        <v>6</v>
      </c>
      <c r="G122" s="17">
        <v>3</v>
      </c>
      <c r="H122" s="17" t="s">
        <v>3016</v>
      </c>
      <c r="I122" s="17" t="str">
        <f>IF('SA-FR1'!N125="Y", "Y", IF('SA-FR1'!N125="N", "N", 0))</f>
        <v>N</v>
      </c>
      <c r="J122" s="17" t="str">
        <f>IFERROR(AND(OR(J1:K121,$BK122)=TRUE,IF(SEARCH(J$1,$A122)&gt;0,TRUE,FALSE)),"")</f>
        <v/>
      </c>
      <c r="K122" s="17" t="str">
        <f>IFERROR(AND(OR(K1:K121,$BK122)=TRUE,IF(SEARCH(K$1,$A122)&gt;0,TRUE,FALSE)),"")</f>
        <v/>
      </c>
      <c r="L122" s="17" t="str">
        <f>IFERROR(AND(OR(L1:O121,$BK122)=TRUE,IF(SEARCH(L$1,$A122)&gt;0,TRUE,FALSE)),"")</f>
        <v/>
      </c>
      <c r="M122" s="17" t="str">
        <f>IFERROR(AND(OR(M1:O121,$BK122)=TRUE,IF(SEARCH(M$1,$A122)&gt;0,TRUE,FALSE)),"")</f>
        <v/>
      </c>
      <c r="N122" s="17" t="str">
        <f>IFERROR(AND(OR(N1:O121,$BK122)=TRUE,IF(SEARCH(N$1,$A122)&gt;0,TRUE,FALSE)),"")</f>
        <v/>
      </c>
      <c r="O122" s="17" t="str">
        <f>IFERROR(AND(OR(O1:O121,$BK122)=TRUE,IF(SEARCH(O$1,$A122)&gt;0,TRUE,FALSE)),"")</f>
        <v/>
      </c>
      <c r="P122" s="17" t="b">
        <f>IFERROR(AND(OR(P1:P121,$BK122)=TRUE,IF(SEARCH(P$1,$A122)&gt;0,TRUE,FALSE)),"")</f>
        <v>0</v>
      </c>
      <c r="Q122" s="17" t="str">
        <f>IFERROR(AND(OR(Q1:T121,$BK122)=TRUE,IF(SEARCH(Q$1,$A122)&gt;0,TRUE,FALSE)),"")</f>
        <v/>
      </c>
      <c r="R122" s="17" t="str">
        <f>IFERROR(AND(OR(R1:T121,$BK122)=TRUE,IF(SEARCH(R$1,$A122)&gt;0,TRUE,FALSE)),"")</f>
        <v/>
      </c>
      <c r="S122" s="17" t="str">
        <f>IFERROR(AND(OR(S1:T121,$BK122)=TRUE,IF(SEARCH(S$1,$A122)&gt;0,TRUE,FALSE)),"")</f>
        <v/>
      </c>
      <c r="T122" s="17" t="b">
        <f>IFERROR(AND(OR(T1:T121,$BK122)=TRUE,IF(SEARCH(T$1,$A122)&gt;0,TRUE,FALSE)),"")</f>
        <v>0</v>
      </c>
      <c r="U122" s="17" t="str">
        <f>IFERROR(AND(OR(U1:V121,$BK122)=TRUE,IF(SEARCH(U$1,$A122)&gt;0,TRUE,FALSE)),"")</f>
        <v/>
      </c>
      <c r="V122" s="17" t="str">
        <f>IFERROR(AND(OR(V1:V121,$BK122)=TRUE,IF(SEARCH(V$1,$A122)&gt;0,TRUE,FALSE)),"")</f>
        <v/>
      </c>
      <c r="W122" s="17" t="str">
        <f>IFERROR(AND(OR(W1:W121,$BK122)=TRUE,IF(SEARCH(W$1,$A122)&gt;0,TRUE,FALSE)),"")</f>
        <v/>
      </c>
      <c r="X122" s="17" t="str">
        <f>IFERROR(AND(OR(X1:AA121,$BK122)=TRUE,IF(SEARCH(X$1,$A122)&gt;0,TRUE,FALSE)),"")</f>
        <v/>
      </c>
      <c r="Y122" s="17" t="str">
        <f>IFERROR(AND(OR(Y1:AA121,$BK122)=TRUE,IF(SEARCH(Y$1,$A122)&gt;0,TRUE,FALSE)),"")</f>
        <v/>
      </c>
      <c r="Z122" s="17" t="str">
        <f>IFERROR(AND(OR(Z1:AA121,$BK122)=TRUE,IF(SEARCH(Z$1,$A122)&gt;0,TRUE,FALSE)),"")</f>
        <v/>
      </c>
      <c r="AA122" s="17" t="str">
        <f>IFERROR(AND(OR(AA1:AA121,$BK122)=TRUE,IF(SEARCH(AA$1,$A122)&gt;0,TRUE,FALSE)),"")</f>
        <v/>
      </c>
      <c r="AB122" s="17">
        <f t="shared" si="15"/>
        <v>0</v>
      </c>
      <c r="AC122" s="17" t="str">
        <f>IFERROR(AND(OR(AC1:AE121,$BK122)=TRUE,IF(SEARCH(AC$1,$H122)&gt;0,TRUE,FALSE)),"")</f>
        <v/>
      </c>
      <c r="AD122" s="17" t="str">
        <f>IFERROR(AND(OR(AD1:AE121,$BK122)=TRUE,IF(SEARCH(AD$1,$H122)&gt;0,TRUE,FALSE)),"")</f>
        <v/>
      </c>
      <c r="AE122" s="17" t="str">
        <f>IFERROR(AND(OR(AE1:AE121,$BK122)=TRUE,IF(SEARCH(AE$1,$H122)&gt;0,TRUE,FALSE)),"")</f>
        <v/>
      </c>
      <c r="AF122" s="17" t="str">
        <f>IFERROR(AND(OR(AF1:AK121,$BK122)=TRUE,IF(SEARCH(AF$1,$H122)&gt;0,TRUE,FALSE)),"")</f>
        <v/>
      </c>
      <c r="AG122" s="17" t="str">
        <f>IFERROR(AND(OR(AG1:AK121,$BK122)=TRUE,IF(SEARCH(AG$1,$H122)&gt;0,TRUE,FALSE)),"")</f>
        <v/>
      </c>
      <c r="AH122" s="17" t="str">
        <f>IFERROR(AND(OR(AH1:AK121,$BK122)=TRUE,IF(SEARCH(AH$1,$H122)&gt;0,TRUE,FALSE)),"")</f>
        <v/>
      </c>
      <c r="AI122" s="17" t="str">
        <f>IFERROR(AND(OR(AI1:AK121,$BK122)=TRUE,IF(SEARCH(AI$1,$H122)&gt;0,TRUE,FALSE)),"")</f>
        <v/>
      </c>
      <c r="AJ122" s="17" t="str">
        <f>IFERROR(AND(OR(AJ1:AK121,$BK122)=TRUE,IF(SEARCH(AJ$1,$H122)&gt;0,TRUE,FALSE)),"")</f>
        <v/>
      </c>
      <c r="AK122" s="17" t="str">
        <f>IFERROR(AND(OR(AK1:AK121,$BK122)=TRUE,IF(SEARCH(AK$1,$H122)&gt;0,TRUE,FALSE)),"")</f>
        <v/>
      </c>
      <c r="AL122" s="17" t="str">
        <f>IFERROR(AND(OR(AL1:AM121,$BK122)=TRUE,IF(SEARCH(AL$1,$H122)&gt;0,TRUE,FALSE)),"")</f>
        <v/>
      </c>
      <c r="AM122" s="17" t="str">
        <f>IFERROR(AND(OR(AM1:AM121,$BK122)=TRUE,IF(SEARCH(AM$1,$H122)&gt;0,TRUE,FALSE)),"")</f>
        <v/>
      </c>
      <c r="AN122" s="17" t="str">
        <f>IFERROR(AND(OR(AN1:AS121,$BK122)=TRUE,IF(SEARCH(AN$1,$H122)&gt;0,TRUE,FALSE)),"")</f>
        <v/>
      </c>
      <c r="AO122" s="17" t="str">
        <f>IFERROR(AND(OR(AO1:AS121,$BK122)=TRUE,IF(SEARCH(AO$1,$H122)&gt;0,TRUE,FALSE)),"")</f>
        <v/>
      </c>
      <c r="AP122" s="17" t="str">
        <f>IFERROR(AND(OR(AP1:AS121,$BK122)=TRUE,IF(SEARCH(AP$1,$H122)&gt;0,TRUE,FALSE)),"")</f>
        <v/>
      </c>
      <c r="AQ122" s="17" t="str">
        <f>IFERROR(AND(OR(AQ1:AS121,$BK122)=TRUE,IF(SEARCH(AQ$1,$H122)&gt;0,TRUE,FALSE)),"")</f>
        <v/>
      </c>
      <c r="AR122" s="17" t="str">
        <f>IFERROR(AND(OR(AR1:AS121,$BK122)=TRUE,IF(SEARCH(AR$1,$H122)&gt;0,TRUE,FALSE)),"")</f>
        <v/>
      </c>
      <c r="AS122" s="17" t="str">
        <f>IFERROR(AND(OR(AS1:AS121,$BK122)=TRUE,IF(SEARCH(AS$1,$H122)&gt;0,TRUE,FALSE)),"")</f>
        <v/>
      </c>
      <c r="AT122" s="17" t="str">
        <f>IFERROR(AND(OR(AT1:AW121,$BK122)=TRUE,IF(SEARCH(AT$1,$H122)&gt;0,TRUE,FALSE)),"")</f>
        <v/>
      </c>
      <c r="AU122" s="17" t="str">
        <f>IFERROR(AND(OR(AU1:AW121,$BK122)=TRUE,IF(SEARCH(AU$1,$H122)&gt;0,TRUE,FALSE)),"")</f>
        <v/>
      </c>
      <c r="AV122" s="17" t="str">
        <f>IFERROR(AND(OR(AV1:AW121,$BK122)=TRUE,IF(SEARCH(AV$1,$H122)&gt;0,TRUE,FALSE)),"")</f>
        <v/>
      </c>
      <c r="AW122" s="17" t="str">
        <f>IFERROR(AND(OR(AW1:AW121,$BK122)=TRUE,IF(SEARCH(AW$1,$H122)&gt;0,TRUE,FALSE)),"")</f>
        <v/>
      </c>
      <c r="AX122" s="17" t="str">
        <f>IFERROR(AND(OR(AX1:AY121,$BK122)=TRUE,IF(SEARCH(AX$1,$H122)&gt;0,TRUE,FALSE)),"")</f>
        <v/>
      </c>
      <c r="AY122" s="17" t="str">
        <f>IFERROR(AND(OR(AY1:AY121,$BK122)=TRUE,IF(SEARCH(AY$1,$H122)&gt;0,TRUE,FALSE)),"")</f>
        <v/>
      </c>
      <c r="AZ122" s="17" t="str">
        <f>IFERROR(AND(OR(AZ1:BI121,$BK122)=TRUE,IF(SEARCH(AZ$1,$H122)&gt;0,TRUE,FALSE)),"")</f>
        <v/>
      </c>
      <c r="BA122" s="17" t="str">
        <f>IFERROR(AND(OR(BA1:BI121,$BK122)=TRUE,IF(SEARCH(BA$1,$H122)&gt;0,TRUE,FALSE)),"")</f>
        <v/>
      </c>
      <c r="BB122" s="17" t="str">
        <f>IFERROR(AND(OR(BB1:BI121,$BK122)=TRUE,IF(SEARCH(BB$1,$H122)&gt;0,TRUE,FALSE)),"")</f>
        <v/>
      </c>
      <c r="BC122" s="17" t="str">
        <f>IFERROR(AND(OR(BC1:BI121,$BK122)=TRUE,IF(SEARCH(BC$1,$H122)&gt;0,TRUE,FALSE)),"")</f>
        <v/>
      </c>
      <c r="BD122" s="17" t="str">
        <f>IFERROR(AND(OR(BD1:BI121,$BK122)=TRUE,IF(SEARCH(BD$1,$H122)&gt;0,TRUE,FALSE)),"")</f>
        <v/>
      </c>
      <c r="BE122" s="17" t="str">
        <f>IFERROR(AND(OR(BE1:BI121,$BK122)=TRUE,IF(SEARCH(BE$1,$H122)&gt;0,TRUE,FALSE)),"")</f>
        <v/>
      </c>
      <c r="BF122" s="17" t="str">
        <f>IFERROR(AND(OR(BF1:BI121,$BK122)=TRUE,IF(SEARCH(BF$1,$H122)&gt;0,TRUE,FALSE)),"")</f>
        <v/>
      </c>
      <c r="BG122" s="17" t="str">
        <f>IFERROR(AND(OR(BG1:BI121,$BK122)=TRUE,IF(SEARCH(BG$1,$H122)&gt;0,TRUE,FALSE)),"")</f>
        <v/>
      </c>
      <c r="BH122" s="17" t="str">
        <f>IFERROR(AND(OR(BH1:BI121,$BK122)=TRUE,IF(SEARCH(BH$1,$H122)&gt;0,TRUE,FALSE)),"")</f>
        <v/>
      </c>
      <c r="BI122" s="17" t="str">
        <f>IFERROR(AND(OR(BI1:BI121,$BK122)=TRUE,IF(SEARCH(BI$1,$H122)&gt;0,TRUE,FALSE)),"")</f>
        <v/>
      </c>
      <c r="BJ122" s="17" t="b">
        <f t="shared" si="16"/>
        <v>0</v>
      </c>
      <c r="BK122" s="17" t="b">
        <f t="shared" si="17"/>
        <v>0</v>
      </c>
      <c r="BL122" s="17" t="b">
        <f t="shared" si="18"/>
        <v>0</v>
      </c>
      <c r="BM122" s="17" t="b">
        <f>IF(G122&gt;'Overview (RESPONSES REQUIRED)'!$G$67,FALSE,TRUE)</f>
        <v>0</v>
      </c>
      <c r="BN122" s="17" t="b">
        <f t="shared" si="19"/>
        <v>0</v>
      </c>
      <c r="BO122" s="17" t="str">
        <f>IF(BO121="N", "N", IF(AND(BM122,BN122)=FALSE,"N",IF(BL122=TRUE,"Y",IF(I122=0,"E","N"))))</f>
        <v>N</v>
      </c>
    </row>
    <row r="123" spans="1:67" ht="15" x14ac:dyDescent="0.15">
      <c r="A123" s="17" t="s">
        <v>3053</v>
      </c>
      <c r="B123" s="17">
        <v>2</v>
      </c>
      <c r="C123" s="17" t="b">
        <f>IF(INDEX('Overview (RESPONSES REQUIRED)'!$D$67:$D$78, MATCH("n5", 'Overview (RESPONSES REQUIRED)'!$B$67:$B$78, 0)) = "Y", TRUE, FALSE)</f>
        <v>0</v>
      </c>
      <c r="D123" s="17" t="b">
        <f>IF(INDEX('Overview (RESPONSES REQUIRED)'!$D$67:$D$78, MATCH("n7", 'Overview (RESPONSES REQUIRED)'!$B$67:$B$78, 0)) = "Y", TRUE, FALSE)</f>
        <v>0</v>
      </c>
      <c r="E123" s="17" t="s">
        <v>6</v>
      </c>
      <c r="F123" s="17" t="s">
        <v>6</v>
      </c>
      <c r="G123" s="17">
        <v>3</v>
      </c>
      <c r="H123" s="17" t="s">
        <v>3025</v>
      </c>
      <c r="I123" s="17" t="str">
        <f>IF('SA-FR1'!N126="Y", "Y", IF('SA-FR1'!N126="N", "N", 0))</f>
        <v>N</v>
      </c>
      <c r="J123" s="17" t="str">
        <f>IFERROR(AND(OR(J1:K122,$BK123)=TRUE,IF(SEARCH(J$1,$A123)&gt;0,TRUE,FALSE)),"")</f>
        <v/>
      </c>
      <c r="K123" s="17" t="str">
        <f>IFERROR(AND(OR(K1:K122,$BK123)=TRUE,IF(SEARCH(K$1,$A123)&gt;0,TRUE,FALSE)),"")</f>
        <v/>
      </c>
      <c r="L123" s="17" t="str">
        <f>IFERROR(AND(OR(L1:O122,$BK123)=TRUE,IF(SEARCH(L$1,$A123)&gt;0,TRUE,FALSE)),"")</f>
        <v/>
      </c>
      <c r="M123" s="17" t="str">
        <f>IFERROR(AND(OR(M1:O122,$BK123)=TRUE,IF(SEARCH(M$1,$A123)&gt;0,TRUE,FALSE)),"")</f>
        <v/>
      </c>
      <c r="N123" s="17" t="str">
        <f>IFERROR(AND(OR(N1:O122,$BK123)=TRUE,IF(SEARCH(N$1,$A123)&gt;0,TRUE,FALSE)),"")</f>
        <v/>
      </c>
      <c r="O123" s="17" t="str">
        <f>IFERROR(AND(OR(O1:O122,$BK123)=TRUE,IF(SEARCH(O$1,$A123)&gt;0,TRUE,FALSE)),"")</f>
        <v/>
      </c>
      <c r="P123" s="17" t="b">
        <f>IFERROR(AND(OR(P1:P122,$BK123)=TRUE,IF(SEARCH(P$1,$A123)&gt;0,TRUE,FALSE)),"")</f>
        <v>0</v>
      </c>
      <c r="Q123" s="17" t="str">
        <f>IFERROR(AND(OR(Q1:T122,$BK123)=TRUE,IF(SEARCH(Q$1,$A123)&gt;0,TRUE,FALSE)),"")</f>
        <v/>
      </c>
      <c r="R123" s="17" t="str">
        <f>IFERROR(AND(OR(R1:T122,$BK123)=TRUE,IF(SEARCH(R$1,$A123)&gt;0,TRUE,FALSE)),"")</f>
        <v/>
      </c>
      <c r="S123" s="17" t="str">
        <f>IFERROR(AND(OR(S1:T122,$BK123)=TRUE,IF(SEARCH(S$1,$A123)&gt;0,TRUE,FALSE)),"")</f>
        <v/>
      </c>
      <c r="T123" s="17" t="b">
        <f>IFERROR(AND(OR(T1:T122,$BK123)=TRUE,IF(SEARCH(T$1,$A123)&gt;0,TRUE,FALSE)),"")</f>
        <v>0</v>
      </c>
      <c r="U123" s="17" t="str">
        <f>IFERROR(AND(OR(U1:V122,$BK123)=TRUE,IF(SEARCH(U$1,$A123)&gt;0,TRUE,FALSE)),"")</f>
        <v/>
      </c>
      <c r="V123" s="17" t="str">
        <f>IFERROR(AND(OR(V1:V122,$BK123)=TRUE,IF(SEARCH(V$1,$A123)&gt;0,TRUE,FALSE)),"")</f>
        <v/>
      </c>
      <c r="W123" s="17" t="str">
        <f>IFERROR(AND(OR(W1:W122,$BK123)=TRUE,IF(SEARCH(W$1,$A123)&gt;0,TRUE,FALSE)),"")</f>
        <v/>
      </c>
      <c r="X123" s="17" t="str">
        <f>IFERROR(AND(OR(X1:AA122,$BK123)=TRUE,IF(SEARCH(X$1,$A123)&gt;0,TRUE,FALSE)),"")</f>
        <v/>
      </c>
      <c r="Y123" s="17" t="str">
        <f>IFERROR(AND(OR(Y1:AA122,$BK123)=TRUE,IF(SEARCH(Y$1,$A123)&gt;0,TRUE,FALSE)),"")</f>
        <v/>
      </c>
      <c r="Z123" s="17" t="str">
        <f>IFERROR(AND(OR(Z1:AA122,$BK123)=TRUE,IF(SEARCH(Z$1,$A123)&gt;0,TRUE,FALSE)),"")</f>
        <v/>
      </c>
      <c r="AA123" s="17" t="str">
        <f>IFERROR(AND(OR(AA1:AA122,$BK123)=TRUE,IF(SEARCH(AA$1,$A123)&gt;0,TRUE,FALSE)),"")</f>
        <v/>
      </c>
      <c r="AB123" s="17">
        <f t="shared" si="15"/>
        <v>0</v>
      </c>
      <c r="AC123" s="17" t="str">
        <f>IFERROR(AND(OR(AC1:AE122,$BK123)=TRUE,IF(SEARCH(AC$1,$H123)&gt;0,TRUE,FALSE)),"")</f>
        <v/>
      </c>
      <c r="AD123" s="17" t="str">
        <f>IFERROR(AND(OR(AD1:AE122,$BK123)=TRUE,IF(SEARCH(AD$1,$H123)&gt;0,TRUE,FALSE)),"")</f>
        <v/>
      </c>
      <c r="AE123" s="17" t="str">
        <f>IFERROR(AND(OR(AE1:AE122,$BK123)=TRUE,IF(SEARCH(AE$1,$H123)&gt;0,TRUE,FALSE)),"")</f>
        <v/>
      </c>
      <c r="AF123" s="17" t="str">
        <f>IFERROR(AND(OR(AF1:AK122,$BK123)=TRUE,IF(SEARCH(AF$1,$H123)&gt;0,TRUE,FALSE)),"")</f>
        <v/>
      </c>
      <c r="AG123" s="17" t="str">
        <f>IFERROR(AND(OR(AG1:AK122,$BK123)=TRUE,IF(SEARCH(AG$1,$H123)&gt;0,TRUE,FALSE)),"")</f>
        <v/>
      </c>
      <c r="AH123" s="17" t="str">
        <f>IFERROR(AND(OR(AH1:AK122,$BK123)=TRUE,IF(SEARCH(AH$1,$H123)&gt;0,TRUE,FALSE)),"")</f>
        <v/>
      </c>
      <c r="AI123" s="17" t="str">
        <f>IFERROR(AND(OR(AI1:AK122,$BK123)=TRUE,IF(SEARCH(AI$1,$H123)&gt;0,TRUE,FALSE)),"")</f>
        <v/>
      </c>
      <c r="AJ123" s="17" t="str">
        <f>IFERROR(AND(OR(AJ1:AK122,$BK123)=TRUE,IF(SEARCH(AJ$1,$H123)&gt;0,TRUE,FALSE)),"")</f>
        <v/>
      </c>
      <c r="AK123" s="17" t="str">
        <f>IFERROR(AND(OR(AK1:AK122,$BK123)=TRUE,IF(SEARCH(AK$1,$H123)&gt;0,TRUE,FALSE)),"")</f>
        <v/>
      </c>
      <c r="AL123" s="17" t="str">
        <f>IFERROR(AND(OR(AL1:AM122,$BK123)=TRUE,IF(SEARCH(AL$1,$H123)&gt;0,TRUE,FALSE)),"")</f>
        <v/>
      </c>
      <c r="AM123" s="17" t="str">
        <f>IFERROR(AND(OR(AM1:AM122,$BK123)=TRUE,IF(SEARCH(AM$1,$H123)&gt;0,TRUE,FALSE)),"")</f>
        <v/>
      </c>
      <c r="AN123" s="17" t="str">
        <f>IFERROR(AND(OR(AN1:AS122,$BK123)=TRUE,IF(SEARCH(AN$1,$H123)&gt;0,TRUE,FALSE)),"")</f>
        <v/>
      </c>
      <c r="AO123" s="17" t="str">
        <f>IFERROR(AND(OR(AO1:AS122,$BK123)=TRUE,IF(SEARCH(AO$1,$H123)&gt;0,TRUE,FALSE)),"")</f>
        <v/>
      </c>
      <c r="AP123" s="17" t="str">
        <f>IFERROR(AND(OR(AP1:AS122,$BK123)=TRUE,IF(SEARCH(AP$1,$H123)&gt;0,TRUE,FALSE)),"")</f>
        <v/>
      </c>
      <c r="AQ123" s="17" t="str">
        <f>IFERROR(AND(OR(AQ1:AS122,$BK123)=TRUE,IF(SEARCH(AQ$1,$H123)&gt;0,TRUE,FALSE)),"")</f>
        <v/>
      </c>
      <c r="AR123" s="17" t="str">
        <f>IFERROR(AND(OR(AR1:AS122,$BK123)=TRUE,IF(SEARCH(AR$1,$H123)&gt;0,TRUE,FALSE)),"")</f>
        <v/>
      </c>
      <c r="AS123" s="17" t="str">
        <f>IFERROR(AND(OR(AS1:AS122,$BK123)=TRUE,IF(SEARCH(AS$1,$H123)&gt;0,TRUE,FALSE)),"")</f>
        <v/>
      </c>
      <c r="AT123" s="17" t="str">
        <f>IFERROR(AND(OR(AT1:AW122,$BK123)=TRUE,IF(SEARCH(AT$1,$H123)&gt;0,TRUE,FALSE)),"")</f>
        <v/>
      </c>
      <c r="AU123" s="17" t="str">
        <f>IFERROR(AND(OR(AU1:AW122,$BK123)=TRUE,IF(SEARCH(AU$1,$H123)&gt;0,TRUE,FALSE)),"")</f>
        <v/>
      </c>
      <c r="AV123" s="17" t="str">
        <f>IFERROR(AND(OR(AV1:AW122,$BK123)=TRUE,IF(SEARCH(AV$1,$H123)&gt;0,TRUE,FALSE)),"")</f>
        <v/>
      </c>
      <c r="AW123" s="17" t="str">
        <f>IFERROR(AND(OR(AW1:AW122,$BK123)=TRUE,IF(SEARCH(AW$1,$H123)&gt;0,TRUE,FALSE)),"")</f>
        <v/>
      </c>
      <c r="AX123" s="17" t="str">
        <f>IFERROR(AND(OR(AX1:AY122,$BK123)=TRUE,IF(SEARCH(AX$1,$H123)&gt;0,TRUE,FALSE)),"")</f>
        <v/>
      </c>
      <c r="AY123" s="17" t="str">
        <f>IFERROR(AND(OR(AY1:AY122,$BK123)=TRUE,IF(SEARCH(AY$1,$H123)&gt;0,TRUE,FALSE)),"")</f>
        <v/>
      </c>
      <c r="AZ123" s="17" t="str">
        <f>IFERROR(AND(OR(AZ1:BI122,$BK123)=TRUE,IF(SEARCH(AZ$1,$H123)&gt;0,TRUE,FALSE)),"")</f>
        <v/>
      </c>
      <c r="BA123" s="17" t="str">
        <f>IFERROR(AND(OR(BA1:BI122,$BK123)=TRUE,IF(SEARCH(BA$1,$H123)&gt;0,TRUE,FALSE)),"")</f>
        <v/>
      </c>
      <c r="BB123" s="17" t="str">
        <f>IFERROR(AND(OR(BB1:BI122,$BK123)=TRUE,IF(SEARCH(BB$1,$H123)&gt;0,TRUE,FALSE)),"")</f>
        <v/>
      </c>
      <c r="BC123" s="17" t="str">
        <f>IFERROR(AND(OR(BC1:BI122,$BK123)=TRUE,IF(SEARCH(BC$1,$H123)&gt;0,TRUE,FALSE)),"")</f>
        <v/>
      </c>
      <c r="BD123" s="17" t="str">
        <f>IFERROR(AND(OR(BD1:BI122,$BK123)=TRUE,IF(SEARCH(BD$1,$H123)&gt;0,TRUE,FALSE)),"")</f>
        <v/>
      </c>
      <c r="BE123" s="17" t="str">
        <f>IFERROR(AND(OR(BE1:BI122,$BK123)=TRUE,IF(SEARCH(BE$1,$H123)&gt;0,TRUE,FALSE)),"")</f>
        <v/>
      </c>
      <c r="BF123" s="17" t="str">
        <f>IFERROR(AND(OR(BF1:BI122,$BK123)=TRUE,IF(SEARCH(BF$1,$H123)&gt;0,TRUE,FALSE)),"")</f>
        <v/>
      </c>
      <c r="BG123" s="17" t="str">
        <f>IFERROR(AND(OR(BG1:BI122,$BK123)=TRUE,IF(SEARCH(BG$1,$H123)&gt;0,TRUE,FALSE)),"")</f>
        <v/>
      </c>
      <c r="BH123" s="17" t="str">
        <f>IFERROR(AND(OR(BH1:BI122,$BK123)=TRUE,IF(SEARCH(BH$1,$H123)&gt;0,TRUE,FALSE)),"")</f>
        <v/>
      </c>
      <c r="BI123" s="17" t="str">
        <f>IFERROR(AND(OR(BI1:BI122,$BK123)=TRUE,IF(SEARCH(BI$1,$H123)&gt;0,TRUE,FALSE)),"")</f>
        <v/>
      </c>
      <c r="BJ123" s="17" t="b">
        <f t="shared" si="16"/>
        <v>0</v>
      </c>
      <c r="BK123" s="17" t="b">
        <f t="shared" si="17"/>
        <v>0</v>
      </c>
      <c r="BL123" s="17" t="b">
        <f t="shared" si="18"/>
        <v>0</v>
      </c>
      <c r="BM123" s="17" t="b">
        <f>IF(G123&gt;'Overview (RESPONSES REQUIRED)'!$G$67,FALSE,TRUE)</f>
        <v>0</v>
      </c>
      <c r="BN123" s="17" t="b">
        <f t="shared" si="19"/>
        <v>0</v>
      </c>
      <c r="BO123" s="17" t="str">
        <f>IF(BO121="N", "N", IF(AND(BM123,BN123)=FALSE,"N",IF(BL123=TRUE,"Y",IF(I123=0,"E","N"))))</f>
        <v>N</v>
      </c>
    </row>
    <row r="124" spans="1:67" ht="15" x14ac:dyDescent="0.15">
      <c r="A124" s="17" t="s">
        <v>3054</v>
      </c>
      <c r="B124" s="17">
        <v>2</v>
      </c>
      <c r="C124" s="17" t="b">
        <f>IF(INDEX('Overview (RESPONSES REQUIRED)'!$D$67:$D$78, MATCH("n7", 'Overview (RESPONSES REQUIRED)'!$B$67:$B$78, 0)) = "Y", TRUE, FALSE)</f>
        <v>0</v>
      </c>
      <c r="D124" s="17" t="b">
        <f>IF(INDEX('Overview (RESPONSES REQUIRED)'!$D$67:$D$78, MATCH("n26", 'Overview (RESPONSES REQUIRED)'!$B$67:$B$78, 0)) = "Y", TRUE, FALSE)</f>
        <v>0</v>
      </c>
      <c r="E124" s="17" t="s">
        <v>6</v>
      </c>
      <c r="F124" s="17" t="s">
        <v>6</v>
      </c>
      <c r="G124" s="17">
        <v>3</v>
      </c>
      <c r="H124" s="17" t="s">
        <v>3015</v>
      </c>
      <c r="I124" s="17" t="str">
        <f>IF('SA-FR1'!N127="Y", "Y", IF('SA-FR1'!N127="N", "N", 0))</f>
        <v>N</v>
      </c>
      <c r="J124" s="17" t="str">
        <f>IFERROR(AND(OR(J1:K123,$BK124)=TRUE,IF(SEARCH(J$1,$A124)&gt;0,TRUE,FALSE)),"")</f>
        <v/>
      </c>
      <c r="K124" s="17" t="str">
        <f>IFERROR(AND(OR(K1:K123,$BK124)=TRUE,IF(SEARCH(K$1,$A124)&gt;0,TRUE,FALSE)),"")</f>
        <v/>
      </c>
      <c r="L124" s="17" t="str">
        <f>IFERROR(AND(OR(L1:O123,$BK124)=TRUE,IF(SEARCH(L$1,$A124)&gt;0,TRUE,FALSE)),"")</f>
        <v/>
      </c>
      <c r="M124" s="17" t="str">
        <f>IFERROR(AND(OR(M1:O123,$BK124)=TRUE,IF(SEARCH(M$1,$A124)&gt;0,TRUE,FALSE)),"")</f>
        <v/>
      </c>
      <c r="N124" s="17" t="str">
        <f>IFERROR(AND(OR(N1:O123,$BK124)=TRUE,IF(SEARCH(N$1,$A124)&gt;0,TRUE,FALSE)),"")</f>
        <v/>
      </c>
      <c r="O124" s="17" t="str">
        <f>IFERROR(AND(OR(O1:O123,$BK124)=TRUE,IF(SEARCH(O$1,$A124)&gt;0,TRUE,FALSE)),"")</f>
        <v/>
      </c>
      <c r="P124" s="17" t="str">
        <f>IFERROR(AND(OR(P1:P123,$BK124)=TRUE,IF(SEARCH(P$1,$A124)&gt;0,TRUE,FALSE)),"")</f>
        <v/>
      </c>
      <c r="Q124" s="17" t="str">
        <f>IFERROR(AND(OR(Q1:T123,$BK124)=TRUE,IF(SEARCH(Q$1,$A124)&gt;0,TRUE,FALSE)),"")</f>
        <v/>
      </c>
      <c r="R124" s="17" t="str">
        <f>IFERROR(AND(OR(R1:T123,$BK124)=TRUE,IF(SEARCH(R$1,$A124)&gt;0,TRUE,FALSE)),"")</f>
        <v/>
      </c>
      <c r="S124" s="17" t="str">
        <f>IFERROR(AND(OR(S1:T123,$BK124)=TRUE,IF(SEARCH(S$1,$A124)&gt;0,TRUE,FALSE)),"")</f>
        <v/>
      </c>
      <c r="T124" s="17" t="b">
        <f>IFERROR(AND(OR(T1:T123,$BK124)=TRUE,IF(SEARCH(T$1,$A124)&gt;0,TRUE,FALSE)),"")</f>
        <v>0</v>
      </c>
      <c r="U124" s="17" t="b">
        <f>IFERROR(AND(OR(U1:V123,$BK124)=TRUE,IF(SEARCH(U$1,$A124)&gt;0,TRUE,FALSE)),"")</f>
        <v>0</v>
      </c>
      <c r="V124" s="17" t="str">
        <f>IFERROR(AND(OR(V1:V123,$BK124)=TRUE,IF(SEARCH(V$1,$A124)&gt;0,TRUE,FALSE)),"")</f>
        <v/>
      </c>
      <c r="W124" s="17" t="str">
        <f>IFERROR(AND(OR(W1:W123,$BK124)=TRUE,IF(SEARCH(W$1,$A124)&gt;0,TRUE,FALSE)),"")</f>
        <v/>
      </c>
      <c r="X124" s="17" t="str">
        <f>IFERROR(AND(OR(X1:AA123,$BK124)=TRUE,IF(SEARCH(X$1,$A124)&gt;0,TRUE,FALSE)),"")</f>
        <v/>
      </c>
      <c r="Y124" s="17" t="str">
        <f>IFERROR(AND(OR(Y1:AA123,$BK124)=TRUE,IF(SEARCH(Y$1,$A124)&gt;0,TRUE,FALSE)),"")</f>
        <v/>
      </c>
      <c r="Z124" s="17" t="str">
        <f>IFERROR(AND(OR(Z1:AA123,$BK124)=TRUE,IF(SEARCH(Z$1,$A124)&gt;0,TRUE,FALSE)),"")</f>
        <v/>
      </c>
      <c r="AA124" s="17" t="str">
        <f>IFERROR(AND(OR(AA1:AA123,$BK124)=TRUE,IF(SEARCH(AA$1,$A124)&gt;0,TRUE,FALSE)),"")</f>
        <v/>
      </c>
      <c r="AB124" s="17">
        <f t="shared" si="15"/>
        <v>0</v>
      </c>
      <c r="AC124" s="17" t="str">
        <f>IFERROR(AND(OR(AC1:AE123,$BK124)=TRUE,IF(SEARCH(AC$1,$H124)&gt;0,TRUE,FALSE)),"")</f>
        <v/>
      </c>
      <c r="AD124" s="17" t="str">
        <f>IFERROR(AND(OR(AD1:AE123,$BK124)=TRUE,IF(SEARCH(AD$1,$H124)&gt;0,TRUE,FALSE)),"")</f>
        <v/>
      </c>
      <c r="AE124" s="17" t="str">
        <f>IFERROR(AND(OR(AE1:AE123,$BK124)=TRUE,IF(SEARCH(AE$1,$H124)&gt;0,TRUE,FALSE)),"")</f>
        <v/>
      </c>
      <c r="AF124" s="17" t="str">
        <f>IFERROR(AND(OR(AF1:AK123,$BK124)=TRUE,IF(SEARCH(AF$1,$H124)&gt;0,TRUE,FALSE)),"")</f>
        <v/>
      </c>
      <c r="AG124" s="17" t="str">
        <f>IFERROR(AND(OR(AG1:AK123,$BK124)=TRUE,IF(SEARCH(AG$1,$H124)&gt;0,TRUE,FALSE)),"")</f>
        <v/>
      </c>
      <c r="AH124" s="17" t="str">
        <f>IFERROR(AND(OR(AH1:AK123,$BK124)=TRUE,IF(SEARCH(AH$1,$H124)&gt;0,TRUE,FALSE)),"")</f>
        <v/>
      </c>
      <c r="AI124" s="17" t="str">
        <f>IFERROR(AND(OR(AI1:AK123,$BK124)=TRUE,IF(SEARCH(AI$1,$H124)&gt;0,TRUE,FALSE)),"")</f>
        <v/>
      </c>
      <c r="AJ124" s="17" t="str">
        <f>IFERROR(AND(OR(AJ1:AK123,$BK124)=TRUE,IF(SEARCH(AJ$1,$H124)&gt;0,TRUE,FALSE)),"")</f>
        <v/>
      </c>
      <c r="AK124" s="17" t="str">
        <f>IFERROR(AND(OR(AK1:AK123,$BK124)=TRUE,IF(SEARCH(AK$1,$H124)&gt;0,TRUE,FALSE)),"")</f>
        <v/>
      </c>
      <c r="AL124" s="17" t="str">
        <f>IFERROR(AND(OR(AL1:AM123,$BK124)=TRUE,IF(SEARCH(AL$1,$H124)&gt;0,TRUE,FALSE)),"")</f>
        <v/>
      </c>
      <c r="AM124" s="17" t="str">
        <f>IFERROR(AND(OR(AM1:AM123,$BK124)=TRUE,IF(SEARCH(AM$1,$H124)&gt;0,TRUE,FALSE)),"")</f>
        <v/>
      </c>
      <c r="AN124" s="17" t="str">
        <f>IFERROR(AND(OR(AN1:AS123,$BK124)=TRUE,IF(SEARCH(AN$1,$H124)&gt;0,TRUE,FALSE)),"")</f>
        <v/>
      </c>
      <c r="AO124" s="17" t="str">
        <f>IFERROR(AND(OR(AO1:AS123,$BK124)=TRUE,IF(SEARCH(AO$1,$H124)&gt;0,TRUE,FALSE)),"")</f>
        <v/>
      </c>
      <c r="AP124" s="17" t="str">
        <f>IFERROR(AND(OR(AP1:AS123,$BK124)=TRUE,IF(SEARCH(AP$1,$H124)&gt;0,TRUE,FALSE)),"")</f>
        <v/>
      </c>
      <c r="AQ124" s="17" t="str">
        <f>IFERROR(AND(OR(AQ1:AS123,$BK124)=TRUE,IF(SEARCH(AQ$1,$H124)&gt;0,TRUE,FALSE)),"")</f>
        <v/>
      </c>
      <c r="AR124" s="17" t="str">
        <f>IFERROR(AND(OR(AR1:AS123,$BK124)=TRUE,IF(SEARCH(AR$1,$H124)&gt;0,TRUE,FALSE)),"")</f>
        <v/>
      </c>
      <c r="AS124" s="17" t="str">
        <f>IFERROR(AND(OR(AS1:AS123,$BK124)=TRUE,IF(SEARCH(AS$1,$H124)&gt;0,TRUE,FALSE)),"")</f>
        <v/>
      </c>
      <c r="AT124" s="17" t="str">
        <f>IFERROR(AND(OR(AT1:AW123,$BK124)=TRUE,IF(SEARCH(AT$1,$H124)&gt;0,TRUE,FALSE)),"")</f>
        <v/>
      </c>
      <c r="AU124" s="17" t="str">
        <f>IFERROR(AND(OR(AU1:AW123,$BK124)=TRUE,IF(SEARCH(AU$1,$H124)&gt;0,TRUE,FALSE)),"")</f>
        <v/>
      </c>
      <c r="AV124" s="17" t="str">
        <f>IFERROR(AND(OR(AV1:AW123,$BK124)=TRUE,IF(SEARCH(AV$1,$H124)&gt;0,TRUE,FALSE)),"")</f>
        <v/>
      </c>
      <c r="AW124" s="17" t="str">
        <f>IFERROR(AND(OR(AW1:AW123,$BK124)=TRUE,IF(SEARCH(AW$1,$H124)&gt;0,TRUE,FALSE)),"")</f>
        <v/>
      </c>
      <c r="AX124" s="17" t="str">
        <f>IFERROR(AND(OR(AX1:AY123,$BK124)=TRUE,IF(SEARCH(AX$1,$H124)&gt;0,TRUE,FALSE)),"")</f>
        <v/>
      </c>
      <c r="AY124" s="17" t="str">
        <f>IFERROR(AND(OR(AY1:AY123,$BK124)=TRUE,IF(SEARCH(AY$1,$H124)&gt;0,TRUE,FALSE)),"")</f>
        <v/>
      </c>
      <c r="AZ124" s="17" t="str">
        <f>IFERROR(AND(OR(AZ1:BI123,$BK124)=TRUE,IF(SEARCH(AZ$1,$H124)&gt;0,TRUE,FALSE)),"")</f>
        <v/>
      </c>
      <c r="BA124" s="17" t="str">
        <f>IFERROR(AND(OR(BA1:BI123,$BK124)=TRUE,IF(SEARCH(BA$1,$H124)&gt;0,TRUE,FALSE)),"")</f>
        <v/>
      </c>
      <c r="BB124" s="17" t="str">
        <f>IFERROR(AND(OR(BB1:BI123,$BK124)=TRUE,IF(SEARCH(BB$1,$H124)&gt;0,TRUE,FALSE)),"")</f>
        <v/>
      </c>
      <c r="BC124" s="17" t="str">
        <f>IFERROR(AND(OR(BC1:BI123,$BK124)=TRUE,IF(SEARCH(BC$1,$H124)&gt;0,TRUE,FALSE)),"")</f>
        <v/>
      </c>
      <c r="BD124" s="17" t="str">
        <f>IFERROR(AND(OR(BD1:BI123,$BK124)=TRUE,IF(SEARCH(BD$1,$H124)&gt;0,TRUE,FALSE)),"")</f>
        <v/>
      </c>
      <c r="BE124" s="17" t="str">
        <f>IFERROR(AND(OR(BE1:BI123,$BK124)=TRUE,IF(SEARCH(BE$1,$H124)&gt;0,TRUE,FALSE)),"")</f>
        <v/>
      </c>
      <c r="BF124" s="17" t="str">
        <f>IFERROR(AND(OR(BF1:BI123,$BK124)=TRUE,IF(SEARCH(BF$1,$H124)&gt;0,TRUE,FALSE)),"")</f>
        <v/>
      </c>
      <c r="BG124" s="17" t="str">
        <f>IFERROR(AND(OR(BG1:BI123,$BK124)=TRUE,IF(SEARCH(BG$1,$H124)&gt;0,TRUE,FALSE)),"")</f>
        <v/>
      </c>
      <c r="BH124" s="17" t="str">
        <f>IFERROR(AND(OR(BH1:BI123,$BK124)=TRUE,IF(SEARCH(BH$1,$H124)&gt;0,TRUE,FALSE)),"")</f>
        <v/>
      </c>
      <c r="BI124" s="17" t="str">
        <f>IFERROR(AND(OR(BI1:BI123,$BK124)=TRUE,IF(SEARCH(BI$1,$H124)&gt;0,TRUE,FALSE)),"")</f>
        <v/>
      </c>
      <c r="BJ124" s="17" t="b">
        <f t="shared" si="16"/>
        <v>0</v>
      </c>
      <c r="BK124" s="17" t="b">
        <f t="shared" si="17"/>
        <v>0</v>
      </c>
      <c r="BL124" s="17" t="b">
        <f t="shared" si="18"/>
        <v>0</v>
      </c>
      <c r="BM124" s="17" t="b">
        <f>IF(G124&gt;'Overview (RESPONSES REQUIRED)'!$G$67,FALSE,TRUE)</f>
        <v>0</v>
      </c>
      <c r="BN124" s="17" t="b">
        <f t="shared" si="19"/>
        <v>0</v>
      </c>
      <c r="BO124" s="17" t="str">
        <f>IF(AND(BM124,BN124)=FALSE,"N",IF(BL124=TRUE,"Y",IF(I124=0,"E","N")))</f>
        <v>N</v>
      </c>
    </row>
    <row r="125" spans="1:67" ht="15" x14ac:dyDescent="0.15">
      <c r="A125" s="17" t="s">
        <v>3054</v>
      </c>
      <c r="B125" s="17">
        <v>2</v>
      </c>
      <c r="C125" s="17" t="b">
        <f>IF(INDEX('Overview (RESPONSES REQUIRED)'!$D$67:$D$78, MATCH("n7", 'Overview (RESPONSES REQUIRED)'!$B$67:$B$78, 0)) = "Y", TRUE, FALSE)</f>
        <v>0</v>
      </c>
      <c r="D125" s="17" t="b">
        <f>IF(INDEX('Overview (RESPONSES REQUIRED)'!$D$67:$D$78, MATCH("n26", 'Overview (RESPONSES REQUIRED)'!$B$67:$B$78, 0)) = "Y", TRUE, FALSE)</f>
        <v>0</v>
      </c>
      <c r="E125" s="17" t="s">
        <v>6</v>
      </c>
      <c r="F125" s="17" t="s">
        <v>6</v>
      </c>
      <c r="G125" s="17">
        <v>3</v>
      </c>
      <c r="H125" s="17" t="s">
        <v>3016</v>
      </c>
      <c r="I125" s="17" t="str">
        <f>IF('SA-FR1'!N128="Y", "Y", IF('SA-FR1'!N128="N", "N", 0))</f>
        <v>N</v>
      </c>
      <c r="J125" s="17" t="str">
        <f>IFERROR(AND(OR(J1:K124,$BK125)=TRUE,IF(SEARCH(J$1,$A125)&gt;0,TRUE,FALSE)),"")</f>
        <v/>
      </c>
      <c r="K125" s="17" t="str">
        <f>IFERROR(AND(OR(K1:K124,$BK125)=TRUE,IF(SEARCH(K$1,$A125)&gt;0,TRUE,FALSE)),"")</f>
        <v/>
      </c>
      <c r="L125" s="17" t="str">
        <f>IFERROR(AND(OR(L1:O124,$BK125)=TRUE,IF(SEARCH(L$1,$A125)&gt;0,TRUE,FALSE)),"")</f>
        <v/>
      </c>
      <c r="M125" s="17" t="str">
        <f>IFERROR(AND(OR(M1:O124,$BK125)=TRUE,IF(SEARCH(M$1,$A125)&gt;0,TRUE,FALSE)),"")</f>
        <v/>
      </c>
      <c r="N125" s="17" t="str">
        <f>IFERROR(AND(OR(N1:O124,$BK125)=TRUE,IF(SEARCH(N$1,$A125)&gt;0,TRUE,FALSE)),"")</f>
        <v/>
      </c>
      <c r="O125" s="17" t="str">
        <f>IFERROR(AND(OR(O1:O124,$BK125)=TRUE,IF(SEARCH(O$1,$A125)&gt;0,TRUE,FALSE)),"")</f>
        <v/>
      </c>
      <c r="P125" s="17" t="str">
        <f>IFERROR(AND(OR(P1:P124,$BK125)=TRUE,IF(SEARCH(P$1,$A125)&gt;0,TRUE,FALSE)),"")</f>
        <v/>
      </c>
      <c r="Q125" s="17" t="str">
        <f>IFERROR(AND(OR(Q1:T124,$BK125)=TRUE,IF(SEARCH(Q$1,$A125)&gt;0,TRUE,FALSE)),"")</f>
        <v/>
      </c>
      <c r="R125" s="17" t="str">
        <f>IFERROR(AND(OR(R1:T124,$BK125)=TRUE,IF(SEARCH(R$1,$A125)&gt;0,TRUE,FALSE)),"")</f>
        <v/>
      </c>
      <c r="S125" s="17" t="str">
        <f>IFERROR(AND(OR(S1:T124,$BK125)=TRUE,IF(SEARCH(S$1,$A125)&gt;0,TRUE,FALSE)),"")</f>
        <v/>
      </c>
      <c r="T125" s="17" t="b">
        <f>IFERROR(AND(OR(T1:T124,$BK125)=TRUE,IF(SEARCH(T$1,$A125)&gt;0,TRUE,FALSE)),"")</f>
        <v>0</v>
      </c>
      <c r="U125" s="17" t="b">
        <f>IFERROR(AND(OR(U1:V124,$BK125)=TRUE,IF(SEARCH(U$1,$A125)&gt;0,TRUE,FALSE)),"")</f>
        <v>0</v>
      </c>
      <c r="V125" s="17" t="str">
        <f>IFERROR(AND(OR(V1:V124,$BK125)=TRUE,IF(SEARCH(V$1,$A125)&gt;0,TRUE,FALSE)),"")</f>
        <v/>
      </c>
      <c r="W125" s="17" t="str">
        <f>IFERROR(AND(OR(W1:W124,$BK125)=TRUE,IF(SEARCH(W$1,$A125)&gt;0,TRUE,FALSE)),"")</f>
        <v/>
      </c>
      <c r="X125" s="17" t="str">
        <f>IFERROR(AND(OR(X1:AA124,$BK125)=TRUE,IF(SEARCH(X$1,$A125)&gt;0,TRUE,FALSE)),"")</f>
        <v/>
      </c>
      <c r="Y125" s="17" t="str">
        <f>IFERROR(AND(OR(Y1:AA124,$BK125)=TRUE,IF(SEARCH(Y$1,$A125)&gt;0,TRUE,FALSE)),"")</f>
        <v/>
      </c>
      <c r="Z125" s="17" t="str">
        <f>IFERROR(AND(OR(Z1:AA124,$BK125)=TRUE,IF(SEARCH(Z$1,$A125)&gt;0,TRUE,FALSE)),"")</f>
        <v/>
      </c>
      <c r="AA125" s="17" t="str">
        <f>IFERROR(AND(OR(AA1:AA124,$BK125)=TRUE,IF(SEARCH(AA$1,$A125)&gt;0,TRUE,FALSE)),"")</f>
        <v/>
      </c>
      <c r="AB125" s="17">
        <f t="shared" si="15"/>
        <v>0</v>
      </c>
      <c r="AC125" s="17" t="str">
        <f>IFERROR(AND(OR(AC1:AE124,$BK125)=TRUE,IF(SEARCH(AC$1,$H125)&gt;0,TRUE,FALSE)),"")</f>
        <v/>
      </c>
      <c r="AD125" s="17" t="str">
        <f>IFERROR(AND(OR(AD1:AE124,$BK125)=TRUE,IF(SEARCH(AD$1,$H125)&gt;0,TRUE,FALSE)),"")</f>
        <v/>
      </c>
      <c r="AE125" s="17" t="str">
        <f>IFERROR(AND(OR(AE1:AE124,$BK125)=TRUE,IF(SEARCH(AE$1,$H125)&gt;0,TRUE,FALSE)),"")</f>
        <v/>
      </c>
      <c r="AF125" s="17" t="str">
        <f>IFERROR(AND(OR(AF1:AK124,$BK125)=TRUE,IF(SEARCH(AF$1,$H125)&gt;0,TRUE,FALSE)),"")</f>
        <v/>
      </c>
      <c r="AG125" s="17" t="str">
        <f>IFERROR(AND(OR(AG1:AK124,$BK125)=TRUE,IF(SEARCH(AG$1,$H125)&gt;0,TRUE,FALSE)),"")</f>
        <v/>
      </c>
      <c r="AH125" s="17" t="str">
        <f>IFERROR(AND(OR(AH1:AK124,$BK125)=TRUE,IF(SEARCH(AH$1,$H125)&gt;0,TRUE,FALSE)),"")</f>
        <v/>
      </c>
      <c r="AI125" s="17" t="str">
        <f>IFERROR(AND(OR(AI1:AK124,$BK125)=TRUE,IF(SEARCH(AI$1,$H125)&gt;0,TRUE,FALSE)),"")</f>
        <v/>
      </c>
      <c r="AJ125" s="17" t="str">
        <f>IFERROR(AND(OR(AJ1:AK124,$BK125)=TRUE,IF(SEARCH(AJ$1,$H125)&gt;0,TRUE,FALSE)),"")</f>
        <v/>
      </c>
      <c r="AK125" s="17" t="str">
        <f>IFERROR(AND(OR(AK1:AK124,$BK125)=TRUE,IF(SEARCH(AK$1,$H125)&gt;0,TRUE,FALSE)),"")</f>
        <v/>
      </c>
      <c r="AL125" s="17" t="str">
        <f>IFERROR(AND(OR(AL1:AM124,$BK125)=TRUE,IF(SEARCH(AL$1,$H125)&gt;0,TRUE,FALSE)),"")</f>
        <v/>
      </c>
      <c r="AM125" s="17" t="str">
        <f>IFERROR(AND(OR(AM1:AM124,$BK125)=TRUE,IF(SEARCH(AM$1,$H125)&gt;0,TRUE,FALSE)),"")</f>
        <v/>
      </c>
      <c r="AN125" s="17" t="str">
        <f>IFERROR(AND(OR(AN1:AS124,$BK125)=TRUE,IF(SEARCH(AN$1,$H125)&gt;0,TRUE,FALSE)),"")</f>
        <v/>
      </c>
      <c r="AO125" s="17" t="str">
        <f>IFERROR(AND(OR(AO1:AS124,$BK125)=TRUE,IF(SEARCH(AO$1,$H125)&gt;0,TRUE,FALSE)),"")</f>
        <v/>
      </c>
      <c r="AP125" s="17" t="str">
        <f>IFERROR(AND(OR(AP1:AS124,$BK125)=TRUE,IF(SEARCH(AP$1,$H125)&gt;0,TRUE,FALSE)),"")</f>
        <v/>
      </c>
      <c r="AQ125" s="17" t="str">
        <f>IFERROR(AND(OR(AQ1:AS124,$BK125)=TRUE,IF(SEARCH(AQ$1,$H125)&gt;0,TRUE,FALSE)),"")</f>
        <v/>
      </c>
      <c r="AR125" s="17" t="str">
        <f>IFERROR(AND(OR(AR1:AS124,$BK125)=TRUE,IF(SEARCH(AR$1,$H125)&gt;0,TRUE,FALSE)),"")</f>
        <v/>
      </c>
      <c r="AS125" s="17" t="str">
        <f>IFERROR(AND(OR(AS1:AS124,$BK125)=TRUE,IF(SEARCH(AS$1,$H125)&gt;0,TRUE,FALSE)),"")</f>
        <v/>
      </c>
      <c r="AT125" s="17" t="str">
        <f>IFERROR(AND(OR(AT1:AW124,$BK125)=TRUE,IF(SEARCH(AT$1,$H125)&gt;0,TRUE,FALSE)),"")</f>
        <v/>
      </c>
      <c r="AU125" s="17" t="str">
        <f>IFERROR(AND(OR(AU1:AW124,$BK125)=TRUE,IF(SEARCH(AU$1,$H125)&gt;0,TRUE,FALSE)),"")</f>
        <v/>
      </c>
      <c r="AV125" s="17" t="str">
        <f>IFERROR(AND(OR(AV1:AW124,$BK125)=TRUE,IF(SEARCH(AV$1,$H125)&gt;0,TRUE,FALSE)),"")</f>
        <v/>
      </c>
      <c r="AW125" s="17" t="str">
        <f>IFERROR(AND(OR(AW1:AW124,$BK125)=TRUE,IF(SEARCH(AW$1,$H125)&gt;0,TRUE,FALSE)),"")</f>
        <v/>
      </c>
      <c r="AX125" s="17" t="str">
        <f>IFERROR(AND(OR(AX1:AY124,$BK125)=TRUE,IF(SEARCH(AX$1,$H125)&gt;0,TRUE,FALSE)),"")</f>
        <v/>
      </c>
      <c r="AY125" s="17" t="str">
        <f>IFERROR(AND(OR(AY1:AY124,$BK125)=TRUE,IF(SEARCH(AY$1,$H125)&gt;0,TRUE,FALSE)),"")</f>
        <v/>
      </c>
      <c r="AZ125" s="17" t="str">
        <f>IFERROR(AND(OR(AZ1:BI124,$BK125)=TRUE,IF(SEARCH(AZ$1,$H125)&gt;0,TRUE,FALSE)),"")</f>
        <v/>
      </c>
      <c r="BA125" s="17" t="str">
        <f>IFERROR(AND(OR(BA1:BI124,$BK125)=TRUE,IF(SEARCH(BA$1,$H125)&gt;0,TRUE,FALSE)),"")</f>
        <v/>
      </c>
      <c r="BB125" s="17" t="str">
        <f>IFERROR(AND(OR(BB1:BI124,$BK125)=TRUE,IF(SEARCH(BB$1,$H125)&gt;0,TRUE,FALSE)),"")</f>
        <v/>
      </c>
      <c r="BC125" s="17" t="str">
        <f>IFERROR(AND(OR(BC1:BI124,$BK125)=TRUE,IF(SEARCH(BC$1,$H125)&gt;0,TRUE,FALSE)),"")</f>
        <v/>
      </c>
      <c r="BD125" s="17" t="str">
        <f>IFERROR(AND(OR(BD1:BI124,$BK125)=TRUE,IF(SEARCH(BD$1,$H125)&gt;0,TRUE,FALSE)),"")</f>
        <v/>
      </c>
      <c r="BE125" s="17" t="str">
        <f>IFERROR(AND(OR(BE1:BI124,$BK125)=TRUE,IF(SEARCH(BE$1,$H125)&gt;0,TRUE,FALSE)),"")</f>
        <v/>
      </c>
      <c r="BF125" s="17" t="str">
        <f>IFERROR(AND(OR(BF1:BI124,$BK125)=TRUE,IF(SEARCH(BF$1,$H125)&gt;0,TRUE,FALSE)),"")</f>
        <v/>
      </c>
      <c r="BG125" s="17" t="str">
        <f>IFERROR(AND(OR(BG1:BI124,$BK125)=TRUE,IF(SEARCH(BG$1,$H125)&gt;0,TRUE,FALSE)),"")</f>
        <v/>
      </c>
      <c r="BH125" s="17" t="str">
        <f>IFERROR(AND(OR(BH1:BI124,$BK125)=TRUE,IF(SEARCH(BH$1,$H125)&gt;0,TRUE,FALSE)),"")</f>
        <v/>
      </c>
      <c r="BI125" s="17" t="str">
        <f>IFERROR(AND(OR(BI1:BI124,$BK125)=TRUE,IF(SEARCH(BI$1,$H125)&gt;0,TRUE,FALSE)),"")</f>
        <v/>
      </c>
      <c r="BJ125" s="17" t="b">
        <f t="shared" si="16"/>
        <v>0</v>
      </c>
      <c r="BK125" s="17" t="b">
        <f t="shared" si="17"/>
        <v>0</v>
      </c>
      <c r="BL125" s="17" t="b">
        <f t="shared" si="18"/>
        <v>0</v>
      </c>
      <c r="BM125" s="17" t="b">
        <f>IF(G125&gt;'Overview (RESPONSES REQUIRED)'!$G$67,FALSE,TRUE)</f>
        <v>0</v>
      </c>
      <c r="BN125" s="17" t="b">
        <f t="shared" si="19"/>
        <v>0</v>
      </c>
      <c r="BO125" s="17" t="str">
        <f>IF(BO124="N", "N", IF(AND(BM125,BN125)=FALSE,"N",IF(BL125=TRUE,"Y",IF(I125=0,"E","N"))))</f>
        <v>N</v>
      </c>
    </row>
    <row r="126" spans="1:67" ht="15" x14ac:dyDescent="0.15">
      <c r="A126" s="17" t="s">
        <v>3054</v>
      </c>
      <c r="B126" s="17">
        <v>2</v>
      </c>
      <c r="C126" s="17" t="b">
        <f>IF(INDEX('Overview (RESPONSES REQUIRED)'!$D$67:$D$78, MATCH("n7", 'Overview (RESPONSES REQUIRED)'!$B$67:$B$78, 0)) = "Y", TRUE, FALSE)</f>
        <v>0</v>
      </c>
      <c r="D126" s="17" t="b">
        <f>IF(INDEX('Overview (RESPONSES REQUIRED)'!$D$67:$D$78, MATCH("n26", 'Overview (RESPONSES REQUIRED)'!$B$67:$B$78, 0)) = "Y", TRUE, FALSE)</f>
        <v>0</v>
      </c>
      <c r="E126" s="17" t="s">
        <v>6</v>
      </c>
      <c r="F126" s="17" t="s">
        <v>6</v>
      </c>
      <c r="G126" s="17">
        <v>3</v>
      </c>
      <c r="H126" s="17" t="s">
        <v>3018</v>
      </c>
      <c r="I126" s="17" t="str">
        <f>IF('SA-FR1'!N129="Y", "Y", IF('SA-FR1'!N129="N", "N", 0))</f>
        <v>N</v>
      </c>
      <c r="J126" s="17" t="str">
        <f>IFERROR(AND(OR(J1:K125,$BK126)=TRUE,IF(SEARCH(J$1,$A126)&gt;0,TRUE,FALSE)),"")</f>
        <v/>
      </c>
      <c r="K126" s="17" t="str">
        <f>IFERROR(AND(OR(K1:K125,$BK126)=TRUE,IF(SEARCH(K$1,$A126)&gt;0,TRUE,FALSE)),"")</f>
        <v/>
      </c>
      <c r="L126" s="17" t="str">
        <f>IFERROR(AND(OR(L1:O125,$BK126)=TRUE,IF(SEARCH(L$1,$A126)&gt;0,TRUE,FALSE)),"")</f>
        <v/>
      </c>
      <c r="M126" s="17" t="str">
        <f>IFERROR(AND(OR(M1:O125,$BK126)=TRUE,IF(SEARCH(M$1,$A126)&gt;0,TRUE,FALSE)),"")</f>
        <v/>
      </c>
      <c r="N126" s="17" t="str">
        <f>IFERROR(AND(OR(N1:O125,$BK126)=TRUE,IF(SEARCH(N$1,$A126)&gt;0,TRUE,FALSE)),"")</f>
        <v/>
      </c>
      <c r="O126" s="17" t="str">
        <f>IFERROR(AND(OR(O1:O125,$BK126)=TRUE,IF(SEARCH(O$1,$A126)&gt;0,TRUE,FALSE)),"")</f>
        <v/>
      </c>
      <c r="P126" s="17" t="str">
        <f>IFERROR(AND(OR(P1:P125,$BK126)=TRUE,IF(SEARCH(P$1,$A126)&gt;0,TRUE,FALSE)),"")</f>
        <v/>
      </c>
      <c r="Q126" s="17" t="str">
        <f>IFERROR(AND(OR(Q1:T125,$BK126)=TRUE,IF(SEARCH(Q$1,$A126)&gt;0,TRUE,FALSE)),"")</f>
        <v/>
      </c>
      <c r="R126" s="17" t="str">
        <f>IFERROR(AND(OR(R1:T125,$BK126)=TRUE,IF(SEARCH(R$1,$A126)&gt;0,TRUE,FALSE)),"")</f>
        <v/>
      </c>
      <c r="S126" s="17" t="str">
        <f>IFERROR(AND(OR(S1:T125,$BK126)=TRUE,IF(SEARCH(S$1,$A126)&gt;0,TRUE,FALSE)),"")</f>
        <v/>
      </c>
      <c r="T126" s="17" t="b">
        <f>IFERROR(AND(OR(T1:T125,$BK126)=TRUE,IF(SEARCH(T$1,$A126)&gt;0,TRUE,FALSE)),"")</f>
        <v>0</v>
      </c>
      <c r="U126" s="17" t="b">
        <f>IFERROR(AND(OR(U1:V125,$BK126)=TRUE,IF(SEARCH(U$1,$A126)&gt;0,TRUE,FALSE)),"")</f>
        <v>0</v>
      </c>
      <c r="V126" s="17" t="str">
        <f>IFERROR(AND(OR(V1:V125,$BK126)=TRUE,IF(SEARCH(V$1,$A126)&gt;0,TRUE,FALSE)),"")</f>
        <v/>
      </c>
      <c r="W126" s="17" t="str">
        <f>IFERROR(AND(OR(W1:W125,$BK126)=TRUE,IF(SEARCH(W$1,$A126)&gt;0,TRUE,FALSE)),"")</f>
        <v/>
      </c>
      <c r="X126" s="17" t="str">
        <f>IFERROR(AND(OR(X1:AA125,$BK126)=TRUE,IF(SEARCH(X$1,$A126)&gt;0,TRUE,FALSE)),"")</f>
        <v/>
      </c>
      <c r="Y126" s="17" t="str">
        <f>IFERROR(AND(OR(Y1:AA125,$BK126)=TRUE,IF(SEARCH(Y$1,$A126)&gt;0,TRUE,FALSE)),"")</f>
        <v/>
      </c>
      <c r="Z126" s="17" t="str">
        <f>IFERROR(AND(OR(Z1:AA125,$BK126)=TRUE,IF(SEARCH(Z$1,$A126)&gt;0,TRUE,FALSE)),"")</f>
        <v/>
      </c>
      <c r="AA126" s="17" t="str">
        <f>IFERROR(AND(OR(AA1:AA125,$BK126)=TRUE,IF(SEARCH(AA$1,$A126)&gt;0,TRUE,FALSE)),"")</f>
        <v/>
      </c>
      <c r="AB126" s="17">
        <f t="shared" si="15"/>
        <v>0</v>
      </c>
      <c r="AC126" s="17" t="str">
        <f>IFERROR(AND(OR(AC1:AE125,$BK126)=TRUE,IF(SEARCH(AC$1,$H126)&gt;0,TRUE,FALSE)),"")</f>
        <v/>
      </c>
      <c r="AD126" s="17" t="str">
        <f>IFERROR(AND(OR(AD1:AE125,$BK126)=TRUE,IF(SEARCH(AD$1,$H126)&gt;0,TRUE,FALSE)),"")</f>
        <v/>
      </c>
      <c r="AE126" s="17" t="str">
        <f>IFERROR(AND(OR(AE1:AE125,$BK126)=TRUE,IF(SEARCH(AE$1,$H126)&gt;0,TRUE,FALSE)),"")</f>
        <v/>
      </c>
      <c r="AF126" s="17" t="str">
        <f>IFERROR(AND(OR(AF1:AK125,$BK126)=TRUE,IF(SEARCH(AF$1,$H126)&gt;0,TRUE,FALSE)),"")</f>
        <v/>
      </c>
      <c r="AG126" s="17" t="str">
        <f>IFERROR(AND(OR(AG1:AK125,$BK126)=TRUE,IF(SEARCH(AG$1,$H126)&gt;0,TRUE,FALSE)),"")</f>
        <v/>
      </c>
      <c r="AH126" s="17" t="str">
        <f>IFERROR(AND(OR(AH1:AK125,$BK126)=TRUE,IF(SEARCH(AH$1,$H126)&gt;0,TRUE,FALSE)),"")</f>
        <v/>
      </c>
      <c r="AI126" s="17" t="str">
        <f>IFERROR(AND(OR(AI1:AK125,$BK126)=TRUE,IF(SEARCH(AI$1,$H126)&gt;0,TRUE,FALSE)),"")</f>
        <v/>
      </c>
      <c r="AJ126" s="17" t="str">
        <f>IFERROR(AND(OR(AJ1:AK125,$BK126)=TRUE,IF(SEARCH(AJ$1,$H126)&gt;0,TRUE,FALSE)),"")</f>
        <v/>
      </c>
      <c r="AK126" s="17" t="str">
        <f>IFERROR(AND(OR(AK1:AK125,$BK126)=TRUE,IF(SEARCH(AK$1,$H126)&gt;0,TRUE,FALSE)),"")</f>
        <v/>
      </c>
      <c r="AL126" s="17" t="str">
        <f>IFERROR(AND(OR(AL1:AM125,$BK126)=TRUE,IF(SEARCH(AL$1,$H126)&gt;0,TRUE,FALSE)),"")</f>
        <v/>
      </c>
      <c r="AM126" s="17" t="str">
        <f>IFERROR(AND(OR(AM1:AM125,$BK126)=TRUE,IF(SEARCH(AM$1,$H126)&gt;0,TRUE,FALSE)),"")</f>
        <v/>
      </c>
      <c r="AN126" s="17" t="str">
        <f>IFERROR(AND(OR(AN1:AS125,$BK126)=TRUE,IF(SEARCH(AN$1,$H126)&gt;0,TRUE,FALSE)),"")</f>
        <v/>
      </c>
      <c r="AO126" s="17" t="str">
        <f>IFERROR(AND(OR(AO1:AS125,$BK126)=TRUE,IF(SEARCH(AO$1,$H126)&gt;0,TRUE,FALSE)),"")</f>
        <v/>
      </c>
      <c r="AP126" s="17" t="str">
        <f>IFERROR(AND(OR(AP1:AS125,$BK126)=TRUE,IF(SEARCH(AP$1,$H126)&gt;0,TRUE,FALSE)),"")</f>
        <v/>
      </c>
      <c r="AQ126" s="17" t="str">
        <f>IFERROR(AND(OR(AQ1:AS125,$BK126)=TRUE,IF(SEARCH(AQ$1,$H126)&gt;0,TRUE,FALSE)),"")</f>
        <v/>
      </c>
      <c r="AR126" s="17" t="str">
        <f>IFERROR(AND(OR(AR1:AS125,$BK126)=TRUE,IF(SEARCH(AR$1,$H126)&gt;0,TRUE,FALSE)),"")</f>
        <v/>
      </c>
      <c r="AS126" s="17" t="str">
        <f>IFERROR(AND(OR(AS1:AS125,$BK126)=TRUE,IF(SEARCH(AS$1,$H126)&gt;0,TRUE,FALSE)),"")</f>
        <v/>
      </c>
      <c r="AT126" s="17" t="str">
        <f>IFERROR(AND(OR(AT1:AW125,$BK126)=TRUE,IF(SEARCH(AT$1,$H126)&gt;0,TRUE,FALSE)),"")</f>
        <v/>
      </c>
      <c r="AU126" s="17" t="str">
        <f>IFERROR(AND(OR(AU1:AW125,$BK126)=TRUE,IF(SEARCH(AU$1,$H126)&gt;0,TRUE,FALSE)),"")</f>
        <v/>
      </c>
      <c r="AV126" s="17" t="str">
        <f>IFERROR(AND(OR(AV1:AW125,$BK126)=TRUE,IF(SEARCH(AV$1,$H126)&gt;0,TRUE,FALSE)),"")</f>
        <v/>
      </c>
      <c r="AW126" s="17" t="str">
        <f>IFERROR(AND(OR(AW1:AW125,$BK126)=TRUE,IF(SEARCH(AW$1,$H126)&gt;0,TRUE,FALSE)),"")</f>
        <v/>
      </c>
      <c r="AX126" s="17" t="str">
        <f>IFERROR(AND(OR(AX1:AY125,$BK126)=TRUE,IF(SEARCH(AX$1,$H126)&gt;0,TRUE,FALSE)),"")</f>
        <v/>
      </c>
      <c r="AY126" s="17" t="str">
        <f>IFERROR(AND(OR(AY1:AY125,$BK126)=TRUE,IF(SEARCH(AY$1,$H126)&gt;0,TRUE,FALSE)),"")</f>
        <v/>
      </c>
      <c r="AZ126" s="17" t="str">
        <f>IFERROR(AND(OR(AZ1:BI125,$BK126)=TRUE,IF(SEARCH(AZ$1,$H126)&gt;0,TRUE,FALSE)),"")</f>
        <v/>
      </c>
      <c r="BA126" s="17" t="str">
        <f>IFERROR(AND(OR(BA1:BI125,$BK126)=TRUE,IF(SEARCH(BA$1,$H126)&gt;0,TRUE,FALSE)),"")</f>
        <v/>
      </c>
      <c r="BB126" s="17" t="str">
        <f>IFERROR(AND(OR(BB1:BI125,$BK126)=TRUE,IF(SEARCH(BB$1,$H126)&gt;0,TRUE,FALSE)),"")</f>
        <v/>
      </c>
      <c r="BC126" s="17" t="str">
        <f>IFERROR(AND(OR(BC1:BI125,$BK126)=TRUE,IF(SEARCH(BC$1,$H126)&gt;0,TRUE,FALSE)),"")</f>
        <v/>
      </c>
      <c r="BD126" s="17" t="str">
        <f>IFERROR(AND(OR(BD1:BI125,$BK126)=TRUE,IF(SEARCH(BD$1,$H126)&gt;0,TRUE,FALSE)),"")</f>
        <v/>
      </c>
      <c r="BE126" s="17" t="str">
        <f>IFERROR(AND(OR(BE1:BI125,$BK126)=TRUE,IF(SEARCH(BE$1,$H126)&gt;0,TRUE,FALSE)),"")</f>
        <v/>
      </c>
      <c r="BF126" s="17" t="str">
        <f>IFERROR(AND(OR(BF1:BI125,$BK126)=TRUE,IF(SEARCH(BF$1,$H126)&gt;0,TRUE,FALSE)),"")</f>
        <v/>
      </c>
      <c r="BG126" s="17" t="str">
        <f>IFERROR(AND(OR(BG1:BI125,$BK126)=TRUE,IF(SEARCH(BG$1,$H126)&gt;0,TRUE,FALSE)),"")</f>
        <v/>
      </c>
      <c r="BH126" s="17" t="str">
        <f>IFERROR(AND(OR(BH1:BI125,$BK126)=TRUE,IF(SEARCH(BH$1,$H126)&gt;0,TRUE,FALSE)),"")</f>
        <v/>
      </c>
      <c r="BI126" s="17" t="str">
        <f>IFERROR(AND(OR(BI1:BI125,$BK126)=TRUE,IF(SEARCH(BI$1,$H126)&gt;0,TRUE,FALSE)),"")</f>
        <v/>
      </c>
      <c r="BJ126" s="17" t="b">
        <f t="shared" si="16"/>
        <v>0</v>
      </c>
      <c r="BK126" s="17" t="b">
        <f t="shared" si="17"/>
        <v>0</v>
      </c>
      <c r="BL126" s="17" t="b">
        <f t="shared" si="18"/>
        <v>0</v>
      </c>
      <c r="BM126" s="17" t="b">
        <f>IF(G126&gt;'Overview (RESPONSES REQUIRED)'!$G$67,FALSE,TRUE)</f>
        <v>0</v>
      </c>
      <c r="BN126" s="17" t="b">
        <f t="shared" si="19"/>
        <v>0</v>
      </c>
      <c r="BO126" s="17" t="str">
        <f>IF(BO124="N", "N", IF(AND(BM126,BN126)=FALSE,"N",IF(BL126=TRUE,"Y",IF(I126=0,"E","N"))))</f>
        <v>N</v>
      </c>
    </row>
    <row r="127" spans="1:67" ht="15" x14ac:dyDescent="0.15">
      <c r="A127" s="17" t="s">
        <v>3055</v>
      </c>
      <c r="B127" s="17">
        <v>2</v>
      </c>
      <c r="C127" s="17" t="b">
        <f>IF(INDEX('Overview (RESPONSES REQUIRED)'!$D$67:$D$78, MATCH("n5", 'Overview (RESPONSES REQUIRED)'!$B$67:$B$78, 0)) = "Y", TRUE, FALSE)</f>
        <v>0</v>
      </c>
      <c r="D127" s="17" t="b">
        <f>IF(INDEX('Overview (RESPONSES REQUIRED)'!$D$67:$D$78, MATCH("N78", 'Overview (RESPONSES REQUIRED)'!$B$67:$B$78, 0)) = "Y", TRUE, FALSE)</f>
        <v>0</v>
      </c>
      <c r="E127" s="17" t="s">
        <v>6</v>
      </c>
      <c r="F127" s="17" t="s">
        <v>6</v>
      </c>
      <c r="G127" s="17">
        <v>3</v>
      </c>
      <c r="H127" s="17" t="s">
        <v>3015</v>
      </c>
      <c r="I127" s="17" t="str">
        <f>IF('SA-FR1'!N130="Y", "Y", IF('SA-FR1'!N130="N", "N", 0))</f>
        <v>N</v>
      </c>
      <c r="J127" s="17" t="str">
        <f>IFERROR(AND(OR(J1:K126,$BK127)=TRUE,IF(SEARCH(J$1,$A127)&gt;0,TRUE,FALSE)),"")</f>
        <v/>
      </c>
      <c r="K127" s="17" t="str">
        <f>IFERROR(AND(OR(K1:K126,$BK127)=TRUE,IF(SEARCH(K$1,$A127)&gt;0,TRUE,FALSE)),"")</f>
        <v/>
      </c>
      <c r="L127" s="17" t="str">
        <f>IFERROR(AND(OR(L1:O126,$BK127)=TRUE,IF(SEARCH(L$1,$A127)&gt;0,TRUE,FALSE)),"")</f>
        <v/>
      </c>
      <c r="M127" s="17" t="str">
        <f>IFERROR(AND(OR(M1:O126,$BK127)=TRUE,IF(SEARCH(M$1,$A127)&gt;0,TRUE,FALSE)),"")</f>
        <v/>
      </c>
      <c r="N127" s="17" t="str">
        <f>IFERROR(AND(OR(N1:O126,$BK127)=TRUE,IF(SEARCH(N$1,$A127)&gt;0,TRUE,FALSE)),"")</f>
        <v/>
      </c>
      <c r="O127" s="17" t="str">
        <f>IFERROR(AND(OR(O1:O126,$BK127)=TRUE,IF(SEARCH(O$1,$A127)&gt;0,TRUE,FALSE)),"")</f>
        <v/>
      </c>
      <c r="P127" s="17" t="b">
        <f>IFERROR(AND(OR(P1:P126,$BK127)=TRUE,IF(SEARCH(P$1,$A127)&gt;0,TRUE,FALSE)),"")</f>
        <v>0</v>
      </c>
      <c r="Q127" s="17" t="str">
        <f>IFERROR(AND(OR(Q1:T126,$BK127)=TRUE,IF(SEARCH(Q$1,$A127)&gt;0,TRUE,FALSE)),"")</f>
        <v/>
      </c>
      <c r="R127" s="17" t="str">
        <f>IFERROR(AND(OR(R1:T126,$BK127)=TRUE,IF(SEARCH(R$1,$A127)&gt;0,TRUE,FALSE)),"")</f>
        <v/>
      </c>
      <c r="S127" s="17" t="str">
        <f>IFERROR(AND(OR(S1:T126,$BK127)=TRUE,IF(SEARCH(S$1,$A127)&gt;0,TRUE,FALSE)),"")</f>
        <v/>
      </c>
      <c r="T127" s="17" t="str">
        <f>IFERROR(AND(OR(T1:T126,$BK127)=TRUE,IF(SEARCH(T$1,$A127)&gt;0,TRUE,FALSE)),"")</f>
        <v/>
      </c>
      <c r="U127" s="17" t="str">
        <f>IFERROR(AND(OR(U1:V126,$BK127)=TRUE,IF(SEARCH(U$1,$A127)&gt;0,TRUE,FALSE)),"")</f>
        <v/>
      </c>
      <c r="V127" s="17" t="str">
        <f>IFERROR(AND(OR(V1:V126,$BK127)=TRUE,IF(SEARCH(V$1,$A127)&gt;0,TRUE,FALSE)),"")</f>
        <v/>
      </c>
      <c r="W127" s="17" t="str">
        <f>IFERROR(AND(OR(W1:W126,$BK127)=TRUE,IF(SEARCH(W$1,$A127)&gt;0,TRUE,FALSE)),"")</f>
        <v/>
      </c>
      <c r="X127" s="17" t="str">
        <f>IFERROR(AND(OR(X1:AA126,$BK127)=TRUE,IF(SEARCH(X$1,$A127)&gt;0,TRUE,FALSE)),"")</f>
        <v/>
      </c>
      <c r="Y127" s="17" t="str">
        <f>IFERROR(AND(OR(Y1:AA126,$BK127)=TRUE,IF(SEARCH(Y$1,$A127)&gt;0,TRUE,FALSE)),"")</f>
        <v/>
      </c>
      <c r="Z127" s="17" t="b">
        <f>IFERROR(AND(OR(Z1:AA126,$BK127)=TRUE,IF(SEARCH(Z$1,$A127)&gt;0,TRUE,FALSE)),"")</f>
        <v>0</v>
      </c>
      <c r="AA127" s="17" t="str">
        <f>IFERROR(AND(OR(AA1:AA126,$BK127)=TRUE,IF(SEARCH(AA$1,$A127)&gt;0,TRUE,FALSE)),"")</f>
        <v/>
      </c>
      <c r="AB127" s="17">
        <f t="shared" si="15"/>
        <v>0</v>
      </c>
      <c r="AC127" s="17" t="str">
        <f>IFERROR(AND(OR(AC1:AE126,$BK127)=TRUE,IF(SEARCH(AC$1,$H127)&gt;0,TRUE,FALSE)),"")</f>
        <v/>
      </c>
      <c r="AD127" s="17" t="str">
        <f>IFERROR(AND(OR(AD1:AE126,$BK127)=TRUE,IF(SEARCH(AD$1,$H127)&gt;0,TRUE,FALSE)),"")</f>
        <v/>
      </c>
      <c r="AE127" s="17" t="str">
        <f>IFERROR(AND(OR(AE1:AE126,$BK127)=TRUE,IF(SEARCH(AE$1,$H127)&gt;0,TRUE,FALSE)),"")</f>
        <v/>
      </c>
      <c r="AF127" s="17" t="str">
        <f>IFERROR(AND(OR(AF1:AK126,$BK127)=TRUE,IF(SEARCH(AF$1,$H127)&gt;0,TRUE,FALSE)),"")</f>
        <v/>
      </c>
      <c r="AG127" s="17" t="str">
        <f>IFERROR(AND(OR(AG1:AK126,$BK127)=TRUE,IF(SEARCH(AG$1,$H127)&gt;0,TRUE,FALSE)),"")</f>
        <v/>
      </c>
      <c r="AH127" s="17" t="str">
        <f>IFERROR(AND(OR(AH1:AK126,$BK127)=TRUE,IF(SEARCH(AH$1,$H127)&gt;0,TRUE,FALSE)),"")</f>
        <v/>
      </c>
      <c r="AI127" s="17" t="str">
        <f>IFERROR(AND(OR(AI1:AK126,$BK127)=TRUE,IF(SEARCH(AI$1,$H127)&gt;0,TRUE,FALSE)),"")</f>
        <v/>
      </c>
      <c r="AJ127" s="17" t="str">
        <f>IFERROR(AND(OR(AJ1:AK126,$BK127)=TRUE,IF(SEARCH(AJ$1,$H127)&gt;0,TRUE,FALSE)),"")</f>
        <v/>
      </c>
      <c r="AK127" s="17" t="str">
        <f>IFERROR(AND(OR(AK1:AK126,$BK127)=TRUE,IF(SEARCH(AK$1,$H127)&gt;0,TRUE,FALSE)),"")</f>
        <v/>
      </c>
      <c r="AL127" s="17" t="str">
        <f>IFERROR(AND(OR(AL1:AM126,$BK127)=TRUE,IF(SEARCH(AL$1,$H127)&gt;0,TRUE,FALSE)),"")</f>
        <v/>
      </c>
      <c r="AM127" s="17" t="str">
        <f>IFERROR(AND(OR(AM1:AM126,$BK127)=TRUE,IF(SEARCH(AM$1,$H127)&gt;0,TRUE,FALSE)),"")</f>
        <v/>
      </c>
      <c r="AN127" s="17" t="str">
        <f>IFERROR(AND(OR(AN1:AS126,$BK127)=TRUE,IF(SEARCH(AN$1,$H127)&gt;0,TRUE,FALSE)),"")</f>
        <v/>
      </c>
      <c r="AO127" s="17" t="str">
        <f>IFERROR(AND(OR(AO1:AS126,$BK127)=TRUE,IF(SEARCH(AO$1,$H127)&gt;0,TRUE,FALSE)),"")</f>
        <v/>
      </c>
      <c r="AP127" s="17" t="str">
        <f>IFERROR(AND(OR(AP1:AS126,$BK127)=TRUE,IF(SEARCH(AP$1,$H127)&gt;0,TRUE,FALSE)),"")</f>
        <v/>
      </c>
      <c r="AQ127" s="17" t="str">
        <f>IFERROR(AND(OR(AQ1:AS126,$BK127)=TRUE,IF(SEARCH(AQ$1,$H127)&gt;0,TRUE,FALSE)),"")</f>
        <v/>
      </c>
      <c r="AR127" s="17" t="str">
        <f>IFERROR(AND(OR(AR1:AS126,$BK127)=TRUE,IF(SEARCH(AR$1,$H127)&gt;0,TRUE,FALSE)),"")</f>
        <v/>
      </c>
      <c r="AS127" s="17" t="str">
        <f>IFERROR(AND(OR(AS1:AS126,$BK127)=TRUE,IF(SEARCH(AS$1,$H127)&gt;0,TRUE,FALSE)),"")</f>
        <v/>
      </c>
      <c r="AT127" s="17" t="str">
        <f>IFERROR(AND(OR(AT1:AW126,$BK127)=TRUE,IF(SEARCH(AT$1,$H127)&gt;0,TRUE,FALSE)),"")</f>
        <v/>
      </c>
      <c r="AU127" s="17" t="str">
        <f>IFERROR(AND(OR(AU1:AW126,$BK127)=TRUE,IF(SEARCH(AU$1,$H127)&gt;0,TRUE,FALSE)),"")</f>
        <v/>
      </c>
      <c r="AV127" s="17" t="str">
        <f>IFERROR(AND(OR(AV1:AW126,$BK127)=TRUE,IF(SEARCH(AV$1,$H127)&gt;0,TRUE,FALSE)),"")</f>
        <v/>
      </c>
      <c r="AW127" s="17" t="str">
        <f>IFERROR(AND(OR(AW1:AW126,$BK127)=TRUE,IF(SEARCH(AW$1,$H127)&gt;0,TRUE,FALSE)),"")</f>
        <v/>
      </c>
      <c r="AX127" s="17" t="str">
        <f>IFERROR(AND(OR(AX1:AY126,$BK127)=TRUE,IF(SEARCH(AX$1,$H127)&gt;0,TRUE,FALSE)),"")</f>
        <v/>
      </c>
      <c r="AY127" s="17" t="str">
        <f>IFERROR(AND(OR(AY1:AY126,$BK127)=TRUE,IF(SEARCH(AY$1,$H127)&gt;0,TRUE,FALSE)),"")</f>
        <v/>
      </c>
      <c r="AZ127" s="17" t="str">
        <f>IFERROR(AND(OR(AZ1:BI126,$BK127)=TRUE,IF(SEARCH(AZ$1,$H127)&gt;0,TRUE,FALSE)),"")</f>
        <v/>
      </c>
      <c r="BA127" s="17" t="str">
        <f>IFERROR(AND(OR(BA1:BI126,$BK127)=TRUE,IF(SEARCH(BA$1,$H127)&gt;0,TRUE,FALSE)),"")</f>
        <v/>
      </c>
      <c r="BB127" s="17" t="str">
        <f>IFERROR(AND(OR(BB1:BI126,$BK127)=TRUE,IF(SEARCH(BB$1,$H127)&gt;0,TRUE,FALSE)),"")</f>
        <v/>
      </c>
      <c r="BC127" s="17" t="str">
        <f>IFERROR(AND(OR(BC1:BI126,$BK127)=TRUE,IF(SEARCH(BC$1,$H127)&gt;0,TRUE,FALSE)),"")</f>
        <v/>
      </c>
      <c r="BD127" s="17" t="str">
        <f>IFERROR(AND(OR(BD1:BI126,$BK127)=TRUE,IF(SEARCH(BD$1,$H127)&gt;0,TRUE,FALSE)),"")</f>
        <v/>
      </c>
      <c r="BE127" s="17" t="str">
        <f>IFERROR(AND(OR(BE1:BI126,$BK127)=TRUE,IF(SEARCH(BE$1,$H127)&gt;0,TRUE,FALSE)),"")</f>
        <v/>
      </c>
      <c r="BF127" s="17" t="str">
        <f>IFERROR(AND(OR(BF1:BI126,$BK127)=TRUE,IF(SEARCH(BF$1,$H127)&gt;0,TRUE,FALSE)),"")</f>
        <v/>
      </c>
      <c r="BG127" s="17" t="str">
        <f>IFERROR(AND(OR(BG1:BI126,$BK127)=TRUE,IF(SEARCH(BG$1,$H127)&gt;0,TRUE,FALSE)),"")</f>
        <v/>
      </c>
      <c r="BH127" s="17" t="str">
        <f>IFERROR(AND(OR(BH1:BI126,$BK127)=TRUE,IF(SEARCH(BH$1,$H127)&gt;0,TRUE,FALSE)),"")</f>
        <v/>
      </c>
      <c r="BI127" s="17" t="str">
        <f>IFERROR(AND(OR(BI1:BI126,$BK127)=TRUE,IF(SEARCH(BI$1,$H127)&gt;0,TRUE,FALSE)),"")</f>
        <v/>
      </c>
      <c r="BJ127" s="17" t="b">
        <f t="shared" si="16"/>
        <v>0</v>
      </c>
      <c r="BK127" s="17" t="b">
        <f t="shared" si="17"/>
        <v>0</v>
      </c>
      <c r="BL127" s="17" t="b">
        <f t="shared" si="18"/>
        <v>0</v>
      </c>
      <c r="BM127" s="17" t="b">
        <f>IF(G127&gt;'Overview (RESPONSES REQUIRED)'!$G$67,FALSE,TRUE)</f>
        <v>0</v>
      </c>
      <c r="BN127" s="17" t="b">
        <f t="shared" si="19"/>
        <v>0</v>
      </c>
      <c r="BO127" s="17" t="str">
        <f>IF(AND(BM127,BN127)=FALSE,"N",IF(BL127=TRUE,"Y",IF(I127=0,"E","N")))</f>
        <v>N</v>
      </c>
    </row>
    <row r="128" spans="1:67" ht="15" x14ac:dyDescent="0.15">
      <c r="A128" s="17" t="s">
        <v>3055</v>
      </c>
      <c r="B128" s="17">
        <v>2</v>
      </c>
      <c r="C128" s="17" t="b">
        <f>IF(INDEX('Overview (RESPONSES REQUIRED)'!$D$67:$D$78, MATCH("n5", 'Overview (RESPONSES REQUIRED)'!$B$67:$B$78, 0)) = "Y", TRUE, FALSE)</f>
        <v>0</v>
      </c>
      <c r="D128" s="17" t="b">
        <f>IF(INDEX('Overview (RESPONSES REQUIRED)'!$D$67:$D$78, MATCH("N78", 'Overview (RESPONSES REQUIRED)'!$B$67:$B$78, 0)) = "Y", TRUE, FALSE)</f>
        <v>0</v>
      </c>
      <c r="E128" s="17" t="s">
        <v>6</v>
      </c>
      <c r="F128" s="17" t="s">
        <v>6</v>
      </c>
      <c r="G128" s="17">
        <v>3</v>
      </c>
      <c r="H128" s="17" t="s">
        <v>3030</v>
      </c>
      <c r="I128" s="17" t="str">
        <f>IF('SA-FR1'!N131="Y", "Y", IF('SA-FR1'!N131="N", "N", 0))</f>
        <v>N</v>
      </c>
      <c r="J128" s="17" t="str">
        <f>IFERROR(AND(OR(J1:K127,$BK128)=TRUE,IF(SEARCH(J$1,$A128)&gt;0,TRUE,FALSE)),"")</f>
        <v/>
      </c>
      <c r="K128" s="17" t="str">
        <f>IFERROR(AND(OR(K1:K127,$BK128)=TRUE,IF(SEARCH(K$1,$A128)&gt;0,TRUE,FALSE)),"")</f>
        <v/>
      </c>
      <c r="L128" s="17" t="str">
        <f>IFERROR(AND(OR(L1:O127,$BK128)=TRUE,IF(SEARCH(L$1,$A128)&gt;0,TRUE,FALSE)),"")</f>
        <v/>
      </c>
      <c r="M128" s="17" t="str">
        <f>IFERROR(AND(OR(M1:O127,$BK128)=TRUE,IF(SEARCH(M$1,$A128)&gt;0,TRUE,FALSE)),"")</f>
        <v/>
      </c>
      <c r="N128" s="17" t="str">
        <f>IFERROR(AND(OR(N1:O127,$BK128)=TRUE,IF(SEARCH(N$1,$A128)&gt;0,TRUE,FALSE)),"")</f>
        <v/>
      </c>
      <c r="O128" s="17" t="str">
        <f>IFERROR(AND(OR(O1:O127,$BK128)=TRUE,IF(SEARCH(O$1,$A128)&gt;0,TRUE,FALSE)),"")</f>
        <v/>
      </c>
      <c r="P128" s="17" t="b">
        <f>IFERROR(AND(OR(P1:P127,$BK128)=TRUE,IF(SEARCH(P$1,$A128)&gt;0,TRUE,FALSE)),"")</f>
        <v>0</v>
      </c>
      <c r="Q128" s="17" t="str">
        <f>IFERROR(AND(OR(Q1:T127,$BK128)=TRUE,IF(SEARCH(Q$1,$A128)&gt;0,TRUE,FALSE)),"")</f>
        <v/>
      </c>
      <c r="R128" s="17" t="str">
        <f>IFERROR(AND(OR(R1:T127,$BK128)=TRUE,IF(SEARCH(R$1,$A128)&gt;0,TRUE,FALSE)),"")</f>
        <v/>
      </c>
      <c r="S128" s="17" t="str">
        <f>IFERROR(AND(OR(S1:T127,$BK128)=TRUE,IF(SEARCH(S$1,$A128)&gt;0,TRUE,FALSE)),"")</f>
        <v/>
      </c>
      <c r="T128" s="17" t="str">
        <f>IFERROR(AND(OR(T1:T127,$BK128)=TRUE,IF(SEARCH(T$1,$A128)&gt;0,TRUE,FALSE)),"")</f>
        <v/>
      </c>
      <c r="U128" s="17" t="str">
        <f>IFERROR(AND(OR(U1:V127,$BK128)=TRUE,IF(SEARCH(U$1,$A128)&gt;0,TRUE,FALSE)),"")</f>
        <v/>
      </c>
      <c r="V128" s="17" t="str">
        <f>IFERROR(AND(OR(V1:V127,$BK128)=TRUE,IF(SEARCH(V$1,$A128)&gt;0,TRUE,FALSE)),"")</f>
        <v/>
      </c>
      <c r="W128" s="17" t="str">
        <f>IFERROR(AND(OR(W1:W127,$BK128)=TRUE,IF(SEARCH(W$1,$A128)&gt;0,TRUE,FALSE)),"")</f>
        <v/>
      </c>
      <c r="X128" s="17" t="str">
        <f>IFERROR(AND(OR(X1:AA127,$BK128)=TRUE,IF(SEARCH(X$1,$A128)&gt;0,TRUE,FALSE)),"")</f>
        <v/>
      </c>
      <c r="Y128" s="17" t="str">
        <f>IFERROR(AND(OR(Y1:AA127,$BK128)=TRUE,IF(SEARCH(Y$1,$A128)&gt;0,TRUE,FALSE)),"")</f>
        <v/>
      </c>
      <c r="Z128" s="17" t="b">
        <f>IFERROR(AND(OR(Z1:AA127,$BK128)=TRUE,IF(SEARCH(Z$1,$A128)&gt;0,TRUE,FALSE)),"")</f>
        <v>0</v>
      </c>
      <c r="AA128" s="17" t="str">
        <f>IFERROR(AND(OR(AA1:AA127,$BK128)=TRUE,IF(SEARCH(AA$1,$A128)&gt;0,TRUE,FALSE)),"")</f>
        <v/>
      </c>
      <c r="AB128" s="17">
        <f t="shared" si="15"/>
        <v>0</v>
      </c>
      <c r="AC128" s="17" t="str">
        <f>IFERROR(AND(OR(AC1:AE127,$BK128)=TRUE,IF(SEARCH(AC$1,$H128)&gt;0,TRUE,FALSE)),"")</f>
        <v/>
      </c>
      <c r="AD128" s="17" t="str">
        <f>IFERROR(AND(OR(AD1:AE127,$BK128)=TRUE,IF(SEARCH(AD$1,$H128)&gt;0,TRUE,FALSE)),"")</f>
        <v/>
      </c>
      <c r="AE128" s="17" t="str">
        <f>IFERROR(AND(OR(AE1:AE127,$BK128)=TRUE,IF(SEARCH(AE$1,$H128)&gt;0,TRUE,FALSE)),"")</f>
        <v/>
      </c>
      <c r="AF128" s="17" t="str">
        <f>IFERROR(AND(OR(AF1:AK127,$BK128)=TRUE,IF(SEARCH(AF$1,$H128)&gt;0,TRUE,FALSE)),"")</f>
        <v/>
      </c>
      <c r="AG128" s="17" t="str">
        <f>IFERROR(AND(OR(AG1:AK127,$BK128)=TRUE,IF(SEARCH(AG$1,$H128)&gt;0,TRUE,FALSE)),"")</f>
        <v/>
      </c>
      <c r="AH128" s="17" t="str">
        <f>IFERROR(AND(OR(AH1:AK127,$BK128)=TRUE,IF(SEARCH(AH$1,$H128)&gt;0,TRUE,FALSE)),"")</f>
        <v/>
      </c>
      <c r="AI128" s="17" t="str">
        <f>IFERROR(AND(OR(AI1:AK127,$BK128)=TRUE,IF(SEARCH(AI$1,$H128)&gt;0,TRUE,FALSE)),"")</f>
        <v/>
      </c>
      <c r="AJ128" s="17" t="str">
        <f>IFERROR(AND(OR(AJ1:AK127,$BK128)=TRUE,IF(SEARCH(AJ$1,$H128)&gt;0,TRUE,FALSE)),"")</f>
        <v/>
      </c>
      <c r="AK128" s="17" t="str">
        <f>IFERROR(AND(OR(AK1:AK127,$BK128)=TRUE,IF(SEARCH(AK$1,$H128)&gt;0,TRUE,FALSE)),"")</f>
        <v/>
      </c>
      <c r="AL128" s="17" t="str">
        <f>IFERROR(AND(OR(AL1:AM127,$BK128)=TRUE,IF(SEARCH(AL$1,$H128)&gt;0,TRUE,FALSE)),"")</f>
        <v/>
      </c>
      <c r="AM128" s="17" t="str">
        <f>IFERROR(AND(OR(AM1:AM127,$BK128)=TRUE,IF(SEARCH(AM$1,$H128)&gt;0,TRUE,FALSE)),"")</f>
        <v/>
      </c>
      <c r="AN128" s="17" t="str">
        <f>IFERROR(AND(OR(AN1:AS127,$BK128)=TRUE,IF(SEARCH(AN$1,$H128)&gt;0,TRUE,FALSE)),"")</f>
        <v/>
      </c>
      <c r="AO128" s="17" t="str">
        <f>IFERROR(AND(OR(AO1:AS127,$BK128)=TRUE,IF(SEARCH(AO$1,$H128)&gt;0,TRUE,FALSE)),"")</f>
        <v/>
      </c>
      <c r="AP128" s="17" t="str">
        <f>IFERROR(AND(OR(AP1:AS127,$BK128)=TRUE,IF(SEARCH(AP$1,$H128)&gt;0,TRUE,FALSE)),"")</f>
        <v/>
      </c>
      <c r="AQ128" s="17" t="str">
        <f>IFERROR(AND(OR(AQ1:AS127,$BK128)=TRUE,IF(SEARCH(AQ$1,$H128)&gt;0,TRUE,FALSE)),"")</f>
        <v/>
      </c>
      <c r="AR128" s="17" t="str">
        <f>IFERROR(AND(OR(AR1:AS127,$BK128)=TRUE,IF(SEARCH(AR$1,$H128)&gt;0,TRUE,FALSE)),"")</f>
        <v/>
      </c>
      <c r="AS128" s="17" t="str">
        <f>IFERROR(AND(OR(AS1:AS127,$BK128)=TRUE,IF(SEARCH(AS$1,$H128)&gt;0,TRUE,FALSE)),"")</f>
        <v/>
      </c>
      <c r="AT128" s="17" t="str">
        <f>IFERROR(AND(OR(AT1:AW127,$BK128)=TRUE,IF(SEARCH(AT$1,$H128)&gt;0,TRUE,FALSE)),"")</f>
        <v/>
      </c>
      <c r="AU128" s="17" t="str">
        <f>IFERROR(AND(OR(AU1:AW127,$BK128)=TRUE,IF(SEARCH(AU$1,$H128)&gt;0,TRUE,FALSE)),"")</f>
        <v/>
      </c>
      <c r="AV128" s="17" t="str">
        <f>IFERROR(AND(OR(AV1:AW127,$BK128)=TRUE,IF(SEARCH(AV$1,$H128)&gt;0,TRUE,FALSE)),"")</f>
        <v/>
      </c>
      <c r="AW128" s="17" t="str">
        <f>IFERROR(AND(OR(AW1:AW127,$BK128)=TRUE,IF(SEARCH(AW$1,$H128)&gt;0,TRUE,FALSE)),"")</f>
        <v/>
      </c>
      <c r="AX128" s="17" t="str">
        <f>IFERROR(AND(OR(AX1:AY127,$BK128)=TRUE,IF(SEARCH(AX$1,$H128)&gt;0,TRUE,FALSE)),"")</f>
        <v/>
      </c>
      <c r="AY128" s="17" t="str">
        <f>IFERROR(AND(OR(AY1:AY127,$BK128)=TRUE,IF(SEARCH(AY$1,$H128)&gt;0,TRUE,FALSE)),"")</f>
        <v/>
      </c>
      <c r="AZ128" s="17" t="str">
        <f>IFERROR(AND(OR(AZ1:BI127,$BK128)=TRUE,IF(SEARCH(AZ$1,$H128)&gt;0,TRUE,FALSE)),"")</f>
        <v/>
      </c>
      <c r="BA128" s="17" t="str">
        <f>IFERROR(AND(OR(BA1:BI127,$BK128)=TRUE,IF(SEARCH(BA$1,$H128)&gt;0,TRUE,FALSE)),"")</f>
        <v/>
      </c>
      <c r="BB128" s="17" t="str">
        <f>IFERROR(AND(OR(BB1:BI127,$BK128)=TRUE,IF(SEARCH(BB$1,$H128)&gt;0,TRUE,FALSE)),"")</f>
        <v/>
      </c>
      <c r="BC128" s="17" t="str">
        <f>IFERROR(AND(OR(BC1:BI127,$BK128)=TRUE,IF(SEARCH(BC$1,$H128)&gt;0,TRUE,FALSE)),"")</f>
        <v/>
      </c>
      <c r="BD128" s="17" t="str">
        <f>IFERROR(AND(OR(BD1:BI127,$BK128)=TRUE,IF(SEARCH(BD$1,$H128)&gt;0,TRUE,FALSE)),"")</f>
        <v/>
      </c>
      <c r="BE128" s="17" t="str">
        <f>IFERROR(AND(OR(BE1:BI127,$BK128)=TRUE,IF(SEARCH(BE$1,$H128)&gt;0,TRUE,FALSE)),"")</f>
        <v/>
      </c>
      <c r="BF128" s="17" t="str">
        <f>IFERROR(AND(OR(BF1:BI127,$BK128)=TRUE,IF(SEARCH(BF$1,$H128)&gt;0,TRUE,FALSE)),"")</f>
        <v/>
      </c>
      <c r="BG128" s="17" t="str">
        <f>IFERROR(AND(OR(BG1:BI127,$BK128)=TRUE,IF(SEARCH(BG$1,$H128)&gt;0,TRUE,FALSE)),"")</f>
        <v/>
      </c>
      <c r="BH128" s="17" t="str">
        <f>IFERROR(AND(OR(BH1:BI127,$BK128)=TRUE,IF(SEARCH(BH$1,$H128)&gt;0,TRUE,FALSE)),"")</f>
        <v/>
      </c>
      <c r="BI128" s="17" t="str">
        <f>IFERROR(AND(OR(BI1:BI127,$BK128)=TRUE,IF(SEARCH(BI$1,$H128)&gt;0,TRUE,FALSE)),"")</f>
        <v/>
      </c>
      <c r="BJ128" s="17" t="b">
        <f t="shared" si="16"/>
        <v>0</v>
      </c>
      <c r="BK128" s="17" t="b">
        <f t="shared" si="17"/>
        <v>0</v>
      </c>
      <c r="BL128" s="17" t="b">
        <f t="shared" si="18"/>
        <v>0</v>
      </c>
      <c r="BM128" s="17" t="b">
        <f>IF(G128&gt;'Overview (RESPONSES REQUIRED)'!$G$67,FALSE,TRUE)</f>
        <v>0</v>
      </c>
      <c r="BN128" s="17" t="b">
        <f t="shared" si="19"/>
        <v>0</v>
      </c>
      <c r="BO128" s="17" t="str">
        <f>IF(BO127="N", "N", IF(AND(BM128,BN128)=FALSE,"N",IF(BL128=TRUE,"Y",IF(I128=0,"E","N"))))</f>
        <v>N</v>
      </c>
    </row>
    <row r="129" spans="1:67" ht="15" x14ac:dyDescent="0.15">
      <c r="A129" s="17" t="s">
        <v>3055</v>
      </c>
      <c r="B129" s="17">
        <v>2</v>
      </c>
      <c r="C129" s="17" t="b">
        <f>IF(INDEX('Overview (RESPONSES REQUIRED)'!$D$67:$D$78, MATCH("n5", 'Overview (RESPONSES REQUIRED)'!$B$67:$B$78, 0)) = "Y", TRUE, FALSE)</f>
        <v>0</v>
      </c>
      <c r="D129" s="17" t="b">
        <f>IF(INDEX('Overview (RESPONSES REQUIRED)'!$D$67:$D$78, MATCH("N78", 'Overview (RESPONSES REQUIRED)'!$B$67:$B$78, 0)) = "Y", TRUE, FALSE)</f>
        <v>0</v>
      </c>
      <c r="E129" s="17" t="s">
        <v>6</v>
      </c>
      <c r="F129" s="17" t="s">
        <v>6</v>
      </c>
      <c r="G129" s="17">
        <v>3</v>
      </c>
      <c r="H129" s="17" t="s">
        <v>3026</v>
      </c>
      <c r="I129" s="17" t="str">
        <f>IF('SA-FR1'!N132="Y", "Y", IF('SA-FR1'!N132="N", "N", 0))</f>
        <v>N</v>
      </c>
      <c r="J129" s="17" t="str">
        <f>IFERROR(AND(OR(J1:K128,$BK129)=TRUE,IF(SEARCH(J$1,$A129)&gt;0,TRUE,FALSE)),"")</f>
        <v/>
      </c>
      <c r="K129" s="17" t="str">
        <f>IFERROR(AND(OR(K1:K128,$BK129)=TRUE,IF(SEARCH(K$1,$A129)&gt;0,TRUE,FALSE)),"")</f>
        <v/>
      </c>
      <c r="L129" s="17" t="str">
        <f>IFERROR(AND(OR(L1:O128,$BK129)=TRUE,IF(SEARCH(L$1,$A129)&gt;0,TRUE,FALSE)),"")</f>
        <v/>
      </c>
      <c r="M129" s="17" t="str">
        <f>IFERROR(AND(OR(M1:O128,$BK129)=TRUE,IF(SEARCH(M$1,$A129)&gt;0,TRUE,FALSE)),"")</f>
        <v/>
      </c>
      <c r="N129" s="17" t="str">
        <f>IFERROR(AND(OR(N1:O128,$BK129)=TRUE,IF(SEARCH(N$1,$A129)&gt;0,TRUE,FALSE)),"")</f>
        <v/>
      </c>
      <c r="O129" s="17" t="str">
        <f>IFERROR(AND(OR(O1:O128,$BK129)=TRUE,IF(SEARCH(O$1,$A129)&gt;0,TRUE,FALSE)),"")</f>
        <v/>
      </c>
      <c r="P129" s="17" t="b">
        <f>IFERROR(AND(OR(P1:P128,$BK129)=TRUE,IF(SEARCH(P$1,$A129)&gt;0,TRUE,FALSE)),"")</f>
        <v>0</v>
      </c>
      <c r="Q129" s="17" t="str">
        <f>IFERROR(AND(OR(Q1:T128,$BK129)=TRUE,IF(SEARCH(Q$1,$A129)&gt;0,TRUE,FALSE)),"")</f>
        <v/>
      </c>
      <c r="R129" s="17" t="str">
        <f>IFERROR(AND(OR(R1:T128,$BK129)=TRUE,IF(SEARCH(R$1,$A129)&gt;0,TRUE,FALSE)),"")</f>
        <v/>
      </c>
      <c r="S129" s="17" t="str">
        <f>IFERROR(AND(OR(S1:T128,$BK129)=TRUE,IF(SEARCH(S$1,$A129)&gt;0,TRUE,FALSE)),"")</f>
        <v/>
      </c>
      <c r="T129" s="17" t="str">
        <f>IFERROR(AND(OR(T1:T128,$BK129)=TRUE,IF(SEARCH(T$1,$A129)&gt;0,TRUE,FALSE)),"")</f>
        <v/>
      </c>
      <c r="U129" s="17" t="str">
        <f>IFERROR(AND(OR(U1:V128,$BK129)=TRUE,IF(SEARCH(U$1,$A129)&gt;0,TRUE,FALSE)),"")</f>
        <v/>
      </c>
      <c r="V129" s="17" t="str">
        <f>IFERROR(AND(OR(V1:V128,$BK129)=TRUE,IF(SEARCH(V$1,$A129)&gt;0,TRUE,FALSE)),"")</f>
        <v/>
      </c>
      <c r="W129" s="17" t="str">
        <f>IFERROR(AND(OR(W1:W128,$BK129)=TRUE,IF(SEARCH(W$1,$A129)&gt;0,TRUE,FALSE)),"")</f>
        <v/>
      </c>
      <c r="X129" s="17" t="str">
        <f>IFERROR(AND(OR(X1:AA128,$BK129)=TRUE,IF(SEARCH(X$1,$A129)&gt;0,TRUE,FALSE)),"")</f>
        <v/>
      </c>
      <c r="Y129" s="17" t="str">
        <f>IFERROR(AND(OR(Y1:AA128,$BK129)=TRUE,IF(SEARCH(Y$1,$A129)&gt;0,TRUE,FALSE)),"")</f>
        <v/>
      </c>
      <c r="Z129" s="17" t="b">
        <f>IFERROR(AND(OR(Z1:AA128,$BK129)=TRUE,IF(SEARCH(Z$1,$A129)&gt;0,TRUE,FALSE)),"")</f>
        <v>0</v>
      </c>
      <c r="AA129" s="17" t="str">
        <f>IFERROR(AND(OR(AA1:AA128,$BK129)=TRUE,IF(SEARCH(AA$1,$A129)&gt;0,TRUE,FALSE)),"")</f>
        <v/>
      </c>
      <c r="AB129" s="17">
        <f t="shared" si="15"/>
        <v>0</v>
      </c>
      <c r="AC129" s="17" t="str">
        <f>IFERROR(AND(OR(AC1:AE128,$BK129)=TRUE,IF(SEARCH(AC$1,$H129)&gt;0,TRUE,FALSE)),"")</f>
        <v/>
      </c>
      <c r="AD129" s="17" t="str">
        <f>IFERROR(AND(OR(AD1:AE128,$BK129)=TRUE,IF(SEARCH(AD$1,$H129)&gt;0,TRUE,FALSE)),"")</f>
        <v/>
      </c>
      <c r="AE129" s="17" t="str">
        <f>IFERROR(AND(OR(AE1:AE128,$BK129)=TRUE,IF(SEARCH(AE$1,$H129)&gt;0,TRUE,FALSE)),"")</f>
        <v/>
      </c>
      <c r="AF129" s="17" t="str">
        <f>IFERROR(AND(OR(AF1:AK128,$BK129)=TRUE,IF(SEARCH(AF$1,$H129)&gt;0,TRUE,FALSE)),"")</f>
        <v/>
      </c>
      <c r="AG129" s="17" t="str">
        <f>IFERROR(AND(OR(AG1:AK128,$BK129)=TRUE,IF(SEARCH(AG$1,$H129)&gt;0,TRUE,FALSE)),"")</f>
        <v/>
      </c>
      <c r="AH129" s="17" t="str">
        <f>IFERROR(AND(OR(AH1:AK128,$BK129)=TRUE,IF(SEARCH(AH$1,$H129)&gt;0,TRUE,FALSE)),"")</f>
        <v/>
      </c>
      <c r="AI129" s="17" t="str">
        <f>IFERROR(AND(OR(AI1:AK128,$BK129)=TRUE,IF(SEARCH(AI$1,$H129)&gt;0,TRUE,FALSE)),"")</f>
        <v/>
      </c>
      <c r="AJ129" s="17" t="str">
        <f>IFERROR(AND(OR(AJ1:AK128,$BK129)=TRUE,IF(SEARCH(AJ$1,$H129)&gt;0,TRUE,FALSE)),"")</f>
        <v/>
      </c>
      <c r="AK129" s="17" t="str">
        <f>IFERROR(AND(OR(AK1:AK128,$BK129)=TRUE,IF(SEARCH(AK$1,$H129)&gt;0,TRUE,FALSE)),"")</f>
        <v/>
      </c>
      <c r="AL129" s="17" t="str">
        <f>IFERROR(AND(OR(AL1:AM128,$BK129)=TRUE,IF(SEARCH(AL$1,$H129)&gt;0,TRUE,FALSE)),"")</f>
        <v/>
      </c>
      <c r="AM129" s="17" t="str">
        <f>IFERROR(AND(OR(AM1:AM128,$BK129)=TRUE,IF(SEARCH(AM$1,$H129)&gt;0,TRUE,FALSE)),"")</f>
        <v/>
      </c>
      <c r="AN129" s="17" t="str">
        <f>IFERROR(AND(OR(AN1:AS128,$BK129)=TRUE,IF(SEARCH(AN$1,$H129)&gt;0,TRUE,FALSE)),"")</f>
        <v/>
      </c>
      <c r="AO129" s="17" t="str">
        <f>IFERROR(AND(OR(AO1:AS128,$BK129)=TRUE,IF(SEARCH(AO$1,$H129)&gt;0,TRUE,FALSE)),"")</f>
        <v/>
      </c>
      <c r="AP129" s="17" t="str">
        <f>IFERROR(AND(OR(AP1:AS128,$BK129)=TRUE,IF(SEARCH(AP$1,$H129)&gt;0,TRUE,FALSE)),"")</f>
        <v/>
      </c>
      <c r="AQ129" s="17" t="str">
        <f>IFERROR(AND(OR(AQ1:AS128,$BK129)=TRUE,IF(SEARCH(AQ$1,$H129)&gt;0,TRUE,FALSE)),"")</f>
        <v/>
      </c>
      <c r="AR129" s="17" t="str">
        <f>IFERROR(AND(OR(AR1:AS128,$BK129)=TRUE,IF(SEARCH(AR$1,$H129)&gt;0,TRUE,FALSE)),"")</f>
        <v/>
      </c>
      <c r="AS129" s="17" t="str">
        <f>IFERROR(AND(OR(AS1:AS128,$BK129)=TRUE,IF(SEARCH(AS$1,$H129)&gt;0,TRUE,FALSE)),"")</f>
        <v/>
      </c>
      <c r="AT129" s="17" t="str">
        <f>IFERROR(AND(OR(AT1:AW128,$BK129)=TRUE,IF(SEARCH(AT$1,$H129)&gt;0,TRUE,FALSE)),"")</f>
        <v/>
      </c>
      <c r="AU129" s="17" t="str">
        <f>IFERROR(AND(OR(AU1:AW128,$BK129)=TRUE,IF(SEARCH(AU$1,$H129)&gt;0,TRUE,FALSE)),"")</f>
        <v/>
      </c>
      <c r="AV129" s="17" t="str">
        <f>IFERROR(AND(OR(AV1:AW128,$BK129)=TRUE,IF(SEARCH(AV$1,$H129)&gt;0,TRUE,FALSE)),"")</f>
        <v/>
      </c>
      <c r="AW129" s="17" t="str">
        <f>IFERROR(AND(OR(AW1:AW128,$BK129)=TRUE,IF(SEARCH(AW$1,$H129)&gt;0,TRUE,FALSE)),"")</f>
        <v/>
      </c>
      <c r="AX129" s="17" t="str">
        <f>IFERROR(AND(OR(AX1:AY128,$BK129)=TRUE,IF(SEARCH(AX$1,$H129)&gt;0,TRUE,FALSE)),"")</f>
        <v/>
      </c>
      <c r="AY129" s="17" t="str">
        <f>IFERROR(AND(OR(AY1:AY128,$BK129)=TRUE,IF(SEARCH(AY$1,$H129)&gt;0,TRUE,FALSE)),"")</f>
        <v/>
      </c>
      <c r="AZ129" s="17" t="str">
        <f>IFERROR(AND(OR(AZ1:BI128,$BK129)=TRUE,IF(SEARCH(AZ$1,$H129)&gt;0,TRUE,FALSE)),"")</f>
        <v/>
      </c>
      <c r="BA129" s="17" t="str">
        <f>IFERROR(AND(OR(BA1:BI128,$BK129)=TRUE,IF(SEARCH(BA$1,$H129)&gt;0,TRUE,FALSE)),"")</f>
        <v/>
      </c>
      <c r="BB129" s="17" t="str">
        <f>IFERROR(AND(OR(BB1:BI128,$BK129)=TRUE,IF(SEARCH(BB$1,$H129)&gt;0,TRUE,FALSE)),"")</f>
        <v/>
      </c>
      <c r="BC129" s="17" t="str">
        <f>IFERROR(AND(OR(BC1:BI128,$BK129)=TRUE,IF(SEARCH(BC$1,$H129)&gt;0,TRUE,FALSE)),"")</f>
        <v/>
      </c>
      <c r="BD129" s="17" t="str">
        <f>IFERROR(AND(OR(BD1:BI128,$BK129)=TRUE,IF(SEARCH(BD$1,$H129)&gt;0,TRUE,FALSE)),"")</f>
        <v/>
      </c>
      <c r="BE129" s="17" t="str">
        <f>IFERROR(AND(OR(BE1:BI128,$BK129)=TRUE,IF(SEARCH(BE$1,$H129)&gt;0,TRUE,FALSE)),"")</f>
        <v/>
      </c>
      <c r="BF129" s="17" t="str">
        <f>IFERROR(AND(OR(BF1:BI128,$BK129)=TRUE,IF(SEARCH(BF$1,$H129)&gt;0,TRUE,FALSE)),"")</f>
        <v/>
      </c>
      <c r="BG129" s="17" t="str">
        <f>IFERROR(AND(OR(BG1:BI128,$BK129)=TRUE,IF(SEARCH(BG$1,$H129)&gt;0,TRUE,FALSE)),"")</f>
        <v/>
      </c>
      <c r="BH129" s="17" t="str">
        <f>IFERROR(AND(OR(BH1:BI128,$BK129)=TRUE,IF(SEARCH(BH$1,$H129)&gt;0,TRUE,FALSE)),"")</f>
        <v/>
      </c>
      <c r="BI129" s="17" t="str">
        <f>IFERROR(AND(OR(BI1:BI128,$BK129)=TRUE,IF(SEARCH(BI$1,$H129)&gt;0,TRUE,FALSE)),"")</f>
        <v/>
      </c>
      <c r="BJ129" s="17" t="b">
        <f t="shared" si="16"/>
        <v>0</v>
      </c>
      <c r="BK129" s="17" t="b">
        <f t="shared" si="17"/>
        <v>0</v>
      </c>
      <c r="BL129" s="17" t="b">
        <f t="shared" si="18"/>
        <v>0</v>
      </c>
      <c r="BM129" s="17" t="b">
        <f>IF(G129&gt;'Overview (RESPONSES REQUIRED)'!$G$67,FALSE,TRUE)</f>
        <v>0</v>
      </c>
      <c r="BN129" s="17" t="b">
        <f t="shared" si="19"/>
        <v>0</v>
      </c>
      <c r="BO129" s="17" t="str">
        <f>IF(BO127="N", "N", IF(AND(BM129,BN129)=FALSE,"N",IF(BL129=TRUE,"Y",IF(I129=0,"E","N"))))</f>
        <v>N</v>
      </c>
    </row>
    <row r="130" spans="1:67" ht="15" x14ac:dyDescent="0.15">
      <c r="A130" s="17" t="s">
        <v>3056</v>
      </c>
      <c r="B130" s="17">
        <v>2</v>
      </c>
      <c r="C130" s="17" t="b">
        <f>IF(INDEX('Overview (RESPONSES REQUIRED)'!$D$67:$D$78, MATCH("n7", 'Overview (RESPONSES REQUIRED)'!$B$67:$B$78, 0)) = "Y", TRUE, FALSE)</f>
        <v>0</v>
      </c>
      <c r="D130" s="17" t="b">
        <f>IF(INDEX('Overview (RESPONSES REQUIRED)'!$D$67:$D$78, MATCH("N78", 'Overview (RESPONSES REQUIRED)'!$B$67:$B$78, 0)) = "Y", TRUE, FALSE)</f>
        <v>0</v>
      </c>
      <c r="E130" s="17" t="s">
        <v>6</v>
      </c>
      <c r="F130" s="17" t="s">
        <v>6</v>
      </c>
      <c r="G130" s="17">
        <v>3</v>
      </c>
      <c r="H130" s="17" t="s">
        <v>3015</v>
      </c>
      <c r="I130" s="17" t="str">
        <f>IF('SA-FR1'!N133="Y", "Y", IF('SA-FR1'!N133="N", "N", 0))</f>
        <v>N</v>
      </c>
      <c r="J130" s="17" t="str">
        <f>IFERROR(AND(OR(J1:K129,$BK130)=TRUE,IF(SEARCH(J$1,$A130)&gt;0,TRUE,FALSE)),"")</f>
        <v/>
      </c>
      <c r="K130" s="17" t="str">
        <f>IFERROR(AND(OR(K1:K129,$BK130)=TRUE,IF(SEARCH(K$1,$A130)&gt;0,TRUE,FALSE)),"")</f>
        <v/>
      </c>
      <c r="L130" s="17" t="str">
        <f>IFERROR(AND(OR(L1:O129,$BK130)=TRUE,IF(SEARCH(L$1,$A130)&gt;0,TRUE,FALSE)),"")</f>
        <v/>
      </c>
      <c r="M130" s="17" t="str">
        <f>IFERROR(AND(OR(M1:O129,$BK130)=TRUE,IF(SEARCH(M$1,$A130)&gt;0,TRUE,FALSE)),"")</f>
        <v/>
      </c>
      <c r="N130" s="17" t="str">
        <f>IFERROR(AND(OR(N1:O129,$BK130)=TRUE,IF(SEARCH(N$1,$A130)&gt;0,TRUE,FALSE)),"")</f>
        <v/>
      </c>
      <c r="O130" s="17" t="str">
        <f>IFERROR(AND(OR(O1:O129,$BK130)=TRUE,IF(SEARCH(O$1,$A130)&gt;0,TRUE,FALSE)),"")</f>
        <v/>
      </c>
      <c r="P130" s="17" t="str">
        <f>IFERROR(AND(OR(P1:P129,$BK130)=TRUE,IF(SEARCH(P$1,$A130)&gt;0,TRUE,FALSE)),"")</f>
        <v/>
      </c>
      <c r="Q130" s="17" t="b">
        <f>IFERROR(AND(OR(Q1:T129,$BK130)=TRUE,IF(SEARCH(Q$1,$A130)&gt;0,TRUE,FALSE)),"")</f>
        <v>0</v>
      </c>
      <c r="R130" s="17" t="str">
        <f>IFERROR(AND(OR(R1:T129,$BK130)=TRUE,IF(SEARCH(R$1,$A130)&gt;0,TRUE,FALSE)),"")</f>
        <v/>
      </c>
      <c r="S130" s="17" t="str">
        <f>IFERROR(AND(OR(S1:T129,$BK130)=TRUE,IF(SEARCH(S$1,$A130)&gt;0,TRUE,FALSE)),"")</f>
        <v/>
      </c>
      <c r="T130" s="17" t="str">
        <f>IFERROR(AND(OR(T1:T129,$BK130)=TRUE,IF(SEARCH(T$1,$A130)&gt;0,TRUE,FALSE)),"")</f>
        <v/>
      </c>
      <c r="U130" s="17" t="str">
        <f>IFERROR(AND(OR(U1:V129,$BK130)=TRUE,IF(SEARCH(U$1,$A130)&gt;0,TRUE,FALSE)),"")</f>
        <v/>
      </c>
      <c r="V130" s="17" t="str">
        <f>IFERROR(AND(OR(V1:V129,$BK130)=TRUE,IF(SEARCH(V$1,$A130)&gt;0,TRUE,FALSE)),"")</f>
        <v/>
      </c>
      <c r="W130" s="17" t="str">
        <f>IFERROR(AND(OR(W1:W129,$BK130)=TRUE,IF(SEARCH(W$1,$A130)&gt;0,TRUE,FALSE)),"")</f>
        <v/>
      </c>
      <c r="X130" s="17" t="str">
        <f>IFERROR(AND(OR(X1:AA129,$BK130)=TRUE,IF(SEARCH(X$1,$A130)&gt;0,TRUE,FALSE)),"")</f>
        <v/>
      </c>
      <c r="Y130" s="17" t="str">
        <f>IFERROR(AND(OR(Y1:AA129,$BK130)=TRUE,IF(SEARCH(Y$1,$A130)&gt;0,TRUE,FALSE)),"")</f>
        <v/>
      </c>
      <c r="Z130" s="17" t="b">
        <f>IFERROR(AND(OR(Z1:AA129,$BK130)=TRUE,IF(SEARCH(Z$1,$A130)&gt;0,TRUE,FALSE)),"")</f>
        <v>0</v>
      </c>
      <c r="AA130" s="17" t="str">
        <f>IFERROR(AND(OR(AA1:AA129,$BK130)=TRUE,IF(SEARCH(AA$1,$A130)&gt;0,TRUE,FALSE)),"")</f>
        <v/>
      </c>
      <c r="AB130" s="17">
        <f t="shared" si="15"/>
        <v>0</v>
      </c>
      <c r="AC130" s="17" t="str">
        <f>IFERROR(AND(OR(AC1:AE129,$BK130)=TRUE,IF(SEARCH(AC$1,$H130)&gt;0,TRUE,FALSE)),"")</f>
        <v/>
      </c>
      <c r="AD130" s="17" t="str">
        <f>IFERROR(AND(OR(AD1:AE129,$BK130)=TRUE,IF(SEARCH(AD$1,$H130)&gt;0,TRUE,FALSE)),"")</f>
        <v/>
      </c>
      <c r="AE130" s="17" t="str">
        <f>IFERROR(AND(OR(AE1:AE129,$BK130)=TRUE,IF(SEARCH(AE$1,$H130)&gt;0,TRUE,FALSE)),"")</f>
        <v/>
      </c>
      <c r="AF130" s="17" t="str">
        <f>IFERROR(AND(OR(AF1:AK129,$BK130)=TRUE,IF(SEARCH(AF$1,$H130)&gt;0,TRUE,FALSE)),"")</f>
        <v/>
      </c>
      <c r="AG130" s="17" t="str">
        <f>IFERROR(AND(OR(AG1:AK129,$BK130)=TRUE,IF(SEARCH(AG$1,$H130)&gt;0,TRUE,FALSE)),"")</f>
        <v/>
      </c>
      <c r="AH130" s="17" t="str">
        <f>IFERROR(AND(OR(AH1:AK129,$BK130)=TRUE,IF(SEARCH(AH$1,$H130)&gt;0,TRUE,FALSE)),"")</f>
        <v/>
      </c>
      <c r="AI130" s="17" t="str">
        <f>IFERROR(AND(OR(AI1:AK129,$BK130)=TRUE,IF(SEARCH(AI$1,$H130)&gt;0,TRUE,FALSE)),"")</f>
        <v/>
      </c>
      <c r="AJ130" s="17" t="str">
        <f>IFERROR(AND(OR(AJ1:AK129,$BK130)=TRUE,IF(SEARCH(AJ$1,$H130)&gt;0,TRUE,FALSE)),"")</f>
        <v/>
      </c>
      <c r="AK130" s="17" t="str">
        <f>IFERROR(AND(OR(AK1:AK129,$BK130)=TRUE,IF(SEARCH(AK$1,$H130)&gt;0,TRUE,FALSE)),"")</f>
        <v/>
      </c>
      <c r="AL130" s="17" t="str">
        <f>IFERROR(AND(OR(AL1:AM129,$BK130)=TRUE,IF(SEARCH(AL$1,$H130)&gt;0,TRUE,FALSE)),"")</f>
        <v/>
      </c>
      <c r="AM130" s="17" t="str">
        <f>IFERROR(AND(OR(AM1:AM129,$BK130)=TRUE,IF(SEARCH(AM$1,$H130)&gt;0,TRUE,FALSE)),"")</f>
        <v/>
      </c>
      <c r="AN130" s="17" t="str">
        <f>IFERROR(AND(OR(AN1:AS129,$BK130)=TRUE,IF(SEARCH(AN$1,$H130)&gt;0,TRUE,FALSE)),"")</f>
        <v/>
      </c>
      <c r="AO130" s="17" t="str">
        <f>IFERROR(AND(OR(AO1:AS129,$BK130)=TRUE,IF(SEARCH(AO$1,$H130)&gt;0,TRUE,FALSE)),"")</f>
        <v/>
      </c>
      <c r="AP130" s="17" t="str">
        <f>IFERROR(AND(OR(AP1:AS129,$BK130)=TRUE,IF(SEARCH(AP$1,$H130)&gt;0,TRUE,FALSE)),"")</f>
        <v/>
      </c>
      <c r="AQ130" s="17" t="str">
        <f>IFERROR(AND(OR(AQ1:AS129,$BK130)=TRUE,IF(SEARCH(AQ$1,$H130)&gt;0,TRUE,FALSE)),"")</f>
        <v/>
      </c>
      <c r="AR130" s="17" t="str">
        <f>IFERROR(AND(OR(AR1:AS129,$BK130)=TRUE,IF(SEARCH(AR$1,$H130)&gt;0,TRUE,FALSE)),"")</f>
        <v/>
      </c>
      <c r="AS130" s="17" t="str">
        <f>IFERROR(AND(OR(AS1:AS129,$BK130)=TRUE,IF(SEARCH(AS$1,$H130)&gt;0,TRUE,FALSE)),"")</f>
        <v/>
      </c>
      <c r="AT130" s="17" t="str">
        <f>IFERROR(AND(OR(AT1:AW129,$BK130)=TRUE,IF(SEARCH(AT$1,$H130)&gt;0,TRUE,FALSE)),"")</f>
        <v/>
      </c>
      <c r="AU130" s="17" t="str">
        <f>IFERROR(AND(OR(AU1:AW129,$BK130)=TRUE,IF(SEARCH(AU$1,$H130)&gt;0,TRUE,FALSE)),"")</f>
        <v/>
      </c>
      <c r="AV130" s="17" t="str">
        <f>IFERROR(AND(OR(AV1:AW129,$BK130)=TRUE,IF(SEARCH(AV$1,$H130)&gt;0,TRUE,FALSE)),"")</f>
        <v/>
      </c>
      <c r="AW130" s="17" t="str">
        <f>IFERROR(AND(OR(AW1:AW129,$BK130)=TRUE,IF(SEARCH(AW$1,$H130)&gt;0,TRUE,FALSE)),"")</f>
        <v/>
      </c>
      <c r="AX130" s="17" t="str">
        <f>IFERROR(AND(OR(AX1:AY129,$BK130)=TRUE,IF(SEARCH(AX$1,$H130)&gt;0,TRUE,FALSE)),"")</f>
        <v/>
      </c>
      <c r="AY130" s="17" t="str">
        <f>IFERROR(AND(OR(AY1:AY129,$BK130)=TRUE,IF(SEARCH(AY$1,$H130)&gt;0,TRUE,FALSE)),"")</f>
        <v/>
      </c>
      <c r="AZ130" s="17" t="str">
        <f>IFERROR(AND(OR(AZ1:BI129,$BK130)=TRUE,IF(SEARCH(AZ$1,$H130)&gt;0,TRUE,FALSE)),"")</f>
        <v/>
      </c>
      <c r="BA130" s="17" t="str">
        <f>IFERROR(AND(OR(BA1:BI129,$BK130)=TRUE,IF(SEARCH(BA$1,$H130)&gt;0,TRUE,FALSE)),"")</f>
        <v/>
      </c>
      <c r="BB130" s="17" t="str">
        <f>IFERROR(AND(OR(BB1:BI129,$BK130)=TRUE,IF(SEARCH(BB$1,$H130)&gt;0,TRUE,FALSE)),"")</f>
        <v/>
      </c>
      <c r="BC130" s="17" t="str">
        <f>IFERROR(AND(OR(BC1:BI129,$BK130)=TRUE,IF(SEARCH(BC$1,$H130)&gt;0,TRUE,FALSE)),"")</f>
        <v/>
      </c>
      <c r="BD130" s="17" t="str">
        <f>IFERROR(AND(OR(BD1:BI129,$BK130)=TRUE,IF(SEARCH(BD$1,$H130)&gt;0,TRUE,FALSE)),"")</f>
        <v/>
      </c>
      <c r="BE130" s="17" t="str">
        <f>IFERROR(AND(OR(BE1:BI129,$BK130)=TRUE,IF(SEARCH(BE$1,$H130)&gt;0,TRUE,FALSE)),"")</f>
        <v/>
      </c>
      <c r="BF130" s="17" t="str">
        <f>IFERROR(AND(OR(BF1:BI129,$BK130)=TRUE,IF(SEARCH(BF$1,$H130)&gt;0,TRUE,FALSE)),"")</f>
        <v/>
      </c>
      <c r="BG130" s="17" t="str">
        <f>IFERROR(AND(OR(BG1:BI129,$BK130)=TRUE,IF(SEARCH(BG$1,$H130)&gt;0,TRUE,FALSE)),"")</f>
        <v/>
      </c>
      <c r="BH130" s="17" t="str">
        <f>IFERROR(AND(OR(BH1:BI129,$BK130)=TRUE,IF(SEARCH(BH$1,$H130)&gt;0,TRUE,FALSE)),"")</f>
        <v/>
      </c>
      <c r="BI130" s="17" t="str">
        <f>IFERROR(AND(OR(BI1:BI129,$BK130)=TRUE,IF(SEARCH(BI$1,$H130)&gt;0,TRUE,FALSE)),"")</f>
        <v/>
      </c>
      <c r="BJ130" s="17" t="b">
        <f t="shared" si="16"/>
        <v>0</v>
      </c>
      <c r="BK130" s="17" t="b">
        <f t="shared" si="17"/>
        <v>0</v>
      </c>
      <c r="BL130" s="17" t="b">
        <f t="shared" si="18"/>
        <v>0</v>
      </c>
      <c r="BM130" s="17" t="b">
        <f>IF(G130&gt;'Overview (RESPONSES REQUIRED)'!$G$67,FALSE,TRUE)</f>
        <v>0</v>
      </c>
      <c r="BN130" s="17" t="b">
        <f t="shared" si="19"/>
        <v>0</v>
      </c>
      <c r="BO130" s="17" t="str">
        <f>IF(AND(BM130,BN130)=FALSE,"N",IF(BL130=TRUE,"Y",IF(I130=0,"E","N")))</f>
        <v>N</v>
      </c>
    </row>
    <row r="131" spans="1:67" ht="15" x14ac:dyDescent="0.15">
      <c r="A131" s="17" t="s">
        <v>3056</v>
      </c>
      <c r="B131" s="17">
        <v>2</v>
      </c>
      <c r="C131" s="17" t="b">
        <f>IF(INDEX('Overview (RESPONSES REQUIRED)'!$D$67:$D$78, MATCH("n7", 'Overview (RESPONSES REQUIRED)'!$B$67:$B$78, 0)) = "Y", TRUE, FALSE)</f>
        <v>0</v>
      </c>
      <c r="D131" s="17" t="b">
        <f>IF(INDEX('Overview (RESPONSES REQUIRED)'!$D$67:$D$78, MATCH("N78", 'Overview (RESPONSES REQUIRED)'!$B$67:$B$78, 0)) = "Y", TRUE, FALSE)</f>
        <v>0</v>
      </c>
      <c r="E131" s="17" t="s">
        <v>6</v>
      </c>
      <c r="F131" s="17" t="s">
        <v>6</v>
      </c>
      <c r="G131" s="17">
        <v>3</v>
      </c>
      <c r="H131" s="17" t="s">
        <v>3017</v>
      </c>
      <c r="I131" s="17" t="str">
        <f>IF('SA-FR1'!N134="Y", "Y", IF('SA-FR1'!N134="N", "N", 0))</f>
        <v>N</v>
      </c>
      <c r="J131" s="17" t="str">
        <f>IFERROR(AND(OR(J1:K130,$BK131)=TRUE,IF(SEARCH(J$1,$A131)&gt;0,TRUE,FALSE)),"")</f>
        <v/>
      </c>
      <c r="K131" s="17" t="str">
        <f>IFERROR(AND(OR(K1:K130,$BK131)=TRUE,IF(SEARCH(K$1,$A131)&gt;0,TRUE,FALSE)),"")</f>
        <v/>
      </c>
      <c r="L131" s="17" t="str">
        <f>IFERROR(AND(OR(L1:O130,$BK131)=TRUE,IF(SEARCH(L$1,$A131)&gt;0,TRUE,FALSE)),"")</f>
        <v/>
      </c>
      <c r="M131" s="17" t="str">
        <f>IFERROR(AND(OR(M1:O130,$BK131)=TRUE,IF(SEARCH(M$1,$A131)&gt;0,TRUE,FALSE)),"")</f>
        <v/>
      </c>
      <c r="N131" s="17" t="str">
        <f>IFERROR(AND(OR(N1:O130,$BK131)=TRUE,IF(SEARCH(N$1,$A131)&gt;0,TRUE,FALSE)),"")</f>
        <v/>
      </c>
      <c r="O131" s="17" t="str">
        <f>IFERROR(AND(OR(O1:O130,$BK131)=TRUE,IF(SEARCH(O$1,$A131)&gt;0,TRUE,FALSE)),"")</f>
        <v/>
      </c>
      <c r="P131" s="17" t="str">
        <f>IFERROR(AND(OR(P1:P130,$BK131)=TRUE,IF(SEARCH(P$1,$A131)&gt;0,TRUE,FALSE)),"")</f>
        <v/>
      </c>
      <c r="Q131" s="17" t="b">
        <f>IFERROR(AND(OR(Q1:T130,$BK131)=TRUE,IF(SEARCH(Q$1,$A131)&gt;0,TRUE,FALSE)),"")</f>
        <v>0</v>
      </c>
      <c r="R131" s="17" t="str">
        <f>IFERROR(AND(OR(R1:T130,$BK131)=TRUE,IF(SEARCH(R$1,$A131)&gt;0,TRUE,FALSE)),"")</f>
        <v/>
      </c>
      <c r="S131" s="17" t="str">
        <f>IFERROR(AND(OR(S1:T130,$BK131)=TRUE,IF(SEARCH(S$1,$A131)&gt;0,TRUE,FALSE)),"")</f>
        <v/>
      </c>
      <c r="T131" s="17" t="str">
        <f>IFERROR(AND(OR(T1:T130,$BK131)=TRUE,IF(SEARCH(T$1,$A131)&gt;0,TRUE,FALSE)),"")</f>
        <v/>
      </c>
      <c r="U131" s="17" t="str">
        <f>IFERROR(AND(OR(U1:V130,$BK131)=TRUE,IF(SEARCH(U$1,$A131)&gt;0,TRUE,FALSE)),"")</f>
        <v/>
      </c>
      <c r="V131" s="17" t="str">
        <f>IFERROR(AND(OR(V1:V130,$BK131)=TRUE,IF(SEARCH(V$1,$A131)&gt;0,TRUE,FALSE)),"")</f>
        <v/>
      </c>
      <c r="W131" s="17" t="str">
        <f>IFERROR(AND(OR(W1:W130,$BK131)=TRUE,IF(SEARCH(W$1,$A131)&gt;0,TRUE,FALSE)),"")</f>
        <v/>
      </c>
      <c r="X131" s="17" t="str">
        <f>IFERROR(AND(OR(X1:AA130,$BK131)=TRUE,IF(SEARCH(X$1,$A131)&gt;0,TRUE,FALSE)),"")</f>
        <v/>
      </c>
      <c r="Y131" s="17" t="str">
        <f>IFERROR(AND(OR(Y1:AA130,$BK131)=TRUE,IF(SEARCH(Y$1,$A131)&gt;0,TRUE,FALSE)),"")</f>
        <v/>
      </c>
      <c r="Z131" s="17" t="b">
        <f>IFERROR(AND(OR(Z1:AA130,$BK131)=TRUE,IF(SEARCH(Z$1,$A131)&gt;0,TRUE,FALSE)),"")</f>
        <v>0</v>
      </c>
      <c r="AA131" s="17" t="str">
        <f>IFERROR(AND(OR(AA1:AA130,$BK131)=TRUE,IF(SEARCH(AA$1,$A131)&gt;0,TRUE,FALSE)),"")</f>
        <v/>
      </c>
      <c r="AB131" s="17">
        <f t="shared" ref="AB131:AB162" si="20">COUNTIF(J131:AA131,TRUE)</f>
        <v>0</v>
      </c>
      <c r="AC131" s="17" t="str">
        <f>IFERROR(AND(OR(AC1:AE130,$BK131)=TRUE,IF(SEARCH(AC$1,$H131)&gt;0,TRUE,FALSE)),"")</f>
        <v/>
      </c>
      <c r="AD131" s="17" t="str">
        <f>IFERROR(AND(OR(AD1:AE130,$BK131)=TRUE,IF(SEARCH(AD$1,$H131)&gt;0,TRUE,FALSE)),"")</f>
        <v/>
      </c>
      <c r="AE131" s="17" t="str">
        <f>IFERROR(AND(OR(AE1:AE130,$BK131)=TRUE,IF(SEARCH(AE$1,$H131)&gt;0,TRUE,FALSE)),"")</f>
        <v/>
      </c>
      <c r="AF131" s="17" t="str">
        <f>IFERROR(AND(OR(AF1:AK130,$BK131)=TRUE,IF(SEARCH(AF$1,$H131)&gt;0,TRUE,FALSE)),"")</f>
        <v/>
      </c>
      <c r="AG131" s="17" t="str">
        <f>IFERROR(AND(OR(AG1:AK130,$BK131)=TRUE,IF(SEARCH(AG$1,$H131)&gt;0,TRUE,FALSE)),"")</f>
        <v/>
      </c>
      <c r="AH131" s="17" t="str">
        <f>IFERROR(AND(OR(AH1:AK130,$BK131)=TRUE,IF(SEARCH(AH$1,$H131)&gt;0,TRUE,FALSE)),"")</f>
        <v/>
      </c>
      <c r="AI131" s="17" t="str">
        <f>IFERROR(AND(OR(AI1:AK130,$BK131)=TRUE,IF(SEARCH(AI$1,$H131)&gt;0,TRUE,FALSE)),"")</f>
        <v/>
      </c>
      <c r="AJ131" s="17" t="str">
        <f>IFERROR(AND(OR(AJ1:AK130,$BK131)=TRUE,IF(SEARCH(AJ$1,$H131)&gt;0,TRUE,FALSE)),"")</f>
        <v/>
      </c>
      <c r="AK131" s="17" t="str">
        <f>IFERROR(AND(OR(AK1:AK130,$BK131)=TRUE,IF(SEARCH(AK$1,$H131)&gt;0,TRUE,FALSE)),"")</f>
        <v/>
      </c>
      <c r="AL131" s="17" t="str">
        <f>IFERROR(AND(OR(AL1:AM130,$BK131)=TRUE,IF(SEARCH(AL$1,$H131)&gt;0,TRUE,FALSE)),"")</f>
        <v/>
      </c>
      <c r="AM131" s="17" t="str">
        <f>IFERROR(AND(OR(AM1:AM130,$BK131)=TRUE,IF(SEARCH(AM$1,$H131)&gt;0,TRUE,FALSE)),"")</f>
        <v/>
      </c>
      <c r="AN131" s="17" t="str">
        <f>IFERROR(AND(OR(AN1:AS130,$BK131)=TRUE,IF(SEARCH(AN$1,$H131)&gt;0,TRUE,FALSE)),"")</f>
        <v/>
      </c>
      <c r="AO131" s="17" t="str">
        <f>IFERROR(AND(OR(AO1:AS130,$BK131)=TRUE,IF(SEARCH(AO$1,$H131)&gt;0,TRUE,FALSE)),"")</f>
        <v/>
      </c>
      <c r="AP131" s="17" t="str">
        <f>IFERROR(AND(OR(AP1:AS130,$BK131)=TRUE,IF(SEARCH(AP$1,$H131)&gt;0,TRUE,FALSE)),"")</f>
        <v/>
      </c>
      <c r="AQ131" s="17" t="str">
        <f>IFERROR(AND(OR(AQ1:AS130,$BK131)=TRUE,IF(SEARCH(AQ$1,$H131)&gt;0,TRUE,FALSE)),"")</f>
        <v/>
      </c>
      <c r="AR131" s="17" t="str">
        <f>IFERROR(AND(OR(AR1:AS130,$BK131)=TRUE,IF(SEARCH(AR$1,$H131)&gt;0,TRUE,FALSE)),"")</f>
        <v/>
      </c>
      <c r="AS131" s="17" t="str">
        <f>IFERROR(AND(OR(AS1:AS130,$BK131)=TRUE,IF(SEARCH(AS$1,$H131)&gt;0,TRUE,FALSE)),"")</f>
        <v/>
      </c>
      <c r="AT131" s="17" t="str">
        <f>IFERROR(AND(OR(AT1:AW130,$BK131)=TRUE,IF(SEARCH(AT$1,$H131)&gt;0,TRUE,FALSE)),"")</f>
        <v/>
      </c>
      <c r="AU131" s="17" t="str">
        <f>IFERROR(AND(OR(AU1:AW130,$BK131)=TRUE,IF(SEARCH(AU$1,$H131)&gt;0,TRUE,FALSE)),"")</f>
        <v/>
      </c>
      <c r="AV131" s="17" t="str">
        <f>IFERROR(AND(OR(AV1:AW130,$BK131)=TRUE,IF(SEARCH(AV$1,$H131)&gt;0,TRUE,FALSE)),"")</f>
        <v/>
      </c>
      <c r="AW131" s="17" t="str">
        <f>IFERROR(AND(OR(AW1:AW130,$BK131)=TRUE,IF(SEARCH(AW$1,$H131)&gt;0,TRUE,FALSE)),"")</f>
        <v/>
      </c>
      <c r="AX131" s="17" t="str">
        <f>IFERROR(AND(OR(AX1:AY130,$BK131)=TRUE,IF(SEARCH(AX$1,$H131)&gt;0,TRUE,FALSE)),"")</f>
        <v/>
      </c>
      <c r="AY131" s="17" t="str">
        <f>IFERROR(AND(OR(AY1:AY130,$BK131)=TRUE,IF(SEARCH(AY$1,$H131)&gt;0,TRUE,FALSE)),"")</f>
        <v/>
      </c>
      <c r="AZ131" s="17" t="str">
        <f>IFERROR(AND(OR(AZ1:BI130,$BK131)=TRUE,IF(SEARCH(AZ$1,$H131)&gt;0,TRUE,FALSE)),"")</f>
        <v/>
      </c>
      <c r="BA131" s="17" t="str">
        <f>IFERROR(AND(OR(BA1:BI130,$BK131)=TRUE,IF(SEARCH(BA$1,$H131)&gt;0,TRUE,FALSE)),"")</f>
        <v/>
      </c>
      <c r="BB131" s="17" t="str">
        <f>IFERROR(AND(OR(BB1:BI130,$BK131)=TRUE,IF(SEARCH(BB$1,$H131)&gt;0,TRUE,FALSE)),"")</f>
        <v/>
      </c>
      <c r="BC131" s="17" t="str">
        <f>IFERROR(AND(OR(BC1:BI130,$BK131)=TRUE,IF(SEARCH(BC$1,$H131)&gt;0,TRUE,FALSE)),"")</f>
        <v/>
      </c>
      <c r="BD131" s="17" t="str">
        <f>IFERROR(AND(OR(BD1:BI130,$BK131)=TRUE,IF(SEARCH(BD$1,$H131)&gt;0,TRUE,FALSE)),"")</f>
        <v/>
      </c>
      <c r="BE131" s="17" t="str">
        <f>IFERROR(AND(OR(BE1:BI130,$BK131)=TRUE,IF(SEARCH(BE$1,$H131)&gt;0,TRUE,FALSE)),"")</f>
        <v/>
      </c>
      <c r="BF131" s="17" t="str">
        <f>IFERROR(AND(OR(BF1:BI130,$BK131)=TRUE,IF(SEARCH(BF$1,$H131)&gt;0,TRUE,FALSE)),"")</f>
        <v/>
      </c>
      <c r="BG131" s="17" t="str">
        <f>IFERROR(AND(OR(BG1:BI130,$BK131)=TRUE,IF(SEARCH(BG$1,$H131)&gt;0,TRUE,FALSE)),"")</f>
        <v/>
      </c>
      <c r="BH131" s="17" t="str">
        <f>IFERROR(AND(OR(BH1:BI130,$BK131)=TRUE,IF(SEARCH(BH$1,$H131)&gt;0,TRUE,FALSE)),"")</f>
        <v/>
      </c>
      <c r="BI131" s="17" t="str">
        <f>IFERROR(AND(OR(BI1:BI130,$BK131)=TRUE,IF(SEARCH(BI$1,$H131)&gt;0,TRUE,FALSE)),"")</f>
        <v/>
      </c>
      <c r="BJ131" s="17" t="b">
        <f t="shared" ref="BJ131:BJ162" si="21">IFERROR(AND(J131:BI131), TRUE)</f>
        <v>0</v>
      </c>
      <c r="BK131" s="17" t="b">
        <f t="shared" ref="BK131:BK162" si="22">IF(I131="Y",TRUE,IF(I131="N",FALSE,0))</f>
        <v>0</v>
      </c>
      <c r="BL131" s="17" t="b">
        <f t="shared" ref="BL131:BL162" si="23">IF(BK131=FALSE, FALSE, BJ131)</f>
        <v>0</v>
      </c>
      <c r="BM131" s="17" t="b">
        <f>IF(G131&gt;'Overview (RESPONSES REQUIRED)'!$G$67,FALSE,TRUE)</f>
        <v>0</v>
      </c>
      <c r="BN131" s="17" t="b">
        <f t="shared" ref="BN131:BN162" si="24">IF(COUNTIF(C131:F131, TRUE) = B131, TRUE, FALSE)</f>
        <v>0</v>
      </c>
      <c r="BO131" s="17" t="str">
        <f>IF(BO130="N", "N", IF(AND(BM131,BN131)=FALSE,"N",IF(BL131=TRUE,"Y",IF(I131=0,"E","N"))))</f>
        <v>N</v>
      </c>
    </row>
    <row r="132" spans="1:67" ht="15" x14ac:dyDescent="0.15">
      <c r="A132" s="17" t="s">
        <v>3056</v>
      </c>
      <c r="B132" s="17">
        <v>2</v>
      </c>
      <c r="C132" s="17" t="b">
        <f>IF(INDEX('Overview (RESPONSES REQUIRED)'!$D$67:$D$78, MATCH("n7", 'Overview (RESPONSES REQUIRED)'!$B$67:$B$78, 0)) = "Y", TRUE, FALSE)</f>
        <v>0</v>
      </c>
      <c r="D132" s="17" t="b">
        <f>IF(INDEX('Overview (RESPONSES REQUIRED)'!$D$67:$D$78, MATCH("N78", 'Overview (RESPONSES REQUIRED)'!$B$67:$B$78, 0)) = "Y", TRUE, FALSE)</f>
        <v>0</v>
      </c>
      <c r="E132" s="17" t="s">
        <v>6</v>
      </c>
      <c r="F132" s="17" t="s">
        <v>6</v>
      </c>
      <c r="G132" s="17">
        <v>3</v>
      </c>
      <c r="H132" s="17" t="s">
        <v>3030</v>
      </c>
      <c r="I132" s="17" t="str">
        <f>IF('SA-FR1'!N135="Y", "Y", IF('SA-FR1'!N135="N", "N", 0))</f>
        <v>N</v>
      </c>
      <c r="J132" s="17" t="str">
        <f>IFERROR(AND(OR(J1:K131,$BK132)=TRUE,IF(SEARCH(J$1,$A132)&gt;0,TRUE,FALSE)),"")</f>
        <v/>
      </c>
      <c r="K132" s="17" t="str">
        <f>IFERROR(AND(OR(K1:K131,$BK132)=TRUE,IF(SEARCH(K$1,$A132)&gt;0,TRUE,FALSE)),"")</f>
        <v/>
      </c>
      <c r="L132" s="17" t="str">
        <f>IFERROR(AND(OR(L1:O131,$BK132)=TRUE,IF(SEARCH(L$1,$A132)&gt;0,TRUE,FALSE)),"")</f>
        <v/>
      </c>
      <c r="M132" s="17" t="str">
        <f>IFERROR(AND(OR(M1:O131,$BK132)=TRUE,IF(SEARCH(M$1,$A132)&gt;0,TRUE,FALSE)),"")</f>
        <v/>
      </c>
      <c r="N132" s="17" t="str">
        <f>IFERROR(AND(OR(N1:O131,$BK132)=TRUE,IF(SEARCH(N$1,$A132)&gt;0,TRUE,FALSE)),"")</f>
        <v/>
      </c>
      <c r="O132" s="17" t="str">
        <f>IFERROR(AND(OR(O1:O131,$BK132)=TRUE,IF(SEARCH(O$1,$A132)&gt;0,TRUE,FALSE)),"")</f>
        <v/>
      </c>
      <c r="P132" s="17" t="str">
        <f>IFERROR(AND(OR(P1:P131,$BK132)=TRUE,IF(SEARCH(P$1,$A132)&gt;0,TRUE,FALSE)),"")</f>
        <v/>
      </c>
      <c r="Q132" s="17" t="b">
        <f>IFERROR(AND(OR(Q1:T131,$BK132)=TRUE,IF(SEARCH(Q$1,$A132)&gt;0,TRUE,FALSE)),"")</f>
        <v>0</v>
      </c>
      <c r="R132" s="17" t="str">
        <f>IFERROR(AND(OR(R1:T131,$BK132)=TRUE,IF(SEARCH(R$1,$A132)&gt;0,TRUE,FALSE)),"")</f>
        <v/>
      </c>
      <c r="S132" s="17" t="str">
        <f>IFERROR(AND(OR(S1:T131,$BK132)=TRUE,IF(SEARCH(S$1,$A132)&gt;0,TRUE,FALSE)),"")</f>
        <v/>
      </c>
      <c r="T132" s="17" t="str">
        <f>IFERROR(AND(OR(T1:T131,$BK132)=TRUE,IF(SEARCH(T$1,$A132)&gt;0,TRUE,FALSE)),"")</f>
        <v/>
      </c>
      <c r="U132" s="17" t="str">
        <f>IFERROR(AND(OR(U1:V131,$BK132)=TRUE,IF(SEARCH(U$1,$A132)&gt;0,TRUE,FALSE)),"")</f>
        <v/>
      </c>
      <c r="V132" s="17" t="str">
        <f>IFERROR(AND(OR(V1:V131,$BK132)=TRUE,IF(SEARCH(V$1,$A132)&gt;0,TRUE,FALSE)),"")</f>
        <v/>
      </c>
      <c r="W132" s="17" t="str">
        <f>IFERROR(AND(OR(W1:W131,$BK132)=TRUE,IF(SEARCH(W$1,$A132)&gt;0,TRUE,FALSE)),"")</f>
        <v/>
      </c>
      <c r="X132" s="17" t="str">
        <f>IFERROR(AND(OR(X1:AA131,$BK132)=TRUE,IF(SEARCH(X$1,$A132)&gt;0,TRUE,FALSE)),"")</f>
        <v/>
      </c>
      <c r="Y132" s="17" t="str">
        <f>IFERROR(AND(OR(Y1:AA131,$BK132)=TRUE,IF(SEARCH(Y$1,$A132)&gt;0,TRUE,FALSE)),"")</f>
        <v/>
      </c>
      <c r="Z132" s="17" t="b">
        <f>IFERROR(AND(OR(Z1:AA131,$BK132)=TRUE,IF(SEARCH(Z$1,$A132)&gt;0,TRUE,FALSE)),"")</f>
        <v>0</v>
      </c>
      <c r="AA132" s="17" t="str">
        <f>IFERROR(AND(OR(AA1:AA131,$BK132)=TRUE,IF(SEARCH(AA$1,$A132)&gt;0,TRUE,FALSE)),"")</f>
        <v/>
      </c>
      <c r="AB132" s="17">
        <f t="shared" si="20"/>
        <v>0</v>
      </c>
      <c r="AC132" s="17" t="str">
        <f>IFERROR(AND(OR(AC1:AE131,$BK132)=TRUE,IF(SEARCH(AC$1,$H132)&gt;0,TRUE,FALSE)),"")</f>
        <v/>
      </c>
      <c r="AD132" s="17" t="str">
        <f>IFERROR(AND(OR(AD1:AE131,$BK132)=TRUE,IF(SEARCH(AD$1,$H132)&gt;0,TRUE,FALSE)),"")</f>
        <v/>
      </c>
      <c r="AE132" s="17" t="str">
        <f>IFERROR(AND(OR(AE1:AE131,$BK132)=TRUE,IF(SEARCH(AE$1,$H132)&gt;0,TRUE,FALSE)),"")</f>
        <v/>
      </c>
      <c r="AF132" s="17" t="str">
        <f>IFERROR(AND(OR(AF1:AK131,$BK132)=TRUE,IF(SEARCH(AF$1,$H132)&gt;0,TRUE,FALSE)),"")</f>
        <v/>
      </c>
      <c r="AG132" s="17" t="str">
        <f>IFERROR(AND(OR(AG1:AK131,$BK132)=TRUE,IF(SEARCH(AG$1,$H132)&gt;0,TRUE,FALSE)),"")</f>
        <v/>
      </c>
      <c r="AH132" s="17" t="str">
        <f>IFERROR(AND(OR(AH1:AK131,$BK132)=TRUE,IF(SEARCH(AH$1,$H132)&gt;0,TRUE,FALSE)),"")</f>
        <v/>
      </c>
      <c r="AI132" s="17" t="str">
        <f>IFERROR(AND(OR(AI1:AK131,$BK132)=TRUE,IF(SEARCH(AI$1,$H132)&gt;0,TRUE,FALSE)),"")</f>
        <v/>
      </c>
      <c r="AJ132" s="17" t="str">
        <f>IFERROR(AND(OR(AJ1:AK131,$BK132)=TRUE,IF(SEARCH(AJ$1,$H132)&gt;0,TRUE,FALSE)),"")</f>
        <v/>
      </c>
      <c r="AK132" s="17" t="str">
        <f>IFERROR(AND(OR(AK1:AK131,$BK132)=TRUE,IF(SEARCH(AK$1,$H132)&gt;0,TRUE,FALSE)),"")</f>
        <v/>
      </c>
      <c r="AL132" s="17" t="str">
        <f>IFERROR(AND(OR(AL1:AM131,$BK132)=TRUE,IF(SEARCH(AL$1,$H132)&gt;0,TRUE,FALSE)),"")</f>
        <v/>
      </c>
      <c r="AM132" s="17" t="str">
        <f>IFERROR(AND(OR(AM1:AM131,$BK132)=TRUE,IF(SEARCH(AM$1,$H132)&gt;0,TRUE,FALSE)),"")</f>
        <v/>
      </c>
      <c r="AN132" s="17" t="str">
        <f>IFERROR(AND(OR(AN1:AS131,$BK132)=TRUE,IF(SEARCH(AN$1,$H132)&gt;0,TRUE,FALSE)),"")</f>
        <v/>
      </c>
      <c r="AO132" s="17" t="str">
        <f>IFERROR(AND(OR(AO1:AS131,$BK132)=TRUE,IF(SEARCH(AO$1,$H132)&gt;0,TRUE,FALSE)),"")</f>
        <v/>
      </c>
      <c r="AP132" s="17" t="str">
        <f>IFERROR(AND(OR(AP1:AS131,$BK132)=TRUE,IF(SEARCH(AP$1,$H132)&gt;0,TRUE,FALSE)),"")</f>
        <v/>
      </c>
      <c r="AQ132" s="17" t="str">
        <f>IFERROR(AND(OR(AQ1:AS131,$BK132)=TRUE,IF(SEARCH(AQ$1,$H132)&gt;0,TRUE,FALSE)),"")</f>
        <v/>
      </c>
      <c r="AR132" s="17" t="str">
        <f>IFERROR(AND(OR(AR1:AS131,$BK132)=TRUE,IF(SEARCH(AR$1,$H132)&gt;0,TRUE,FALSE)),"")</f>
        <v/>
      </c>
      <c r="AS132" s="17" t="str">
        <f>IFERROR(AND(OR(AS1:AS131,$BK132)=TRUE,IF(SEARCH(AS$1,$H132)&gt;0,TRUE,FALSE)),"")</f>
        <v/>
      </c>
      <c r="AT132" s="17" t="str">
        <f>IFERROR(AND(OR(AT1:AW131,$BK132)=TRUE,IF(SEARCH(AT$1,$H132)&gt;0,TRUE,FALSE)),"")</f>
        <v/>
      </c>
      <c r="AU132" s="17" t="str">
        <f>IFERROR(AND(OR(AU1:AW131,$BK132)=TRUE,IF(SEARCH(AU$1,$H132)&gt;0,TRUE,FALSE)),"")</f>
        <v/>
      </c>
      <c r="AV132" s="17" t="str">
        <f>IFERROR(AND(OR(AV1:AW131,$BK132)=TRUE,IF(SEARCH(AV$1,$H132)&gt;0,TRUE,FALSE)),"")</f>
        <v/>
      </c>
      <c r="AW132" s="17" t="str">
        <f>IFERROR(AND(OR(AW1:AW131,$BK132)=TRUE,IF(SEARCH(AW$1,$H132)&gt;0,TRUE,FALSE)),"")</f>
        <v/>
      </c>
      <c r="AX132" s="17" t="str">
        <f>IFERROR(AND(OR(AX1:AY131,$BK132)=TRUE,IF(SEARCH(AX$1,$H132)&gt;0,TRUE,FALSE)),"")</f>
        <v/>
      </c>
      <c r="AY132" s="17" t="str">
        <f>IFERROR(AND(OR(AY1:AY131,$BK132)=TRUE,IF(SEARCH(AY$1,$H132)&gt;0,TRUE,FALSE)),"")</f>
        <v/>
      </c>
      <c r="AZ132" s="17" t="str">
        <f>IFERROR(AND(OR(AZ1:BI131,$BK132)=TRUE,IF(SEARCH(AZ$1,$H132)&gt;0,TRUE,FALSE)),"")</f>
        <v/>
      </c>
      <c r="BA132" s="17" t="str">
        <f>IFERROR(AND(OR(BA1:BI131,$BK132)=TRUE,IF(SEARCH(BA$1,$H132)&gt;0,TRUE,FALSE)),"")</f>
        <v/>
      </c>
      <c r="BB132" s="17" t="str">
        <f>IFERROR(AND(OR(BB1:BI131,$BK132)=TRUE,IF(SEARCH(BB$1,$H132)&gt;0,TRUE,FALSE)),"")</f>
        <v/>
      </c>
      <c r="BC132" s="17" t="str">
        <f>IFERROR(AND(OR(BC1:BI131,$BK132)=TRUE,IF(SEARCH(BC$1,$H132)&gt;0,TRUE,FALSE)),"")</f>
        <v/>
      </c>
      <c r="BD132" s="17" t="str">
        <f>IFERROR(AND(OR(BD1:BI131,$BK132)=TRUE,IF(SEARCH(BD$1,$H132)&gt;0,TRUE,FALSE)),"")</f>
        <v/>
      </c>
      <c r="BE132" s="17" t="str">
        <f>IFERROR(AND(OR(BE1:BI131,$BK132)=TRUE,IF(SEARCH(BE$1,$H132)&gt;0,TRUE,FALSE)),"")</f>
        <v/>
      </c>
      <c r="BF132" s="17" t="str">
        <f>IFERROR(AND(OR(BF1:BI131,$BK132)=TRUE,IF(SEARCH(BF$1,$H132)&gt;0,TRUE,FALSE)),"")</f>
        <v/>
      </c>
      <c r="BG132" s="17" t="str">
        <f>IFERROR(AND(OR(BG1:BI131,$BK132)=TRUE,IF(SEARCH(BG$1,$H132)&gt;0,TRUE,FALSE)),"")</f>
        <v/>
      </c>
      <c r="BH132" s="17" t="str">
        <f>IFERROR(AND(OR(BH1:BI131,$BK132)=TRUE,IF(SEARCH(BH$1,$H132)&gt;0,TRUE,FALSE)),"")</f>
        <v/>
      </c>
      <c r="BI132" s="17" t="str">
        <f>IFERROR(AND(OR(BI1:BI131,$BK132)=TRUE,IF(SEARCH(BI$1,$H132)&gt;0,TRUE,FALSE)),"")</f>
        <v/>
      </c>
      <c r="BJ132" s="17" t="b">
        <f t="shared" si="21"/>
        <v>0</v>
      </c>
      <c r="BK132" s="17" t="b">
        <f t="shared" si="22"/>
        <v>0</v>
      </c>
      <c r="BL132" s="17" t="b">
        <f t="shared" si="23"/>
        <v>0</v>
      </c>
      <c r="BM132" s="17" t="b">
        <f>IF(G132&gt;'Overview (RESPONSES REQUIRED)'!$G$67,FALSE,TRUE)</f>
        <v>0</v>
      </c>
      <c r="BN132" s="17" t="b">
        <f t="shared" si="24"/>
        <v>0</v>
      </c>
      <c r="BO132" s="17" t="str">
        <f>IF(BO130="N", "N", IF(AND(BM132,BN132)=FALSE,"N",IF(BL132=TRUE,"Y",IF(I132=0,"E","N"))))</f>
        <v>N</v>
      </c>
    </row>
    <row r="133" spans="1:67" ht="15" x14ac:dyDescent="0.15">
      <c r="A133" s="17" t="s">
        <v>3057</v>
      </c>
      <c r="B133" s="17">
        <v>2</v>
      </c>
      <c r="C133" s="17" t="b">
        <f>IF(INDEX('Overview (RESPONSES REQUIRED)'!$D$67:$D$78, MATCH("n26", 'Overview (RESPONSES REQUIRED)'!$B$67:$B$78, 0)) = "Y", TRUE, FALSE)</f>
        <v>0</v>
      </c>
      <c r="D133" s="17" t="b">
        <f>IF(INDEX('Overview (RESPONSES REQUIRED)'!$D$67:$D$78, MATCH("N78", 'Overview (RESPONSES REQUIRED)'!$B$67:$B$78, 0)) = "Y", TRUE, FALSE)</f>
        <v>0</v>
      </c>
      <c r="E133" s="17" t="s">
        <v>6</v>
      </c>
      <c r="F133" s="17" t="s">
        <v>6</v>
      </c>
      <c r="G133" s="17">
        <v>3</v>
      </c>
      <c r="H133" s="17" t="s">
        <v>3015</v>
      </c>
      <c r="I133" s="17" t="str">
        <f>IF('SA-FR1'!N136="Y", "Y", IF('SA-FR1'!N136="N", "N", 0))</f>
        <v>N</v>
      </c>
      <c r="J133" s="17" t="str">
        <f>IFERROR(AND(OR(J1:K132,$BK133)=TRUE,IF(SEARCH(J$1,$A133)&gt;0,TRUE,FALSE)),"")</f>
        <v/>
      </c>
      <c r="K133" s="17" t="str">
        <f>IFERROR(AND(OR(K1:K132,$BK133)=TRUE,IF(SEARCH(K$1,$A133)&gt;0,TRUE,FALSE)),"")</f>
        <v/>
      </c>
      <c r="L133" s="17" t="str">
        <f>IFERROR(AND(OR(L1:O132,$BK133)=TRUE,IF(SEARCH(L$1,$A133)&gt;0,TRUE,FALSE)),"")</f>
        <v/>
      </c>
      <c r="M133" s="17" t="str">
        <f>IFERROR(AND(OR(M1:O132,$BK133)=TRUE,IF(SEARCH(M$1,$A133)&gt;0,TRUE,FALSE)),"")</f>
        <v/>
      </c>
      <c r="N133" s="17" t="str">
        <f>IFERROR(AND(OR(N1:O132,$BK133)=TRUE,IF(SEARCH(N$1,$A133)&gt;0,TRUE,FALSE)),"")</f>
        <v/>
      </c>
      <c r="O133" s="17" t="str">
        <f>IFERROR(AND(OR(O1:O132,$BK133)=TRUE,IF(SEARCH(O$1,$A133)&gt;0,TRUE,FALSE)),"")</f>
        <v/>
      </c>
      <c r="P133" s="17" t="str">
        <f>IFERROR(AND(OR(P1:P132,$BK133)=TRUE,IF(SEARCH(P$1,$A133)&gt;0,TRUE,FALSE)),"")</f>
        <v/>
      </c>
      <c r="Q133" s="17" t="str">
        <f>IFERROR(AND(OR(Q1:T132,$BK133)=TRUE,IF(SEARCH(Q$1,$A133)&gt;0,TRUE,FALSE)),"")</f>
        <v/>
      </c>
      <c r="R133" s="17" t="str">
        <f>IFERROR(AND(OR(R1:T132,$BK133)=TRUE,IF(SEARCH(R$1,$A133)&gt;0,TRUE,FALSE)),"")</f>
        <v/>
      </c>
      <c r="S133" s="17" t="str">
        <f>IFERROR(AND(OR(S1:T132,$BK133)=TRUE,IF(SEARCH(S$1,$A133)&gt;0,TRUE,FALSE)),"")</f>
        <v/>
      </c>
      <c r="T133" s="17" t="str">
        <f>IFERROR(AND(OR(T1:T132,$BK133)=TRUE,IF(SEARCH(T$1,$A133)&gt;0,TRUE,FALSE)),"")</f>
        <v/>
      </c>
      <c r="U133" s="17" t="b">
        <f>IFERROR(AND(OR(U1:V132,$BK133)=TRUE,IF(SEARCH(U$1,$A133)&gt;0,TRUE,FALSE)),"")</f>
        <v>0</v>
      </c>
      <c r="V133" s="17" t="str">
        <f>IFERROR(AND(OR(V1:V132,$BK133)=TRUE,IF(SEARCH(V$1,$A133)&gt;0,TRUE,FALSE)),"")</f>
        <v/>
      </c>
      <c r="W133" s="17" t="str">
        <f>IFERROR(AND(OR(W1:W132,$BK133)=TRUE,IF(SEARCH(W$1,$A133)&gt;0,TRUE,FALSE)),"")</f>
        <v/>
      </c>
      <c r="X133" s="17" t="str">
        <f>IFERROR(AND(OR(X1:AA132,$BK133)=TRUE,IF(SEARCH(X$1,$A133)&gt;0,TRUE,FALSE)),"")</f>
        <v/>
      </c>
      <c r="Y133" s="17" t="str">
        <f>IFERROR(AND(OR(Y1:AA132,$BK133)=TRUE,IF(SEARCH(Y$1,$A133)&gt;0,TRUE,FALSE)),"")</f>
        <v/>
      </c>
      <c r="Z133" s="17" t="b">
        <f>IFERROR(AND(OR(Z1:AA132,$BK133)=TRUE,IF(SEARCH(Z$1,$A133)&gt;0,TRUE,FALSE)),"")</f>
        <v>0</v>
      </c>
      <c r="AA133" s="17" t="str">
        <f>IFERROR(AND(OR(AA1:AA132,$BK133)=TRUE,IF(SEARCH(AA$1,$A133)&gt;0,TRUE,FALSE)),"")</f>
        <v/>
      </c>
      <c r="AB133" s="17">
        <f t="shared" si="20"/>
        <v>0</v>
      </c>
      <c r="AC133" s="17" t="str">
        <f>IFERROR(AND(OR(AC1:AE132,$BK133)=TRUE,IF(SEARCH(AC$1,$H133)&gt;0,TRUE,FALSE)),"")</f>
        <v/>
      </c>
      <c r="AD133" s="17" t="str">
        <f>IFERROR(AND(OR(AD1:AE132,$BK133)=TRUE,IF(SEARCH(AD$1,$H133)&gt;0,TRUE,FALSE)),"")</f>
        <v/>
      </c>
      <c r="AE133" s="17" t="str">
        <f>IFERROR(AND(OR(AE1:AE132,$BK133)=TRUE,IF(SEARCH(AE$1,$H133)&gt;0,TRUE,FALSE)),"")</f>
        <v/>
      </c>
      <c r="AF133" s="17" t="str">
        <f>IFERROR(AND(OR(AF1:AK132,$BK133)=TRUE,IF(SEARCH(AF$1,$H133)&gt;0,TRUE,FALSE)),"")</f>
        <v/>
      </c>
      <c r="AG133" s="17" t="str">
        <f>IFERROR(AND(OR(AG1:AK132,$BK133)=TRUE,IF(SEARCH(AG$1,$H133)&gt;0,TRUE,FALSE)),"")</f>
        <v/>
      </c>
      <c r="AH133" s="17" t="str">
        <f>IFERROR(AND(OR(AH1:AK132,$BK133)=TRUE,IF(SEARCH(AH$1,$H133)&gt;0,TRUE,FALSE)),"")</f>
        <v/>
      </c>
      <c r="AI133" s="17" t="str">
        <f>IFERROR(AND(OR(AI1:AK132,$BK133)=TRUE,IF(SEARCH(AI$1,$H133)&gt;0,TRUE,FALSE)),"")</f>
        <v/>
      </c>
      <c r="AJ133" s="17" t="str">
        <f>IFERROR(AND(OR(AJ1:AK132,$BK133)=TRUE,IF(SEARCH(AJ$1,$H133)&gt;0,TRUE,FALSE)),"")</f>
        <v/>
      </c>
      <c r="AK133" s="17" t="str">
        <f>IFERROR(AND(OR(AK1:AK132,$BK133)=TRUE,IF(SEARCH(AK$1,$H133)&gt;0,TRUE,FALSE)),"")</f>
        <v/>
      </c>
      <c r="AL133" s="17" t="str">
        <f>IFERROR(AND(OR(AL1:AM132,$BK133)=TRUE,IF(SEARCH(AL$1,$H133)&gt;0,TRUE,FALSE)),"")</f>
        <v/>
      </c>
      <c r="AM133" s="17" t="str">
        <f>IFERROR(AND(OR(AM1:AM132,$BK133)=TRUE,IF(SEARCH(AM$1,$H133)&gt;0,TRUE,FALSE)),"")</f>
        <v/>
      </c>
      <c r="AN133" s="17" t="str">
        <f>IFERROR(AND(OR(AN1:AS132,$BK133)=TRUE,IF(SEARCH(AN$1,$H133)&gt;0,TRUE,FALSE)),"")</f>
        <v/>
      </c>
      <c r="AO133" s="17" t="str">
        <f>IFERROR(AND(OR(AO1:AS132,$BK133)=TRUE,IF(SEARCH(AO$1,$H133)&gt;0,TRUE,FALSE)),"")</f>
        <v/>
      </c>
      <c r="AP133" s="17" t="str">
        <f>IFERROR(AND(OR(AP1:AS132,$BK133)=TRUE,IF(SEARCH(AP$1,$H133)&gt;0,TRUE,FALSE)),"")</f>
        <v/>
      </c>
      <c r="AQ133" s="17" t="str">
        <f>IFERROR(AND(OR(AQ1:AS132,$BK133)=TRUE,IF(SEARCH(AQ$1,$H133)&gt;0,TRUE,FALSE)),"")</f>
        <v/>
      </c>
      <c r="AR133" s="17" t="str">
        <f>IFERROR(AND(OR(AR1:AS132,$BK133)=TRUE,IF(SEARCH(AR$1,$H133)&gt;0,TRUE,FALSE)),"")</f>
        <v/>
      </c>
      <c r="AS133" s="17" t="str">
        <f>IFERROR(AND(OR(AS1:AS132,$BK133)=TRUE,IF(SEARCH(AS$1,$H133)&gt;0,TRUE,FALSE)),"")</f>
        <v/>
      </c>
      <c r="AT133" s="17" t="str">
        <f>IFERROR(AND(OR(AT1:AW132,$BK133)=TRUE,IF(SEARCH(AT$1,$H133)&gt;0,TRUE,FALSE)),"")</f>
        <v/>
      </c>
      <c r="AU133" s="17" t="str">
        <f>IFERROR(AND(OR(AU1:AW132,$BK133)=TRUE,IF(SEARCH(AU$1,$H133)&gt;0,TRUE,FALSE)),"")</f>
        <v/>
      </c>
      <c r="AV133" s="17" t="str">
        <f>IFERROR(AND(OR(AV1:AW132,$BK133)=TRUE,IF(SEARCH(AV$1,$H133)&gt;0,TRUE,FALSE)),"")</f>
        <v/>
      </c>
      <c r="AW133" s="17" t="str">
        <f>IFERROR(AND(OR(AW1:AW132,$BK133)=TRUE,IF(SEARCH(AW$1,$H133)&gt;0,TRUE,FALSE)),"")</f>
        <v/>
      </c>
      <c r="AX133" s="17" t="str">
        <f>IFERROR(AND(OR(AX1:AY132,$BK133)=TRUE,IF(SEARCH(AX$1,$H133)&gt;0,TRUE,FALSE)),"")</f>
        <v/>
      </c>
      <c r="AY133" s="17" t="str">
        <f>IFERROR(AND(OR(AY1:AY132,$BK133)=TRUE,IF(SEARCH(AY$1,$H133)&gt;0,TRUE,FALSE)),"")</f>
        <v/>
      </c>
      <c r="AZ133" s="17" t="str">
        <f>IFERROR(AND(OR(AZ1:BI132,$BK133)=TRUE,IF(SEARCH(AZ$1,$H133)&gt;0,TRUE,FALSE)),"")</f>
        <v/>
      </c>
      <c r="BA133" s="17" t="str">
        <f>IFERROR(AND(OR(BA1:BI132,$BK133)=TRUE,IF(SEARCH(BA$1,$H133)&gt;0,TRUE,FALSE)),"")</f>
        <v/>
      </c>
      <c r="BB133" s="17" t="str">
        <f>IFERROR(AND(OR(BB1:BI132,$BK133)=TRUE,IF(SEARCH(BB$1,$H133)&gt;0,TRUE,FALSE)),"")</f>
        <v/>
      </c>
      <c r="BC133" s="17" t="str">
        <f>IFERROR(AND(OR(BC1:BI132,$BK133)=TRUE,IF(SEARCH(BC$1,$H133)&gt;0,TRUE,FALSE)),"")</f>
        <v/>
      </c>
      <c r="BD133" s="17" t="str">
        <f>IFERROR(AND(OR(BD1:BI132,$BK133)=TRUE,IF(SEARCH(BD$1,$H133)&gt;0,TRUE,FALSE)),"")</f>
        <v/>
      </c>
      <c r="BE133" s="17" t="str">
        <f>IFERROR(AND(OR(BE1:BI132,$BK133)=TRUE,IF(SEARCH(BE$1,$H133)&gt;0,TRUE,FALSE)),"")</f>
        <v/>
      </c>
      <c r="BF133" s="17" t="str">
        <f>IFERROR(AND(OR(BF1:BI132,$BK133)=TRUE,IF(SEARCH(BF$1,$H133)&gt;0,TRUE,FALSE)),"")</f>
        <v/>
      </c>
      <c r="BG133" s="17" t="str">
        <f>IFERROR(AND(OR(BG1:BI132,$BK133)=TRUE,IF(SEARCH(BG$1,$H133)&gt;0,TRUE,FALSE)),"")</f>
        <v/>
      </c>
      <c r="BH133" s="17" t="str">
        <f>IFERROR(AND(OR(BH1:BI132,$BK133)=TRUE,IF(SEARCH(BH$1,$H133)&gt;0,TRUE,FALSE)),"")</f>
        <v/>
      </c>
      <c r="BI133" s="17" t="str">
        <f>IFERROR(AND(OR(BI1:BI132,$BK133)=TRUE,IF(SEARCH(BI$1,$H133)&gt;0,TRUE,FALSE)),"")</f>
        <v/>
      </c>
      <c r="BJ133" s="17" t="b">
        <f t="shared" si="21"/>
        <v>0</v>
      </c>
      <c r="BK133" s="17" t="b">
        <f t="shared" si="22"/>
        <v>0</v>
      </c>
      <c r="BL133" s="17" t="b">
        <f t="shared" si="23"/>
        <v>0</v>
      </c>
      <c r="BM133" s="17" t="b">
        <f>IF(G133&gt;'Overview (RESPONSES REQUIRED)'!$G$67,FALSE,TRUE)</f>
        <v>0</v>
      </c>
      <c r="BN133" s="17" t="b">
        <f t="shared" si="24"/>
        <v>0</v>
      </c>
      <c r="BO133" s="17" t="str">
        <f>IF(AND(BM133,BN133)=FALSE,"N",IF(BL133=TRUE,"Y",IF(I133=0,"E","N")))</f>
        <v>N</v>
      </c>
    </row>
    <row r="134" spans="1:67" ht="27" x14ac:dyDescent="0.15">
      <c r="A134" s="17" t="s">
        <v>3057</v>
      </c>
      <c r="B134" s="17">
        <v>2</v>
      </c>
      <c r="C134" s="17" t="b">
        <f>IF(INDEX('Overview (RESPONSES REQUIRED)'!$D$67:$D$78, MATCH("n26", 'Overview (RESPONSES REQUIRED)'!$B$67:$B$78, 0)) = "Y", TRUE, FALSE)</f>
        <v>0</v>
      </c>
      <c r="D134" s="17" t="b">
        <f>IF(INDEX('Overview (RESPONSES REQUIRED)'!$D$67:$D$78, MATCH("N78", 'Overview (RESPONSES REQUIRED)'!$B$67:$B$78, 0)) = "Y", TRUE, FALSE)</f>
        <v>0</v>
      </c>
      <c r="E134" s="17" t="s">
        <v>6</v>
      </c>
      <c r="F134" s="17" t="s">
        <v>6</v>
      </c>
      <c r="G134" s="17">
        <v>3</v>
      </c>
      <c r="H134" s="17" t="s">
        <v>3019</v>
      </c>
      <c r="I134" s="17" t="str">
        <f>IF('SA-FR1'!N137="Y", "Y", IF('SA-FR1'!N137="N", "N", 0))</f>
        <v>N</v>
      </c>
      <c r="J134" s="17" t="str">
        <f>IFERROR(AND(OR(J1:K133,$BK134)=TRUE,IF(SEARCH(J$1,$A134)&gt;0,TRUE,FALSE)),"")</f>
        <v/>
      </c>
      <c r="K134" s="17" t="str">
        <f>IFERROR(AND(OR(K1:K133,$BK134)=TRUE,IF(SEARCH(K$1,$A134)&gt;0,TRUE,FALSE)),"")</f>
        <v/>
      </c>
      <c r="L134" s="17" t="str">
        <f>IFERROR(AND(OR(L1:O133,$BK134)=TRUE,IF(SEARCH(L$1,$A134)&gt;0,TRUE,FALSE)),"")</f>
        <v/>
      </c>
      <c r="M134" s="17" t="str">
        <f>IFERROR(AND(OR(M1:O133,$BK134)=TRUE,IF(SEARCH(M$1,$A134)&gt;0,TRUE,FALSE)),"")</f>
        <v/>
      </c>
      <c r="N134" s="17" t="str">
        <f>IFERROR(AND(OR(N1:O133,$BK134)=TRUE,IF(SEARCH(N$1,$A134)&gt;0,TRUE,FALSE)),"")</f>
        <v/>
      </c>
      <c r="O134" s="17" t="str">
        <f>IFERROR(AND(OR(O1:O133,$BK134)=TRUE,IF(SEARCH(O$1,$A134)&gt;0,TRUE,FALSE)),"")</f>
        <v/>
      </c>
      <c r="P134" s="17" t="str">
        <f>IFERROR(AND(OR(P1:P133,$BK134)=TRUE,IF(SEARCH(P$1,$A134)&gt;0,TRUE,FALSE)),"")</f>
        <v/>
      </c>
      <c r="Q134" s="17" t="str">
        <f>IFERROR(AND(OR(Q1:T133,$BK134)=TRUE,IF(SEARCH(Q$1,$A134)&gt;0,TRUE,FALSE)),"")</f>
        <v/>
      </c>
      <c r="R134" s="17" t="str">
        <f>IFERROR(AND(OR(R1:T133,$BK134)=TRUE,IF(SEARCH(R$1,$A134)&gt;0,TRUE,FALSE)),"")</f>
        <v/>
      </c>
      <c r="S134" s="17" t="str">
        <f>IFERROR(AND(OR(S1:T133,$BK134)=TRUE,IF(SEARCH(S$1,$A134)&gt;0,TRUE,FALSE)),"")</f>
        <v/>
      </c>
      <c r="T134" s="17" t="str">
        <f>IFERROR(AND(OR(T1:T133,$BK134)=TRUE,IF(SEARCH(T$1,$A134)&gt;0,TRUE,FALSE)),"")</f>
        <v/>
      </c>
      <c r="U134" s="17" t="b">
        <f>IFERROR(AND(OR(U1:V133,$BK134)=TRUE,IF(SEARCH(U$1,$A134)&gt;0,TRUE,FALSE)),"")</f>
        <v>0</v>
      </c>
      <c r="V134" s="17" t="str">
        <f>IFERROR(AND(OR(V1:V133,$BK134)=TRUE,IF(SEARCH(V$1,$A134)&gt;0,TRUE,FALSE)),"")</f>
        <v/>
      </c>
      <c r="W134" s="17" t="str">
        <f>IFERROR(AND(OR(W1:W133,$BK134)=TRUE,IF(SEARCH(W$1,$A134)&gt;0,TRUE,FALSE)),"")</f>
        <v/>
      </c>
      <c r="X134" s="17" t="str">
        <f>IFERROR(AND(OR(X1:AA133,$BK134)=TRUE,IF(SEARCH(X$1,$A134)&gt;0,TRUE,FALSE)),"")</f>
        <v/>
      </c>
      <c r="Y134" s="17" t="str">
        <f>IFERROR(AND(OR(Y1:AA133,$BK134)=TRUE,IF(SEARCH(Y$1,$A134)&gt;0,TRUE,FALSE)),"")</f>
        <v/>
      </c>
      <c r="Z134" s="17" t="b">
        <f>IFERROR(AND(OR(Z1:AA133,$BK134)=TRUE,IF(SEARCH(Z$1,$A134)&gt;0,TRUE,FALSE)),"")</f>
        <v>0</v>
      </c>
      <c r="AA134" s="17" t="str">
        <f>IFERROR(AND(OR(AA1:AA133,$BK134)=TRUE,IF(SEARCH(AA$1,$A134)&gt;0,TRUE,FALSE)),"")</f>
        <v/>
      </c>
      <c r="AB134" s="17">
        <f t="shared" si="20"/>
        <v>0</v>
      </c>
      <c r="AC134" s="17" t="str">
        <f>IFERROR(AND(OR(AC1:AE133,$BK134)=TRUE,IF(SEARCH(AC$1,$H134)&gt;0,TRUE,FALSE)),"")</f>
        <v/>
      </c>
      <c r="AD134" s="17" t="str">
        <f>IFERROR(AND(OR(AD1:AE133,$BK134)=TRUE,IF(SEARCH(AD$1,$H134)&gt;0,TRUE,FALSE)),"")</f>
        <v/>
      </c>
      <c r="AE134" s="17" t="str">
        <f>IFERROR(AND(OR(AE1:AE133,$BK134)=TRUE,IF(SEARCH(AE$1,$H134)&gt;0,TRUE,FALSE)),"")</f>
        <v/>
      </c>
      <c r="AF134" s="17" t="str">
        <f>IFERROR(AND(OR(AF1:AK133,$BK134)=TRUE,IF(SEARCH(AF$1,$H134)&gt;0,TRUE,FALSE)),"")</f>
        <v/>
      </c>
      <c r="AG134" s="17" t="str">
        <f>IFERROR(AND(OR(AG1:AK133,$BK134)=TRUE,IF(SEARCH(AG$1,$H134)&gt;0,TRUE,FALSE)),"")</f>
        <v/>
      </c>
      <c r="AH134" s="17" t="str">
        <f>IFERROR(AND(OR(AH1:AK133,$BK134)=TRUE,IF(SEARCH(AH$1,$H134)&gt;0,TRUE,FALSE)),"")</f>
        <v/>
      </c>
      <c r="AI134" s="17" t="str">
        <f>IFERROR(AND(OR(AI1:AK133,$BK134)=TRUE,IF(SEARCH(AI$1,$H134)&gt;0,TRUE,FALSE)),"")</f>
        <v/>
      </c>
      <c r="AJ134" s="17" t="str">
        <f>IFERROR(AND(OR(AJ1:AK133,$BK134)=TRUE,IF(SEARCH(AJ$1,$H134)&gt;0,TRUE,FALSE)),"")</f>
        <v/>
      </c>
      <c r="AK134" s="17" t="str">
        <f>IFERROR(AND(OR(AK1:AK133,$BK134)=TRUE,IF(SEARCH(AK$1,$H134)&gt;0,TRUE,FALSE)),"")</f>
        <v/>
      </c>
      <c r="AL134" s="17" t="str">
        <f>IFERROR(AND(OR(AL1:AM133,$BK134)=TRUE,IF(SEARCH(AL$1,$H134)&gt;0,TRUE,FALSE)),"")</f>
        <v/>
      </c>
      <c r="AM134" s="17" t="str">
        <f>IFERROR(AND(OR(AM1:AM133,$BK134)=TRUE,IF(SEARCH(AM$1,$H134)&gt;0,TRUE,FALSE)),"")</f>
        <v/>
      </c>
      <c r="AN134" s="17" t="str">
        <f>IFERROR(AND(OR(AN1:AS133,$BK134)=TRUE,IF(SEARCH(AN$1,$H134)&gt;0,TRUE,FALSE)),"")</f>
        <v/>
      </c>
      <c r="AO134" s="17" t="str">
        <f>IFERROR(AND(OR(AO1:AS133,$BK134)=TRUE,IF(SEARCH(AO$1,$H134)&gt;0,TRUE,FALSE)),"")</f>
        <v/>
      </c>
      <c r="AP134" s="17" t="str">
        <f>IFERROR(AND(OR(AP1:AS133,$BK134)=TRUE,IF(SEARCH(AP$1,$H134)&gt;0,TRUE,FALSE)),"")</f>
        <v/>
      </c>
      <c r="AQ134" s="17" t="str">
        <f>IFERROR(AND(OR(AQ1:AS133,$BK134)=TRUE,IF(SEARCH(AQ$1,$H134)&gt;0,TRUE,FALSE)),"")</f>
        <v/>
      </c>
      <c r="AR134" s="17" t="str">
        <f>IFERROR(AND(OR(AR1:AS133,$BK134)=TRUE,IF(SEARCH(AR$1,$H134)&gt;0,TRUE,FALSE)),"")</f>
        <v/>
      </c>
      <c r="AS134" s="17" t="str">
        <f>IFERROR(AND(OR(AS1:AS133,$BK134)=TRUE,IF(SEARCH(AS$1,$H134)&gt;0,TRUE,FALSE)),"")</f>
        <v/>
      </c>
      <c r="AT134" s="17" t="str">
        <f>IFERROR(AND(OR(AT1:AW133,$BK134)=TRUE,IF(SEARCH(AT$1,$H134)&gt;0,TRUE,FALSE)),"")</f>
        <v/>
      </c>
      <c r="AU134" s="17" t="str">
        <f>IFERROR(AND(OR(AU1:AW133,$BK134)=TRUE,IF(SEARCH(AU$1,$H134)&gt;0,TRUE,FALSE)),"")</f>
        <v/>
      </c>
      <c r="AV134" s="17" t="str">
        <f>IFERROR(AND(OR(AV1:AW133,$BK134)=TRUE,IF(SEARCH(AV$1,$H134)&gt;0,TRUE,FALSE)),"")</f>
        <v/>
      </c>
      <c r="AW134" s="17" t="str">
        <f>IFERROR(AND(OR(AW1:AW133,$BK134)=TRUE,IF(SEARCH(AW$1,$H134)&gt;0,TRUE,FALSE)),"")</f>
        <v/>
      </c>
      <c r="AX134" s="17" t="str">
        <f>IFERROR(AND(OR(AX1:AY133,$BK134)=TRUE,IF(SEARCH(AX$1,$H134)&gt;0,TRUE,FALSE)),"")</f>
        <v/>
      </c>
      <c r="AY134" s="17" t="str">
        <f>IFERROR(AND(OR(AY1:AY133,$BK134)=TRUE,IF(SEARCH(AY$1,$H134)&gt;0,TRUE,FALSE)),"")</f>
        <v/>
      </c>
      <c r="AZ134" s="17" t="str">
        <f>IFERROR(AND(OR(AZ1:BI133,$BK134)=TRUE,IF(SEARCH(AZ$1,$H134)&gt;0,TRUE,FALSE)),"")</f>
        <v/>
      </c>
      <c r="BA134" s="17" t="str">
        <f>IFERROR(AND(OR(BA1:BI133,$BK134)=TRUE,IF(SEARCH(BA$1,$H134)&gt;0,TRUE,FALSE)),"")</f>
        <v/>
      </c>
      <c r="BB134" s="17" t="str">
        <f>IFERROR(AND(OR(BB1:BI133,$BK134)=TRUE,IF(SEARCH(BB$1,$H134)&gt;0,TRUE,FALSE)),"")</f>
        <v/>
      </c>
      <c r="BC134" s="17" t="str">
        <f>IFERROR(AND(OR(BC1:BI133,$BK134)=TRUE,IF(SEARCH(BC$1,$H134)&gt;0,TRUE,FALSE)),"")</f>
        <v/>
      </c>
      <c r="BD134" s="17" t="str">
        <f>IFERROR(AND(OR(BD1:BI133,$BK134)=TRUE,IF(SEARCH(BD$1,$H134)&gt;0,TRUE,FALSE)),"")</f>
        <v/>
      </c>
      <c r="BE134" s="17" t="str">
        <f>IFERROR(AND(OR(BE1:BI133,$BK134)=TRUE,IF(SEARCH(BE$1,$H134)&gt;0,TRUE,FALSE)),"")</f>
        <v/>
      </c>
      <c r="BF134" s="17" t="str">
        <f>IFERROR(AND(OR(BF1:BI133,$BK134)=TRUE,IF(SEARCH(BF$1,$H134)&gt;0,TRUE,FALSE)),"")</f>
        <v/>
      </c>
      <c r="BG134" s="17" t="str">
        <f>IFERROR(AND(OR(BG1:BI133,$BK134)=TRUE,IF(SEARCH(BG$1,$H134)&gt;0,TRUE,FALSE)),"")</f>
        <v/>
      </c>
      <c r="BH134" s="17" t="str">
        <f>IFERROR(AND(OR(BH1:BI133,$BK134)=TRUE,IF(SEARCH(BH$1,$H134)&gt;0,TRUE,FALSE)),"")</f>
        <v/>
      </c>
      <c r="BI134" s="17" t="str">
        <f>IFERROR(AND(OR(BI1:BI133,$BK134)=TRUE,IF(SEARCH(BI$1,$H134)&gt;0,TRUE,FALSE)),"")</f>
        <v/>
      </c>
      <c r="BJ134" s="17" t="b">
        <f t="shared" si="21"/>
        <v>0</v>
      </c>
      <c r="BK134" s="17" t="b">
        <f t="shared" si="22"/>
        <v>0</v>
      </c>
      <c r="BL134" s="17" t="b">
        <f t="shared" si="23"/>
        <v>0</v>
      </c>
      <c r="BM134" s="17" t="b">
        <f>IF(G134&gt;'Overview (RESPONSES REQUIRED)'!$G$67,FALSE,TRUE)</f>
        <v>0</v>
      </c>
      <c r="BN134" s="17" t="b">
        <f t="shared" si="24"/>
        <v>0</v>
      </c>
      <c r="BO134" s="17" t="str">
        <f>IF(BO133="N", "N", IF(AND(BM134,BN134)=FALSE,"N",IF(BL134=TRUE,"Y",IF(I134=0,"E","N"))))</f>
        <v>N</v>
      </c>
    </row>
    <row r="135" spans="1:67" ht="15" x14ac:dyDescent="0.15">
      <c r="A135" s="17" t="s">
        <v>3058</v>
      </c>
      <c r="B135" s="17">
        <v>2</v>
      </c>
      <c r="C135" s="17" t="b">
        <f>IF(INDEX('Overview (RESPONSES REQUIRED)'!$D$67:$D$78, MATCH("n28", 'Overview (RESPONSES REQUIRED)'!$B$67:$B$78, 0)) = "Y", TRUE, FALSE)</f>
        <v>0</v>
      </c>
      <c r="D135" s="17" t="b">
        <f>IF(INDEX('Overview (RESPONSES REQUIRED)'!$D$67:$D$78, MATCH("N78", 'Overview (RESPONSES REQUIRED)'!$B$67:$B$78, 0)) = "Y", TRUE, FALSE)</f>
        <v>0</v>
      </c>
      <c r="E135" s="17" t="s">
        <v>6</v>
      </c>
      <c r="F135" s="17" t="s">
        <v>6</v>
      </c>
      <c r="G135" s="17">
        <v>3</v>
      </c>
      <c r="H135" s="17" t="s">
        <v>3015</v>
      </c>
      <c r="I135" s="17" t="str">
        <f>IF('SA-FR1'!N138="Y", "Y", IF('SA-FR1'!N138="N", "N", 0))</f>
        <v>N</v>
      </c>
      <c r="J135" s="17" t="str">
        <f>IFERROR(AND(OR(J1:K134,$BK135)=TRUE,IF(SEARCH(J$1,$A135)&gt;0,TRUE,FALSE)),"")</f>
        <v/>
      </c>
      <c r="K135" s="17" t="str">
        <f>IFERROR(AND(OR(K1:K134,$BK135)=TRUE,IF(SEARCH(K$1,$A135)&gt;0,TRUE,FALSE)),"")</f>
        <v/>
      </c>
      <c r="L135" s="17" t="str">
        <f>IFERROR(AND(OR(L1:O134,$BK135)=TRUE,IF(SEARCH(L$1,$A135)&gt;0,TRUE,FALSE)),"")</f>
        <v/>
      </c>
      <c r="M135" s="17" t="str">
        <f>IFERROR(AND(OR(M1:O134,$BK135)=TRUE,IF(SEARCH(M$1,$A135)&gt;0,TRUE,FALSE)),"")</f>
        <v/>
      </c>
      <c r="N135" s="17" t="str">
        <f>IFERROR(AND(OR(N1:O134,$BK135)=TRUE,IF(SEARCH(N$1,$A135)&gt;0,TRUE,FALSE)),"")</f>
        <v/>
      </c>
      <c r="O135" s="17" t="str">
        <f>IFERROR(AND(OR(O1:O134,$BK135)=TRUE,IF(SEARCH(O$1,$A135)&gt;0,TRUE,FALSE)),"")</f>
        <v/>
      </c>
      <c r="P135" s="17" t="str">
        <f>IFERROR(AND(OR(P1:P134,$BK135)=TRUE,IF(SEARCH(P$1,$A135)&gt;0,TRUE,FALSE)),"")</f>
        <v/>
      </c>
      <c r="Q135" s="17" t="str">
        <f>IFERROR(AND(OR(Q1:T134,$BK135)=TRUE,IF(SEARCH(Q$1,$A135)&gt;0,TRUE,FALSE)),"")</f>
        <v/>
      </c>
      <c r="R135" s="17" t="str">
        <f>IFERROR(AND(OR(R1:T134,$BK135)=TRUE,IF(SEARCH(R$1,$A135)&gt;0,TRUE,FALSE)),"")</f>
        <v/>
      </c>
      <c r="S135" s="17" t="str">
        <f>IFERROR(AND(OR(S1:T134,$BK135)=TRUE,IF(SEARCH(S$1,$A135)&gt;0,TRUE,FALSE)),"")</f>
        <v/>
      </c>
      <c r="T135" s="17" t="str">
        <f>IFERROR(AND(OR(T1:T134,$BK135)=TRUE,IF(SEARCH(T$1,$A135)&gt;0,TRUE,FALSE)),"")</f>
        <v/>
      </c>
      <c r="U135" s="17" t="str">
        <f>IFERROR(AND(OR(U1:V134,$BK135)=TRUE,IF(SEARCH(U$1,$A135)&gt;0,TRUE,FALSE)),"")</f>
        <v/>
      </c>
      <c r="V135" s="17" t="str">
        <f>IFERROR(AND(OR(V1:V134,$BK135)=TRUE,IF(SEARCH(V$1,$A135)&gt;0,TRUE,FALSE)),"")</f>
        <v/>
      </c>
      <c r="W135" s="17" t="b">
        <f>IFERROR(AND(OR(W1:W134,$BK135)=TRUE,IF(SEARCH(W$1,$A135)&gt;0,TRUE,FALSE)),"")</f>
        <v>0</v>
      </c>
      <c r="X135" s="17" t="str">
        <f>IFERROR(AND(OR(X1:AA134,$BK135)=TRUE,IF(SEARCH(X$1,$A135)&gt;0,TRUE,FALSE)),"")</f>
        <v/>
      </c>
      <c r="Y135" s="17" t="str">
        <f>IFERROR(AND(OR(Y1:AA134,$BK135)=TRUE,IF(SEARCH(Y$1,$A135)&gt;0,TRUE,FALSE)),"")</f>
        <v/>
      </c>
      <c r="Z135" s="17" t="b">
        <f>IFERROR(AND(OR(Z1:AA134,$BK135)=TRUE,IF(SEARCH(Z$1,$A135)&gt;0,TRUE,FALSE)),"")</f>
        <v>0</v>
      </c>
      <c r="AA135" s="17" t="str">
        <f>IFERROR(AND(OR(AA1:AA134,$BK135)=TRUE,IF(SEARCH(AA$1,$A135)&gt;0,TRUE,FALSE)),"")</f>
        <v/>
      </c>
      <c r="AB135" s="17">
        <f t="shared" si="20"/>
        <v>0</v>
      </c>
      <c r="AC135" s="17" t="str">
        <f>IFERROR(AND(OR(AC1:AE134,$BK135)=TRUE,IF(SEARCH(AC$1,$H135)&gt;0,TRUE,FALSE)),"")</f>
        <v/>
      </c>
      <c r="AD135" s="17" t="str">
        <f>IFERROR(AND(OR(AD1:AE134,$BK135)=TRUE,IF(SEARCH(AD$1,$H135)&gt;0,TRUE,FALSE)),"")</f>
        <v/>
      </c>
      <c r="AE135" s="17" t="str">
        <f>IFERROR(AND(OR(AE1:AE134,$BK135)=TRUE,IF(SEARCH(AE$1,$H135)&gt;0,TRUE,FALSE)),"")</f>
        <v/>
      </c>
      <c r="AF135" s="17" t="str">
        <f>IFERROR(AND(OR(AF1:AK134,$BK135)=TRUE,IF(SEARCH(AF$1,$H135)&gt;0,TRUE,FALSE)),"")</f>
        <v/>
      </c>
      <c r="AG135" s="17" t="str">
        <f>IFERROR(AND(OR(AG1:AK134,$BK135)=TRUE,IF(SEARCH(AG$1,$H135)&gt;0,TRUE,FALSE)),"")</f>
        <v/>
      </c>
      <c r="AH135" s="17" t="str">
        <f>IFERROR(AND(OR(AH1:AK134,$BK135)=TRUE,IF(SEARCH(AH$1,$H135)&gt;0,TRUE,FALSE)),"")</f>
        <v/>
      </c>
      <c r="AI135" s="17" t="str">
        <f>IFERROR(AND(OR(AI1:AK134,$BK135)=TRUE,IF(SEARCH(AI$1,$H135)&gt;0,TRUE,FALSE)),"")</f>
        <v/>
      </c>
      <c r="AJ135" s="17" t="str">
        <f>IFERROR(AND(OR(AJ1:AK134,$BK135)=TRUE,IF(SEARCH(AJ$1,$H135)&gt;0,TRUE,FALSE)),"")</f>
        <v/>
      </c>
      <c r="AK135" s="17" t="str">
        <f>IFERROR(AND(OR(AK1:AK134,$BK135)=TRUE,IF(SEARCH(AK$1,$H135)&gt;0,TRUE,FALSE)),"")</f>
        <v/>
      </c>
      <c r="AL135" s="17" t="str">
        <f>IFERROR(AND(OR(AL1:AM134,$BK135)=TRUE,IF(SEARCH(AL$1,$H135)&gt;0,TRUE,FALSE)),"")</f>
        <v/>
      </c>
      <c r="AM135" s="17" t="str">
        <f>IFERROR(AND(OR(AM1:AM134,$BK135)=TRUE,IF(SEARCH(AM$1,$H135)&gt;0,TRUE,FALSE)),"")</f>
        <v/>
      </c>
      <c r="AN135" s="17" t="str">
        <f>IFERROR(AND(OR(AN1:AS134,$BK135)=TRUE,IF(SEARCH(AN$1,$H135)&gt;0,TRUE,FALSE)),"")</f>
        <v/>
      </c>
      <c r="AO135" s="17" t="str">
        <f>IFERROR(AND(OR(AO1:AS134,$BK135)=TRUE,IF(SEARCH(AO$1,$H135)&gt;0,TRUE,FALSE)),"")</f>
        <v/>
      </c>
      <c r="AP135" s="17" t="str">
        <f>IFERROR(AND(OR(AP1:AS134,$BK135)=TRUE,IF(SEARCH(AP$1,$H135)&gt;0,TRUE,FALSE)),"")</f>
        <v/>
      </c>
      <c r="AQ135" s="17" t="str">
        <f>IFERROR(AND(OR(AQ1:AS134,$BK135)=TRUE,IF(SEARCH(AQ$1,$H135)&gt;0,TRUE,FALSE)),"")</f>
        <v/>
      </c>
      <c r="AR135" s="17" t="str">
        <f>IFERROR(AND(OR(AR1:AS134,$BK135)=TRUE,IF(SEARCH(AR$1,$H135)&gt;0,TRUE,FALSE)),"")</f>
        <v/>
      </c>
      <c r="AS135" s="17" t="str">
        <f>IFERROR(AND(OR(AS1:AS134,$BK135)=TRUE,IF(SEARCH(AS$1,$H135)&gt;0,TRUE,FALSE)),"")</f>
        <v/>
      </c>
      <c r="AT135" s="17" t="str">
        <f>IFERROR(AND(OR(AT1:AW134,$BK135)=TRUE,IF(SEARCH(AT$1,$H135)&gt;0,TRUE,FALSE)),"")</f>
        <v/>
      </c>
      <c r="AU135" s="17" t="str">
        <f>IFERROR(AND(OR(AU1:AW134,$BK135)=TRUE,IF(SEARCH(AU$1,$H135)&gt;0,TRUE,FALSE)),"")</f>
        <v/>
      </c>
      <c r="AV135" s="17" t="str">
        <f>IFERROR(AND(OR(AV1:AW134,$BK135)=TRUE,IF(SEARCH(AV$1,$H135)&gt;0,TRUE,FALSE)),"")</f>
        <v/>
      </c>
      <c r="AW135" s="17" t="str">
        <f>IFERROR(AND(OR(AW1:AW134,$BK135)=TRUE,IF(SEARCH(AW$1,$H135)&gt;0,TRUE,FALSE)),"")</f>
        <v/>
      </c>
      <c r="AX135" s="17" t="str">
        <f>IFERROR(AND(OR(AX1:AY134,$BK135)=TRUE,IF(SEARCH(AX$1,$H135)&gt;0,TRUE,FALSE)),"")</f>
        <v/>
      </c>
      <c r="AY135" s="17" t="str">
        <f>IFERROR(AND(OR(AY1:AY134,$BK135)=TRUE,IF(SEARCH(AY$1,$H135)&gt;0,TRUE,FALSE)),"")</f>
        <v/>
      </c>
      <c r="AZ135" s="17" t="str">
        <f>IFERROR(AND(OR(AZ1:BI134,$BK135)=TRUE,IF(SEARCH(AZ$1,$H135)&gt;0,TRUE,FALSE)),"")</f>
        <v/>
      </c>
      <c r="BA135" s="17" t="str">
        <f>IFERROR(AND(OR(BA1:BI134,$BK135)=TRUE,IF(SEARCH(BA$1,$H135)&gt;0,TRUE,FALSE)),"")</f>
        <v/>
      </c>
      <c r="BB135" s="17" t="str">
        <f>IFERROR(AND(OR(BB1:BI134,$BK135)=TRUE,IF(SEARCH(BB$1,$H135)&gt;0,TRUE,FALSE)),"")</f>
        <v/>
      </c>
      <c r="BC135" s="17" t="str">
        <f>IFERROR(AND(OR(BC1:BI134,$BK135)=TRUE,IF(SEARCH(BC$1,$H135)&gt;0,TRUE,FALSE)),"")</f>
        <v/>
      </c>
      <c r="BD135" s="17" t="str">
        <f>IFERROR(AND(OR(BD1:BI134,$BK135)=TRUE,IF(SEARCH(BD$1,$H135)&gt;0,TRUE,FALSE)),"")</f>
        <v/>
      </c>
      <c r="BE135" s="17" t="str">
        <f>IFERROR(AND(OR(BE1:BI134,$BK135)=TRUE,IF(SEARCH(BE$1,$H135)&gt;0,TRUE,FALSE)),"")</f>
        <v/>
      </c>
      <c r="BF135" s="17" t="str">
        <f>IFERROR(AND(OR(BF1:BI134,$BK135)=TRUE,IF(SEARCH(BF$1,$H135)&gt;0,TRUE,FALSE)),"")</f>
        <v/>
      </c>
      <c r="BG135" s="17" t="str">
        <f>IFERROR(AND(OR(BG1:BI134,$BK135)=TRUE,IF(SEARCH(BG$1,$H135)&gt;0,TRUE,FALSE)),"")</f>
        <v/>
      </c>
      <c r="BH135" s="17" t="str">
        <f>IFERROR(AND(OR(BH1:BI134,$BK135)=TRUE,IF(SEARCH(BH$1,$H135)&gt;0,TRUE,FALSE)),"")</f>
        <v/>
      </c>
      <c r="BI135" s="17" t="str">
        <f>IFERROR(AND(OR(BI1:BI134,$BK135)=TRUE,IF(SEARCH(BI$1,$H135)&gt;0,TRUE,FALSE)),"")</f>
        <v/>
      </c>
      <c r="BJ135" s="17" t="b">
        <f t="shared" si="21"/>
        <v>0</v>
      </c>
      <c r="BK135" s="17" t="b">
        <f t="shared" si="22"/>
        <v>0</v>
      </c>
      <c r="BL135" s="17" t="b">
        <f t="shared" si="23"/>
        <v>0</v>
      </c>
      <c r="BM135" s="17" t="b">
        <f>IF(G135&gt;'Overview (RESPONSES REQUIRED)'!$G$67,FALSE,TRUE)</f>
        <v>0</v>
      </c>
      <c r="BN135" s="17" t="b">
        <f t="shared" si="24"/>
        <v>0</v>
      </c>
      <c r="BO135" s="17" t="str">
        <f>IF(AND(BM135,BN135)=FALSE,"N",IF(BL135=TRUE,"Y",IF(I135=0,"E","N")))</f>
        <v>N</v>
      </c>
    </row>
    <row r="136" spans="1:67" ht="15" x14ac:dyDescent="0.15">
      <c r="A136" s="17" t="s">
        <v>3058</v>
      </c>
      <c r="B136" s="17">
        <v>2</v>
      </c>
      <c r="C136" s="17" t="b">
        <f>IF(INDEX('Overview (RESPONSES REQUIRED)'!$D$67:$D$78, MATCH("n28", 'Overview (RESPONSES REQUIRED)'!$B$67:$B$78, 0)) = "Y", TRUE, FALSE)</f>
        <v>0</v>
      </c>
      <c r="D136" s="17" t="b">
        <f>IF(INDEX('Overview (RESPONSES REQUIRED)'!$D$67:$D$78, MATCH("N78", 'Overview (RESPONSES REQUIRED)'!$B$67:$B$78, 0)) = "Y", TRUE, FALSE)</f>
        <v>0</v>
      </c>
      <c r="E136" s="17" t="s">
        <v>6</v>
      </c>
      <c r="F136" s="17" t="s">
        <v>6</v>
      </c>
      <c r="G136" s="17">
        <v>3</v>
      </c>
      <c r="H136" s="17" t="s">
        <v>3030</v>
      </c>
      <c r="I136" s="17" t="str">
        <f>IF('SA-FR1'!N139="Y", "Y", IF('SA-FR1'!N139="N", "N", 0))</f>
        <v>N</v>
      </c>
      <c r="J136" s="17" t="str">
        <f>IFERROR(AND(OR(J1:K135,$BK136)=TRUE,IF(SEARCH(J$1,$A136)&gt;0,TRUE,FALSE)),"")</f>
        <v/>
      </c>
      <c r="K136" s="17" t="str">
        <f>IFERROR(AND(OR(K1:K135,$BK136)=TRUE,IF(SEARCH(K$1,$A136)&gt;0,TRUE,FALSE)),"")</f>
        <v/>
      </c>
      <c r="L136" s="17" t="str">
        <f>IFERROR(AND(OR(L1:O135,$BK136)=TRUE,IF(SEARCH(L$1,$A136)&gt;0,TRUE,FALSE)),"")</f>
        <v/>
      </c>
      <c r="M136" s="17" t="str">
        <f>IFERROR(AND(OR(M1:O135,$BK136)=TRUE,IF(SEARCH(M$1,$A136)&gt;0,TRUE,FALSE)),"")</f>
        <v/>
      </c>
      <c r="N136" s="17" t="str">
        <f>IFERROR(AND(OR(N1:O135,$BK136)=TRUE,IF(SEARCH(N$1,$A136)&gt;0,TRUE,FALSE)),"")</f>
        <v/>
      </c>
      <c r="O136" s="17" t="str">
        <f>IFERROR(AND(OR(O1:O135,$BK136)=TRUE,IF(SEARCH(O$1,$A136)&gt;0,TRUE,FALSE)),"")</f>
        <v/>
      </c>
      <c r="P136" s="17" t="str">
        <f>IFERROR(AND(OR(P1:P135,$BK136)=TRUE,IF(SEARCH(P$1,$A136)&gt;0,TRUE,FALSE)),"")</f>
        <v/>
      </c>
      <c r="Q136" s="17" t="str">
        <f>IFERROR(AND(OR(Q1:T135,$BK136)=TRUE,IF(SEARCH(Q$1,$A136)&gt;0,TRUE,FALSE)),"")</f>
        <v/>
      </c>
      <c r="R136" s="17" t="str">
        <f>IFERROR(AND(OR(R1:T135,$BK136)=TRUE,IF(SEARCH(R$1,$A136)&gt;0,TRUE,FALSE)),"")</f>
        <v/>
      </c>
      <c r="S136" s="17" t="str">
        <f>IFERROR(AND(OR(S1:T135,$BK136)=TRUE,IF(SEARCH(S$1,$A136)&gt;0,TRUE,FALSE)),"")</f>
        <v/>
      </c>
      <c r="T136" s="17" t="str">
        <f>IFERROR(AND(OR(T1:T135,$BK136)=TRUE,IF(SEARCH(T$1,$A136)&gt;0,TRUE,FALSE)),"")</f>
        <v/>
      </c>
      <c r="U136" s="17" t="str">
        <f>IFERROR(AND(OR(U1:V135,$BK136)=TRUE,IF(SEARCH(U$1,$A136)&gt;0,TRUE,FALSE)),"")</f>
        <v/>
      </c>
      <c r="V136" s="17" t="str">
        <f>IFERROR(AND(OR(V1:V135,$BK136)=TRUE,IF(SEARCH(V$1,$A136)&gt;0,TRUE,FALSE)),"")</f>
        <v/>
      </c>
      <c r="W136" s="17" t="b">
        <f>IFERROR(AND(OR(W1:W135,$BK136)=TRUE,IF(SEARCH(W$1,$A136)&gt;0,TRUE,FALSE)),"")</f>
        <v>0</v>
      </c>
      <c r="X136" s="17" t="str">
        <f>IFERROR(AND(OR(X1:AA135,$BK136)=TRUE,IF(SEARCH(X$1,$A136)&gt;0,TRUE,FALSE)),"")</f>
        <v/>
      </c>
      <c r="Y136" s="17" t="str">
        <f>IFERROR(AND(OR(Y1:AA135,$BK136)=TRUE,IF(SEARCH(Y$1,$A136)&gt;0,TRUE,FALSE)),"")</f>
        <v/>
      </c>
      <c r="Z136" s="17" t="b">
        <f>IFERROR(AND(OR(Z1:AA135,$BK136)=TRUE,IF(SEARCH(Z$1,$A136)&gt;0,TRUE,FALSE)),"")</f>
        <v>0</v>
      </c>
      <c r="AA136" s="17" t="str">
        <f>IFERROR(AND(OR(AA1:AA135,$BK136)=TRUE,IF(SEARCH(AA$1,$A136)&gt;0,TRUE,FALSE)),"")</f>
        <v/>
      </c>
      <c r="AB136" s="17">
        <f t="shared" si="20"/>
        <v>0</v>
      </c>
      <c r="AC136" s="17" t="str">
        <f>IFERROR(AND(OR(AC1:AE135,$BK136)=TRUE,IF(SEARCH(AC$1,$H136)&gt;0,TRUE,FALSE)),"")</f>
        <v/>
      </c>
      <c r="AD136" s="17" t="str">
        <f>IFERROR(AND(OR(AD1:AE135,$BK136)=TRUE,IF(SEARCH(AD$1,$H136)&gt;0,TRUE,FALSE)),"")</f>
        <v/>
      </c>
      <c r="AE136" s="17" t="str">
        <f>IFERROR(AND(OR(AE1:AE135,$BK136)=TRUE,IF(SEARCH(AE$1,$H136)&gt;0,TRUE,FALSE)),"")</f>
        <v/>
      </c>
      <c r="AF136" s="17" t="str">
        <f>IFERROR(AND(OR(AF1:AK135,$BK136)=TRUE,IF(SEARCH(AF$1,$H136)&gt;0,TRUE,FALSE)),"")</f>
        <v/>
      </c>
      <c r="AG136" s="17" t="str">
        <f>IFERROR(AND(OR(AG1:AK135,$BK136)=TRUE,IF(SEARCH(AG$1,$H136)&gt;0,TRUE,FALSE)),"")</f>
        <v/>
      </c>
      <c r="AH136" s="17" t="str">
        <f>IFERROR(AND(OR(AH1:AK135,$BK136)=TRUE,IF(SEARCH(AH$1,$H136)&gt;0,TRUE,FALSE)),"")</f>
        <v/>
      </c>
      <c r="AI136" s="17" t="str">
        <f>IFERROR(AND(OR(AI1:AK135,$BK136)=TRUE,IF(SEARCH(AI$1,$H136)&gt;0,TRUE,FALSE)),"")</f>
        <v/>
      </c>
      <c r="AJ136" s="17" t="str">
        <f>IFERROR(AND(OR(AJ1:AK135,$BK136)=TRUE,IF(SEARCH(AJ$1,$H136)&gt;0,TRUE,FALSE)),"")</f>
        <v/>
      </c>
      <c r="AK136" s="17" t="str">
        <f>IFERROR(AND(OR(AK1:AK135,$BK136)=TRUE,IF(SEARCH(AK$1,$H136)&gt;0,TRUE,FALSE)),"")</f>
        <v/>
      </c>
      <c r="AL136" s="17" t="str">
        <f>IFERROR(AND(OR(AL1:AM135,$BK136)=TRUE,IF(SEARCH(AL$1,$H136)&gt;0,TRUE,FALSE)),"")</f>
        <v/>
      </c>
      <c r="AM136" s="17" t="str">
        <f>IFERROR(AND(OR(AM1:AM135,$BK136)=TRUE,IF(SEARCH(AM$1,$H136)&gt;0,TRUE,FALSE)),"")</f>
        <v/>
      </c>
      <c r="AN136" s="17" t="str">
        <f>IFERROR(AND(OR(AN1:AS135,$BK136)=TRUE,IF(SEARCH(AN$1,$H136)&gt;0,TRUE,FALSE)),"")</f>
        <v/>
      </c>
      <c r="AO136" s="17" t="str">
        <f>IFERROR(AND(OR(AO1:AS135,$BK136)=TRUE,IF(SEARCH(AO$1,$H136)&gt;0,TRUE,FALSE)),"")</f>
        <v/>
      </c>
      <c r="AP136" s="17" t="str">
        <f>IFERROR(AND(OR(AP1:AS135,$BK136)=TRUE,IF(SEARCH(AP$1,$H136)&gt;0,TRUE,FALSE)),"")</f>
        <v/>
      </c>
      <c r="AQ136" s="17" t="str">
        <f>IFERROR(AND(OR(AQ1:AS135,$BK136)=TRUE,IF(SEARCH(AQ$1,$H136)&gt;0,TRUE,FALSE)),"")</f>
        <v/>
      </c>
      <c r="AR136" s="17" t="str">
        <f>IFERROR(AND(OR(AR1:AS135,$BK136)=TRUE,IF(SEARCH(AR$1,$H136)&gt;0,TRUE,FALSE)),"")</f>
        <v/>
      </c>
      <c r="AS136" s="17" t="str">
        <f>IFERROR(AND(OR(AS1:AS135,$BK136)=TRUE,IF(SEARCH(AS$1,$H136)&gt;0,TRUE,FALSE)),"")</f>
        <v/>
      </c>
      <c r="AT136" s="17" t="str">
        <f>IFERROR(AND(OR(AT1:AW135,$BK136)=TRUE,IF(SEARCH(AT$1,$H136)&gt;0,TRUE,FALSE)),"")</f>
        <v/>
      </c>
      <c r="AU136" s="17" t="str">
        <f>IFERROR(AND(OR(AU1:AW135,$BK136)=TRUE,IF(SEARCH(AU$1,$H136)&gt;0,TRUE,FALSE)),"")</f>
        <v/>
      </c>
      <c r="AV136" s="17" t="str">
        <f>IFERROR(AND(OR(AV1:AW135,$BK136)=TRUE,IF(SEARCH(AV$1,$H136)&gt;0,TRUE,FALSE)),"")</f>
        <v/>
      </c>
      <c r="AW136" s="17" t="str">
        <f>IFERROR(AND(OR(AW1:AW135,$BK136)=TRUE,IF(SEARCH(AW$1,$H136)&gt;0,TRUE,FALSE)),"")</f>
        <v/>
      </c>
      <c r="AX136" s="17" t="str">
        <f>IFERROR(AND(OR(AX1:AY135,$BK136)=TRUE,IF(SEARCH(AX$1,$H136)&gt;0,TRUE,FALSE)),"")</f>
        <v/>
      </c>
      <c r="AY136" s="17" t="str">
        <f>IFERROR(AND(OR(AY1:AY135,$BK136)=TRUE,IF(SEARCH(AY$1,$H136)&gt;0,TRUE,FALSE)),"")</f>
        <v/>
      </c>
      <c r="AZ136" s="17" t="str">
        <f>IFERROR(AND(OR(AZ1:BI135,$BK136)=TRUE,IF(SEARCH(AZ$1,$H136)&gt;0,TRUE,FALSE)),"")</f>
        <v/>
      </c>
      <c r="BA136" s="17" t="str">
        <f>IFERROR(AND(OR(BA1:BI135,$BK136)=TRUE,IF(SEARCH(BA$1,$H136)&gt;0,TRUE,FALSE)),"")</f>
        <v/>
      </c>
      <c r="BB136" s="17" t="str">
        <f>IFERROR(AND(OR(BB1:BI135,$BK136)=TRUE,IF(SEARCH(BB$1,$H136)&gt;0,TRUE,FALSE)),"")</f>
        <v/>
      </c>
      <c r="BC136" s="17" t="str">
        <f>IFERROR(AND(OR(BC1:BI135,$BK136)=TRUE,IF(SEARCH(BC$1,$H136)&gt;0,TRUE,FALSE)),"")</f>
        <v/>
      </c>
      <c r="BD136" s="17" t="str">
        <f>IFERROR(AND(OR(BD1:BI135,$BK136)=TRUE,IF(SEARCH(BD$1,$H136)&gt;0,TRUE,FALSE)),"")</f>
        <v/>
      </c>
      <c r="BE136" s="17" t="str">
        <f>IFERROR(AND(OR(BE1:BI135,$BK136)=TRUE,IF(SEARCH(BE$1,$H136)&gt;0,TRUE,FALSE)),"")</f>
        <v/>
      </c>
      <c r="BF136" s="17" t="str">
        <f>IFERROR(AND(OR(BF1:BI135,$BK136)=TRUE,IF(SEARCH(BF$1,$H136)&gt;0,TRUE,FALSE)),"")</f>
        <v/>
      </c>
      <c r="BG136" s="17" t="str">
        <f>IFERROR(AND(OR(BG1:BI135,$BK136)=TRUE,IF(SEARCH(BG$1,$H136)&gt;0,TRUE,FALSE)),"")</f>
        <v/>
      </c>
      <c r="BH136" s="17" t="str">
        <f>IFERROR(AND(OR(BH1:BI135,$BK136)=TRUE,IF(SEARCH(BH$1,$H136)&gt;0,TRUE,FALSE)),"")</f>
        <v/>
      </c>
      <c r="BI136" s="17" t="str">
        <f>IFERROR(AND(OR(BI1:BI135,$BK136)=TRUE,IF(SEARCH(BI$1,$H136)&gt;0,TRUE,FALSE)),"")</f>
        <v/>
      </c>
      <c r="BJ136" s="17" t="b">
        <f t="shared" si="21"/>
        <v>0</v>
      </c>
      <c r="BK136" s="17" t="b">
        <f t="shared" si="22"/>
        <v>0</v>
      </c>
      <c r="BL136" s="17" t="b">
        <f t="shared" si="23"/>
        <v>0</v>
      </c>
      <c r="BM136" s="17" t="b">
        <f>IF(G136&gt;'Overview (RESPONSES REQUIRED)'!$G$67,FALSE,TRUE)</f>
        <v>0</v>
      </c>
      <c r="BN136" s="17" t="b">
        <f t="shared" si="24"/>
        <v>0</v>
      </c>
      <c r="BO136" s="17" t="str">
        <f>IF(BO135="N", "N", IF(AND(BM136,BN136)=FALSE,"N",IF(BL136=TRUE,"Y",IF(I136=0,"E","N"))))</f>
        <v>N</v>
      </c>
    </row>
    <row r="137" spans="1:67" ht="27" x14ac:dyDescent="0.15">
      <c r="A137" s="17" t="s">
        <v>3058</v>
      </c>
      <c r="B137" s="17">
        <v>2</v>
      </c>
      <c r="C137" s="17" t="b">
        <f>IF(INDEX('Overview (RESPONSES REQUIRED)'!$D$67:$D$78, MATCH("n28", 'Overview (RESPONSES REQUIRED)'!$B$67:$B$78, 0)) = "Y", TRUE, FALSE)</f>
        <v>0</v>
      </c>
      <c r="D137" s="17" t="b">
        <f>IF(INDEX('Overview (RESPONSES REQUIRED)'!$D$67:$D$78, MATCH("N78", 'Overview (RESPONSES REQUIRED)'!$B$67:$B$78, 0)) = "Y", TRUE, FALSE)</f>
        <v>0</v>
      </c>
      <c r="E137" s="17" t="s">
        <v>6</v>
      </c>
      <c r="F137" s="17" t="s">
        <v>6</v>
      </c>
      <c r="G137" s="17">
        <v>3</v>
      </c>
      <c r="H137" s="17" t="s">
        <v>3023</v>
      </c>
      <c r="I137" s="17" t="str">
        <f>IF('SA-FR1'!N140="Y", "Y", IF('SA-FR1'!N140="N", "N", 0))</f>
        <v>N</v>
      </c>
      <c r="J137" s="17" t="str">
        <f>IFERROR(AND(OR(J1:K136,$BK137)=TRUE,IF(SEARCH(J$1,$A137)&gt;0,TRUE,FALSE)),"")</f>
        <v/>
      </c>
      <c r="K137" s="17" t="str">
        <f>IFERROR(AND(OR(K1:K136,$BK137)=TRUE,IF(SEARCH(K$1,$A137)&gt;0,TRUE,FALSE)),"")</f>
        <v/>
      </c>
      <c r="L137" s="17" t="str">
        <f>IFERROR(AND(OR(L1:O136,$BK137)=TRUE,IF(SEARCH(L$1,$A137)&gt;0,TRUE,FALSE)),"")</f>
        <v/>
      </c>
      <c r="M137" s="17" t="str">
        <f>IFERROR(AND(OR(M1:O136,$BK137)=TRUE,IF(SEARCH(M$1,$A137)&gt;0,TRUE,FALSE)),"")</f>
        <v/>
      </c>
      <c r="N137" s="17" t="str">
        <f>IFERROR(AND(OR(N1:O136,$BK137)=TRUE,IF(SEARCH(N$1,$A137)&gt;0,TRUE,FALSE)),"")</f>
        <v/>
      </c>
      <c r="O137" s="17" t="str">
        <f>IFERROR(AND(OR(O1:O136,$BK137)=TRUE,IF(SEARCH(O$1,$A137)&gt;0,TRUE,FALSE)),"")</f>
        <v/>
      </c>
      <c r="P137" s="17" t="str">
        <f>IFERROR(AND(OR(P1:P136,$BK137)=TRUE,IF(SEARCH(P$1,$A137)&gt;0,TRUE,FALSE)),"")</f>
        <v/>
      </c>
      <c r="Q137" s="17" t="str">
        <f>IFERROR(AND(OR(Q1:T136,$BK137)=TRUE,IF(SEARCH(Q$1,$A137)&gt;0,TRUE,FALSE)),"")</f>
        <v/>
      </c>
      <c r="R137" s="17" t="str">
        <f>IFERROR(AND(OR(R1:T136,$BK137)=TRUE,IF(SEARCH(R$1,$A137)&gt;0,TRUE,FALSE)),"")</f>
        <v/>
      </c>
      <c r="S137" s="17" t="str">
        <f>IFERROR(AND(OR(S1:T136,$BK137)=TRUE,IF(SEARCH(S$1,$A137)&gt;0,TRUE,FALSE)),"")</f>
        <v/>
      </c>
      <c r="T137" s="17" t="str">
        <f>IFERROR(AND(OR(T1:T136,$BK137)=TRUE,IF(SEARCH(T$1,$A137)&gt;0,TRUE,FALSE)),"")</f>
        <v/>
      </c>
      <c r="U137" s="17" t="str">
        <f>IFERROR(AND(OR(U1:V136,$BK137)=TRUE,IF(SEARCH(U$1,$A137)&gt;0,TRUE,FALSE)),"")</f>
        <v/>
      </c>
      <c r="V137" s="17" t="str">
        <f>IFERROR(AND(OR(V1:V136,$BK137)=TRUE,IF(SEARCH(V$1,$A137)&gt;0,TRUE,FALSE)),"")</f>
        <v/>
      </c>
      <c r="W137" s="17" t="b">
        <f>IFERROR(AND(OR(W1:W136,$BK137)=TRUE,IF(SEARCH(W$1,$A137)&gt;0,TRUE,FALSE)),"")</f>
        <v>0</v>
      </c>
      <c r="X137" s="17" t="str">
        <f>IFERROR(AND(OR(X1:AA136,$BK137)=TRUE,IF(SEARCH(X$1,$A137)&gt;0,TRUE,FALSE)),"")</f>
        <v/>
      </c>
      <c r="Y137" s="17" t="str">
        <f>IFERROR(AND(OR(Y1:AA136,$BK137)=TRUE,IF(SEARCH(Y$1,$A137)&gt;0,TRUE,FALSE)),"")</f>
        <v/>
      </c>
      <c r="Z137" s="17" t="b">
        <f>IFERROR(AND(OR(Z1:AA136,$BK137)=TRUE,IF(SEARCH(Z$1,$A137)&gt;0,TRUE,FALSE)),"")</f>
        <v>0</v>
      </c>
      <c r="AA137" s="17" t="str">
        <f>IFERROR(AND(OR(AA1:AA136,$BK137)=TRUE,IF(SEARCH(AA$1,$A137)&gt;0,TRUE,FALSE)),"")</f>
        <v/>
      </c>
      <c r="AB137" s="17">
        <f t="shared" si="20"/>
        <v>0</v>
      </c>
      <c r="AC137" s="17" t="str">
        <f>IFERROR(AND(OR(AC1:AE136,$BK137)=TRUE,IF(SEARCH(AC$1,$H137)&gt;0,TRUE,FALSE)),"")</f>
        <v/>
      </c>
      <c r="AD137" s="17" t="str">
        <f>IFERROR(AND(OR(AD1:AE136,$BK137)=TRUE,IF(SEARCH(AD$1,$H137)&gt;0,TRUE,FALSE)),"")</f>
        <v/>
      </c>
      <c r="AE137" s="17" t="str">
        <f>IFERROR(AND(OR(AE1:AE136,$BK137)=TRUE,IF(SEARCH(AE$1,$H137)&gt;0,TRUE,FALSE)),"")</f>
        <v/>
      </c>
      <c r="AF137" s="17" t="str">
        <f>IFERROR(AND(OR(AF1:AK136,$BK137)=TRUE,IF(SEARCH(AF$1,$H137)&gt;0,TRUE,FALSE)),"")</f>
        <v/>
      </c>
      <c r="AG137" s="17" t="str">
        <f>IFERROR(AND(OR(AG1:AK136,$BK137)=TRUE,IF(SEARCH(AG$1,$H137)&gt;0,TRUE,FALSE)),"")</f>
        <v/>
      </c>
      <c r="AH137" s="17" t="str">
        <f>IFERROR(AND(OR(AH1:AK136,$BK137)=TRUE,IF(SEARCH(AH$1,$H137)&gt;0,TRUE,FALSE)),"")</f>
        <v/>
      </c>
      <c r="AI137" s="17" t="str">
        <f>IFERROR(AND(OR(AI1:AK136,$BK137)=TRUE,IF(SEARCH(AI$1,$H137)&gt;0,TRUE,FALSE)),"")</f>
        <v/>
      </c>
      <c r="AJ137" s="17" t="str">
        <f>IFERROR(AND(OR(AJ1:AK136,$BK137)=TRUE,IF(SEARCH(AJ$1,$H137)&gt;0,TRUE,FALSE)),"")</f>
        <v/>
      </c>
      <c r="AK137" s="17" t="str">
        <f>IFERROR(AND(OR(AK1:AK136,$BK137)=TRUE,IF(SEARCH(AK$1,$H137)&gt;0,TRUE,FALSE)),"")</f>
        <v/>
      </c>
      <c r="AL137" s="17" t="str">
        <f>IFERROR(AND(OR(AL1:AM136,$BK137)=TRUE,IF(SEARCH(AL$1,$H137)&gt;0,TRUE,FALSE)),"")</f>
        <v/>
      </c>
      <c r="AM137" s="17" t="str">
        <f>IFERROR(AND(OR(AM1:AM136,$BK137)=TRUE,IF(SEARCH(AM$1,$H137)&gt;0,TRUE,FALSE)),"")</f>
        <v/>
      </c>
      <c r="AN137" s="17" t="str">
        <f>IFERROR(AND(OR(AN1:AS136,$BK137)=TRUE,IF(SEARCH(AN$1,$H137)&gt;0,TRUE,FALSE)),"")</f>
        <v/>
      </c>
      <c r="AO137" s="17" t="str">
        <f>IFERROR(AND(OR(AO1:AS136,$BK137)=TRUE,IF(SEARCH(AO$1,$H137)&gt;0,TRUE,FALSE)),"")</f>
        <v/>
      </c>
      <c r="AP137" s="17" t="str">
        <f>IFERROR(AND(OR(AP1:AS136,$BK137)=TRUE,IF(SEARCH(AP$1,$H137)&gt;0,TRUE,FALSE)),"")</f>
        <v/>
      </c>
      <c r="AQ137" s="17" t="str">
        <f>IFERROR(AND(OR(AQ1:AS136,$BK137)=TRUE,IF(SEARCH(AQ$1,$H137)&gt;0,TRUE,FALSE)),"")</f>
        <v/>
      </c>
      <c r="AR137" s="17" t="str">
        <f>IFERROR(AND(OR(AR1:AS136,$BK137)=TRUE,IF(SEARCH(AR$1,$H137)&gt;0,TRUE,FALSE)),"")</f>
        <v/>
      </c>
      <c r="AS137" s="17" t="str">
        <f>IFERROR(AND(OR(AS1:AS136,$BK137)=TRUE,IF(SEARCH(AS$1,$H137)&gt;0,TRUE,FALSE)),"")</f>
        <v/>
      </c>
      <c r="AT137" s="17" t="str">
        <f>IFERROR(AND(OR(AT1:AW136,$BK137)=TRUE,IF(SEARCH(AT$1,$H137)&gt;0,TRUE,FALSE)),"")</f>
        <v/>
      </c>
      <c r="AU137" s="17" t="str">
        <f>IFERROR(AND(OR(AU1:AW136,$BK137)=TRUE,IF(SEARCH(AU$1,$H137)&gt;0,TRUE,FALSE)),"")</f>
        <v/>
      </c>
      <c r="AV137" s="17" t="str">
        <f>IFERROR(AND(OR(AV1:AW136,$BK137)=TRUE,IF(SEARCH(AV$1,$H137)&gt;0,TRUE,FALSE)),"")</f>
        <v/>
      </c>
      <c r="AW137" s="17" t="str">
        <f>IFERROR(AND(OR(AW1:AW136,$BK137)=TRUE,IF(SEARCH(AW$1,$H137)&gt;0,TRUE,FALSE)),"")</f>
        <v/>
      </c>
      <c r="AX137" s="17" t="str">
        <f>IFERROR(AND(OR(AX1:AY136,$BK137)=TRUE,IF(SEARCH(AX$1,$H137)&gt;0,TRUE,FALSE)),"")</f>
        <v/>
      </c>
      <c r="AY137" s="17" t="str">
        <f>IFERROR(AND(OR(AY1:AY136,$BK137)=TRUE,IF(SEARCH(AY$1,$H137)&gt;0,TRUE,FALSE)),"")</f>
        <v/>
      </c>
      <c r="AZ137" s="17" t="str">
        <f>IFERROR(AND(OR(AZ1:BI136,$BK137)=TRUE,IF(SEARCH(AZ$1,$H137)&gt;0,TRUE,FALSE)),"")</f>
        <v/>
      </c>
      <c r="BA137" s="17" t="str">
        <f>IFERROR(AND(OR(BA1:BI136,$BK137)=TRUE,IF(SEARCH(BA$1,$H137)&gt;0,TRUE,FALSE)),"")</f>
        <v/>
      </c>
      <c r="BB137" s="17" t="str">
        <f>IFERROR(AND(OR(BB1:BI136,$BK137)=TRUE,IF(SEARCH(BB$1,$H137)&gt;0,TRUE,FALSE)),"")</f>
        <v/>
      </c>
      <c r="BC137" s="17" t="str">
        <f>IFERROR(AND(OR(BC1:BI136,$BK137)=TRUE,IF(SEARCH(BC$1,$H137)&gt;0,TRUE,FALSE)),"")</f>
        <v/>
      </c>
      <c r="BD137" s="17" t="str">
        <f>IFERROR(AND(OR(BD1:BI136,$BK137)=TRUE,IF(SEARCH(BD$1,$H137)&gt;0,TRUE,FALSE)),"")</f>
        <v/>
      </c>
      <c r="BE137" s="17" t="str">
        <f>IFERROR(AND(OR(BE1:BI136,$BK137)=TRUE,IF(SEARCH(BE$1,$H137)&gt;0,TRUE,FALSE)),"")</f>
        <v/>
      </c>
      <c r="BF137" s="17" t="str">
        <f>IFERROR(AND(OR(BF1:BI136,$BK137)=TRUE,IF(SEARCH(BF$1,$H137)&gt;0,TRUE,FALSE)),"")</f>
        <v/>
      </c>
      <c r="BG137" s="17" t="str">
        <f>IFERROR(AND(OR(BG1:BI136,$BK137)=TRUE,IF(SEARCH(BG$1,$H137)&gt;0,TRUE,FALSE)),"")</f>
        <v/>
      </c>
      <c r="BH137" s="17" t="str">
        <f>IFERROR(AND(OR(BH1:BI136,$BK137)=TRUE,IF(SEARCH(BH$1,$H137)&gt;0,TRUE,FALSE)),"")</f>
        <v/>
      </c>
      <c r="BI137" s="17" t="str">
        <f>IFERROR(AND(OR(BI1:BI136,$BK137)=TRUE,IF(SEARCH(BI$1,$H137)&gt;0,TRUE,FALSE)),"")</f>
        <v/>
      </c>
      <c r="BJ137" s="17" t="b">
        <f t="shared" si="21"/>
        <v>0</v>
      </c>
      <c r="BK137" s="17" t="b">
        <f t="shared" si="22"/>
        <v>0</v>
      </c>
      <c r="BL137" s="17" t="b">
        <f t="shared" si="23"/>
        <v>0</v>
      </c>
      <c r="BM137" s="17" t="b">
        <f>IF(G137&gt;'Overview (RESPONSES REQUIRED)'!$G$67,FALSE,TRUE)</f>
        <v>0</v>
      </c>
      <c r="BN137" s="17" t="b">
        <f t="shared" si="24"/>
        <v>0</v>
      </c>
      <c r="BO137" s="17" t="str">
        <f>IF(BO135="N", "N", IF(AND(BM137,BN137)=FALSE,"N",IF(BL137=TRUE,"Y",IF(I137=0,"E","N"))))</f>
        <v>N</v>
      </c>
    </row>
    <row r="138" spans="1:67" ht="15" x14ac:dyDescent="0.15">
      <c r="A138" s="17" t="s">
        <v>3059</v>
      </c>
      <c r="B138" s="17">
        <v>2</v>
      </c>
      <c r="C138" s="17" t="b">
        <f>IF(INDEX('Overview (RESPONSES REQUIRED)'!$D$67:$D$78, MATCH("n7", 'Overview (RESPONSES REQUIRED)'!$B$67:$B$78, 0)) = "Y", TRUE, FALSE)</f>
        <v>0</v>
      </c>
      <c r="D138" s="17" t="b">
        <f>IF(INDEX('Overview (RESPONSES REQUIRED)'!$D$67:$D$78, MATCH("N78", 'Overview (RESPONSES REQUIRED)'!$B$67:$B$78, 0)) = "Y", TRUE, FALSE)</f>
        <v>0</v>
      </c>
      <c r="E138" s="17" t="s">
        <v>6</v>
      </c>
      <c r="F138" s="17" t="s">
        <v>6</v>
      </c>
      <c r="G138" s="17">
        <v>3</v>
      </c>
      <c r="H138" s="17" t="s">
        <v>3015</v>
      </c>
      <c r="I138" s="17" t="str">
        <f>IF('SA-FR1'!N141="Y", "Y", IF('SA-FR1'!N141="N", "N", 0))</f>
        <v>N</v>
      </c>
      <c r="J138" s="17" t="str">
        <f>IFERROR(AND(OR(J1:K137,$BK138)=TRUE,IF(SEARCH(J$1,$A138)&gt;0,TRUE,FALSE)),"")</f>
        <v/>
      </c>
      <c r="K138" s="17" t="str">
        <f>IFERROR(AND(OR(K1:K137,$BK138)=TRUE,IF(SEARCH(K$1,$A138)&gt;0,TRUE,FALSE)),"")</f>
        <v/>
      </c>
      <c r="L138" s="17" t="str">
        <f>IFERROR(AND(OR(L1:O137,$BK138)=TRUE,IF(SEARCH(L$1,$A138)&gt;0,TRUE,FALSE)),"")</f>
        <v/>
      </c>
      <c r="M138" s="17" t="str">
        <f>IFERROR(AND(OR(M1:O137,$BK138)=TRUE,IF(SEARCH(M$1,$A138)&gt;0,TRUE,FALSE)),"")</f>
        <v/>
      </c>
      <c r="N138" s="17" t="str">
        <f>IFERROR(AND(OR(N1:O137,$BK138)=TRUE,IF(SEARCH(N$1,$A138)&gt;0,TRUE,FALSE)),"")</f>
        <v/>
      </c>
      <c r="O138" s="17" t="str">
        <f>IFERROR(AND(OR(O1:O137,$BK138)=TRUE,IF(SEARCH(O$1,$A138)&gt;0,TRUE,FALSE)),"")</f>
        <v/>
      </c>
      <c r="P138" s="17" t="str">
        <f>IFERROR(AND(OR(P1:P137,$BK138)=TRUE,IF(SEARCH(P$1,$A138)&gt;0,TRUE,FALSE)),"")</f>
        <v/>
      </c>
      <c r="Q138" s="17" t="str">
        <f>IFERROR(AND(OR(Q1:T137,$BK138)=TRUE,IF(SEARCH(Q$1,$A138)&gt;0,TRUE,FALSE)),"")</f>
        <v/>
      </c>
      <c r="R138" s="17" t="str">
        <f>IFERROR(AND(OR(R1:T137,$BK138)=TRUE,IF(SEARCH(R$1,$A138)&gt;0,TRUE,FALSE)),"")</f>
        <v/>
      </c>
      <c r="S138" s="17" t="b">
        <f>IFERROR(AND(OR(S1:T137,$BK138)=TRUE,IF(SEARCH(S$1,$A138)&gt;0,TRUE,FALSE)),"")</f>
        <v>0</v>
      </c>
      <c r="T138" s="17" t="str">
        <f>IFERROR(AND(OR(T1:T137,$BK138)=TRUE,IF(SEARCH(T$1,$A138)&gt;0,TRUE,FALSE)),"")</f>
        <v/>
      </c>
      <c r="U138" s="17" t="str">
        <f>IFERROR(AND(OR(U1:V137,$BK138)=TRUE,IF(SEARCH(U$1,$A138)&gt;0,TRUE,FALSE)),"")</f>
        <v/>
      </c>
      <c r="V138" s="17" t="str">
        <f>IFERROR(AND(OR(V1:V137,$BK138)=TRUE,IF(SEARCH(V$1,$A138)&gt;0,TRUE,FALSE)),"")</f>
        <v/>
      </c>
      <c r="W138" s="17" t="str">
        <f>IFERROR(AND(OR(W1:W137,$BK138)=TRUE,IF(SEARCH(W$1,$A138)&gt;0,TRUE,FALSE)),"")</f>
        <v/>
      </c>
      <c r="X138" s="17" t="b">
        <f>IFERROR(AND(OR(X1:AA137,$BK138)=TRUE,IF(SEARCH(X$1,$A138)&gt;0,TRUE,FALSE)),"")</f>
        <v>0</v>
      </c>
      <c r="Y138" s="17" t="str">
        <f>IFERROR(AND(OR(Y1:AA137,$BK138)=TRUE,IF(SEARCH(Y$1,$A138)&gt;0,TRUE,FALSE)),"")</f>
        <v/>
      </c>
      <c r="Z138" s="17" t="str">
        <f>IFERROR(AND(OR(Z1:AA137,$BK138)=TRUE,IF(SEARCH(Z$1,$A138)&gt;0,TRUE,FALSE)),"")</f>
        <v/>
      </c>
      <c r="AA138" s="17" t="str">
        <f>IFERROR(AND(OR(AA1:AA137,$BK138)=TRUE,IF(SEARCH(AA$1,$A138)&gt;0,TRUE,FALSE)),"")</f>
        <v/>
      </c>
      <c r="AB138" s="17">
        <f t="shared" si="20"/>
        <v>0</v>
      </c>
      <c r="AC138" s="17" t="str">
        <f>IFERROR(AND(OR(AC1:AE137,$BK138)=TRUE,IF(SEARCH(AC$1,$H138)&gt;0,TRUE,FALSE)),"")</f>
        <v/>
      </c>
      <c r="AD138" s="17" t="str">
        <f>IFERROR(AND(OR(AD1:AE137,$BK138)=TRUE,IF(SEARCH(AD$1,$H138)&gt;0,TRUE,FALSE)),"")</f>
        <v/>
      </c>
      <c r="AE138" s="17" t="str">
        <f>IFERROR(AND(OR(AE1:AE137,$BK138)=TRUE,IF(SEARCH(AE$1,$H138)&gt;0,TRUE,FALSE)),"")</f>
        <v/>
      </c>
      <c r="AF138" s="17" t="str">
        <f>IFERROR(AND(OR(AF1:AK137,$BK138)=TRUE,IF(SEARCH(AF$1,$H138)&gt;0,TRUE,FALSE)),"")</f>
        <v/>
      </c>
      <c r="AG138" s="17" t="str">
        <f>IFERROR(AND(OR(AG1:AK137,$BK138)=TRUE,IF(SEARCH(AG$1,$H138)&gt;0,TRUE,FALSE)),"")</f>
        <v/>
      </c>
      <c r="AH138" s="17" t="str">
        <f>IFERROR(AND(OR(AH1:AK137,$BK138)=TRUE,IF(SEARCH(AH$1,$H138)&gt;0,TRUE,FALSE)),"")</f>
        <v/>
      </c>
      <c r="AI138" s="17" t="str">
        <f>IFERROR(AND(OR(AI1:AK137,$BK138)=TRUE,IF(SEARCH(AI$1,$H138)&gt;0,TRUE,FALSE)),"")</f>
        <v/>
      </c>
      <c r="AJ138" s="17" t="str">
        <f>IFERROR(AND(OR(AJ1:AK137,$BK138)=TRUE,IF(SEARCH(AJ$1,$H138)&gt;0,TRUE,FALSE)),"")</f>
        <v/>
      </c>
      <c r="AK138" s="17" t="str">
        <f>IFERROR(AND(OR(AK1:AK137,$BK138)=TRUE,IF(SEARCH(AK$1,$H138)&gt;0,TRUE,FALSE)),"")</f>
        <v/>
      </c>
      <c r="AL138" s="17" t="str">
        <f>IFERROR(AND(OR(AL1:AM137,$BK138)=TRUE,IF(SEARCH(AL$1,$H138)&gt;0,TRUE,FALSE)),"")</f>
        <v/>
      </c>
      <c r="AM138" s="17" t="str">
        <f>IFERROR(AND(OR(AM1:AM137,$BK138)=TRUE,IF(SEARCH(AM$1,$H138)&gt;0,TRUE,FALSE)),"")</f>
        <v/>
      </c>
      <c r="AN138" s="17" t="str">
        <f>IFERROR(AND(OR(AN1:AS137,$BK138)=TRUE,IF(SEARCH(AN$1,$H138)&gt;0,TRUE,FALSE)),"")</f>
        <v/>
      </c>
      <c r="AO138" s="17" t="str">
        <f>IFERROR(AND(OR(AO1:AS137,$BK138)=TRUE,IF(SEARCH(AO$1,$H138)&gt;0,TRUE,FALSE)),"")</f>
        <v/>
      </c>
      <c r="AP138" s="17" t="str">
        <f>IFERROR(AND(OR(AP1:AS137,$BK138)=TRUE,IF(SEARCH(AP$1,$H138)&gt;0,TRUE,FALSE)),"")</f>
        <v/>
      </c>
      <c r="AQ138" s="17" t="str">
        <f>IFERROR(AND(OR(AQ1:AS137,$BK138)=TRUE,IF(SEARCH(AQ$1,$H138)&gt;0,TRUE,FALSE)),"")</f>
        <v/>
      </c>
      <c r="AR138" s="17" t="str">
        <f>IFERROR(AND(OR(AR1:AS137,$BK138)=TRUE,IF(SEARCH(AR$1,$H138)&gt;0,TRUE,FALSE)),"")</f>
        <v/>
      </c>
      <c r="AS138" s="17" t="str">
        <f>IFERROR(AND(OR(AS1:AS137,$BK138)=TRUE,IF(SEARCH(AS$1,$H138)&gt;0,TRUE,FALSE)),"")</f>
        <v/>
      </c>
      <c r="AT138" s="17" t="str">
        <f>IFERROR(AND(OR(AT1:AW137,$BK138)=TRUE,IF(SEARCH(AT$1,$H138)&gt;0,TRUE,FALSE)),"")</f>
        <v/>
      </c>
      <c r="AU138" s="17" t="str">
        <f>IFERROR(AND(OR(AU1:AW137,$BK138)=TRUE,IF(SEARCH(AU$1,$H138)&gt;0,TRUE,FALSE)),"")</f>
        <v/>
      </c>
      <c r="AV138" s="17" t="str">
        <f>IFERROR(AND(OR(AV1:AW137,$BK138)=TRUE,IF(SEARCH(AV$1,$H138)&gt;0,TRUE,FALSE)),"")</f>
        <v/>
      </c>
      <c r="AW138" s="17" t="str">
        <f>IFERROR(AND(OR(AW1:AW137,$BK138)=TRUE,IF(SEARCH(AW$1,$H138)&gt;0,TRUE,FALSE)),"")</f>
        <v/>
      </c>
      <c r="AX138" s="17" t="str">
        <f>IFERROR(AND(OR(AX1:AY137,$BK138)=TRUE,IF(SEARCH(AX$1,$H138)&gt;0,TRUE,FALSE)),"")</f>
        <v/>
      </c>
      <c r="AY138" s="17" t="str">
        <f>IFERROR(AND(OR(AY1:AY137,$BK138)=TRUE,IF(SEARCH(AY$1,$H138)&gt;0,TRUE,FALSE)),"")</f>
        <v/>
      </c>
      <c r="AZ138" s="17" t="str">
        <f>IFERROR(AND(OR(AZ1:BI137,$BK138)=TRUE,IF(SEARCH(AZ$1,$H138)&gt;0,TRUE,FALSE)),"")</f>
        <v/>
      </c>
      <c r="BA138" s="17" t="str">
        <f>IFERROR(AND(OR(BA1:BI137,$BK138)=TRUE,IF(SEARCH(BA$1,$H138)&gt;0,TRUE,FALSE)),"")</f>
        <v/>
      </c>
      <c r="BB138" s="17" t="str">
        <f>IFERROR(AND(OR(BB1:BI137,$BK138)=TRUE,IF(SEARCH(BB$1,$H138)&gt;0,TRUE,FALSE)),"")</f>
        <v/>
      </c>
      <c r="BC138" s="17" t="str">
        <f>IFERROR(AND(OR(BC1:BI137,$BK138)=TRUE,IF(SEARCH(BC$1,$H138)&gt;0,TRUE,FALSE)),"")</f>
        <v/>
      </c>
      <c r="BD138" s="17" t="str">
        <f>IFERROR(AND(OR(BD1:BI137,$BK138)=TRUE,IF(SEARCH(BD$1,$H138)&gt;0,TRUE,FALSE)),"")</f>
        <v/>
      </c>
      <c r="BE138" s="17" t="str">
        <f>IFERROR(AND(OR(BE1:BI137,$BK138)=TRUE,IF(SEARCH(BE$1,$H138)&gt;0,TRUE,FALSE)),"")</f>
        <v/>
      </c>
      <c r="BF138" s="17" t="str">
        <f>IFERROR(AND(OR(BF1:BI137,$BK138)=TRUE,IF(SEARCH(BF$1,$H138)&gt;0,TRUE,FALSE)),"")</f>
        <v/>
      </c>
      <c r="BG138" s="17" t="str">
        <f>IFERROR(AND(OR(BG1:BI137,$BK138)=TRUE,IF(SEARCH(BG$1,$H138)&gt;0,TRUE,FALSE)),"")</f>
        <v/>
      </c>
      <c r="BH138" s="17" t="str">
        <f>IFERROR(AND(OR(BH1:BI137,$BK138)=TRUE,IF(SEARCH(BH$1,$H138)&gt;0,TRUE,FALSE)),"")</f>
        <v/>
      </c>
      <c r="BI138" s="17" t="str">
        <f>IFERROR(AND(OR(BI1:BI137,$BK138)=TRUE,IF(SEARCH(BI$1,$H138)&gt;0,TRUE,FALSE)),"")</f>
        <v/>
      </c>
      <c r="BJ138" s="17" t="b">
        <f t="shared" si="21"/>
        <v>0</v>
      </c>
      <c r="BK138" s="17" t="b">
        <f t="shared" si="22"/>
        <v>0</v>
      </c>
      <c r="BL138" s="17" t="b">
        <f t="shared" si="23"/>
        <v>0</v>
      </c>
      <c r="BM138" s="17" t="b">
        <f>IF(G138&gt;'Overview (RESPONSES REQUIRED)'!$G$67,FALSE,TRUE)</f>
        <v>0</v>
      </c>
      <c r="BN138" s="17" t="b">
        <f t="shared" si="24"/>
        <v>0</v>
      </c>
      <c r="BO138" s="17" t="str">
        <f>IF(AND(BM138,BN138)=FALSE,"N",IF(BL138=TRUE,"Y",IF(I138=0,"E","N")))</f>
        <v>N</v>
      </c>
    </row>
    <row r="139" spans="1:67" ht="15" x14ac:dyDescent="0.15">
      <c r="A139" s="17" t="s">
        <v>3059</v>
      </c>
      <c r="B139" s="17">
        <v>2</v>
      </c>
      <c r="C139" s="17" t="b">
        <f>IF(INDEX('Overview (RESPONSES REQUIRED)'!$D$67:$D$78, MATCH("n7", 'Overview (RESPONSES REQUIRED)'!$B$67:$B$78, 0)) = "Y", TRUE, FALSE)</f>
        <v>0</v>
      </c>
      <c r="D139" s="17" t="b">
        <f>IF(INDEX('Overview (RESPONSES REQUIRED)'!$D$67:$D$78, MATCH("N78", 'Overview (RESPONSES REQUIRED)'!$B$67:$B$78, 0)) = "Y", TRUE, FALSE)</f>
        <v>0</v>
      </c>
      <c r="E139" s="17" t="s">
        <v>6</v>
      </c>
      <c r="F139" s="17" t="s">
        <v>6</v>
      </c>
      <c r="G139" s="17">
        <v>3</v>
      </c>
      <c r="H139" s="17" t="s">
        <v>3016</v>
      </c>
      <c r="I139" s="17" t="str">
        <f>IF('SA-FR1'!N142="Y", "Y", IF('SA-FR1'!N142="N", "N", 0))</f>
        <v>N</v>
      </c>
      <c r="J139" s="17" t="str">
        <f>IFERROR(AND(OR(J1:K138,$BK139)=TRUE,IF(SEARCH(J$1,$A139)&gt;0,TRUE,FALSE)),"")</f>
        <v/>
      </c>
      <c r="K139" s="17" t="str">
        <f>IFERROR(AND(OR(K1:K138,$BK139)=TRUE,IF(SEARCH(K$1,$A139)&gt;0,TRUE,FALSE)),"")</f>
        <v/>
      </c>
      <c r="L139" s="17" t="str">
        <f>IFERROR(AND(OR(L1:O138,$BK139)=TRUE,IF(SEARCH(L$1,$A139)&gt;0,TRUE,FALSE)),"")</f>
        <v/>
      </c>
      <c r="M139" s="17" t="str">
        <f>IFERROR(AND(OR(M1:O138,$BK139)=TRUE,IF(SEARCH(M$1,$A139)&gt;0,TRUE,FALSE)),"")</f>
        <v/>
      </c>
      <c r="N139" s="17" t="str">
        <f>IFERROR(AND(OR(N1:O138,$BK139)=TRUE,IF(SEARCH(N$1,$A139)&gt;0,TRUE,FALSE)),"")</f>
        <v/>
      </c>
      <c r="O139" s="17" t="str">
        <f>IFERROR(AND(OR(O1:O138,$BK139)=TRUE,IF(SEARCH(O$1,$A139)&gt;0,TRUE,FALSE)),"")</f>
        <v/>
      </c>
      <c r="P139" s="17" t="str">
        <f>IFERROR(AND(OR(P1:P138,$BK139)=TRUE,IF(SEARCH(P$1,$A139)&gt;0,TRUE,FALSE)),"")</f>
        <v/>
      </c>
      <c r="Q139" s="17" t="str">
        <f>IFERROR(AND(OR(Q1:T138,$BK139)=TRUE,IF(SEARCH(Q$1,$A139)&gt;0,TRUE,FALSE)),"")</f>
        <v/>
      </c>
      <c r="R139" s="17" t="str">
        <f>IFERROR(AND(OR(R1:T138,$BK139)=TRUE,IF(SEARCH(R$1,$A139)&gt;0,TRUE,FALSE)),"")</f>
        <v/>
      </c>
      <c r="S139" s="17" t="b">
        <f>IFERROR(AND(OR(S1:T138,$BK139)=TRUE,IF(SEARCH(S$1,$A139)&gt;0,TRUE,FALSE)),"")</f>
        <v>0</v>
      </c>
      <c r="T139" s="17" t="str">
        <f>IFERROR(AND(OR(T1:T138,$BK139)=TRUE,IF(SEARCH(T$1,$A139)&gt;0,TRUE,FALSE)),"")</f>
        <v/>
      </c>
      <c r="U139" s="17" t="str">
        <f>IFERROR(AND(OR(U1:V138,$BK139)=TRUE,IF(SEARCH(U$1,$A139)&gt;0,TRUE,FALSE)),"")</f>
        <v/>
      </c>
      <c r="V139" s="17" t="str">
        <f>IFERROR(AND(OR(V1:V138,$BK139)=TRUE,IF(SEARCH(V$1,$A139)&gt;0,TRUE,FALSE)),"")</f>
        <v/>
      </c>
      <c r="W139" s="17" t="str">
        <f>IFERROR(AND(OR(W1:W138,$BK139)=TRUE,IF(SEARCH(W$1,$A139)&gt;0,TRUE,FALSE)),"")</f>
        <v/>
      </c>
      <c r="X139" s="17" t="b">
        <f>IFERROR(AND(OR(X1:AA138,$BK139)=TRUE,IF(SEARCH(X$1,$A139)&gt;0,TRUE,FALSE)),"")</f>
        <v>0</v>
      </c>
      <c r="Y139" s="17" t="str">
        <f>IFERROR(AND(OR(Y1:AA138,$BK139)=TRUE,IF(SEARCH(Y$1,$A139)&gt;0,TRUE,FALSE)),"")</f>
        <v/>
      </c>
      <c r="Z139" s="17" t="str">
        <f>IFERROR(AND(OR(Z1:AA138,$BK139)=TRUE,IF(SEARCH(Z$1,$A139)&gt;0,TRUE,FALSE)),"")</f>
        <v/>
      </c>
      <c r="AA139" s="17" t="str">
        <f>IFERROR(AND(OR(AA1:AA138,$BK139)=TRUE,IF(SEARCH(AA$1,$A139)&gt;0,TRUE,FALSE)),"")</f>
        <v/>
      </c>
      <c r="AB139" s="17">
        <f t="shared" si="20"/>
        <v>0</v>
      </c>
      <c r="AC139" s="17" t="str">
        <f>IFERROR(AND(OR(AC1:AE138,$BK139)=TRUE,IF(SEARCH(AC$1,$H139)&gt;0,TRUE,FALSE)),"")</f>
        <v/>
      </c>
      <c r="AD139" s="17" t="str">
        <f>IFERROR(AND(OR(AD1:AE138,$BK139)=TRUE,IF(SEARCH(AD$1,$H139)&gt;0,TRUE,FALSE)),"")</f>
        <v/>
      </c>
      <c r="AE139" s="17" t="str">
        <f>IFERROR(AND(OR(AE1:AE138,$BK139)=TRUE,IF(SEARCH(AE$1,$H139)&gt;0,TRUE,FALSE)),"")</f>
        <v/>
      </c>
      <c r="AF139" s="17" t="str">
        <f>IFERROR(AND(OR(AF1:AK138,$BK139)=TRUE,IF(SEARCH(AF$1,$H139)&gt;0,TRUE,FALSE)),"")</f>
        <v/>
      </c>
      <c r="AG139" s="17" t="str">
        <f>IFERROR(AND(OR(AG1:AK138,$BK139)=TRUE,IF(SEARCH(AG$1,$H139)&gt;0,TRUE,FALSE)),"")</f>
        <v/>
      </c>
      <c r="AH139" s="17" t="str">
        <f>IFERROR(AND(OR(AH1:AK138,$BK139)=TRUE,IF(SEARCH(AH$1,$H139)&gt;0,TRUE,FALSE)),"")</f>
        <v/>
      </c>
      <c r="AI139" s="17" t="str">
        <f>IFERROR(AND(OR(AI1:AK138,$BK139)=TRUE,IF(SEARCH(AI$1,$H139)&gt;0,TRUE,FALSE)),"")</f>
        <v/>
      </c>
      <c r="AJ139" s="17" t="str">
        <f>IFERROR(AND(OR(AJ1:AK138,$BK139)=TRUE,IF(SEARCH(AJ$1,$H139)&gt;0,TRUE,FALSE)),"")</f>
        <v/>
      </c>
      <c r="AK139" s="17" t="str">
        <f>IFERROR(AND(OR(AK1:AK138,$BK139)=TRUE,IF(SEARCH(AK$1,$H139)&gt;0,TRUE,FALSE)),"")</f>
        <v/>
      </c>
      <c r="AL139" s="17" t="str">
        <f>IFERROR(AND(OR(AL1:AM138,$BK139)=TRUE,IF(SEARCH(AL$1,$H139)&gt;0,TRUE,FALSE)),"")</f>
        <v/>
      </c>
      <c r="AM139" s="17" t="str">
        <f>IFERROR(AND(OR(AM1:AM138,$BK139)=TRUE,IF(SEARCH(AM$1,$H139)&gt;0,TRUE,FALSE)),"")</f>
        <v/>
      </c>
      <c r="AN139" s="17" t="str">
        <f>IFERROR(AND(OR(AN1:AS138,$BK139)=TRUE,IF(SEARCH(AN$1,$H139)&gt;0,TRUE,FALSE)),"")</f>
        <v/>
      </c>
      <c r="AO139" s="17" t="str">
        <f>IFERROR(AND(OR(AO1:AS138,$BK139)=TRUE,IF(SEARCH(AO$1,$H139)&gt;0,TRUE,FALSE)),"")</f>
        <v/>
      </c>
      <c r="AP139" s="17" t="str">
        <f>IFERROR(AND(OR(AP1:AS138,$BK139)=TRUE,IF(SEARCH(AP$1,$H139)&gt;0,TRUE,FALSE)),"")</f>
        <v/>
      </c>
      <c r="AQ139" s="17" t="str">
        <f>IFERROR(AND(OR(AQ1:AS138,$BK139)=TRUE,IF(SEARCH(AQ$1,$H139)&gt;0,TRUE,FALSE)),"")</f>
        <v/>
      </c>
      <c r="AR139" s="17" t="str">
        <f>IFERROR(AND(OR(AR1:AS138,$BK139)=TRUE,IF(SEARCH(AR$1,$H139)&gt;0,TRUE,FALSE)),"")</f>
        <v/>
      </c>
      <c r="AS139" s="17" t="str">
        <f>IFERROR(AND(OR(AS1:AS138,$BK139)=TRUE,IF(SEARCH(AS$1,$H139)&gt;0,TRUE,FALSE)),"")</f>
        <v/>
      </c>
      <c r="AT139" s="17" t="str">
        <f>IFERROR(AND(OR(AT1:AW138,$BK139)=TRUE,IF(SEARCH(AT$1,$H139)&gt;0,TRUE,FALSE)),"")</f>
        <v/>
      </c>
      <c r="AU139" s="17" t="str">
        <f>IFERROR(AND(OR(AU1:AW138,$BK139)=TRUE,IF(SEARCH(AU$1,$H139)&gt;0,TRUE,FALSE)),"")</f>
        <v/>
      </c>
      <c r="AV139" s="17" t="str">
        <f>IFERROR(AND(OR(AV1:AW138,$BK139)=TRUE,IF(SEARCH(AV$1,$H139)&gt;0,TRUE,FALSE)),"")</f>
        <v/>
      </c>
      <c r="AW139" s="17" t="str">
        <f>IFERROR(AND(OR(AW1:AW138,$BK139)=TRUE,IF(SEARCH(AW$1,$H139)&gt;0,TRUE,FALSE)),"")</f>
        <v/>
      </c>
      <c r="AX139" s="17" t="str">
        <f>IFERROR(AND(OR(AX1:AY138,$BK139)=TRUE,IF(SEARCH(AX$1,$H139)&gt;0,TRUE,FALSE)),"")</f>
        <v/>
      </c>
      <c r="AY139" s="17" t="str">
        <f>IFERROR(AND(OR(AY1:AY138,$BK139)=TRUE,IF(SEARCH(AY$1,$H139)&gt;0,TRUE,FALSE)),"")</f>
        <v/>
      </c>
      <c r="AZ139" s="17" t="str">
        <f>IFERROR(AND(OR(AZ1:BI138,$BK139)=TRUE,IF(SEARCH(AZ$1,$H139)&gt;0,TRUE,FALSE)),"")</f>
        <v/>
      </c>
      <c r="BA139" s="17" t="str">
        <f>IFERROR(AND(OR(BA1:BI138,$BK139)=TRUE,IF(SEARCH(BA$1,$H139)&gt;0,TRUE,FALSE)),"")</f>
        <v/>
      </c>
      <c r="BB139" s="17" t="str">
        <f>IFERROR(AND(OR(BB1:BI138,$BK139)=TRUE,IF(SEARCH(BB$1,$H139)&gt;0,TRUE,FALSE)),"")</f>
        <v/>
      </c>
      <c r="BC139" s="17" t="str">
        <f>IFERROR(AND(OR(BC1:BI138,$BK139)=TRUE,IF(SEARCH(BC$1,$H139)&gt;0,TRUE,FALSE)),"")</f>
        <v/>
      </c>
      <c r="BD139" s="17" t="str">
        <f>IFERROR(AND(OR(BD1:BI138,$BK139)=TRUE,IF(SEARCH(BD$1,$H139)&gt;0,TRUE,FALSE)),"")</f>
        <v/>
      </c>
      <c r="BE139" s="17" t="str">
        <f>IFERROR(AND(OR(BE1:BI138,$BK139)=TRUE,IF(SEARCH(BE$1,$H139)&gt;0,TRUE,FALSE)),"")</f>
        <v/>
      </c>
      <c r="BF139" s="17" t="str">
        <f>IFERROR(AND(OR(BF1:BI138,$BK139)=TRUE,IF(SEARCH(BF$1,$H139)&gt;0,TRUE,FALSE)),"")</f>
        <v/>
      </c>
      <c r="BG139" s="17" t="str">
        <f>IFERROR(AND(OR(BG1:BI138,$BK139)=TRUE,IF(SEARCH(BG$1,$H139)&gt;0,TRUE,FALSE)),"")</f>
        <v/>
      </c>
      <c r="BH139" s="17" t="str">
        <f>IFERROR(AND(OR(BH1:BI138,$BK139)=TRUE,IF(SEARCH(BH$1,$H139)&gt;0,TRUE,FALSE)),"")</f>
        <v/>
      </c>
      <c r="BI139" s="17" t="str">
        <f>IFERROR(AND(OR(BI1:BI138,$BK139)=TRUE,IF(SEARCH(BI$1,$H139)&gt;0,TRUE,FALSE)),"")</f>
        <v/>
      </c>
      <c r="BJ139" s="17" t="b">
        <f t="shared" si="21"/>
        <v>0</v>
      </c>
      <c r="BK139" s="17" t="b">
        <f t="shared" si="22"/>
        <v>0</v>
      </c>
      <c r="BL139" s="17" t="b">
        <f t="shared" si="23"/>
        <v>0</v>
      </c>
      <c r="BM139" s="17" t="b">
        <f>IF(G139&gt;'Overview (RESPONSES REQUIRED)'!$G$67,FALSE,TRUE)</f>
        <v>0</v>
      </c>
      <c r="BN139" s="17" t="b">
        <f t="shared" si="24"/>
        <v>0</v>
      </c>
      <c r="BO139" s="17" t="str">
        <f>IF(BO138="N", "N", IF(AND(BM139,BN139)=FALSE,"N",IF(BL139=TRUE,"Y",IF(I139=0,"E","N"))))</f>
        <v>N</v>
      </c>
    </row>
    <row r="140" spans="1:67" ht="15" x14ac:dyDescent="0.15">
      <c r="A140" s="17" t="s">
        <v>3059</v>
      </c>
      <c r="B140" s="17">
        <v>2</v>
      </c>
      <c r="C140" s="17" t="b">
        <f>IF(INDEX('Overview (RESPONSES REQUIRED)'!$D$67:$D$78, MATCH("n7", 'Overview (RESPONSES REQUIRED)'!$B$67:$B$78, 0)) = "Y", TRUE, FALSE)</f>
        <v>0</v>
      </c>
      <c r="D140" s="17" t="b">
        <f>IF(INDEX('Overview (RESPONSES REQUIRED)'!$D$67:$D$78, MATCH("N78", 'Overview (RESPONSES REQUIRED)'!$B$67:$B$78, 0)) = "Y", TRUE, FALSE)</f>
        <v>0</v>
      </c>
      <c r="E140" s="17" t="s">
        <v>6</v>
      </c>
      <c r="F140" s="17" t="s">
        <v>6</v>
      </c>
      <c r="G140" s="17">
        <v>3</v>
      </c>
      <c r="H140" s="17" t="s">
        <v>3017</v>
      </c>
      <c r="I140" s="17" t="str">
        <f>IF('SA-FR1'!N143="Y", "Y", IF('SA-FR1'!N143="N", "N", 0))</f>
        <v>N</v>
      </c>
      <c r="J140" s="17" t="str">
        <f>IFERROR(AND(OR(J1:K139,$BK140)=TRUE,IF(SEARCH(J$1,$A140)&gt;0,TRUE,FALSE)),"")</f>
        <v/>
      </c>
      <c r="K140" s="17" t="str">
        <f>IFERROR(AND(OR(K1:K139,$BK140)=TRUE,IF(SEARCH(K$1,$A140)&gt;0,TRUE,FALSE)),"")</f>
        <v/>
      </c>
      <c r="L140" s="17" t="str">
        <f>IFERROR(AND(OR(L1:O139,$BK140)=TRUE,IF(SEARCH(L$1,$A140)&gt;0,TRUE,FALSE)),"")</f>
        <v/>
      </c>
      <c r="M140" s="17" t="str">
        <f>IFERROR(AND(OR(M1:O139,$BK140)=TRUE,IF(SEARCH(M$1,$A140)&gt;0,TRUE,FALSE)),"")</f>
        <v/>
      </c>
      <c r="N140" s="17" t="str">
        <f>IFERROR(AND(OR(N1:O139,$BK140)=TRUE,IF(SEARCH(N$1,$A140)&gt;0,TRUE,FALSE)),"")</f>
        <v/>
      </c>
      <c r="O140" s="17" t="str">
        <f>IFERROR(AND(OR(O1:O139,$BK140)=TRUE,IF(SEARCH(O$1,$A140)&gt;0,TRUE,FALSE)),"")</f>
        <v/>
      </c>
      <c r="P140" s="17" t="str">
        <f>IFERROR(AND(OR(P1:P139,$BK140)=TRUE,IF(SEARCH(P$1,$A140)&gt;0,TRUE,FALSE)),"")</f>
        <v/>
      </c>
      <c r="Q140" s="17" t="str">
        <f>IFERROR(AND(OR(Q1:T139,$BK140)=TRUE,IF(SEARCH(Q$1,$A140)&gt;0,TRUE,FALSE)),"")</f>
        <v/>
      </c>
      <c r="R140" s="17" t="str">
        <f>IFERROR(AND(OR(R1:T139,$BK140)=TRUE,IF(SEARCH(R$1,$A140)&gt;0,TRUE,FALSE)),"")</f>
        <v/>
      </c>
      <c r="S140" s="17" t="b">
        <f>IFERROR(AND(OR(S1:T139,$BK140)=TRUE,IF(SEARCH(S$1,$A140)&gt;0,TRUE,FALSE)),"")</f>
        <v>0</v>
      </c>
      <c r="T140" s="17" t="str">
        <f>IFERROR(AND(OR(T1:T139,$BK140)=TRUE,IF(SEARCH(T$1,$A140)&gt;0,TRUE,FALSE)),"")</f>
        <v/>
      </c>
      <c r="U140" s="17" t="str">
        <f>IFERROR(AND(OR(U1:V139,$BK140)=TRUE,IF(SEARCH(U$1,$A140)&gt;0,TRUE,FALSE)),"")</f>
        <v/>
      </c>
      <c r="V140" s="17" t="str">
        <f>IFERROR(AND(OR(V1:V139,$BK140)=TRUE,IF(SEARCH(V$1,$A140)&gt;0,TRUE,FALSE)),"")</f>
        <v/>
      </c>
      <c r="W140" s="17" t="str">
        <f>IFERROR(AND(OR(W1:W139,$BK140)=TRUE,IF(SEARCH(W$1,$A140)&gt;0,TRUE,FALSE)),"")</f>
        <v/>
      </c>
      <c r="X140" s="17" t="b">
        <f>IFERROR(AND(OR(X1:AA139,$BK140)=TRUE,IF(SEARCH(X$1,$A140)&gt;0,TRUE,FALSE)),"")</f>
        <v>0</v>
      </c>
      <c r="Y140" s="17" t="str">
        <f>IFERROR(AND(OR(Y1:AA139,$BK140)=TRUE,IF(SEARCH(Y$1,$A140)&gt;0,TRUE,FALSE)),"")</f>
        <v/>
      </c>
      <c r="Z140" s="17" t="str">
        <f>IFERROR(AND(OR(Z1:AA139,$BK140)=TRUE,IF(SEARCH(Z$1,$A140)&gt;0,TRUE,FALSE)),"")</f>
        <v/>
      </c>
      <c r="AA140" s="17" t="str">
        <f>IFERROR(AND(OR(AA1:AA139,$BK140)=TRUE,IF(SEARCH(AA$1,$A140)&gt;0,TRUE,FALSE)),"")</f>
        <v/>
      </c>
      <c r="AB140" s="17">
        <f t="shared" si="20"/>
        <v>0</v>
      </c>
      <c r="AC140" s="17" t="str">
        <f>IFERROR(AND(OR(AC1:AE139,$BK140)=TRUE,IF(SEARCH(AC$1,$H140)&gt;0,TRUE,FALSE)),"")</f>
        <v/>
      </c>
      <c r="AD140" s="17" t="str">
        <f>IFERROR(AND(OR(AD1:AE139,$BK140)=TRUE,IF(SEARCH(AD$1,$H140)&gt;0,TRUE,FALSE)),"")</f>
        <v/>
      </c>
      <c r="AE140" s="17" t="str">
        <f>IFERROR(AND(OR(AE1:AE139,$BK140)=TRUE,IF(SEARCH(AE$1,$H140)&gt;0,TRUE,FALSE)),"")</f>
        <v/>
      </c>
      <c r="AF140" s="17" t="str">
        <f>IFERROR(AND(OR(AF1:AK139,$BK140)=TRUE,IF(SEARCH(AF$1,$H140)&gt;0,TRUE,FALSE)),"")</f>
        <v/>
      </c>
      <c r="AG140" s="17" t="str">
        <f>IFERROR(AND(OR(AG1:AK139,$BK140)=TRUE,IF(SEARCH(AG$1,$H140)&gt;0,TRUE,FALSE)),"")</f>
        <v/>
      </c>
      <c r="AH140" s="17" t="str">
        <f>IFERROR(AND(OR(AH1:AK139,$BK140)=TRUE,IF(SEARCH(AH$1,$H140)&gt;0,TRUE,FALSE)),"")</f>
        <v/>
      </c>
      <c r="AI140" s="17" t="str">
        <f>IFERROR(AND(OR(AI1:AK139,$BK140)=TRUE,IF(SEARCH(AI$1,$H140)&gt;0,TRUE,FALSE)),"")</f>
        <v/>
      </c>
      <c r="AJ140" s="17" t="str">
        <f>IFERROR(AND(OR(AJ1:AK139,$BK140)=TRUE,IF(SEARCH(AJ$1,$H140)&gt;0,TRUE,FALSE)),"")</f>
        <v/>
      </c>
      <c r="AK140" s="17" t="str">
        <f>IFERROR(AND(OR(AK1:AK139,$BK140)=TRUE,IF(SEARCH(AK$1,$H140)&gt;0,TRUE,FALSE)),"")</f>
        <v/>
      </c>
      <c r="AL140" s="17" t="str">
        <f>IFERROR(AND(OR(AL1:AM139,$BK140)=TRUE,IF(SEARCH(AL$1,$H140)&gt;0,TRUE,FALSE)),"")</f>
        <v/>
      </c>
      <c r="AM140" s="17" t="str">
        <f>IFERROR(AND(OR(AM1:AM139,$BK140)=TRUE,IF(SEARCH(AM$1,$H140)&gt;0,TRUE,FALSE)),"")</f>
        <v/>
      </c>
      <c r="AN140" s="17" t="str">
        <f>IFERROR(AND(OR(AN1:AS139,$BK140)=TRUE,IF(SEARCH(AN$1,$H140)&gt;0,TRUE,FALSE)),"")</f>
        <v/>
      </c>
      <c r="AO140" s="17" t="str">
        <f>IFERROR(AND(OR(AO1:AS139,$BK140)=TRUE,IF(SEARCH(AO$1,$H140)&gt;0,TRUE,FALSE)),"")</f>
        <v/>
      </c>
      <c r="AP140" s="17" t="str">
        <f>IFERROR(AND(OR(AP1:AS139,$BK140)=TRUE,IF(SEARCH(AP$1,$H140)&gt;0,TRUE,FALSE)),"")</f>
        <v/>
      </c>
      <c r="AQ140" s="17" t="str">
        <f>IFERROR(AND(OR(AQ1:AS139,$BK140)=TRUE,IF(SEARCH(AQ$1,$H140)&gt;0,TRUE,FALSE)),"")</f>
        <v/>
      </c>
      <c r="AR140" s="17" t="str">
        <f>IFERROR(AND(OR(AR1:AS139,$BK140)=TRUE,IF(SEARCH(AR$1,$H140)&gt;0,TRUE,FALSE)),"")</f>
        <v/>
      </c>
      <c r="AS140" s="17" t="str">
        <f>IFERROR(AND(OR(AS1:AS139,$BK140)=TRUE,IF(SEARCH(AS$1,$H140)&gt;0,TRUE,FALSE)),"")</f>
        <v/>
      </c>
      <c r="AT140" s="17" t="str">
        <f>IFERROR(AND(OR(AT1:AW139,$BK140)=TRUE,IF(SEARCH(AT$1,$H140)&gt;0,TRUE,FALSE)),"")</f>
        <v/>
      </c>
      <c r="AU140" s="17" t="str">
        <f>IFERROR(AND(OR(AU1:AW139,$BK140)=TRUE,IF(SEARCH(AU$1,$H140)&gt;0,TRUE,FALSE)),"")</f>
        <v/>
      </c>
      <c r="AV140" s="17" t="str">
        <f>IFERROR(AND(OR(AV1:AW139,$BK140)=TRUE,IF(SEARCH(AV$1,$H140)&gt;0,TRUE,FALSE)),"")</f>
        <v/>
      </c>
      <c r="AW140" s="17" t="str">
        <f>IFERROR(AND(OR(AW1:AW139,$BK140)=TRUE,IF(SEARCH(AW$1,$H140)&gt;0,TRUE,FALSE)),"")</f>
        <v/>
      </c>
      <c r="AX140" s="17" t="str">
        <f>IFERROR(AND(OR(AX1:AY139,$BK140)=TRUE,IF(SEARCH(AX$1,$H140)&gt;0,TRUE,FALSE)),"")</f>
        <v/>
      </c>
      <c r="AY140" s="17" t="str">
        <f>IFERROR(AND(OR(AY1:AY139,$BK140)=TRUE,IF(SEARCH(AY$1,$H140)&gt;0,TRUE,FALSE)),"")</f>
        <v/>
      </c>
      <c r="AZ140" s="17" t="str">
        <f>IFERROR(AND(OR(AZ1:BI139,$BK140)=TRUE,IF(SEARCH(AZ$1,$H140)&gt;0,TRUE,FALSE)),"")</f>
        <v/>
      </c>
      <c r="BA140" s="17" t="str">
        <f>IFERROR(AND(OR(BA1:BI139,$BK140)=TRUE,IF(SEARCH(BA$1,$H140)&gt;0,TRUE,FALSE)),"")</f>
        <v/>
      </c>
      <c r="BB140" s="17" t="str">
        <f>IFERROR(AND(OR(BB1:BI139,$BK140)=TRUE,IF(SEARCH(BB$1,$H140)&gt;0,TRUE,FALSE)),"")</f>
        <v/>
      </c>
      <c r="BC140" s="17" t="str">
        <f>IFERROR(AND(OR(BC1:BI139,$BK140)=TRUE,IF(SEARCH(BC$1,$H140)&gt;0,TRUE,FALSE)),"")</f>
        <v/>
      </c>
      <c r="BD140" s="17" t="str">
        <f>IFERROR(AND(OR(BD1:BI139,$BK140)=TRUE,IF(SEARCH(BD$1,$H140)&gt;0,TRUE,FALSE)),"")</f>
        <v/>
      </c>
      <c r="BE140" s="17" t="str">
        <f>IFERROR(AND(OR(BE1:BI139,$BK140)=TRUE,IF(SEARCH(BE$1,$H140)&gt;0,TRUE,FALSE)),"")</f>
        <v/>
      </c>
      <c r="BF140" s="17" t="str">
        <f>IFERROR(AND(OR(BF1:BI139,$BK140)=TRUE,IF(SEARCH(BF$1,$H140)&gt;0,TRUE,FALSE)),"")</f>
        <v/>
      </c>
      <c r="BG140" s="17" t="str">
        <f>IFERROR(AND(OR(BG1:BI139,$BK140)=TRUE,IF(SEARCH(BG$1,$H140)&gt;0,TRUE,FALSE)),"")</f>
        <v/>
      </c>
      <c r="BH140" s="17" t="str">
        <f>IFERROR(AND(OR(BH1:BI139,$BK140)=TRUE,IF(SEARCH(BH$1,$H140)&gt;0,TRUE,FALSE)),"")</f>
        <v/>
      </c>
      <c r="BI140" s="17" t="str">
        <f>IFERROR(AND(OR(BI1:BI139,$BK140)=TRUE,IF(SEARCH(BI$1,$H140)&gt;0,TRUE,FALSE)),"")</f>
        <v/>
      </c>
      <c r="BJ140" s="17" t="b">
        <f t="shared" si="21"/>
        <v>0</v>
      </c>
      <c r="BK140" s="17" t="b">
        <f t="shared" si="22"/>
        <v>0</v>
      </c>
      <c r="BL140" s="17" t="b">
        <f t="shared" si="23"/>
        <v>0</v>
      </c>
      <c r="BM140" s="17" t="b">
        <f>IF(G140&gt;'Overview (RESPONSES REQUIRED)'!$G$67,FALSE,TRUE)</f>
        <v>0</v>
      </c>
      <c r="BN140" s="17" t="b">
        <f t="shared" si="24"/>
        <v>0</v>
      </c>
      <c r="BO140" s="17" t="str">
        <f>IF(BO138="N", "N", IF(AND(BM140,BN140)=FALSE,"N",IF(BL140=TRUE,"Y",IF(I140=0,"E","N"))))</f>
        <v>N</v>
      </c>
    </row>
    <row r="141" spans="1:67" ht="15" x14ac:dyDescent="0.15">
      <c r="A141" s="17" t="s">
        <v>3060</v>
      </c>
      <c r="B141" s="17">
        <v>2</v>
      </c>
      <c r="C141" s="17" t="b">
        <f>IF(INDEX('Overview (RESPONSES REQUIRED)'!$D$67:$D$78, MATCH("n7", 'Overview (RESPONSES REQUIRED)'!$B$67:$B$78, 0)) = "Y", TRUE, FALSE)</f>
        <v>0</v>
      </c>
      <c r="D141" s="17" t="b">
        <f>IF(INDEX('Overview (RESPONSES REQUIRED)'!$D$67:$D$78, MATCH("n26", 'Overview (RESPONSES REQUIRED)'!$B$67:$B$78, 0)) = "Y", TRUE, FALSE)</f>
        <v>0</v>
      </c>
      <c r="E141" s="17" t="s">
        <v>6</v>
      </c>
      <c r="F141" s="17" t="s">
        <v>6</v>
      </c>
      <c r="G141" s="17">
        <v>3</v>
      </c>
      <c r="H141" s="17" t="s">
        <v>3015</v>
      </c>
      <c r="I141" s="17" t="str">
        <f>IF('SA-FR1'!N144="Y", "Y", IF('SA-FR1'!N144="N", "N", 0))</f>
        <v>N</v>
      </c>
      <c r="J141" s="17" t="str">
        <f>IFERROR(AND(OR(J1:K140,$BK141)=TRUE,IF(SEARCH(J$1,$A141)&gt;0,TRUE,FALSE)),"")</f>
        <v/>
      </c>
      <c r="K141" s="17" t="str">
        <f>IFERROR(AND(OR(K1:K140,$BK141)=TRUE,IF(SEARCH(K$1,$A141)&gt;0,TRUE,FALSE)),"")</f>
        <v/>
      </c>
      <c r="L141" s="17" t="str">
        <f>IFERROR(AND(OR(L1:O140,$BK141)=TRUE,IF(SEARCH(L$1,$A141)&gt;0,TRUE,FALSE)),"")</f>
        <v/>
      </c>
      <c r="M141" s="17" t="str">
        <f>IFERROR(AND(OR(M1:O140,$BK141)=TRUE,IF(SEARCH(M$1,$A141)&gt;0,TRUE,FALSE)),"")</f>
        <v/>
      </c>
      <c r="N141" s="17" t="str">
        <f>IFERROR(AND(OR(N1:O140,$BK141)=TRUE,IF(SEARCH(N$1,$A141)&gt;0,TRUE,FALSE)),"")</f>
        <v/>
      </c>
      <c r="O141" s="17" t="str">
        <f>IFERROR(AND(OR(O1:O140,$BK141)=TRUE,IF(SEARCH(O$1,$A141)&gt;0,TRUE,FALSE)),"")</f>
        <v/>
      </c>
      <c r="P141" s="17" t="str">
        <f>IFERROR(AND(OR(P1:P140,$BK141)=TRUE,IF(SEARCH(P$1,$A141)&gt;0,TRUE,FALSE)),"")</f>
        <v/>
      </c>
      <c r="Q141" s="17" t="str">
        <f>IFERROR(AND(OR(Q1:T140,$BK141)=TRUE,IF(SEARCH(Q$1,$A141)&gt;0,TRUE,FALSE)),"")</f>
        <v/>
      </c>
      <c r="R141" s="17" t="b">
        <f>IFERROR(AND(OR(R1:T140,$BK141)=TRUE,IF(SEARCH(R$1,$A141)&gt;0,TRUE,FALSE)),"")</f>
        <v>0</v>
      </c>
      <c r="S141" s="17" t="str">
        <f>IFERROR(AND(OR(S1:T140,$BK141)=TRUE,IF(SEARCH(S$1,$A141)&gt;0,TRUE,FALSE)),"")</f>
        <v/>
      </c>
      <c r="T141" s="17" t="str">
        <f>IFERROR(AND(OR(T1:T140,$BK141)=TRUE,IF(SEARCH(T$1,$A141)&gt;0,TRUE,FALSE)),"")</f>
        <v/>
      </c>
      <c r="U141" s="17" t="str">
        <f>IFERROR(AND(OR(U1:V140,$BK141)=TRUE,IF(SEARCH(U$1,$A141)&gt;0,TRUE,FALSE)),"")</f>
        <v/>
      </c>
      <c r="V141" s="17" t="b">
        <f>IFERROR(AND(OR(V1:V140,$BK141)=TRUE,IF(SEARCH(V$1,$A141)&gt;0,TRUE,FALSE)),"")</f>
        <v>0</v>
      </c>
      <c r="W141" s="17" t="str">
        <f>IFERROR(AND(OR(W1:W140,$BK141)=TRUE,IF(SEARCH(W$1,$A141)&gt;0,TRUE,FALSE)),"")</f>
        <v/>
      </c>
      <c r="X141" s="17" t="str">
        <f>IFERROR(AND(OR(X1:AA140,$BK141)=TRUE,IF(SEARCH(X$1,$A141)&gt;0,TRUE,FALSE)),"")</f>
        <v/>
      </c>
      <c r="Y141" s="17" t="str">
        <f>IFERROR(AND(OR(Y1:AA140,$BK141)=TRUE,IF(SEARCH(Y$1,$A141)&gt;0,TRUE,FALSE)),"")</f>
        <v/>
      </c>
      <c r="Z141" s="17" t="str">
        <f>IFERROR(AND(OR(Z1:AA140,$BK141)=TRUE,IF(SEARCH(Z$1,$A141)&gt;0,TRUE,FALSE)),"")</f>
        <v/>
      </c>
      <c r="AA141" s="17" t="str">
        <f>IFERROR(AND(OR(AA1:AA140,$BK141)=TRUE,IF(SEARCH(AA$1,$A141)&gt;0,TRUE,FALSE)),"")</f>
        <v/>
      </c>
      <c r="AB141" s="17">
        <f t="shared" si="20"/>
        <v>0</v>
      </c>
      <c r="AC141" s="17" t="str">
        <f>IFERROR(AND(OR(AC1:AE140,$BK141)=TRUE,IF(SEARCH(AC$1,$H141)&gt;0,TRUE,FALSE)),"")</f>
        <v/>
      </c>
      <c r="AD141" s="17" t="str">
        <f>IFERROR(AND(OR(AD1:AE140,$BK141)=TRUE,IF(SEARCH(AD$1,$H141)&gt;0,TRUE,FALSE)),"")</f>
        <v/>
      </c>
      <c r="AE141" s="17" t="str">
        <f>IFERROR(AND(OR(AE1:AE140,$BK141)=TRUE,IF(SEARCH(AE$1,$H141)&gt;0,TRUE,FALSE)),"")</f>
        <v/>
      </c>
      <c r="AF141" s="17" t="str">
        <f>IFERROR(AND(OR(AF1:AK140,$BK141)=TRUE,IF(SEARCH(AF$1,$H141)&gt;0,TRUE,FALSE)),"")</f>
        <v/>
      </c>
      <c r="AG141" s="17" t="str">
        <f>IFERROR(AND(OR(AG1:AK140,$BK141)=TRUE,IF(SEARCH(AG$1,$H141)&gt;0,TRUE,FALSE)),"")</f>
        <v/>
      </c>
      <c r="AH141" s="17" t="str">
        <f>IFERROR(AND(OR(AH1:AK140,$BK141)=TRUE,IF(SEARCH(AH$1,$H141)&gt;0,TRUE,FALSE)),"")</f>
        <v/>
      </c>
      <c r="AI141" s="17" t="str">
        <f>IFERROR(AND(OR(AI1:AK140,$BK141)=TRUE,IF(SEARCH(AI$1,$H141)&gt;0,TRUE,FALSE)),"")</f>
        <v/>
      </c>
      <c r="AJ141" s="17" t="str">
        <f>IFERROR(AND(OR(AJ1:AK140,$BK141)=TRUE,IF(SEARCH(AJ$1,$H141)&gt;0,TRUE,FALSE)),"")</f>
        <v/>
      </c>
      <c r="AK141" s="17" t="str">
        <f>IFERROR(AND(OR(AK1:AK140,$BK141)=TRUE,IF(SEARCH(AK$1,$H141)&gt;0,TRUE,FALSE)),"")</f>
        <v/>
      </c>
      <c r="AL141" s="17" t="str">
        <f>IFERROR(AND(OR(AL1:AM140,$BK141)=TRUE,IF(SEARCH(AL$1,$H141)&gt;0,TRUE,FALSE)),"")</f>
        <v/>
      </c>
      <c r="AM141" s="17" t="str">
        <f>IFERROR(AND(OR(AM1:AM140,$BK141)=TRUE,IF(SEARCH(AM$1,$H141)&gt;0,TRUE,FALSE)),"")</f>
        <v/>
      </c>
      <c r="AN141" s="17" t="str">
        <f>IFERROR(AND(OR(AN1:AS140,$BK141)=TRUE,IF(SEARCH(AN$1,$H141)&gt;0,TRUE,FALSE)),"")</f>
        <v/>
      </c>
      <c r="AO141" s="17" t="str">
        <f>IFERROR(AND(OR(AO1:AS140,$BK141)=TRUE,IF(SEARCH(AO$1,$H141)&gt;0,TRUE,FALSE)),"")</f>
        <v/>
      </c>
      <c r="AP141" s="17" t="str">
        <f>IFERROR(AND(OR(AP1:AS140,$BK141)=TRUE,IF(SEARCH(AP$1,$H141)&gt;0,TRUE,FALSE)),"")</f>
        <v/>
      </c>
      <c r="AQ141" s="17" t="str">
        <f>IFERROR(AND(OR(AQ1:AS140,$BK141)=TRUE,IF(SEARCH(AQ$1,$H141)&gt;0,TRUE,FALSE)),"")</f>
        <v/>
      </c>
      <c r="AR141" s="17" t="str">
        <f>IFERROR(AND(OR(AR1:AS140,$BK141)=TRUE,IF(SEARCH(AR$1,$H141)&gt;0,TRUE,FALSE)),"")</f>
        <v/>
      </c>
      <c r="AS141" s="17" t="str">
        <f>IFERROR(AND(OR(AS1:AS140,$BK141)=TRUE,IF(SEARCH(AS$1,$H141)&gt;0,TRUE,FALSE)),"")</f>
        <v/>
      </c>
      <c r="AT141" s="17" t="str">
        <f>IFERROR(AND(OR(AT1:AW140,$BK141)=TRUE,IF(SEARCH(AT$1,$H141)&gt;0,TRUE,FALSE)),"")</f>
        <v/>
      </c>
      <c r="AU141" s="17" t="str">
        <f>IFERROR(AND(OR(AU1:AW140,$BK141)=TRUE,IF(SEARCH(AU$1,$H141)&gt;0,TRUE,FALSE)),"")</f>
        <v/>
      </c>
      <c r="AV141" s="17" t="str">
        <f>IFERROR(AND(OR(AV1:AW140,$BK141)=TRUE,IF(SEARCH(AV$1,$H141)&gt;0,TRUE,FALSE)),"")</f>
        <v/>
      </c>
      <c r="AW141" s="17" t="str">
        <f>IFERROR(AND(OR(AW1:AW140,$BK141)=TRUE,IF(SEARCH(AW$1,$H141)&gt;0,TRUE,FALSE)),"")</f>
        <v/>
      </c>
      <c r="AX141" s="17" t="str">
        <f>IFERROR(AND(OR(AX1:AY140,$BK141)=TRUE,IF(SEARCH(AX$1,$H141)&gt;0,TRUE,FALSE)),"")</f>
        <v/>
      </c>
      <c r="AY141" s="17" t="str">
        <f>IFERROR(AND(OR(AY1:AY140,$BK141)=TRUE,IF(SEARCH(AY$1,$H141)&gt;0,TRUE,FALSE)),"")</f>
        <v/>
      </c>
      <c r="AZ141" s="17" t="str">
        <f>IFERROR(AND(OR(AZ1:BI140,$BK141)=TRUE,IF(SEARCH(AZ$1,$H141)&gt;0,TRUE,FALSE)),"")</f>
        <v/>
      </c>
      <c r="BA141" s="17" t="str">
        <f>IFERROR(AND(OR(BA1:BI140,$BK141)=TRUE,IF(SEARCH(BA$1,$H141)&gt;0,TRUE,FALSE)),"")</f>
        <v/>
      </c>
      <c r="BB141" s="17" t="str">
        <f>IFERROR(AND(OR(BB1:BI140,$BK141)=TRUE,IF(SEARCH(BB$1,$H141)&gt;0,TRUE,FALSE)),"")</f>
        <v/>
      </c>
      <c r="BC141" s="17" t="str">
        <f>IFERROR(AND(OR(BC1:BI140,$BK141)=TRUE,IF(SEARCH(BC$1,$H141)&gt;0,TRUE,FALSE)),"")</f>
        <v/>
      </c>
      <c r="BD141" s="17" t="str">
        <f>IFERROR(AND(OR(BD1:BI140,$BK141)=TRUE,IF(SEARCH(BD$1,$H141)&gt;0,TRUE,FALSE)),"")</f>
        <v/>
      </c>
      <c r="BE141" s="17" t="str">
        <f>IFERROR(AND(OR(BE1:BI140,$BK141)=TRUE,IF(SEARCH(BE$1,$H141)&gt;0,TRUE,FALSE)),"")</f>
        <v/>
      </c>
      <c r="BF141" s="17" t="str">
        <f>IFERROR(AND(OR(BF1:BI140,$BK141)=TRUE,IF(SEARCH(BF$1,$H141)&gt;0,TRUE,FALSE)),"")</f>
        <v/>
      </c>
      <c r="BG141" s="17" t="str">
        <f>IFERROR(AND(OR(BG1:BI140,$BK141)=TRUE,IF(SEARCH(BG$1,$H141)&gt;0,TRUE,FALSE)),"")</f>
        <v/>
      </c>
      <c r="BH141" s="17" t="str">
        <f>IFERROR(AND(OR(BH1:BI140,$BK141)=TRUE,IF(SEARCH(BH$1,$H141)&gt;0,TRUE,FALSE)),"")</f>
        <v/>
      </c>
      <c r="BI141" s="17" t="str">
        <f>IFERROR(AND(OR(BI1:BI140,$BK141)=TRUE,IF(SEARCH(BI$1,$H141)&gt;0,TRUE,FALSE)),"")</f>
        <v/>
      </c>
      <c r="BJ141" s="17" t="b">
        <f t="shared" si="21"/>
        <v>0</v>
      </c>
      <c r="BK141" s="17" t="b">
        <f t="shared" si="22"/>
        <v>0</v>
      </c>
      <c r="BL141" s="17" t="b">
        <f t="shared" si="23"/>
        <v>0</v>
      </c>
      <c r="BM141" s="17" t="b">
        <f>IF(G141&gt;'Overview (RESPONSES REQUIRED)'!$G$67,FALSE,TRUE)</f>
        <v>0</v>
      </c>
      <c r="BN141" s="17" t="b">
        <f t="shared" si="24"/>
        <v>0</v>
      </c>
      <c r="BO141" s="17" t="str">
        <f>IF(AND(BM141,BN141)=FALSE,"N",IF(BL141=TRUE,"Y",IF(I141=0,"E","N")))</f>
        <v>N</v>
      </c>
    </row>
    <row r="142" spans="1:67" ht="15" x14ac:dyDescent="0.15">
      <c r="A142" s="17" t="s">
        <v>3060</v>
      </c>
      <c r="B142" s="17">
        <v>2</v>
      </c>
      <c r="C142" s="17" t="b">
        <f>IF(INDEX('Overview (RESPONSES REQUIRED)'!$D$67:$D$78, MATCH("n7", 'Overview (RESPONSES REQUIRED)'!$B$67:$B$78, 0)) = "Y", TRUE, FALSE)</f>
        <v>0</v>
      </c>
      <c r="D142" s="17" t="b">
        <f>IF(INDEX('Overview (RESPONSES REQUIRED)'!$D$67:$D$78, MATCH("n26", 'Overview (RESPONSES REQUIRED)'!$B$67:$B$78, 0)) = "Y", TRUE, FALSE)</f>
        <v>0</v>
      </c>
      <c r="E142" s="17" t="s">
        <v>6</v>
      </c>
      <c r="F142" s="17" t="s">
        <v>6</v>
      </c>
      <c r="G142" s="17">
        <v>3</v>
      </c>
      <c r="H142" s="17" t="s">
        <v>3018</v>
      </c>
      <c r="I142" s="17" t="str">
        <f>IF('SA-FR1'!N145="Y", "Y", IF('SA-FR1'!N145="N", "N", 0))</f>
        <v>N</v>
      </c>
      <c r="J142" s="17" t="str">
        <f>IFERROR(AND(OR(J1:K141,$BK142)=TRUE,IF(SEARCH(J$1,$A142)&gt;0,TRUE,FALSE)),"")</f>
        <v/>
      </c>
      <c r="K142" s="17" t="str">
        <f>IFERROR(AND(OR(K1:K141,$BK142)=TRUE,IF(SEARCH(K$1,$A142)&gt;0,TRUE,FALSE)),"")</f>
        <v/>
      </c>
      <c r="L142" s="17" t="str">
        <f>IFERROR(AND(OR(L1:O141,$BK142)=TRUE,IF(SEARCH(L$1,$A142)&gt;0,TRUE,FALSE)),"")</f>
        <v/>
      </c>
      <c r="M142" s="17" t="str">
        <f>IFERROR(AND(OR(M1:O141,$BK142)=TRUE,IF(SEARCH(M$1,$A142)&gt;0,TRUE,FALSE)),"")</f>
        <v/>
      </c>
      <c r="N142" s="17" t="str">
        <f>IFERROR(AND(OR(N1:O141,$BK142)=TRUE,IF(SEARCH(N$1,$A142)&gt;0,TRUE,FALSE)),"")</f>
        <v/>
      </c>
      <c r="O142" s="17" t="str">
        <f>IFERROR(AND(OR(O1:O141,$BK142)=TRUE,IF(SEARCH(O$1,$A142)&gt;0,TRUE,FALSE)),"")</f>
        <v/>
      </c>
      <c r="P142" s="17" t="str">
        <f>IFERROR(AND(OR(P1:P141,$BK142)=TRUE,IF(SEARCH(P$1,$A142)&gt;0,TRUE,FALSE)),"")</f>
        <v/>
      </c>
      <c r="Q142" s="17" t="str">
        <f>IFERROR(AND(OR(Q1:T141,$BK142)=TRUE,IF(SEARCH(Q$1,$A142)&gt;0,TRUE,FALSE)),"")</f>
        <v/>
      </c>
      <c r="R142" s="17" t="b">
        <f>IFERROR(AND(OR(R1:T141,$BK142)=TRUE,IF(SEARCH(R$1,$A142)&gt;0,TRUE,FALSE)),"")</f>
        <v>0</v>
      </c>
      <c r="S142" s="17" t="str">
        <f>IFERROR(AND(OR(S1:T141,$BK142)=TRUE,IF(SEARCH(S$1,$A142)&gt;0,TRUE,FALSE)),"")</f>
        <v/>
      </c>
      <c r="T142" s="17" t="str">
        <f>IFERROR(AND(OR(T1:T141,$BK142)=TRUE,IF(SEARCH(T$1,$A142)&gt;0,TRUE,FALSE)),"")</f>
        <v/>
      </c>
      <c r="U142" s="17" t="str">
        <f>IFERROR(AND(OR(U1:V141,$BK142)=TRUE,IF(SEARCH(U$1,$A142)&gt;0,TRUE,FALSE)),"")</f>
        <v/>
      </c>
      <c r="V142" s="17" t="b">
        <f>IFERROR(AND(OR(V1:V141,$BK142)=TRUE,IF(SEARCH(V$1,$A142)&gt;0,TRUE,FALSE)),"")</f>
        <v>0</v>
      </c>
      <c r="W142" s="17" t="str">
        <f>IFERROR(AND(OR(W1:W141,$BK142)=TRUE,IF(SEARCH(W$1,$A142)&gt;0,TRUE,FALSE)),"")</f>
        <v/>
      </c>
      <c r="X142" s="17" t="str">
        <f>IFERROR(AND(OR(X1:AA141,$BK142)=TRUE,IF(SEARCH(X$1,$A142)&gt;0,TRUE,FALSE)),"")</f>
        <v/>
      </c>
      <c r="Y142" s="17" t="str">
        <f>IFERROR(AND(OR(Y1:AA141,$BK142)=TRUE,IF(SEARCH(Y$1,$A142)&gt;0,TRUE,FALSE)),"")</f>
        <v/>
      </c>
      <c r="Z142" s="17" t="str">
        <f>IFERROR(AND(OR(Z1:AA141,$BK142)=TRUE,IF(SEARCH(Z$1,$A142)&gt;0,TRUE,FALSE)),"")</f>
        <v/>
      </c>
      <c r="AA142" s="17" t="str">
        <f>IFERROR(AND(OR(AA1:AA141,$BK142)=TRUE,IF(SEARCH(AA$1,$A142)&gt;0,TRUE,FALSE)),"")</f>
        <v/>
      </c>
      <c r="AB142" s="17">
        <f t="shared" si="20"/>
        <v>0</v>
      </c>
      <c r="AC142" s="17" t="str">
        <f>IFERROR(AND(OR(AC1:AE141,$BK142)=TRUE,IF(SEARCH(AC$1,$H142)&gt;0,TRUE,FALSE)),"")</f>
        <v/>
      </c>
      <c r="AD142" s="17" t="str">
        <f>IFERROR(AND(OR(AD1:AE141,$BK142)=TRUE,IF(SEARCH(AD$1,$H142)&gt;0,TRUE,FALSE)),"")</f>
        <v/>
      </c>
      <c r="AE142" s="17" t="str">
        <f>IFERROR(AND(OR(AE1:AE141,$BK142)=TRUE,IF(SEARCH(AE$1,$H142)&gt;0,TRUE,FALSE)),"")</f>
        <v/>
      </c>
      <c r="AF142" s="17" t="str">
        <f>IFERROR(AND(OR(AF1:AK141,$BK142)=TRUE,IF(SEARCH(AF$1,$H142)&gt;0,TRUE,FALSE)),"")</f>
        <v/>
      </c>
      <c r="AG142" s="17" t="str">
        <f>IFERROR(AND(OR(AG1:AK141,$BK142)=TRUE,IF(SEARCH(AG$1,$H142)&gt;0,TRUE,FALSE)),"")</f>
        <v/>
      </c>
      <c r="AH142" s="17" t="str">
        <f>IFERROR(AND(OR(AH1:AK141,$BK142)=TRUE,IF(SEARCH(AH$1,$H142)&gt;0,TRUE,FALSE)),"")</f>
        <v/>
      </c>
      <c r="AI142" s="17" t="str">
        <f>IFERROR(AND(OR(AI1:AK141,$BK142)=TRUE,IF(SEARCH(AI$1,$H142)&gt;0,TRUE,FALSE)),"")</f>
        <v/>
      </c>
      <c r="AJ142" s="17" t="str">
        <f>IFERROR(AND(OR(AJ1:AK141,$BK142)=TRUE,IF(SEARCH(AJ$1,$H142)&gt;0,TRUE,FALSE)),"")</f>
        <v/>
      </c>
      <c r="AK142" s="17" t="str">
        <f>IFERROR(AND(OR(AK1:AK141,$BK142)=TRUE,IF(SEARCH(AK$1,$H142)&gt;0,TRUE,FALSE)),"")</f>
        <v/>
      </c>
      <c r="AL142" s="17" t="str">
        <f>IFERROR(AND(OR(AL1:AM141,$BK142)=TRUE,IF(SEARCH(AL$1,$H142)&gt;0,TRUE,FALSE)),"")</f>
        <v/>
      </c>
      <c r="AM142" s="17" t="str">
        <f>IFERROR(AND(OR(AM1:AM141,$BK142)=TRUE,IF(SEARCH(AM$1,$H142)&gt;0,TRUE,FALSE)),"")</f>
        <v/>
      </c>
      <c r="AN142" s="17" t="str">
        <f>IFERROR(AND(OR(AN1:AS141,$BK142)=TRUE,IF(SEARCH(AN$1,$H142)&gt;0,TRUE,FALSE)),"")</f>
        <v/>
      </c>
      <c r="AO142" s="17" t="str">
        <f>IFERROR(AND(OR(AO1:AS141,$BK142)=TRUE,IF(SEARCH(AO$1,$H142)&gt;0,TRUE,FALSE)),"")</f>
        <v/>
      </c>
      <c r="AP142" s="17" t="str">
        <f>IFERROR(AND(OR(AP1:AS141,$BK142)=TRUE,IF(SEARCH(AP$1,$H142)&gt;0,TRUE,FALSE)),"")</f>
        <v/>
      </c>
      <c r="AQ142" s="17" t="str">
        <f>IFERROR(AND(OR(AQ1:AS141,$BK142)=TRUE,IF(SEARCH(AQ$1,$H142)&gt;0,TRUE,FALSE)),"")</f>
        <v/>
      </c>
      <c r="AR142" s="17" t="str">
        <f>IFERROR(AND(OR(AR1:AS141,$BK142)=TRUE,IF(SEARCH(AR$1,$H142)&gt;0,TRUE,FALSE)),"")</f>
        <v/>
      </c>
      <c r="AS142" s="17" t="str">
        <f>IFERROR(AND(OR(AS1:AS141,$BK142)=TRUE,IF(SEARCH(AS$1,$H142)&gt;0,TRUE,FALSE)),"")</f>
        <v/>
      </c>
      <c r="AT142" s="17" t="str">
        <f>IFERROR(AND(OR(AT1:AW141,$BK142)=TRUE,IF(SEARCH(AT$1,$H142)&gt;0,TRUE,FALSE)),"")</f>
        <v/>
      </c>
      <c r="AU142" s="17" t="str">
        <f>IFERROR(AND(OR(AU1:AW141,$BK142)=TRUE,IF(SEARCH(AU$1,$H142)&gt;0,TRUE,FALSE)),"")</f>
        <v/>
      </c>
      <c r="AV142" s="17" t="str">
        <f>IFERROR(AND(OR(AV1:AW141,$BK142)=TRUE,IF(SEARCH(AV$1,$H142)&gt;0,TRUE,FALSE)),"")</f>
        <v/>
      </c>
      <c r="AW142" s="17" t="str">
        <f>IFERROR(AND(OR(AW1:AW141,$BK142)=TRUE,IF(SEARCH(AW$1,$H142)&gt;0,TRUE,FALSE)),"")</f>
        <v/>
      </c>
      <c r="AX142" s="17" t="str">
        <f>IFERROR(AND(OR(AX1:AY141,$BK142)=TRUE,IF(SEARCH(AX$1,$H142)&gt;0,TRUE,FALSE)),"")</f>
        <v/>
      </c>
      <c r="AY142" s="17" t="str">
        <f>IFERROR(AND(OR(AY1:AY141,$BK142)=TRUE,IF(SEARCH(AY$1,$H142)&gt;0,TRUE,FALSE)),"")</f>
        <v/>
      </c>
      <c r="AZ142" s="17" t="str">
        <f>IFERROR(AND(OR(AZ1:BI141,$BK142)=TRUE,IF(SEARCH(AZ$1,$H142)&gt;0,TRUE,FALSE)),"")</f>
        <v/>
      </c>
      <c r="BA142" s="17" t="str">
        <f>IFERROR(AND(OR(BA1:BI141,$BK142)=TRUE,IF(SEARCH(BA$1,$H142)&gt;0,TRUE,FALSE)),"")</f>
        <v/>
      </c>
      <c r="BB142" s="17" t="str">
        <f>IFERROR(AND(OR(BB1:BI141,$BK142)=TRUE,IF(SEARCH(BB$1,$H142)&gt;0,TRUE,FALSE)),"")</f>
        <v/>
      </c>
      <c r="BC142" s="17" t="str">
        <f>IFERROR(AND(OR(BC1:BI141,$BK142)=TRUE,IF(SEARCH(BC$1,$H142)&gt;0,TRUE,FALSE)),"")</f>
        <v/>
      </c>
      <c r="BD142" s="17" t="str">
        <f>IFERROR(AND(OR(BD1:BI141,$BK142)=TRUE,IF(SEARCH(BD$1,$H142)&gt;0,TRUE,FALSE)),"")</f>
        <v/>
      </c>
      <c r="BE142" s="17" t="str">
        <f>IFERROR(AND(OR(BE1:BI141,$BK142)=TRUE,IF(SEARCH(BE$1,$H142)&gt;0,TRUE,FALSE)),"")</f>
        <v/>
      </c>
      <c r="BF142" s="17" t="str">
        <f>IFERROR(AND(OR(BF1:BI141,$BK142)=TRUE,IF(SEARCH(BF$1,$H142)&gt;0,TRUE,FALSE)),"")</f>
        <v/>
      </c>
      <c r="BG142" s="17" t="str">
        <f>IFERROR(AND(OR(BG1:BI141,$BK142)=TRUE,IF(SEARCH(BG$1,$H142)&gt;0,TRUE,FALSE)),"")</f>
        <v/>
      </c>
      <c r="BH142" s="17" t="str">
        <f>IFERROR(AND(OR(BH1:BI141,$BK142)=TRUE,IF(SEARCH(BH$1,$H142)&gt;0,TRUE,FALSE)),"")</f>
        <v/>
      </c>
      <c r="BI142" s="17" t="str">
        <f>IFERROR(AND(OR(BI1:BI141,$BK142)=TRUE,IF(SEARCH(BI$1,$H142)&gt;0,TRUE,FALSE)),"")</f>
        <v/>
      </c>
      <c r="BJ142" s="17" t="b">
        <f t="shared" si="21"/>
        <v>0</v>
      </c>
      <c r="BK142" s="17" t="b">
        <f t="shared" si="22"/>
        <v>0</v>
      </c>
      <c r="BL142" s="17" t="b">
        <f t="shared" si="23"/>
        <v>0</v>
      </c>
      <c r="BM142" s="17" t="b">
        <f>IF(G142&gt;'Overview (RESPONSES REQUIRED)'!$G$67,FALSE,TRUE)</f>
        <v>0</v>
      </c>
      <c r="BN142" s="17" t="b">
        <f t="shared" si="24"/>
        <v>0</v>
      </c>
      <c r="BO142" s="17" t="str">
        <f>IF(BO141="N", "N", IF(AND(BM142,BN142)=FALSE,"N",IF(BL142=TRUE,"Y",IF(I142=0,"E","N"))))</f>
        <v>N</v>
      </c>
    </row>
    <row r="143" spans="1:67" ht="15" x14ac:dyDescent="0.15">
      <c r="A143" s="17" t="s">
        <v>3060</v>
      </c>
      <c r="B143" s="17">
        <v>2</v>
      </c>
      <c r="C143" s="17" t="b">
        <f>IF(INDEX('Overview (RESPONSES REQUIRED)'!$D$67:$D$78, MATCH("n7", 'Overview (RESPONSES REQUIRED)'!$B$67:$B$78, 0)) = "Y", TRUE, FALSE)</f>
        <v>0</v>
      </c>
      <c r="D143" s="17" t="b">
        <f>IF(INDEX('Overview (RESPONSES REQUIRED)'!$D$67:$D$78, MATCH("n26", 'Overview (RESPONSES REQUIRED)'!$B$67:$B$78, 0)) = "Y", TRUE, FALSE)</f>
        <v>0</v>
      </c>
      <c r="E143" s="17" t="s">
        <v>6</v>
      </c>
      <c r="F143" s="17" t="s">
        <v>6</v>
      </c>
      <c r="G143" s="17">
        <v>3</v>
      </c>
      <c r="H143" s="17" t="s">
        <v>3032</v>
      </c>
      <c r="I143" s="17" t="str">
        <f>IF('SA-FR1'!N146="Y", "Y", IF('SA-FR1'!N146="N", "N", 0))</f>
        <v>N</v>
      </c>
      <c r="J143" s="17" t="str">
        <f>IFERROR(AND(OR(J1:K142,$BK143)=TRUE,IF(SEARCH(J$1,$A143)&gt;0,TRUE,FALSE)),"")</f>
        <v/>
      </c>
      <c r="K143" s="17" t="str">
        <f>IFERROR(AND(OR(K1:K142,$BK143)=TRUE,IF(SEARCH(K$1,$A143)&gt;0,TRUE,FALSE)),"")</f>
        <v/>
      </c>
      <c r="L143" s="17" t="str">
        <f>IFERROR(AND(OR(L1:O142,$BK143)=TRUE,IF(SEARCH(L$1,$A143)&gt;0,TRUE,FALSE)),"")</f>
        <v/>
      </c>
      <c r="M143" s="17" t="str">
        <f>IFERROR(AND(OR(M1:O142,$BK143)=TRUE,IF(SEARCH(M$1,$A143)&gt;0,TRUE,FALSE)),"")</f>
        <v/>
      </c>
      <c r="N143" s="17" t="str">
        <f>IFERROR(AND(OR(N1:O142,$BK143)=TRUE,IF(SEARCH(N$1,$A143)&gt;0,TRUE,FALSE)),"")</f>
        <v/>
      </c>
      <c r="O143" s="17" t="str">
        <f>IFERROR(AND(OR(O1:O142,$BK143)=TRUE,IF(SEARCH(O$1,$A143)&gt;0,TRUE,FALSE)),"")</f>
        <v/>
      </c>
      <c r="P143" s="17" t="str">
        <f>IFERROR(AND(OR(P1:P142,$BK143)=TRUE,IF(SEARCH(P$1,$A143)&gt;0,TRUE,FALSE)),"")</f>
        <v/>
      </c>
      <c r="Q143" s="17" t="str">
        <f>IFERROR(AND(OR(Q1:T142,$BK143)=TRUE,IF(SEARCH(Q$1,$A143)&gt;0,TRUE,FALSE)),"")</f>
        <v/>
      </c>
      <c r="R143" s="17" t="b">
        <f>IFERROR(AND(OR(R1:T142,$BK143)=TRUE,IF(SEARCH(R$1,$A143)&gt;0,TRUE,FALSE)),"")</f>
        <v>0</v>
      </c>
      <c r="S143" s="17" t="str">
        <f>IFERROR(AND(OR(S1:T142,$BK143)=TRUE,IF(SEARCH(S$1,$A143)&gt;0,TRUE,FALSE)),"")</f>
        <v/>
      </c>
      <c r="T143" s="17" t="str">
        <f>IFERROR(AND(OR(T1:T142,$BK143)=TRUE,IF(SEARCH(T$1,$A143)&gt;0,TRUE,FALSE)),"")</f>
        <v/>
      </c>
      <c r="U143" s="17" t="str">
        <f>IFERROR(AND(OR(U1:V142,$BK143)=TRUE,IF(SEARCH(U$1,$A143)&gt;0,TRUE,FALSE)),"")</f>
        <v/>
      </c>
      <c r="V143" s="17" t="b">
        <f>IFERROR(AND(OR(V1:V142,$BK143)=TRUE,IF(SEARCH(V$1,$A143)&gt;0,TRUE,FALSE)),"")</f>
        <v>0</v>
      </c>
      <c r="W143" s="17" t="str">
        <f>IFERROR(AND(OR(W1:W142,$BK143)=TRUE,IF(SEARCH(W$1,$A143)&gt;0,TRUE,FALSE)),"")</f>
        <v/>
      </c>
      <c r="X143" s="17" t="str">
        <f>IFERROR(AND(OR(X1:AA142,$BK143)=TRUE,IF(SEARCH(X$1,$A143)&gt;0,TRUE,FALSE)),"")</f>
        <v/>
      </c>
      <c r="Y143" s="17" t="str">
        <f>IFERROR(AND(OR(Y1:AA142,$BK143)=TRUE,IF(SEARCH(Y$1,$A143)&gt;0,TRUE,FALSE)),"")</f>
        <v/>
      </c>
      <c r="Z143" s="17" t="str">
        <f>IFERROR(AND(OR(Z1:AA142,$BK143)=TRUE,IF(SEARCH(Z$1,$A143)&gt;0,TRUE,FALSE)),"")</f>
        <v/>
      </c>
      <c r="AA143" s="17" t="str">
        <f>IFERROR(AND(OR(AA1:AA142,$BK143)=TRUE,IF(SEARCH(AA$1,$A143)&gt;0,TRUE,FALSE)),"")</f>
        <v/>
      </c>
      <c r="AB143" s="17">
        <f t="shared" si="20"/>
        <v>0</v>
      </c>
      <c r="AC143" s="17" t="str">
        <f>IFERROR(AND(OR(AC1:AE142,$BK143)=TRUE,IF(SEARCH(AC$1,$H143)&gt;0,TRUE,FALSE)),"")</f>
        <v/>
      </c>
      <c r="AD143" s="17" t="str">
        <f>IFERROR(AND(OR(AD1:AE142,$BK143)=TRUE,IF(SEARCH(AD$1,$H143)&gt;0,TRUE,FALSE)),"")</f>
        <v/>
      </c>
      <c r="AE143" s="17" t="str">
        <f>IFERROR(AND(OR(AE1:AE142,$BK143)=TRUE,IF(SEARCH(AE$1,$H143)&gt;0,TRUE,FALSE)),"")</f>
        <v/>
      </c>
      <c r="AF143" s="17" t="str">
        <f>IFERROR(AND(OR(AF1:AK142,$BK143)=TRUE,IF(SEARCH(AF$1,$H143)&gt;0,TRUE,FALSE)),"")</f>
        <v/>
      </c>
      <c r="AG143" s="17" t="str">
        <f>IFERROR(AND(OR(AG1:AK142,$BK143)=TRUE,IF(SEARCH(AG$1,$H143)&gt;0,TRUE,FALSE)),"")</f>
        <v/>
      </c>
      <c r="AH143" s="17" t="str">
        <f>IFERROR(AND(OR(AH1:AK142,$BK143)=TRUE,IF(SEARCH(AH$1,$H143)&gt;0,TRUE,FALSE)),"")</f>
        <v/>
      </c>
      <c r="AI143" s="17" t="str">
        <f>IFERROR(AND(OR(AI1:AK142,$BK143)=TRUE,IF(SEARCH(AI$1,$H143)&gt;0,TRUE,FALSE)),"")</f>
        <v/>
      </c>
      <c r="AJ143" s="17" t="str">
        <f>IFERROR(AND(OR(AJ1:AK142,$BK143)=TRUE,IF(SEARCH(AJ$1,$H143)&gt;0,TRUE,FALSE)),"")</f>
        <v/>
      </c>
      <c r="AK143" s="17" t="str">
        <f>IFERROR(AND(OR(AK1:AK142,$BK143)=TRUE,IF(SEARCH(AK$1,$H143)&gt;0,TRUE,FALSE)),"")</f>
        <v/>
      </c>
      <c r="AL143" s="17" t="str">
        <f>IFERROR(AND(OR(AL1:AM142,$BK143)=TRUE,IF(SEARCH(AL$1,$H143)&gt;0,TRUE,FALSE)),"")</f>
        <v/>
      </c>
      <c r="AM143" s="17" t="str">
        <f>IFERROR(AND(OR(AM1:AM142,$BK143)=TRUE,IF(SEARCH(AM$1,$H143)&gt;0,TRUE,FALSE)),"")</f>
        <v/>
      </c>
      <c r="AN143" s="17" t="str">
        <f>IFERROR(AND(OR(AN1:AS142,$BK143)=TRUE,IF(SEARCH(AN$1,$H143)&gt;0,TRUE,FALSE)),"")</f>
        <v/>
      </c>
      <c r="AO143" s="17" t="str">
        <f>IFERROR(AND(OR(AO1:AS142,$BK143)=TRUE,IF(SEARCH(AO$1,$H143)&gt;0,TRUE,FALSE)),"")</f>
        <v/>
      </c>
      <c r="AP143" s="17" t="str">
        <f>IFERROR(AND(OR(AP1:AS142,$BK143)=TRUE,IF(SEARCH(AP$1,$H143)&gt;0,TRUE,FALSE)),"")</f>
        <v/>
      </c>
      <c r="AQ143" s="17" t="str">
        <f>IFERROR(AND(OR(AQ1:AS142,$BK143)=TRUE,IF(SEARCH(AQ$1,$H143)&gt;0,TRUE,FALSE)),"")</f>
        <v/>
      </c>
      <c r="AR143" s="17" t="str">
        <f>IFERROR(AND(OR(AR1:AS142,$BK143)=TRUE,IF(SEARCH(AR$1,$H143)&gt;0,TRUE,FALSE)),"")</f>
        <v/>
      </c>
      <c r="AS143" s="17" t="str">
        <f>IFERROR(AND(OR(AS1:AS142,$BK143)=TRUE,IF(SEARCH(AS$1,$H143)&gt;0,TRUE,FALSE)),"")</f>
        <v/>
      </c>
      <c r="AT143" s="17" t="str">
        <f>IFERROR(AND(OR(AT1:AW142,$BK143)=TRUE,IF(SEARCH(AT$1,$H143)&gt;0,TRUE,FALSE)),"")</f>
        <v/>
      </c>
      <c r="AU143" s="17" t="str">
        <f>IFERROR(AND(OR(AU1:AW142,$BK143)=TRUE,IF(SEARCH(AU$1,$H143)&gt;0,TRUE,FALSE)),"")</f>
        <v/>
      </c>
      <c r="AV143" s="17" t="str">
        <f>IFERROR(AND(OR(AV1:AW142,$BK143)=TRUE,IF(SEARCH(AV$1,$H143)&gt;0,TRUE,FALSE)),"")</f>
        <v/>
      </c>
      <c r="AW143" s="17" t="str">
        <f>IFERROR(AND(OR(AW1:AW142,$BK143)=TRUE,IF(SEARCH(AW$1,$H143)&gt;0,TRUE,FALSE)),"")</f>
        <v/>
      </c>
      <c r="AX143" s="17" t="str">
        <f>IFERROR(AND(OR(AX1:AY142,$BK143)=TRUE,IF(SEARCH(AX$1,$H143)&gt;0,TRUE,FALSE)),"")</f>
        <v/>
      </c>
      <c r="AY143" s="17" t="str">
        <f>IFERROR(AND(OR(AY1:AY142,$BK143)=TRUE,IF(SEARCH(AY$1,$H143)&gt;0,TRUE,FALSE)),"")</f>
        <v/>
      </c>
      <c r="AZ143" s="17" t="str">
        <f>IFERROR(AND(OR(AZ1:BI142,$BK143)=TRUE,IF(SEARCH(AZ$1,$H143)&gt;0,TRUE,FALSE)),"")</f>
        <v/>
      </c>
      <c r="BA143" s="17" t="str">
        <f>IFERROR(AND(OR(BA1:BI142,$BK143)=TRUE,IF(SEARCH(BA$1,$H143)&gt;0,TRUE,FALSE)),"")</f>
        <v/>
      </c>
      <c r="BB143" s="17" t="str">
        <f>IFERROR(AND(OR(BB1:BI142,$BK143)=TRUE,IF(SEARCH(BB$1,$H143)&gt;0,TRUE,FALSE)),"")</f>
        <v/>
      </c>
      <c r="BC143" s="17" t="str">
        <f>IFERROR(AND(OR(BC1:BI142,$BK143)=TRUE,IF(SEARCH(BC$1,$H143)&gt;0,TRUE,FALSE)),"")</f>
        <v/>
      </c>
      <c r="BD143" s="17" t="str">
        <f>IFERROR(AND(OR(BD1:BI142,$BK143)=TRUE,IF(SEARCH(BD$1,$H143)&gt;0,TRUE,FALSE)),"")</f>
        <v/>
      </c>
      <c r="BE143" s="17" t="str">
        <f>IFERROR(AND(OR(BE1:BI142,$BK143)=TRUE,IF(SEARCH(BE$1,$H143)&gt;0,TRUE,FALSE)),"")</f>
        <v/>
      </c>
      <c r="BF143" s="17" t="str">
        <f>IFERROR(AND(OR(BF1:BI142,$BK143)=TRUE,IF(SEARCH(BF$1,$H143)&gt;0,TRUE,FALSE)),"")</f>
        <v/>
      </c>
      <c r="BG143" s="17" t="str">
        <f>IFERROR(AND(OR(BG1:BI142,$BK143)=TRUE,IF(SEARCH(BG$1,$H143)&gt;0,TRUE,FALSE)),"")</f>
        <v/>
      </c>
      <c r="BH143" s="17" t="str">
        <f>IFERROR(AND(OR(BH1:BI142,$BK143)=TRUE,IF(SEARCH(BH$1,$H143)&gt;0,TRUE,FALSE)),"")</f>
        <v/>
      </c>
      <c r="BI143" s="17" t="str">
        <f>IFERROR(AND(OR(BI1:BI142,$BK143)=TRUE,IF(SEARCH(BI$1,$H143)&gt;0,TRUE,FALSE)),"")</f>
        <v/>
      </c>
      <c r="BJ143" s="17" t="b">
        <f t="shared" si="21"/>
        <v>0</v>
      </c>
      <c r="BK143" s="17" t="b">
        <f t="shared" si="22"/>
        <v>0</v>
      </c>
      <c r="BL143" s="17" t="b">
        <f t="shared" si="23"/>
        <v>0</v>
      </c>
      <c r="BM143" s="17" t="b">
        <f>IF(G143&gt;'Overview (RESPONSES REQUIRED)'!$G$67,FALSE,TRUE)</f>
        <v>0</v>
      </c>
      <c r="BN143" s="17" t="b">
        <f t="shared" si="24"/>
        <v>0</v>
      </c>
      <c r="BO143" s="17" t="str">
        <f>IF(BO141="N", "N", IF(AND(BM143,BN143)=FALSE,"N",IF(BL143=TRUE,"Y",IF(I143=0,"E","N"))))</f>
        <v>N</v>
      </c>
    </row>
    <row r="144" spans="1:67" ht="15" x14ac:dyDescent="0.15">
      <c r="A144" s="17" t="s">
        <v>3061</v>
      </c>
      <c r="B144" s="17">
        <v>2</v>
      </c>
      <c r="C144" s="17" t="b">
        <f>IF(INDEX('Overview (RESPONSES REQUIRED)'!$D$67:$D$78, MATCH("n26", 'Overview (RESPONSES REQUIRED)'!$B$67:$B$78, 0)) = "Y", TRUE, FALSE)</f>
        <v>0</v>
      </c>
      <c r="D144" s="17" t="b">
        <f>IF(INDEX('Overview (RESPONSES REQUIRED)'!$D$67:$D$78, MATCH("n78", 'Overview (RESPONSES REQUIRED)'!$B$67:$B$78, 0)) = "Y", TRUE, FALSE)</f>
        <v>0</v>
      </c>
      <c r="E144" s="17" t="s">
        <v>6</v>
      </c>
      <c r="F144" s="17" t="s">
        <v>6</v>
      </c>
      <c r="G144" s="17">
        <v>3</v>
      </c>
      <c r="H144" s="17" t="s">
        <v>3015</v>
      </c>
      <c r="I144" s="17" t="str">
        <f>IF('SA-FR1'!N147="Y", "Y", IF('SA-FR1'!N147="N", "N", 0))</f>
        <v>N</v>
      </c>
      <c r="J144" s="17" t="str">
        <f>IFERROR(AND(OR(J1:K143,$BK144)=TRUE,IF(SEARCH(J$1,$A144)&gt;0,TRUE,FALSE)),"")</f>
        <v/>
      </c>
      <c r="K144" s="17" t="str">
        <f>IFERROR(AND(OR(K1:K143,$BK144)=TRUE,IF(SEARCH(K$1,$A144)&gt;0,TRUE,FALSE)),"")</f>
        <v/>
      </c>
      <c r="L144" s="17" t="str">
        <f>IFERROR(AND(OR(L1:O143,$BK144)=TRUE,IF(SEARCH(L$1,$A144)&gt;0,TRUE,FALSE)),"")</f>
        <v/>
      </c>
      <c r="M144" s="17" t="str">
        <f>IFERROR(AND(OR(M1:O143,$BK144)=TRUE,IF(SEARCH(M$1,$A144)&gt;0,TRUE,FALSE)),"")</f>
        <v/>
      </c>
      <c r="N144" s="17" t="str">
        <f>IFERROR(AND(OR(N1:O143,$BK144)=TRUE,IF(SEARCH(N$1,$A144)&gt;0,TRUE,FALSE)),"")</f>
        <v/>
      </c>
      <c r="O144" s="17" t="str">
        <f>IFERROR(AND(OR(O1:O143,$BK144)=TRUE,IF(SEARCH(O$1,$A144)&gt;0,TRUE,FALSE)),"")</f>
        <v/>
      </c>
      <c r="P144" s="17" t="str">
        <f>IFERROR(AND(OR(P1:P143,$BK144)=TRUE,IF(SEARCH(P$1,$A144)&gt;0,TRUE,FALSE)),"")</f>
        <v/>
      </c>
      <c r="Q144" s="17" t="str">
        <f>IFERROR(AND(OR(Q1:T143,$BK144)=TRUE,IF(SEARCH(Q$1,$A144)&gt;0,TRUE,FALSE)),"")</f>
        <v/>
      </c>
      <c r="R144" s="17" t="str">
        <f>IFERROR(AND(OR(R1:T143,$BK144)=TRUE,IF(SEARCH(R$1,$A144)&gt;0,TRUE,FALSE)),"")</f>
        <v/>
      </c>
      <c r="S144" s="17" t="str">
        <f>IFERROR(AND(OR(S1:T143,$BK144)=TRUE,IF(SEARCH(S$1,$A144)&gt;0,TRUE,FALSE)),"")</f>
        <v/>
      </c>
      <c r="T144" s="17" t="str">
        <f>IFERROR(AND(OR(T1:T143,$BK144)=TRUE,IF(SEARCH(T$1,$A144)&gt;0,TRUE,FALSE)),"")</f>
        <v/>
      </c>
      <c r="U144" s="17" t="str">
        <f>IFERROR(AND(OR(U1:V143,$BK144)=TRUE,IF(SEARCH(U$1,$A144)&gt;0,TRUE,FALSE)),"")</f>
        <v/>
      </c>
      <c r="V144" s="17" t="b">
        <f>IFERROR(AND(OR(V1:V143,$BK144)=TRUE,IF(SEARCH(V$1,$A144)&gt;0,TRUE,FALSE)),"")</f>
        <v>0</v>
      </c>
      <c r="W144" s="17" t="str">
        <f>IFERROR(AND(OR(W1:W143,$BK144)=TRUE,IF(SEARCH(W$1,$A144)&gt;0,TRUE,FALSE)),"")</f>
        <v/>
      </c>
      <c r="X144" s="17" t="b">
        <f>IFERROR(AND(OR(X1:AA143,$BK144)=TRUE,IF(SEARCH(X$1,$A144)&gt;0,TRUE,FALSE)),"")</f>
        <v>0</v>
      </c>
      <c r="Y144" s="17" t="str">
        <f>IFERROR(AND(OR(Y1:AA143,$BK144)=TRUE,IF(SEARCH(Y$1,$A144)&gt;0,TRUE,FALSE)),"")</f>
        <v/>
      </c>
      <c r="Z144" s="17" t="str">
        <f>IFERROR(AND(OR(Z1:AA143,$BK144)=TRUE,IF(SEARCH(Z$1,$A144)&gt;0,TRUE,FALSE)),"")</f>
        <v/>
      </c>
      <c r="AA144" s="17" t="str">
        <f>IFERROR(AND(OR(AA1:AA143,$BK144)=TRUE,IF(SEARCH(AA$1,$A144)&gt;0,TRUE,FALSE)),"")</f>
        <v/>
      </c>
      <c r="AB144" s="17">
        <f t="shared" si="20"/>
        <v>0</v>
      </c>
      <c r="AC144" s="17" t="str">
        <f>IFERROR(AND(OR(AC1:AE143,$BK144)=TRUE,IF(SEARCH(AC$1,$H144)&gt;0,TRUE,FALSE)),"")</f>
        <v/>
      </c>
      <c r="AD144" s="17" t="str">
        <f>IFERROR(AND(OR(AD1:AE143,$BK144)=TRUE,IF(SEARCH(AD$1,$H144)&gt;0,TRUE,FALSE)),"")</f>
        <v/>
      </c>
      <c r="AE144" s="17" t="str">
        <f>IFERROR(AND(OR(AE1:AE143,$BK144)=TRUE,IF(SEARCH(AE$1,$H144)&gt;0,TRUE,FALSE)),"")</f>
        <v/>
      </c>
      <c r="AF144" s="17" t="str">
        <f>IFERROR(AND(OR(AF1:AK143,$BK144)=TRUE,IF(SEARCH(AF$1,$H144)&gt;0,TRUE,FALSE)),"")</f>
        <v/>
      </c>
      <c r="AG144" s="17" t="str">
        <f>IFERROR(AND(OR(AG1:AK143,$BK144)=TRUE,IF(SEARCH(AG$1,$H144)&gt;0,TRUE,FALSE)),"")</f>
        <v/>
      </c>
      <c r="AH144" s="17" t="str">
        <f>IFERROR(AND(OR(AH1:AK143,$BK144)=TRUE,IF(SEARCH(AH$1,$H144)&gt;0,TRUE,FALSE)),"")</f>
        <v/>
      </c>
      <c r="AI144" s="17" t="str">
        <f>IFERROR(AND(OR(AI1:AK143,$BK144)=TRUE,IF(SEARCH(AI$1,$H144)&gt;0,TRUE,FALSE)),"")</f>
        <v/>
      </c>
      <c r="AJ144" s="17" t="str">
        <f>IFERROR(AND(OR(AJ1:AK143,$BK144)=TRUE,IF(SEARCH(AJ$1,$H144)&gt;0,TRUE,FALSE)),"")</f>
        <v/>
      </c>
      <c r="AK144" s="17" t="str">
        <f>IFERROR(AND(OR(AK1:AK143,$BK144)=TRUE,IF(SEARCH(AK$1,$H144)&gt;0,TRUE,FALSE)),"")</f>
        <v/>
      </c>
      <c r="AL144" s="17" t="str">
        <f>IFERROR(AND(OR(AL1:AM143,$BK144)=TRUE,IF(SEARCH(AL$1,$H144)&gt;0,TRUE,FALSE)),"")</f>
        <v/>
      </c>
      <c r="AM144" s="17" t="str">
        <f>IFERROR(AND(OR(AM1:AM143,$BK144)=TRUE,IF(SEARCH(AM$1,$H144)&gt;0,TRUE,FALSE)),"")</f>
        <v/>
      </c>
      <c r="AN144" s="17" t="str">
        <f>IFERROR(AND(OR(AN1:AS143,$BK144)=TRUE,IF(SEARCH(AN$1,$H144)&gt;0,TRUE,FALSE)),"")</f>
        <v/>
      </c>
      <c r="AO144" s="17" t="str">
        <f>IFERROR(AND(OR(AO1:AS143,$BK144)=TRUE,IF(SEARCH(AO$1,$H144)&gt;0,TRUE,FALSE)),"")</f>
        <v/>
      </c>
      <c r="AP144" s="17" t="str">
        <f>IFERROR(AND(OR(AP1:AS143,$BK144)=TRUE,IF(SEARCH(AP$1,$H144)&gt;0,TRUE,FALSE)),"")</f>
        <v/>
      </c>
      <c r="AQ144" s="17" t="str">
        <f>IFERROR(AND(OR(AQ1:AS143,$BK144)=TRUE,IF(SEARCH(AQ$1,$H144)&gt;0,TRUE,FALSE)),"")</f>
        <v/>
      </c>
      <c r="AR144" s="17" t="str">
        <f>IFERROR(AND(OR(AR1:AS143,$BK144)=TRUE,IF(SEARCH(AR$1,$H144)&gt;0,TRUE,FALSE)),"")</f>
        <v/>
      </c>
      <c r="AS144" s="17" t="str">
        <f>IFERROR(AND(OR(AS1:AS143,$BK144)=TRUE,IF(SEARCH(AS$1,$H144)&gt;0,TRUE,FALSE)),"")</f>
        <v/>
      </c>
      <c r="AT144" s="17" t="str">
        <f>IFERROR(AND(OR(AT1:AW143,$BK144)=TRUE,IF(SEARCH(AT$1,$H144)&gt;0,TRUE,FALSE)),"")</f>
        <v/>
      </c>
      <c r="AU144" s="17" t="str">
        <f>IFERROR(AND(OR(AU1:AW143,$BK144)=TRUE,IF(SEARCH(AU$1,$H144)&gt;0,TRUE,FALSE)),"")</f>
        <v/>
      </c>
      <c r="AV144" s="17" t="str">
        <f>IFERROR(AND(OR(AV1:AW143,$BK144)=TRUE,IF(SEARCH(AV$1,$H144)&gt;0,TRUE,FALSE)),"")</f>
        <v/>
      </c>
      <c r="AW144" s="17" t="str">
        <f>IFERROR(AND(OR(AW1:AW143,$BK144)=TRUE,IF(SEARCH(AW$1,$H144)&gt;0,TRUE,FALSE)),"")</f>
        <v/>
      </c>
      <c r="AX144" s="17" t="str">
        <f>IFERROR(AND(OR(AX1:AY143,$BK144)=TRUE,IF(SEARCH(AX$1,$H144)&gt;0,TRUE,FALSE)),"")</f>
        <v/>
      </c>
      <c r="AY144" s="17" t="str">
        <f>IFERROR(AND(OR(AY1:AY143,$BK144)=TRUE,IF(SEARCH(AY$1,$H144)&gt;0,TRUE,FALSE)),"")</f>
        <v/>
      </c>
      <c r="AZ144" s="17" t="str">
        <f>IFERROR(AND(OR(AZ1:BI143,$BK144)=TRUE,IF(SEARCH(AZ$1,$H144)&gt;0,TRUE,FALSE)),"")</f>
        <v/>
      </c>
      <c r="BA144" s="17" t="str">
        <f>IFERROR(AND(OR(BA1:BI143,$BK144)=TRUE,IF(SEARCH(BA$1,$H144)&gt;0,TRUE,FALSE)),"")</f>
        <v/>
      </c>
      <c r="BB144" s="17" t="str">
        <f>IFERROR(AND(OR(BB1:BI143,$BK144)=TRUE,IF(SEARCH(BB$1,$H144)&gt;0,TRUE,FALSE)),"")</f>
        <v/>
      </c>
      <c r="BC144" s="17" t="str">
        <f>IFERROR(AND(OR(BC1:BI143,$BK144)=TRUE,IF(SEARCH(BC$1,$H144)&gt;0,TRUE,FALSE)),"")</f>
        <v/>
      </c>
      <c r="BD144" s="17" t="str">
        <f>IFERROR(AND(OR(BD1:BI143,$BK144)=TRUE,IF(SEARCH(BD$1,$H144)&gt;0,TRUE,FALSE)),"")</f>
        <v/>
      </c>
      <c r="BE144" s="17" t="str">
        <f>IFERROR(AND(OR(BE1:BI143,$BK144)=TRUE,IF(SEARCH(BE$1,$H144)&gt;0,TRUE,FALSE)),"")</f>
        <v/>
      </c>
      <c r="BF144" s="17" t="str">
        <f>IFERROR(AND(OR(BF1:BI143,$BK144)=TRUE,IF(SEARCH(BF$1,$H144)&gt;0,TRUE,FALSE)),"")</f>
        <v/>
      </c>
      <c r="BG144" s="17" t="str">
        <f>IFERROR(AND(OR(BG1:BI143,$BK144)=TRUE,IF(SEARCH(BG$1,$H144)&gt;0,TRUE,FALSE)),"")</f>
        <v/>
      </c>
      <c r="BH144" s="17" t="str">
        <f>IFERROR(AND(OR(BH1:BI143,$BK144)=TRUE,IF(SEARCH(BH$1,$H144)&gt;0,TRUE,FALSE)),"")</f>
        <v/>
      </c>
      <c r="BI144" s="17" t="str">
        <f>IFERROR(AND(OR(BI1:BI143,$BK144)=TRUE,IF(SEARCH(BI$1,$H144)&gt;0,TRUE,FALSE)),"")</f>
        <v/>
      </c>
      <c r="BJ144" s="17" t="b">
        <f t="shared" si="21"/>
        <v>0</v>
      </c>
      <c r="BK144" s="17" t="b">
        <f t="shared" si="22"/>
        <v>0</v>
      </c>
      <c r="BL144" s="17" t="b">
        <f t="shared" si="23"/>
        <v>0</v>
      </c>
      <c r="BM144" s="17" t="b">
        <f>IF(G144&gt;'Overview (RESPONSES REQUIRED)'!$G$67,FALSE,TRUE)</f>
        <v>0</v>
      </c>
      <c r="BN144" s="17" t="b">
        <f t="shared" si="24"/>
        <v>0</v>
      </c>
      <c r="BO144" s="17" t="str">
        <f>IF(AND(BM144,BN144)=FALSE,"N",IF(BL144=TRUE,"Y",IF(I144=0,"E","N")))</f>
        <v>N</v>
      </c>
    </row>
    <row r="145" spans="1:67" ht="27" x14ac:dyDescent="0.15">
      <c r="A145" s="17" t="s">
        <v>3061</v>
      </c>
      <c r="B145" s="17">
        <v>2</v>
      </c>
      <c r="C145" s="17" t="b">
        <f>IF(INDEX('Overview (RESPONSES REQUIRED)'!$D$67:$D$78, MATCH("n26", 'Overview (RESPONSES REQUIRED)'!$B$67:$B$78, 0)) = "Y", TRUE, FALSE)</f>
        <v>0</v>
      </c>
      <c r="D145" s="17" t="b">
        <f>IF(INDEX('Overview (RESPONSES REQUIRED)'!$D$67:$D$78, MATCH("n78", 'Overview (RESPONSES REQUIRED)'!$B$67:$B$78, 0)) = "Y", TRUE, FALSE)</f>
        <v>0</v>
      </c>
      <c r="E145" s="17" t="s">
        <v>6</v>
      </c>
      <c r="F145" s="17" t="s">
        <v>6</v>
      </c>
      <c r="G145" s="17">
        <v>3</v>
      </c>
      <c r="H145" s="17" t="s">
        <v>3019</v>
      </c>
      <c r="I145" s="17" t="str">
        <f>IF('SA-FR1'!N148="Y", "Y", IF('SA-FR1'!N148="N", "N", 0))</f>
        <v>N</v>
      </c>
      <c r="J145" s="17" t="str">
        <f>IFERROR(AND(OR(J1:K144,$BK145)=TRUE,IF(SEARCH(J$1,$A145)&gt;0,TRUE,FALSE)),"")</f>
        <v/>
      </c>
      <c r="K145" s="17" t="str">
        <f>IFERROR(AND(OR(K1:K144,$BK145)=TRUE,IF(SEARCH(K$1,$A145)&gt;0,TRUE,FALSE)),"")</f>
        <v/>
      </c>
      <c r="L145" s="17" t="str">
        <f>IFERROR(AND(OR(L1:O144,$BK145)=TRUE,IF(SEARCH(L$1,$A145)&gt;0,TRUE,FALSE)),"")</f>
        <v/>
      </c>
      <c r="M145" s="17" t="str">
        <f>IFERROR(AND(OR(M1:O144,$BK145)=TRUE,IF(SEARCH(M$1,$A145)&gt;0,TRUE,FALSE)),"")</f>
        <v/>
      </c>
      <c r="N145" s="17" t="str">
        <f>IFERROR(AND(OR(N1:O144,$BK145)=TRUE,IF(SEARCH(N$1,$A145)&gt;0,TRUE,FALSE)),"")</f>
        <v/>
      </c>
      <c r="O145" s="17" t="str">
        <f>IFERROR(AND(OR(O1:O144,$BK145)=TRUE,IF(SEARCH(O$1,$A145)&gt;0,TRUE,FALSE)),"")</f>
        <v/>
      </c>
      <c r="P145" s="17" t="str">
        <f>IFERROR(AND(OR(P1:P144,$BK145)=TRUE,IF(SEARCH(P$1,$A145)&gt;0,TRUE,FALSE)),"")</f>
        <v/>
      </c>
      <c r="Q145" s="17" t="str">
        <f>IFERROR(AND(OR(Q1:T144,$BK145)=TRUE,IF(SEARCH(Q$1,$A145)&gt;0,TRUE,FALSE)),"")</f>
        <v/>
      </c>
      <c r="R145" s="17" t="str">
        <f>IFERROR(AND(OR(R1:T144,$BK145)=TRUE,IF(SEARCH(R$1,$A145)&gt;0,TRUE,FALSE)),"")</f>
        <v/>
      </c>
      <c r="S145" s="17" t="str">
        <f>IFERROR(AND(OR(S1:T144,$BK145)=TRUE,IF(SEARCH(S$1,$A145)&gt;0,TRUE,FALSE)),"")</f>
        <v/>
      </c>
      <c r="T145" s="17" t="str">
        <f>IFERROR(AND(OR(T1:T144,$BK145)=TRUE,IF(SEARCH(T$1,$A145)&gt;0,TRUE,FALSE)),"")</f>
        <v/>
      </c>
      <c r="U145" s="17" t="str">
        <f>IFERROR(AND(OR(U1:V144,$BK145)=TRUE,IF(SEARCH(U$1,$A145)&gt;0,TRUE,FALSE)),"")</f>
        <v/>
      </c>
      <c r="V145" s="17" t="b">
        <f>IFERROR(AND(OR(V1:V144,$BK145)=TRUE,IF(SEARCH(V$1,$A145)&gt;0,TRUE,FALSE)),"")</f>
        <v>0</v>
      </c>
      <c r="W145" s="17" t="str">
        <f>IFERROR(AND(OR(W1:W144,$BK145)=TRUE,IF(SEARCH(W$1,$A145)&gt;0,TRUE,FALSE)),"")</f>
        <v/>
      </c>
      <c r="X145" s="17" t="b">
        <f>IFERROR(AND(OR(X1:AA144,$BK145)=TRUE,IF(SEARCH(X$1,$A145)&gt;0,TRUE,FALSE)),"")</f>
        <v>0</v>
      </c>
      <c r="Y145" s="17" t="str">
        <f>IFERROR(AND(OR(Y1:AA144,$BK145)=TRUE,IF(SEARCH(Y$1,$A145)&gt;0,TRUE,FALSE)),"")</f>
        <v/>
      </c>
      <c r="Z145" s="17" t="str">
        <f>IFERROR(AND(OR(Z1:AA144,$BK145)=TRUE,IF(SEARCH(Z$1,$A145)&gt;0,TRUE,FALSE)),"")</f>
        <v/>
      </c>
      <c r="AA145" s="17" t="str">
        <f>IFERROR(AND(OR(AA1:AA144,$BK145)=TRUE,IF(SEARCH(AA$1,$A145)&gt;0,TRUE,FALSE)),"")</f>
        <v/>
      </c>
      <c r="AB145" s="17">
        <f t="shared" si="20"/>
        <v>0</v>
      </c>
      <c r="AC145" s="17" t="str">
        <f>IFERROR(AND(OR(AC1:AE144,$BK145)=TRUE,IF(SEARCH(AC$1,$H145)&gt;0,TRUE,FALSE)),"")</f>
        <v/>
      </c>
      <c r="AD145" s="17" t="str">
        <f>IFERROR(AND(OR(AD1:AE144,$BK145)=TRUE,IF(SEARCH(AD$1,$H145)&gt;0,TRUE,FALSE)),"")</f>
        <v/>
      </c>
      <c r="AE145" s="17" t="str">
        <f>IFERROR(AND(OR(AE1:AE144,$BK145)=TRUE,IF(SEARCH(AE$1,$H145)&gt;0,TRUE,FALSE)),"")</f>
        <v/>
      </c>
      <c r="AF145" s="17" t="str">
        <f>IFERROR(AND(OR(AF1:AK144,$BK145)=TRUE,IF(SEARCH(AF$1,$H145)&gt;0,TRUE,FALSE)),"")</f>
        <v/>
      </c>
      <c r="AG145" s="17" t="str">
        <f>IFERROR(AND(OR(AG1:AK144,$BK145)=TRUE,IF(SEARCH(AG$1,$H145)&gt;0,TRUE,FALSE)),"")</f>
        <v/>
      </c>
      <c r="AH145" s="17" t="str">
        <f>IFERROR(AND(OR(AH1:AK144,$BK145)=TRUE,IF(SEARCH(AH$1,$H145)&gt;0,TRUE,FALSE)),"")</f>
        <v/>
      </c>
      <c r="AI145" s="17" t="str">
        <f>IFERROR(AND(OR(AI1:AK144,$BK145)=TRUE,IF(SEARCH(AI$1,$H145)&gt;0,TRUE,FALSE)),"")</f>
        <v/>
      </c>
      <c r="AJ145" s="17" t="str">
        <f>IFERROR(AND(OR(AJ1:AK144,$BK145)=TRUE,IF(SEARCH(AJ$1,$H145)&gt;0,TRUE,FALSE)),"")</f>
        <v/>
      </c>
      <c r="AK145" s="17" t="str">
        <f>IFERROR(AND(OR(AK1:AK144,$BK145)=TRUE,IF(SEARCH(AK$1,$H145)&gt;0,TRUE,FALSE)),"")</f>
        <v/>
      </c>
      <c r="AL145" s="17" t="str">
        <f>IFERROR(AND(OR(AL1:AM144,$BK145)=TRUE,IF(SEARCH(AL$1,$H145)&gt;0,TRUE,FALSE)),"")</f>
        <v/>
      </c>
      <c r="AM145" s="17" t="str">
        <f>IFERROR(AND(OR(AM1:AM144,$BK145)=TRUE,IF(SEARCH(AM$1,$H145)&gt;0,TRUE,FALSE)),"")</f>
        <v/>
      </c>
      <c r="AN145" s="17" t="str">
        <f>IFERROR(AND(OR(AN1:AS144,$BK145)=TRUE,IF(SEARCH(AN$1,$H145)&gt;0,TRUE,FALSE)),"")</f>
        <v/>
      </c>
      <c r="AO145" s="17" t="str">
        <f>IFERROR(AND(OR(AO1:AS144,$BK145)=TRUE,IF(SEARCH(AO$1,$H145)&gt;0,TRUE,FALSE)),"")</f>
        <v/>
      </c>
      <c r="AP145" s="17" t="str">
        <f>IFERROR(AND(OR(AP1:AS144,$BK145)=TRUE,IF(SEARCH(AP$1,$H145)&gt;0,TRUE,FALSE)),"")</f>
        <v/>
      </c>
      <c r="AQ145" s="17" t="str">
        <f>IFERROR(AND(OR(AQ1:AS144,$BK145)=TRUE,IF(SEARCH(AQ$1,$H145)&gt;0,TRUE,FALSE)),"")</f>
        <v/>
      </c>
      <c r="AR145" s="17" t="str">
        <f>IFERROR(AND(OR(AR1:AS144,$BK145)=TRUE,IF(SEARCH(AR$1,$H145)&gt;0,TRUE,FALSE)),"")</f>
        <v/>
      </c>
      <c r="AS145" s="17" t="str">
        <f>IFERROR(AND(OR(AS1:AS144,$BK145)=TRUE,IF(SEARCH(AS$1,$H145)&gt;0,TRUE,FALSE)),"")</f>
        <v/>
      </c>
      <c r="AT145" s="17" t="str">
        <f>IFERROR(AND(OR(AT1:AW144,$BK145)=TRUE,IF(SEARCH(AT$1,$H145)&gt;0,TRUE,FALSE)),"")</f>
        <v/>
      </c>
      <c r="AU145" s="17" t="str">
        <f>IFERROR(AND(OR(AU1:AW144,$BK145)=TRUE,IF(SEARCH(AU$1,$H145)&gt;0,TRUE,FALSE)),"")</f>
        <v/>
      </c>
      <c r="AV145" s="17" t="str">
        <f>IFERROR(AND(OR(AV1:AW144,$BK145)=TRUE,IF(SEARCH(AV$1,$H145)&gt;0,TRUE,FALSE)),"")</f>
        <v/>
      </c>
      <c r="AW145" s="17" t="str">
        <f>IFERROR(AND(OR(AW1:AW144,$BK145)=TRUE,IF(SEARCH(AW$1,$H145)&gt;0,TRUE,FALSE)),"")</f>
        <v/>
      </c>
      <c r="AX145" s="17" t="str">
        <f>IFERROR(AND(OR(AX1:AY144,$BK145)=TRUE,IF(SEARCH(AX$1,$H145)&gt;0,TRUE,FALSE)),"")</f>
        <v/>
      </c>
      <c r="AY145" s="17" t="str">
        <f>IFERROR(AND(OR(AY1:AY144,$BK145)=TRUE,IF(SEARCH(AY$1,$H145)&gt;0,TRUE,FALSE)),"")</f>
        <v/>
      </c>
      <c r="AZ145" s="17" t="str">
        <f>IFERROR(AND(OR(AZ1:BI144,$BK145)=TRUE,IF(SEARCH(AZ$1,$H145)&gt;0,TRUE,FALSE)),"")</f>
        <v/>
      </c>
      <c r="BA145" s="17" t="str">
        <f>IFERROR(AND(OR(BA1:BI144,$BK145)=TRUE,IF(SEARCH(BA$1,$H145)&gt;0,TRUE,FALSE)),"")</f>
        <v/>
      </c>
      <c r="BB145" s="17" t="str">
        <f>IFERROR(AND(OR(BB1:BI144,$BK145)=TRUE,IF(SEARCH(BB$1,$H145)&gt;0,TRUE,FALSE)),"")</f>
        <v/>
      </c>
      <c r="BC145" s="17" t="str">
        <f>IFERROR(AND(OR(BC1:BI144,$BK145)=TRUE,IF(SEARCH(BC$1,$H145)&gt;0,TRUE,FALSE)),"")</f>
        <v/>
      </c>
      <c r="BD145" s="17" t="str">
        <f>IFERROR(AND(OR(BD1:BI144,$BK145)=TRUE,IF(SEARCH(BD$1,$H145)&gt;0,TRUE,FALSE)),"")</f>
        <v/>
      </c>
      <c r="BE145" s="17" t="str">
        <f>IFERROR(AND(OR(BE1:BI144,$BK145)=TRUE,IF(SEARCH(BE$1,$H145)&gt;0,TRUE,FALSE)),"")</f>
        <v/>
      </c>
      <c r="BF145" s="17" t="str">
        <f>IFERROR(AND(OR(BF1:BI144,$BK145)=TRUE,IF(SEARCH(BF$1,$H145)&gt;0,TRUE,FALSE)),"")</f>
        <v/>
      </c>
      <c r="BG145" s="17" t="str">
        <f>IFERROR(AND(OR(BG1:BI144,$BK145)=TRUE,IF(SEARCH(BG$1,$H145)&gt;0,TRUE,FALSE)),"")</f>
        <v/>
      </c>
      <c r="BH145" s="17" t="str">
        <f>IFERROR(AND(OR(BH1:BI144,$BK145)=TRUE,IF(SEARCH(BH$1,$H145)&gt;0,TRUE,FALSE)),"")</f>
        <v/>
      </c>
      <c r="BI145" s="17" t="str">
        <f>IFERROR(AND(OR(BI1:BI144,$BK145)=TRUE,IF(SEARCH(BI$1,$H145)&gt;0,TRUE,FALSE)),"")</f>
        <v/>
      </c>
      <c r="BJ145" s="17" t="b">
        <f t="shared" si="21"/>
        <v>0</v>
      </c>
      <c r="BK145" s="17" t="b">
        <f t="shared" si="22"/>
        <v>0</v>
      </c>
      <c r="BL145" s="17" t="b">
        <f t="shared" si="23"/>
        <v>0</v>
      </c>
      <c r="BM145" s="17" t="b">
        <f>IF(G145&gt;'Overview (RESPONSES REQUIRED)'!$G$67,FALSE,TRUE)</f>
        <v>0</v>
      </c>
      <c r="BN145" s="17" t="b">
        <f t="shared" si="24"/>
        <v>0</v>
      </c>
      <c r="BO145" s="17" t="str">
        <f>IF(BO144="N", "N", IF(AND(BM145,BN145)=FALSE,"N",IF(BL145=TRUE,"Y",IF(I145=0,"E","N"))))</f>
        <v>N</v>
      </c>
    </row>
    <row r="146" spans="1:67" ht="15" x14ac:dyDescent="0.15">
      <c r="A146" s="17" t="s">
        <v>3061</v>
      </c>
      <c r="B146" s="17">
        <v>2</v>
      </c>
      <c r="C146" s="17" t="b">
        <f>IF(INDEX('Overview (RESPONSES REQUIRED)'!$D$67:$D$78, MATCH("n26", 'Overview (RESPONSES REQUIRED)'!$B$67:$B$78, 0)) = "Y", TRUE, FALSE)</f>
        <v>0</v>
      </c>
      <c r="D146" s="17" t="b">
        <f>IF(INDEX('Overview (RESPONSES REQUIRED)'!$D$67:$D$78, MATCH("n78", 'Overview (RESPONSES REQUIRED)'!$B$67:$B$78, 0)) = "Y", TRUE, FALSE)</f>
        <v>0</v>
      </c>
      <c r="E146" s="17" t="s">
        <v>6</v>
      </c>
      <c r="F146" s="17" t="s">
        <v>6</v>
      </c>
      <c r="G146" s="17">
        <v>3</v>
      </c>
      <c r="H146" s="17" t="s">
        <v>3032</v>
      </c>
      <c r="I146" s="17" t="str">
        <f>IF('SA-FR1'!N149="Y", "Y", IF('SA-FR1'!N149="N", "N", 0))</f>
        <v>N</v>
      </c>
      <c r="J146" s="17" t="str">
        <f>IFERROR(AND(OR(J1:K145,$BK146)=TRUE,IF(SEARCH(J$1,$A146)&gt;0,TRUE,FALSE)),"")</f>
        <v/>
      </c>
      <c r="K146" s="17" t="str">
        <f>IFERROR(AND(OR(K1:K145,$BK146)=TRUE,IF(SEARCH(K$1,$A146)&gt;0,TRUE,FALSE)),"")</f>
        <v/>
      </c>
      <c r="L146" s="17" t="str">
        <f>IFERROR(AND(OR(L1:O145,$BK146)=TRUE,IF(SEARCH(L$1,$A146)&gt;0,TRUE,FALSE)),"")</f>
        <v/>
      </c>
      <c r="M146" s="17" t="str">
        <f>IFERROR(AND(OR(M1:O145,$BK146)=TRUE,IF(SEARCH(M$1,$A146)&gt;0,TRUE,FALSE)),"")</f>
        <v/>
      </c>
      <c r="N146" s="17" t="str">
        <f>IFERROR(AND(OR(N1:O145,$BK146)=TRUE,IF(SEARCH(N$1,$A146)&gt;0,TRUE,FALSE)),"")</f>
        <v/>
      </c>
      <c r="O146" s="17" t="str">
        <f>IFERROR(AND(OR(O1:O145,$BK146)=TRUE,IF(SEARCH(O$1,$A146)&gt;0,TRUE,FALSE)),"")</f>
        <v/>
      </c>
      <c r="P146" s="17" t="str">
        <f>IFERROR(AND(OR(P1:P145,$BK146)=TRUE,IF(SEARCH(P$1,$A146)&gt;0,TRUE,FALSE)),"")</f>
        <v/>
      </c>
      <c r="Q146" s="17" t="str">
        <f>IFERROR(AND(OR(Q1:T145,$BK146)=TRUE,IF(SEARCH(Q$1,$A146)&gt;0,TRUE,FALSE)),"")</f>
        <v/>
      </c>
      <c r="R146" s="17" t="str">
        <f>IFERROR(AND(OR(R1:T145,$BK146)=TRUE,IF(SEARCH(R$1,$A146)&gt;0,TRUE,FALSE)),"")</f>
        <v/>
      </c>
      <c r="S146" s="17" t="str">
        <f>IFERROR(AND(OR(S1:T145,$BK146)=TRUE,IF(SEARCH(S$1,$A146)&gt;0,TRUE,FALSE)),"")</f>
        <v/>
      </c>
      <c r="T146" s="17" t="str">
        <f>IFERROR(AND(OR(T1:T145,$BK146)=TRUE,IF(SEARCH(T$1,$A146)&gt;0,TRUE,FALSE)),"")</f>
        <v/>
      </c>
      <c r="U146" s="17" t="str">
        <f>IFERROR(AND(OR(U1:V145,$BK146)=TRUE,IF(SEARCH(U$1,$A146)&gt;0,TRUE,FALSE)),"")</f>
        <v/>
      </c>
      <c r="V146" s="17" t="b">
        <f>IFERROR(AND(OR(V1:V145,$BK146)=TRUE,IF(SEARCH(V$1,$A146)&gt;0,TRUE,FALSE)),"")</f>
        <v>0</v>
      </c>
      <c r="W146" s="17" t="str">
        <f>IFERROR(AND(OR(W1:W145,$BK146)=TRUE,IF(SEARCH(W$1,$A146)&gt;0,TRUE,FALSE)),"")</f>
        <v/>
      </c>
      <c r="X146" s="17" t="b">
        <f>IFERROR(AND(OR(X1:AA145,$BK146)=TRUE,IF(SEARCH(X$1,$A146)&gt;0,TRUE,FALSE)),"")</f>
        <v>0</v>
      </c>
      <c r="Y146" s="17" t="str">
        <f>IFERROR(AND(OR(Y1:AA145,$BK146)=TRUE,IF(SEARCH(Y$1,$A146)&gt;0,TRUE,FALSE)),"")</f>
        <v/>
      </c>
      <c r="Z146" s="17" t="str">
        <f>IFERROR(AND(OR(Z1:AA145,$BK146)=TRUE,IF(SEARCH(Z$1,$A146)&gt;0,TRUE,FALSE)),"")</f>
        <v/>
      </c>
      <c r="AA146" s="17" t="str">
        <f>IFERROR(AND(OR(AA1:AA145,$BK146)=TRUE,IF(SEARCH(AA$1,$A146)&gt;0,TRUE,FALSE)),"")</f>
        <v/>
      </c>
      <c r="AB146" s="17">
        <f t="shared" si="20"/>
        <v>0</v>
      </c>
      <c r="AC146" s="17" t="str">
        <f>IFERROR(AND(OR(AC1:AE145,$BK146)=TRUE,IF(SEARCH(AC$1,$H146)&gt;0,TRUE,FALSE)),"")</f>
        <v/>
      </c>
      <c r="AD146" s="17" t="str">
        <f>IFERROR(AND(OR(AD1:AE145,$BK146)=TRUE,IF(SEARCH(AD$1,$H146)&gt;0,TRUE,FALSE)),"")</f>
        <v/>
      </c>
      <c r="AE146" s="17" t="str">
        <f>IFERROR(AND(OR(AE1:AE145,$BK146)=TRUE,IF(SEARCH(AE$1,$H146)&gt;0,TRUE,FALSE)),"")</f>
        <v/>
      </c>
      <c r="AF146" s="17" t="str">
        <f>IFERROR(AND(OR(AF1:AK145,$BK146)=TRUE,IF(SEARCH(AF$1,$H146)&gt;0,TRUE,FALSE)),"")</f>
        <v/>
      </c>
      <c r="AG146" s="17" t="str">
        <f>IFERROR(AND(OR(AG1:AK145,$BK146)=TRUE,IF(SEARCH(AG$1,$H146)&gt;0,TRUE,FALSE)),"")</f>
        <v/>
      </c>
      <c r="AH146" s="17" t="str">
        <f>IFERROR(AND(OR(AH1:AK145,$BK146)=TRUE,IF(SEARCH(AH$1,$H146)&gt;0,TRUE,FALSE)),"")</f>
        <v/>
      </c>
      <c r="AI146" s="17" t="str">
        <f>IFERROR(AND(OR(AI1:AK145,$BK146)=TRUE,IF(SEARCH(AI$1,$H146)&gt;0,TRUE,FALSE)),"")</f>
        <v/>
      </c>
      <c r="AJ146" s="17" t="str">
        <f>IFERROR(AND(OR(AJ1:AK145,$BK146)=TRUE,IF(SEARCH(AJ$1,$H146)&gt;0,TRUE,FALSE)),"")</f>
        <v/>
      </c>
      <c r="AK146" s="17" t="str">
        <f>IFERROR(AND(OR(AK1:AK145,$BK146)=TRUE,IF(SEARCH(AK$1,$H146)&gt;0,TRUE,FALSE)),"")</f>
        <v/>
      </c>
      <c r="AL146" s="17" t="str">
        <f>IFERROR(AND(OR(AL1:AM145,$BK146)=TRUE,IF(SEARCH(AL$1,$H146)&gt;0,TRUE,FALSE)),"")</f>
        <v/>
      </c>
      <c r="AM146" s="17" t="str">
        <f>IFERROR(AND(OR(AM1:AM145,$BK146)=TRUE,IF(SEARCH(AM$1,$H146)&gt;0,TRUE,FALSE)),"")</f>
        <v/>
      </c>
      <c r="AN146" s="17" t="str">
        <f>IFERROR(AND(OR(AN1:AS145,$BK146)=TRUE,IF(SEARCH(AN$1,$H146)&gt;0,TRUE,FALSE)),"")</f>
        <v/>
      </c>
      <c r="AO146" s="17" t="str">
        <f>IFERROR(AND(OR(AO1:AS145,$BK146)=TRUE,IF(SEARCH(AO$1,$H146)&gt;0,TRUE,FALSE)),"")</f>
        <v/>
      </c>
      <c r="AP146" s="17" t="str">
        <f>IFERROR(AND(OR(AP1:AS145,$BK146)=TRUE,IF(SEARCH(AP$1,$H146)&gt;0,TRUE,FALSE)),"")</f>
        <v/>
      </c>
      <c r="AQ146" s="17" t="str">
        <f>IFERROR(AND(OR(AQ1:AS145,$BK146)=TRUE,IF(SEARCH(AQ$1,$H146)&gt;0,TRUE,FALSE)),"")</f>
        <v/>
      </c>
      <c r="AR146" s="17" t="str">
        <f>IFERROR(AND(OR(AR1:AS145,$BK146)=TRUE,IF(SEARCH(AR$1,$H146)&gt;0,TRUE,FALSE)),"")</f>
        <v/>
      </c>
      <c r="AS146" s="17" t="str">
        <f>IFERROR(AND(OR(AS1:AS145,$BK146)=TRUE,IF(SEARCH(AS$1,$H146)&gt;0,TRUE,FALSE)),"")</f>
        <v/>
      </c>
      <c r="AT146" s="17" t="str">
        <f>IFERROR(AND(OR(AT1:AW145,$BK146)=TRUE,IF(SEARCH(AT$1,$H146)&gt;0,TRUE,FALSE)),"")</f>
        <v/>
      </c>
      <c r="AU146" s="17" t="str">
        <f>IFERROR(AND(OR(AU1:AW145,$BK146)=TRUE,IF(SEARCH(AU$1,$H146)&gt;0,TRUE,FALSE)),"")</f>
        <v/>
      </c>
      <c r="AV146" s="17" t="str">
        <f>IFERROR(AND(OR(AV1:AW145,$BK146)=TRUE,IF(SEARCH(AV$1,$H146)&gt;0,TRUE,FALSE)),"")</f>
        <v/>
      </c>
      <c r="AW146" s="17" t="str">
        <f>IFERROR(AND(OR(AW1:AW145,$BK146)=TRUE,IF(SEARCH(AW$1,$H146)&gt;0,TRUE,FALSE)),"")</f>
        <v/>
      </c>
      <c r="AX146" s="17" t="str">
        <f>IFERROR(AND(OR(AX1:AY145,$BK146)=TRUE,IF(SEARCH(AX$1,$H146)&gt;0,TRUE,FALSE)),"")</f>
        <v/>
      </c>
      <c r="AY146" s="17" t="str">
        <f>IFERROR(AND(OR(AY1:AY145,$BK146)=TRUE,IF(SEARCH(AY$1,$H146)&gt;0,TRUE,FALSE)),"")</f>
        <v/>
      </c>
      <c r="AZ146" s="17" t="str">
        <f>IFERROR(AND(OR(AZ1:BI145,$BK146)=TRUE,IF(SEARCH(AZ$1,$H146)&gt;0,TRUE,FALSE)),"")</f>
        <v/>
      </c>
      <c r="BA146" s="17" t="str">
        <f>IFERROR(AND(OR(BA1:BI145,$BK146)=TRUE,IF(SEARCH(BA$1,$H146)&gt;0,TRUE,FALSE)),"")</f>
        <v/>
      </c>
      <c r="BB146" s="17" t="str">
        <f>IFERROR(AND(OR(BB1:BI145,$BK146)=TRUE,IF(SEARCH(BB$1,$H146)&gt;0,TRUE,FALSE)),"")</f>
        <v/>
      </c>
      <c r="BC146" s="17" t="str">
        <f>IFERROR(AND(OR(BC1:BI145,$BK146)=TRUE,IF(SEARCH(BC$1,$H146)&gt;0,TRUE,FALSE)),"")</f>
        <v/>
      </c>
      <c r="BD146" s="17" t="str">
        <f>IFERROR(AND(OR(BD1:BI145,$BK146)=TRUE,IF(SEARCH(BD$1,$H146)&gt;0,TRUE,FALSE)),"")</f>
        <v/>
      </c>
      <c r="BE146" s="17" t="str">
        <f>IFERROR(AND(OR(BE1:BI145,$BK146)=TRUE,IF(SEARCH(BE$1,$H146)&gt;0,TRUE,FALSE)),"")</f>
        <v/>
      </c>
      <c r="BF146" s="17" t="str">
        <f>IFERROR(AND(OR(BF1:BI145,$BK146)=TRUE,IF(SEARCH(BF$1,$H146)&gt;0,TRUE,FALSE)),"")</f>
        <v/>
      </c>
      <c r="BG146" s="17" t="str">
        <f>IFERROR(AND(OR(BG1:BI145,$BK146)=TRUE,IF(SEARCH(BG$1,$H146)&gt;0,TRUE,FALSE)),"")</f>
        <v/>
      </c>
      <c r="BH146" s="17" t="str">
        <f>IFERROR(AND(OR(BH1:BI145,$BK146)=TRUE,IF(SEARCH(BH$1,$H146)&gt;0,TRUE,FALSE)),"")</f>
        <v/>
      </c>
      <c r="BI146" s="17" t="str">
        <f>IFERROR(AND(OR(BI1:BI145,$BK146)=TRUE,IF(SEARCH(BI$1,$H146)&gt;0,TRUE,FALSE)),"")</f>
        <v/>
      </c>
      <c r="BJ146" s="17" t="b">
        <f t="shared" si="21"/>
        <v>0</v>
      </c>
      <c r="BK146" s="17" t="b">
        <f t="shared" si="22"/>
        <v>0</v>
      </c>
      <c r="BL146" s="17" t="b">
        <f t="shared" si="23"/>
        <v>0</v>
      </c>
      <c r="BM146" s="17" t="b">
        <f>IF(G146&gt;'Overview (RESPONSES REQUIRED)'!$G$67,FALSE,TRUE)</f>
        <v>0</v>
      </c>
      <c r="BN146" s="17" t="b">
        <f t="shared" si="24"/>
        <v>0</v>
      </c>
      <c r="BO146" s="17" t="str">
        <f>IF(BO144="N", "N", IF(AND(BM146,BN146)=FALSE,"N",IF(BL146=TRUE,"Y",IF(I146=0,"E","N"))))</f>
        <v>N</v>
      </c>
    </row>
    <row r="147" spans="1:67" ht="15" x14ac:dyDescent="0.15">
      <c r="A147" s="17" t="s">
        <v>3062</v>
      </c>
      <c r="B147" s="17">
        <v>2</v>
      </c>
      <c r="C147" s="17" t="b">
        <f>IF(INDEX('Overview (RESPONSES REQUIRED)'!$D$67:$D$78, MATCH("n7", 'Overview (RESPONSES REQUIRED)'!$B$67:$B$78, 0)) = "Y", TRUE, FALSE)</f>
        <v>0</v>
      </c>
      <c r="D147" s="17" t="b">
        <f>IF(INDEX('Overview (RESPONSES REQUIRED)'!$D$67:$D$78, MATCH("n28", 'Overview (RESPONSES REQUIRED)'!$B$67:$B$78, 0)) = "Y", TRUE, FALSE)</f>
        <v>0</v>
      </c>
      <c r="E147" s="17" t="s">
        <v>6</v>
      </c>
      <c r="F147" s="17" t="s">
        <v>6</v>
      </c>
      <c r="G147" s="17">
        <v>3</v>
      </c>
      <c r="H147" s="17" t="s">
        <v>3015</v>
      </c>
      <c r="I147" s="17" t="str">
        <f>IF('SA-FR1'!N150="Y", "Y", IF('SA-FR1'!N150="N", "N", 0))</f>
        <v>N</v>
      </c>
      <c r="J147" s="17" t="str">
        <f>IFERROR(AND(OR(J1:K146,$BK147)=TRUE,IF(SEARCH(J$1,$A147)&gt;0,TRUE,FALSE)),"")</f>
        <v/>
      </c>
      <c r="K147" s="17" t="str">
        <f>IFERROR(AND(OR(K1:K146,$BK147)=TRUE,IF(SEARCH(K$1,$A147)&gt;0,TRUE,FALSE)),"")</f>
        <v/>
      </c>
      <c r="L147" s="17" t="str">
        <f>IFERROR(AND(OR(L1:O146,$BK147)=TRUE,IF(SEARCH(L$1,$A147)&gt;0,TRUE,FALSE)),"")</f>
        <v/>
      </c>
      <c r="M147" s="17" t="str">
        <f>IFERROR(AND(OR(M1:O146,$BK147)=TRUE,IF(SEARCH(M$1,$A147)&gt;0,TRUE,FALSE)),"")</f>
        <v/>
      </c>
      <c r="N147" s="17" t="str">
        <f>IFERROR(AND(OR(N1:O146,$BK147)=TRUE,IF(SEARCH(N$1,$A147)&gt;0,TRUE,FALSE)),"")</f>
        <v/>
      </c>
      <c r="O147" s="17" t="str">
        <f>IFERROR(AND(OR(O1:O146,$BK147)=TRUE,IF(SEARCH(O$1,$A147)&gt;0,TRUE,FALSE)),"")</f>
        <v/>
      </c>
      <c r="P147" s="17" t="str">
        <f>IFERROR(AND(OR(P1:P146,$BK147)=TRUE,IF(SEARCH(P$1,$A147)&gt;0,TRUE,FALSE)),"")</f>
        <v/>
      </c>
      <c r="Q147" s="17" t="str">
        <f>IFERROR(AND(OR(Q1:T146,$BK147)=TRUE,IF(SEARCH(Q$1,$A147)&gt;0,TRUE,FALSE)),"")</f>
        <v/>
      </c>
      <c r="R147" s="17" t="str">
        <f>IFERROR(AND(OR(R1:T146,$BK147)=TRUE,IF(SEARCH(R$1,$A147)&gt;0,TRUE,FALSE)),"")</f>
        <v/>
      </c>
      <c r="S147" s="17" t="b">
        <f>IFERROR(AND(OR(S1:T146,$BK147)=TRUE,IF(SEARCH(S$1,$A147)&gt;0,TRUE,FALSE)),"")</f>
        <v>0</v>
      </c>
      <c r="T147" s="17" t="str">
        <f>IFERROR(AND(OR(T1:T146,$BK147)=TRUE,IF(SEARCH(T$1,$A147)&gt;0,TRUE,FALSE)),"")</f>
        <v/>
      </c>
      <c r="U147" s="17" t="str">
        <f>IFERROR(AND(OR(U1:V146,$BK147)=TRUE,IF(SEARCH(U$1,$A147)&gt;0,TRUE,FALSE)),"")</f>
        <v/>
      </c>
      <c r="V147" s="17" t="str">
        <f>IFERROR(AND(OR(V1:V146,$BK147)=TRUE,IF(SEARCH(V$1,$A147)&gt;0,TRUE,FALSE)),"")</f>
        <v/>
      </c>
      <c r="W147" s="17" t="b">
        <f>IFERROR(AND(OR(W1:W146,$BK147)=TRUE,IF(SEARCH(W$1,$A147)&gt;0,TRUE,FALSE)),"")</f>
        <v>0</v>
      </c>
      <c r="X147" s="17" t="str">
        <f>IFERROR(AND(OR(X1:AA146,$BK147)=TRUE,IF(SEARCH(X$1,$A147)&gt;0,TRUE,FALSE)),"")</f>
        <v/>
      </c>
      <c r="Y147" s="17" t="str">
        <f>IFERROR(AND(OR(Y1:AA146,$BK147)=TRUE,IF(SEARCH(Y$1,$A147)&gt;0,TRUE,FALSE)),"")</f>
        <v/>
      </c>
      <c r="Z147" s="17" t="str">
        <f>IFERROR(AND(OR(Z1:AA146,$BK147)=TRUE,IF(SEARCH(Z$1,$A147)&gt;0,TRUE,FALSE)),"")</f>
        <v/>
      </c>
      <c r="AA147" s="17" t="str">
        <f>IFERROR(AND(OR(AA1:AA146,$BK147)=TRUE,IF(SEARCH(AA$1,$A147)&gt;0,TRUE,FALSE)),"")</f>
        <v/>
      </c>
      <c r="AB147" s="17">
        <f t="shared" si="20"/>
        <v>0</v>
      </c>
      <c r="AC147" s="17" t="str">
        <f>IFERROR(AND(OR(AC1:AE146,$BK147)=TRUE,IF(SEARCH(AC$1,$H147)&gt;0,TRUE,FALSE)),"")</f>
        <v/>
      </c>
      <c r="AD147" s="17" t="str">
        <f>IFERROR(AND(OR(AD1:AE146,$BK147)=TRUE,IF(SEARCH(AD$1,$H147)&gt;0,TRUE,FALSE)),"")</f>
        <v/>
      </c>
      <c r="AE147" s="17" t="str">
        <f>IFERROR(AND(OR(AE1:AE146,$BK147)=TRUE,IF(SEARCH(AE$1,$H147)&gt;0,TRUE,FALSE)),"")</f>
        <v/>
      </c>
      <c r="AF147" s="17" t="str">
        <f>IFERROR(AND(OR(AF1:AK146,$BK147)=TRUE,IF(SEARCH(AF$1,$H147)&gt;0,TRUE,FALSE)),"")</f>
        <v/>
      </c>
      <c r="AG147" s="17" t="str">
        <f>IFERROR(AND(OR(AG1:AK146,$BK147)=TRUE,IF(SEARCH(AG$1,$H147)&gt;0,TRUE,FALSE)),"")</f>
        <v/>
      </c>
      <c r="AH147" s="17" t="str">
        <f>IFERROR(AND(OR(AH1:AK146,$BK147)=TRUE,IF(SEARCH(AH$1,$H147)&gt;0,TRUE,FALSE)),"")</f>
        <v/>
      </c>
      <c r="AI147" s="17" t="str">
        <f>IFERROR(AND(OR(AI1:AK146,$BK147)=TRUE,IF(SEARCH(AI$1,$H147)&gt;0,TRUE,FALSE)),"")</f>
        <v/>
      </c>
      <c r="AJ147" s="17" t="str">
        <f>IFERROR(AND(OR(AJ1:AK146,$BK147)=TRUE,IF(SEARCH(AJ$1,$H147)&gt;0,TRUE,FALSE)),"")</f>
        <v/>
      </c>
      <c r="AK147" s="17" t="str">
        <f>IFERROR(AND(OR(AK1:AK146,$BK147)=TRUE,IF(SEARCH(AK$1,$H147)&gt;0,TRUE,FALSE)),"")</f>
        <v/>
      </c>
      <c r="AL147" s="17" t="str">
        <f>IFERROR(AND(OR(AL1:AM146,$BK147)=TRUE,IF(SEARCH(AL$1,$H147)&gt;0,TRUE,FALSE)),"")</f>
        <v/>
      </c>
      <c r="AM147" s="17" t="str">
        <f>IFERROR(AND(OR(AM1:AM146,$BK147)=TRUE,IF(SEARCH(AM$1,$H147)&gt;0,TRUE,FALSE)),"")</f>
        <v/>
      </c>
      <c r="AN147" s="17" t="str">
        <f>IFERROR(AND(OR(AN1:AS146,$BK147)=TRUE,IF(SEARCH(AN$1,$H147)&gt;0,TRUE,FALSE)),"")</f>
        <v/>
      </c>
      <c r="AO147" s="17" t="str">
        <f>IFERROR(AND(OR(AO1:AS146,$BK147)=TRUE,IF(SEARCH(AO$1,$H147)&gt;0,TRUE,FALSE)),"")</f>
        <v/>
      </c>
      <c r="AP147" s="17" t="str">
        <f>IFERROR(AND(OR(AP1:AS146,$BK147)=TRUE,IF(SEARCH(AP$1,$H147)&gt;0,TRUE,FALSE)),"")</f>
        <v/>
      </c>
      <c r="AQ147" s="17" t="str">
        <f>IFERROR(AND(OR(AQ1:AS146,$BK147)=TRUE,IF(SEARCH(AQ$1,$H147)&gt;0,TRUE,FALSE)),"")</f>
        <v/>
      </c>
      <c r="AR147" s="17" t="str">
        <f>IFERROR(AND(OR(AR1:AS146,$BK147)=TRUE,IF(SEARCH(AR$1,$H147)&gt;0,TRUE,FALSE)),"")</f>
        <v/>
      </c>
      <c r="AS147" s="17" t="str">
        <f>IFERROR(AND(OR(AS1:AS146,$BK147)=TRUE,IF(SEARCH(AS$1,$H147)&gt;0,TRUE,FALSE)),"")</f>
        <v/>
      </c>
      <c r="AT147" s="17" t="str">
        <f>IFERROR(AND(OR(AT1:AW146,$BK147)=TRUE,IF(SEARCH(AT$1,$H147)&gt;0,TRUE,FALSE)),"")</f>
        <v/>
      </c>
      <c r="AU147" s="17" t="str">
        <f>IFERROR(AND(OR(AU1:AW146,$BK147)=TRUE,IF(SEARCH(AU$1,$H147)&gt;0,TRUE,FALSE)),"")</f>
        <v/>
      </c>
      <c r="AV147" s="17" t="str">
        <f>IFERROR(AND(OR(AV1:AW146,$BK147)=TRUE,IF(SEARCH(AV$1,$H147)&gt;0,TRUE,FALSE)),"")</f>
        <v/>
      </c>
      <c r="AW147" s="17" t="str">
        <f>IFERROR(AND(OR(AW1:AW146,$BK147)=TRUE,IF(SEARCH(AW$1,$H147)&gt;0,TRUE,FALSE)),"")</f>
        <v/>
      </c>
      <c r="AX147" s="17" t="str">
        <f>IFERROR(AND(OR(AX1:AY146,$BK147)=TRUE,IF(SEARCH(AX$1,$H147)&gt;0,TRUE,FALSE)),"")</f>
        <v/>
      </c>
      <c r="AY147" s="17" t="str">
        <f>IFERROR(AND(OR(AY1:AY146,$BK147)=TRUE,IF(SEARCH(AY$1,$H147)&gt;0,TRUE,FALSE)),"")</f>
        <v/>
      </c>
      <c r="AZ147" s="17" t="str">
        <f>IFERROR(AND(OR(AZ1:BI146,$BK147)=TRUE,IF(SEARCH(AZ$1,$H147)&gt;0,TRUE,FALSE)),"")</f>
        <v/>
      </c>
      <c r="BA147" s="17" t="str">
        <f>IFERROR(AND(OR(BA1:BI146,$BK147)=TRUE,IF(SEARCH(BA$1,$H147)&gt;0,TRUE,FALSE)),"")</f>
        <v/>
      </c>
      <c r="BB147" s="17" t="str">
        <f>IFERROR(AND(OR(BB1:BI146,$BK147)=TRUE,IF(SEARCH(BB$1,$H147)&gt;0,TRUE,FALSE)),"")</f>
        <v/>
      </c>
      <c r="BC147" s="17" t="str">
        <f>IFERROR(AND(OR(BC1:BI146,$BK147)=TRUE,IF(SEARCH(BC$1,$H147)&gt;0,TRUE,FALSE)),"")</f>
        <v/>
      </c>
      <c r="BD147" s="17" t="str">
        <f>IFERROR(AND(OR(BD1:BI146,$BK147)=TRUE,IF(SEARCH(BD$1,$H147)&gt;0,TRUE,FALSE)),"")</f>
        <v/>
      </c>
      <c r="BE147" s="17" t="str">
        <f>IFERROR(AND(OR(BE1:BI146,$BK147)=TRUE,IF(SEARCH(BE$1,$H147)&gt;0,TRUE,FALSE)),"")</f>
        <v/>
      </c>
      <c r="BF147" s="17" t="str">
        <f>IFERROR(AND(OR(BF1:BI146,$BK147)=TRUE,IF(SEARCH(BF$1,$H147)&gt;0,TRUE,FALSE)),"")</f>
        <v/>
      </c>
      <c r="BG147" s="17" t="str">
        <f>IFERROR(AND(OR(BG1:BI146,$BK147)=TRUE,IF(SEARCH(BG$1,$H147)&gt;0,TRUE,FALSE)),"")</f>
        <v/>
      </c>
      <c r="BH147" s="17" t="str">
        <f>IFERROR(AND(OR(BH1:BI146,$BK147)=TRUE,IF(SEARCH(BH$1,$H147)&gt;0,TRUE,FALSE)),"")</f>
        <v/>
      </c>
      <c r="BI147" s="17" t="str">
        <f>IFERROR(AND(OR(BI1:BI146,$BK147)=TRUE,IF(SEARCH(BI$1,$H147)&gt;0,TRUE,FALSE)),"")</f>
        <v/>
      </c>
      <c r="BJ147" s="17" t="b">
        <f t="shared" si="21"/>
        <v>0</v>
      </c>
      <c r="BK147" s="17" t="b">
        <f t="shared" si="22"/>
        <v>0</v>
      </c>
      <c r="BL147" s="17" t="b">
        <f t="shared" si="23"/>
        <v>0</v>
      </c>
      <c r="BM147" s="17" t="b">
        <f>IF(G147&gt;'Overview (RESPONSES REQUIRED)'!$G$67,FALSE,TRUE)</f>
        <v>0</v>
      </c>
      <c r="BN147" s="17" t="b">
        <f t="shared" si="24"/>
        <v>0</v>
      </c>
      <c r="BO147" s="17" t="str">
        <f>IF(AND(BM147,BN147)=FALSE,"N",IF(BL147=TRUE,"Y",IF(I147=0,"E","N")))</f>
        <v>N</v>
      </c>
    </row>
    <row r="148" spans="1:67" ht="15" x14ac:dyDescent="0.15">
      <c r="A148" s="17" t="s">
        <v>3062</v>
      </c>
      <c r="B148" s="17">
        <v>2</v>
      </c>
      <c r="C148" s="17" t="b">
        <f>IF(INDEX('Overview (RESPONSES REQUIRED)'!$D$67:$D$78, MATCH("n7", 'Overview (RESPONSES REQUIRED)'!$B$67:$B$78, 0)) = "Y", TRUE, FALSE)</f>
        <v>0</v>
      </c>
      <c r="D148" s="17" t="b">
        <f>IF(INDEX('Overview (RESPONSES REQUIRED)'!$D$67:$D$78, MATCH("n28", 'Overview (RESPONSES REQUIRED)'!$B$67:$B$78, 0)) = "Y", TRUE, FALSE)</f>
        <v>0</v>
      </c>
      <c r="E148" s="17" t="s">
        <v>6</v>
      </c>
      <c r="F148" s="17" t="s">
        <v>6</v>
      </c>
      <c r="G148" s="17">
        <v>3</v>
      </c>
      <c r="H148" s="17" t="s">
        <v>3016</v>
      </c>
      <c r="I148" s="17" t="str">
        <f>IF('SA-FR1'!N151="Y", "Y", IF('SA-FR1'!N151="N", "N", 0))</f>
        <v>N</v>
      </c>
      <c r="J148" s="17" t="str">
        <f>IFERROR(AND(OR(J1:K147,$BK148)=TRUE,IF(SEARCH(J$1,$A148)&gt;0,TRUE,FALSE)),"")</f>
        <v/>
      </c>
      <c r="K148" s="17" t="str">
        <f>IFERROR(AND(OR(K1:K147,$BK148)=TRUE,IF(SEARCH(K$1,$A148)&gt;0,TRUE,FALSE)),"")</f>
        <v/>
      </c>
      <c r="L148" s="17" t="str">
        <f>IFERROR(AND(OR(L1:O147,$BK148)=TRUE,IF(SEARCH(L$1,$A148)&gt;0,TRUE,FALSE)),"")</f>
        <v/>
      </c>
      <c r="M148" s="17" t="str">
        <f>IFERROR(AND(OR(M1:O147,$BK148)=TRUE,IF(SEARCH(M$1,$A148)&gt;0,TRUE,FALSE)),"")</f>
        <v/>
      </c>
      <c r="N148" s="17" t="str">
        <f>IFERROR(AND(OR(N1:O147,$BK148)=TRUE,IF(SEARCH(N$1,$A148)&gt;0,TRUE,FALSE)),"")</f>
        <v/>
      </c>
      <c r="O148" s="17" t="str">
        <f>IFERROR(AND(OR(O1:O147,$BK148)=TRUE,IF(SEARCH(O$1,$A148)&gt;0,TRUE,FALSE)),"")</f>
        <v/>
      </c>
      <c r="P148" s="17" t="str">
        <f>IFERROR(AND(OR(P1:P147,$BK148)=TRUE,IF(SEARCH(P$1,$A148)&gt;0,TRUE,FALSE)),"")</f>
        <v/>
      </c>
      <c r="Q148" s="17" t="str">
        <f>IFERROR(AND(OR(Q1:T147,$BK148)=TRUE,IF(SEARCH(Q$1,$A148)&gt;0,TRUE,FALSE)),"")</f>
        <v/>
      </c>
      <c r="R148" s="17" t="str">
        <f>IFERROR(AND(OR(R1:T147,$BK148)=TRUE,IF(SEARCH(R$1,$A148)&gt;0,TRUE,FALSE)),"")</f>
        <v/>
      </c>
      <c r="S148" s="17" t="b">
        <f>IFERROR(AND(OR(S1:T147,$BK148)=TRUE,IF(SEARCH(S$1,$A148)&gt;0,TRUE,FALSE)),"")</f>
        <v>0</v>
      </c>
      <c r="T148" s="17" t="str">
        <f>IFERROR(AND(OR(T1:T147,$BK148)=TRUE,IF(SEARCH(T$1,$A148)&gt;0,TRUE,FALSE)),"")</f>
        <v/>
      </c>
      <c r="U148" s="17" t="str">
        <f>IFERROR(AND(OR(U1:V147,$BK148)=TRUE,IF(SEARCH(U$1,$A148)&gt;0,TRUE,FALSE)),"")</f>
        <v/>
      </c>
      <c r="V148" s="17" t="str">
        <f>IFERROR(AND(OR(V1:V147,$BK148)=TRUE,IF(SEARCH(V$1,$A148)&gt;0,TRUE,FALSE)),"")</f>
        <v/>
      </c>
      <c r="W148" s="17" t="b">
        <f>IFERROR(AND(OR(W1:W147,$BK148)=TRUE,IF(SEARCH(W$1,$A148)&gt;0,TRUE,FALSE)),"")</f>
        <v>0</v>
      </c>
      <c r="X148" s="17" t="str">
        <f>IFERROR(AND(OR(X1:AA147,$BK148)=TRUE,IF(SEARCH(X$1,$A148)&gt;0,TRUE,FALSE)),"")</f>
        <v/>
      </c>
      <c r="Y148" s="17" t="str">
        <f>IFERROR(AND(OR(Y1:AA147,$BK148)=TRUE,IF(SEARCH(Y$1,$A148)&gt;0,TRUE,FALSE)),"")</f>
        <v/>
      </c>
      <c r="Z148" s="17" t="str">
        <f>IFERROR(AND(OR(Z1:AA147,$BK148)=TRUE,IF(SEARCH(Z$1,$A148)&gt;0,TRUE,FALSE)),"")</f>
        <v/>
      </c>
      <c r="AA148" s="17" t="str">
        <f>IFERROR(AND(OR(AA1:AA147,$BK148)=TRUE,IF(SEARCH(AA$1,$A148)&gt;0,TRUE,FALSE)),"")</f>
        <v/>
      </c>
      <c r="AB148" s="17">
        <f t="shared" si="20"/>
        <v>0</v>
      </c>
      <c r="AC148" s="17" t="str">
        <f>IFERROR(AND(OR(AC1:AE147,$BK148)=TRUE,IF(SEARCH(AC$1,$H148)&gt;0,TRUE,FALSE)),"")</f>
        <v/>
      </c>
      <c r="AD148" s="17" t="str">
        <f>IFERROR(AND(OR(AD1:AE147,$BK148)=TRUE,IF(SEARCH(AD$1,$H148)&gt;0,TRUE,FALSE)),"")</f>
        <v/>
      </c>
      <c r="AE148" s="17" t="str">
        <f>IFERROR(AND(OR(AE1:AE147,$BK148)=TRUE,IF(SEARCH(AE$1,$H148)&gt;0,TRUE,FALSE)),"")</f>
        <v/>
      </c>
      <c r="AF148" s="17" t="str">
        <f>IFERROR(AND(OR(AF1:AK147,$BK148)=TRUE,IF(SEARCH(AF$1,$H148)&gt;0,TRUE,FALSE)),"")</f>
        <v/>
      </c>
      <c r="AG148" s="17" t="str">
        <f>IFERROR(AND(OR(AG1:AK147,$BK148)=TRUE,IF(SEARCH(AG$1,$H148)&gt;0,TRUE,FALSE)),"")</f>
        <v/>
      </c>
      <c r="AH148" s="17" t="str">
        <f>IFERROR(AND(OR(AH1:AK147,$BK148)=TRUE,IF(SEARCH(AH$1,$H148)&gt;0,TRUE,FALSE)),"")</f>
        <v/>
      </c>
      <c r="AI148" s="17" t="str">
        <f>IFERROR(AND(OR(AI1:AK147,$BK148)=TRUE,IF(SEARCH(AI$1,$H148)&gt;0,TRUE,FALSE)),"")</f>
        <v/>
      </c>
      <c r="AJ148" s="17" t="str">
        <f>IFERROR(AND(OR(AJ1:AK147,$BK148)=TRUE,IF(SEARCH(AJ$1,$H148)&gt;0,TRUE,FALSE)),"")</f>
        <v/>
      </c>
      <c r="AK148" s="17" t="str">
        <f>IFERROR(AND(OR(AK1:AK147,$BK148)=TRUE,IF(SEARCH(AK$1,$H148)&gt;0,TRUE,FALSE)),"")</f>
        <v/>
      </c>
      <c r="AL148" s="17" t="str">
        <f>IFERROR(AND(OR(AL1:AM147,$BK148)=TRUE,IF(SEARCH(AL$1,$H148)&gt;0,TRUE,FALSE)),"")</f>
        <v/>
      </c>
      <c r="AM148" s="17" t="str">
        <f>IFERROR(AND(OR(AM1:AM147,$BK148)=TRUE,IF(SEARCH(AM$1,$H148)&gt;0,TRUE,FALSE)),"")</f>
        <v/>
      </c>
      <c r="AN148" s="17" t="str">
        <f>IFERROR(AND(OR(AN1:AS147,$BK148)=TRUE,IF(SEARCH(AN$1,$H148)&gt;0,TRUE,FALSE)),"")</f>
        <v/>
      </c>
      <c r="AO148" s="17" t="str">
        <f>IFERROR(AND(OR(AO1:AS147,$BK148)=TRUE,IF(SEARCH(AO$1,$H148)&gt;0,TRUE,FALSE)),"")</f>
        <v/>
      </c>
      <c r="AP148" s="17" t="str">
        <f>IFERROR(AND(OR(AP1:AS147,$BK148)=TRUE,IF(SEARCH(AP$1,$H148)&gt;0,TRUE,FALSE)),"")</f>
        <v/>
      </c>
      <c r="AQ148" s="17" t="str">
        <f>IFERROR(AND(OR(AQ1:AS147,$BK148)=TRUE,IF(SEARCH(AQ$1,$H148)&gt;0,TRUE,FALSE)),"")</f>
        <v/>
      </c>
      <c r="AR148" s="17" t="str">
        <f>IFERROR(AND(OR(AR1:AS147,$BK148)=TRUE,IF(SEARCH(AR$1,$H148)&gt;0,TRUE,FALSE)),"")</f>
        <v/>
      </c>
      <c r="AS148" s="17" t="str">
        <f>IFERROR(AND(OR(AS1:AS147,$BK148)=TRUE,IF(SEARCH(AS$1,$H148)&gt;0,TRUE,FALSE)),"")</f>
        <v/>
      </c>
      <c r="AT148" s="17" t="str">
        <f>IFERROR(AND(OR(AT1:AW147,$BK148)=TRUE,IF(SEARCH(AT$1,$H148)&gt;0,TRUE,FALSE)),"")</f>
        <v/>
      </c>
      <c r="AU148" s="17" t="str">
        <f>IFERROR(AND(OR(AU1:AW147,$BK148)=TRUE,IF(SEARCH(AU$1,$H148)&gt;0,TRUE,FALSE)),"")</f>
        <v/>
      </c>
      <c r="AV148" s="17" t="str">
        <f>IFERROR(AND(OR(AV1:AW147,$BK148)=TRUE,IF(SEARCH(AV$1,$H148)&gt;0,TRUE,FALSE)),"")</f>
        <v/>
      </c>
      <c r="AW148" s="17" t="str">
        <f>IFERROR(AND(OR(AW1:AW147,$BK148)=TRUE,IF(SEARCH(AW$1,$H148)&gt;0,TRUE,FALSE)),"")</f>
        <v/>
      </c>
      <c r="AX148" s="17" t="str">
        <f>IFERROR(AND(OR(AX1:AY147,$BK148)=TRUE,IF(SEARCH(AX$1,$H148)&gt;0,TRUE,FALSE)),"")</f>
        <v/>
      </c>
      <c r="AY148" s="17" t="str">
        <f>IFERROR(AND(OR(AY1:AY147,$BK148)=TRUE,IF(SEARCH(AY$1,$H148)&gt;0,TRUE,FALSE)),"")</f>
        <v/>
      </c>
      <c r="AZ148" s="17" t="str">
        <f>IFERROR(AND(OR(AZ1:BI147,$BK148)=TRUE,IF(SEARCH(AZ$1,$H148)&gt;0,TRUE,FALSE)),"")</f>
        <v/>
      </c>
      <c r="BA148" s="17" t="str">
        <f>IFERROR(AND(OR(BA1:BI147,$BK148)=TRUE,IF(SEARCH(BA$1,$H148)&gt;0,TRUE,FALSE)),"")</f>
        <v/>
      </c>
      <c r="BB148" s="17" t="str">
        <f>IFERROR(AND(OR(BB1:BI147,$BK148)=TRUE,IF(SEARCH(BB$1,$H148)&gt;0,TRUE,FALSE)),"")</f>
        <v/>
      </c>
      <c r="BC148" s="17" t="str">
        <f>IFERROR(AND(OR(BC1:BI147,$BK148)=TRUE,IF(SEARCH(BC$1,$H148)&gt;0,TRUE,FALSE)),"")</f>
        <v/>
      </c>
      <c r="BD148" s="17" t="str">
        <f>IFERROR(AND(OR(BD1:BI147,$BK148)=TRUE,IF(SEARCH(BD$1,$H148)&gt;0,TRUE,FALSE)),"")</f>
        <v/>
      </c>
      <c r="BE148" s="17" t="str">
        <f>IFERROR(AND(OR(BE1:BI147,$BK148)=TRUE,IF(SEARCH(BE$1,$H148)&gt;0,TRUE,FALSE)),"")</f>
        <v/>
      </c>
      <c r="BF148" s="17" t="str">
        <f>IFERROR(AND(OR(BF1:BI147,$BK148)=TRUE,IF(SEARCH(BF$1,$H148)&gt;0,TRUE,FALSE)),"")</f>
        <v/>
      </c>
      <c r="BG148" s="17" t="str">
        <f>IFERROR(AND(OR(BG1:BI147,$BK148)=TRUE,IF(SEARCH(BG$1,$H148)&gt;0,TRUE,FALSE)),"")</f>
        <v/>
      </c>
      <c r="BH148" s="17" t="str">
        <f>IFERROR(AND(OR(BH1:BI147,$BK148)=TRUE,IF(SEARCH(BH$1,$H148)&gt;0,TRUE,FALSE)),"")</f>
        <v/>
      </c>
      <c r="BI148" s="17" t="str">
        <f>IFERROR(AND(OR(BI1:BI147,$BK148)=TRUE,IF(SEARCH(BI$1,$H148)&gt;0,TRUE,FALSE)),"")</f>
        <v/>
      </c>
      <c r="BJ148" s="17" t="b">
        <f t="shared" si="21"/>
        <v>0</v>
      </c>
      <c r="BK148" s="17" t="b">
        <f t="shared" si="22"/>
        <v>0</v>
      </c>
      <c r="BL148" s="17" t="b">
        <f t="shared" si="23"/>
        <v>0</v>
      </c>
      <c r="BM148" s="17" t="b">
        <f>IF(G148&gt;'Overview (RESPONSES REQUIRED)'!$G$67,FALSE,TRUE)</f>
        <v>0</v>
      </c>
      <c r="BN148" s="17" t="b">
        <f t="shared" si="24"/>
        <v>0</v>
      </c>
      <c r="BO148" s="17" t="str">
        <f>IF(BO147="N", "N", IF(AND(BM148,BN148)=FALSE,"N",IF(BL148=TRUE,"Y",IF(I148=0,"E","N"))))</f>
        <v>N</v>
      </c>
    </row>
    <row r="149" spans="1:67" ht="15" x14ac:dyDescent="0.15">
      <c r="A149" s="17" t="s">
        <v>3062</v>
      </c>
      <c r="B149" s="17">
        <v>2</v>
      </c>
      <c r="C149" s="17" t="b">
        <f>IF(INDEX('Overview (RESPONSES REQUIRED)'!$D$67:$D$78, MATCH("n7", 'Overview (RESPONSES REQUIRED)'!$B$67:$B$78, 0)) = "Y", TRUE, FALSE)</f>
        <v>0</v>
      </c>
      <c r="D149" s="17" t="b">
        <f>IF(INDEX('Overview (RESPONSES REQUIRED)'!$D$67:$D$78, MATCH("n28", 'Overview (RESPONSES REQUIRED)'!$B$67:$B$78, 0)) = "Y", TRUE, FALSE)</f>
        <v>0</v>
      </c>
      <c r="E149" s="17" t="s">
        <v>6</v>
      </c>
      <c r="F149" s="17" t="s">
        <v>6</v>
      </c>
      <c r="G149" s="17">
        <v>3</v>
      </c>
      <c r="H149" s="17" t="s">
        <v>3022</v>
      </c>
      <c r="I149" s="17" t="str">
        <f>IF('SA-FR1'!N152="Y", "Y", IF('SA-FR1'!N152="N", "N", 0))</f>
        <v>N</v>
      </c>
      <c r="J149" s="17" t="str">
        <f>IFERROR(AND(OR(J1:K148,$BK149)=TRUE,IF(SEARCH(J$1,$A149)&gt;0,TRUE,FALSE)),"")</f>
        <v/>
      </c>
      <c r="K149" s="17" t="str">
        <f>IFERROR(AND(OR(K1:K148,$BK149)=TRUE,IF(SEARCH(K$1,$A149)&gt;0,TRUE,FALSE)),"")</f>
        <v/>
      </c>
      <c r="L149" s="17" t="str">
        <f>IFERROR(AND(OR(L1:O148,$BK149)=TRUE,IF(SEARCH(L$1,$A149)&gt;0,TRUE,FALSE)),"")</f>
        <v/>
      </c>
      <c r="M149" s="17" t="str">
        <f>IFERROR(AND(OR(M1:O148,$BK149)=TRUE,IF(SEARCH(M$1,$A149)&gt;0,TRUE,FALSE)),"")</f>
        <v/>
      </c>
      <c r="N149" s="17" t="str">
        <f>IFERROR(AND(OR(N1:O148,$BK149)=TRUE,IF(SEARCH(N$1,$A149)&gt;0,TRUE,FALSE)),"")</f>
        <v/>
      </c>
      <c r="O149" s="17" t="str">
        <f>IFERROR(AND(OR(O1:O148,$BK149)=TRUE,IF(SEARCH(O$1,$A149)&gt;0,TRUE,FALSE)),"")</f>
        <v/>
      </c>
      <c r="P149" s="17" t="str">
        <f>IFERROR(AND(OR(P1:P148,$BK149)=TRUE,IF(SEARCH(P$1,$A149)&gt;0,TRUE,FALSE)),"")</f>
        <v/>
      </c>
      <c r="Q149" s="17" t="str">
        <f>IFERROR(AND(OR(Q1:T148,$BK149)=TRUE,IF(SEARCH(Q$1,$A149)&gt;0,TRUE,FALSE)),"")</f>
        <v/>
      </c>
      <c r="R149" s="17" t="str">
        <f>IFERROR(AND(OR(R1:T148,$BK149)=TRUE,IF(SEARCH(R$1,$A149)&gt;0,TRUE,FALSE)),"")</f>
        <v/>
      </c>
      <c r="S149" s="17" t="b">
        <f>IFERROR(AND(OR(S1:T148,$BK149)=TRUE,IF(SEARCH(S$1,$A149)&gt;0,TRUE,FALSE)),"")</f>
        <v>0</v>
      </c>
      <c r="T149" s="17" t="str">
        <f>IFERROR(AND(OR(T1:T148,$BK149)=TRUE,IF(SEARCH(T$1,$A149)&gt;0,TRUE,FALSE)),"")</f>
        <v/>
      </c>
      <c r="U149" s="17" t="str">
        <f>IFERROR(AND(OR(U1:V148,$BK149)=TRUE,IF(SEARCH(U$1,$A149)&gt;0,TRUE,FALSE)),"")</f>
        <v/>
      </c>
      <c r="V149" s="17" t="str">
        <f>IFERROR(AND(OR(V1:V148,$BK149)=TRUE,IF(SEARCH(V$1,$A149)&gt;0,TRUE,FALSE)),"")</f>
        <v/>
      </c>
      <c r="W149" s="17" t="b">
        <f>IFERROR(AND(OR(W1:W148,$BK149)=TRUE,IF(SEARCH(W$1,$A149)&gt;0,TRUE,FALSE)),"")</f>
        <v>0</v>
      </c>
      <c r="X149" s="17" t="str">
        <f>IFERROR(AND(OR(X1:AA148,$BK149)=TRUE,IF(SEARCH(X$1,$A149)&gt;0,TRUE,FALSE)),"")</f>
        <v/>
      </c>
      <c r="Y149" s="17" t="str">
        <f>IFERROR(AND(OR(Y1:AA148,$BK149)=TRUE,IF(SEARCH(Y$1,$A149)&gt;0,TRUE,FALSE)),"")</f>
        <v/>
      </c>
      <c r="Z149" s="17" t="str">
        <f>IFERROR(AND(OR(Z1:AA148,$BK149)=TRUE,IF(SEARCH(Z$1,$A149)&gt;0,TRUE,FALSE)),"")</f>
        <v/>
      </c>
      <c r="AA149" s="17" t="str">
        <f>IFERROR(AND(OR(AA1:AA148,$BK149)=TRUE,IF(SEARCH(AA$1,$A149)&gt;0,TRUE,FALSE)),"")</f>
        <v/>
      </c>
      <c r="AB149" s="17">
        <f t="shared" si="20"/>
        <v>0</v>
      </c>
      <c r="AC149" s="17" t="str">
        <f>IFERROR(AND(OR(AC1:AE148,$BK149)=TRUE,IF(SEARCH(AC$1,$H149)&gt;0,TRUE,FALSE)),"")</f>
        <v/>
      </c>
      <c r="AD149" s="17" t="str">
        <f>IFERROR(AND(OR(AD1:AE148,$BK149)=TRUE,IF(SEARCH(AD$1,$H149)&gt;0,TRUE,FALSE)),"")</f>
        <v/>
      </c>
      <c r="AE149" s="17" t="str">
        <f>IFERROR(AND(OR(AE1:AE148,$BK149)=TRUE,IF(SEARCH(AE$1,$H149)&gt;0,TRUE,FALSE)),"")</f>
        <v/>
      </c>
      <c r="AF149" s="17" t="str">
        <f>IFERROR(AND(OR(AF1:AK148,$BK149)=TRUE,IF(SEARCH(AF$1,$H149)&gt;0,TRUE,FALSE)),"")</f>
        <v/>
      </c>
      <c r="AG149" s="17" t="str">
        <f>IFERROR(AND(OR(AG1:AK148,$BK149)=TRUE,IF(SEARCH(AG$1,$H149)&gt;0,TRUE,FALSE)),"")</f>
        <v/>
      </c>
      <c r="AH149" s="17" t="str">
        <f>IFERROR(AND(OR(AH1:AK148,$BK149)=TRUE,IF(SEARCH(AH$1,$H149)&gt;0,TRUE,FALSE)),"")</f>
        <v/>
      </c>
      <c r="AI149" s="17" t="str">
        <f>IFERROR(AND(OR(AI1:AK148,$BK149)=TRUE,IF(SEARCH(AI$1,$H149)&gt;0,TRUE,FALSE)),"")</f>
        <v/>
      </c>
      <c r="AJ149" s="17" t="str">
        <f>IFERROR(AND(OR(AJ1:AK148,$BK149)=TRUE,IF(SEARCH(AJ$1,$H149)&gt;0,TRUE,FALSE)),"")</f>
        <v/>
      </c>
      <c r="AK149" s="17" t="str">
        <f>IFERROR(AND(OR(AK1:AK148,$BK149)=TRUE,IF(SEARCH(AK$1,$H149)&gt;0,TRUE,FALSE)),"")</f>
        <v/>
      </c>
      <c r="AL149" s="17" t="str">
        <f>IFERROR(AND(OR(AL1:AM148,$BK149)=TRUE,IF(SEARCH(AL$1,$H149)&gt;0,TRUE,FALSE)),"")</f>
        <v/>
      </c>
      <c r="AM149" s="17" t="str">
        <f>IFERROR(AND(OR(AM1:AM148,$BK149)=TRUE,IF(SEARCH(AM$1,$H149)&gt;0,TRUE,FALSE)),"")</f>
        <v/>
      </c>
      <c r="AN149" s="17" t="str">
        <f>IFERROR(AND(OR(AN1:AS148,$BK149)=TRUE,IF(SEARCH(AN$1,$H149)&gt;0,TRUE,FALSE)),"")</f>
        <v/>
      </c>
      <c r="AO149" s="17" t="str">
        <f>IFERROR(AND(OR(AO1:AS148,$BK149)=TRUE,IF(SEARCH(AO$1,$H149)&gt;0,TRUE,FALSE)),"")</f>
        <v/>
      </c>
      <c r="AP149" s="17" t="str">
        <f>IFERROR(AND(OR(AP1:AS148,$BK149)=TRUE,IF(SEARCH(AP$1,$H149)&gt;0,TRUE,FALSE)),"")</f>
        <v/>
      </c>
      <c r="AQ149" s="17" t="str">
        <f>IFERROR(AND(OR(AQ1:AS148,$BK149)=TRUE,IF(SEARCH(AQ$1,$H149)&gt;0,TRUE,FALSE)),"")</f>
        <v/>
      </c>
      <c r="AR149" s="17" t="str">
        <f>IFERROR(AND(OR(AR1:AS148,$BK149)=TRUE,IF(SEARCH(AR$1,$H149)&gt;0,TRUE,FALSE)),"")</f>
        <v/>
      </c>
      <c r="AS149" s="17" t="str">
        <f>IFERROR(AND(OR(AS1:AS148,$BK149)=TRUE,IF(SEARCH(AS$1,$H149)&gt;0,TRUE,FALSE)),"")</f>
        <v/>
      </c>
      <c r="AT149" s="17" t="str">
        <f>IFERROR(AND(OR(AT1:AW148,$BK149)=TRUE,IF(SEARCH(AT$1,$H149)&gt;0,TRUE,FALSE)),"")</f>
        <v/>
      </c>
      <c r="AU149" s="17" t="str">
        <f>IFERROR(AND(OR(AU1:AW148,$BK149)=TRUE,IF(SEARCH(AU$1,$H149)&gt;0,TRUE,FALSE)),"")</f>
        <v/>
      </c>
      <c r="AV149" s="17" t="str">
        <f>IFERROR(AND(OR(AV1:AW148,$BK149)=TRUE,IF(SEARCH(AV$1,$H149)&gt;0,TRUE,FALSE)),"")</f>
        <v/>
      </c>
      <c r="AW149" s="17" t="str">
        <f>IFERROR(AND(OR(AW1:AW148,$BK149)=TRUE,IF(SEARCH(AW$1,$H149)&gt;0,TRUE,FALSE)),"")</f>
        <v/>
      </c>
      <c r="AX149" s="17" t="str">
        <f>IFERROR(AND(OR(AX1:AY148,$BK149)=TRUE,IF(SEARCH(AX$1,$H149)&gt;0,TRUE,FALSE)),"")</f>
        <v/>
      </c>
      <c r="AY149" s="17" t="str">
        <f>IFERROR(AND(OR(AY1:AY148,$BK149)=TRUE,IF(SEARCH(AY$1,$H149)&gt;0,TRUE,FALSE)),"")</f>
        <v/>
      </c>
      <c r="AZ149" s="17" t="str">
        <f>IFERROR(AND(OR(AZ1:BI148,$BK149)=TRUE,IF(SEARCH(AZ$1,$H149)&gt;0,TRUE,FALSE)),"")</f>
        <v/>
      </c>
      <c r="BA149" s="17" t="str">
        <f>IFERROR(AND(OR(BA1:BI148,$BK149)=TRUE,IF(SEARCH(BA$1,$H149)&gt;0,TRUE,FALSE)),"")</f>
        <v/>
      </c>
      <c r="BB149" s="17" t="str">
        <f>IFERROR(AND(OR(BB1:BI148,$BK149)=TRUE,IF(SEARCH(BB$1,$H149)&gt;0,TRUE,FALSE)),"")</f>
        <v/>
      </c>
      <c r="BC149" s="17" t="str">
        <f>IFERROR(AND(OR(BC1:BI148,$BK149)=TRUE,IF(SEARCH(BC$1,$H149)&gt;0,TRUE,FALSE)),"")</f>
        <v/>
      </c>
      <c r="BD149" s="17" t="str">
        <f>IFERROR(AND(OR(BD1:BI148,$BK149)=TRUE,IF(SEARCH(BD$1,$H149)&gt;0,TRUE,FALSE)),"")</f>
        <v/>
      </c>
      <c r="BE149" s="17" t="str">
        <f>IFERROR(AND(OR(BE1:BI148,$BK149)=TRUE,IF(SEARCH(BE$1,$H149)&gt;0,TRUE,FALSE)),"")</f>
        <v/>
      </c>
      <c r="BF149" s="17" t="str">
        <f>IFERROR(AND(OR(BF1:BI148,$BK149)=TRUE,IF(SEARCH(BF$1,$H149)&gt;0,TRUE,FALSE)),"")</f>
        <v/>
      </c>
      <c r="BG149" s="17" t="str">
        <f>IFERROR(AND(OR(BG1:BI148,$BK149)=TRUE,IF(SEARCH(BG$1,$H149)&gt;0,TRUE,FALSE)),"")</f>
        <v/>
      </c>
      <c r="BH149" s="17" t="str">
        <f>IFERROR(AND(OR(BH1:BI148,$BK149)=TRUE,IF(SEARCH(BH$1,$H149)&gt;0,TRUE,FALSE)),"")</f>
        <v/>
      </c>
      <c r="BI149" s="17" t="str">
        <f>IFERROR(AND(OR(BI1:BI148,$BK149)=TRUE,IF(SEARCH(BI$1,$H149)&gt;0,TRUE,FALSE)),"")</f>
        <v/>
      </c>
      <c r="BJ149" s="17" t="b">
        <f t="shared" si="21"/>
        <v>0</v>
      </c>
      <c r="BK149" s="17" t="b">
        <f t="shared" si="22"/>
        <v>0</v>
      </c>
      <c r="BL149" s="17" t="b">
        <f t="shared" si="23"/>
        <v>0</v>
      </c>
      <c r="BM149" s="17" t="b">
        <f>IF(G149&gt;'Overview (RESPONSES REQUIRED)'!$G$67,FALSE,TRUE)</f>
        <v>0</v>
      </c>
      <c r="BN149" s="17" t="b">
        <f t="shared" si="24"/>
        <v>0</v>
      </c>
      <c r="BO149" s="17" t="str">
        <f>IF(BO147="N", "N", IF(AND(BM149,BN149)=FALSE,"N",IF(BL149=TRUE,"Y",IF(I149=0,"E","N"))))</f>
        <v>N</v>
      </c>
    </row>
    <row r="150" spans="1:67" ht="15" x14ac:dyDescent="0.15">
      <c r="A150" s="17" t="s">
        <v>3063</v>
      </c>
      <c r="B150" s="17">
        <v>2</v>
      </c>
      <c r="C150" s="17" t="b">
        <f>IF(INDEX('Overview (RESPONSES REQUIRED)'!$D$67:$D$78, MATCH("n5", 'Overview (RESPONSES REQUIRED)'!$B$67:$B$78, 0)) = "Y", TRUE, FALSE)</f>
        <v>0</v>
      </c>
      <c r="D150" s="17" t="b">
        <f>IF(INDEX('Overview (RESPONSES REQUIRED)'!$D$67:$D$78, MATCH("n7", 'Overview (RESPONSES REQUIRED)'!$B$67:$B$78, 0)) = "Y", TRUE, FALSE)</f>
        <v>0</v>
      </c>
      <c r="E150" s="17" t="s">
        <v>6</v>
      </c>
      <c r="F150" s="17" t="s">
        <v>6</v>
      </c>
      <c r="G150" s="17">
        <v>3</v>
      </c>
      <c r="H150" s="17" t="s">
        <v>3015</v>
      </c>
      <c r="I150" s="17" t="str">
        <f>IF('SA-FR1'!N153="Y", "Y", IF('SA-FR1'!N153="N", "N", 0))</f>
        <v>N</v>
      </c>
      <c r="J150" s="17" t="str">
        <f>IFERROR(AND(OR(J1:K149,$BK150)=TRUE,IF(SEARCH(J$1,$A150)&gt;0,TRUE,FALSE)),"")</f>
        <v/>
      </c>
      <c r="K150" s="17" t="str">
        <f>IFERROR(AND(OR(K1:K149,$BK150)=TRUE,IF(SEARCH(K$1,$A150)&gt;0,TRUE,FALSE)),"")</f>
        <v/>
      </c>
      <c r="L150" s="17" t="str">
        <f>IFERROR(AND(OR(L1:O149,$BK150)=TRUE,IF(SEARCH(L$1,$A150)&gt;0,TRUE,FALSE)),"")</f>
        <v/>
      </c>
      <c r="M150" s="17" t="str">
        <f>IFERROR(AND(OR(M1:O149,$BK150)=TRUE,IF(SEARCH(M$1,$A150)&gt;0,TRUE,FALSE)),"")</f>
        <v/>
      </c>
      <c r="N150" s="17" t="str">
        <f>IFERROR(AND(OR(N1:O149,$BK150)=TRUE,IF(SEARCH(N$1,$A150)&gt;0,TRUE,FALSE)),"")</f>
        <v/>
      </c>
      <c r="O150" s="17" t="str">
        <f>IFERROR(AND(OR(O1:O149,$BK150)=TRUE,IF(SEARCH(O$1,$A150)&gt;0,TRUE,FALSE)),"")</f>
        <v/>
      </c>
      <c r="P150" s="17" t="b">
        <f>IFERROR(AND(OR(P1:P149,$BK150)=TRUE,IF(SEARCH(P$1,$A150)&gt;0,TRUE,FALSE)),"")</f>
        <v>0</v>
      </c>
      <c r="Q150" s="17" t="str">
        <f>IFERROR(AND(OR(Q1:T149,$BK150)=TRUE,IF(SEARCH(Q$1,$A150)&gt;0,TRUE,FALSE)),"")</f>
        <v/>
      </c>
      <c r="R150" s="17" t="str">
        <f>IFERROR(AND(OR(R1:T149,$BK150)=TRUE,IF(SEARCH(R$1,$A150)&gt;0,TRUE,FALSE)),"")</f>
        <v/>
      </c>
      <c r="S150" s="17" t="b">
        <f>IFERROR(AND(OR(S1:T149,$BK150)=TRUE,IF(SEARCH(S$1,$A150)&gt;0,TRUE,FALSE)),"")</f>
        <v>0</v>
      </c>
      <c r="T150" s="17" t="str">
        <f>IFERROR(AND(OR(T1:T149,$BK150)=TRUE,IF(SEARCH(T$1,$A150)&gt;0,TRUE,FALSE)),"")</f>
        <v/>
      </c>
      <c r="U150" s="17" t="str">
        <f>IFERROR(AND(OR(U1:V149,$BK150)=TRUE,IF(SEARCH(U$1,$A150)&gt;0,TRUE,FALSE)),"")</f>
        <v/>
      </c>
      <c r="V150" s="17" t="str">
        <f>IFERROR(AND(OR(V1:V149,$BK150)=TRUE,IF(SEARCH(V$1,$A150)&gt;0,TRUE,FALSE)),"")</f>
        <v/>
      </c>
      <c r="W150" s="17" t="str">
        <f>IFERROR(AND(OR(W1:W149,$BK150)=TRUE,IF(SEARCH(W$1,$A150)&gt;0,TRUE,FALSE)),"")</f>
        <v/>
      </c>
      <c r="X150" s="17" t="str">
        <f>IFERROR(AND(OR(X1:AA149,$BK150)=TRUE,IF(SEARCH(X$1,$A150)&gt;0,TRUE,FALSE)),"")</f>
        <v/>
      </c>
      <c r="Y150" s="17" t="str">
        <f>IFERROR(AND(OR(Y1:AA149,$BK150)=TRUE,IF(SEARCH(Y$1,$A150)&gt;0,TRUE,FALSE)),"")</f>
        <v/>
      </c>
      <c r="Z150" s="17" t="str">
        <f>IFERROR(AND(OR(Z1:AA149,$BK150)=TRUE,IF(SEARCH(Z$1,$A150)&gt;0,TRUE,FALSE)),"")</f>
        <v/>
      </c>
      <c r="AA150" s="17" t="str">
        <f>IFERROR(AND(OR(AA1:AA149,$BK150)=TRUE,IF(SEARCH(AA$1,$A150)&gt;0,TRUE,FALSE)),"")</f>
        <v/>
      </c>
      <c r="AB150" s="17">
        <f t="shared" si="20"/>
        <v>0</v>
      </c>
      <c r="AC150" s="17" t="str">
        <f>IFERROR(AND(OR(AC1:AE149,$BK150)=TRUE,IF(SEARCH(AC$1,$H150)&gt;0,TRUE,FALSE)),"")</f>
        <v/>
      </c>
      <c r="AD150" s="17" t="str">
        <f>IFERROR(AND(OR(AD1:AE149,$BK150)=TRUE,IF(SEARCH(AD$1,$H150)&gt;0,TRUE,FALSE)),"")</f>
        <v/>
      </c>
      <c r="AE150" s="17" t="str">
        <f>IFERROR(AND(OR(AE1:AE149,$BK150)=TRUE,IF(SEARCH(AE$1,$H150)&gt;0,TRUE,FALSE)),"")</f>
        <v/>
      </c>
      <c r="AF150" s="17" t="str">
        <f>IFERROR(AND(OR(AF1:AK149,$BK150)=TRUE,IF(SEARCH(AF$1,$H150)&gt;0,TRUE,FALSE)),"")</f>
        <v/>
      </c>
      <c r="AG150" s="17" t="str">
        <f>IFERROR(AND(OR(AG1:AK149,$BK150)=TRUE,IF(SEARCH(AG$1,$H150)&gt;0,TRUE,FALSE)),"")</f>
        <v/>
      </c>
      <c r="AH150" s="17" t="str">
        <f>IFERROR(AND(OR(AH1:AK149,$BK150)=TRUE,IF(SEARCH(AH$1,$H150)&gt;0,TRUE,FALSE)),"")</f>
        <v/>
      </c>
      <c r="AI150" s="17" t="str">
        <f>IFERROR(AND(OR(AI1:AK149,$BK150)=TRUE,IF(SEARCH(AI$1,$H150)&gt;0,TRUE,FALSE)),"")</f>
        <v/>
      </c>
      <c r="AJ150" s="17" t="str">
        <f>IFERROR(AND(OR(AJ1:AK149,$BK150)=TRUE,IF(SEARCH(AJ$1,$H150)&gt;0,TRUE,FALSE)),"")</f>
        <v/>
      </c>
      <c r="AK150" s="17" t="str">
        <f>IFERROR(AND(OR(AK1:AK149,$BK150)=TRUE,IF(SEARCH(AK$1,$H150)&gt;0,TRUE,FALSE)),"")</f>
        <v/>
      </c>
      <c r="AL150" s="17" t="str">
        <f>IFERROR(AND(OR(AL1:AM149,$BK150)=TRUE,IF(SEARCH(AL$1,$H150)&gt;0,TRUE,FALSE)),"")</f>
        <v/>
      </c>
      <c r="AM150" s="17" t="str">
        <f>IFERROR(AND(OR(AM1:AM149,$BK150)=TRUE,IF(SEARCH(AM$1,$H150)&gt;0,TRUE,FALSE)),"")</f>
        <v/>
      </c>
      <c r="AN150" s="17" t="str">
        <f>IFERROR(AND(OR(AN1:AS149,$BK150)=TRUE,IF(SEARCH(AN$1,$H150)&gt;0,TRUE,FALSE)),"")</f>
        <v/>
      </c>
      <c r="AO150" s="17" t="str">
        <f>IFERROR(AND(OR(AO1:AS149,$BK150)=TRUE,IF(SEARCH(AO$1,$H150)&gt;0,TRUE,FALSE)),"")</f>
        <v/>
      </c>
      <c r="AP150" s="17" t="str">
        <f>IFERROR(AND(OR(AP1:AS149,$BK150)=TRUE,IF(SEARCH(AP$1,$H150)&gt;0,TRUE,FALSE)),"")</f>
        <v/>
      </c>
      <c r="AQ150" s="17" t="str">
        <f>IFERROR(AND(OR(AQ1:AS149,$BK150)=TRUE,IF(SEARCH(AQ$1,$H150)&gt;0,TRUE,FALSE)),"")</f>
        <v/>
      </c>
      <c r="AR150" s="17" t="str">
        <f>IFERROR(AND(OR(AR1:AS149,$BK150)=TRUE,IF(SEARCH(AR$1,$H150)&gt;0,TRUE,FALSE)),"")</f>
        <v/>
      </c>
      <c r="AS150" s="17" t="str">
        <f>IFERROR(AND(OR(AS1:AS149,$BK150)=TRUE,IF(SEARCH(AS$1,$H150)&gt;0,TRUE,FALSE)),"")</f>
        <v/>
      </c>
      <c r="AT150" s="17" t="str">
        <f>IFERROR(AND(OR(AT1:AW149,$BK150)=TRUE,IF(SEARCH(AT$1,$H150)&gt;0,TRUE,FALSE)),"")</f>
        <v/>
      </c>
      <c r="AU150" s="17" t="str">
        <f>IFERROR(AND(OR(AU1:AW149,$BK150)=TRUE,IF(SEARCH(AU$1,$H150)&gt;0,TRUE,FALSE)),"")</f>
        <v/>
      </c>
      <c r="AV150" s="17" t="str">
        <f>IFERROR(AND(OR(AV1:AW149,$BK150)=TRUE,IF(SEARCH(AV$1,$H150)&gt;0,TRUE,FALSE)),"")</f>
        <v/>
      </c>
      <c r="AW150" s="17" t="str">
        <f>IFERROR(AND(OR(AW1:AW149,$BK150)=TRUE,IF(SEARCH(AW$1,$H150)&gt;0,TRUE,FALSE)),"")</f>
        <v/>
      </c>
      <c r="AX150" s="17" t="str">
        <f>IFERROR(AND(OR(AX1:AY149,$BK150)=TRUE,IF(SEARCH(AX$1,$H150)&gt;0,TRUE,FALSE)),"")</f>
        <v/>
      </c>
      <c r="AY150" s="17" t="str">
        <f>IFERROR(AND(OR(AY1:AY149,$BK150)=TRUE,IF(SEARCH(AY$1,$H150)&gt;0,TRUE,FALSE)),"")</f>
        <v/>
      </c>
      <c r="AZ150" s="17" t="str">
        <f>IFERROR(AND(OR(AZ1:BI149,$BK150)=TRUE,IF(SEARCH(AZ$1,$H150)&gt;0,TRUE,FALSE)),"")</f>
        <v/>
      </c>
      <c r="BA150" s="17" t="str">
        <f>IFERROR(AND(OR(BA1:BI149,$BK150)=TRUE,IF(SEARCH(BA$1,$H150)&gt;0,TRUE,FALSE)),"")</f>
        <v/>
      </c>
      <c r="BB150" s="17" t="str">
        <f>IFERROR(AND(OR(BB1:BI149,$BK150)=TRUE,IF(SEARCH(BB$1,$H150)&gt;0,TRUE,FALSE)),"")</f>
        <v/>
      </c>
      <c r="BC150" s="17" t="str">
        <f>IFERROR(AND(OR(BC1:BI149,$BK150)=TRUE,IF(SEARCH(BC$1,$H150)&gt;0,TRUE,FALSE)),"")</f>
        <v/>
      </c>
      <c r="BD150" s="17" t="str">
        <f>IFERROR(AND(OR(BD1:BI149,$BK150)=TRUE,IF(SEARCH(BD$1,$H150)&gt;0,TRUE,FALSE)),"")</f>
        <v/>
      </c>
      <c r="BE150" s="17" t="str">
        <f>IFERROR(AND(OR(BE1:BI149,$BK150)=TRUE,IF(SEARCH(BE$1,$H150)&gt;0,TRUE,FALSE)),"")</f>
        <v/>
      </c>
      <c r="BF150" s="17" t="str">
        <f>IFERROR(AND(OR(BF1:BI149,$BK150)=TRUE,IF(SEARCH(BF$1,$H150)&gt;0,TRUE,FALSE)),"")</f>
        <v/>
      </c>
      <c r="BG150" s="17" t="str">
        <f>IFERROR(AND(OR(BG1:BI149,$BK150)=TRUE,IF(SEARCH(BG$1,$H150)&gt;0,TRUE,FALSE)),"")</f>
        <v/>
      </c>
      <c r="BH150" s="17" t="str">
        <f>IFERROR(AND(OR(BH1:BI149,$BK150)=TRUE,IF(SEARCH(BH$1,$H150)&gt;0,TRUE,FALSE)),"")</f>
        <v/>
      </c>
      <c r="BI150" s="17" t="str">
        <f>IFERROR(AND(OR(BI1:BI149,$BK150)=TRUE,IF(SEARCH(BI$1,$H150)&gt;0,TRUE,FALSE)),"")</f>
        <v/>
      </c>
      <c r="BJ150" s="17" t="b">
        <f t="shared" si="21"/>
        <v>0</v>
      </c>
      <c r="BK150" s="17" t="b">
        <f t="shared" si="22"/>
        <v>0</v>
      </c>
      <c r="BL150" s="17" t="b">
        <f t="shared" si="23"/>
        <v>0</v>
      </c>
      <c r="BM150" s="17" t="b">
        <f>IF(G150&gt;'Overview (RESPONSES REQUIRED)'!$G$67,FALSE,TRUE)</f>
        <v>0</v>
      </c>
      <c r="BN150" s="17" t="b">
        <f t="shared" si="24"/>
        <v>0</v>
      </c>
      <c r="BO150" s="17" t="str">
        <f>IF(AND(BM150,BN150)=FALSE,"N",IF(BL150=TRUE,"Y",IF(I150=0,"E","N")))</f>
        <v>N</v>
      </c>
    </row>
    <row r="151" spans="1:67" ht="15" x14ac:dyDescent="0.15">
      <c r="A151" s="17" t="s">
        <v>3063</v>
      </c>
      <c r="B151" s="17">
        <v>2</v>
      </c>
      <c r="C151" s="17" t="b">
        <f>IF(INDEX('Overview (RESPONSES REQUIRED)'!$D$67:$D$78, MATCH("n5", 'Overview (RESPONSES REQUIRED)'!$B$67:$B$78, 0)) = "Y", TRUE, FALSE)</f>
        <v>0</v>
      </c>
      <c r="D151" s="17" t="b">
        <f>IF(INDEX('Overview (RESPONSES REQUIRED)'!$D$67:$D$78, MATCH("n7", 'Overview (RESPONSES REQUIRED)'!$B$67:$B$78, 0)) = "Y", TRUE, FALSE)</f>
        <v>0</v>
      </c>
      <c r="E151" s="17" t="s">
        <v>6</v>
      </c>
      <c r="F151" s="17" t="s">
        <v>6</v>
      </c>
      <c r="G151" s="17">
        <v>3</v>
      </c>
      <c r="H151" s="17" t="s">
        <v>3016</v>
      </c>
      <c r="I151" s="17" t="str">
        <f>IF('SA-FR1'!N154="Y", "Y", IF('SA-FR1'!N154="N", "N", 0))</f>
        <v>N</v>
      </c>
      <c r="J151" s="17" t="str">
        <f>IFERROR(AND(OR(J1:K150,$BK151)=TRUE,IF(SEARCH(J$1,$A151)&gt;0,TRUE,FALSE)),"")</f>
        <v/>
      </c>
      <c r="K151" s="17" t="str">
        <f>IFERROR(AND(OR(K1:K150,$BK151)=TRUE,IF(SEARCH(K$1,$A151)&gt;0,TRUE,FALSE)),"")</f>
        <v/>
      </c>
      <c r="L151" s="17" t="str">
        <f>IFERROR(AND(OR(L1:O150,$BK151)=TRUE,IF(SEARCH(L$1,$A151)&gt;0,TRUE,FALSE)),"")</f>
        <v/>
      </c>
      <c r="M151" s="17" t="str">
        <f>IFERROR(AND(OR(M1:O150,$BK151)=TRUE,IF(SEARCH(M$1,$A151)&gt;0,TRUE,FALSE)),"")</f>
        <v/>
      </c>
      <c r="N151" s="17" t="str">
        <f>IFERROR(AND(OR(N1:O150,$BK151)=TRUE,IF(SEARCH(N$1,$A151)&gt;0,TRUE,FALSE)),"")</f>
        <v/>
      </c>
      <c r="O151" s="17" t="str">
        <f>IFERROR(AND(OR(O1:O150,$BK151)=TRUE,IF(SEARCH(O$1,$A151)&gt;0,TRUE,FALSE)),"")</f>
        <v/>
      </c>
      <c r="P151" s="17" t="b">
        <f>IFERROR(AND(OR(P1:P150,$BK151)=TRUE,IF(SEARCH(P$1,$A151)&gt;0,TRUE,FALSE)),"")</f>
        <v>0</v>
      </c>
      <c r="Q151" s="17" t="str">
        <f>IFERROR(AND(OR(Q1:T150,$BK151)=TRUE,IF(SEARCH(Q$1,$A151)&gt;0,TRUE,FALSE)),"")</f>
        <v/>
      </c>
      <c r="R151" s="17" t="str">
        <f>IFERROR(AND(OR(R1:T150,$BK151)=TRUE,IF(SEARCH(R$1,$A151)&gt;0,TRUE,FALSE)),"")</f>
        <v/>
      </c>
      <c r="S151" s="17" t="b">
        <f>IFERROR(AND(OR(S1:T150,$BK151)=TRUE,IF(SEARCH(S$1,$A151)&gt;0,TRUE,FALSE)),"")</f>
        <v>0</v>
      </c>
      <c r="T151" s="17" t="str">
        <f>IFERROR(AND(OR(T1:T150,$BK151)=TRUE,IF(SEARCH(T$1,$A151)&gt;0,TRUE,FALSE)),"")</f>
        <v/>
      </c>
      <c r="U151" s="17" t="str">
        <f>IFERROR(AND(OR(U1:V150,$BK151)=TRUE,IF(SEARCH(U$1,$A151)&gt;0,TRUE,FALSE)),"")</f>
        <v/>
      </c>
      <c r="V151" s="17" t="str">
        <f>IFERROR(AND(OR(V1:V150,$BK151)=TRUE,IF(SEARCH(V$1,$A151)&gt;0,TRUE,FALSE)),"")</f>
        <v/>
      </c>
      <c r="W151" s="17" t="str">
        <f>IFERROR(AND(OR(W1:W150,$BK151)=TRUE,IF(SEARCH(W$1,$A151)&gt;0,TRUE,FALSE)),"")</f>
        <v/>
      </c>
      <c r="X151" s="17" t="str">
        <f>IFERROR(AND(OR(X1:AA150,$BK151)=TRUE,IF(SEARCH(X$1,$A151)&gt;0,TRUE,FALSE)),"")</f>
        <v/>
      </c>
      <c r="Y151" s="17" t="str">
        <f>IFERROR(AND(OR(Y1:AA150,$BK151)=TRUE,IF(SEARCH(Y$1,$A151)&gt;0,TRUE,FALSE)),"")</f>
        <v/>
      </c>
      <c r="Z151" s="17" t="str">
        <f>IFERROR(AND(OR(Z1:AA150,$BK151)=TRUE,IF(SEARCH(Z$1,$A151)&gt;0,TRUE,FALSE)),"")</f>
        <v/>
      </c>
      <c r="AA151" s="17" t="str">
        <f>IFERROR(AND(OR(AA1:AA150,$BK151)=TRUE,IF(SEARCH(AA$1,$A151)&gt;0,TRUE,FALSE)),"")</f>
        <v/>
      </c>
      <c r="AB151" s="17">
        <f t="shared" si="20"/>
        <v>0</v>
      </c>
      <c r="AC151" s="17" t="str">
        <f>IFERROR(AND(OR(AC1:AE150,$BK151)=TRUE,IF(SEARCH(AC$1,$H151)&gt;0,TRUE,FALSE)),"")</f>
        <v/>
      </c>
      <c r="AD151" s="17" t="str">
        <f>IFERROR(AND(OR(AD1:AE150,$BK151)=TRUE,IF(SEARCH(AD$1,$H151)&gt;0,TRUE,FALSE)),"")</f>
        <v/>
      </c>
      <c r="AE151" s="17" t="str">
        <f>IFERROR(AND(OR(AE1:AE150,$BK151)=TRUE,IF(SEARCH(AE$1,$H151)&gt;0,TRUE,FALSE)),"")</f>
        <v/>
      </c>
      <c r="AF151" s="17" t="str">
        <f>IFERROR(AND(OR(AF1:AK150,$BK151)=TRUE,IF(SEARCH(AF$1,$H151)&gt;0,TRUE,FALSE)),"")</f>
        <v/>
      </c>
      <c r="AG151" s="17" t="str">
        <f>IFERROR(AND(OR(AG1:AK150,$BK151)=TRUE,IF(SEARCH(AG$1,$H151)&gt;0,TRUE,FALSE)),"")</f>
        <v/>
      </c>
      <c r="AH151" s="17" t="str">
        <f>IFERROR(AND(OR(AH1:AK150,$BK151)=TRUE,IF(SEARCH(AH$1,$H151)&gt;0,TRUE,FALSE)),"")</f>
        <v/>
      </c>
      <c r="AI151" s="17" t="str">
        <f>IFERROR(AND(OR(AI1:AK150,$BK151)=TRUE,IF(SEARCH(AI$1,$H151)&gt;0,TRUE,FALSE)),"")</f>
        <v/>
      </c>
      <c r="AJ151" s="17" t="str">
        <f>IFERROR(AND(OR(AJ1:AK150,$BK151)=TRUE,IF(SEARCH(AJ$1,$H151)&gt;0,TRUE,FALSE)),"")</f>
        <v/>
      </c>
      <c r="AK151" s="17" t="str">
        <f>IFERROR(AND(OR(AK1:AK150,$BK151)=TRUE,IF(SEARCH(AK$1,$H151)&gt;0,TRUE,FALSE)),"")</f>
        <v/>
      </c>
      <c r="AL151" s="17" t="str">
        <f>IFERROR(AND(OR(AL1:AM150,$BK151)=TRUE,IF(SEARCH(AL$1,$H151)&gt;0,TRUE,FALSE)),"")</f>
        <v/>
      </c>
      <c r="AM151" s="17" t="str">
        <f>IFERROR(AND(OR(AM1:AM150,$BK151)=TRUE,IF(SEARCH(AM$1,$H151)&gt;0,TRUE,FALSE)),"")</f>
        <v/>
      </c>
      <c r="AN151" s="17" t="str">
        <f>IFERROR(AND(OR(AN1:AS150,$BK151)=TRUE,IF(SEARCH(AN$1,$H151)&gt;0,TRUE,FALSE)),"")</f>
        <v/>
      </c>
      <c r="AO151" s="17" t="str">
        <f>IFERROR(AND(OR(AO1:AS150,$BK151)=TRUE,IF(SEARCH(AO$1,$H151)&gt;0,TRUE,FALSE)),"")</f>
        <v/>
      </c>
      <c r="AP151" s="17" t="str">
        <f>IFERROR(AND(OR(AP1:AS150,$BK151)=TRUE,IF(SEARCH(AP$1,$H151)&gt;0,TRUE,FALSE)),"")</f>
        <v/>
      </c>
      <c r="AQ151" s="17" t="str">
        <f>IFERROR(AND(OR(AQ1:AS150,$BK151)=TRUE,IF(SEARCH(AQ$1,$H151)&gt;0,TRUE,FALSE)),"")</f>
        <v/>
      </c>
      <c r="AR151" s="17" t="str">
        <f>IFERROR(AND(OR(AR1:AS150,$BK151)=TRUE,IF(SEARCH(AR$1,$H151)&gt;0,TRUE,FALSE)),"")</f>
        <v/>
      </c>
      <c r="AS151" s="17" t="str">
        <f>IFERROR(AND(OR(AS1:AS150,$BK151)=TRUE,IF(SEARCH(AS$1,$H151)&gt;0,TRUE,FALSE)),"")</f>
        <v/>
      </c>
      <c r="AT151" s="17" t="str">
        <f>IFERROR(AND(OR(AT1:AW150,$BK151)=TRUE,IF(SEARCH(AT$1,$H151)&gt;0,TRUE,FALSE)),"")</f>
        <v/>
      </c>
      <c r="AU151" s="17" t="str">
        <f>IFERROR(AND(OR(AU1:AW150,$BK151)=TRUE,IF(SEARCH(AU$1,$H151)&gt;0,TRUE,FALSE)),"")</f>
        <v/>
      </c>
      <c r="AV151" s="17" t="str">
        <f>IFERROR(AND(OR(AV1:AW150,$BK151)=TRUE,IF(SEARCH(AV$1,$H151)&gt;0,TRUE,FALSE)),"")</f>
        <v/>
      </c>
      <c r="AW151" s="17" t="str">
        <f>IFERROR(AND(OR(AW1:AW150,$BK151)=TRUE,IF(SEARCH(AW$1,$H151)&gt;0,TRUE,FALSE)),"")</f>
        <v/>
      </c>
      <c r="AX151" s="17" t="str">
        <f>IFERROR(AND(OR(AX1:AY150,$BK151)=TRUE,IF(SEARCH(AX$1,$H151)&gt;0,TRUE,FALSE)),"")</f>
        <v/>
      </c>
      <c r="AY151" s="17" t="str">
        <f>IFERROR(AND(OR(AY1:AY150,$BK151)=TRUE,IF(SEARCH(AY$1,$H151)&gt;0,TRUE,FALSE)),"")</f>
        <v/>
      </c>
      <c r="AZ151" s="17" t="str">
        <f>IFERROR(AND(OR(AZ1:BI150,$BK151)=TRUE,IF(SEARCH(AZ$1,$H151)&gt;0,TRUE,FALSE)),"")</f>
        <v/>
      </c>
      <c r="BA151" s="17" t="str">
        <f>IFERROR(AND(OR(BA1:BI150,$BK151)=TRUE,IF(SEARCH(BA$1,$H151)&gt;0,TRUE,FALSE)),"")</f>
        <v/>
      </c>
      <c r="BB151" s="17" t="str">
        <f>IFERROR(AND(OR(BB1:BI150,$BK151)=TRUE,IF(SEARCH(BB$1,$H151)&gt;0,TRUE,FALSE)),"")</f>
        <v/>
      </c>
      <c r="BC151" s="17" t="str">
        <f>IFERROR(AND(OR(BC1:BI150,$BK151)=TRUE,IF(SEARCH(BC$1,$H151)&gt;0,TRUE,FALSE)),"")</f>
        <v/>
      </c>
      <c r="BD151" s="17" t="str">
        <f>IFERROR(AND(OR(BD1:BI150,$BK151)=TRUE,IF(SEARCH(BD$1,$H151)&gt;0,TRUE,FALSE)),"")</f>
        <v/>
      </c>
      <c r="BE151" s="17" t="str">
        <f>IFERROR(AND(OR(BE1:BI150,$BK151)=TRUE,IF(SEARCH(BE$1,$H151)&gt;0,TRUE,FALSE)),"")</f>
        <v/>
      </c>
      <c r="BF151" s="17" t="str">
        <f>IFERROR(AND(OR(BF1:BI150,$BK151)=TRUE,IF(SEARCH(BF$1,$H151)&gt;0,TRUE,FALSE)),"")</f>
        <v/>
      </c>
      <c r="BG151" s="17" t="str">
        <f>IFERROR(AND(OR(BG1:BI150,$BK151)=TRUE,IF(SEARCH(BG$1,$H151)&gt;0,TRUE,FALSE)),"")</f>
        <v/>
      </c>
      <c r="BH151" s="17" t="str">
        <f>IFERROR(AND(OR(BH1:BI150,$BK151)=TRUE,IF(SEARCH(BH$1,$H151)&gt;0,TRUE,FALSE)),"")</f>
        <v/>
      </c>
      <c r="BI151" s="17" t="str">
        <f>IFERROR(AND(OR(BI1:BI150,$BK151)=TRUE,IF(SEARCH(BI$1,$H151)&gt;0,TRUE,FALSE)),"")</f>
        <v/>
      </c>
      <c r="BJ151" s="17" t="b">
        <f t="shared" si="21"/>
        <v>0</v>
      </c>
      <c r="BK151" s="17" t="b">
        <f t="shared" si="22"/>
        <v>0</v>
      </c>
      <c r="BL151" s="17" t="b">
        <f t="shared" si="23"/>
        <v>0</v>
      </c>
      <c r="BM151" s="17" t="b">
        <f>IF(G151&gt;'Overview (RESPONSES REQUIRED)'!$G$67,FALSE,TRUE)</f>
        <v>0</v>
      </c>
      <c r="BN151" s="17" t="b">
        <f t="shared" si="24"/>
        <v>0</v>
      </c>
      <c r="BO151" s="17" t="str">
        <f>IF(BO150="N", "N", IF(AND(BM151,BN151)=FALSE,"N",IF(BL151=TRUE,"Y",IF(I151=0,"E","N"))))</f>
        <v>N</v>
      </c>
    </row>
    <row r="152" spans="1:67" ht="15" x14ac:dyDescent="0.15">
      <c r="A152" s="17" t="s">
        <v>3063</v>
      </c>
      <c r="B152" s="17">
        <v>2</v>
      </c>
      <c r="C152" s="17" t="b">
        <f>IF(INDEX('Overview (RESPONSES REQUIRED)'!$D$67:$D$78, MATCH("n5", 'Overview (RESPONSES REQUIRED)'!$B$67:$B$78, 0)) = "Y", TRUE, FALSE)</f>
        <v>0</v>
      </c>
      <c r="D152" s="17" t="b">
        <f>IF(INDEX('Overview (RESPONSES REQUIRED)'!$D$67:$D$78, MATCH("n7", 'Overview (RESPONSES REQUIRED)'!$B$67:$B$78, 0)) = "Y", TRUE, FALSE)</f>
        <v>0</v>
      </c>
      <c r="E152" s="17" t="s">
        <v>6</v>
      </c>
      <c r="F152" s="17" t="s">
        <v>6</v>
      </c>
      <c r="G152" s="17">
        <v>3</v>
      </c>
      <c r="H152" s="17" t="s">
        <v>3025</v>
      </c>
      <c r="I152" s="17" t="str">
        <f>IF('SA-FR1'!N155="Y", "Y", IF('SA-FR1'!N155="N", "N", 0))</f>
        <v>N</v>
      </c>
      <c r="J152" s="17" t="str">
        <f>IFERROR(AND(OR(J1:K151,$BK152)=TRUE,IF(SEARCH(J$1,$A152)&gt;0,TRUE,FALSE)),"")</f>
        <v/>
      </c>
      <c r="K152" s="17" t="str">
        <f>IFERROR(AND(OR(K1:K151,$BK152)=TRUE,IF(SEARCH(K$1,$A152)&gt;0,TRUE,FALSE)),"")</f>
        <v/>
      </c>
      <c r="L152" s="17" t="str">
        <f>IFERROR(AND(OR(L1:O151,$BK152)=TRUE,IF(SEARCH(L$1,$A152)&gt;0,TRUE,FALSE)),"")</f>
        <v/>
      </c>
      <c r="M152" s="17" t="str">
        <f>IFERROR(AND(OR(M1:O151,$BK152)=TRUE,IF(SEARCH(M$1,$A152)&gt;0,TRUE,FALSE)),"")</f>
        <v/>
      </c>
      <c r="N152" s="17" t="str">
        <f>IFERROR(AND(OR(N1:O151,$BK152)=TRUE,IF(SEARCH(N$1,$A152)&gt;0,TRUE,FALSE)),"")</f>
        <v/>
      </c>
      <c r="O152" s="17" t="str">
        <f>IFERROR(AND(OR(O1:O151,$BK152)=TRUE,IF(SEARCH(O$1,$A152)&gt;0,TRUE,FALSE)),"")</f>
        <v/>
      </c>
      <c r="P152" s="17" t="b">
        <f>IFERROR(AND(OR(P1:P151,$BK152)=TRUE,IF(SEARCH(P$1,$A152)&gt;0,TRUE,FALSE)),"")</f>
        <v>0</v>
      </c>
      <c r="Q152" s="17" t="str">
        <f>IFERROR(AND(OR(Q1:T151,$BK152)=TRUE,IF(SEARCH(Q$1,$A152)&gt;0,TRUE,FALSE)),"")</f>
        <v/>
      </c>
      <c r="R152" s="17" t="str">
        <f>IFERROR(AND(OR(R1:T151,$BK152)=TRUE,IF(SEARCH(R$1,$A152)&gt;0,TRUE,FALSE)),"")</f>
        <v/>
      </c>
      <c r="S152" s="17" t="b">
        <f>IFERROR(AND(OR(S1:T151,$BK152)=TRUE,IF(SEARCH(S$1,$A152)&gt;0,TRUE,FALSE)),"")</f>
        <v>0</v>
      </c>
      <c r="T152" s="17" t="str">
        <f>IFERROR(AND(OR(T1:T151,$BK152)=TRUE,IF(SEARCH(T$1,$A152)&gt;0,TRUE,FALSE)),"")</f>
        <v/>
      </c>
      <c r="U152" s="17" t="str">
        <f>IFERROR(AND(OR(U1:V151,$BK152)=TRUE,IF(SEARCH(U$1,$A152)&gt;0,TRUE,FALSE)),"")</f>
        <v/>
      </c>
      <c r="V152" s="17" t="str">
        <f>IFERROR(AND(OR(V1:V151,$BK152)=TRUE,IF(SEARCH(V$1,$A152)&gt;0,TRUE,FALSE)),"")</f>
        <v/>
      </c>
      <c r="W152" s="17" t="str">
        <f>IFERROR(AND(OR(W1:W151,$BK152)=TRUE,IF(SEARCH(W$1,$A152)&gt;0,TRUE,FALSE)),"")</f>
        <v/>
      </c>
      <c r="X152" s="17" t="str">
        <f>IFERROR(AND(OR(X1:AA151,$BK152)=TRUE,IF(SEARCH(X$1,$A152)&gt;0,TRUE,FALSE)),"")</f>
        <v/>
      </c>
      <c r="Y152" s="17" t="str">
        <f>IFERROR(AND(OR(Y1:AA151,$BK152)=TRUE,IF(SEARCH(Y$1,$A152)&gt;0,TRUE,FALSE)),"")</f>
        <v/>
      </c>
      <c r="Z152" s="17" t="str">
        <f>IFERROR(AND(OR(Z1:AA151,$BK152)=TRUE,IF(SEARCH(Z$1,$A152)&gt;0,TRUE,FALSE)),"")</f>
        <v/>
      </c>
      <c r="AA152" s="17" t="str">
        <f>IFERROR(AND(OR(AA1:AA151,$BK152)=TRUE,IF(SEARCH(AA$1,$A152)&gt;0,TRUE,FALSE)),"")</f>
        <v/>
      </c>
      <c r="AB152" s="17">
        <f t="shared" si="20"/>
        <v>0</v>
      </c>
      <c r="AC152" s="17" t="str">
        <f>IFERROR(AND(OR(AC1:AE151,$BK152)=TRUE,IF(SEARCH(AC$1,$H152)&gt;0,TRUE,FALSE)),"")</f>
        <v/>
      </c>
      <c r="AD152" s="17" t="str">
        <f>IFERROR(AND(OR(AD1:AE151,$BK152)=TRUE,IF(SEARCH(AD$1,$H152)&gt;0,TRUE,FALSE)),"")</f>
        <v/>
      </c>
      <c r="AE152" s="17" t="str">
        <f>IFERROR(AND(OR(AE1:AE151,$BK152)=TRUE,IF(SEARCH(AE$1,$H152)&gt;0,TRUE,FALSE)),"")</f>
        <v/>
      </c>
      <c r="AF152" s="17" t="str">
        <f>IFERROR(AND(OR(AF1:AK151,$BK152)=TRUE,IF(SEARCH(AF$1,$H152)&gt;0,TRUE,FALSE)),"")</f>
        <v/>
      </c>
      <c r="AG152" s="17" t="str">
        <f>IFERROR(AND(OR(AG1:AK151,$BK152)=TRUE,IF(SEARCH(AG$1,$H152)&gt;0,TRUE,FALSE)),"")</f>
        <v/>
      </c>
      <c r="AH152" s="17" t="str">
        <f>IFERROR(AND(OR(AH1:AK151,$BK152)=TRUE,IF(SEARCH(AH$1,$H152)&gt;0,TRUE,FALSE)),"")</f>
        <v/>
      </c>
      <c r="AI152" s="17" t="str">
        <f>IFERROR(AND(OR(AI1:AK151,$BK152)=TRUE,IF(SEARCH(AI$1,$H152)&gt;0,TRUE,FALSE)),"")</f>
        <v/>
      </c>
      <c r="AJ152" s="17" t="str">
        <f>IFERROR(AND(OR(AJ1:AK151,$BK152)=TRUE,IF(SEARCH(AJ$1,$H152)&gt;0,TRUE,FALSE)),"")</f>
        <v/>
      </c>
      <c r="AK152" s="17" t="str">
        <f>IFERROR(AND(OR(AK1:AK151,$BK152)=TRUE,IF(SEARCH(AK$1,$H152)&gt;0,TRUE,FALSE)),"")</f>
        <v/>
      </c>
      <c r="AL152" s="17" t="str">
        <f>IFERROR(AND(OR(AL1:AM151,$BK152)=TRUE,IF(SEARCH(AL$1,$H152)&gt;0,TRUE,FALSE)),"")</f>
        <v/>
      </c>
      <c r="AM152" s="17" t="str">
        <f>IFERROR(AND(OR(AM1:AM151,$BK152)=TRUE,IF(SEARCH(AM$1,$H152)&gt;0,TRUE,FALSE)),"")</f>
        <v/>
      </c>
      <c r="AN152" s="17" t="str">
        <f>IFERROR(AND(OR(AN1:AS151,$BK152)=TRUE,IF(SEARCH(AN$1,$H152)&gt;0,TRUE,FALSE)),"")</f>
        <v/>
      </c>
      <c r="AO152" s="17" t="str">
        <f>IFERROR(AND(OR(AO1:AS151,$BK152)=TRUE,IF(SEARCH(AO$1,$H152)&gt;0,TRUE,FALSE)),"")</f>
        <v/>
      </c>
      <c r="AP152" s="17" t="str">
        <f>IFERROR(AND(OR(AP1:AS151,$BK152)=TRUE,IF(SEARCH(AP$1,$H152)&gt;0,TRUE,FALSE)),"")</f>
        <v/>
      </c>
      <c r="AQ152" s="17" t="str">
        <f>IFERROR(AND(OR(AQ1:AS151,$BK152)=TRUE,IF(SEARCH(AQ$1,$H152)&gt;0,TRUE,FALSE)),"")</f>
        <v/>
      </c>
      <c r="AR152" s="17" t="str">
        <f>IFERROR(AND(OR(AR1:AS151,$BK152)=TRUE,IF(SEARCH(AR$1,$H152)&gt;0,TRUE,FALSE)),"")</f>
        <v/>
      </c>
      <c r="AS152" s="17" t="str">
        <f>IFERROR(AND(OR(AS1:AS151,$BK152)=TRUE,IF(SEARCH(AS$1,$H152)&gt;0,TRUE,FALSE)),"")</f>
        <v/>
      </c>
      <c r="AT152" s="17" t="str">
        <f>IFERROR(AND(OR(AT1:AW151,$BK152)=TRUE,IF(SEARCH(AT$1,$H152)&gt;0,TRUE,FALSE)),"")</f>
        <v/>
      </c>
      <c r="AU152" s="17" t="str">
        <f>IFERROR(AND(OR(AU1:AW151,$BK152)=TRUE,IF(SEARCH(AU$1,$H152)&gt;0,TRUE,FALSE)),"")</f>
        <v/>
      </c>
      <c r="AV152" s="17" t="str">
        <f>IFERROR(AND(OR(AV1:AW151,$BK152)=TRUE,IF(SEARCH(AV$1,$H152)&gt;0,TRUE,FALSE)),"")</f>
        <v/>
      </c>
      <c r="AW152" s="17" t="str">
        <f>IFERROR(AND(OR(AW1:AW151,$BK152)=TRUE,IF(SEARCH(AW$1,$H152)&gt;0,TRUE,FALSE)),"")</f>
        <v/>
      </c>
      <c r="AX152" s="17" t="str">
        <f>IFERROR(AND(OR(AX1:AY151,$BK152)=TRUE,IF(SEARCH(AX$1,$H152)&gt;0,TRUE,FALSE)),"")</f>
        <v/>
      </c>
      <c r="AY152" s="17" t="str">
        <f>IFERROR(AND(OR(AY1:AY151,$BK152)=TRUE,IF(SEARCH(AY$1,$H152)&gt;0,TRUE,FALSE)),"")</f>
        <v/>
      </c>
      <c r="AZ152" s="17" t="str">
        <f>IFERROR(AND(OR(AZ1:BI151,$BK152)=TRUE,IF(SEARCH(AZ$1,$H152)&gt;0,TRUE,FALSE)),"")</f>
        <v/>
      </c>
      <c r="BA152" s="17" t="str">
        <f>IFERROR(AND(OR(BA1:BI151,$BK152)=TRUE,IF(SEARCH(BA$1,$H152)&gt;0,TRUE,FALSE)),"")</f>
        <v/>
      </c>
      <c r="BB152" s="17" t="str">
        <f>IFERROR(AND(OR(BB1:BI151,$BK152)=TRUE,IF(SEARCH(BB$1,$H152)&gt;0,TRUE,FALSE)),"")</f>
        <v/>
      </c>
      <c r="BC152" s="17" t="str">
        <f>IFERROR(AND(OR(BC1:BI151,$BK152)=TRUE,IF(SEARCH(BC$1,$H152)&gt;0,TRUE,FALSE)),"")</f>
        <v/>
      </c>
      <c r="BD152" s="17" t="str">
        <f>IFERROR(AND(OR(BD1:BI151,$BK152)=TRUE,IF(SEARCH(BD$1,$H152)&gt;0,TRUE,FALSE)),"")</f>
        <v/>
      </c>
      <c r="BE152" s="17" t="str">
        <f>IFERROR(AND(OR(BE1:BI151,$BK152)=TRUE,IF(SEARCH(BE$1,$H152)&gt;0,TRUE,FALSE)),"")</f>
        <v/>
      </c>
      <c r="BF152" s="17" t="str">
        <f>IFERROR(AND(OR(BF1:BI151,$BK152)=TRUE,IF(SEARCH(BF$1,$H152)&gt;0,TRUE,FALSE)),"")</f>
        <v/>
      </c>
      <c r="BG152" s="17" t="str">
        <f>IFERROR(AND(OR(BG1:BI151,$BK152)=TRUE,IF(SEARCH(BG$1,$H152)&gt;0,TRUE,FALSE)),"")</f>
        <v/>
      </c>
      <c r="BH152" s="17" t="str">
        <f>IFERROR(AND(OR(BH1:BI151,$BK152)=TRUE,IF(SEARCH(BH$1,$H152)&gt;0,TRUE,FALSE)),"")</f>
        <v/>
      </c>
      <c r="BI152" s="17" t="str">
        <f>IFERROR(AND(OR(BI1:BI151,$BK152)=TRUE,IF(SEARCH(BI$1,$H152)&gt;0,TRUE,FALSE)),"")</f>
        <v/>
      </c>
      <c r="BJ152" s="17" t="b">
        <f t="shared" si="21"/>
        <v>0</v>
      </c>
      <c r="BK152" s="17" t="b">
        <f t="shared" si="22"/>
        <v>0</v>
      </c>
      <c r="BL152" s="17" t="b">
        <f t="shared" si="23"/>
        <v>0</v>
      </c>
      <c r="BM152" s="17" t="b">
        <f>IF(G152&gt;'Overview (RESPONSES REQUIRED)'!$G$67,FALSE,TRUE)</f>
        <v>0</v>
      </c>
      <c r="BN152" s="17" t="b">
        <f t="shared" si="24"/>
        <v>0</v>
      </c>
      <c r="BO152" s="17" t="str">
        <f>IF(BO150="N", "N", IF(AND(BM152,BN152)=FALSE,"N",IF(BL152=TRUE,"Y",IF(I152=0,"E","N"))))</f>
        <v>N</v>
      </c>
    </row>
    <row r="153" spans="1:67" ht="15" x14ac:dyDescent="0.15">
      <c r="A153" s="17" t="s">
        <v>3064</v>
      </c>
      <c r="B153" s="17">
        <v>2</v>
      </c>
      <c r="C153" s="17" t="b">
        <f>IF(INDEX('Overview (RESPONSES REQUIRED)'!$D$67:$D$78, MATCH("n7", 'Overview (RESPONSES REQUIRED)'!$B$67:$B$78, 0)) = "Y", TRUE, FALSE)</f>
        <v>0</v>
      </c>
      <c r="D153" s="17" t="b">
        <f>IF(INDEX('Overview (RESPONSES REQUIRED)'!$D$67:$D$78, MATCH("n26", 'Overview (RESPONSES REQUIRED)'!$B$67:$B$78, 0)) = "Y", TRUE, FALSE)</f>
        <v>0</v>
      </c>
      <c r="E153" s="17" t="s">
        <v>6</v>
      </c>
      <c r="F153" s="17" t="s">
        <v>6</v>
      </c>
      <c r="G153" s="17">
        <v>3</v>
      </c>
      <c r="H153" s="17" t="s">
        <v>3015</v>
      </c>
      <c r="I153" s="17" t="str">
        <f>IF('SA-FR1'!N156="Y", "Y", IF('SA-FR1'!N156="N", "N", 0))</f>
        <v>N</v>
      </c>
      <c r="J153" s="17" t="str">
        <f>IFERROR(AND(OR(J1:K152,$BK153)=TRUE,IF(SEARCH(J$1,$A153)&gt;0,TRUE,FALSE)),"")</f>
        <v/>
      </c>
      <c r="K153" s="17" t="str">
        <f>IFERROR(AND(OR(K1:K152,$BK153)=TRUE,IF(SEARCH(K$1,$A153)&gt;0,TRUE,FALSE)),"")</f>
        <v/>
      </c>
      <c r="L153" s="17" t="str">
        <f>IFERROR(AND(OR(L1:O152,$BK153)=TRUE,IF(SEARCH(L$1,$A153)&gt;0,TRUE,FALSE)),"")</f>
        <v/>
      </c>
      <c r="M153" s="17" t="str">
        <f>IFERROR(AND(OR(M1:O152,$BK153)=TRUE,IF(SEARCH(M$1,$A153)&gt;0,TRUE,FALSE)),"")</f>
        <v/>
      </c>
      <c r="N153" s="17" t="str">
        <f>IFERROR(AND(OR(N1:O152,$BK153)=TRUE,IF(SEARCH(N$1,$A153)&gt;0,TRUE,FALSE)),"")</f>
        <v/>
      </c>
      <c r="O153" s="17" t="str">
        <f>IFERROR(AND(OR(O1:O152,$BK153)=TRUE,IF(SEARCH(O$1,$A153)&gt;0,TRUE,FALSE)),"")</f>
        <v/>
      </c>
      <c r="P153" s="17" t="str">
        <f>IFERROR(AND(OR(P1:P152,$BK153)=TRUE,IF(SEARCH(P$1,$A153)&gt;0,TRUE,FALSE)),"")</f>
        <v/>
      </c>
      <c r="Q153" s="17" t="str">
        <f>IFERROR(AND(OR(Q1:T152,$BK153)=TRUE,IF(SEARCH(Q$1,$A153)&gt;0,TRUE,FALSE)),"")</f>
        <v/>
      </c>
      <c r="R153" s="17" t="str">
        <f>IFERROR(AND(OR(R1:T152,$BK153)=TRUE,IF(SEARCH(R$1,$A153)&gt;0,TRUE,FALSE)),"")</f>
        <v/>
      </c>
      <c r="S153" s="17" t="b">
        <f>IFERROR(AND(OR(S1:T152,$BK153)=TRUE,IF(SEARCH(S$1,$A153)&gt;0,TRUE,FALSE)),"")</f>
        <v>0</v>
      </c>
      <c r="T153" s="17" t="str">
        <f>IFERROR(AND(OR(T1:T152,$BK153)=TRUE,IF(SEARCH(T$1,$A153)&gt;0,TRUE,FALSE)),"")</f>
        <v/>
      </c>
      <c r="U153" s="17" t="b">
        <f>IFERROR(AND(OR(U1:V152,$BK153)=TRUE,IF(SEARCH(U$1,$A153)&gt;0,TRUE,FALSE)),"")</f>
        <v>0</v>
      </c>
      <c r="V153" s="17" t="str">
        <f>IFERROR(AND(OR(V1:V152,$BK153)=TRUE,IF(SEARCH(V$1,$A153)&gt;0,TRUE,FALSE)),"")</f>
        <v/>
      </c>
      <c r="W153" s="17" t="str">
        <f>IFERROR(AND(OR(W1:W152,$BK153)=TRUE,IF(SEARCH(W$1,$A153)&gt;0,TRUE,FALSE)),"")</f>
        <v/>
      </c>
      <c r="X153" s="17" t="str">
        <f>IFERROR(AND(OR(X1:AA152,$BK153)=TRUE,IF(SEARCH(X$1,$A153)&gt;0,TRUE,FALSE)),"")</f>
        <v/>
      </c>
      <c r="Y153" s="17" t="str">
        <f>IFERROR(AND(OR(Y1:AA152,$BK153)=TRUE,IF(SEARCH(Y$1,$A153)&gt;0,TRUE,FALSE)),"")</f>
        <v/>
      </c>
      <c r="Z153" s="17" t="str">
        <f>IFERROR(AND(OR(Z1:AA152,$BK153)=TRUE,IF(SEARCH(Z$1,$A153)&gt;0,TRUE,FALSE)),"")</f>
        <v/>
      </c>
      <c r="AA153" s="17" t="str">
        <f>IFERROR(AND(OR(AA1:AA152,$BK153)=TRUE,IF(SEARCH(AA$1,$A153)&gt;0,TRUE,FALSE)),"")</f>
        <v/>
      </c>
      <c r="AB153" s="17">
        <f t="shared" si="20"/>
        <v>0</v>
      </c>
      <c r="AC153" s="17" t="str">
        <f>IFERROR(AND(OR(AC1:AE152,$BK153)=TRUE,IF(SEARCH(AC$1,$H153)&gt;0,TRUE,FALSE)),"")</f>
        <v/>
      </c>
      <c r="AD153" s="17" t="str">
        <f>IFERROR(AND(OR(AD1:AE152,$BK153)=TRUE,IF(SEARCH(AD$1,$H153)&gt;0,TRUE,FALSE)),"")</f>
        <v/>
      </c>
      <c r="AE153" s="17" t="str">
        <f>IFERROR(AND(OR(AE1:AE152,$BK153)=TRUE,IF(SEARCH(AE$1,$H153)&gt;0,TRUE,FALSE)),"")</f>
        <v/>
      </c>
      <c r="AF153" s="17" t="str">
        <f>IFERROR(AND(OR(AF1:AK152,$BK153)=TRUE,IF(SEARCH(AF$1,$H153)&gt;0,TRUE,FALSE)),"")</f>
        <v/>
      </c>
      <c r="AG153" s="17" t="str">
        <f>IFERROR(AND(OR(AG1:AK152,$BK153)=TRUE,IF(SEARCH(AG$1,$H153)&gt;0,TRUE,FALSE)),"")</f>
        <v/>
      </c>
      <c r="AH153" s="17" t="str">
        <f>IFERROR(AND(OR(AH1:AK152,$BK153)=TRUE,IF(SEARCH(AH$1,$H153)&gt;0,TRUE,FALSE)),"")</f>
        <v/>
      </c>
      <c r="AI153" s="17" t="str">
        <f>IFERROR(AND(OR(AI1:AK152,$BK153)=TRUE,IF(SEARCH(AI$1,$H153)&gt;0,TRUE,FALSE)),"")</f>
        <v/>
      </c>
      <c r="AJ153" s="17" t="str">
        <f>IFERROR(AND(OR(AJ1:AK152,$BK153)=TRUE,IF(SEARCH(AJ$1,$H153)&gt;0,TRUE,FALSE)),"")</f>
        <v/>
      </c>
      <c r="AK153" s="17" t="str">
        <f>IFERROR(AND(OR(AK1:AK152,$BK153)=TRUE,IF(SEARCH(AK$1,$H153)&gt;0,TRUE,FALSE)),"")</f>
        <v/>
      </c>
      <c r="AL153" s="17" t="str">
        <f>IFERROR(AND(OR(AL1:AM152,$BK153)=TRUE,IF(SEARCH(AL$1,$H153)&gt;0,TRUE,FALSE)),"")</f>
        <v/>
      </c>
      <c r="AM153" s="17" t="str">
        <f>IFERROR(AND(OR(AM1:AM152,$BK153)=TRUE,IF(SEARCH(AM$1,$H153)&gt;0,TRUE,FALSE)),"")</f>
        <v/>
      </c>
      <c r="AN153" s="17" t="str">
        <f>IFERROR(AND(OR(AN1:AS152,$BK153)=TRUE,IF(SEARCH(AN$1,$H153)&gt;0,TRUE,FALSE)),"")</f>
        <v/>
      </c>
      <c r="AO153" s="17" t="str">
        <f>IFERROR(AND(OR(AO1:AS152,$BK153)=TRUE,IF(SEARCH(AO$1,$H153)&gt;0,TRUE,FALSE)),"")</f>
        <v/>
      </c>
      <c r="AP153" s="17" t="str">
        <f>IFERROR(AND(OR(AP1:AS152,$BK153)=TRUE,IF(SEARCH(AP$1,$H153)&gt;0,TRUE,FALSE)),"")</f>
        <v/>
      </c>
      <c r="AQ153" s="17" t="str">
        <f>IFERROR(AND(OR(AQ1:AS152,$BK153)=TRUE,IF(SEARCH(AQ$1,$H153)&gt;0,TRUE,FALSE)),"")</f>
        <v/>
      </c>
      <c r="AR153" s="17" t="str">
        <f>IFERROR(AND(OR(AR1:AS152,$BK153)=TRUE,IF(SEARCH(AR$1,$H153)&gt;0,TRUE,FALSE)),"")</f>
        <v/>
      </c>
      <c r="AS153" s="17" t="str">
        <f>IFERROR(AND(OR(AS1:AS152,$BK153)=TRUE,IF(SEARCH(AS$1,$H153)&gt;0,TRUE,FALSE)),"")</f>
        <v/>
      </c>
      <c r="AT153" s="17" t="str">
        <f>IFERROR(AND(OR(AT1:AW152,$BK153)=TRUE,IF(SEARCH(AT$1,$H153)&gt;0,TRUE,FALSE)),"")</f>
        <v/>
      </c>
      <c r="AU153" s="17" t="str">
        <f>IFERROR(AND(OR(AU1:AW152,$BK153)=TRUE,IF(SEARCH(AU$1,$H153)&gt;0,TRUE,FALSE)),"")</f>
        <v/>
      </c>
      <c r="AV153" s="17" t="str">
        <f>IFERROR(AND(OR(AV1:AW152,$BK153)=TRUE,IF(SEARCH(AV$1,$H153)&gt;0,TRUE,FALSE)),"")</f>
        <v/>
      </c>
      <c r="AW153" s="17" t="str">
        <f>IFERROR(AND(OR(AW1:AW152,$BK153)=TRUE,IF(SEARCH(AW$1,$H153)&gt;0,TRUE,FALSE)),"")</f>
        <v/>
      </c>
      <c r="AX153" s="17" t="str">
        <f>IFERROR(AND(OR(AX1:AY152,$BK153)=TRUE,IF(SEARCH(AX$1,$H153)&gt;0,TRUE,FALSE)),"")</f>
        <v/>
      </c>
      <c r="AY153" s="17" t="str">
        <f>IFERROR(AND(OR(AY1:AY152,$BK153)=TRUE,IF(SEARCH(AY$1,$H153)&gt;0,TRUE,FALSE)),"")</f>
        <v/>
      </c>
      <c r="AZ153" s="17" t="str">
        <f>IFERROR(AND(OR(AZ1:BI152,$BK153)=TRUE,IF(SEARCH(AZ$1,$H153)&gt;0,TRUE,FALSE)),"")</f>
        <v/>
      </c>
      <c r="BA153" s="17" t="str">
        <f>IFERROR(AND(OR(BA1:BI152,$BK153)=TRUE,IF(SEARCH(BA$1,$H153)&gt;0,TRUE,FALSE)),"")</f>
        <v/>
      </c>
      <c r="BB153" s="17" t="str">
        <f>IFERROR(AND(OR(BB1:BI152,$BK153)=TRUE,IF(SEARCH(BB$1,$H153)&gt;0,TRUE,FALSE)),"")</f>
        <v/>
      </c>
      <c r="BC153" s="17" t="str">
        <f>IFERROR(AND(OR(BC1:BI152,$BK153)=TRUE,IF(SEARCH(BC$1,$H153)&gt;0,TRUE,FALSE)),"")</f>
        <v/>
      </c>
      <c r="BD153" s="17" t="str">
        <f>IFERROR(AND(OR(BD1:BI152,$BK153)=TRUE,IF(SEARCH(BD$1,$H153)&gt;0,TRUE,FALSE)),"")</f>
        <v/>
      </c>
      <c r="BE153" s="17" t="str">
        <f>IFERROR(AND(OR(BE1:BI152,$BK153)=TRUE,IF(SEARCH(BE$1,$H153)&gt;0,TRUE,FALSE)),"")</f>
        <v/>
      </c>
      <c r="BF153" s="17" t="str">
        <f>IFERROR(AND(OR(BF1:BI152,$BK153)=TRUE,IF(SEARCH(BF$1,$H153)&gt;0,TRUE,FALSE)),"")</f>
        <v/>
      </c>
      <c r="BG153" s="17" t="str">
        <f>IFERROR(AND(OR(BG1:BI152,$BK153)=TRUE,IF(SEARCH(BG$1,$H153)&gt;0,TRUE,FALSE)),"")</f>
        <v/>
      </c>
      <c r="BH153" s="17" t="str">
        <f>IFERROR(AND(OR(BH1:BI152,$BK153)=TRUE,IF(SEARCH(BH$1,$H153)&gt;0,TRUE,FALSE)),"")</f>
        <v/>
      </c>
      <c r="BI153" s="17" t="str">
        <f>IFERROR(AND(OR(BI1:BI152,$BK153)=TRUE,IF(SEARCH(BI$1,$H153)&gt;0,TRUE,FALSE)),"")</f>
        <v/>
      </c>
      <c r="BJ153" s="17" t="b">
        <f t="shared" si="21"/>
        <v>0</v>
      </c>
      <c r="BK153" s="17" t="b">
        <f t="shared" si="22"/>
        <v>0</v>
      </c>
      <c r="BL153" s="17" t="b">
        <f t="shared" si="23"/>
        <v>0</v>
      </c>
      <c r="BM153" s="17" t="b">
        <f>IF(G153&gt;'Overview (RESPONSES REQUIRED)'!$G$67,FALSE,TRUE)</f>
        <v>0</v>
      </c>
      <c r="BN153" s="17" t="b">
        <f t="shared" si="24"/>
        <v>0</v>
      </c>
      <c r="BO153" s="17" t="str">
        <f>IF(AND(BM153,BN153)=FALSE,"N",IF(BL153=TRUE,"Y",IF(I153=0,"E","N")))</f>
        <v>N</v>
      </c>
    </row>
    <row r="154" spans="1:67" ht="15" x14ac:dyDescent="0.15">
      <c r="A154" s="17" t="s">
        <v>3064</v>
      </c>
      <c r="B154" s="17">
        <v>2</v>
      </c>
      <c r="C154" s="17" t="b">
        <f>IF(INDEX('Overview (RESPONSES REQUIRED)'!$D$67:$D$78, MATCH("n7", 'Overview (RESPONSES REQUIRED)'!$B$67:$B$78, 0)) = "Y", TRUE, FALSE)</f>
        <v>0</v>
      </c>
      <c r="D154" s="17" t="b">
        <f>IF(INDEX('Overview (RESPONSES REQUIRED)'!$D$67:$D$78, MATCH("n26", 'Overview (RESPONSES REQUIRED)'!$B$67:$B$78, 0)) = "Y", TRUE, FALSE)</f>
        <v>0</v>
      </c>
      <c r="E154" s="17" t="s">
        <v>6</v>
      </c>
      <c r="F154" s="17" t="s">
        <v>6</v>
      </c>
      <c r="G154" s="17">
        <v>3</v>
      </c>
      <c r="H154" s="17" t="s">
        <v>3016</v>
      </c>
      <c r="I154" s="17" t="str">
        <f>IF('SA-FR1'!N157="Y", "Y", IF('SA-FR1'!N157="N", "N", 0))</f>
        <v>N</v>
      </c>
      <c r="J154" s="17" t="str">
        <f>IFERROR(AND(OR(J1:K153,$BK154)=TRUE,IF(SEARCH(J$1,$A154)&gt;0,TRUE,FALSE)),"")</f>
        <v/>
      </c>
      <c r="K154" s="17" t="str">
        <f>IFERROR(AND(OR(K1:K153,$BK154)=TRUE,IF(SEARCH(K$1,$A154)&gt;0,TRUE,FALSE)),"")</f>
        <v/>
      </c>
      <c r="L154" s="17" t="str">
        <f>IFERROR(AND(OR(L1:O153,$BK154)=TRUE,IF(SEARCH(L$1,$A154)&gt;0,TRUE,FALSE)),"")</f>
        <v/>
      </c>
      <c r="M154" s="17" t="str">
        <f>IFERROR(AND(OR(M1:O153,$BK154)=TRUE,IF(SEARCH(M$1,$A154)&gt;0,TRUE,FALSE)),"")</f>
        <v/>
      </c>
      <c r="N154" s="17" t="str">
        <f>IFERROR(AND(OR(N1:O153,$BK154)=TRUE,IF(SEARCH(N$1,$A154)&gt;0,TRUE,FALSE)),"")</f>
        <v/>
      </c>
      <c r="O154" s="17" t="str">
        <f>IFERROR(AND(OR(O1:O153,$BK154)=TRUE,IF(SEARCH(O$1,$A154)&gt;0,TRUE,FALSE)),"")</f>
        <v/>
      </c>
      <c r="P154" s="17" t="str">
        <f>IFERROR(AND(OR(P1:P153,$BK154)=TRUE,IF(SEARCH(P$1,$A154)&gt;0,TRUE,FALSE)),"")</f>
        <v/>
      </c>
      <c r="Q154" s="17" t="str">
        <f>IFERROR(AND(OR(Q1:T153,$BK154)=TRUE,IF(SEARCH(Q$1,$A154)&gt;0,TRUE,FALSE)),"")</f>
        <v/>
      </c>
      <c r="R154" s="17" t="str">
        <f>IFERROR(AND(OR(R1:T153,$BK154)=TRUE,IF(SEARCH(R$1,$A154)&gt;0,TRUE,FALSE)),"")</f>
        <v/>
      </c>
      <c r="S154" s="17" t="b">
        <f>IFERROR(AND(OR(S1:T153,$BK154)=TRUE,IF(SEARCH(S$1,$A154)&gt;0,TRUE,FALSE)),"")</f>
        <v>0</v>
      </c>
      <c r="T154" s="17" t="str">
        <f>IFERROR(AND(OR(T1:T153,$BK154)=TRUE,IF(SEARCH(T$1,$A154)&gt;0,TRUE,FALSE)),"")</f>
        <v/>
      </c>
      <c r="U154" s="17" t="b">
        <f>IFERROR(AND(OR(U1:V153,$BK154)=TRUE,IF(SEARCH(U$1,$A154)&gt;0,TRUE,FALSE)),"")</f>
        <v>0</v>
      </c>
      <c r="V154" s="17" t="str">
        <f>IFERROR(AND(OR(V1:V153,$BK154)=TRUE,IF(SEARCH(V$1,$A154)&gt;0,TRUE,FALSE)),"")</f>
        <v/>
      </c>
      <c r="W154" s="17" t="str">
        <f>IFERROR(AND(OR(W1:W153,$BK154)=TRUE,IF(SEARCH(W$1,$A154)&gt;0,TRUE,FALSE)),"")</f>
        <v/>
      </c>
      <c r="X154" s="17" t="str">
        <f>IFERROR(AND(OR(X1:AA153,$BK154)=TRUE,IF(SEARCH(X$1,$A154)&gt;0,TRUE,FALSE)),"")</f>
        <v/>
      </c>
      <c r="Y154" s="17" t="str">
        <f>IFERROR(AND(OR(Y1:AA153,$BK154)=TRUE,IF(SEARCH(Y$1,$A154)&gt;0,TRUE,FALSE)),"")</f>
        <v/>
      </c>
      <c r="Z154" s="17" t="str">
        <f>IFERROR(AND(OR(Z1:AA153,$BK154)=TRUE,IF(SEARCH(Z$1,$A154)&gt;0,TRUE,FALSE)),"")</f>
        <v/>
      </c>
      <c r="AA154" s="17" t="str">
        <f>IFERROR(AND(OR(AA1:AA153,$BK154)=TRUE,IF(SEARCH(AA$1,$A154)&gt;0,TRUE,FALSE)),"")</f>
        <v/>
      </c>
      <c r="AB154" s="17">
        <f t="shared" si="20"/>
        <v>0</v>
      </c>
      <c r="AC154" s="17" t="str">
        <f>IFERROR(AND(OR(AC1:AE153,$BK154)=TRUE,IF(SEARCH(AC$1,$H154)&gt;0,TRUE,FALSE)),"")</f>
        <v/>
      </c>
      <c r="AD154" s="17" t="str">
        <f>IFERROR(AND(OR(AD1:AE153,$BK154)=TRUE,IF(SEARCH(AD$1,$H154)&gt;0,TRUE,FALSE)),"")</f>
        <v/>
      </c>
      <c r="AE154" s="17" t="str">
        <f>IFERROR(AND(OR(AE1:AE153,$BK154)=TRUE,IF(SEARCH(AE$1,$H154)&gt;0,TRUE,FALSE)),"")</f>
        <v/>
      </c>
      <c r="AF154" s="17" t="str">
        <f>IFERROR(AND(OR(AF1:AK153,$BK154)=TRUE,IF(SEARCH(AF$1,$H154)&gt;0,TRUE,FALSE)),"")</f>
        <v/>
      </c>
      <c r="AG154" s="17" t="str">
        <f>IFERROR(AND(OR(AG1:AK153,$BK154)=TRUE,IF(SEARCH(AG$1,$H154)&gt;0,TRUE,FALSE)),"")</f>
        <v/>
      </c>
      <c r="AH154" s="17" t="str">
        <f>IFERROR(AND(OR(AH1:AK153,$BK154)=TRUE,IF(SEARCH(AH$1,$H154)&gt;0,TRUE,FALSE)),"")</f>
        <v/>
      </c>
      <c r="AI154" s="17" t="str">
        <f>IFERROR(AND(OR(AI1:AK153,$BK154)=TRUE,IF(SEARCH(AI$1,$H154)&gt;0,TRUE,FALSE)),"")</f>
        <v/>
      </c>
      <c r="AJ154" s="17" t="str">
        <f>IFERROR(AND(OR(AJ1:AK153,$BK154)=TRUE,IF(SEARCH(AJ$1,$H154)&gt;0,TRUE,FALSE)),"")</f>
        <v/>
      </c>
      <c r="AK154" s="17" t="str">
        <f>IFERROR(AND(OR(AK1:AK153,$BK154)=TRUE,IF(SEARCH(AK$1,$H154)&gt;0,TRUE,FALSE)),"")</f>
        <v/>
      </c>
      <c r="AL154" s="17" t="str">
        <f>IFERROR(AND(OR(AL1:AM153,$BK154)=TRUE,IF(SEARCH(AL$1,$H154)&gt;0,TRUE,FALSE)),"")</f>
        <v/>
      </c>
      <c r="AM154" s="17" t="str">
        <f>IFERROR(AND(OR(AM1:AM153,$BK154)=TRUE,IF(SEARCH(AM$1,$H154)&gt;0,TRUE,FALSE)),"")</f>
        <v/>
      </c>
      <c r="AN154" s="17" t="str">
        <f>IFERROR(AND(OR(AN1:AS153,$BK154)=TRUE,IF(SEARCH(AN$1,$H154)&gt;0,TRUE,FALSE)),"")</f>
        <v/>
      </c>
      <c r="AO154" s="17" t="str">
        <f>IFERROR(AND(OR(AO1:AS153,$BK154)=TRUE,IF(SEARCH(AO$1,$H154)&gt;0,TRUE,FALSE)),"")</f>
        <v/>
      </c>
      <c r="AP154" s="17" t="str">
        <f>IFERROR(AND(OR(AP1:AS153,$BK154)=TRUE,IF(SEARCH(AP$1,$H154)&gt;0,TRUE,FALSE)),"")</f>
        <v/>
      </c>
      <c r="AQ154" s="17" t="str">
        <f>IFERROR(AND(OR(AQ1:AS153,$BK154)=TRUE,IF(SEARCH(AQ$1,$H154)&gt;0,TRUE,FALSE)),"")</f>
        <v/>
      </c>
      <c r="AR154" s="17" t="str">
        <f>IFERROR(AND(OR(AR1:AS153,$BK154)=TRUE,IF(SEARCH(AR$1,$H154)&gt;0,TRUE,FALSE)),"")</f>
        <v/>
      </c>
      <c r="AS154" s="17" t="str">
        <f>IFERROR(AND(OR(AS1:AS153,$BK154)=TRUE,IF(SEARCH(AS$1,$H154)&gt;0,TRUE,FALSE)),"")</f>
        <v/>
      </c>
      <c r="AT154" s="17" t="str">
        <f>IFERROR(AND(OR(AT1:AW153,$BK154)=TRUE,IF(SEARCH(AT$1,$H154)&gt;0,TRUE,FALSE)),"")</f>
        <v/>
      </c>
      <c r="AU154" s="17" t="str">
        <f>IFERROR(AND(OR(AU1:AW153,$BK154)=TRUE,IF(SEARCH(AU$1,$H154)&gt;0,TRUE,FALSE)),"")</f>
        <v/>
      </c>
      <c r="AV154" s="17" t="str">
        <f>IFERROR(AND(OR(AV1:AW153,$BK154)=TRUE,IF(SEARCH(AV$1,$H154)&gt;0,TRUE,FALSE)),"")</f>
        <v/>
      </c>
      <c r="AW154" s="17" t="str">
        <f>IFERROR(AND(OR(AW1:AW153,$BK154)=TRUE,IF(SEARCH(AW$1,$H154)&gt;0,TRUE,FALSE)),"")</f>
        <v/>
      </c>
      <c r="AX154" s="17" t="str">
        <f>IFERROR(AND(OR(AX1:AY153,$BK154)=TRUE,IF(SEARCH(AX$1,$H154)&gt;0,TRUE,FALSE)),"")</f>
        <v/>
      </c>
      <c r="AY154" s="17" t="str">
        <f>IFERROR(AND(OR(AY1:AY153,$BK154)=TRUE,IF(SEARCH(AY$1,$H154)&gt;0,TRUE,FALSE)),"")</f>
        <v/>
      </c>
      <c r="AZ154" s="17" t="str">
        <f>IFERROR(AND(OR(AZ1:BI153,$BK154)=TRUE,IF(SEARCH(AZ$1,$H154)&gt;0,TRUE,FALSE)),"")</f>
        <v/>
      </c>
      <c r="BA154" s="17" t="str">
        <f>IFERROR(AND(OR(BA1:BI153,$BK154)=TRUE,IF(SEARCH(BA$1,$H154)&gt;0,TRUE,FALSE)),"")</f>
        <v/>
      </c>
      <c r="BB154" s="17" t="str">
        <f>IFERROR(AND(OR(BB1:BI153,$BK154)=TRUE,IF(SEARCH(BB$1,$H154)&gt;0,TRUE,FALSE)),"")</f>
        <v/>
      </c>
      <c r="BC154" s="17" t="str">
        <f>IFERROR(AND(OR(BC1:BI153,$BK154)=TRUE,IF(SEARCH(BC$1,$H154)&gt;0,TRUE,FALSE)),"")</f>
        <v/>
      </c>
      <c r="BD154" s="17" t="str">
        <f>IFERROR(AND(OR(BD1:BI153,$BK154)=TRUE,IF(SEARCH(BD$1,$H154)&gt;0,TRUE,FALSE)),"")</f>
        <v/>
      </c>
      <c r="BE154" s="17" t="str">
        <f>IFERROR(AND(OR(BE1:BI153,$BK154)=TRUE,IF(SEARCH(BE$1,$H154)&gt;0,TRUE,FALSE)),"")</f>
        <v/>
      </c>
      <c r="BF154" s="17" t="str">
        <f>IFERROR(AND(OR(BF1:BI153,$BK154)=TRUE,IF(SEARCH(BF$1,$H154)&gt;0,TRUE,FALSE)),"")</f>
        <v/>
      </c>
      <c r="BG154" s="17" t="str">
        <f>IFERROR(AND(OR(BG1:BI153,$BK154)=TRUE,IF(SEARCH(BG$1,$H154)&gt;0,TRUE,FALSE)),"")</f>
        <v/>
      </c>
      <c r="BH154" s="17" t="str">
        <f>IFERROR(AND(OR(BH1:BI153,$BK154)=TRUE,IF(SEARCH(BH$1,$H154)&gt;0,TRUE,FALSE)),"")</f>
        <v/>
      </c>
      <c r="BI154" s="17" t="str">
        <f>IFERROR(AND(OR(BI1:BI153,$BK154)=TRUE,IF(SEARCH(BI$1,$H154)&gt;0,TRUE,FALSE)),"")</f>
        <v/>
      </c>
      <c r="BJ154" s="17" t="b">
        <f t="shared" si="21"/>
        <v>0</v>
      </c>
      <c r="BK154" s="17" t="b">
        <f t="shared" si="22"/>
        <v>0</v>
      </c>
      <c r="BL154" s="17" t="b">
        <f t="shared" si="23"/>
        <v>0</v>
      </c>
      <c r="BM154" s="17" t="b">
        <f>IF(G154&gt;'Overview (RESPONSES REQUIRED)'!$G$67,FALSE,TRUE)</f>
        <v>0</v>
      </c>
      <c r="BN154" s="17" t="b">
        <f t="shared" si="24"/>
        <v>0</v>
      </c>
      <c r="BO154" s="17" t="str">
        <f>IF(BO153="N", "N", IF(AND(BM154,BN154)=FALSE,"N",IF(BL154=TRUE,"Y",IF(I154=0,"E","N"))))</f>
        <v>N</v>
      </c>
    </row>
    <row r="155" spans="1:67" ht="15" x14ac:dyDescent="0.15">
      <c r="A155" s="17" t="s">
        <v>3064</v>
      </c>
      <c r="B155" s="17">
        <v>2</v>
      </c>
      <c r="C155" s="17" t="b">
        <f>IF(INDEX('Overview (RESPONSES REQUIRED)'!$D$67:$D$78, MATCH("n7", 'Overview (RESPONSES REQUIRED)'!$B$67:$B$78, 0)) = "Y", TRUE, FALSE)</f>
        <v>0</v>
      </c>
      <c r="D155" s="17" t="b">
        <f>IF(INDEX('Overview (RESPONSES REQUIRED)'!$D$67:$D$78, MATCH("n26", 'Overview (RESPONSES REQUIRED)'!$B$67:$B$78, 0)) = "Y", TRUE, FALSE)</f>
        <v>0</v>
      </c>
      <c r="E155" s="17" t="s">
        <v>6</v>
      </c>
      <c r="F155" s="17" t="s">
        <v>6</v>
      </c>
      <c r="G155" s="17">
        <v>3</v>
      </c>
      <c r="H155" s="17" t="s">
        <v>3018</v>
      </c>
      <c r="I155" s="17" t="str">
        <f>IF('SA-FR1'!N158="Y", "Y", IF('SA-FR1'!N158="N", "N", 0))</f>
        <v>N</v>
      </c>
      <c r="J155" s="17" t="str">
        <f>IFERROR(AND(OR(J1:K154,$BK155)=TRUE,IF(SEARCH(J$1,$A155)&gt;0,TRUE,FALSE)),"")</f>
        <v/>
      </c>
      <c r="K155" s="17" t="str">
        <f>IFERROR(AND(OR(K1:K154,$BK155)=TRUE,IF(SEARCH(K$1,$A155)&gt;0,TRUE,FALSE)),"")</f>
        <v/>
      </c>
      <c r="L155" s="17" t="str">
        <f>IFERROR(AND(OR(L1:O154,$BK155)=TRUE,IF(SEARCH(L$1,$A155)&gt;0,TRUE,FALSE)),"")</f>
        <v/>
      </c>
      <c r="M155" s="17" t="str">
        <f>IFERROR(AND(OR(M1:O154,$BK155)=TRUE,IF(SEARCH(M$1,$A155)&gt;0,TRUE,FALSE)),"")</f>
        <v/>
      </c>
      <c r="N155" s="17" t="str">
        <f>IFERROR(AND(OR(N1:O154,$BK155)=TRUE,IF(SEARCH(N$1,$A155)&gt;0,TRUE,FALSE)),"")</f>
        <v/>
      </c>
      <c r="O155" s="17" t="str">
        <f>IFERROR(AND(OR(O1:O154,$BK155)=TRUE,IF(SEARCH(O$1,$A155)&gt;0,TRUE,FALSE)),"")</f>
        <v/>
      </c>
      <c r="P155" s="17" t="str">
        <f>IFERROR(AND(OR(P1:P154,$BK155)=TRUE,IF(SEARCH(P$1,$A155)&gt;0,TRUE,FALSE)),"")</f>
        <v/>
      </c>
      <c r="Q155" s="17" t="str">
        <f>IFERROR(AND(OR(Q1:T154,$BK155)=TRUE,IF(SEARCH(Q$1,$A155)&gt;0,TRUE,FALSE)),"")</f>
        <v/>
      </c>
      <c r="R155" s="17" t="str">
        <f>IFERROR(AND(OR(R1:T154,$BK155)=TRUE,IF(SEARCH(R$1,$A155)&gt;0,TRUE,FALSE)),"")</f>
        <v/>
      </c>
      <c r="S155" s="17" t="b">
        <f>IFERROR(AND(OR(S1:T154,$BK155)=TRUE,IF(SEARCH(S$1,$A155)&gt;0,TRUE,FALSE)),"")</f>
        <v>0</v>
      </c>
      <c r="T155" s="17" t="str">
        <f>IFERROR(AND(OR(T1:T154,$BK155)=TRUE,IF(SEARCH(T$1,$A155)&gt;0,TRUE,FALSE)),"")</f>
        <v/>
      </c>
      <c r="U155" s="17" t="b">
        <f>IFERROR(AND(OR(U1:V154,$BK155)=TRUE,IF(SEARCH(U$1,$A155)&gt;0,TRUE,FALSE)),"")</f>
        <v>0</v>
      </c>
      <c r="V155" s="17" t="str">
        <f>IFERROR(AND(OR(V1:V154,$BK155)=TRUE,IF(SEARCH(V$1,$A155)&gt;0,TRUE,FALSE)),"")</f>
        <v/>
      </c>
      <c r="W155" s="17" t="str">
        <f>IFERROR(AND(OR(W1:W154,$BK155)=TRUE,IF(SEARCH(W$1,$A155)&gt;0,TRUE,FALSE)),"")</f>
        <v/>
      </c>
      <c r="X155" s="17" t="str">
        <f>IFERROR(AND(OR(X1:AA154,$BK155)=TRUE,IF(SEARCH(X$1,$A155)&gt;0,TRUE,FALSE)),"")</f>
        <v/>
      </c>
      <c r="Y155" s="17" t="str">
        <f>IFERROR(AND(OR(Y1:AA154,$BK155)=TRUE,IF(SEARCH(Y$1,$A155)&gt;0,TRUE,FALSE)),"")</f>
        <v/>
      </c>
      <c r="Z155" s="17" t="str">
        <f>IFERROR(AND(OR(Z1:AA154,$BK155)=TRUE,IF(SEARCH(Z$1,$A155)&gt;0,TRUE,FALSE)),"")</f>
        <v/>
      </c>
      <c r="AA155" s="17" t="str">
        <f>IFERROR(AND(OR(AA1:AA154,$BK155)=TRUE,IF(SEARCH(AA$1,$A155)&gt;0,TRUE,FALSE)),"")</f>
        <v/>
      </c>
      <c r="AB155" s="17">
        <f t="shared" si="20"/>
        <v>0</v>
      </c>
      <c r="AC155" s="17" t="str">
        <f>IFERROR(AND(OR(AC1:AE154,$BK155)=TRUE,IF(SEARCH(AC$1,$H155)&gt;0,TRUE,FALSE)),"")</f>
        <v/>
      </c>
      <c r="AD155" s="17" t="str">
        <f>IFERROR(AND(OR(AD1:AE154,$BK155)=TRUE,IF(SEARCH(AD$1,$H155)&gt;0,TRUE,FALSE)),"")</f>
        <v/>
      </c>
      <c r="AE155" s="17" t="str">
        <f>IFERROR(AND(OR(AE1:AE154,$BK155)=TRUE,IF(SEARCH(AE$1,$H155)&gt;0,TRUE,FALSE)),"")</f>
        <v/>
      </c>
      <c r="AF155" s="17" t="str">
        <f>IFERROR(AND(OR(AF1:AK154,$BK155)=TRUE,IF(SEARCH(AF$1,$H155)&gt;0,TRUE,FALSE)),"")</f>
        <v/>
      </c>
      <c r="AG155" s="17" t="str">
        <f>IFERROR(AND(OR(AG1:AK154,$BK155)=TRUE,IF(SEARCH(AG$1,$H155)&gt;0,TRUE,FALSE)),"")</f>
        <v/>
      </c>
      <c r="AH155" s="17" t="str">
        <f>IFERROR(AND(OR(AH1:AK154,$BK155)=TRUE,IF(SEARCH(AH$1,$H155)&gt;0,TRUE,FALSE)),"")</f>
        <v/>
      </c>
      <c r="AI155" s="17" t="str">
        <f>IFERROR(AND(OR(AI1:AK154,$BK155)=TRUE,IF(SEARCH(AI$1,$H155)&gt;0,TRUE,FALSE)),"")</f>
        <v/>
      </c>
      <c r="AJ155" s="17" t="str">
        <f>IFERROR(AND(OR(AJ1:AK154,$BK155)=TRUE,IF(SEARCH(AJ$1,$H155)&gt;0,TRUE,FALSE)),"")</f>
        <v/>
      </c>
      <c r="AK155" s="17" t="str">
        <f>IFERROR(AND(OR(AK1:AK154,$BK155)=TRUE,IF(SEARCH(AK$1,$H155)&gt;0,TRUE,FALSE)),"")</f>
        <v/>
      </c>
      <c r="AL155" s="17" t="str">
        <f>IFERROR(AND(OR(AL1:AM154,$BK155)=TRUE,IF(SEARCH(AL$1,$H155)&gt;0,TRUE,FALSE)),"")</f>
        <v/>
      </c>
      <c r="AM155" s="17" t="str">
        <f>IFERROR(AND(OR(AM1:AM154,$BK155)=TRUE,IF(SEARCH(AM$1,$H155)&gt;0,TRUE,FALSE)),"")</f>
        <v/>
      </c>
      <c r="AN155" s="17" t="str">
        <f>IFERROR(AND(OR(AN1:AS154,$BK155)=TRUE,IF(SEARCH(AN$1,$H155)&gt;0,TRUE,FALSE)),"")</f>
        <v/>
      </c>
      <c r="AO155" s="17" t="str">
        <f>IFERROR(AND(OR(AO1:AS154,$BK155)=TRUE,IF(SEARCH(AO$1,$H155)&gt;0,TRUE,FALSE)),"")</f>
        <v/>
      </c>
      <c r="AP155" s="17" t="str">
        <f>IFERROR(AND(OR(AP1:AS154,$BK155)=TRUE,IF(SEARCH(AP$1,$H155)&gt;0,TRUE,FALSE)),"")</f>
        <v/>
      </c>
      <c r="AQ155" s="17" t="str">
        <f>IFERROR(AND(OR(AQ1:AS154,$BK155)=TRUE,IF(SEARCH(AQ$1,$H155)&gt;0,TRUE,FALSE)),"")</f>
        <v/>
      </c>
      <c r="AR155" s="17" t="str">
        <f>IFERROR(AND(OR(AR1:AS154,$BK155)=TRUE,IF(SEARCH(AR$1,$H155)&gt;0,TRUE,FALSE)),"")</f>
        <v/>
      </c>
      <c r="AS155" s="17" t="str">
        <f>IFERROR(AND(OR(AS1:AS154,$BK155)=TRUE,IF(SEARCH(AS$1,$H155)&gt;0,TRUE,FALSE)),"")</f>
        <v/>
      </c>
      <c r="AT155" s="17" t="str">
        <f>IFERROR(AND(OR(AT1:AW154,$BK155)=TRUE,IF(SEARCH(AT$1,$H155)&gt;0,TRUE,FALSE)),"")</f>
        <v/>
      </c>
      <c r="AU155" s="17" t="str">
        <f>IFERROR(AND(OR(AU1:AW154,$BK155)=TRUE,IF(SEARCH(AU$1,$H155)&gt;0,TRUE,FALSE)),"")</f>
        <v/>
      </c>
      <c r="AV155" s="17" t="str">
        <f>IFERROR(AND(OR(AV1:AW154,$BK155)=TRUE,IF(SEARCH(AV$1,$H155)&gt;0,TRUE,FALSE)),"")</f>
        <v/>
      </c>
      <c r="AW155" s="17" t="str">
        <f>IFERROR(AND(OR(AW1:AW154,$BK155)=TRUE,IF(SEARCH(AW$1,$H155)&gt;0,TRUE,FALSE)),"")</f>
        <v/>
      </c>
      <c r="AX155" s="17" t="str">
        <f>IFERROR(AND(OR(AX1:AY154,$BK155)=TRUE,IF(SEARCH(AX$1,$H155)&gt;0,TRUE,FALSE)),"")</f>
        <v/>
      </c>
      <c r="AY155" s="17" t="str">
        <f>IFERROR(AND(OR(AY1:AY154,$BK155)=TRUE,IF(SEARCH(AY$1,$H155)&gt;0,TRUE,FALSE)),"")</f>
        <v/>
      </c>
      <c r="AZ155" s="17" t="str">
        <f>IFERROR(AND(OR(AZ1:BI154,$BK155)=TRUE,IF(SEARCH(AZ$1,$H155)&gt;0,TRUE,FALSE)),"")</f>
        <v/>
      </c>
      <c r="BA155" s="17" t="str">
        <f>IFERROR(AND(OR(BA1:BI154,$BK155)=TRUE,IF(SEARCH(BA$1,$H155)&gt;0,TRUE,FALSE)),"")</f>
        <v/>
      </c>
      <c r="BB155" s="17" t="str">
        <f>IFERROR(AND(OR(BB1:BI154,$BK155)=TRUE,IF(SEARCH(BB$1,$H155)&gt;0,TRUE,FALSE)),"")</f>
        <v/>
      </c>
      <c r="BC155" s="17" t="str">
        <f>IFERROR(AND(OR(BC1:BI154,$BK155)=TRUE,IF(SEARCH(BC$1,$H155)&gt;0,TRUE,FALSE)),"")</f>
        <v/>
      </c>
      <c r="BD155" s="17" t="str">
        <f>IFERROR(AND(OR(BD1:BI154,$BK155)=TRUE,IF(SEARCH(BD$1,$H155)&gt;0,TRUE,FALSE)),"")</f>
        <v/>
      </c>
      <c r="BE155" s="17" t="str">
        <f>IFERROR(AND(OR(BE1:BI154,$BK155)=TRUE,IF(SEARCH(BE$1,$H155)&gt;0,TRUE,FALSE)),"")</f>
        <v/>
      </c>
      <c r="BF155" s="17" t="str">
        <f>IFERROR(AND(OR(BF1:BI154,$BK155)=TRUE,IF(SEARCH(BF$1,$H155)&gt;0,TRUE,FALSE)),"")</f>
        <v/>
      </c>
      <c r="BG155" s="17" t="str">
        <f>IFERROR(AND(OR(BG1:BI154,$BK155)=TRUE,IF(SEARCH(BG$1,$H155)&gt;0,TRUE,FALSE)),"")</f>
        <v/>
      </c>
      <c r="BH155" s="17" t="str">
        <f>IFERROR(AND(OR(BH1:BI154,$BK155)=TRUE,IF(SEARCH(BH$1,$H155)&gt;0,TRUE,FALSE)),"")</f>
        <v/>
      </c>
      <c r="BI155" s="17" t="str">
        <f>IFERROR(AND(OR(BI1:BI154,$BK155)=TRUE,IF(SEARCH(BI$1,$H155)&gt;0,TRUE,FALSE)),"")</f>
        <v/>
      </c>
      <c r="BJ155" s="17" t="b">
        <f t="shared" si="21"/>
        <v>0</v>
      </c>
      <c r="BK155" s="17" t="b">
        <f t="shared" si="22"/>
        <v>0</v>
      </c>
      <c r="BL155" s="17" t="b">
        <f t="shared" si="23"/>
        <v>0</v>
      </c>
      <c r="BM155" s="17" t="b">
        <f>IF(G155&gt;'Overview (RESPONSES REQUIRED)'!$G$67,FALSE,TRUE)</f>
        <v>0</v>
      </c>
      <c r="BN155" s="17" t="b">
        <f t="shared" si="24"/>
        <v>0</v>
      </c>
      <c r="BO155" s="17" t="str">
        <f>IF(BO153="N", "N", IF(AND(BM155,BN155)=FALSE,"N",IF(BL155=TRUE,"Y",IF(I155=0,"E","N"))))</f>
        <v>N</v>
      </c>
    </row>
    <row r="156" spans="1:67" ht="15" x14ac:dyDescent="0.15">
      <c r="A156" s="17" t="s">
        <v>3065</v>
      </c>
      <c r="B156" s="17">
        <v>2</v>
      </c>
      <c r="C156" s="17" t="b">
        <f>IF(INDEX('Overview (RESPONSES REQUIRED)'!$D$67:$D$78, MATCH("n7", 'Overview (RESPONSES REQUIRED)'!$B$67:$B$78, 0)) = "Y", TRUE, FALSE)</f>
        <v>0</v>
      </c>
      <c r="D156" s="17" t="b">
        <f>IF(INDEX('Overview (RESPONSES REQUIRED)'!$D$67:$D$78, MATCH("n26", 'Overview (RESPONSES REQUIRED)'!$B$67:$B$78, 0)) = "Y", TRUE, FALSE)</f>
        <v>0</v>
      </c>
      <c r="E156" s="17" t="s">
        <v>6</v>
      </c>
      <c r="F156" s="17" t="s">
        <v>6</v>
      </c>
      <c r="G156" s="17">
        <v>3</v>
      </c>
      <c r="H156" s="17" t="s">
        <v>3015</v>
      </c>
      <c r="I156" s="17" t="str">
        <f>IF('SA-FR1'!N159="Y", "Y", IF('SA-FR1'!N159="N", "N", 0))</f>
        <v>N</v>
      </c>
      <c r="J156" s="17" t="str">
        <f>IFERROR(AND(OR(J1:K155,$BK156)=TRUE,IF(SEARCH(J$1,$A156)&gt;0,TRUE,FALSE)),"")</f>
        <v/>
      </c>
      <c r="K156" s="17" t="str">
        <f>IFERROR(AND(OR(K1:K155,$BK156)=TRUE,IF(SEARCH(K$1,$A156)&gt;0,TRUE,FALSE)),"")</f>
        <v/>
      </c>
      <c r="L156" s="17" t="str">
        <f>IFERROR(AND(OR(L1:O155,$BK156)=TRUE,IF(SEARCH(L$1,$A156)&gt;0,TRUE,FALSE)),"")</f>
        <v/>
      </c>
      <c r="M156" s="17" t="str">
        <f>IFERROR(AND(OR(M1:O155,$BK156)=TRUE,IF(SEARCH(M$1,$A156)&gt;0,TRUE,FALSE)),"")</f>
        <v/>
      </c>
      <c r="N156" s="17" t="str">
        <f>IFERROR(AND(OR(N1:O155,$BK156)=TRUE,IF(SEARCH(N$1,$A156)&gt;0,TRUE,FALSE)),"")</f>
        <v/>
      </c>
      <c r="O156" s="17" t="str">
        <f>IFERROR(AND(OR(O1:O155,$BK156)=TRUE,IF(SEARCH(O$1,$A156)&gt;0,TRUE,FALSE)),"")</f>
        <v/>
      </c>
      <c r="P156" s="17" t="str">
        <f>IFERROR(AND(OR(P1:P155,$BK156)=TRUE,IF(SEARCH(P$1,$A156)&gt;0,TRUE,FALSE)),"")</f>
        <v/>
      </c>
      <c r="Q156" s="17" t="b">
        <f>IFERROR(AND(OR(Q1:T155,$BK156)=TRUE,IF(SEARCH(Q$1,$A156)&gt;0,TRUE,FALSE)),"")</f>
        <v>0</v>
      </c>
      <c r="R156" s="17" t="str">
        <f>IFERROR(AND(OR(R1:T155,$BK156)=TRUE,IF(SEARCH(R$1,$A156)&gt;0,TRUE,FALSE)),"")</f>
        <v/>
      </c>
      <c r="S156" s="17" t="str">
        <f>IFERROR(AND(OR(S1:T155,$BK156)=TRUE,IF(SEARCH(S$1,$A156)&gt;0,TRUE,FALSE)),"")</f>
        <v/>
      </c>
      <c r="T156" s="17" t="str">
        <f>IFERROR(AND(OR(T1:T155,$BK156)=TRUE,IF(SEARCH(T$1,$A156)&gt;0,TRUE,FALSE)),"")</f>
        <v/>
      </c>
      <c r="U156" s="17" t="str">
        <f>IFERROR(AND(OR(U1:V155,$BK156)=TRUE,IF(SEARCH(U$1,$A156)&gt;0,TRUE,FALSE)),"")</f>
        <v/>
      </c>
      <c r="V156" s="17" t="b">
        <f>IFERROR(AND(OR(V1:V155,$BK156)=TRUE,IF(SEARCH(V$1,$A156)&gt;0,TRUE,FALSE)),"")</f>
        <v>0</v>
      </c>
      <c r="W156" s="17" t="str">
        <f>IFERROR(AND(OR(W1:W155,$BK156)=TRUE,IF(SEARCH(W$1,$A156)&gt;0,TRUE,FALSE)),"")</f>
        <v/>
      </c>
      <c r="X156" s="17" t="str">
        <f>IFERROR(AND(OR(X1:AA155,$BK156)=TRUE,IF(SEARCH(X$1,$A156)&gt;0,TRUE,FALSE)),"")</f>
        <v/>
      </c>
      <c r="Y156" s="17" t="str">
        <f>IFERROR(AND(OR(Y1:AA155,$BK156)=TRUE,IF(SEARCH(Y$1,$A156)&gt;0,TRUE,FALSE)),"")</f>
        <v/>
      </c>
      <c r="Z156" s="17" t="str">
        <f>IFERROR(AND(OR(Z1:AA155,$BK156)=TRUE,IF(SEARCH(Z$1,$A156)&gt;0,TRUE,FALSE)),"")</f>
        <v/>
      </c>
      <c r="AA156" s="17" t="str">
        <f>IFERROR(AND(OR(AA1:AA155,$BK156)=TRUE,IF(SEARCH(AA$1,$A156)&gt;0,TRUE,FALSE)),"")</f>
        <v/>
      </c>
      <c r="AB156" s="17">
        <f t="shared" si="20"/>
        <v>0</v>
      </c>
      <c r="AC156" s="17" t="str">
        <f>IFERROR(AND(OR(AC1:AE155,$BK156)=TRUE,IF(SEARCH(AC$1,$H156)&gt;0,TRUE,FALSE)),"")</f>
        <v/>
      </c>
      <c r="AD156" s="17" t="str">
        <f>IFERROR(AND(OR(AD1:AE155,$BK156)=TRUE,IF(SEARCH(AD$1,$H156)&gt;0,TRUE,FALSE)),"")</f>
        <v/>
      </c>
      <c r="AE156" s="17" t="str">
        <f>IFERROR(AND(OR(AE1:AE155,$BK156)=TRUE,IF(SEARCH(AE$1,$H156)&gt;0,TRUE,FALSE)),"")</f>
        <v/>
      </c>
      <c r="AF156" s="17" t="str">
        <f>IFERROR(AND(OR(AF1:AK155,$BK156)=TRUE,IF(SEARCH(AF$1,$H156)&gt;0,TRUE,FALSE)),"")</f>
        <v/>
      </c>
      <c r="AG156" s="17" t="str">
        <f>IFERROR(AND(OR(AG1:AK155,$BK156)=TRUE,IF(SEARCH(AG$1,$H156)&gt;0,TRUE,FALSE)),"")</f>
        <v/>
      </c>
      <c r="AH156" s="17" t="str">
        <f>IFERROR(AND(OR(AH1:AK155,$BK156)=TRUE,IF(SEARCH(AH$1,$H156)&gt;0,TRUE,FALSE)),"")</f>
        <v/>
      </c>
      <c r="AI156" s="17" t="str">
        <f>IFERROR(AND(OR(AI1:AK155,$BK156)=TRUE,IF(SEARCH(AI$1,$H156)&gt;0,TRUE,FALSE)),"")</f>
        <v/>
      </c>
      <c r="AJ156" s="17" t="str">
        <f>IFERROR(AND(OR(AJ1:AK155,$BK156)=TRUE,IF(SEARCH(AJ$1,$H156)&gt;0,TRUE,FALSE)),"")</f>
        <v/>
      </c>
      <c r="AK156" s="17" t="str">
        <f>IFERROR(AND(OR(AK1:AK155,$BK156)=TRUE,IF(SEARCH(AK$1,$H156)&gt;0,TRUE,FALSE)),"")</f>
        <v/>
      </c>
      <c r="AL156" s="17" t="str">
        <f>IFERROR(AND(OR(AL1:AM155,$BK156)=TRUE,IF(SEARCH(AL$1,$H156)&gt;0,TRUE,FALSE)),"")</f>
        <v/>
      </c>
      <c r="AM156" s="17" t="str">
        <f>IFERROR(AND(OR(AM1:AM155,$BK156)=TRUE,IF(SEARCH(AM$1,$H156)&gt;0,TRUE,FALSE)),"")</f>
        <v/>
      </c>
      <c r="AN156" s="17" t="str">
        <f>IFERROR(AND(OR(AN1:AS155,$BK156)=TRUE,IF(SEARCH(AN$1,$H156)&gt;0,TRUE,FALSE)),"")</f>
        <v/>
      </c>
      <c r="AO156" s="17" t="str">
        <f>IFERROR(AND(OR(AO1:AS155,$BK156)=TRUE,IF(SEARCH(AO$1,$H156)&gt;0,TRUE,FALSE)),"")</f>
        <v/>
      </c>
      <c r="AP156" s="17" t="str">
        <f>IFERROR(AND(OR(AP1:AS155,$BK156)=TRUE,IF(SEARCH(AP$1,$H156)&gt;0,TRUE,FALSE)),"")</f>
        <v/>
      </c>
      <c r="AQ156" s="17" t="str">
        <f>IFERROR(AND(OR(AQ1:AS155,$BK156)=TRUE,IF(SEARCH(AQ$1,$H156)&gt;0,TRUE,FALSE)),"")</f>
        <v/>
      </c>
      <c r="AR156" s="17" t="str">
        <f>IFERROR(AND(OR(AR1:AS155,$BK156)=TRUE,IF(SEARCH(AR$1,$H156)&gt;0,TRUE,FALSE)),"")</f>
        <v/>
      </c>
      <c r="AS156" s="17" t="str">
        <f>IFERROR(AND(OR(AS1:AS155,$BK156)=TRUE,IF(SEARCH(AS$1,$H156)&gt;0,TRUE,FALSE)),"")</f>
        <v/>
      </c>
      <c r="AT156" s="17" t="str">
        <f>IFERROR(AND(OR(AT1:AW155,$BK156)=TRUE,IF(SEARCH(AT$1,$H156)&gt;0,TRUE,FALSE)),"")</f>
        <v/>
      </c>
      <c r="AU156" s="17" t="str">
        <f>IFERROR(AND(OR(AU1:AW155,$BK156)=TRUE,IF(SEARCH(AU$1,$H156)&gt;0,TRUE,FALSE)),"")</f>
        <v/>
      </c>
      <c r="AV156" s="17" t="str">
        <f>IFERROR(AND(OR(AV1:AW155,$BK156)=TRUE,IF(SEARCH(AV$1,$H156)&gt;0,TRUE,FALSE)),"")</f>
        <v/>
      </c>
      <c r="AW156" s="17" t="str">
        <f>IFERROR(AND(OR(AW1:AW155,$BK156)=TRUE,IF(SEARCH(AW$1,$H156)&gt;0,TRUE,FALSE)),"")</f>
        <v/>
      </c>
      <c r="AX156" s="17" t="str">
        <f>IFERROR(AND(OR(AX1:AY155,$BK156)=TRUE,IF(SEARCH(AX$1,$H156)&gt;0,TRUE,FALSE)),"")</f>
        <v/>
      </c>
      <c r="AY156" s="17" t="str">
        <f>IFERROR(AND(OR(AY1:AY155,$BK156)=TRUE,IF(SEARCH(AY$1,$H156)&gt;0,TRUE,FALSE)),"")</f>
        <v/>
      </c>
      <c r="AZ156" s="17" t="str">
        <f>IFERROR(AND(OR(AZ1:BI155,$BK156)=TRUE,IF(SEARCH(AZ$1,$H156)&gt;0,TRUE,FALSE)),"")</f>
        <v/>
      </c>
      <c r="BA156" s="17" t="str">
        <f>IFERROR(AND(OR(BA1:BI155,$BK156)=TRUE,IF(SEARCH(BA$1,$H156)&gt;0,TRUE,FALSE)),"")</f>
        <v/>
      </c>
      <c r="BB156" s="17" t="str">
        <f>IFERROR(AND(OR(BB1:BI155,$BK156)=TRUE,IF(SEARCH(BB$1,$H156)&gt;0,TRUE,FALSE)),"")</f>
        <v/>
      </c>
      <c r="BC156" s="17" t="str">
        <f>IFERROR(AND(OR(BC1:BI155,$BK156)=TRUE,IF(SEARCH(BC$1,$H156)&gt;0,TRUE,FALSE)),"")</f>
        <v/>
      </c>
      <c r="BD156" s="17" t="str">
        <f>IFERROR(AND(OR(BD1:BI155,$BK156)=TRUE,IF(SEARCH(BD$1,$H156)&gt;0,TRUE,FALSE)),"")</f>
        <v/>
      </c>
      <c r="BE156" s="17" t="str">
        <f>IFERROR(AND(OR(BE1:BI155,$BK156)=TRUE,IF(SEARCH(BE$1,$H156)&gt;0,TRUE,FALSE)),"")</f>
        <v/>
      </c>
      <c r="BF156" s="17" t="str">
        <f>IFERROR(AND(OR(BF1:BI155,$BK156)=TRUE,IF(SEARCH(BF$1,$H156)&gt;0,TRUE,FALSE)),"")</f>
        <v/>
      </c>
      <c r="BG156" s="17" t="str">
        <f>IFERROR(AND(OR(BG1:BI155,$BK156)=TRUE,IF(SEARCH(BG$1,$H156)&gt;0,TRUE,FALSE)),"")</f>
        <v/>
      </c>
      <c r="BH156" s="17" t="str">
        <f>IFERROR(AND(OR(BH1:BI155,$BK156)=TRUE,IF(SEARCH(BH$1,$H156)&gt;0,TRUE,FALSE)),"")</f>
        <v/>
      </c>
      <c r="BI156" s="17" t="str">
        <f>IFERROR(AND(OR(BI1:BI155,$BK156)=TRUE,IF(SEARCH(BI$1,$H156)&gt;0,TRUE,FALSE)),"")</f>
        <v/>
      </c>
      <c r="BJ156" s="17" t="b">
        <f t="shared" si="21"/>
        <v>0</v>
      </c>
      <c r="BK156" s="17" t="b">
        <f t="shared" si="22"/>
        <v>0</v>
      </c>
      <c r="BL156" s="17" t="b">
        <f t="shared" si="23"/>
        <v>0</v>
      </c>
      <c r="BM156" s="17" t="b">
        <f>IF(G156&gt;'Overview (RESPONSES REQUIRED)'!$G$67,FALSE,TRUE)</f>
        <v>0</v>
      </c>
      <c r="BN156" s="17" t="b">
        <f t="shared" si="24"/>
        <v>0</v>
      </c>
      <c r="BO156" s="17" t="str">
        <f>IF(AND(BM156,BN156)=FALSE,"N",IF(BL156=TRUE,"Y",IF(I156=0,"E","N")))</f>
        <v>N</v>
      </c>
    </row>
    <row r="157" spans="1:67" ht="15" x14ac:dyDescent="0.15">
      <c r="A157" s="17" t="s">
        <v>3065</v>
      </c>
      <c r="B157" s="17">
        <v>2</v>
      </c>
      <c r="C157" s="17" t="b">
        <f>IF(INDEX('Overview (RESPONSES REQUIRED)'!$D$67:$D$78, MATCH("n7", 'Overview (RESPONSES REQUIRED)'!$B$67:$B$78, 0)) = "Y", TRUE, FALSE)</f>
        <v>0</v>
      </c>
      <c r="D157" s="17" t="b">
        <f>IF(INDEX('Overview (RESPONSES REQUIRED)'!$D$67:$D$78, MATCH("n26", 'Overview (RESPONSES REQUIRED)'!$B$67:$B$78, 0)) = "Y", TRUE, FALSE)</f>
        <v>0</v>
      </c>
      <c r="E157" s="17" t="s">
        <v>6</v>
      </c>
      <c r="F157" s="17" t="s">
        <v>6</v>
      </c>
      <c r="G157" s="17">
        <v>3</v>
      </c>
      <c r="H157" s="17" t="s">
        <v>3018</v>
      </c>
      <c r="I157" s="17" t="str">
        <f>IF('SA-FR1'!N160="Y", "Y", IF('SA-FR1'!N160="N", "N", 0))</f>
        <v>N</v>
      </c>
      <c r="J157" s="17" t="str">
        <f>IFERROR(AND(OR(J1:K156,$BK157)=TRUE,IF(SEARCH(J$1,$A157)&gt;0,TRUE,FALSE)),"")</f>
        <v/>
      </c>
      <c r="K157" s="17" t="str">
        <f>IFERROR(AND(OR(K1:K156,$BK157)=TRUE,IF(SEARCH(K$1,$A157)&gt;0,TRUE,FALSE)),"")</f>
        <v/>
      </c>
      <c r="L157" s="17" t="str">
        <f>IFERROR(AND(OR(L1:O156,$BK157)=TRUE,IF(SEARCH(L$1,$A157)&gt;0,TRUE,FALSE)),"")</f>
        <v/>
      </c>
      <c r="M157" s="17" t="str">
        <f>IFERROR(AND(OR(M1:O156,$BK157)=TRUE,IF(SEARCH(M$1,$A157)&gt;0,TRUE,FALSE)),"")</f>
        <v/>
      </c>
      <c r="N157" s="17" t="str">
        <f>IFERROR(AND(OR(N1:O156,$BK157)=TRUE,IF(SEARCH(N$1,$A157)&gt;0,TRUE,FALSE)),"")</f>
        <v/>
      </c>
      <c r="O157" s="17" t="str">
        <f>IFERROR(AND(OR(O1:O156,$BK157)=TRUE,IF(SEARCH(O$1,$A157)&gt;0,TRUE,FALSE)),"")</f>
        <v/>
      </c>
      <c r="P157" s="17" t="str">
        <f>IFERROR(AND(OR(P1:P156,$BK157)=TRUE,IF(SEARCH(P$1,$A157)&gt;0,TRUE,FALSE)),"")</f>
        <v/>
      </c>
      <c r="Q157" s="17" t="b">
        <f>IFERROR(AND(OR(Q1:T156,$BK157)=TRUE,IF(SEARCH(Q$1,$A157)&gt;0,TRUE,FALSE)),"")</f>
        <v>0</v>
      </c>
      <c r="R157" s="17" t="str">
        <f>IFERROR(AND(OR(R1:T156,$BK157)=TRUE,IF(SEARCH(R$1,$A157)&gt;0,TRUE,FALSE)),"")</f>
        <v/>
      </c>
      <c r="S157" s="17" t="str">
        <f>IFERROR(AND(OR(S1:T156,$BK157)=TRUE,IF(SEARCH(S$1,$A157)&gt;0,TRUE,FALSE)),"")</f>
        <v/>
      </c>
      <c r="T157" s="17" t="str">
        <f>IFERROR(AND(OR(T1:T156,$BK157)=TRUE,IF(SEARCH(T$1,$A157)&gt;0,TRUE,FALSE)),"")</f>
        <v/>
      </c>
      <c r="U157" s="17" t="str">
        <f>IFERROR(AND(OR(U1:V156,$BK157)=TRUE,IF(SEARCH(U$1,$A157)&gt;0,TRUE,FALSE)),"")</f>
        <v/>
      </c>
      <c r="V157" s="17" t="b">
        <f>IFERROR(AND(OR(V1:V156,$BK157)=TRUE,IF(SEARCH(V$1,$A157)&gt;0,TRUE,FALSE)),"")</f>
        <v>0</v>
      </c>
      <c r="W157" s="17" t="str">
        <f>IFERROR(AND(OR(W1:W156,$BK157)=TRUE,IF(SEARCH(W$1,$A157)&gt;0,TRUE,FALSE)),"")</f>
        <v/>
      </c>
      <c r="X157" s="17" t="str">
        <f>IFERROR(AND(OR(X1:AA156,$BK157)=TRUE,IF(SEARCH(X$1,$A157)&gt;0,TRUE,FALSE)),"")</f>
        <v/>
      </c>
      <c r="Y157" s="17" t="str">
        <f>IFERROR(AND(OR(Y1:AA156,$BK157)=TRUE,IF(SEARCH(Y$1,$A157)&gt;0,TRUE,FALSE)),"")</f>
        <v/>
      </c>
      <c r="Z157" s="17" t="str">
        <f>IFERROR(AND(OR(Z1:AA156,$BK157)=TRUE,IF(SEARCH(Z$1,$A157)&gt;0,TRUE,FALSE)),"")</f>
        <v/>
      </c>
      <c r="AA157" s="17" t="str">
        <f>IFERROR(AND(OR(AA1:AA156,$BK157)=TRUE,IF(SEARCH(AA$1,$A157)&gt;0,TRUE,FALSE)),"")</f>
        <v/>
      </c>
      <c r="AB157" s="17">
        <f t="shared" si="20"/>
        <v>0</v>
      </c>
      <c r="AC157" s="17" t="str">
        <f>IFERROR(AND(OR(AC1:AE156,$BK157)=TRUE,IF(SEARCH(AC$1,$H157)&gt;0,TRUE,FALSE)),"")</f>
        <v/>
      </c>
      <c r="AD157" s="17" t="str">
        <f>IFERROR(AND(OR(AD1:AE156,$BK157)=TRUE,IF(SEARCH(AD$1,$H157)&gt;0,TRUE,FALSE)),"")</f>
        <v/>
      </c>
      <c r="AE157" s="17" t="str">
        <f>IFERROR(AND(OR(AE1:AE156,$BK157)=TRUE,IF(SEARCH(AE$1,$H157)&gt;0,TRUE,FALSE)),"")</f>
        <v/>
      </c>
      <c r="AF157" s="17" t="str">
        <f>IFERROR(AND(OR(AF1:AK156,$BK157)=TRUE,IF(SEARCH(AF$1,$H157)&gt;0,TRUE,FALSE)),"")</f>
        <v/>
      </c>
      <c r="AG157" s="17" t="str">
        <f>IFERROR(AND(OR(AG1:AK156,$BK157)=TRUE,IF(SEARCH(AG$1,$H157)&gt;0,TRUE,FALSE)),"")</f>
        <v/>
      </c>
      <c r="AH157" s="17" t="str">
        <f>IFERROR(AND(OR(AH1:AK156,$BK157)=TRUE,IF(SEARCH(AH$1,$H157)&gt;0,TRUE,FALSE)),"")</f>
        <v/>
      </c>
      <c r="AI157" s="17" t="str">
        <f>IFERROR(AND(OR(AI1:AK156,$BK157)=TRUE,IF(SEARCH(AI$1,$H157)&gt;0,TRUE,FALSE)),"")</f>
        <v/>
      </c>
      <c r="AJ157" s="17" t="str">
        <f>IFERROR(AND(OR(AJ1:AK156,$BK157)=TRUE,IF(SEARCH(AJ$1,$H157)&gt;0,TRUE,FALSE)),"")</f>
        <v/>
      </c>
      <c r="AK157" s="17" t="str">
        <f>IFERROR(AND(OR(AK1:AK156,$BK157)=TRUE,IF(SEARCH(AK$1,$H157)&gt;0,TRUE,FALSE)),"")</f>
        <v/>
      </c>
      <c r="AL157" s="17" t="str">
        <f>IFERROR(AND(OR(AL1:AM156,$BK157)=TRUE,IF(SEARCH(AL$1,$H157)&gt;0,TRUE,FALSE)),"")</f>
        <v/>
      </c>
      <c r="AM157" s="17" t="str">
        <f>IFERROR(AND(OR(AM1:AM156,$BK157)=TRUE,IF(SEARCH(AM$1,$H157)&gt;0,TRUE,FALSE)),"")</f>
        <v/>
      </c>
      <c r="AN157" s="17" t="str">
        <f>IFERROR(AND(OR(AN1:AS156,$BK157)=TRUE,IF(SEARCH(AN$1,$H157)&gt;0,TRUE,FALSE)),"")</f>
        <v/>
      </c>
      <c r="AO157" s="17" t="str">
        <f>IFERROR(AND(OR(AO1:AS156,$BK157)=TRUE,IF(SEARCH(AO$1,$H157)&gt;0,TRUE,FALSE)),"")</f>
        <v/>
      </c>
      <c r="AP157" s="17" t="str">
        <f>IFERROR(AND(OR(AP1:AS156,$BK157)=TRUE,IF(SEARCH(AP$1,$H157)&gt;0,TRUE,FALSE)),"")</f>
        <v/>
      </c>
      <c r="AQ157" s="17" t="str">
        <f>IFERROR(AND(OR(AQ1:AS156,$BK157)=TRUE,IF(SEARCH(AQ$1,$H157)&gt;0,TRUE,FALSE)),"")</f>
        <v/>
      </c>
      <c r="AR157" s="17" t="str">
        <f>IFERROR(AND(OR(AR1:AS156,$BK157)=TRUE,IF(SEARCH(AR$1,$H157)&gt;0,TRUE,FALSE)),"")</f>
        <v/>
      </c>
      <c r="AS157" s="17" t="str">
        <f>IFERROR(AND(OR(AS1:AS156,$BK157)=TRUE,IF(SEARCH(AS$1,$H157)&gt;0,TRUE,FALSE)),"")</f>
        <v/>
      </c>
      <c r="AT157" s="17" t="str">
        <f>IFERROR(AND(OR(AT1:AW156,$BK157)=TRUE,IF(SEARCH(AT$1,$H157)&gt;0,TRUE,FALSE)),"")</f>
        <v/>
      </c>
      <c r="AU157" s="17" t="str">
        <f>IFERROR(AND(OR(AU1:AW156,$BK157)=TRUE,IF(SEARCH(AU$1,$H157)&gt;0,TRUE,FALSE)),"")</f>
        <v/>
      </c>
      <c r="AV157" s="17" t="str">
        <f>IFERROR(AND(OR(AV1:AW156,$BK157)=TRUE,IF(SEARCH(AV$1,$H157)&gt;0,TRUE,FALSE)),"")</f>
        <v/>
      </c>
      <c r="AW157" s="17" t="str">
        <f>IFERROR(AND(OR(AW1:AW156,$BK157)=TRUE,IF(SEARCH(AW$1,$H157)&gt;0,TRUE,FALSE)),"")</f>
        <v/>
      </c>
      <c r="AX157" s="17" t="str">
        <f>IFERROR(AND(OR(AX1:AY156,$BK157)=TRUE,IF(SEARCH(AX$1,$H157)&gt;0,TRUE,FALSE)),"")</f>
        <v/>
      </c>
      <c r="AY157" s="17" t="str">
        <f>IFERROR(AND(OR(AY1:AY156,$BK157)=TRUE,IF(SEARCH(AY$1,$H157)&gt;0,TRUE,FALSE)),"")</f>
        <v/>
      </c>
      <c r="AZ157" s="17" t="str">
        <f>IFERROR(AND(OR(AZ1:BI156,$BK157)=TRUE,IF(SEARCH(AZ$1,$H157)&gt;0,TRUE,FALSE)),"")</f>
        <v/>
      </c>
      <c r="BA157" s="17" t="str">
        <f>IFERROR(AND(OR(BA1:BI156,$BK157)=TRUE,IF(SEARCH(BA$1,$H157)&gt;0,TRUE,FALSE)),"")</f>
        <v/>
      </c>
      <c r="BB157" s="17" t="str">
        <f>IFERROR(AND(OR(BB1:BI156,$BK157)=TRUE,IF(SEARCH(BB$1,$H157)&gt;0,TRUE,FALSE)),"")</f>
        <v/>
      </c>
      <c r="BC157" s="17" t="str">
        <f>IFERROR(AND(OR(BC1:BI156,$BK157)=TRUE,IF(SEARCH(BC$1,$H157)&gt;0,TRUE,FALSE)),"")</f>
        <v/>
      </c>
      <c r="BD157" s="17" t="str">
        <f>IFERROR(AND(OR(BD1:BI156,$BK157)=TRUE,IF(SEARCH(BD$1,$H157)&gt;0,TRUE,FALSE)),"")</f>
        <v/>
      </c>
      <c r="BE157" s="17" t="str">
        <f>IFERROR(AND(OR(BE1:BI156,$BK157)=TRUE,IF(SEARCH(BE$1,$H157)&gt;0,TRUE,FALSE)),"")</f>
        <v/>
      </c>
      <c r="BF157" s="17" t="str">
        <f>IFERROR(AND(OR(BF1:BI156,$BK157)=TRUE,IF(SEARCH(BF$1,$H157)&gt;0,TRUE,FALSE)),"")</f>
        <v/>
      </c>
      <c r="BG157" s="17" t="str">
        <f>IFERROR(AND(OR(BG1:BI156,$BK157)=TRUE,IF(SEARCH(BG$1,$H157)&gt;0,TRUE,FALSE)),"")</f>
        <v/>
      </c>
      <c r="BH157" s="17" t="str">
        <f>IFERROR(AND(OR(BH1:BI156,$BK157)=TRUE,IF(SEARCH(BH$1,$H157)&gt;0,TRUE,FALSE)),"")</f>
        <v/>
      </c>
      <c r="BI157" s="17" t="str">
        <f>IFERROR(AND(OR(BI1:BI156,$BK157)=TRUE,IF(SEARCH(BI$1,$H157)&gt;0,TRUE,FALSE)),"")</f>
        <v/>
      </c>
      <c r="BJ157" s="17" t="b">
        <f t="shared" si="21"/>
        <v>0</v>
      </c>
      <c r="BK157" s="17" t="b">
        <f t="shared" si="22"/>
        <v>0</v>
      </c>
      <c r="BL157" s="17" t="b">
        <f t="shared" si="23"/>
        <v>0</v>
      </c>
      <c r="BM157" s="17" t="b">
        <f>IF(G157&gt;'Overview (RESPONSES REQUIRED)'!$G$67,FALSE,TRUE)</f>
        <v>0</v>
      </c>
      <c r="BN157" s="17" t="b">
        <f t="shared" si="24"/>
        <v>0</v>
      </c>
      <c r="BO157" s="17" t="str">
        <f>IF(BO156="N", "N", IF(AND(BM157,BN157)=FALSE,"N",IF(BL157=TRUE,"Y",IF(I157=0,"E","N"))))</f>
        <v>N</v>
      </c>
    </row>
    <row r="158" spans="1:67" ht="15" x14ac:dyDescent="0.15">
      <c r="A158" s="17" t="s">
        <v>3065</v>
      </c>
      <c r="B158" s="17">
        <v>2</v>
      </c>
      <c r="C158" s="17" t="b">
        <f>IF(INDEX('Overview (RESPONSES REQUIRED)'!$D$67:$D$78, MATCH("n7", 'Overview (RESPONSES REQUIRED)'!$B$67:$B$78, 0)) = "Y", TRUE, FALSE)</f>
        <v>0</v>
      </c>
      <c r="D158" s="17" t="b">
        <f>IF(INDEX('Overview (RESPONSES REQUIRED)'!$D$67:$D$78, MATCH("n26", 'Overview (RESPONSES REQUIRED)'!$B$67:$B$78, 0)) = "Y", TRUE, FALSE)</f>
        <v>0</v>
      </c>
      <c r="E158" s="17" t="s">
        <v>6</v>
      </c>
      <c r="F158" s="17" t="s">
        <v>6</v>
      </c>
      <c r="G158" s="17">
        <v>3</v>
      </c>
      <c r="H158" s="17" t="s">
        <v>3032</v>
      </c>
      <c r="I158" s="17" t="str">
        <f>IF('SA-FR1'!N161="Y", "Y", IF('SA-FR1'!N161="N", "N", 0))</f>
        <v>N</v>
      </c>
      <c r="J158" s="17" t="str">
        <f>IFERROR(AND(OR(J1:K157,$BK158)=TRUE,IF(SEARCH(J$1,$A158)&gt;0,TRUE,FALSE)),"")</f>
        <v/>
      </c>
      <c r="K158" s="17" t="str">
        <f>IFERROR(AND(OR(K1:K157,$BK158)=TRUE,IF(SEARCH(K$1,$A158)&gt;0,TRUE,FALSE)),"")</f>
        <v/>
      </c>
      <c r="L158" s="17" t="str">
        <f>IFERROR(AND(OR(L1:O157,$BK158)=TRUE,IF(SEARCH(L$1,$A158)&gt;0,TRUE,FALSE)),"")</f>
        <v/>
      </c>
      <c r="M158" s="17" t="str">
        <f>IFERROR(AND(OR(M1:O157,$BK158)=TRUE,IF(SEARCH(M$1,$A158)&gt;0,TRUE,FALSE)),"")</f>
        <v/>
      </c>
      <c r="N158" s="17" t="str">
        <f>IFERROR(AND(OR(N1:O157,$BK158)=TRUE,IF(SEARCH(N$1,$A158)&gt;0,TRUE,FALSE)),"")</f>
        <v/>
      </c>
      <c r="O158" s="17" t="str">
        <f>IFERROR(AND(OR(O1:O157,$BK158)=TRUE,IF(SEARCH(O$1,$A158)&gt;0,TRUE,FALSE)),"")</f>
        <v/>
      </c>
      <c r="P158" s="17" t="str">
        <f>IFERROR(AND(OR(P1:P157,$BK158)=TRUE,IF(SEARCH(P$1,$A158)&gt;0,TRUE,FALSE)),"")</f>
        <v/>
      </c>
      <c r="Q158" s="17" t="b">
        <f>IFERROR(AND(OR(Q1:T157,$BK158)=TRUE,IF(SEARCH(Q$1,$A158)&gt;0,TRUE,FALSE)),"")</f>
        <v>0</v>
      </c>
      <c r="R158" s="17" t="str">
        <f>IFERROR(AND(OR(R1:T157,$BK158)=TRUE,IF(SEARCH(R$1,$A158)&gt;0,TRUE,FALSE)),"")</f>
        <v/>
      </c>
      <c r="S158" s="17" t="str">
        <f>IFERROR(AND(OR(S1:T157,$BK158)=TRUE,IF(SEARCH(S$1,$A158)&gt;0,TRUE,FALSE)),"")</f>
        <v/>
      </c>
      <c r="T158" s="17" t="str">
        <f>IFERROR(AND(OR(T1:T157,$BK158)=TRUE,IF(SEARCH(T$1,$A158)&gt;0,TRUE,FALSE)),"")</f>
        <v/>
      </c>
      <c r="U158" s="17" t="str">
        <f>IFERROR(AND(OR(U1:V157,$BK158)=TRUE,IF(SEARCH(U$1,$A158)&gt;0,TRUE,FALSE)),"")</f>
        <v/>
      </c>
      <c r="V158" s="17" t="b">
        <f>IFERROR(AND(OR(V1:V157,$BK158)=TRUE,IF(SEARCH(V$1,$A158)&gt;0,TRUE,FALSE)),"")</f>
        <v>0</v>
      </c>
      <c r="W158" s="17" t="str">
        <f>IFERROR(AND(OR(W1:W157,$BK158)=TRUE,IF(SEARCH(W$1,$A158)&gt;0,TRUE,FALSE)),"")</f>
        <v/>
      </c>
      <c r="X158" s="17" t="str">
        <f>IFERROR(AND(OR(X1:AA157,$BK158)=TRUE,IF(SEARCH(X$1,$A158)&gt;0,TRUE,FALSE)),"")</f>
        <v/>
      </c>
      <c r="Y158" s="17" t="str">
        <f>IFERROR(AND(OR(Y1:AA157,$BK158)=TRUE,IF(SEARCH(Y$1,$A158)&gt;0,TRUE,FALSE)),"")</f>
        <v/>
      </c>
      <c r="Z158" s="17" t="str">
        <f>IFERROR(AND(OR(Z1:AA157,$BK158)=TRUE,IF(SEARCH(Z$1,$A158)&gt;0,TRUE,FALSE)),"")</f>
        <v/>
      </c>
      <c r="AA158" s="17" t="str">
        <f>IFERROR(AND(OR(AA1:AA157,$BK158)=TRUE,IF(SEARCH(AA$1,$A158)&gt;0,TRUE,FALSE)),"")</f>
        <v/>
      </c>
      <c r="AB158" s="17">
        <f t="shared" si="20"/>
        <v>0</v>
      </c>
      <c r="AC158" s="17" t="str">
        <f>IFERROR(AND(OR(AC1:AE157,$BK158)=TRUE,IF(SEARCH(AC$1,$H158)&gt;0,TRUE,FALSE)),"")</f>
        <v/>
      </c>
      <c r="AD158" s="17" t="str">
        <f>IFERROR(AND(OR(AD1:AE157,$BK158)=TRUE,IF(SEARCH(AD$1,$H158)&gt;0,TRUE,FALSE)),"")</f>
        <v/>
      </c>
      <c r="AE158" s="17" t="str">
        <f>IFERROR(AND(OR(AE1:AE157,$BK158)=TRUE,IF(SEARCH(AE$1,$H158)&gt;0,TRUE,FALSE)),"")</f>
        <v/>
      </c>
      <c r="AF158" s="17" t="str">
        <f>IFERROR(AND(OR(AF1:AK157,$BK158)=TRUE,IF(SEARCH(AF$1,$H158)&gt;0,TRUE,FALSE)),"")</f>
        <v/>
      </c>
      <c r="AG158" s="17" t="str">
        <f>IFERROR(AND(OR(AG1:AK157,$BK158)=TRUE,IF(SEARCH(AG$1,$H158)&gt;0,TRUE,FALSE)),"")</f>
        <v/>
      </c>
      <c r="AH158" s="17" t="str">
        <f>IFERROR(AND(OR(AH1:AK157,$BK158)=TRUE,IF(SEARCH(AH$1,$H158)&gt;0,TRUE,FALSE)),"")</f>
        <v/>
      </c>
      <c r="AI158" s="17" t="str">
        <f>IFERROR(AND(OR(AI1:AK157,$BK158)=TRUE,IF(SEARCH(AI$1,$H158)&gt;0,TRUE,FALSE)),"")</f>
        <v/>
      </c>
      <c r="AJ158" s="17" t="str">
        <f>IFERROR(AND(OR(AJ1:AK157,$BK158)=TRUE,IF(SEARCH(AJ$1,$H158)&gt;0,TRUE,FALSE)),"")</f>
        <v/>
      </c>
      <c r="AK158" s="17" t="str">
        <f>IFERROR(AND(OR(AK1:AK157,$BK158)=TRUE,IF(SEARCH(AK$1,$H158)&gt;0,TRUE,FALSE)),"")</f>
        <v/>
      </c>
      <c r="AL158" s="17" t="str">
        <f>IFERROR(AND(OR(AL1:AM157,$BK158)=TRUE,IF(SEARCH(AL$1,$H158)&gt;0,TRUE,FALSE)),"")</f>
        <v/>
      </c>
      <c r="AM158" s="17" t="str">
        <f>IFERROR(AND(OR(AM1:AM157,$BK158)=TRUE,IF(SEARCH(AM$1,$H158)&gt;0,TRUE,FALSE)),"")</f>
        <v/>
      </c>
      <c r="AN158" s="17" t="str">
        <f>IFERROR(AND(OR(AN1:AS157,$BK158)=TRUE,IF(SEARCH(AN$1,$H158)&gt;0,TRUE,FALSE)),"")</f>
        <v/>
      </c>
      <c r="AO158" s="17" t="str">
        <f>IFERROR(AND(OR(AO1:AS157,$BK158)=TRUE,IF(SEARCH(AO$1,$H158)&gt;0,TRUE,FALSE)),"")</f>
        <v/>
      </c>
      <c r="AP158" s="17" t="str">
        <f>IFERROR(AND(OR(AP1:AS157,$BK158)=TRUE,IF(SEARCH(AP$1,$H158)&gt;0,TRUE,FALSE)),"")</f>
        <v/>
      </c>
      <c r="AQ158" s="17" t="str">
        <f>IFERROR(AND(OR(AQ1:AS157,$BK158)=TRUE,IF(SEARCH(AQ$1,$H158)&gt;0,TRUE,FALSE)),"")</f>
        <v/>
      </c>
      <c r="AR158" s="17" t="str">
        <f>IFERROR(AND(OR(AR1:AS157,$BK158)=TRUE,IF(SEARCH(AR$1,$H158)&gt;0,TRUE,FALSE)),"")</f>
        <v/>
      </c>
      <c r="AS158" s="17" t="str">
        <f>IFERROR(AND(OR(AS1:AS157,$BK158)=TRUE,IF(SEARCH(AS$1,$H158)&gt;0,TRUE,FALSE)),"")</f>
        <v/>
      </c>
      <c r="AT158" s="17" t="str">
        <f>IFERROR(AND(OR(AT1:AW157,$BK158)=TRUE,IF(SEARCH(AT$1,$H158)&gt;0,TRUE,FALSE)),"")</f>
        <v/>
      </c>
      <c r="AU158" s="17" t="str">
        <f>IFERROR(AND(OR(AU1:AW157,$BK158)=TRUE,IF(SEARCH(AU$1,$H158)&gt;0,TRUE,FALSE)),"")</f>
        <v/>
      </c>
      <c r="AV158" s="17" t="str">
        <f>IFERROR(AND(OR(AV1:AW157,$BK158)=TRUE,IF(SEARCH(AV$1,$H158)&gt;0,TRUE,FALSE)),"")</f>
        <v/>
      </c>
      <c r="AW158" s="17" t="str">
        <f>IFERROR(AND(OR(AW1:AW157,$BK158)=TRUE,IF(SEARCH(AW$1,$H158)&gt;0,TRUE,FALSE)),"")</f>
        <v/>
      </c>
      <c r="AX158" s="17" t="str">
        <f>IFERROR(AND(OR(AX1:AY157,$BK158)=TRUE,IF(SEARCH(AX$1,$H158)&gt;0,TRUE,FALSE)),"")</f>
        <v/>
      </c>
      <c r="AY158" s="17" t="str">
        <f>IFERROR(AND(OR(AY1:AY157,$BK158)=TRUE,IF(SEARCH(AY$1,$H158)&gt;0,TRUE,FALSE)),"")</f>
        <v/>
      </c>
      <c r="AZ158" s="17" t="str">
        <f>IFERROR(AND(OR(AZ1:BI157,$BK158)=TRUE,IF(SEARCH(AZ$1,$H158)&gt;0,TRUE,FALSE)),"")</f>
        <v/>
      </c>
      <c r="BA158" s="17" t="str">
        <f>IFERROR(AND(OR(BA1:BI157,$BK158)=TRUE,IF(SEARCH(BA$1,$H158)&gt;0,TRUE,FALSE)),"")</f>
        <v/>
      </c>
      <c r="BB158" s="17" t="str">
        <f>IFERROR(AND(OR(BB1:BI157,$BK158)=TRUE,IF(SEARCH(BB$1,$H158)&gt;0,TRUE,FALSE)),"")</f>
        <v/>
      </c>
      <c r="BC158" s="17" t="str">
        <f>IFERROR(AND(OR(BC1:BI157,$BK158)=TRUE,IF(SEARCH(BC$1,$H158)&gt;0,TRUE,FALSE)),"")</f>
        <v/>
      </c>
      <c r="BD158" s="17" t="str">
        <f>IFERROR(AND(OR(BD1:BI157,$BK158)=TRUE,IF(SEARCH(BD$1,$H158)&gt;0,TRUE,FALSE)),"")</f>
        <v/>
      </c>
      <c r="BE158" s="17" t="str">
        <f>IFERROR(AND(OR(BE1:BI157,$BK158)=TRUE,IF(SEARCH(BE$1,$H158)&gt;0,TRUE,FALSE)),"")</f>
        <v/>
      </c>
      <c r="BF158" s="17" t="str">
        <f>IFERROR(AND(OR(BF1:BI157,$BK158)=TRUE,IF(SEARCH(BF$1,$H158)&gt;0,TRUE,FALSE)),"")</f>
        <v/>
      </c>
      <c r="BG158" s="17" t="str">
        <f>IFERROR(AND(OR(BG1:BI157,$BK158)=TRUE,IF(SEARCH(BG$1,$H158)&gt;0,TRUE,FALSE)),"")</f>
        <v/>
      </c>
      <c r="BH158" s="17" t="str">
        <f>IFERROR(AND(OR(BH1:BI157,$BK158)=TRUE,IF(SEARCH(BH$1,$H158)&gt;0,TRUE,FALSE)),"")</f>
        <v/>
      </c>
      <c r="BI158" s="17" t="str">
        <f>IFERROR(AND(OR(BI1:BI157,$BK158)=TRUE,IF(SEARCH(BI$1,$H158)&gt;0,TRUE,FALSE)),"")</f>
        <v/>
      </c>
      <c r="BJ158" s="17" t="b">
        <f t="shared" si="21"/>
        <v>0</v>
      </c>
      <c r="BK158" s="17" t="b">
        <f t="shared" si="22"/>
        <v>0</v>
      </c>
      <c r="BL158" s="17" t="b">
        <f t="shared" si="23"/>
        <v>0</v>
      </c>
      <c r="BM158" s="17" t="b">
        <f>IF(G158&gt;'Overview (RESPONSES REQUIRED)'!$G$67,FALSE,TRUE)</f>
        <v>0</v>
      </c>
      <c r="BN158" s="17" t="b">
        <f t="shared" si="24"/>
        <v>0</v>
      </c>
      <c r="BO158" s="17" t="str">
        <f>IF(BO156="N", "N", IF(AND(BM158,BN158)=FALSE,"N",IF(BL158=TRUE,"Y",IF(I158=0,"E","N"))))</f>
        <v>N</v>
      </c>
    </row>
    <row r="159" spans="1:67" ht="15" x14ac:dyDescent="0.15">
      <c r="A159" s="17" t="s">
        <v>3066</v>
      </c>
      <c r="B159" s="17">
        <v>2</v>
      </c>
      <c r="C159" s="17" t="b">
        <f>IF(INDEX('Overview (RESPONSES REQUIRED)'!$D$67:$D$78, MATCH("n7", 'Overview (RESPONSES REQUIRED)'!$B$67:$B$78, 0)) = "Y", TRUE, FALSE)</f>
        <v>0</v>
      </c>
      <c r="D159" s="17" t="b">
        <f>IF(INDEX('Overview (RESPONSES REQUIRED)'!$D$67:$D$78, MATCH("N78", 'Overview (RESPONSES REQUIRED)'!$B$67:$B$78, 0)) = "Y", TRUE, FALSE)</f>
        <v>0</v>
      </c>
      <c r="E159" s="17" t="s">
        <v>6</v>
      </c>
      <c r="F159" s="17" t="s">
        <v>6</v>
      </c>
      <c r="G159" s="17">
        <v>2</v>
      </c>
      <c r="H159" s="17" t="s">
        <v>3015</v>
      </c>
      <c r="I159" s="17" t="str">
        <f>IF('SA-FR1'!N162="Y", "Y", IF('SA-FR1'!N162="N", "N", 0))</f>
        <v>N</v>
      </c>
      <c r="J159" s="17" t="str">
        <f>IFERROR(AND(OR(J1:K158,$BK159)=TRUE,IF(SEARCH(J$1,$A159)&gt;0,TRUE,FALSE)),"")</f>
        <v/>
      </c>
      <c r="K159" s="17" t="str">
        <f>IFERROR(AND(OR(K1:K158,$BK159)=TRUE,IF(SEARCH(K$1,$A159)&gt;0,TRUE,FALSE)),"")</f>
        <v/>
      </c>
      <c r="L159" s="17" t="str">
        <f>IFERROR(AND(OR(L1:O158,$BK159)=TRUE,IF(SEARCH(L$1,$A159)&gt;0,TRUE,FALSE)),"")</f>
        <v/>
      </c>
      <c r="M159" s="17" t="str">
        <f>IFERROR(AND(OR(M1:O158,$BK159)=TRUE,IF(SEARCH(M$1,$A159)&gt;0,TRUE,FALSE)),"")</f>
        <v/>
      </c>
      <c r="N159" s="17" t="str">
        <f>IFERROR(AND(OR(N1:O158,$BK159)=TRUE,IF(SEARCH(N$1,$A159)&gt;0,TRUE,FALSE)),"")</f>
        <v/>
      </c>
      <c r="O159" s="17" t="str">
        <f>IFERROR(AND(OR(O1:O158,$BK159)=TRUE,IF(SEARCH(O$1,$A159)&gt;0,TRUE,FALSE)),"")</f>
        <v/>
      </c>
      <c r="P159" s="17" t="str">
        <f>IFERROR(AND(OR(P1:P158,$BK159)=TRUE,IF(SEARCH(P$1,$A159)&gt;0,TRUE,FALSE)),"")</f>
        <v/>
      </c>
      <c r="Q159" s="17" t="str">
        <f>IFERROR(AND(OR(Q1:T158,$BK159)=TRUE,IF(SEARCH(Q$1,$A159)&gt;0,TRUE,FALSE)),"")</f>
        <v/>
      </c>
      <c r="R159" s="17" t="b">
        <f>IFERROR(AND(OR(R1:T158,$BK159)=TRUE,IF(SEARCH(R$1,$A159)&gt;0,TRUE,FALSE)),"")</f>
        <v>0</v>
      </c>
      <c r="S159" s="17" t="str">
        <f>IFERROR(AND(OR(S1:T158,$BK159)=TRUE,IF(SEARCH(S$1,$A159)&gt;0,TRUE,FALSE)),"")</f>
        <v/>
      </c>
      <c r="T159" s="17" t="str">
        <f>IFERROR(AND(OR(T1:T158,$BK159)=TRUE,IF(SEARCH(T$1,$A159)&gt;0,TRUE,FALSE)),"")</f>
        <v/>
      </c>
      <c r="U159" s="17" t="str">
        <f>IFERROR(AND(OR(U1:V158,$BK159)=TRUE,IF(SEARCH(U$1,$A159)&gt;0,TRUE,FALSE)),"")</f>
        <v/>
      </c>
      <c r="V159" s="17" t="str">
        <f>IFERROR(AND(OR(V1:V158,$BK159)=TRUE,IF(SEARCH(V$1,$A159)&gt;0,TRUE,FALSE)),"")</f>
        <v/>
      </c>
      <c r="W159" s="17" t="str">
        <f>IFERROR(AND(OR(W1:W158,$BK159)=TRUE,IF(SEARCH(W$1,$A159)&gt;0,TRUE,FALSE)),"")</f>
        <v/>
      </c>
      <c r="X159" s="17" t="b">
        <f>IFERROR(AND(OR(X1:AA158,$BK159)=TRUE,IF(SEARCH(X$1,$A159)&gt;0,TRUE,FALSE)),"")</f>
        <v>0</v>
      </c>
      <c r="Y159" s="17" t="str">
        <f>IFERROR(AND(OR(Y1:AA158,$BK159)=TRUE,IF(SEARCH(Y$1,$A159)&gt;0,TRUE,FALSE)),"")</f>
        <v/>
      </c>
      <c r="Z159" s="17" t="str">
        <f>IFERROR(AND(OR(Z1:AA158,$BK159)=TRUE,IF(SEARCH(Z$1,$A159)&gt;0,TRUE,FALSE)),"")</f>
        <v/>
      </c>
      <c r="AA159" s="17" t="str">
        <f>IFERROR(AND(OR(AA1:AA158,$BK159)=TRUE,IF(SEARCH(AA$1,$A159)&gt;0,TRUE,FALSE)),"")</f>
        <v/>
      </c>
      <c r="AB159" s="17">
        <f t="shared" si="20"/>
        <v>0</v>
      </c>
      <c r="AC159" s="17" t="str">
        <f>IFERROR(AND(OR(AC1:AE158,$BK159)=TRUE,IF(SEARCH(AC$1,$H159)&gt;0,TRUE,FALSE)),"")</f>
        <v/>
      </c>
      <c r="AD159" s="17" t="str">
        <f>IFERROR(AND(OR(AD1:AE158,$BK159)=TRUE,IF(SEARCH(AD$1,$H159)&gt;0,TRUE,FALSE)),"")</f>
        <v/>
      </c>
      <c r="AE159" s="17" t="str">
        <f>IFERROR(AND(OR(AE1:AE158,$BK159)=TRUE,IF(SEARCH(AE$1,$H159)&gt;0,TRUE,FALSE)),"")</f>
        <v/>
      </c>
      <c r="AF159" s="17" t="str">
        <f>IFERROR(AND(OR(AF1:AK158,$BK159)=TRUE,IF(SEARCH(AF$1,$H159)&gt;0,TRUE,FALSE)),"")</f>
        <v/>
      </c>
      <c r="AG159" s="17" t="str">
        <f>IFERROR(AND(OR(AG1:AK158,$BK159)=TRUE,IF(SEARCH(AG$1,$H159)&gt;0,TRUE,FALSE)),"")</f>
        <v/>
      </c>
      <c r="AH159" s="17" t="str">
        <f>IFERROR(AND(OR(AH1:AK158,$BK159)=TRUE,IF(SEARCH(AH$1,$H159)&gt;0,TRUE,FALSE)),"")</f>
        <v/>
      </c>
      <c r="AI159" s="17" t="str">
        <f>IFERROR(AND(OR(AI1:AK158,$BK159)=TRUE,IF(SEARCH(AI$1,$H159)&gt;0,TRUE,FALSE)),"")</f>
        <v/>
      </c>
      <c r="AJ159" s="17" t="str">
        <f>IFERROR(AND(OR(AJ1:AK158,$BK159)=TRUE,IF(SEARCH(AJ$1,$H159)&gt;0,TRUE,FALSE)),"")</f>
        <v/>
      </c>
      <c r="AK159" s="17" t="str">
        <f>IFERROR(AND(OR(AK1:AK158,$BK159)=TRUE,IF(SEARCH(AK$1,$H159)&gt;0,TRUE,FALSE)),"")</f>
        <v/>
      </c>
      <c r="AL159" s="17" t="str">
        <f>IFERROR(AND(OR(AL1:AM158,$BK159)=TRUE,IF(SEARCH(AL$1,$H159)&gt;0,TRUE,FALSE)),"")</f>
        <v/>
      </c>
      <c r="AM159" s="17" t="str">
        <f>IFERROR(AND(OR(AM1:AM158,$BK159)=TRUE,IF(SEARCH(AM$1,$H159)&gt;0,TRUE,FALSE)),"")</f>
        <v/>
      </c>
      <c r="AN159" s="17" t="str">
        <f>IFERROR(AND(OR(AN1:AS158,$BK159)=TRUE,IF(SEARCH(AN$1,$H159)&gt;0,TRUE,FALSE)),"")</f>
        <v/>
      </c>
      <c r="AO159" s="17" t="str">
        <f>IFERROR(AND(OR(AO1:AS158,$BK159)=TRUE,IF(SEARCH(AO$1,$H159)&gt;0,TRUE,FALSE)),"")</f>
        <v/>
      </c>
      <c r="AP159" s="17" t="str">
        <f>IFERROR(AND(OR(AP1:AS158,$BK159)=TRUE,IF(SEARCH(AP$1,$H159)&gt;0,TRUE,FALSE)),"")</f>
        <v/>
      </c>
      <c r="AQ159" s="17" t="str">
        <f>IFERROR(AND(OR(AQ1:AS158,$BK159)=TRUE,IF(SEARCH(AQ$1,$H159)&gt;0,TRUE,FALSE)),"")</f>
        <v/>
      </c>
      <c r="AR159" s="17" t="str">
        <f>IFERROR(AND(OR(AR1:AS158,$BK159)=TRUE,IF(SEARCH(AR$1,$H159)&gt;0,TRUE,FALSE)),"")</f>
        <v/>
      </c>
      <c r="AS159" s="17" t="str">
        <f>IFERROR(AND(OR(AS1:AS158,$BK159)=TRUE,IF(SEARCH(AS$1,$H159)&gt;0,TRUE,FALSE)),"")</f>
        <v/>
      </c>
      <c r="AT159" s="17" t="str">
        <f>IFERROR(AND(OR(AT1:AW158,$BK159)=TRUE,IF(SEARCH(AT$1,$H159)&gt;0,TRUE,FALSE)),"")</f>
        <v/>
      </c>
      <c r="AU159" s="17" t="str">
        <f>IFERROR(AND(OR(AU1:AW158,$BK159)=TRUE,IF(SEARCH(AU$1,$H159)&gt;0,TRUE,FALSE)),"")</f>
        <v/>
      </c>
      <c r="AV159" s="17" t="str">
        <f>IFERROR(AND(OR(AV1:AW158,$BK159)=TRUE,IF(SEARCH(AV$1,$H159)&gt;0,TRUE,FALSE)),"")</f>
        <v/>
      </c>
      <c r="AW159" s="17" t="str">
        <f>IFERROR(AND(OR(AW1:AW158,$BK159)=TRUE,IF(SEARCH(AW$1,$H159)&gt;0,TRUE,FALSE)),"")</f>
        <v/>
      </c>
      <c r="AX159" s="17" t="str">
        <f>IFERROR(AND(OR(AX1:AY158,$BK159)=TRUE,IF(SEARCH(AX$1,$H159)&gt;0,TRUE,FALSE)),"")</f>
        <v/>
      </c>
      <c r="AY159" s="17" t="str">
        <f>IFERROR(AND(OR(AY1:AY158,$BK159)=TRUE,IF(SEARCH(AY$1,$H159)&gt;0,TRUE,FALSE)),"")</f>
        <v/>
      </c>
      <c r="AZ159" s="17" t="str">
        <f>IFERROR(AND(OR(AZ1:BI158,$BK159)=TRUE,IF(SEARCH(AZ$1,$H159)&gt;0,TRUE,FALSE)),"")</f>
        <v/>
      </c>
      <c r="BA159" s="17" t="str">
        <f>IFERROR(AND(OR(BA1:BI158,$BK159)=TRUE,IF(SEARCH(BA$1,$H159)&gt;0,TRUE,FALSE)),"")</f>
        <v/>
      </c>
      <c r="BB159" s="17" t="str">
        <f>IFERROR(AND(OR(BB1:BI158,$BK159)=TRUE,IF(SEARCH(BB$1,$H159)&gt;0,TRUE,FALSE)),"")</f>
        <v/>
      </c>
      <c r="BC159" s="17" t="str">
        <f>IFERROR(AND(OR(BC1:BI158,$BK159)=TRUE,IF(SEARCH(BC$1,$H159)&gt;0,TRUE,FALSE)),"")</f>
        <v/>
      </c>
      <c r="BD159" s="17" t="str">
        <f>IFERROR(AND(OR(BD1:BI158,$BK159)=TRUE,IF(SEARCH(BD$1,$H159)&gt;0,TRUE,FALSE)),"")</f>
        <v/>
      </c>
      <c r="BE159" s="17" t="str">
        <f>IFERROR(AND(OR(BE1:BI158,$BK159)=TRUE,IF(SEARCH(BE$1,$H159)&gt;0,TRUE,FALSE)),"")</f>
        <v/>
      </c>
      <c r="BF159" s="17" t="str">
        <f>IFERROR(AND(OR(BF1:BI158,$BK159)=TRUE,IF(SEARCH(BF$1,$H159)&gt;0,TRUE,FALSE)),"")</f>
        <v/>
      </c>
      <c r="BG159" s="17" t="str">
        <f>IFERROR(AND(OR(BG1:BI158,$BK159)=TRUE,IF(SEARCH(BG$1,$H159)&gt;0,TRUE,FALSE)),"")</f>
        <v/>
      </c>
      <c r="BH159" s="17" t="str">
        <f>IFERROR(AND(OR(BH1:BI158,$BK159)=TRUE,IF(SEARCH(BH$1,$H159)&gt;0,TRUE,FALSE)),"")</f>
        <v/>
      </c>
      <c r="BI159" s="17" t="str">
        <f>IFERROR(AND(OR(BI1:BI158,$BK159)=TRUE,IF(SEARCH(BI$1,$H159)&gt;0,TRUE,FALSE)),"")</f>
        <v/>
      </c>
      <c r="BJ159" s="17" t="b">
        <f t="shared" si="21"/>
        <v>0</v>
      </c>
      <c r="BK159" s="17" t="b">
        <f t="shared" si="22"/>
        <v>0</v>
      </c>
      <c r="BL159" s="17" t="b">
        <f t="shared" si="23"/>
        <v>0</v>
      </c>
      <c r="BM159" s="17" t="b">
        <f>IF(G159&gt;'Overview (RESPONSES REQUIRED)'!$G$67,FALSE,TRUE)</f>
        <v>0</v>
      </c>
      <c r="BN159" s="17" t="b">
        <f t="shared" si="24"/>
        <v>0</v>
      </c>
      <c r="BO159" s="17" t="str">
        <f>IF(AND(BM159,BN159)=FALSE,"N",IF(BL159=TRUE,"Y",IF(I159=0,"E","N")))</f>
        <v>N</v>
      </c>
    </row>
    <row r="160" spans="1:67" ht="15" x14ac:dyDescent="0.15">
      <c r="A160" s="17" t="s">
        <v>3066</v>
      </c>
      <c r="B160" s="17">
        <v>2</v>
      </c>
      <c r="C160" s="17" t="b">
        <f>IF(INDEX('Overview (RESPONSES REQUIRED)'!$D$67:$D$78, MATCH("n7", 'Overview (RESPONSES REQUIRED)'!$B$67:$B$78, 0)) = "Y", TRUE, FALSE)</f>
        <v>0</v>
      </c>
      <c r="D160" s="17" t="b">
        <f>IF(INDEX('Overview (RESPONSES REQUIRED)'!$D$67:$D$78, MATCH("N78", 'Overview (RESPONSES REQUIRED)'!$B$67:$B$78, 0)) = "Y", TRUE, FALSE)</f>
        <v>0</v>
      </c>
      <c r="E160" s="17" t="s">
        <v>6</v>
      </c>
      <c r="F160" s="17" t="s">
        <v>6</v>
      </c>
      <c r="G160" s="17">
        <v>2</v>
      </c>
      <c r="H160" s="17" t="s">
        <v>3017</v>
      </c>
      <c r="I160" s="17" t="str">
        <f>IF('SA-FR1'!N163="Y", "Y", IF('SA-FR1'!N163="N", "N", 0))</f>
        <v>N</v>
      </c>
      <c r="J160" s="17" t="str">
        <f>IFERROR(AND(OR(J1:K159,$BK160)=TRUE,IF(SEARCH(J$1,$A160)&gt;0,TRUE,FALSE)),"")</f>
        <v/>
      </c>
      <c r="K160" s="17" t="str">
        <f>IFERROR(AND(OR(K1:K159,$BK160)=TRUE,IF(SEARCH(K$1,$A160)&gt;0,TRUE,FALSE)),"")</f>
        <v/>
      </c>
      <c r="L160" s="17" t="str">
        <f>IFERROR(AND(OR(L1:O159,$BK160)=TRUE,IF(SEARCH(L$1,$A160)&gt;0,TRUE,FALSE)),"")</f>
        <v/>
      </c>
      <c r="M160" s="17" t="str">
        <f>IFERROR(AND(OR(M1:O159,$BK160)=TRUE,IF(SEARCH(M$1,$A160)&gt;0,TRUE,FALSE)),"")</f>
        <v/>
      </c>
      <c r="N160" s="17" t="str">
        <f>IFERROR(AND(OR(N1:O159,$BK160)=TRUE,IF(SEARCH(N$1,$A160)&gt;0,TRUE,FALSE)),"")</f>
        <v/>
      </c>
      <c r="O160" s="17" t="str">
        <f>IFERROR(AND(OR(O1:O159,$BK160)=TRUE,IF(SEARCH(O$1,$A160)&gt;0,TRUE,FALSE)),"")</f>
        <v/>
      </c>
      <c r="P160" s="17" t="str">
        <f>IFERROR(AND(OR(P1:P159,$BK160)=TRUE,IF(SEARCH(P$1,$A160)&gt;0,TRUE,FALSE)),"")</f>
        <v/>
      </c>
      <c r="Q160" s="17" t="str">
        <f>IFERROR(AND(OR(Q1:T159,$BK160)=TRUE,IF(SEARCH(Q$1,$A160)&gt;0,TRUE,FALSE)),"")</f>
        <v/>
      </c>
      <c r="R160" s="17" t="b">
        <f>IFERROR(AND(OR(R1:T159,$BK160)=TRUE,IF(SEARCH(R$1,$A160)&gt;0,TRUE,FALSE)),"")</f>
        <v>0</v>
      </c>
      <c r="S160" s="17" t="str">
        <f>IFERROR(AND(OR(S1:T159,$BK160)=TRUE,IF(SEARCH(S$1,$A160)&gt;0,TRUE,FALSE)),"")</f>
        <v/>
      </c>
      <c r="T160" s="17" t="str">
        <f>IFERROR(AND(OR(T1:T159,$BK160)=TRUE,IF(SEARCH(T$1,$A160)&gt;0,TRUE,FALSE)),"")</f>
        <v/>
      </c>
      <c r="U160" s="17" t="str">
        <f>IFERROR(AND(OR(U1:V159,$BK160)=TRUE,IF(SEARCH(U$1,$A160)&gt;0,TRUE,FALSE)),"")</f>
        <v/>
      </c>
      <c r="V160" s="17" t="str">
        <f>IFERROR(AND(OR(V1:V159,$BK160)=TRUE,IF(SEARCH(V$1,$A160)&gt;0,TRUE,FALSE)),"")</f>
        <v/>
      </c>
      <c r="W160" s="17" t="str">
        <f>IFERROR(AND(OR(W1:W159,$BK160)=TRUE,IF(SEARCH(W$1,$A160)&gt;0,TRUE,FALSE)),"")</f>
        <v/>
      </c>
      <c r="X160" s="17" t="b">
        <f>IFERROR(AND(OR(X1:AA159,$BK160)=TRUE,IF(SEARCH(X$1,$A160)&gt;0,TRUE,FALSE)),"")</f>
        <v>0</v>
      </c>
      <c r="Y160" s="17" t="str">
        <f>IFERROR(AND(OR(Y1:AA159,$BK160)=TRUE,IF(SEARCH(Y$1,$A160)&gt;0,TRUE,FALSE)),"")</f>
        <v/>
      </c>
      <c r="Z160" s="17" t="str">
        <f>IFERROR(AND(OR(Z1:AA159,$BK160)=TRUE,IF(SEARCH(Z$1,$A160)&gt;0,TRUE,FALSE)),"")</f>
        <v/>
      </c>
      <c r="AA160" s="17" t="str">
        <f>IFERROR(AND(OR(AA1:AA159,$BK160)=TRUE,IF(SEARCH(AA$1,$A160)&gt;0,TRUE,FALSE)),"")</f>
        <v/>
      </c>
      <c r="AB160" s="17">
        <f t="shared" si="20"/>
        <v>0</v>
      </c>
      <c r="AC160" s="17" t="str">
        <f>IFERROR(AND(OR(AC1:AE159,$BK160)=TRUE,IF(SEARCH(AC$1,$H160)&gt;0,TRUE,FALSE)),"")</f>
        <v/>
      </c>
      <c r="AD160" s="17" t="str">
        <f>IFERROR(AND(OR(AD1:AE159,$BK160)=TRUE,IF(SEARCH(AD$1,$H160)&gt;0,TRUE,FALSE)),"")</f>
        <v/>
      </c>
      <c r="AE160" s="17" t="str">
        <f>IFERROR(AND(OR(AE1:AE159,$BK160)=TRUE,IF(SEARCH(AE$1,$H160)&gt;0,TRUE,FALSE)),"")</f>
        <v/>
      </c>
      <c r="AF160" s="17" t="str">
        <f>IFERROR(AND(OR(AF1:AK159,$BK160)=TRUE,IF(SEARCH(AF$1,$H160)&gt;0,TRUE,FALSE)),"")</f>
        <v/>
      </c>
      <c r="AG160" s="17" t="str">
        <f>IFERROR(AND(OR(AG1:AK159,$BK160)=TRUE,IF(SEARCH(AG$1,$H160)&gt;0,TRUE,FALSE)),"")</f>
        <v/>
      </c>
      <c r="AH160" s="17" t="str">
        <f>IFERROR(AND(OR(AH1:AK159,$BK160)=TRUE,IF(SEARCH(AH$1,$H160)&gt;0,TRUE,FALSE)),"")</f>
        <v/>
      </c>
      <c r="AI160" s="17" t="str">
        <f>IFERROR(AND(OR(AI1:AK159,$BK160)=TRUE,IF(SEARCH(AI$1,$H160)&gt;0,TRUE,FALSE)),"")</f>
        <v/>
      </c>
      <c r="AJ160" s="17" t="str">
        <f>IFERROR(AND(OR(AJ1:AK159,$BK160)=TRUE,IF(SEARCH(AJ$1,$H160)&gt;0,TRUE,FALSE)),"")</f>
        <v/>
      </c>
      <c r="AK160" s="17" t="str">
        <f>IFERROR(AND(OR(AK1:AK159,$BK160)=TRUE,IF(SEARCH(AK$1,$H160)&gt;0,TRUE,FALSE)),"")</f>
        <v/>
      </c>
      <c r="AL160" s="17" t="str">
        <f>IFERROR(AND(OR(AL1:AM159,$BK160)=TRUE,IF(SEARCH(AL$1,$H160)&gt;0,TRUE,FALSE)),"")</f>
        <v/>
      </c>
      <c r="AM160" s="17" t="str">
        <f>IFERROR(AND(OR(AM1:AM159,$BK160)=TRUE,IF(SEARCH(AM$1,$H160)&gt;0,TRUE,FALSE)),"")</f>
        <v/>
      </c>
      <c r="AN160" s="17" t="str">
        <f>IFERROR(AND(OR(AN1:AS159,$BK160)=TRUE,IF(SEARCH(AN$1,$H160)&gt;0,TRUE,FALSE)),"")</f>
        <v/>
      </c>
      <c r="AO160" s="17" t="str">
        <f>IFERROR(AND(OR(AO1:AS159,$BK160)=TRUE,IF(SEARCH(AO$1,$H160)&gt;0,TRUE,FALSE)),"")</f>
        <v/>
      </c>
      <c r="AP160" s="17" t="str">
        <f>IFERROR(AND(OR(AP1:AS159,$BK160)=TRUE,IF(SEARCH(AP$1,$H160)&gt;0,TRUE,FALSE)),"")</f>
        <v/>
      </c>
      <c r="AQ160" s="17" t="str">
        <f>IFERROR(AND(OR(AQ1:AS159,$BK160)=TRUE,IF(SEARCH(AQ$1,$H160)&gt;0,TRUE,FALSE)),"")</f>
        <v/>
      </c>
      <c r="AR160" s="17" t="str">
        <f>IFERROR(AND(OR(AR1:AS159,$BK160)=TRUE,IF(SEARCH(AR$1,$H160)&gt;0,TRUE,FALSE)),"")</f>
        <v/>
      </c>
      <c r="AS160" s="17" t="str">
        <f>IFERROR(AND(OR(AS1:AS159,$BK160)=TRUE,IF(SEARCH(AS$1,$H160)&gt;0,TRUE,FALSE)),"")</f>
        <v/>
      </c>
      <c r="AT160" s="17" t="str">
        <f>IFERROR(AND(OR(AT1:AW159,$BK160)=TRUE,IF(SEARCH(AT$1,$H160)&gt;0,TRUE,FALSE)),"")</f>
        <v/>
      </c>
      <c r="AU160" s="17" t="str">
        <f>IFERROR(AND(OR(AU1:AW159,$BK160)=TRUE,IF(SEARCH(AU$1,$H160)&gt;0,TRUE,FALSE)),"")</f>
        <v/>
      </c>
      <c r="AV160" s="17" t="str">
        <f>IFERROR(AND(OR(AV1:AW159,$BK160)=TRUE,IF(SEARCH(AV$1,$H160)&gt;0,TRUE,FALSE)),"")</f>
        <v/>
      </c>
      <c r="AW160" s="17" t="str">
        <f>IFERROR(AND(OR(AW1:AW159,$BK160)=TRUE,IF(SEARCH(AW$1,$H160)&gt;0,TRUE,FALSE)),"")</f>
        <v/>
      </c>
      <c r="AX160" s="17" t="str">
        <f>IFERROR(AND(OR(AX1:AY159,$BK160)=TRUE,IF(SEARCH(AX$1,$H160)&gt;0,TRUE,FALSE)),"")</f>
        <v/>
      </c>
      <c r="AY160" s="17" t="str">
        <f>IFERROR(AND(OR(AY1:AY159,$BK160)=TRUE,IF(SEARCH(AY$1,$H160)&gt;0,TRUE,FALSE)),"")</f>
        <v/>
      </c>
      <c r="AZ160" s="17" t="str">
        <f>IFERROR(AND(OR(AZ1:BI159,$BK160)=TRUE,IF(SEARCH(AZ$1,$H160)&gt;0,TRUE,FALSE)),"")</f>
        <v/>
      </c>
      <c r="BA160" s="17" t="str">
        <f>IFERROR(AND(OR(BA1:BI159,$BK160)=TRUE,IF(SEARCH(BA$1,$H160)&gt;0,TRUE,FALSE)),"")</f>
        <v/>
      </c>
      <c r="BB160" s="17" t="str">
        <f>IFERROR(AND(OR(BB1:BI159,$BK160)=TRUE,IF(SEARCH(BB$1,$H160)&gt;0,TRUE,FALSE)),"")</f>
        <v/>
      </c>
      <c r="BC160" s="17" t="str">
        <f>IFERROR(AND(OR(BC1:BI159,$BK160)=TRUE,IF(SEARCH(BC$1,$H160)&gt;0,TRUE,FALSE)),"")</f>
        <v/>
      </c>
      <c r="BD160" s="17" t="str">
        <f>IFERROR(AND(OR(BD1:BI159,$BK160)=TRUE,IF(SEARCH(BD$1,$H160)&gt;0,TRUE,FALSE)),"")</f>
        <v/>
      </c>
      <c r="BE160" s="17" t="str">
        <f>IFERROR(AND(OR(BE1:BI159,$BK160)=TRUE,IF(SEARCH(BE$1,$H160)&gt;0,TRUE,FALSE)),"")</f>
        <v/>
      </c>
      <c r="BF160" s="17" t="str">
        <f>IFERROR(AND(OR(BF1:BI159,$BK160)=TRUE,IF(SEARCH(BF$1,$H160)&gt;0,TRUE,FALSE)),"")</f>
        <v/>
      </c>
      <c r="BG160" s="17" t="str">
        <f>IFERROR(AND(OR(BG1:BI159,$BK160)=TRUE,IF(SEARCH(BG$1,$H160)&gt;0,TRUE,FALSE)),"")</f>
        <v/>
      </c>
      <c r="BH160" s="17" t="str">
        <f>IFERROR(AND(OR(BH1:BI159,$BK160)=TRUE,IF(SEARCH(BH$1,$H160)&gt;0,TRUE,FALSE)),"")</f>
        <v/>
      </c>
      <c r="BI160" s="17" t="str">
        <f>IFERROR(AND(OR(BI1:BI159,$BK160)=TRUE,IF(SEARCH(BI$1,$H160)&gt;0,TRUE,FALSE)),"")</f>
        <v/>
      </c>
      <c r="BJ160" s="17" t="b">
        <f t="shared" si="21"/>
        <v>0</v>
      </c>
      <c r="BK160" s="17" t="b">
        <f t="shared" si="22"/>
        <v>0</v>
      </c>
      <c r="BL160" s="17" t="b">
        <f t="shared" si="23"/>
        <v>0</v>
      </c>
      <c r="BM160" s="17" t="b">
        <f>IF(G160&gt;'Overview (RESPONSES REQUIRED)'!$G$67,FALSE,TRUE)</f>
        <v>0</v>
      </c>
      <c r="BN160" s="17" t="b">
        <f t="shared" si="24"/>
        <v>0</v>
      </c>
      <c r="BO160" s="17" t="str">
        <f>IF(BO159="N", "N", IF(AND(BM160,BN160)=FALSE,"N",IF(BL160=TRUE,"Y",IF(I160=0,"E","N"))))</f>
        <v>N</v>
      </c>
    </row>
    <row r="161" spans="1:67" ht="15" x14ac:dyDescent="0.15">
      <c r="A161" s="17" t="s">
        <v>3067</v>
      </c>
      <c r="B161" s="17">
        <v>2</v>
      </c>
      <c r="C161" s="17" t="b">
        <f>IF(INDEX('Overview (RESPONSES REQUIRED)'!$D$67:$D$78, MATCH("n5", 'Overview (RESPONSES REQUIRED)'!$B$67:$B$78, 0)) = "Y", TRUE, FALSE)</f>
        <v>0</v>
      </c>
      <c r="D161" s="17" t="b">
        <f>IF(INDEX('Overview (RESPONSES REQUIRED)'!$D$67:$D$78, MATCH("N78", 'Overview (RESPONSES REQUIRED)'!$B$67:$B$78, 0)) = "Y", TRUE, FALSE)</f>
        <v>0</v>
      </c>
      <c r="E161" s="17" t="s">
        <v>6</v>
      </c>
      <c r="F161" s="17" t="s">
        <v>6</v>
      </c>
      <c r="G161" s="17">
        <v>2</v>
      </c>
      <c r="H161" s="17" t="s">
        <v>3015</v>
      </c>
      <c r="I161" s="17" t="str">
        <f>IF('SA-FR1'!N164="Y", "Y", IF('SA-FR1'!N164="N", "N", 0))</f>
        <v>N</v>
      </c>
      <c r="J161" s="17" t="str">
        <f>IFERROR(AND(OR(J1:K160,$BK161)=TRUE,IF(SEARCH(J$1,$A161)&gt;0,TRUE,FALSE)),"")</f>
        <v/>
      </c>
      <c r="K161" s="17" t="str">
        <f>IFERROR(AND(OR(K1:K160,$BK161)=TRUE,IF(SEARCH(K$1,$A161)&gt;0,TRUE,FALSE)),"")</f>
        <v/>
      </c>
      <c r="L161" s="17" t="str">
        <f>IFERROR(AND(OR(L1:O160,$BK161)=TRUE,IF(SEARCH(L$1,$A161)&gt;0,TRUE,FALSE)),"")</f>
        <v/>
      </c>
      <c r="M161" s="17" t="str">
        <f>IFERROR(AND(OR(M1:O160,$BK161)=TRUE,IF(SEARCH(M$1,$A161)&gt;0,TRUE,FALSE)),"")</f>
        <v/>
      </c>
      <c r="N161" s="17" t="str">
        <f>IFERROR(AND(OR(N1:O160,$BK161)=TRUE,IF(SEARCH(N$1,$A161)&gt;0,TRUE,FALSE)),"")</f>
        <v/>
      </c>
      <c r="O161" s="17" t="str">
        <f>IFERROR(AND(OR(O1:O160,$BK161)=TRUE,IF(SEARCH(O$1,$A161)&gt;0,TRUE,FALSE)),"")</f>
        <v/>
      </c>
      <c r="P161" s="17" t="b">
        <f>IFERROR(AND(OR(P1:P160,$BK161)=TRUE,IF(SEARCH(P$1,$A161)&gt;0,TRUE,FALSE)),"")</f>
        <v>0</v>
      </c>
      <c r="Q161" s="17" t="str">
        <f>IFERROR(AND(OR(Q1:T160,$BK161)=TRUE,IF(SEARCH(Q$1,$A161)&gt;0,TRUE,FALSE)),"")</f>
        <v/>
      </c>
      <c r="R161" s="17" t="str">
        <f>IFERROR(AND(OR(R1:T160,$BK161)=TRUE,IF(SEARCH(R$1,$A161)&gt;0,TRUE,FALSE)),"")</f>
        <v/>
      </c>
      <c r="S161" s="17" t="str">
        <f>IFERROR(AND(OR(S1:T160,$BK161)=TRUE,IF(SEARCH(S$1,$A161)&gt;0,TRUE,FALSE)),"")</f>
        <v/>
      </c>
      <c r="T161" s="17" t="str">
        <f>IFERROR(AND(OR(T1:T160,$BK161)=TRUE,IF(SEARCH(T$1,$A161)&gt;0,TRUE,FALSE)),"")</f>
        <v/>
      </c>
      <c r="U161" s="17" t="str">
        <f>IFERROR(AND(OR(U1:V160,$BK161)=TRUE,IF(SEARCH(U$1,$A161)&gt;0,TRUE,FALSE)),"")</f>
        <v/>
      </c>
      <c r="V161" s="17" t="str">
        <f>IFERROR(AND(OR(V1:V160,$BK161)=TRUE,IF(SEARCH(V$1,$A161)&gt;0,TRUE,FALSE)),"")</f>
        <v/>
      </c>
      <c r="W161" s="17" t="str">
        <f>IFERROR(AND(OR(W1:W160,$BK161)=TRUE,IF(SEARCH(W$1,$A161)&gt;0,TRUE,FALSE)),"")</f>
        <v/>
      </c>
      <c r="X161" s="17" t="b">
        <f>IFERROR(AND(OR(X1:AA160,$BK161)=TRUE,IF(SEARCH(X$1,$A161)&gt;0,TRUE,FALSE)),"")</f>
        <v>0</v>
      </c>
      <c r="Y161" s="17" t="str">
        <f>IFERROR(AND(OR(Y1:AA160,$BK161)=TRUE,IF(SEARCH(Y$1,$A161)&gt;0,TRUE,FALSE)),"")</f>
        <v/>
      </c>
      <c r="Z161" s="17" t="str">
        <f>IFERROR(AND(OR(Z1:AA160,$BK161)=TRUE,IF(SEARCH(Z$1,$A161)&gt;0,TRUE,FALSE)),"")</f>
        <v/>
      </c>
      <c r="AA161" s="17" t="str">
        <f>IFERROR(AND(OR(AA1:AA160,$BK161)=TRUE,IF(SEARCH(AA$1,$A161)&gt;0,TRUE,FALSE)),"")</f>
        <v/>
      </c>
      <c r="AB161" s="17">
        <f t="shared" si="20"/>
        <v>0</v>
      </c>
      <c r="AC161" s="17" t="str">
        <f>IFERROR(AND(OR(AC1:AE160,$BK161)=TRUE,IF(SEARCH(AC$1,$H161)&gt;0,TRUE,FALSE)),"")</f>
        <v/>
      </c>
      <c r="AD161" s="17" t="str">
        <f>IFERROR(AND(OR(AD1:AE160,$BK161)=TRUE,IF(SEARCH(AD$1,$H161)&gt;0,TRUE,FALSE)),"")</f>
        <v/>
      </c>
      <c r="AE161" s="17" t="str">
        <f>IFERROR(AND(OR(AE1:AE160,$BK161)=TRUE,IF(SEARCH(AE$1,$H161)&gt;0,TRUE,FALSE)),"")</f>
        <v/>
      </c>
      <c r="AF161" s="17" t="str">
        <f>IFERROR(AND(OR(AF1:AK160,$BK161)=TRUE,IF(SEARCH(AF$1,$H161)&gt;0,TRUE,FALSE)),"")</f>
        <v/>
      </c>
      <c r="AG161" s="17" t="str">
        <f>IFERROR(AND(OR(AG1:AK160,$BK161)=TRUE,IF(SEARCH(AG$1,$H161)&gt;0,TRUE,FALSE)),"")</f>
        <v/>
      </c>
      <c r="AH161" s="17" t="str">
        <f>IFERROR(AND(OR(AH1:AK160,$BK161)=TRUE,IF(SEARCH(AH$1,$H161)&gt;0,TRUE,FALSE)),"")</f>
        <v/>
      </c>
      <c r="AI161" s="17" t="str">
        <f>IFERROR(AND(OR(AI1:AK160,$BK161)=TRUE,IF(SEARCH(AI$1,$H161)&gt;0,TRUE,FALSE)),"")</f>
        <v/>
      </c>
      <c r="AJ161" s="17" t="str">
        <f>IFERROR(AND(OR(AJ1:AK160,$BK161)=TRUE,IF(SEARCH(AJ$1,$H161)&gt;0,TRUE,FALSE)),"")</f>
        <v/>
      </c>
      <c r="AK161" s="17" t="str">
        <f>IFERROR(AND(OR(AK1:AK160,$BK161)=TRUE,IF(SEARCH(AK$1,$H161)&gt;0,TRUE,FALSE)),"")</f>
        <v/>
      </c>
      <c r="AL161" s="17" t="str">
        <f>IFERROR(AND(OR(AL1:AM160,$BK161)=TRUE,IF(SEARCH(AL$1,$H161)&gt;0,TRUE,FALSE)),"")</f>
        <v/>
      </c>
      <c r="AM161" s="17" t="str">
        <f>IFERROR(AND(OR(AM1:AM160,$BK161)=TRUE,IF(SEARCH(AM$1,$H161)&gt;0,TRUE,FALSE)),"")</f>
        <v/>
      </c>
      <c r="AN161" s="17" t="str">
        <f>IFERROR(AND(OR(AN1:AS160,$BK161)=TRUE,IF(SEARCH(AN$1,$H161)&gt;0,TRUE,FALSE)),"")</f>
        <v/>
      </c>
      <c r="AO161" s="17" t="str">
        <f>IFERROR(AND(OR(AO1:AS160,$BK161)=TRUE,IF(SEARCH(AO$1,$H161)&gt;0,TRUE,FALSE)),"")</f>
        <v/>
      </c>
      <c r="AP161" s="17" t="str">
        <f>IFERROR(AND(OR(AP1:AS160,$BK161)=TRUE,IF(SEARCH(AP$1,$H161)&gt;0,TRUE,FALSE)),"")</f>
        <v/>
      </c>
      <c r="AQ161" s="17" t="str">
        <f>IFERROR(AND(OR(AQ1:AS160,$BK161)=TRUE,IF(SEARCH(AQ$1,$H161)&gt;0,TRUE,FALSE)),"")</f>
        <v/>
      </c>
      <c r="AR161" s="17" t="str">
        <f>IFERROR(AND(OR(AR1:AS160,$BK161)=TRUE,IF(SEARCH(AR$1,$H161)&gt;0,TRUE,FALSE)),"")</f>
        <v/>
      </c>
      <c r="AS161" s="17" t="str">
        <f>IFERROR(AND(OR(AS1:AS160,$BK161)=TRUE,IF(SEARCH(AS$1,$H161)&gt;0,TRUE,FALSE)),"")</f>
        <v/>
      </c>
      <c r="AT161" s="17" t="str">
        <f>IFERROR(AND(OR(AT1:AW160,$BK161)=TRUE,IF(SEARCH(AT$1,$H161)&gt;0,TRUE,FALSE)),"")</f>
        <v/>
      </c>
      <c r="AU161" s="17" t="str">
        <f>IFERROR(AND(OR(AU1:AW160,$BK161)=TRUE,IF(SEARCH(AU$1,$H161)&gt;0,TRUE,FALSE)),"")</f>
        <v/>
      </c>
      <c r="AV161" s="17" t="str">
        <f>IFERROR(AND(OR(AV1:AW160,$BK161)=TRUE,IF(SEARCH(AV$1,$H161)&gt;0,TRUE,FALSE)),"")</f>
        <v/>
      </c>
      <c r="AW161" s="17" t="str">
        <f>IFERROR(AND(OR(AW1:AW160,$BK161)=TRUE,IF(SEARCH(AW$1,$H161)&gt;0,TRUE,FALSE)),"")</f>
        <v/>
      </c>
      <c r="AX161" s="17" t="str">
        <f>IFERROR(AND(OR(AX1:AY160,$BK161)=TRUE,IF(SEARCH(AX$1,$H161)&gt;0,TRUE,FALSE)),"")</f>
        <v/>
      </c>
      <c r="AY161" s="17" t="str">
        <f>IFERROR(AND(OR(AY1:AY160,$BK161)=TRUE,IF(SEARCH(AY$1,$H161)&gt;0,TRUE,FALSE)),"")</f>
        <v/>
      </c>
      <c r="AZ161" s="17" t="str">
        <f>IFERROR(AND(OR(AZ1:BI160,$BK161)=TRUE,IF(SEARCH(AZ$1,$H161)&gt;0,TRUE,FALSE)),"")</f>
        <v/>
      </c>
      <c r="BA161" s="17" t="str">
        <f>IFERROR(AND(OR(BA1:BI160,$BK161)=TRUE,IF(SEARCH(BA$1,$H161)&gt;0,TRUE,FALSE)),"")</f>
        <v/>
      </c>
      <c r="BB161" s="17" t="str">
        <f>IFERROR(AND(OR(BB1:BI160,$BK161)=TRUE,IF(SEARCH(BB$1,$H161)&gt;0,TRUE,FALSE)),"")</f>
        <v/>
      </c>
      <c r="BC161" s="17" t="str">
        <f>IFERROR(AND(OR(BC1:BI160,$BK161)=TRUE,IF(SEARCH(BC$1,$H161)&gt;0,TRUE,FALSE)),"")</f>
        <v/>
      </c>
      <c r="BD161" s="17" t="str">
        <f>IFERROR(AND(OR(BD1:BI160,$BK161)=TRUE,IF(SEARCH(BD$1,$H161)&gt;0,TRUE,FALSE)),"")</f>
        <v/>
      </c>
      <c r="BE161" s="17" t="str">
        <f>IFERROR(AND(OR(BE1:BI160,$BK161)=TRUE,IF(SEARCH(BE$1,$H161)&gt;0,TRUE,FALSE)),"")</f>
        <v/>
      </c>
      <c r="BF161" s="17" t="str">
        <f>IFERROR(AND(OR(BF1:BI160,$BK161)=TRUE,IF(SEARCH(BF$1,$H161)&gt;0,TRUE,FALSE)),"")</f>
        <v/>
      </c>
      <c r="BG161" s="17" t="str">
        <f>IFERROR(AND(OR(BG1:BI160,$BK161)=TRUE,IF(SEARCH(BG$1,$H161)&gt;0,TRUE,FALSE)),"")</f>
        <v/>
      </c>
      <c r="BH161" s="17" t="str">
        <f>IFERROR(AND(OR(BH1:BI160,$BK161)=TRUE,IF(SEARCH(BH$1,$H161)&gt;0,TRUE,FALSE)),"")</f>
        <v/>
      </c>
      <c r="BI161" s="17" t="str">
        <f>IFERROR(AND(OR(BI1:BI160,$BK161)=TRUE,IF(SEARCH(BI$1,$H161)&gt;0,TRUE,FALSE)),"")</f>
        <v/>
      </c>
      <c r="BJ161" s="17" t="b">
        <f t="shared" si="21"/>
        <v>0</v>
      </c>
      <c r="BK161" s="17" t="b">
        <f t="shared" si="22"/>
        <v>0</v>
      </c>
      <c r="BL161" s="17" t="b">
        <f t="shared" si="23"/>
        <v>0</v>
      </c>
      <c r="BM161" s="17" t="b">
        <f>IF(G161&gt;'Overview (RESPONSES REQUIRED)'!$G$67,FALSE,TRUE)</f>
        <v>0</v>
      </c>
      <c r="BN161" s="17" t="b">
        <f t="shared" si="24"/>
        <v>0</v>
      </c>
      <c r="BO161" s="17" t="str">
        <f>IF(AND(BM161,BN161)=FALSE,"N",IF(BL161=TRUE,"Y",IF(I161=0,"E","N")))</f>
        <v>N</v>
      </c>
    </row>
    <row r="162" spans="1:67" ht="15" x14ac:dyDescent="0.15">
      <c r="A162" s="17" t="s">
        <v>3067</v>
      </c>
      <c r="B162" s="17">
        <v>2</v>
      </c>
      <c r="C162" s="17" t="b">
        <f>IF(INDEX('Overview (RESPONSES REQUIRED)'!$D$67:$D$78, MATCH("n5", 'Overview (RESPONSES REQUIRED)'!$B$67:$B$78, 0)) = "Y", TRUE, FALSE)</f>
        <v>0</v>
      </c>
      <c r="D162" s="17" t="b">
        <f>IF(INDEX('Overview (RESPONSES REQUIRED)'!$D$67:$D$78, MATCH("N78", 'Overview (RESPONSES REQUIRED)'!$B$67:$B$78, 0)) = "Y", TRUE, FALSE)</f>
        <v>0</v>
      </c>
      <c r="E162" s="17" t="s">
        <v>6</v>
      </c>
      <c r="F162" s="17" t="s">
        <v>6</v>
      </c>
      <c r="G162" s="17">
        <v>2</v>
      </c>
      <c r="H162" s="17" t="s">
        <v>3026</v>
      </c>
      <c r="I162" s="17" t="str">
        <f>IF('SA-FR1'!N165="Y", "Y", IF('SA-FR1'!N165="N", "N", 0))</f>
        <v>N</v>
      </c>
      <c r="J162" s="17" t="str">
        <f>IFERROR(AND(OR(J1:K161,$BK162)=TRUE,IF(SEARCH(J$1,$A162)&gt;0,TRUE,FALSE)),"")</f>
        <v/>
      </c>
      <c r="K162" s="17" t="str">
        <f>IFERROR(AND(OR(K1:K161,$BK162)=TRUE,IF(SEARCH(K$1,$A162)&gt;0,TRUE,FALSE)),"")</f>
        <v/>
      </c>
      <c r="L162" s="17" t="str">
        <f>IFERROR(AND(OR(L1:O161,$BK162)=TRUE,IF(SEARCH(L$1,$A162)&gt;0,TRUE,FALSE)),"")</f>
        <v/>
      </c>
      <c r="M162" s="17" t="str">
        <f>IFERROR(AND(OR(M1:O161,$BK162)=TRUE,IF(SEARCH(M$1,$A162)&gt;0,TRUE,FALSE)),"")</f>
        <v/>
      </c>
      <c r="N162" s="17" t="str">
        <f>IFERROR(AND(OR(N1:O161,$BK162)=TRUE,IF(SEARCH(N$1,$A162)&gt;0,TRUE,FALSE)),"")</f>
        <v/>
      </c>
      <c r="O162" s="17" t="str">
        <f>IFERROR(AND(OR(O1:O161,$BK162)=TRUE,IF(SEARCH(O$1,$A162)&gt;0,TRUE,FALSE)),"")</f>
        <v/>
      </c>
      <c r="P162" s="17" t="b">
        <f>IFERROR(AND(OR(P1:P161,$BK162)=TRUE,IF(SEARCH(P$1,$A162)&gt;0,TRUE,FALSE)),"")</f>
        <v>0</v>
      </c>
      <c r="Q162" s="17" t="str">
        <f>IFERROR(AND(OR(Q1:T161,$BK162)=TRUE,IF(SEARCH(Q$1,$A162)&gt;0,TRUE,FALSE)),"")</f>
        <v/>
      </c>
      <c r="R162" s="17" t="str">
        <f>IFERROR(AND(OR(R1:T161,$BK162)=TRUE,IF(SEARCH(R$1,$A162)&gt;0,TRUE,FALSE)),"")</f>
        <v/>
      </c>
      <c r="S162" s="17" t="str">
        <f>IFERROR(AND(OR(S1:T161,$BK162)=TRUE,IF(SEARCH(S$1,$A162)&gt;0,TRUE,FALSE)),"")</f>
        <v/>
      </c>
      <c r="T162" s="17" t="str">
        <f>IFERROR(AND(OR(T1:T161,$BK162)=TRUE,IF(SEARCH(T$1,$A162)&gt;0,TRUE,FALSE)),"")</f>
        <v/>
      </c>
      <c r="U162" s="17" t="str">
        <f>IFERROR(AND(OR(U1:V161,$BK162)=TRUE,IF(SEARCH(U$1,$A162)&gt;0,TRUE,FALSE)),"")</f>
        <v/>
      </c>
      <c r="V162" s="17" t="str">
        <f>IFERROR(AND(OR(V1:V161,$BK162)=TRUE,IF(SEARCH(V$1,$A162)&gt;0,TRUE,FALSE)),"")</f>
        <v/>
      </c>
      <c r="W162" s="17" t="str">
        <f>IFERROR(AND(OR(W1:W161,$BK162)=TRUE,IF(SEARCH(W$1,$A162)&gt;0,TRUE,FALSE)),"")</f>
        <v/>
      </c>
      <c r="X162" s="17" t="b">
        <f>IFERROR(AND(OR(X1:AA161,$BK162)=TRUE,IF(SEARCH(X$1,$A162)&gt;0,TRUE,FALSE)),"")</f>
        <v>0</v>
      </c>
      <c r="Y162" s="17" t="str">
        <f>IFERROR(AND(OR(Y1:AA161,$BK162)=TRUE,IF(SEARCH(Y$1,$A162)&gt;0,TRUE,FALSE)),"")</f>
        <v/>
      </c>
      <c r="Z162" s="17" t="str">
        <f>IFERROR(AND(OR(Z1:AA161,$BK162)=TRUE,IF(SEARCH(Z$1,$A162)&gt;0,TRUE,FALSE)),"")</f>
        <v/>
      </c>
      <c r="AA162" s="17" t="str">
        <f>IFERROR(AND(OR(AA1:AA161,$BK162)=TRUE,IF(SEARCH(AA$1,$A162)&gt;0,TRUE,FALSE)),"")</f>
        <v/>
      </c>
      <c r="AB162" s="17">
        <f t="shared" si="20"/>
        <v>0</v>
      </c>
      <c r="AC162" s="17" t="str">
        <f>IFERROR(AND(OR(AC1:AE161,$BK162)=TRUE,IF(SEARCH(AC$1,$H162)&gt;0,TRUE,FALSE)),"")</f>
        <v/>
      </c>
      <c r="AD162" s="17" t="str">
        <f>IFERROR(AND(OR(AD1:AE161,$BK162)=TRUE,IF(SEARCH(AD$1,$H162)&gt;0,TRUE,FALSE)),"")</f>
        <v/>
      </c>
      <c r="AE162" s="17" t="str">
        <f>IFERROR(AND(OR(AE1:AE161,$BK162)=TRUE,IF(SEARCH(AE$1,$H162)&gt;0,TRUE,FALSE)),"")</f>
        <v/>
      </c>
      <c r="AF162" s="17" t="str">
        <f>IFERROR(AND(OR(AF1:AK161,$BK162)=TRUE,IF(SEARCH(AF$1,$H162)&gt;0,TRUE,FALSE)),"")</f>
        <v/>
      </c>
      <c r="AG162" s="17" t="str">
        <f>IFERROR(AND(OR(AG1:AK161,$BK162)=TRUE,IF(SEARCH(AG$1,$H162)&gt;0,TRUE,FALSE)),"")</f>
        <v/>
      </c>
      <c r="AH162" s="17" t="str">
        <f>IFERROR(AND(OR(AH1:AK161,$BK162)=TRUE,IF(SEARCH(AH$1,$H162)&gt;0,TRUE,FALSE)),"")</f>
        <v/>
      </c>
      <c r="AI162" s="17" t="str">
        <f>IFERROR(AND(OR(AI1:AK161,$BK162)=TRUE,IF(SEARCH(AI$1,$H162)&gt;0,TRUE,FALSE)),"")</f>
        <v/>
      </c>
      <c r="AJ162" s="17" t="str">
        <f>IFERROR(AND(OR(AJ1:AK161,$BK162)=TRUE,IF(SEARCH(AJ$1,$H162)&gt;0,TRUE,FALSE)),"")</f>
        <v/>
      </c>
      <c r="AK162" s="17" t="str">
        <f>IFERROR(AND(OR(AK1:AK161,$BK162)=TRUE,IF(SEARCH(AK$1,$H162)&gt;0,TRUE,FALSE)),"")</f>
        <v/>
      </c>
      <c r="AL162" s="17" t="str">
        <f>IFERROR(AND(OR(AL1:AM161,$BK162)=TRUE,IF(SEARCH(AL$1,$H162)&gt;0,TRUE,FALSE)),"")</f>
        <v/>
      </c>
      <c r="AM162" s="17" t="str">
        <f>IFERROR(AND(OR(AM1:AM161,$BK162)=TRUE,IF(SEARCH(AM$1,$H162)&gt;0,TRUE,FALSE)),"")</f>
        <v/>
      </c>
      <c r="AN162" s="17" t="str">
        <f>IFERROR(AND(OR(AN1:AS161,$BK162)=TRUE,IF(SEARCH(AN$1,$H162)&gt;0,TRUE,FALSE)),"")</f>
        <v/>
      </c>
      <c r="AO162" s="17" t="str">
        <f>IFERROR(AND(OR(AO1:AS161,$BK162)=TRUE,IF(SEARCH(AO$1,$H162)&gt;0,TRUE,FALSE)),"")</f>
        <v/>
      </c>
      <c r="AP162" s="17" t="str">
        <f>IFERROR(AND(OR(AP1:AS161,$BK162)=TRUE,IF(SEARCH(AP$1,$H162)&gt;0,TRUE,FALSE)),"")</f>
        <v/>
      </c>
      <c r="AQ162" s="17" t="str">
        <f>IFERROR(AND(OR(AQ1:AS161,$BK162)=TRUE,IF(SEARCH(AQ$1,$H162)&gt;0,TRUE,FALSE)),"")</f>
        <v/>
      </c>
      <c r="AR162" s="17" t="str">
        <f>IFERROR(AND(OR(AR1:AS161,$BK162)=TRUE,IF(SEARCH(AR$1,$H162)&gt;0,TRUE,FALSE)),"")</f>
        <v/>
      </c>
      <c r="AS162" s="17" t="str">
        <f>IFERROR(AND(OR(AS1:AS161,$BK162)=TRUE,IF(SEARCH(AS$1,$H162)&gt;0,TRUE,FALSE)),"")</f>
        <v/>
      </c>
      <c r="AT162" s="17" t="str">
        <f>IFERROR(AND(OR(AT1:AW161,$BK162)=TRUE,IF(SEARCH(AT$1,$H162)&gt;0,TRUE,FALSE)),"")</f>
        <v/>
      </c>
      <c r="AU162" s="17" t="str">
        <f>IFERROR(AND(OR(AU1:AW161,$BK162)=TRUE,IF(SEARCH(AU$1,$H162)&gt;0,TRUE,FALSE)),"")</f>
        <v/>
      </c>
      <c r="AV162" s="17" t="str">
        <f>IFERROR(AND(OR(AV1:AW161,$BK162)=TRUE,IF(SEARCH(AV$1,$H162)&gt;0,TRUE,FALSE)),"")</f>
        <v/>
      </c>
      <c r="AW162" s="17" t="str">
        <f>IFERROR(AND(OR(AW1:AW161,$BK162)=TRUE,IF(SEARCH(AW$1,$H162)&gt;0,TRUE,FALSE)),"")</f>
        <v/>
      </c>
      <c r="AX162" s="17" t="str">
        <f>IFERROR(AND(OR(AX1:AY161,$BK162)=TRUE,IF(SEARCH(AX$1,$H162)&gt;0,TRUE,FALSE)),"")</f>
        <v/>
      </c>
      <c r="AY162" s="17" t="str">
        <f>IFERROR(AND(OR(AY1:AY161,$BK162)=TRUE,IF(SEARCH(AY$1,$H162)&gt;0,TRUE,FALSE)),"")</f>
        <v/>
      </c>
      <c r="AZ162" s="17" t="str">
        <f>IFERROR(AND(OR(AZ1:BI161,$BK162)=TRUE,IF(SEARCH(AZ$1,$H162)&gt;0,TRUE,FALSE)),"")</f>
        <v/>
      </c>
      <c r="BA162" s="17" t="str">
        <f>IFERROR(AND(OR(BA1:BI161,$BK162)=TRUE,IF(SEARCH(BA$1,$H162)&gt;0,TRUE,FALSE)),"")</f>
        <v/>
      </c>
      <c r="BB162" s="17" t="str">
        <f>IFERROR(AND(OR(BB1:BI161,$BK162)=TRUE,IF(SEARCH(BB$1,$H162)&gt;0,TRUE,FALSE)),"")</f>
        <v/>
      </c>
      <c r="BC162" s="17" t="str">
        <f>IFERROR(AND(OR(BC1:BI161,$BK162)=TRUE,IF(SEARCH(BC$1,$H162)&gt;0,TRUE,FALSE)),"")</f>
        <v/>
      </c>
      <c r="BD162" s="17" t="str">
        <f>IFERROR(AND(OR(BD1:BI161,$BK162)=TRUE,IF(SEARCH(BD$1,$H162)&gt;0,TRUE,FALSE)),"")</f>
        <v/>
      </c>
      <c r="BE162" s="17" t="str">
        <f>IFERROR(AND(OR(BE1:BI161,$BK162)=TRUE,IF(SEARCH(BE$1,$H162)&gt;0,TRUE,FALSE)),"")</f>
        <v/>
      </c>
      <c r="BF162" s="17" t="str">
        <f>IFERROR(AND(OR(BF1:BI161,$BK162)=TRUE,IF(SEARCH(BF$1,$H162)&gt;0,TRUE,FALSE)),"")</f>
        <v/>
      </c>
      <c r="BG162" s="17" t="str">
        <f>IFERROR(AND(OR(BG1:BI161,$BK162)=TRUE,IF(SEARCH(BG$1,$H162)&gt;0,TRUE,FALSE)),"")</f>
        <v/>
      </c>
      <c r="BH162" s="17" t="str">
        <f>IFERROR(AND(OR(BH1:BI161,$BK162)=TRUE,IF(SEARCH(BH$1,$H162)&gt;0,TRUE,FALSE)),"")</f>
        <v/>
      </c>
      <c r="BI162" s="17" t="str">
        <f>IFERROR(AND(OR(BI1:BI161,$BK162)=TRUE,IF(SEARCH(BI$1,$H162)&gt;0,TRUE,FALSE)),"")</f>
        <v/>
      </c>
      <c r="BJ162" s="17" t="b">
        <f t="shared" si="21"/>
        <v>0</v>
      </c>
      <c r="BK162" s="17" t="b">
        <f t="shared" si="22"/>
        <v>0</v>
      </c>
      <c r="BL162" s="17" t="b">
        <f t="shared" si="23"/>
        <v>0</v>
      </c>
      <c r="BM162" s="17" t="b">
        <f>IF(G162&gt;'Overview (RESPONSES REQUIRED)'!$G$67,FALSE,TRUE)</f>
        <v>0</v>
      </c>
      <c r="BN162" s="17" t="b">
        <f t="shared" si="24"/>
        <v>0</v>
      </c>
      <c r="BO162" s="17" t="str">
        <f>IF(BO161="N", "N", IF(AND(BM162,BN162)=FALSE,"N",IF(BL162=TRUE,"Y",IF(I162=0,"E","N"))))</f>
        <v>N</v>
      </c>
    </row>
    <row r="163" spans="1:67" ht="15" x14ac:dyDescent="0.15">
      <c r="A163" s="17" t="s">
        <v>3068</v>
      </c>
      <c r="B163" s="17">
        <v>2</v>
      </c>
      <c r="C163" s="17" t="b">
        <f>IF(INDEX('Overview (RESPONSES REQUIRED)'!$D$67:$D$78, MATCH("n26", 'Overview (RESPONSES REQUIRED)'!$B$67:$B$78, 0)) = "Y", TRUE, FALSE)</f>
        <v>0</v>
      </c>
      <c r="D163" s="17" t="b">
        <f>IF(INDEX('Overview (RESPONSES REQUIRED)'!$D$67:$D$78, MATCH("N78", 'Overview (RESPONSES REQUIRED)'!$B$67:$B$78, 0)) = "Y", TRUE, FALSE)</f>
        <v>0</v>
      </c>
      <c r="E163" s="17" t="s">
        <v>6</v>
      </c>
      <c r="F163" s="17" t="s">
        <v>6</v>
      </c>
      <c r="G163" s="17">
        <v>2</v>
      </c>
      <c r="H163" s="17" t="s">
        <v>3015</v>
      </c>
      <c r="I163" s="17" t="str">
        <f>IF('SA-FR1'!N166="Y", "Y", IF('SA-FR1'!N166="N", "N", 0))</f>
        <v>N</v>
      </c>
      <c r="J163" s="17" t="str">
        <f>IFERROR(AND(OR(J1:K162,$BK163)=TRUE,IF(SEARCH(J$1,$A163)&gt;0,TRUE,FALSE)),"")</f>
        <v/>
      </c>
      <c r="K163" s="17" t="str">
        <f>IFERROR(AND(OR(K1:K162,$BK163)=TRUE,IF(SEARCH(K$1,$A163)&gt;0,TRUE,FALSE)),"")</f>
        <v/>
      </c>
      <c r="L163" s="17" t="str">
        <f>IFERROR(AND(OR(L1:O162,$BK163)=TRUE,IF(SEARCH(L$1,$A163)&gt;0,TRUE,FALSE)),"")</f>
        <v/>
      </c>
      <c r="M163" s="17" t="str">
        <f>IFERROR(AND(OR(M1:O162,$BK163)=TRUE,IF(SEARCH(M$1,$A163)&gt;0,TRUE,FALSE)),"")</f>
        <v/>
      </c>
      <c r="N163" s="17" t="str">
        <f>IFERROR(AND(OR(N1:O162,$BK163)=TRUE,IF(SEARCH(N$1,$A163)&gt;0,TRUE,FALSE)),"")</f>
        <v/>
      </c>
      <c r="O163" s="17" t="str">
        <f>IFERROR(AND(OR(O1:O162,$BK163)=TRUE,IF(SEARCH(O$1,$A163)&gt;0,TRUE,FALSE)),"")</f>
        <v/>
      </c>
      <c r="P163" s="17" t="str">
        <f>IFERROR(AND(OR(P1:P162,$BK163)=TRUE,IF(SEARCH(P$1,$A163)&gt;0,TRUE,FALSE)),"")</f>
        <v/>
      </c>
      <c r="Q163" s="17" t="str">
        <f>IFERROR(AND(OR(Q1:T162,$BK163)=TRUE,IF(SEARCH(Q$1,$A163)&gt;0,TRUE,FALSE)),"")</f>
        <v/>
      </c>
      <c r="R163" s="17" t="str">
        <f>IFERROR(AND(OR(R1:T162,$BK163)=TRUE,IF(SEARCH(R$1,$A163)&gt;0,TRUE,FALSE)),"")</f>
        <v/>
      </c>
      <c r="S163" s="17" t="str">
        <f>IFERROR(AND(OR(S1:T162,$BK163)=TRUE,IF(SEARCH(S$1,$A163)&gt;0,TRUE,FALSE)),"")</f>
        <v/>
      </c>
      <c r="T163" s="17" t="str">
        <f>IFERROR(AND(OR(T1:T162,$BK163)=TRUE,IF(SEARCH(T$1,$A163)&gt;0,TRUE,FALSE)),"")</f>
        <v/>
      </c>
      <c r="U163" s="17" t="b">
        <f>IFERROR(AND(OR(U1:V162,$BK163)=TRUE,IF(SEARCH(U$1,$A163)&gt;0,TRUE,FALSE)),"")</f>
        <v>0</v>
      </c>
      <c r="V163" s="17" t="str">
        <f>IFERROR(AND(OR(V1:V162,$BK163)=TRUE,IF(SEARCH(V$1,$A163)&gt;0,TRUE,FALSE)),"")</f>
        <v/>
      </c>
      <c r="W163" s="17" t="str">
        <f>IFERROR(AND(OR(W1:W162,$BK163)=TRUE,IF(SEARCH(W$1,$A163)&gt;0,TRUE,FALSE)),"")</f>
        <v/>
      </c>
      <c r="X163" s="17" t="b">
        <f>IFERROR(AND(OR(X1:AA162,$BK163)=TRUE,IF(SEARCH(X$1,$A163)&gt;0,TRUE,FALSE)),"")</f>
        <v>0</v>
      </c>
      <c r="Y163" s="17" t="str">
        <f>IFERROR(AND(OR(Y1:AA162,$BK163)=TRUE,IF(SEARCH(Y$1,$A163)&gt;0,TRUE,FALSE)),"")</f>
        <v/>
      </c>
      <c r="Z163" s="17" t="str">
        <f>IFERROR(AND(OR(Z1:AA162,$BK163)=TRUE,IF(SEARCH(Z$1,$A163)&gt;0,TRUE,FALSE)),"")</f>
        <v/>
      </c>
      <c r="AA163" s="17" t="str">
        <f>IFERROR(AND(OR(AA1:AA162,$BK163)=TRUE,IF(SEARCH(AA$1,$A163)&gt;0,TRUE,FALSE)),"")</f>
        <v/>
      </c>
      <c r="AB163" s="17">
        <f t="shared" ref="AB163:AB190" si="25">COUNTIF(J163:AA163,TRUE)</f>
        <v>0</v>
      </c>
      <c r="AC163" s="17" t="str">
        <f>IFERROR(AND(OR(AC1:AE162,$BK163)=TRUE,IF(SEARCH(AC$1,$H163)&gt;0,TRUE,FALSE)),"")</f>
        <v/>
      </c>
      <c r="AD163" s="17" t="str">
        <f>IFERROR(AND(OR(AD1:AE162,$BK163)=TRUE,IF(SEARCH(AD$1,$H163)&gt;0,TRUE,FALSE)),"")</f>
        <v/>
      </c>
      <c r="AE163" s="17" t="str">
        <f>IFERROR(AND(OR(AE1:AE162,$BK163)=TRUE,IF(SEARCH(AE$1,$H163)&gt;0,TRUE,FALSE)),"")</f>
        <v/>
      </c>
      <c r="AF163" s="17" t="str">
        <f>IFERROR(AND(OR(AF1:AK162,$BK163)=TRUE,IF(SEARCH(AF$1,$H163)&gt;0,TRUE,FALSE)),"")</f>
        <v/>
      </c>
      <c r="AG163" s="17" t="str">
        <f>IFERROR(AND(OR(AG1:AK162,$BK163)=TRUE,IF(SEARCH(AG$1,$H163)&gt;0,TRUE,FALSE)),"")</f>
        <v/>
      </c>
      <c r="AH163" s="17" t="str">
        <f>IFERROR(AND(OR(AH1:AK162,$BK163)=TRUE,IF(SEARCH(AH$1,$H163)&gt;0,TRUE,FALSE)),"")</f>
        <v/>
      </c>
      <c r="AI163" s="17" t="str">
        <f>IFERROR(AND(OR(AI1:AK162,$BK163)=TRUE,IF(SEARCH(AI$1,$H163)&gt;0,TRUE,FALSE)),"")</f>
        <v/>
      </c>
      <c r="AJ163" s="17" t="str">
        <f>IFERROR(AND(OR(AJ1:AK162,$BK163)=TRUE,IF(SEARCH(AJ$1,$H163)&gt;0,TRUE,FALSE)),"")</f>
        <v/>
      </c>
      <c r="AK163" s="17" t="str">
        <f>IFERROR(AND(OR(AK1:AK162,$BK163)=TRUE,IF(SEARCH(AK$1,$H163)&gt;0,TRUE,FALSE)),"")</f>
        <v/>
      </c>
      <c r="AL163" s="17" t="str">
        <f>IFERROR(AND(OR(AL1:AM162,$BK163)=TRUE,IF(SEARCH(AL$1,$H163)&gt;0,TRUE,FALSE)),"")</f>
        <v/>
      </c>
      <c r="AM163" s="17" t="str">
        <f>IFERROR(AND(OR(AM1:AM162,$BK163)=TRUE,IF(SEARCH(AM$1,$H163)&gt;0,TRUE,FALSE)),"")</f>
        <v/>
      </c>
      <c r="AN163" s="17" t="str">
        <f>IFERROR(AND(OR(AN1:AS162,$BK163)=TRUE,IF(SEARCH(AN$1,$H163)&gt;0,TRUE,FALSE)),"")</f>
        <v/>
      </c>
      <c r="AO163" s="17" t="str">
        <f>IFERROR(AND(OR(AO1:AS162,$BK163)=TRUE,IF(SEARCH(AO$1,$H163)&gt;0,TRUE,FALSE)),"")</f>
        <v/>
      </c>
      <c r="AP163" s="17" t="str">
        <f>IFERROR(AND(OR(AP1:AS162,$BK163)=TRUE,IF(SEARCH(AP$1,$H163)&gt;0,TRUE,FALSE)),"")</f>
        <v/>
      </c>
      <c r="AQ163" s="17" t="str">
        <f>IFERROR(AND(OR(AQ1:AS162,$BK163)=TRUE,IF(SEARCH(AQ$1,$H163)&gt;0,TRUE,FALSE)),"")</f>
        <v/>
      </c>
      <c r="AR163" s="17" t="str">
        <f>IFERROR(AND(OR(AR1:AS162,$BK163)=TRUE,IF(SEARCH(AR$1,$H163)&gt;0,TRUE,FALSE)),"")</f>
        <v/>
      </c>
      <c r="AS163" s="17" t="str">
        <f>IFERROR(AND(OR(AS1:AS162,$BK163)=TRUE,IF(SEARCH(AS$1,$H163)&gt;0,TRUE,FALSE)),"")</f>
        <v/>
      </c>
      <c r="AT163" s="17" t="str">
        <f>IFERROR(AND(OR(AT1:AW162,$BK163)=TRUE,IF(SEARCH(AT$1,$H163)&gt;0,TRUE,FALSE)),"")</f>
        <v/>
      </c>
      <c r="AU163" s="17" t="str">
        <f>IFERROR(AND(OR(AU1:AW162,$BK163)=TRUE,IF(SEARCH(AU$1,$H163)&gt;0,TRUE,FALSE)),"")</f>
        <v/>
      </c>
      <c r="AV163" s="17" t="str">
        <f>IFERROR(AND(OR(AV1:AW162,$BK163)=TRUE,IF(SEARCH(AV$1,$H163)&gt;0,TRUE,FALSE)),"")</f>
        <v/>
      </c>
      <c r="AW163" s="17" t="str">
        <f>IFERROR(AND(OR(AW1:AW162,$BK163)=TRUE,IF(SEARCH(AW$1,$H163)&gt;0,TRUE,FALSE)),"")</f>
        <v/>
      </c>
      <c r="AX163" s="17" t="str">
        <f>IFERROR(AND(OR(AX1:AY162,$BK163)=TRUE,IF(SEARCH(AX$1,$H163)&gt;0,TRUE,FALSE)),"")</f>
        <v/>
      </c>
      <c r="AY163" s="17" t="str">
        <f>IFERROR(AND(OR(AY1:AY162,$BK163)=TRUE,IF(SEARCH(AY$1,$H163)&gt;0,TRUE,FALSE)),"")</f>
        <v/>
      </c>
      <c r="AZ163" s="17" t="str">
        <f>IFERROR(AND(OR(AZ1:BI162,$BK163)=TRUE,IF(SEARCH(AZ$1,$H163)&gt;0,TRUE,FALSE)),"")</f>
        <v/>
      </c>
      <c r="BA163" s="17" t="str">
        <f>IFERROR(AND(OR(BA1:BI162,$BK163)=TRUE,IF(SEARCH(BA$1,$H163)&gt;0,TRUE,FALSE)),"")</f>
        <v/>
      </c>
      <c r="BB163" s="17" t="str">
        <f>IFERROR(AND(OR(BB1:BI162,$BK163)=TRUE,IF(SEARCH(BB$1,$H163)&gt;0,TRUE,FALSE)),"")</f>
        <v/>
      </c>
      <c r="BC163" s="17" t="str">
        <f>IFERROR(AND(OR(BC1:BI162,$BK163)=TRUE,IF(SEARCH(BC$1,$H163)&gt;0,TRUE,FALSE)),"")</f>
        <v/>
      </c>
      <c r="BD163" s="17" t="str">
        <f>IFERROR(AND(OR(BD1:BI162,$BK163)=TRUE,IF(SEARCH(BD$1,$H163)&gt;0,TRUE,FALSE)),"")</f>
        <v/>
      </c>
      <c r="BE163" s="17" t="str">
        <f>IFERROR(AND(OR(BE1:BI162,$BK163)=TRUE,IF(SEARCH(BE$1,$H163)&gt;0,TRUE,FALSE)),"")</f>
        <v/>
      </c>
      <c r="BF163" s="17" t="str">
        <f>IFERROR(AND(OR(BF1:BI162,$BK163)=TRUE,IF(SEARCH(BF$1,$H163)&gt;0,TRUE,FALSE)),"")</f>
        <v/>
      </c>
      <c r="BG163" s="17" t="str">
        <f>IFERROR(AND(OR(BG1:BI162,$BK163)=TRUE,IF(SEARCH(BG$1,$H163)&gt;0,TRUE,FALSE)),"")</f>
        <v/>
      </c>
      <c r="BH163" s="17" t="str">
        <f>IFERROR(AND(OR(BH1:BI162,$BK163)=TRUE,IF(SEARCH(BH$1,$H163)&gt;0,TRUE,FALSE)),"")</f>
        <v/>
      </c>
      <c r="BI163" s="17" t="str">
        <f>IFERROR(AND(OR(BI1:BI162,$BK163)=TRUE,IF(SEARCH(BI$1,$H163)&gt;0,TRUE,FALSE)),"")</f>
        <v/>
      </c>
      <c r="BJ163" s="17" t="b">
        <f t="shared" ref="BJ163:BJ190" si="26">IFERROR(AND(J163:BI163), TRUE)</f>
        <v>0</v>
      </c>
      <c r="BK163" s="17" t="b">
        <f t="shared" ref="BK163:BK190" si="27">IF(I163="Y",TRUE,IF(I163="N",FALSE,0))</f>
        <v>0</v>
      </c>
      <c r="BL163" s="17" t="b">
        <f t="shared" ref="BL163:BL190" si="28">IF(BK163=FALSE, FALSE, BJ163)</f>
        <v>0</v>
      </c>
      <c r="BM163" s="17" t="b">
        <f>IF(G163&gt;'Overview (RESPONSES REQUIRED)'!$G$67,FALSE,TRUE)</f>
        <v>0</v>
      </c>
      <c r="BN163" s="17" t="b">
        <f t="shared" ref="BN163:BN190" si="29">IF(COUNTIF(C163:F163, TRUE) = B163, TRUE, FALSE)</f>
        <v>0</v>
      </c>
      <c r="BO163" s="17" t="str">
        <f>IF(AND(BM163,BN163)=FALSE,"N",IF(BL163=TRUE,"Y",IF(I163=0,"E","N")))</f>
        <v>N</v>
      </c>
    </row>
    <row r="164" spans="1:67" ht="27" x14ac:dyDescent="0.15">
      <c r="A164" s="17" t="s">
        <v>3068</v>
      </c>
      <c r="B164" s="17">
        <v>2</v>
      </c>
      <c r="C164" s="17" t="b">
        <f>IF(INDEX('Overview (RESPONSES REQUIRED)'!$D$67:$D$78, MATCH("n26", 'Overview (RESPONSES REQUIRED)'!$B$67:$B$78, 0)) = "Y", TRUE, FALSE)</f>
        <v>0</v>
      </c>
      <c r="D164" s="17" t="b">
        <f>IF(INDEX('Overview (RESPONSES REQUIRED)'!$D$67:$D$78, MATCH("N78", 'Overview (RESPONSES REQUIRED)'!$B$67:$B$78, 0)) = "Y", TRUE, FALSE)</f>
        <v>0</v>
      </c>
      <c r="E164" s="17" t="s">
        <v>6</v>
      </c>
      <c r="F164" s="17" t="s">
        <v>6</v>
      </c>
      <c r="G164" s="17">
        <v>2</v>
      </c>
      <c r="H164" s="17" t="s">
        <v>3019</v>
      </c>
      <c r="I164" s="17" t="str">
        <f>IF('SA-FR1'!N167="Y", "Y", IF('SA-FR1'!N167="N", "N", 0))</f>
        <v>N</v>
      </c>
      <c r="J164" s="17" t="str">
        <f>IFERROR(AND(OR(J1:K163,$BK164)=TRUE,IF(SEARCH(J$1,$A164)&gt;0,TRUE,FALSE)),"")</f>
        <v/>
      </c>
      <c r="K164" s="17" t="str">
        <f>IFERROR(AND(OR(K1:K163,$BK164)=TRUE,IF(SEARCH(K$1,$A164)&gt;0,TRUE,FALSE)),"")</f>
        <v/>
      </c>
      <c r="L164" s="17" t="str">
        <f>IFERROR(AND(OR(L1:O163,$BK164)=TRUE,IF(SEARCH(L$1,$A164)&gt;0,TRUE,FALSE)),"")</f>
        <v/>
      </c>
      <c r="M164" s="17" t="str">
        <f>IFERROR(AND(OR(M1:O163,$BK164)=TRUE,IF(SEARCH(M$1,$A164)&gt;0,TRUE,FALSE)),"")</f>
        <v/>
      </c>
      <c r="N164" s="17" t="str">
        <f>IFERROR(AND(OR(N1:O163,$BK164)=TRUE,IF(SEARCH(N$1,$A164)&gt;0,TRUE,FALSE)),"")</f>
        <v/>
      </c>
      <c r="O164" s="17" t="str">
        <f>IFERROR(AND(OR(O1:O163,$BK164)=TRUE,IF(SEARCH(O$1,$A164)&gt;0,TRUE,FALSE)),"")</f>
        <v/>
      </c>
      <c r="P164" s="17" t="str">
        <f>IFERROR(AND(OR(P1:P163,$BK164)=TRUE,IF(SEARCH(P$1,$A164)&gt;0,TRUE,FALSE)),"")</f>
        <v/>
      </c>
      <c r="Q164" s="17" t="str">
        <f>IFERROR(AND(OR(Q1:T163,$BK164)=TRUE,IF(SEARCH(Q$1,$A164)&gt;0,TRUE,FALSE)),"")</f>
        <v/>
      </c>
      <c r="R164" s="17" t="str">
        <f>IFERROR(AND(OR(R1:T163,$BK164)=TRUE,IF(SEARCH(R$1,$A164)&gt;0,TRUE,FALSE)),"")</f>
        <v/>
      </c>
      <c r="S164" s="17" t="str">
        <f>IFERROR(AND(OR(S1:T163,$BK164)=TRUE,IF(SEARCH(S$1,$A164)&gt;0,TRUE,FALSE)),"")</f>
        <v/>
      </c>
      <c r="T164" s="17" t="str">
        <f>IFERROR(AND(OR(T1:T163,$BK164)=TRUE,IF(SEARCH(T$1,$A164)&gt;0,TRUE,FALSE)),"")</f>
        <v/>
      </c>
      <c r="U164" s="17" t="b">
        <f>IFERROR(AND(OR(U1:V163,$BK164)=TRUE,IF(SEARCH(U$1,$A164)&gt;0,TRUE,FALSE)),"")</f>
        <v>0</v>
      </c>
      <c r="V164" s="17" t="str">
        <f>IFERROR(AND(OR(V1:V163,$BK164)=TRUE,IF(SEARCH(V$1,$A164)&gt;0,TRUE,FALSE)),"")</f>
        <v/>
      </c>
      <c r="W164" s="17" t="str">
        <f>IFERROR(AND(OR(W1:W163,$BK164)=TRUE,IF(SEARCH(W$1,$A164)&gt;0,TRUE,FALSE)),"")</f>
        <v/>
      </c>
      <c r="X164" s="17" t="b">
        <f>IFERROR(AND(OR(X1:AA163,$BK164)=TRUE,IF(SEARCH(X$1,$A164)&gt;0,TRUE,FALSE)),"")</f>
        <v>0</v>
      </c>
      <c r="Y164" s="17" t="str">
        <f>IFERROR(AND(OR(Y1:AA163,$BK164)=TRUE,IF(SEARCH(Y$1,$A164)&gt;0,TRUE,FALSE)),"")</f>
        <v/>
      </c>
      <c r="Z164" s="17" t="str">
        <f>IFERROR(AND(OR(Z1:AA163,$BK164)=TRUE,IF(SEARCH(Z$1,$A164)&gt;0,TRUE,FALSE)),"")</f>
        <v/>
      </c>
      <c r="AA164" s="17" t="str">
        <f>IFERROR(AND(OR(AA1:AA163,$BK164)=TRUE,IF(SEARCH(AA$1,$A164)&gt;0,TRUE,FALSE)),"")</f>
        <v/>
      </c>
      <c r="AB164" s="17">
        <f t="shared" si="25"/>
        <v>0</v>
      </c>
      <c r="AC164" s="17" t="str">
        <f>IFERROR(AND(OR(AC1:AE163,$BK164)=TRUE,IF(SEARCH(AC$1,$H164)&gt;0,TRUE,FALSE)),"")</f>
        <v/>
      </c>
      <c r="AD164" s="17" t="str">
        <f>IFERROR(AND(OR(AD1:AE163,$BK164)=TRUE,IF(SEARCH(AD$1,$H164)&gt;0,TRUE,FALSE)),"")</f>
        <v/>
      </c>
      <c r="AE164" s="17" t="str">
        <f>IFERROR(AND(OR(AE1:AE163,$BK164)=TRUE,IF(SEARCH(AE$1,$H164)&gt;0,TRUE,FALSE)),"")</f>
        <v/>
      </c>
      <c r="AF164" s="17" t="str">
        <f>IFERROR(AND(OR(AF1:AK163,$BK164)=TRUE,IF(SEARCH(AF$1,$H164)&gt;0,TRUE,FALSE)),"")</f>
        <v/>
      </c>
      <c r="AG164" s="17" t="str">
        <f>IFERROR(AND(OR(AG1:AK163,$BK164)=TRUE,IF(SEARCH(AG$1,$H164)&gt;0,TRUE,FALSE)),"")</f>
        <v/>
      </c>
      <c r="AH164" s="17" t="str">
        <f>IFERROR(AND(OR(AH1:AK163,$BK164)=TRUE,IF(SEARCH(AH$1,$H164)&gt;0,TRUE,FALSE)),"")</f>
        <v/>
      </c>
      <c r="AI164" s="17" t="str">
        <f>IFERROR(AND(OR(AI1:AK163,$BK164)=TRUE,IF(SEARCH(AI$1,$H164)&gt;0,TRUE,FALSE)),"")</f>
        <v/>
      </c>
      <c r="AJ164" s="17" t="str">
        <f>IFERROR(AND(OR(AJ1:AK163,$BK164)=TRUE,IF(SEARCH(AJ$1,$H164)&gt;0,TRUE,FALSE)),"")</f>
        <v/>
      </c>
      <c r="AK164" s="17" t="str">
        <f>IFERROR(AND(OR(AK1:AK163,$BK164)=TRUE,IF(SEARCH(AK$1,$H164)&gt;0,TRUE,FALSE)),"")</f>
        <v/>
      </c>
      <c r="AL164" s="17" t="str">
        <f>IFERROR(AND(OR(AL1:AM163,$BK164)=TRUE,IF(SEARCH(AL$1,$H164)&gt;0,TRUE,FALSE)),"")</f>
        <v/>
      </c>
      <c r="AM164" s="17" t="str">
        <f>IFERROR(AND(OR(AM1:AM163,$BK164)=TRUE,IF(SEARCH(AM$1,$H164)&gt;0,TRUE,FALSE)),"")</f>
        <v/>
      </c>
      <c r="AN164" s="17" t="str">
        <f>IFERROR(AND(OR(AN1:AS163,$BK164)=TRUE,IF(SEARCH(AN$1,$H164)&gt;0,TRUE,FALSE)),"")</f>
        <v/>
      </c>
      <c r="AO164" s="17" t="str">
        <f>IFERROR(AND(OR(AO1:AS163,$BK164)=TRUE,IF(SEARCH(AO$1,$H164)&gt;0,TRUE,FALSE)),"")</f>
        <v/>
      </c>
      <c r="AP164" s="17" t="str">
        <f>IFERROR(AND(OR(AP1:AS163,$BK164)=TRUE,IF(SEARCH(AP$1,$H164)&gt;0,TRUE,FALSE)),"")</f>
        <v/>
      </c>
      <c r="AQ164" s="17" t="str">
        <f>IFERROR(AND(OR(AQ1:AS163,$BK164)=TRUE,IF(SEARCH(AQ$1,$H164)&gt;0,TRUE,FALSE)),"")</f>
        <v/>
      </c>
      <c r="AR164" s="17" t="str">
        <f>IFERROR(AND(OR(AR1:AS163,$BK164)=TRUE,IF(SEARCH(AR$1,$H164)&gt;0,TRUE,FALSE)),"")</f>
        <v/>
      </c>
      <c r="AS164" s="17" t="str">
        <f>IFERROR(AND(OR(AS1:AS163,$BK164)=TRUE,IF(SEARCH(AS$1,$H164)&gt;0,TRUE,FALSE)),"")</f>
        <v/>
      </c>
      <c r="AT164" s="17" t="str">
        <f>IFERROR(AND(OR(AT1:AW163,$BK164)=TRUE,IF(SEARCH(AT$1,$H164)&gt;0,TRUE,FALSE)),"")</f>
        <v/>
      </c>
      <c r="AU164" s="17" t="str">
        <f>IFERROR(AND(OR(AU1:AW163,$BK164)=TRUE,IF(SEARCH(AU$1,$H164)&gt;0,TRUE,FALSE)),"")</f>
        <v/>
      </c>
      <c r="AV164" s="17" t="str">
        <f>IFERROR(AND(OR(AV1:AW163,$BK164)=TRUE,IF(SEARCH(AV$1,$H164)&gt;0,TRUE,FALSE)),"")</f>
        <v/>
      </c>
      <c r="AW164" s="17" t="str">
        <f>IFERROR(AND(OR(AW1:AW163,$BK164)=TRUE,IF(SEARCH(AW$1,$H164)&gt;0,TRUE,FALSE)),"")</f>
        <v/>
      </c>
      <c r="AX164" s="17" t="str">
        <f>IFERROR(AND(OR(AX1:AY163,$BK164)=TRUE,IF(SEARCH(AX$1,$H164)&gt;0,TRUE,FALSE)),"")</f>
        <v/>
      </c>
      <c r="AY164" s="17" t="str">
        <f>IFERROR(AND(OR(AY1:AY163,$BK164)=TRUE,IF(SEARCH(AY$1,$H164)&gt;0,TRUE,FALSE)),"")</f>
        <v/>
      </c>
      <c r="AZ164" s="17" t="str">
        <f>IFERROR(AND(OR(AZ1:BI163,$BK164)=TRUE,IF(SEARCH(AZ$1,$H164)&gt;0,TRUE,FALSE)),"")</f>
        <v/>
      </c>
      <c r="BA164" s="17" t="str">
        <f>IFERROR(AND(OR(BA1:BI163,$BK164)=TRUE,IF(SEARCH(BA$1,$H164)&gt;0,TRUE,FALSE)),"")</f>
        <v/>
      </c>
      <c r="BB164" s="17" t="str">
        <f>IFERROR(AND(OR(BB1:BI163,$BK164)=TRUE,IF(SEARCH(BB$1,$H164)&gt;0,TRUE,FALSE)),"")</f>
        <v/>
      </c>
      <c r="BC164" s="17" t="str">
        <f>IFERROR(AND(OR(BC1:BI163,$BK164)=TRUE,IF(SEARCH(BC$1,$H164)&gt;0,TRUE,FALSE)),"")</f>
        <v/>
      </c>
      <c r="BD164" s="17" t="str">
        <f>IFERROR(AND(OR(BD1:BI163,$BK164)=TRUE,IF(SEARCH(BD$1,$H164)&gt;0,TRUE,FALSE)),"")</f>
        <v/>
      </c>
      <c r="BE164" s="17" t="str">
        <f>IFERROR(AND(OR(BE1:BI163,$BK164)=TRUE,IF(SEARCH(BE$1,$H164)&gt;0,TRUE,FALSE)),"")</f>
        <v/>
      </c>
      <c r="BF164" s="17" t="str">
        <f>IFERROR(AND(OR(BF1:BI163,$BK164)=TRUE,IF(SEARCH(BF$1,$H164)&gt;0,TRUE,FALSE)),"")</f>
        <v/>
      </c>
      <c r="BG164" s="17" t="str">
        <f>IFERROR(AND(OR(BG1:BI163,$BK164)=TRUE,IF(SEARCH(BG$1,$H164)&gt;0,TRUE,FALSE)),"")</f>
        <v/>
      </c>
      <c r="BH164" s="17" t="str">
        <f>IFERROR(AND(OR(BH1:BI163,$BK164)=TRUE,IF(SEARCH(BH$1,$H164)&gt;0,TRUE,FALSE)),"")</f>
        <v/>
      </c>
      <c r="BI164" s="17" t="str">
        <f>IFERROR(AND(OR(BI1:BI163,$BK164)=TRUE,IF(SEARCH(BI$1,$H164)&gt;0,TRUE,FALSE)),"")</f>
        <v/>
      </c>
      <c r="BJ164" s="17" t="b">
        <f t="shared" si="26"/>
        <v>0</v>
      </c>
      <c r="BK164" s="17" t="b">
        <f t="shared" si="27"/>
        <v>0</v>
      </c>
      <c r="BL164" s="17" t="b">
        <f t="shared" si="28"/>
        <v>0</v>
      </c>
      <c r="BM164" s="17" t="b">
        <f>IF(G164&gt;'Overview (RESPONSES REQUIRED)'!$G$67,FALSE,TRUE)</f>
        <v>0</v>
      </c>
      <c r="BN164" s="17" t="b">
        <f t="shared" si="29"/>
        <v>0</v>
      </c>
      <c r="BO164" s="17" t="str">
        <f>IF(BO163="N", "N", IF(AND(BM164,BN164)=FALSE,"N",IF(BL164=TRUE,"Y",IF(I164=0,"E","N"))))</f>
        <v>N</v>
      </c>
    </row>
    <row r="165" spans="1:67" ht="15" x14ac:dyDescent="0.15">
      <c r="A165" s="17" t="s">
        <v>3069</v>
      </c>
      <c r="B165" s="17">
        <v>2</v>
      </c>
      <c r="C165" s="17" t="b">
        <f>IF(INDEX('Overview (RESPONSES REQUIRED)'!$D$67:$D$78, MATCH("n7", 'Overview (RESPONSES REQUIRED)'!$B$67:$B$78, 0)) = "Y", TRUE, FALSE)</f>
        <v>0</v>
      </c>
      <c r="D165" s="17" t="b">
        <f>IF(INDEX('Overview (RESPONSES REQUIRED)'!$D$67:$D$78, MATCH("N78", 'Overview (RESPONSES REQUIRED)'!$B$67:$B$78, 0)) = "Y", TRUE, FALSE)</f>
        <v>0</v>
      </c>
      <c r="E165" s="17" t="s">
        <v>6</v>
      </c>
      <c r="F165" s="17" t="s">
        <v>6</v>
      </c>
      <c r="G165" s="17">
        <v>2</v>
      </c>
      <c r="H165" s="17" t="s">
        <v>3015</v>
      </c>
      <c r="I165" s="17" t="str">
        <f>IF('SA-FR1'!N168="Y", "Y", IF('SA-FR1'!N168="N", "N", 0))</f>
        <v>N</v>
      </c>
      <c r="J165" s="17" t="str">
        <f>IFERROR(AND(OR(J1:K164,$BK165)=TRUE,IF(SEARCH(J$1,$A165)&gt;0,TRUE,FALSE)),"")</f>
        <v/>
      </c>
      <c r="K165" s="17" t="str">
        <f>IFERROR(AND(OR(K1:K164,$BK165)=TRUE,IF(SEARCH(K$1,$A165)&gt;0,TRUE,FALSE)),"")</f>
        <v/>
      </c>
      <c r="L165" s="17" t="str">
        <f>IFERROR(AND(OR(L1:O164,$BK165)=TRUE,IF(SEARCH(L$1,$A165)&gt;0,TRUE,FALSE)),"")</f>
        <v/>
      </c>
      <c r="M165" s="17" t="str">
        <f>IFERROR(AND(OR(M1:O164,$BK165)=TRUE,IF(SEARCH(M$1,$A165)&gt;0,TRUE,FALSE)),"")</f>
        <v/>
      </c>
      <c r="N165" s="17" t="str">
        <f>IFERROR(AND(OR(N1:O164,$BK165)=TRUE,IF(SEARCH(N$1,$A165)&gt;0,TRUE,FALSE)),"")</f>
        <v/>
      </c>
      <c r="O165" s="17" t="str">
        <f>IFERROR(AND(OR(O1:O164,$BK165)=TRUE,IF(SEARCH(O$1,$A165)&gt;0,TRUE,FALSE)),"")</f>
        <v/>
      </c>
      <c r="P165" s="17" t="str">
        <f>IFERROR(AND(OR(P1:P164,$BK165)=TRUE,IF(SEARCH(P$1,$A165)&gt;0,TRUE,FALSE)),"")</f>
        <v/>
      </c>
      <c r="Q165" s="17" t="b">
        <f>IFERROR(AND(OR(Q1:T164,$BK165)=TRUE,IF(SEARCH(Q$1,$A165)&gt;0,TRUE,FALSE)),"")</f>
        <v>0</v>
      </c>
      <c r="R165" s="17" t="str">
        <f>IFERROR(AND(OR(R1:T164,$BK165)=TRUE,IF(SEARCH(R$1,$A165)&gt;0,TRUE,FALSE)),"")</f>
        <v/>
      </c>
      <c r="S165" s="17" t="str">
        <f>IFERROR(AND(OR(S1:T164,$BK165)=TRUE,IF(SEARCH(S$1,$A165)&gt;0,TRUE,FALSE)),"")</f>
        <v/>
      </c>
      <c r="T165" s="17" t="str">
        <f>IFERROR(AND(OR(T1:T164,$BK165)=TRUE,IF(SEARCH(T$1,$A165)&gt;0,TRUE,FALSE)),"")</f>
        <v/>
      </c>
      <c r="U165" s="17" t="str">
        <f>IFERROR(AND(OR(U1:V164,$BK165)=TRUE,IF(SEARCH(U$1,$A165)&gt;0,TRUE,FALSE)),"")</f>
        <v/>
      </c>
      <c r="V165" s="17" t="str">
        <f>IFERROR(AND(OR(V1:V164,$BK165)=TRUE,IF(SEARCH(V$1,$A165)&gt;0,TRUE,FALSE)),"")</f>
        <v/>
      </c>
      <c r="W165" s="17" t="str">
        <f>IFERROR(AND(OR(W1:W164,$BK165)=TRUE,IF(SEARCH(W$1,$A165)&gt;0,TRUE,FALSE)),"")</f>
        <v/>
      </c>
      <c r="X165" s="17" t="b">
        <f>IFERROR(AND(OR(X1:AA164,$BK165)=TRUE,IF(SEARCH(X$1,$A165)&gt;0,TRUE,FALSE)),"")</f>
        <v>0</v>
      </c>
      <c r="Y165" s="17" t="str">
        <f>IFERROR(AND(OR(Y1:AA164,$BK165)=TRUE,IF(SEARCH(Y$1,$A165)&gt;0,TRUE,FALSE)),"")</f>
        <v/>
      </c>
      <c r="Z165" s="17" t="str">
        <f>IFERROR(AND(OR(Z1:AA164,$BK165)=TRUE,IF(SEARCH(Z$1,$A165)&gt;0,TRUE,FALSE)),"")</f>
        <v/>
      </c>
      <c r="AA165" s="17" t="str">
        <f>IFERROR(AND(OR(AA1:AA164,$BK165)=TRUE,IF(SEARCH(AA$1,$A165)&gt;0,TRUE,FALSE)),"")</f>
        <v/>
      </c>
      <c r="AB165" s="17">
        <f t="shared" si="25"/>
        <v>0</v>
      </c>
      <c r="AC165" s="17" t="str">
        <f>IFERROR(AND(OR(AC1:AE164,$BK165)=TRUE,IF(SEARCH(AC$1,$H165)&gt;0,TRUE,FALSE)),"")</f>
        <v/>
      </c>
      <c r="AD165" s="17" t="str">
        <f>IFERROR(AND(OR(AD1:AE164,$BK165)=TRUE,IF(SEARCH(AD$1,$H165)&gt;0,TRUE,FALSE)),"")</f>
        <v/>
      </c>
      <c r="AE165" s="17" t="str">
        <f>IFERROR(AND(OR(AE1:AE164,$BK165)=TRUE,IF(SEARCH(AE$1,$H165)&gt;0,TRUE,FALSE)),"")</f>
        <v/>
      </c>
      <c r="AF165" s="17" t="str">
        <f>IFERROR(AND(OR(AF1:AK164,$BK165)=TRUE,IF(SEARCH(AF$1,$H165)&gt;0,TRUE,FALSE)),"")</f>
        <v/>
      </c>
      <c r="AG165" s="17" t="str">
        <f>IFERROR(AND(OR(AG1:AK164,$BK165)=TRUE,IF(SEARCH(AG$1,$H165)&gt;0,TRUE,FALSE)),"")</f>
        <v/>
      </c>
      <c r="AH165" s="17" t="str">
        <f>IFERROR(AND(OR(AH1:AK164,$BK165)=TRUE,IF(SEARCH(AH$1,$H165)&gt;0,TRUE,FALSE)),"")</f>
        <v/>
      </c>
      <c r="AI165" s="17" t="str">
        <f>IFERROR(AND(OR(AI1:AK164,$BK165)=TRUE,IF(SEARCH(AI$1,$H165)&gt;0,TRUE,FALSE)),"")</f>
        <v/>
      </c>
      <c r="AJ165" s="17" t="str">
        <f>IFERROR(AND(OR(AJ1:AK164,$BK165)=TRUE,IF(SEARCH(AJ$1,$H165)&gt;0,TRUE,FALSE)),"")</f>
        <v/>
      </c>
      <c r="AK165" s="17" t="str">
        <f>IFERROR(AND(OR(AK1:AK164,$BK165)=TRUE,IF(SEARCH(AK$1,$H165)&gt;0,TRUE,FALSE)),"")</f>
        <v/>
      </c>
      <c r="AL165" s="17" t="str">
        <f>IFERROR(AND(OR(AL1:AM164,$BK165)=TRUE,IF(SEARCH(AL$1,$H165)&gt;0,TRUE,FALSE)),"")</f>
        <v/>
      </c>
      <c r="AM165" s="17" t="str">
        <f>IFERROR(AND(OR(AM1:AM164,$BK165)=TRUE,IF(SEARCH(AM$1,$H165)&gt;0,TRUE,FALSE)),"")</f>
        <v/>
      </c>
      <c r="AN165" s="17" t="str">
        <f>IFERROR(AND(OR(AN1:AS164,$BK165)=TRUE,IF(SEARCH(AN$1,$H165)&gt;0,TRUE,FALSE)),"")</f>
        <v/>
      </c>
      <c r="AO165" s="17" t="str">
        <f>IFERROR(AND(OR(AO1:AS164,$BK165)=TRUE,IF(SEARCH(AO$1,$H165)&gt;0,TRUE,FALSE)),"")</f>
        <v/>
      </c>
      <c r="AP165" s="17" t="str">
        <f>IFERROR(AND(OR(AP1:AS164,$BK165)=TRUE,IF(SEARCH(AP$1,$H165)&gt;0,TRUE,FALSE)),"")</f>
        <v/>
      </c>
      <c r="AQ165" s="17" t="str">
        <f>IFERROR(AND(OR(AQ1:AS164,$BK165)=TRUE,IF(SEARCH(AQ$1,$H165)&gt;0,TRUE,FALSE)),"")</f>
        <v/>
      </c>
      <c r="AR165" s="17" t="str">
        <f>IFERROR(AND(OR(AR1:AS164,$BK165)=TRUE,IF(SEARCH(AR$1,$H165)&gt;0,TRUE,FALSE)),"")</f>
        <v/>
      </c>
      <c r="AS165" s="17" t="str">
        <f>IFERROR(AND(OR(AS1:AS164,$BK165)=TRUE,IF(SEARCH(AS$1,$H165)&gt;0,TRUE,FALSE)),"")</f>
        <v/>
      </c>
      <c r="AT165" s="17" t="str">
        <f>IFERROR(AND(OR(AT1:AW164,$BK165)=TRUE,IF(SEARCH(AT$1,$H165)&gt;0,TRUE,FALSE)),"")</f>
        <v/>
      </c>
      <c r="AU165" s="17" t="str">
        <f>IFERROR(AND(OR(AU1:AW164,$BK165)=TRUE,IF(SEARCH(AU$1,$H165)&gt;0,TRUE,FALSE)),"")</f>
        <v/>
      </c>
      <c r="AV165" s="17" t="str">
        <f>IFERROR(AND(OR(AV1:AW164,$BK165)=TRUE,IF(SEARCH(AV$1,$H165)&gt;0,TRUE,FALSE)),"")</f>
        <v/>
      </c>
      <c r="AW165" s="17" t="str">
        <f>IFERROR(AND(OR(AW1:AW164,$BK165)=TRUE,IF(SEARCH(AW$1,$H165)&gt;0,TRUE,FALSE)),"")</f>
        <v/>
      </c>
      <c r="AX165" s="17" t="str">
        <f>IFERROR(AND(OR(AX1:AY164,$BK165)=TRUE,IF(SEARCH(AX$1,$H165)&gt;0,TRUE,FALSE)),"")</f>
        <v/>
      </c>
      <c r="AY165" s="17" t="str">
        <f>IFERROR(AND(OR(AY1:AY164,$BK165)=TRUE,IF(SEARCH(AY$1,$H165)&gt;0,TRUE,FALSE)),"")</f>
        <v/>
      </c>
      <c r="AZ165" s="17" t="str">
        <f>IFERROR(AND(OR(AZ1:BI164,$BK165)=TRUE,IF(SEARCH(AZ$1,$H165)&gt;0,TRUE,FALSE)),"")</f>
        <v/>
      </c>
      <c r="BA165" s="17" t="str">
        <f>IFERROR(AND(OR(BA1:BI164,$BK165)=TRUE,IF(SEARCH(BA$1,$H165)&gt;0,TRUE,FALSE)),"")</f>
        <v/>
      </c>
      <c r="BB165" s="17" t="str">
        <f>IFERROR(AND(OR(BB1:BI164,$BK165)=TRUE,IF(SEARCH(BB$1,$H165)&gt;0,TRUE,FALSE)),"")</f>
        <v/>
      </c>
      <c r="BC165" s="17" t="str">
        <f>IFERROR(AND(OR(BC1:BI164,$BK165)=TRUE,IF(SEARCH(BC$1,$H165)&gt;0,TRUE,FALSE)),"")</f>
        <v/>
      </c>
      <c r="BD165" s="17" t="str">
        <f>IFERROR(AND(OR(BD1:BI164,$BK165)=TRUE,IF(SEARCH(BD$1,$H165)&gt;0,TRUE,FALSE)),"")</f>
        <v/>
      </c>
      <c r="BE165" s="17" t="str">
        <f>IFERROR(AND(OR(BE1:BI164,$BK165)=TRUE,IF(SEARCH(BE$1,$H165)&gt;0,TRUE,FALSE)),"")</f>
        <v/>
      </c>
      <c r="BF165" s="17" t="str">
        <f>IFERROR(AND(OR(BF1:BI164,$BK165)=TRUE,IF(SEARCH(BF$1,$H165)&gt;0,TRUE,FALSE)),"")</f>
        <v/>
      </c>
      <c r="BG165" s="17" t="str">
        <f>IFERROR(AND(OR(BG1:BI164,$BK165)=TRUE,IF(SEARCH(BG$1,$H165)&gt;0,TRUE,FALSE)),"")</f>
        <v/>
      </c>
      <c r="BH165" s="17" t="str">
        <f>IFERROR(AND(OR(BH1:BI164,$BK165)=TRUE,IF(SEARCH(BH$1,$H165)&gt;0,TRUE,FALSE)),"")</f>
        <v/>
      </c>
      <c r="BI165" s="17" t="str">
        <f>IFERROR(AND(OR(BI1:BI164,$BK165)=TRUE,IF(SEARCH(BI$1,$H165)&gt;0,TRUE,FALSE)),"")</f>
        <v/>
      </c>
      <c r="BJ165" s="17" t="b">
        <f t="shared" si="26"/>
        <v>0</v>
      </c>
      <c r="BK165" s="17" t="b">
        <f t="shared" si="27"/>
        <v>0</v>
      </c>
      <c r="BL165" s="17" t="b">
        <f t="shared" si="28"/>
        <v>0</v>
      </c>
      <c r="BM165" s="17" t="b">
        <f>IF(G165&gt;'Overview (RESPONSES REQUIRED)'!$G$67,FALSE,TRUE)</f>
        <v>0</v>
      </c>
      <c r="BN165" s="17" t="b">
        <f t="shared" si="29"/>
        <v>0</v>
      </c>
      <c r="BO165" s="17" t="str">
        <f>IF(AND(BM165,BN165)=FALSE,"N",IF(BL165=TRUE,"Y",IF(I165=0,"E","N")))</f>
        <v>N</v>
      </c>
    </row>
    <row r="166" spans="1:67" ht="15" x14ac:dyDescent="0.15">
      <c r="A166" s="17" t="s">
        <v>3069</v>
      </c>
      <c r="B166" s="17">
        <v>2</v>
      </c>
      <c r="C166" s="17" t="b">
        <f>IF(INDEX('Overview (RESPONSES REQUIRED)'!$D$67:$D$78, MATCH("n7", 'Overview (RESPONSES REQUIRED)'!$B$67:$B$78, 0)) = "Y", TRUE, FALSE)</f>
        <v>0</v>
      </c>
      <c r="D166" s="17" t="b">
        <f>IF(INDEX('Overview (RESPONSES REQUIRED)'!$D$67:$D$78, MATCH("N78", 'Overview (RESPONSES REQUIRED)'!$B$67:$B$78, 0)) = "Y", TRUE, FALSE)</f>
        <v>0</v>
      </c>
      <c r="E166" s="17" t="s">
        <v>6</v>
      </c>
      <c r="F166" s="17" t="s">
        <v>6</v>
      </c>
      <c r="G166" s="17">
        <v>2</v>
      </c>
      <c r="H166" s="17" t="s">
        <v>3017</v>
      </c>
      <c r="I166" s="17" t="str">
        <f>IF('SA-FR1'!N169="Y", "Y", IF('SA-FR1'!N169="N", "N", 0))</f>
        <v>N</v>
      </c>
      <c r="J166" s="17" t="str">
        <f>IFERROR(AND(OR(J1:K165,$BK166)=TRUE,IF(SEARCH(J$1,$A166)&gt;0,TRUE,FALSE)),"")</f>
        <v/>
      </c>
      <c r="K166" s="17" t="str">
        <f>IFERROR(AND(OR(K1:K165,$BK166)=TRUE,IF(SEARCH(K$1,$A166)&gt;0,TRUE,FALSE)),"")</f>
        <v/>
      </c>
      <c r="L166" s="17" t="str">
        <f>IFERROR(AND(OR(L1:O165,$BK166)=TRUE,IF(SEARCH(L$1,$A166)&gt;0,TRUE,FALSE)),"")</f>
        <v/>
      </c>
      <c r="M166" s="17" t="str">
        <f>IFERROR(AND(OR(M1:O165,$BK166)=TRUE,IF(SEARCH(M$1,$A166)&gt;0,TRUE,FALSE)),"")</f>
        <v/>
      </c>
      <c r="N166" s="17" t="str">
        <f>IFERROR(AND(OR(N1:O165,$BK166)=TRUE,IF(SEARCH(N$1,$A166)&gt;0,TRUE,FALSE)),"")</f>
        <v/>
      </c>
      <c r="O166" s="17" t="str">
        <f>IFERROR(AND(OR(O1:O165,$BK166)=TRUE,IF(SEARCH(O$1,$A166)&gt;0,TRUE,FALSE)),"")</f>
        <v/>
      </c>
      <c r="P166" s="17" t="str">
        <f>IFERROR(AND(OR(P1:P165,$BK166)=TRUE,IF(SEARCH(P$1,$A166)&gt;0,TRUE,FALSE)),"")</f>
        <v/>
      </c>
      <c r="Q166" s="17" t="b">
        <f>IFERROR(AND(OR(Q1:T165,$BK166)=TRUE,IF(SEARCH(Q$1,$A166)&gt;0,TRUE,FALSE)),"")</f>
        <v>0</v>
      </c>
      <c r="R166" s="17" t="str">
        <f>IFERROR(AND(OR(R1:T165,$BK166)=TRUE,IF(SEARCH(R$1,$A166)&gt;0,TRUE,FALSE)),"")</f>
        <v/>
      </c>
      <c r="S166" s="17" t="str">
        <f>IFERROR(AND(OR(S1:T165,$BK166)=TRUE,IF(SEARCH(S$1,$A166)&gt;0,TRUE,FALSE)),"")</f>
        <v/>
      </c>
      <c r="T166" s="17" t="str">
        <f>IFERROR(AND(OR(T1:T165,$BK166)=TRUE,IF(SEARCH(T$1,$A166)&gt;0,TRUE,FALSE)),"")</f>
        <v/>
      </c>
      <c r="U166" s="17" t="str">
        <f>IFERROR(AND(OR(U1:V165,$BK166)=TRUE,IF(SEARCH(U$1,$A166)&gt;0,TRUE,FALSE)),"")</f>
        <v/>
      </c>
      <c r="V166" s="17" t="str">
        <f>IFERROR(AND(OR(V1:V165,$BK166)=TRUE,IF(SEARCH(V$1,$A166)&gt;0,TRUE,FALSE)),"")</f>
        <v/>
      </c>
      <c r="W166" s="17" t="str">
        <f>IFERROR(AND(OR(W1:W165,$BK166)=TRUE,IF(SEARCH(W$1,$A166)&gt;0,TRUE,FALSE)),"")</f>
        <v/>
      </c>
      <c r="X166" s="17" t="b">
        <f>IFERROR(AND(OR(X1:AA165,$BK166)=TRUE,IF(SEARCH(X$1,$A166)&gt;0,TRUE,FALSE)),"")</f>
        <v>0</v>
      </c>
      <c r="Y166" s="17" t="str">
        <f>IFERROR(AND(OR(Y1:AA165,$BK166)=TRUE,IF(SEARCH(Y$1,$A166)&gt;0,TRUE,FALSE)),"")</f>
        <v/>
      </c>
      <c r="Z166" s="17" t="str">
        <f>IFERROR(AND(OR(Z1:AA165,$BK166)=TRUE,IF(SEARCH(Z$1,$A166)&gt;0,TRUE,FALSE)),"")</f>
        <v/>
      </c>
      <c r="AA166" s="17" t="str">
        <f>IFERROR(AND(OR(AA1:AA165,$BK166)=TRUE,IF(SEARCH(AA$1,$A166)&gt;0,TRUE,FALSE)),"")</f>
        <v/>
      </c>
      <c r="AB166" s="17">
        <f t="shared" si="25"/>
        <v>0</v>
      </c>
      <c r="AC166" s="17" t="str">
        <f>IFERROR(AND(OR(AC1:AE165,$BK166)=TRUE,IF(SEARCH(AC$1,$H166)&gt;0,TRUE,FALSE)),"")</f>
        <v/>
      </c>
      <c r="AD166" s="17" t="str">
        <f>IFERROR(AND(OR(AD1:AE165,$BK166)=TRUE,IF(SEARCH(AD$1,$H166)&gt;0,TRUE,FALSE)),"")</f>
        <v/>
      </c>
      <c r="AE166" s="17" t="str">
        <f>IFERROR(AND(OR(AE1:AE165,$BK166)=TRUE,IF(SEARCH(AE$1,$H166)&gt;0,TRUE,FALSE)),"")</f>
        <v/>
      </c>
      <c r="AF166" s="17" t="str">
        <f>IFERROR(AND(OR(AF1:AK165,$BK166)=TRUE,IF(SEARCH(AF$1,$H166)&gt;0,TRUE,FALSE)),"")</f>
        <v/>
      </c>
      <c r="AG166" s="17" t="str">
        <f>IFERROR(AND(OR(AG1:AK165,$BK166)=TRUE,IF(SEARCH(AG$1,$H166)&gt;0,TRUE,FALSE)),"")</f>
        <v/>
      </c>
      <c r="AH166" s="17" t="str">
        <f>IFERROR(AND(OR(AH1:AK165,$BK166)=TRUE,IF(SEARCH(AH$1,$H166)&gt;0,TRUE,FALSE)),"")</f>
        <v/>
      </c>
      <c r="AI166" s="17" t="str">
        <f>IFERROR(AND(OR(AI1:AK165,$BK166)=TRUE,IF(SEARCH(AI$1,$H166)&gt;0,TRUE,FALSE)),"")</f>
        <v/>
      </c>
      <c r="AJ166" s="17" t="str">
        <f>IFERROR(AND(OR(AJ1:AK165,$BK166)=TRUE,IF(SEARCH(AJ$1,$H166)&gt;0,TRUE,FALSE)),"")</f>
        <v/>
      </c>
      <c r="AK166" s="17" t="str">
        <f>IFERROR(AND(OR(AK1:AK165,$BK166)=TRUE,IF(SEARCH(AK$1,$H166)&gt;0,TRUE,FALSE)),"")</f>
        <v/>
      </c>
      <c r="AL166" s="17" t="str">
        <f>IFERROR(AND(OR(AL1:AM165,$BK166)=TRUE,IF(SEARCH(AL$1,$H166)&gt;0,TRUE,FALSE)),"")</f>
        <v/>
      </c>
      <c r="AM166" s="17" t="str">
        <f>IFERROR(AND(OR(AM1:AM165,$BK166)=TRUE,IF(SEARCH(AM$1,$H166)&gt;0,TRUE,FALSE)),"")</f>
        <v/>
      </c>
      <c r="AN166" s="17" t="str">
        <f>IFERROR(AND(OR(AN1:AS165,$BK166)=TRUE,IF(SEARCH(AN$1,$H166)&gt;0,TRUE,FALSE)),"")</f>
        <v/>
      </c>
      <c r="AO166" s="17" t="str">
        <f>IFERROR(AND(OR(AO1:AS165,$BK166)=TRUE,IF(SEARCH(AO$1,$H166)&gt;0,TRUE,FALSE)),"")</f>
        <v/>
      </c>
      <c r="AP166" s="17" t="str">
        <f>IFERROR(AND(OR(AP1:AS165,$BK166)=TRUE,IF(SEARCH(AP$1,$H166)&gt;0,TRUE,FALSE)),"")</f>
        <v/>
      </c>
      <c r="AQ166" s="17" t="str">
        <f>IFERROR(AND(OR(AQ1:AS165,$BK166)=TRUE,IF(SEARCH(AQ$1,$H166)&gt;0,TRUE,FALSE)),"")</f>
        <v/>
      </c>
      <c r="AR166" s="17" t="str">
        <f>IFERROR(AND(OR(AR1:AS165,$BK166)=TRUE,IF(SEARCH(AR$1,$H166)&gt;0,TRUE,FALSE)),"")</f>
        <v/>
      </c>
      <c r="AS166" s="17" t="str">
        <f>IFERROR(AND(OR(AS1:AS165,$BK166)=TRUE,IF(SEARCH(AS$1,$H166)&gt;0,TRUE,FALSE)),"")</f>
        <v/>
      </c>
      <c r="AT166" s="17" t="str">
        <f>IFERROR(AND(OR(AT1:AW165,$BK166)=TRUE,IF(SEARCH(AT$1,$H166)&gt;0,TRUE,FALSE)),"")</f>
        <v/>
      </c>
      <c r="AU166" s="17" t="str">
        <f>IFERROR(AND(OR(AU1:AW165,$BK166)=TRUE,IF(SEARCH(AU$1,$H166)&gt;0,TRUE,FALSE)),"")</f>
        <v/>
      </c>
      <c r="AV166" s="17" t="str">
        <f>IFERROR(AND(OR(AV1:AW165,$BK166)=TRUE,IF(SEARCH(AV$1,$H166)&gt;0,TRUE,FALSE)),"")</f>
        <v/>
      </c>
      <c r="AW166" s="17" t="str">
        <f>IFERROR(AND(OR(AW1:AW165,$BK166)=TRUE,IF(SEARCH(AW$1,$H166)&gt;0,TRUE,FALSE)),"")</f>
        <v/>
      </c>
      <c r="AX166" s="17" t="str">
        <f>IFERROR(AND(OR(AX1:AY165,$BK166)=TRUE,IF(SEARCH(AX$1,$H166)&gt;0,TRUE,FALSE)),"")</f>
        <v/>
      </c>
      <c r="AY166" s="17" t="str">
        <f>IFERROR(AND(OR(AY1:AY165,$BK166)=TRUE,IF(SEARCH(AY$1,$H166)&gt;0,TRUE,FALSE)),"")</f>
        <v/>
      </c>
      <c r="AZ166" s="17" t="str">
        <f>IFERROR(AND(OR(AZ1:BI165,$BK166)=TRUE,IF(SEARCH(AZ$1,$H166)&gt;0,TRUE,FALSE)),"")</f>
        <v/>
      </c>
      <c r="BA166" s="17" t="str">
        <f>IFERROR(AND(OR(BA1:BI165,$BK166)=TRUE,IF(SEARCH(BA$1,$H166)&gt;0,TRUE,FALSE)),"")</f>
        <v/>
      </c>
      <c r="BB166" s="17" t="str">
        <f>IFERROR(AND(OR(BB1:BI165,$BK166)=TRUE,IF(SEARCH(BB$1,$H166)&gt;0,TRUE,FALSE)),"")</f>
        <v/>
      </c>
      <c r="BC166" s="17" t="str">
        <f>IFERROR(AND(OR(BC1:BI165,$BK166)=TRUE,IF(SEARCH(BC$1,$H166)&gt;0,TRUE,FALSE)),"")</f>
        <v/>
      </c>
      <c r="BD166" s="17" t="str">
        <f>IFERROR(AND(OR(BD1:BI165,$BK166)=TRUE,IF(SEARCH(BD$1,$H166)&gt;0,TRUE,FALSE)),"")</f>
        <v/>
      </c>
      <c r="BE166" s="17" t="str">
        <f>IFERROR(AND(OR(BE1:BI165,$BK166)=TRUE,IF(SEARCH(BE$1,$H166)&gt;0,TRUE,FALSE)),"")</f>
        <v/>
      </c>
      <c r="BF166" s="17" t="str">
        <f>IFERROR(AND(OR(BF1:BI165,$BK166)=TRUE,IF(SEARCH(BF$1,$H166)&gt;0,TRUE,FALSE)),"")</f>
        <v/>
      </c>
      <c r="BG166" s="17" t="str">
        <f>IFERROR(AND(OR(BG1:BI165,$BK166)=TRUE,IF(SEARCH(BG$1,$H166)&gt;0,TRUE,FALSE)),"")</f>
        <v/>
      </c>
      <c r="BH166" s="17" t="str">
        <f>IFERROR(AND(OR(BH1:BI165,$BK166)=TRUE,IF(SEARCH(BH$1,$H166)&gt;0,TRUE,FALSE)),"")</f>
        <v/>
      </c>
      <c r="BI166" s="17" t="str">
        <f>IFERROR(AND(OR(BI1:BI165,$BK166)=TRUE,IF(SEARCH(BI$1,$H166)&gt;0,TRUE,FALSE)),"")</f>
        <v/>
      </c>
      <c r="BJ166" s="17" t="b">
        <f t="shared" si="26"/>
        <v>0</v>
      </c>
      <c r="BK166" s="17" t="b">
        <f t="shared" si="27"/>
        <v>0</v>
      </c>
      <c r="BL166" s="17" t="b">
        <f t="shared" si="28"/>
        <v>0</v>
      </c>
      <c r="BM166" s="17" t="b">
        <f>IF(G166&gt;'Overview (RESPONSES REQUIRED)'!$G$67,FALSE,TRUE)</f>
        <v>0</v>
      </c>
      <c r="BN166" s="17" t="b">
        <f t="shared" si="29"/>
        <v>0</v>
      </c>
      <c r="BO166" s="17" t="str">
        <f>IF(BO165="N", "N", IF(AND(BM166,BN166)=FALSE,"N",IF(BL166=TRUE,"Y",IF(I166=0,"E","N"))))</f>
        <v>N</v>
      </c>
    </row>
    <row r="167" spans="1:67" ht="15" x14ac:dyDescent="0.15">
      <c r="A167" s="17" t="s">
        <v>3070</v>
      </c>
      <c r="B167" s="17">
        <v>2</v>
      </c>
      <c r="C167" s="17" t="b">
        <f>IF(INDEX('Overview (RESPONSES REQUIRED)'!$D$67:$D$78, MATCH("n7", 'Overview (RESPONSES REQUIRED)'!$B$67:$B$78, 0)) = "Y", TRUE, FALSE)</f>
        <v>0</v>
      </c>
      <c r="D167" s="17" t="b">
        <f>IF(INDEX('Overview (RESPONSES REQUIRED)'!$D$67:$D$78, MATCH("n28", 'Overview (RESPONSES REQUIRED)'!$B$67:$B$78, 0)) = "Y", TRUE, FALSE)</f>
        <v>0</v>
      </c>
      <c r="E167" s="17" t="s">
        <v>6</v>
      </c>
      <c r="F167" s="17" t="s">
        <v>6</v>
      </c>
      <c r="G167" s="17">
        <v>2</v>
      </c>
      <c r="H167" s="17" t="s">
        <v>3015</v>
      </c>
      <c r="I167" s="17" t="str">
        <f>IF('SA-FR1'!N170="Y", "Y", IF('SA-FR1'!N170="N", "N", 0))</f>
        <v>N</v>
      </c>
      <c r="J167" s="17" t="str">
        <f>IFERROR(AND(OR(J1:K166,$BK167)=TRUE,IF(SEARCH(J$1,$A167)&gt;0,TRUE,FALSE)),"")</f>
        <v/>
      </c>
      <c r="K167" s="17" t="str">
        <f>IFERROR(AND(OR(K1:K166,$BK167)=TRUE,IF(SEARCH(K$1,$A167)&gt;0,TRUE,FALSE)),"")</f>
        <v/>
      </c>
      <c r="L167" s="17" t="str">
        <f>IFERROR(AND(OR(L1:O166,$BK167)=TRUE,IF(SEARCH(L$1,$A167)&gt;0,TRUE,FALSE)),"")</f>
        <v/>
      </c>
      <c r="M167" s="17" t="str">
        <f>IFERROR(AND(OR(M1:O166,$BK167)=TRUE,IF(SEARCH(M$1,$A167)&gt;0,TRUE,FALSE)),"")</f>
        <v/>
      </c>
      <c r="N167" s="17" t="str">
        <f>IFERROR(AND(OR(N1:O166,$BK167)=TRUE,IF(SEARCH(N$1,$A167)&gt;0,TRUE,FALSE)),"")</f>
        <v/>
      </c>
      <c r="O167" s="17" t="str">
        <f>IFERROR(AND(OR(O1:O166,$BK167)=TRUE,IF(SEARCH(O$1,$A167)&gt;0,TRUE,FALSE)),"")</f>
        <v/>
      </c>
      <c r="P167" s="17" t="str">
        <f>IFERROR(AND(OR(P1:P166,$BK167)=TRUE,IF(SEARCH(P$1,$A167)&gt;0,TRUE,FALSE)),"")</f>
        <v/>
      </c>
      <c r="Q167" s="17" t="str">
        <f>IFERROR(AND(OR(Q1:T166,$BK167)=TRUE,IF(SEARCH(Q$1,$A167)&gt;0,TRUE,FALSE)),"")</f>
        <v/>
      </c>
      <c r="R167" s="17" t="b">
        <f>IFERROR(AND(OR(R1:T166,$BK167)=TRUE,IF(SEARCH(R$1,$A167)&gt;0,TRUE,FALSE)),"")</f>
        <v>0</v>
      </c>
      <c r="S167" s="17" t="str">
        <f>IFERROR(AND(OR(S1:T166,$BK167)=TRUE,IF(SEARCH(S$1,$A167)&gt;0,TRUE,FALSE)),"")</f>
        <v/>
      </c>
      <c r="T167" s="17" t="str">
        <f>IFERROR(AND(OR(T1:T166,$BK167)=TRUE,IF(SEARCH(T$1,$A167)&gt;0,TRUE,FALSE)),"")</f>
        <v/>
      </c>
      <c r="U167" s="17" t="str">
        <f>IFERROR(AND(OR(U1:V166,$BK167)=TRUE,IF(SEARCH(U$1,$A167)&gt;0,TRUE,FALSE)),"")</f>
        <v/>
      </c>
      <c r="V167" s="17" t="str">
        <f>IFERROR(AND(OR(V1:V166,$BK167)=TRUE,IF(SEARCH(V$1,$A167)&gt;0,TRUE,FALSE)),"")</f>
        <v/>
      </c>
      <c r="W167" s="17" t="b">
        <f>IFERROR(AND(OR(W1:W166,$BK167)=TRUE,IF(SEARCH(W$1,$A167)&gt;0,TRUE,FALSE)),"")</f>
        <v>0</v>
      </c>
      <c r="X167" s="17" t="str">
        <f>IFERROR(AND(OR(X1:AA166,$BK167)=TRUE,IF(SEARCH(X$1,$A167)&gt;0,TRUE,FALSE)),"")</f>
        <v/>
      </c>
      <c r="Y167" s="17" t="str">
        <f>IFERROR(AND(OR(Y1:AA166,$BK167)=TRUE,IF(SEARCH(Y$1,$A167)&gt;0,TRUE,FALSE)),"")</f>
        <v/>
      </c>
      <c r="Z167" s="17" t="str">
        <f>IFERROR(AND(OR(Z1:AA166,$BK167)=TRUE,IF(SEARCH(Z$1,$A167)&gt;0,TRUE,FALSE)),"")</f>
        <v/>
      </c>
      <c r="AA167" s="17" t="str">
        <f>IFERROR(AND(OR(AA1:AA166,$BK167)=TRUE,IF(SEARCH(AA$1,$A167)&gt;0,TRUE,FALSE)),"")</f>
        <v/>
      </c>
      <c r="AB167" s="17">
        <f t="shared" si="25"/>
        <v>0</v>
      </c>
      <c r="AC167" s="17" t="str">
        <f>IFERROR(AND(OR(AC1:AE166,$BK167)=TRUE,IF(SEARCH(AC$1,$H167)&gt;0,TRUE,FALSE)),"")</f>
        <v/>
      </c>
      <c r="AD167" s="17" t="str">
        <f>IFERROR(AND(OR(AD1:AE166,$BK167)=TRUE,IF(SEARCH(AD$1,$H167)&gt;0,TRUE,FALSE)),"")</f>
        <v/>
      </c>
      <c r="AE167" s="17" t="str">
        <f>IFERROR(AND(OR(AE1:AE166,$BK167)=TRUE,IF(SEARCH(AE$1,$H167)&gt;0,TRUE,FALSE)),"")</f>
        <v/>
      </c>
      <c r="AF167" s="17" t="str">
        <f>IFERROR(AND(OR(AF1:AK166,$BK167)=TRUE,IF(SEARCH(AF$1,$H167)&gt;0,TRUE,FALSE)),"")</f>
        <v/>
      </c>
      <c r="AG167" s="17" t="str">
        <f>IFERROR(AND(OR(AG1:AK166,$BK167)=TRUE,IF(SEARCH(AG$1,$H167)&gt;0,TRUE,FALSE)),"")</f>
        <v/>
      </c>
      <c r="AH167" s="17" t="str">
        <f>IFERROR(AND(OR(AH1:AK166,$BK167)=TRUE,IF(SEARCH(AH$1,$H167)&gt;0,TRUE,FALSE)),"")</f>
        <v/>
      </c>
      <c r="AI167" s="17" t="str">
        <f>IFERROR(AND(OR(AI1:AK166,$BK167)=TRUE,IF(SEARCH(AI$1,$H167)&gt;0,TRUE,FALSE)),"")</f>
        <v/>
      </c>
      <c r="AJ167" s="17" t="str">
        <f>IFERROR(AND(OR(AJ1:AK166,$BK167)=TRUE,IF(SEARCH(AJ$1,$H167)&gt;0,TRUE,FALSE)),"")</f>
        <v/>
      </c>
      <c r="AK167" s="17" t="str">
        <f>IFERROR(AND(OR(AK1:AK166,$BK167)=TRUE,IF(SEARCH(AK$1,$H167)&gt;0,TRUE,FALSE)),"")</f>
        <v/>
      </c>
      <c r="AL167" s="17" t="str">
        <f>IFERROR(AND(OR(AL1:AM166,$BK167)=TRUE,IF(SEARCH(AL$1,$H167)&gt;0,TRUE,FALSE)),"")</f>
        <v/>
      </c>
      <c r="AM167" s="17" t="str">
        <f>IFERROR(AND(OR(AM1:AM166,$BK167)=TRUE,IF(SEARCH(AM$1,$H167)&gt;0,TRUE,FALSE)),"")</f>
        <v/>
      </c>
      <c r="AN167" s="17" t="str">
        <f>IFERROR(AND(OR(AN1:AS166,$BK167)=TRUE,IF(SEARCH(AN$1,$H167)&gt;0,TRUE,FALSE)),"")</f>
        <v/>
      </c>
      <c r="AO167" s="17" t="str">
        <f>IFERROR(AND(OR(AO1:AS166,$BK167)=TRUE,IF(SEARCH(AO$1,$H167)&gt;0,TRUE,FALSE)),"")</f>
        <v/>
      </c>
      <c r="AP167" s="17" t="str">
        <f>IFERROR(AND(OR(AP1:AS166,$BK167)=TRUE,IF(SEARCH(AP$1,$H167)&gt;0,TRUE,FALSE)),"")</f>
        <v/>
      </c>
      <c r="AQ167" s="17" t="str">
        <f>IFERROR(AND(OR(AQ1:AS166,$BK167)=TRUE,IF(SEARCH(AQ$1,$H167)&gt;0,TRUE,FALSE)),"")</f>
        <v/>
      </c>
      <c r="AR167" s="17" t="str">
        <f>IFERROR(AND(OR(AR1:AS166,$BK167)=TRUE,IF(SEARCH(AR$1,$H167)&gt;0,TRUE,FALSE)),"")</f>
        <v/>
      </c>
      <c r="AS167" s="17" t="str">
        <f>IFERROR(AND(OR(AS1:AS166,$BK167)=TRUE,IF(SEARCH(AS$1,$H167)&gt;0,TRUE,FALSE)),"")</f>
        <v/>
      </c>
      <c r="AT167" s="17" t="str">
        <f>IFERROR(AND(OR(AT1:AW166,$BK167)=TRUE,IF(SEARCH(AT$1,$H167)&gt;0,TRUE,FALSE)),"")</f>
        <v/>
      </c>
      <c r="AU167" s="17" t="str">
        <f>IFERROR(AND(OR(AU1:AW166,$BK167)=TRUE,IF(SEARCH(AU$1,$H167)&gt;0,TRUE,FALSE)),"")</f>
        <v/>
      </c>
      <c r="AV167" s="17" t="str">
        <f>IFERROR(AND(OR(AV1:AW166,$BK167)=TRUE,IF(SEARCH(AV$1,$H167)&gt;0,TRUE,FALSE)),"")</f>
        <v/>
      </c>
      <c r="AW167" s="17" t="str">
        <f>IFERROR(AND(OR(AW1:AW166,$BK167)=TRUE,IF(SEARCH(AW$1,$H167)&gt;0,TRUE,FALSE)),"")</f>
        <v/>
      </c>
      <c r="AX167" s="17" t="str">
        <f>IFERROR(AND(OR(AX1:AY166,$BK167)=TRUE,IF(SEARCH(AX$1,$H167)&gt;0,TRUE,FALSE)),"")</f>
        <v/>
      </c>
      <c r="AY167" s="17" t="str">
        <f>IFERROR(AND(OR(AY1:AY166,$BK167)=TRUE,IF(SEARCH(AY$1,$H167)&gt;0,TRUE,FALSE)),"")</f>
        <v/>
      </c>
      <c r="AZ167" s="17" t="str">
        <f>IFERROR(AND(OR(AZ1:BI166,$BK167)=TRUE,IF(SEARCH(AZ$1,$H167)&gt;0,TRUE,FALSE)),"")</f>
        <v/>
      </c>
      <c r="BA167" s="17" t="str">
        <f>IFERROR(AND(OR(BA1:BI166,$BK167)=TRUE,IF(SEARCH(BA$1,$H167)&gt;0,TRUE,FALSE)),"")</f>
        <v/>
      </c>
      <c r="BB167" s="17" t="str">
        <f>IFERROR(AND(OR(BB1:BI166,$BK167)=TRUE,IF(SEARCH(BB$1,$H167)&gt;0,TRUE,FALSE)),"")</f>
        <v/>
      </c>
      <c r="BC167" s="17" t="str">
        <f>IFERROR(AND(OR(BC1:BI166,$BK167)=TRUE,IF(SEARCH(BC$1,$H167)&gt;0,TRUE,FALSE)),"")</f>
        <v/>
      </c>
      <c r="BD167" s="17" t="str">
        <f>IFERROR(AND(OR(BD1:BI166,$BK167)=TRUE,IF(SEARCH(BD$1,$H167)&gt;0,TRUE,FALSE)),"")</f>
        <v/>
      </c>
      <c r="BE167" s="17" t="str">
        <f>IFERROR(AND(OR(BE1:BI166,$BK167)=TRUE,IF(SEARCH(BE$1,$H167)&gt;0,TRUE,FALSE)),"")</f>
        <v/>
      </c>
      <c r="BF167" s="17" t="str">
        <f>IFERROR(AND(OR(BF1:BI166,$BK167)=TRUE,IF(SEARCH(BF$1,$H167)&gt;0,TRUE,FALSE)),"")</f>
        <v/>
      </c>
      <c r="BG167" s="17" t="str">
        <f>IFERROR(AND(OR(BG1:BI166,$BK167)=TRUE,IF(SEARCH(BG$1,$H167)&gt;0,TRUE,FALSE)),"")</f>
        <v/>
      </c>
      <c r="BH167" s="17" t="str">
        <f>IFERROR(AND(OR(BH1:BI166,$BK167)=TRUE,IF(SEARCH(BH$1,$H167)&gt;0,TRUE,FALSE)),"")</f>
        <v/>
      </c>
      <c r="BI167" s="17" t="str">
        <f>IFERROR(AND(OR(BI1:BI166,$BK167)=TRUE,IF(SEARCH(BI$1,$H167)&gt;0,TRUE,FALSE)),"")</f>
        <v/>
      </c>
      <c r="BJ167" s="17" t="b">
        <f t="shared" si="26"/>
        <v>0</v>
      </c>
      <c r="BK167" s="17" t="b">
        <f t="shared" si="27"/>
        <v>0</v>
      </c>
      <c r="BL167" s="17" t="b">
        <f t="shared" si="28"/>
        <v>0</v>
      </c>
      <c r="BM167" s="17" t="b">
        <f>IF(G167&gt;'Overview (RESPONSES REQUIRED)'!$G$67,FALSE,TRUE)</f>
        <v>0</v>
      </c>
      <c r="BN167" s="17" t="b">
        <f t="shared" si="29"/>
        <v>0</v>
      </c>
      <c r="BO167" s="17" t="str">
        <f>IF(AND(BM167,BN167)=FALSE,"N",IF(BL167=TRUE,"Y",IF(I167=0,"E","N")))</f>
        <v>N</v>
      </c>
    </row>
    <row r="168" spans="1:67" ht="15" x14ac:dyDescent="0.15">
      <c r="A168" s="17" t="s">
        <v>3070</v>
      </c>
      <c r="B168" s="17">
        <v>2</v>
      </c>
      <c r="C168" s="17" t="b">
        <f>IF(INDEX('Overview (RESPONSES REQUIRED)'!$D$67:$D$78, MATCH("n7", 'Overview (RESPONSES REQUIRED)'!$B$67:$B$78, 0)) = "Y", TRUE, FALSE)</f>
        <v>0</v>
      </c>
      <c r="D168" s="17" t="b">
        <f>IF(INDEX('Overview (RESPONSES REQUIRED)'!$D$67:$D$78, MATCH("n28", 'Overview (RESPONSES REQUIRED)'!$B$67:$B$78, 0)) = "Y", TRUE, FALSE)</f>
        <v>0</v>
      </c>
      <c r="E168" s="17" t="s">
        <v>6</v>
      </c>
      <c r="F168" s="17" t="s">
        <v>6</v>
      </c>
      <c r="G168" s="17">
        <v>2</v>
      </c>
      <c r="H168" s="17" t="s">
        <v>3022</v>
      </c>
      <c r="I168" s="17" t="str">
        <f>IF('SA-FR1'!N171="Y", "Y", IF('SA-FR1'!N171="N", "N", 0))</f>
        <v>N</v>
      </c>
      <c r="J168" s="17" t="str">
        <f>IFERROR(AND(OR(J1:K167,$BK168)=TRUE,IF(SEARCH(J$1,$A168)&gt;0,TRUE,FALSE)),"")</f>
        <v/>
      </c>
      <c r="K168" s="17" t="str">
        <f>IFERROR(AND(OR(K1:K167,$BK168)=TRUE,IF(SEARCH(K$1,$A168)&gt;0,TRUE,FALSE)),"")</f>
        <v/>
      </c>
      <c r="L168" s="17" t="str">
        <f>IFERROR(AND(OR(L1:O167,$BK168)=TRUE,IF(SEARCH(L$1,$A168)&gt;0,TRUE,FALSE)),"")</f>
        <v/>
      </c>
      <c r="M168" s="17" t="str">
        <f>IFERROR(AND(OR(M1:O167,$BK168)=TRUE,IF(SEARCH(M$1,$A168)&gt;0,TRUE,FALSE)),"")</f>
        <v/>
      </c>
      <c r="N168" s="17" t="str">
        <f>IFERROR(AND(OR(N1:O167,$BK168)=TRUE,IF(SEARCH(N$1,$A168)&gt;0,TRUE,FALSE)),"")</f>
        <v/>
      </c>
      <c r="O168" s="17" t="str">
        <f>IFERROR(AND(OR(O1:O167,$BK168)=TRUE,IF(SEARCH(O$1,$A168)&gt;0,TRUE,FALSE)),"")</f>
        <v/>
      </c>
      <c r="P168" s="17" t="str">
        <f>IFERROR(AND(OR(P1:P167,$BK168)=TRUE,IF(SEARCH(P$1,$A168)&gt;0,TRUE,FALSE)),"")</f>
        <v/>
      </c>
      <c r="Q168" s="17" t="str">
        <f>IFERROR(AND(OR(Q1:T167,$BK168)=TRUE,IF(SEARCH(Q$1,$A168)&gt;0,TRUE,FALSE)),"")</f>
        <v/>
      </c>
      <c r="R168" s="17" t="b">
        <f>IFERROR(AND(OR(R1:T167,$BK168)=TRUE,IF(SEARCH(R$1,$A168)&gt;0,TRUE,FALSE)),"")</f>
        <v>0</v>
      </c>
      <c r="S168" s="17" t="str">
        <f>IFERROR(AND(OR(S1:T167,$BK168)=TRUE,IF(SEARCH(S$1,$A168)&gt;0,TRUE,FALSE)),"")</f>
        <v/>
      </c>
      <c r="T168" s="17" t="str">
        <f>IFERROR(AND(OR(T1:T167,$BK168)=TRUE,IF(SEARCH(T$1,$A168)&gt;0,TRUE,FALSE)),"")</f>
        <v/>
      </c>
      <c r="U168" s="17" t="str">
        <f>IFERROR(AND(OR(U1:V167,$BK168)=TRUE,IF(SEARCH(U$1,$A168)&gt;0,TRUE,FALSE)),"")</f>
        <v/>
      </c>
      <c r="V168" s="17" t="str">
        <f>IFERROR(AND(OR(V1:V167,$BK168)=TRUE,IF(SEARCH(V$1,$A168)&gt;0,TRUE,FALSE)),"")</f>
        <v/>
      </c>
      <c r="W168" s="17" t="b">
        <f>IFERROR(AND(OR(W1:W167,$BK168)=TRUE,IF(SEARCH(W$1,$A168)&gt;0,TRUE,FALSE)),"")</f>
        <v>0</v>
      </c>
      <c r="X168" s="17" t="str">
        <f>IFERROR(AND(OR(X1:AA167,$BK168)=TRUE,IF(SEARCH(X$1,$A168)&gt;0,TRUE,FALSE)),"")</f>
        <v/>
      </c>
      <c r="Y168" s="17" t="str">
        <f>IFERROR(AND(OR(Y1:AA167,$BK168)=TRUE,IF(SEARCH(Y$1,$A168)&gt;0,TRUE,FALSE)),"")</f>
        <v/>
      </c>
      <c r="Z168" s="17" t="str">
        <f>IFERROR(AND(OR(Z1:AA167,$BK168)=TRUE,IF(SEARCH(Z$1,$A168)&gt;0,TRUE,FALSE)),"")</f>
        <v/>
      </c>
      <c r="AA168" s="17" t="str">
        <f>IFERROR(AND(OR(AA1:AA167,$BK168)=TRUE,IF(SEARCH(AA$1,$A168)&gt;0,TRUE,FALSE)),"")</f>
        <v/>
      </c>
      <c r="AB168" s="17">
        <f t="shared" si="25"/>
        <v>0</v>
      </c>
      <c r="AC168" s="17" t="str">
        <f>IFERROR(AND(OR(AC1:AE167,$BK168)=TRUE,IF(SEARCH(AC$1,$H168)&gt;0,TRUE,FALSE)),"")</f>
        <v/>
      </c>
      <c r="AD168" s="17" t="str">
        <f>IFERROR(AND(OR(AD1:AE167,$BK168)=TRUE,IF(SEARCH(AD$1,$H168)&gt;0,TRUE,FALSE)),"")</f>
        <v/>
      </c>
      <c r="AE168" s="17" t="str">
        <f>IFERROR(AND(OR(AE1:AE167,$BK168)=TRUE,IF(SEARCH(AE$1,$H168)&gt;0,TRUE,FALSE)),"")</f>
        <v/>
      </c>
      <c r="AF168" s="17" t="str">
        <f>IFERROR(AND(OR(AF1:AK167,$BK168)=TRUE,IF(SEARCH(AF$1,$H168)&gt;0,TRUE,FALSE)),"")</f>
        <v/>
      </c>
      <c r="AG168" s="17" t="str">
        <f>IFERROR(AND(OR(AG1:AK167,$BK168)=TRUE,IF(SEARCH(AG$1,$H168)&gt;0,TRUE,FALSE)),"")</f>
        <v/>
      </c>
      <c r="AH168" s="17" t="str">
        <f>IFERROR(AND(OR(AH1:AK167,$BK168)=TRUE,IF(SEARCH(AH$1,$H168)&gt;0,TRUE,FALSE)),"")</f>
        <v/>
      </c>
      <c r="AI168" s="17" t="str">
        <f>IFERROR(AND(OR(AI1:AK167,$BK168)=TRUE,IF(SEARCH(AI$1,$H168)&gt;0,TRUE,FALSE)),"")</f>
        <v/>
      </c>
      <c r="AJ168" s="17" t="str">
        <f>IFERROR(AND(OR(AJ1:AK167,$BK168)=TRUE,IF(SEARCH(AJ$1,$H168)&gt;0,TRUE,FALSE)),"")</f>
        <v/>
      </c>
      <c r="AK168" s="17" t="str">
        <f>IFERROR(AND(OR(AK1:AK167,$BK168)=TRUE,IF(SEARCH(AK$1,$H168)&gt;0,TRUE,FALSE)),"")</f>
        <v/>
      </c>
      <c r="AL168" s="17" t="str">
        <f>IFERROR(AND(OR(AL1:AM167,$BK168)=TRUE,IF(SEARCH(AL$1,$H168)&gt;0,TRUE,FALSE)),"")</f>
        <v/>
      </c>
      <c r="AM168" s="17" t="str">
        <f>IFERROR(AND(OR(AM1:AM167,$BK168)=TRUE,IF(SEARCH(AM$1,$H168)&gt;0,TRUE,FALSE)),"")</f>
        <v/>
      </c>
      <c r="AN168" s="17" t="str">
        <f>IFERROR(AND(OR(AN1:AS167,$BK168)=TRUE,IF(SEARCH(AN$1,$H168)&gt;0,TRUE,FALSE)),"")</f>
        <v/>
      </c>
      <c r="AO168" s="17" t="str">
        <f>IFERROR(AND(OR(AO1:AS167,$BK168)=TRUE,IF(SEARCH(AO$1,$H168)&gt;0,TRUE,FALSE)),"")</f>
        <v/>
      </c>
      <c r="AP168" s="17" t="str">
        <f>IFERROR(AND(OR(AP1:AS167,$BK168)=TRUE,IF(SEARCH(AP$1,$H168)&gt;0,TRUE,FALSE)),"")</f>
        <v/>
      </c>
      <c r="AQ168" s="17" t="str">
        <f>IFERROR(AND(OR(AQ1:AS167,$BK168)=TRUE,IF(SEARCH(AQ$1,$H168)&gt;0,TRUE,FALSE)),"")</f>
        <v/>
      </c>
      <c r="AR168" s="17" t="str">
        <f>IFERROR(AND(OR(AR1:AS167,$BK168)=TRUE,IF(SEARCH(AR$1,$H168)&gt;0,TRUE,FALSE)),"")</f>
        <v/>
      </c>
      <c r="AS168" s="17" t="str">
        <f>IFERROR(AND(OR(AS1:AS167,$BK168)=TRUE,IF(SEARCH(AS$1,$H168)&gt;0,TRUE,FALSE)),"")</f>
        <v/>
      </c>
      <c r="AT168" s="17" t="str">
        <f>IFERROR(AND(OR(AT1:AW167,$BK168)=TRUE,IF(SEARCH(AT$1,$H168)&gt;0,TRUE,FALSE)),"")</f>
        <v/>
      </c>
      <c r="AU168" s="17" t="str">
        <f>IFERROR(AND(OR(AU1:AW167,$BK168)=TRUE,IF(SEARCH(AU$1,$H168)&gt;0,TRUE,FALSE)),"")</f>
        <v/>
      </c>
      <c r="AV168" s="17" t="str">
        <f>IFERROR(AND(OR(AV1:AW167,$BK168)=TRUE,IF(SEARCH(AV$1,$H168)&gt;0,TRUE,FALSE)),"")</f>
        <v/>
      </c>
      <c r="AW168" s="17" t="str">
        <f>IFERROR(AND(OR(AW1:AW167,$BK168)=TRUE,IF(SEARCH(AW$1,$H168)&gt;0,TRUE,FALSE)),"")</f>
        <v/>
      </c>
      <c r="AX168" s="17" t="str">
        <f>IFERROR(AND(OR(AX1:AY167,$BK168)=TRUE,IF(SEARCH(AX$1,$H168)&gt;0,TRUE,FALSE)),"")</f>
        <v/>
      </c>
      <c r="AY168" s="17" t="str">
        <f>IFERROR(AND(OR(AY1:AY167,$BK168)=TRUE,IF(SEARCH(AY$1,$H168)&gt;0,TRUE,FALSE)),"")</f>
        <v/>
      </c>
      <c r="AZ168" s="17" t="str">
        <f>IFERROR(AND(OR(AZ1:BI167,$BK168)=TRUE,IF(SEARCH(AZ$1,$H168)&gt;0,TRUE,FALSE)),"")</f>
        <v/>
      </c>
      <c r="BA168" s="17" t="str">
        <f>IFERROR(AND(OR(BA1:BI167,$BK168)=TRUE,IF(SEARCH(BA$1,$H168)&gt;0,TRUE,FALSE)),"")</f>
        <v/>
      </c>
      <c r="BB168" s="17" t="str">
        <f>IFERROR(AND(OR(BB1:BI167,$BK168)=TRUE,IF(SEARCH(BB$1,$H168)&gt;0,TRUE,FALSE)),"")</f>
        <v/>
      </c>
      <c r="BC168" s="17" t="str">
        <f>IFERROR(AND(OR(BC1:BI167,$BK168)=TRUE,IF(SEARCH(BC$1,$H168)&gt;0,TRUE,FALSE)),"")</f>
        <v/>
      </c>
      <c r="BD168" s="17" t="str">
        <f>IFERROR(AND(OR(BD1:BI167,$BK168)=TRUE,IF(SEARCH(BD$1,$H168)&gt;0,TRUE,FALSE)),"")</f>
        <v/>
      </c>
      <c r="BE168" s="17" t="str">
        <f>IFERROR(AND(OR(BE1:BI167,$BK168)=TRUE,IF(SEARCH(BE$1,$H168)&gt;0,TRUE,FALSE)),"")</f>
        <v/>
      </c>
      <c r="BF168" s="17" t="str">
        <f>IFERROR(AND(OR(BF1:BI167,$BK168)=TRUE,IF(SEARCH(BF$1,$H168)&gt;0,TRUE,FALSE)),"")</f>
        <v/>
      </c>
      <c r="BG168" s="17" t="str">
        <f>IFERROR(AND(OR(BG1:BI167,$BK168)=TRUE,IF(SEARCH(BG$1,$H168)&gt;0,TRUE,FALSE)),"")</f>
        <v/>
      </c>
      <c r="BH168" s="17" t="str">
        <f>IFERROR(AND(OR(BH1:BI167,$BK168)=TRUE,IF(SEARCH(BH$1,$H168)&gt;0,TRUE,FALSE)),"")</f>
        <v/>
      </c>
      <c r="BI168" s="17" t="str">
        <f>IFERROR(AND(OR(BI1:BI167,$BK168)=TRUE,IF(SEARCH(BI$1,$H168)&gt;0,TRUE,FALSE)),"")</f>
        <v/>
      </c>
      <c r="BJ168" s="17" t="b">
        <f t="shared" si="26"/>
        <v>0</v>
      </c>
      <c r="BK168" s="17" t="b">
        <f t="shared" si="27"/>
        <v>0</v>
      </c>
      <c r="BL168" s="17" t="b">
        <f t="shared" si="28"/>
        <v>0</v>
      </c>
      <c r="BM168" s="17" t="b">
        <f>IF(G168&gt;'Overview (RESPONSES REQUIRED)'!$G$67,FALSE,TRUE)</f>
        <v>0</v>
      </c>
      <c r="BN168" s="17" t="b">
        <f t="shared" si="29"/>
        <v>0</v>
      </c>
      <c r="BO168" s="17" t="str">
        <f>IF(BO167="N", "N", IF(AND(BM168,BN168)=FALSE,"N",IF(BL168=TRUE,"Y",IF(I168=0,"E","N"))))</f>
        <v>N</v>
      </c>
    </row>
    <row r="169" spans="1:67" ht="15" x14ac:dyDescent="0.15">
      <c r="A169" s="17" t="s">
        <v>3071</v>
      </c>
      <c r="B169" s="17">
        <v>2</v>
      </c>
      <c r="C169" s="17" t="b">
        <f>IF(INDEX('Overview (RESPONSES REQUIRED)'!$D$67:$D$78, MATCH("n5", 'Overview (RESPONSES REQUIRED)'!$B$67:$B$78, 0)) = "Y", TRUE, FALSE)</f>
        <v>0</v>
      </c>
      <c r="D169" s="17" t="b">
        <f>IF(INDEX('Overview (RESPONSES REQUIRED)'!$D$67:$D$78, MATCH("n7", 'Overview (RESPONSES REQUIRED)'!$B$67:$B$78, 0)) = "Y", TRUE, FALSE)</f>
        <v>0</v>
      </c>
      <c r="E169" s="17" t="s">
        <v>6</v>
      </c>
      <c r="F169" s="17" t="s">
        <v>6</v>
      </c>
      <c r="G169" s="17">
        <v>2</v>
      </c>
      <c r="H169" s="17" t="s">
        <v>3015</v>
      </c>
      <c r="I169" s="17" t="str">
        <f>IF('SA-FR1'!N172="Y", "Y", IF('SA-FR1'!N172="N", "N", 0))</f>
        <v>N</v>
      </c>
      <c r="J169" s="17" t="str">
        <f>IFERROR(AND(OR(J1:K168,$BK169)=TRUE,IF(SEARCH(J$1,$A169)&gt;0,TRUE,FALSE)),"")</f>
        <v/>
      </c>
      <c r="K169" s="17" t="str">
        <f>IFERROR(AND(OR(K1:K168,$BK169)=TRUE,IF(SEARCH(K$1,$A169)&gt;0,TRUE,FALSE)),"")</f>
        <v/>
      </c>
      <c r="L169" s="17" t="str">
        <f>IFERROR(AND(OR(L1:O168,$BK169)=TRUE,IF(SEARCH(L$1,$A169)&gt;0,TRUE,FALSE)),"")</f>
        <v/>
      </c>
      <c r="M169" s="17" t="str">
        <f>IFERROR(AND(OR(M1:O168,$BK169)=TRUE,IF(SEARCH(M$1,$A169)&gt;0,TRUE,FALSE)),"")</f>
        <v/>
      </c>
      <c r="N169" s="17" t="str">
        <f>IFERROR(AND(OR(N1:O168,$BK169)=TRUE,IF(SEARCH(N$1,$A169)&gt;0,TRUE,FALSE)),"")</f>
        <v/>
      </c>
      <c r="O169" s="17" t="str">
        <f>IFERROR(AND(OR(O1:O168,$BK169)=TRUE,IF(SEARCH(O$1,$A169)&gt;0,TRUE,FALSE)),"")</f>
        <v/>
      </c>
      <c r="P169" s="17" t="b">
        <f>IFERROR(AND(OR(P1:P168,$BK169)=TRUE,IF(SEARCH(P$1,$A169)&gt;0,TRUE,FALSE)),"")</f>
        <v>0</v>
      </c>
      <c r="Q169" s="17" t="str">
        <f>IFERROR(AND(OR(Q1:T168,$BK169)=TRUE,IF(SEARCH(Q$1,$A169)&gt;0,TRUE,FALSE)),"")</f>
        <v/>
      </c>
      <c r="R169" s="17" t="b">
        <f>IFERROR(AND(OR(R1:T168,$BK169)=TRUE,IF(SEARCH(R$1,$A169)&gt;0,TRUE,FALSE)),"")</f>
        <v>0</v>
      </c>
      <c r="S169" s="17" t="str">
        <f>IFERROR(AND(OR(S1:T168,$BK169)=TRUE,IF(SEARCH(S$1,$A169)&gt;0,TRUE,FALSE)),"")</f>
        <v/>
      </c>
      <c r="T169" s="17" t="str">
        <f>IFERROR(AND(OR(T1:T168,$BK169)=TRUE,IF(SEARCH(T$1,$A169)&gt;0,TRUE,FALSE)),"")</f>
        <v/>
      </c>
      <c r="U169" s="17" t="str">
        <f>IFERROR(AND(OR(U1:V168,$BK169)=TRUE,IF(SEARCH(U$1,$A169)&gt;0,TRUE,FALSE)),"")</f>
        <v/>
      </c>
      <c r="V169" s="17" t="str">
        <f>IFERROR(AND(OR(V1:V168,$BK169)=TRUE,IF(SEARCH(V$1,$A169)&gt;0,TRUE,FALSE)),"")</f>
        <v/>
      </c>
      <c r="W169" s="17" t="str">
        <f>IFERROR(AND(OR(W1:W168,$BK169)=TRUE,IF(SEARCH(W$1,$A169)&gt;0,TRUE,FALSE)),"")</f>
        <v/>
      </c>
      <c r="X169" s="17" t="str">
        <f>IFERROR(AND(OR(X1:AA168,$BK169)=TRUE,IF(SEARCH(X$1,$A169)&gt;0,TRUE,FALSE)),"")</f>
        <v/>
      </c>
      <c r="Y169" s="17" t="str">
        <f>IFERROR(AND(OR(Y1:AA168,$BK169)=TRUE,IF(SEARCH(Y$1,$A169)&gt;0,TRUE,FALSE)),"")</f>
        <v/>
      </c>
      <c r="Z169" s="17" t="str">
        <f>IFERROR(AND(OR(Z1:AA168,$BK169)=TRUE,IF(SEARCH(Z$1,$A169)&gt;0,TRUE,FALSE)),"")</f>
        <v/>
      </c>
      <c r="AA169" s="17" t="str">
        <f>IFERROR(AND(OR(AA1:AA168,$BK169)=TRUE,IF(SEARCH(AA$1,$A169)&gt;0,TRUE,FALSE)),"")</f>
        <v/>
      </c>
      <c r="AB169" s="17">
        <f t="shared" si="25"/>
        <v>0</v>
      </c>
      <c r="AC169" s="17" t="str">
        <f>IFERROR(AND(OR(AC1:AE168,$BK169)=TRUE,IF(SEARCH(AC$1,$H169)&gt;0,TRUE,FALSE)),"")</f>
        <v/>
      </c>
      <c r="AD169" s="17" t="str">
        <f>IFERROR(AND(OR(AD1:AE168,$BK169)=TRUE,IF(SEARCH(AD$1,$H169)&gt;0,TRUE,FALSE)),"")</f>
        <v/>
      </c>
      <c r="AE169" s="17" t="str">
        <f>IFERROR(AND(OR(AE1:AE168,$BK169)=TRUE,IF(SEARCH(AE$1,$H169)&gt;0,TRUE,FALSE)),"")</f>
        <v/>
      </c>
      <c r="AF169" s="17" t="str">
        <f>IFERROR(AND(OR(AF1:AK168,$BK169)=TRUE,IF(SEARCH(AF$1,$H169)&gt;0,TRUE,FALSE)),"")</f>
        <v/>
      </c>
      <c r="AG169" s="17" t="str">
        <f>IFERROR(AND(OR(AG1:AK168,$BK169)=TRUE,IF(SEARCH(AG$1,$H169)&gt;0,TRUE,FALSE)),"")</f>
        <v/>
      </c>
      <c r="AH169" s="17" t="str">
        <f>IFERROR(AND(OR(AH1:AK168,$BK169)=TRUE,IF(SEARCH(AH$1,$H169)&gt;0,TRUE,FALSE)),"")</f>
        <v/>
      </c>
      <c r="AI169" s="17" t="str">
        <f>IFERROR(AND(OR(AI1:AK168,$BK169)=TRUE,IF(SEARCH(AI$1,$H169)&gt;0,TRUE,FALSE)),"")</f>
        <v/>
      </c>
      <c r="AJ169" s="17" t="str">
        <f>IFERROR(AND(OR(AJ1:AK168,$BK169)=TRUE,IF(SEARCH(AJ$1,$H169)&gt;0,TRUE,FALSE)),"")</f>
        <v/>
      </c>
      <c r="AK169" s="17" t="str">
        <f>IFERROR(AND(OR(AK1:AK168,$BK169)=TRUE,IF(SEARCH(AK$1,$H169)&gt;0,TRUE,FALSE)),"")</f>
        <v/>
      </c>
      <c r="AL169" s="17" t="str">
        <f>IFERROR(AND(OR(AL1:AM168,$BK169)=TRUE,IF(SEARCH(AL$1,$H169)&gt;0,TRUE,FALSE)),"")</f>
        <v/>
      </c>
      <c r="AM169" s="17" t="str">
        <f>IFERROR(AND(OR(AM1:AM168,$BK169)=TRUE,IF(SEARCH(AM$1,$H169)&gt;0,TRUE,FALSE)),"")</f>
        <v/>
      </c>
      <c r="AN169" s="17" t="str">
        <f>IFERROR(AND(OR(AN1:AS168,$BK169)=TRUE,IF(SEARCH(AN$1,$H169)&gt;0,TRUE,FALSE)),"")</f>
        <v/>
      </c>
      <c r="AO169" s="17" t="str">
        <f>IFERROR(AND(OR(AO1:AS168,$BK169)=TRUE,IF(SEARCH(AO$1,$H169)&gt;0,TRUE,FALSE)),"")</f>
        <v/>
      </c>
      <c r="AP169" s="17" t="str">
        <f>IFERROR(AND(OR(AP1:AS168,$BK169)=TRUE,IF(SEARCH(AP$1,$H169)&gt;0,TRUE,FALSE)),"")</f>
        <v/>
      </c>
      <c r="AQ169" s="17" t="str">
        <f>IFERROR(AND(OR(AQ1:AS168,$BK169)=TRUE,IF(SEARCH(AQ$1,$H169)&gt;0,TRUE,FALSE)),"")</f>
        <v/>
      </c>
      <c r="AR169" s="17" t="str">
        <f>IFERROR(AND(OR(AR1:AS168,$BK169)=TRUE,IF(SEARCH(AR$1,$H169)&gt;0,TRUE,FALSE)),"")</f>
        <v/>
      </c>
      <c r="AS169" s="17" t="str">
        <f>IFERROR(AND(OR(AS1:AS168,$BK169)=TRUE,IF(SEARCH(AS$1,$H169)&gt;0,TRUE,FALSE)),"")</f>
        <v/>
      </c>
      <c r="AT169" s="17" t="str">
        <f>IFERROR(AND(OR(AT1:AW168,$BK169)=TRUE,IF(SEARCH(AT$1,$H169)&gt;0,TRUE,FALSE)),"")</f>
        <v/>
      </c>
      <c r="AU169" s="17" t="str">
        <f>IFERROR(AND(OR(AU1:AW168,$BK169)=TRUE,IF(SEARCH(AU$1,$H169)&gt;0,TRUE,FALSE)),"")</f>
        <v/>
      </c>
      <c r="AV169" s="17" t="str">
        <f>IFERROR(AND(OR(AV1:AW168,$BK169)=TRUE,IF(SEARCH(AV$1,$H169)&gt;0,TRUE,FALSE)),"")</f>
        <v/>
      </c>
      <c r="AW169" s="17" t="str">
        <f>IFERROR(AND(OR(AW1:AW168,$BK169)=TRUE,IF(SEARCH(AW$1,$H169)&gt;0,TRUE,FALSE)),"")</f>
        <v/>
      </c>
      <c r="AX169" s="17" t="str">
        <f>IFERROR(AND(OR(AX1:AY168,$BK169)=TRUE,IF(SEARCH(AX$1,$H169)&gt;0,TRUE,FALSE)),"")</f>
        <v/>
      </c>
      <c r="AY169" s="17" t="str">
        <f>IFERROR(AND(OR(AY1:AY168,$BK169)=TRUE,IF(SEARCH(AY$1,$H169)&gt;0,TRUE,FALSE)),"")</f>
        <v/>
      </c>
      <c r="AZ169" s="17" t="str">
        <f>IFERROR(AND(OR(AZ1:BI168,$BK169)=TRUE,IF(SEARCH(AZ$1,$H169)&gt;0,TRUE,FALSE)),"")</f>
        <v/>
      </c>
      <c r="BA169" s="17" t="str">
        <f>IFERROR(AND(OR(BA1:BI168,$BK169)=TRUE,IF(SEARCH(BA$1,$H169)&gt;0,TRUE,FALSE)),"")</f>
        <v/>
      </c>
      <c r="BB169" s="17" t="str">
        <f>IFERROR(AND(OR(BB1:BI168,$BK169)=TRUE,IF(SEARCH(BB$1,$H169)&gt;0,TRUE,FALSE)),"")</f>
        <v/>
      </c>
      <c r="BC169" s="17" t="str">
        <f>IFERROR(AND(OR(BC1:BI168,$BK169)=TRUE,IF(SEARCH(BC$1,$H169)&gt;0,TRUE,FALSE)),"")</f>
        <v/>
      </c>
      <c r="BD169" s="17" t="str">
        <f>IFERROR(AND(OR(BD1:BI168,$BK169)=TRUE,IF(SEARCH(BD$1,$H169)&gt;0,TRUE,FALSE)),"")</f>
        <v/>
      </c>
      <c r="BE169" s="17" t="str">
        <f>IFERROR(AND(OR(BE1:BI168,$BK169)=TRUE,IF(SEARCH(BE$1,$H169)&gt;0,TRUE,FALSE)),"")</f>
        <v/>
      </c>
      <c r="BF169" s="17" t="str">
        <f>IFERROR(AND(OR(BF1:BI168,$BK169)=TRUE,IF(SEARCH(BF$1,$H169)&gt;0,TRUE,FALSE)),"")</f>
        <v/>
      </c>
      <c r="BG169" s="17" t="str">
        <f>IFERROR(AND(OR(BG1:BI168,$BK169)=TRUE,IF(SEARCH(BG$1,$H169)&gt;0,TRUE,FALSE)),"")</f>
        <v/>
      </c>
      <c r="BH169" s="17" t="str">
        <f>IFERROR(AND(OR(BH1:BI168,$BK169)=TRUE,IF(SEARCH(BH$1,$H169)&gt;0,TRUE,FALSE)),"")</f>
        <v/>
      </c>
      <c r="BI169" s="17" t="str">
        <f>IFERROR(AND(OR(BI1:BI168,$BK169)=TRUE,IF(SEARCH(BI$1,$H169)&gt;0,TRUE,FALSE)),"")</f>
        <v/>
      </c>
      <c r="BJ169" s="17" t="b">
        <f t="shared" si="26"/>
        <v>0</v>
      </c>
      <c r="BK169" s="17" t="b">
        <f t="shared" si="27"/>
        <v>0</v>
      </c>
      <c r="BL169" s="17" t="b">
        <f t="shared" si="28"/>
        <v>0</v>
      </c>
      <c r="BM169" s="17" t="b">
        <f>IF(G169&gt;'Overview (RESPONSES REQUIRED)'!$G$67,FALSE,TRUE)</f>
        <v>0</v>
      </c>
      <c r="BN169" s="17" t="b">
        <f t="shared" si="29"/>
        <v>0</v>
      </c>
      <c r="BO169" s="17" t="str">
        <f>IF(AND(BM169,BN169)=FALSE,"N",IF(BL169=TRUE,"Y",IF(I169=0,"E","N")))</f>
        <v>N</v>
      </c>
    </row>
    <row r="170" spans="1:67" ht="15" x14ac:dyDescent="0.15">
      <c r="A170" s="17" t="s">
        <v>3071</v>
      </c>
      <c r="B170" s="17">
        <v>2</v>
      </c>
      <c r="C170" s="17" t="b">
        <f>IF(INDEX('Overview (RESPONSES REQUIRED)'!$D$67:$D$78, MATCH("n5", 'Overview (RESPONSES REQUIRED)'!$B$67:$B$78, 0)) = "Y", TRUE, FALSE)</f>
        <v>0</v>
      </c>
      <c r="D170" s="17" t="b">
        <f>IF(INDEX('Overview (RESPONSES REQUIRED)'!$D$67:$D$78, MATCH("n7", 'Overview (RESPONSES REQUIRED)'!$B$67:$B$78, 0)) = "Y", TRUE, FALSE)</f>
        <v>0</v>
      </c>
      <c r="E170" s="17" t="s">
        <v>6</v>
      </c>
      <c r="F170" s="17" t="s">
        <v>6</v>
      </c>
      <c r="G170" s="17">
        <v>2</v>
      </c>
      <c r="H170" s="17" t="s">
        <v>3025</v>
      </c>
      <c r="I170" s="17" t="str">
        <f>IF('SA-FR1'!N173="Y", "Y", IF('SA-FR1'!N173="N", "N", 0))</f>
        <v>N</v>
      </c>
      <c r="J170" s="17" t="str">
        <f>IFERROR(AND(OR(J1:K169,$BK170)=TRUE,IF(SEARCH(J$1,$A170)&gt;0,TRUE,FALSE)),"")</f>
        <v/>
      </c>
      <c r="K170" s="17" t="str">
        <f>IFERROR(AND(OR(K1:K169,$BK170)=TRUE,IF(SEARCH(K$1,$A170)&gt;0,TRUE,FALSE)),"")</f>
        <v/>
      </c>
      <c r="L170" s="17" t="str">
        <f>IFERROR(AND(OR(L1:O169,$BK170)=TRUE,IF(SEARCH(L$1,$A170)&gt;0,TRUE,FALSE)),"")</f>
        <v/>
      </c>
      <c r="M170" s="17" t="str">
        <f>IFERROR(AND(OR(M1:O169,$BK170)=TRUE,IF(SEARCH(M$1,$A170)&gt;0,TRUE,FALSE)),"")</f>
        <v/>
      </c>
      <c r="N170" s="17" t="str">
        <f>IFERROR(AND(OR(N1:O169,$BK170)=TRUE,IF(SEARCH(N$1,$A170)&gt;0,TRUE,FALSE)),"")</f>
        <v/>
      </c>
      <c r="O170" s="17" t="str">
        <f>IFERROR(AND(OR(O1:O169,$BK170)=TRUE,IF(SEARCH(O$1,$A170)&gt;0,TRUE,FALSE)),"")</f>
        <v/>
      </c>
      <c r="P170" s="17" t="b">
        <f>IFERROR(AND(OR(P1:P169,$BK170)=TRUE,IF(SEARCH(P$1,$A170)&gt;0,TRUE,FALSE)),"")</f>
        <v>0</v>
      </c>
      <c r="Q170" s="17" t="str">
        <f>IFERROR(AND(OR(Q1:T169,$BK170)=TRUE,IF(SEARCH(Q$1,$A170)&gt;0,TRUE,FALSE)),"")</f>
        <v/>
      </c>
      <c r="R170" s="17" t="b">
        <f>IFERROR(AND(OR(R1:T169,$BK170)=TRUE,IF(SEARCH(R$1,$A170)&gt;0,TRUE,FALSE)),"")</f>
        <v>0</v>
      </c>
      <c r="S170" s="17" t="str">
        <f>IFERROR(AND(OR(S1:T169,$BK170)=TRUE,IF(SEARCH(S$1,$A170)&gt;0,TRUE,FALSE)),"")</f>
        <v/>
      </c>
      <c r="T170" s="17" t="str">
        <f>IFERROR(AND(OR(T1:T169,$BK170)=TRUE,IF(SEARCH(T$1,$A170)&gt;0,TRUE,FALSE)),"")</f>
        <v/>
      </c>
      <c r="U170" s="17" t="str">
        <f>IFERROR(AND(OR(U1:V169,$BK170)=TRUE,IF(SEARCH(U$1,$A170)&gt;0,TRUE,FALSE)),"")</f>
        <v/>
      </c>
      <c r="V170" s="17" t="str">
        <f>IFERROR(AND(OR(V1:V169,$BK170)=TRUE,IF(SEARCH(V$1,$A170)&gt;0,TRUE,FALSE)),"")</f>
        <v/>
      </c>
      <c r="W170" s="17" t="str">
        <f>IFERROR(AND(OR(W1:W169,$BK170)=TRUE,IF(SEARCH(W$1,$A170)&gt;0,TRUE,FALSE)),"")</f>
        <v/>
      </c>
      <c r="X170" s="17" t="str">
        <f>IFERROR(AND(OR(X1:AA169,$BK170)=TRUE,IF(SEARCH(X$1,$A170)&gt;0,TRUE,FALSE)),"")</f>
        <v/>
      </c>
      <c r="Y170" s="17" t="str">
        <f>IFERROR(AND(OR(Y1:AA169,$BK170)=TRUE,IF(SEARCH(Y$1,$A170)&gt;0,TRUE,FALSE)),"")</f>
        <v/>
      </c>
      <c r="Z170" s="17" t="str">
        <f>IFERROR(AND(OR(Z1:AA169,$BK170)=TRUE,IF(SEARCH(Z$1,$A170)&gt;0,TRUE,FALSE)),"")</f>
        <v/>
      </c>
      <c r="AA170" s="17" t="str">
        <f>IFERROR(AND(OR(AA1:AA169,$BK170)=TRUE,IF(SEARCH(AA$1,$A170)&gt;0,TRUE,FALSE)),"")</f>
        <v/>
      </c>
      <c r="AB170" s="17">
        <f t="shared" si="25"/>
        <v>0</v>
      </c>
      <c r="AC170" s="17" t="str">
        <f>IFERROR(AND(OR(AC1:AE169,$BK170)=TRUE,IF(SEARCH(AC$1,$H170)&gt;0,TRUE,FALSE)),"")</f>
        <v/>
      </c>
      <c r="AD170" s="17" t="str">
        <f>IFERROR(AND(OR(AD1:AE169,$BK170)=TRUE,IF(SEARCH(AD$1,$H170)&gt;0,TRUE,FALSE)),"")</f>
        <v/>
      </c>
      <c r="AE170" s="17" t="str">
        <f>IFERROR(AND(OR(AE1:AE169,$BK170)=TRUE,IF(SEARCH(AE$1,$H170)&gt;0,TRUE,FALSE)),"")</f>
        <v/>
      </c>
      <c r="AF170" s="17" t="str">
        <f>IFERROR(AND(OR(AF1:AK169,$BK170)=TRUE,IF(SEARCH(AF$1,$H170)&gt;0,TRUE,FALSE)),"")</f>
        <v/>
      </c>
      <c r="AG170" s="17" t="str">
        <f>IFERROR(AND(OR(AG1:AK169,$BK170)=TRUE,IF(SEARCH(AG$1,$H170)&gt;0,TRUE,FALSE)),"")</f>
        <v/>
      </c>
      <c r="AH170" s="17" t="str">
        <f>IFERROR(AND(OR(AH1:AK169,$BK170)=TRUE,IF(SEARCH(AH$1,$H170)&gt;0,TRUE,FALSE)),"")</f>
        <v/>
      </c>
      <c r="AI170" s="17" t="str">
        <f>IFERROR(AND(OR(AI1:AK169,$BK170)=TRUE,IF(SEARCH(AI$1,$H170)&gt;0,TRUE,FALSE)),"")</f>
        <v/>
      </c>
      <c r="AJ170" s="17" t="str">
        <f>IFERROR(AND(OR(AJ1:AK169,$BK170)=TRUE,IF(SEARCH(AJ$1,$H170)&gt;0,TRUE,FALSE)),"")</f>
        <v/>
      </c>
      <c r="AK170" s="17" t="str">
        <f>IFERROR(AND(OR(AK1:AK169,$BK170)=TRUE,IF(SEARCH(AK$1,$H170)&gt;0,TRUE,FALSE)),"")</f>
        <v/>
      </c>
      <c r="AL170" s="17" t="str">
        <f>IFERROR(AND(OR(AL1:AM169,$BK170)=TRUE,IF(SEARCH(AL$1,$H170)&gt;0,TRUE,FALSE)),"")</f>
        <v/>
      </c>
      <c r="AM170" s="17" t="str">
        <f>IFERROR(AND(OR(AM1:AM169,$BK170)=TRUE,IF(SEARCH(AM$1,$H170)&gt;0,TRUE,FALSE)),"")</f>
        <v/>
      </c>
      <c r="AN170" s="17" t="str">
        <f>IFERROR(AND(OR(AN1:AS169,$BK170)=TRUE,IF(SEARCH(AN$1,$H170)&gt;0,TRUE,FALSE)),"")</f>
        <v/>
      </c>
      <c r="AO170" s="17" t="str">
        <f>IFERROR(AND(OR(AO1:AS169,$BK170)=TRUE,IF(SEARCH(AO$1,$H170)&gt;0,TRUE,FALSE)),"")</f>
        <v/>
      </c>
      <c r="AP170" s="17" t="str">
        <f>IFERROR(AND(OR(AP1:AS169,$BK170)=TRUE,IF(SEARCH(AP$1,$H170)&gt;0,TRUE,FALSE)),"")</f>
        <v/>
      </c>
      <c r="AQ170" s="17" t="str">
        <f>IFERROR(AND(OR(AQ1:AS169,$BK170)=TRUE,IF(SEARCH(AQ$1,$H170)&gt;0,TRUE,FALSE)),"")</f>
        <v/>
      </c>
      <c r="AR170" s="17" t="str">
        <f>IFERROR(AND(OR(AR1:AS169,$BK170)=TRUE,IF(SEARCH(AR$1,$H170)&gt;0,TRUE,FALSE)),"")</f>
        <v/>
      </c>
      <c r="AS170" s="17" t="str">
        <f>IFERROR(AND(OR(AS1:AS169,$BK170)=TRUE,IF(SEARCH(AS$1,$H170)&gt;0,TRUE,FALSE)),"")</f>
        <v/>
      </c>
      <c r="AT170" s="17" t="str">
        <f>IFERROR(AND(OR(AT1:AW169,$BK170)=TRUE,IF(SEARCH(AT$1,$H170)&gt;0,TRUE,FALSE)),"")</f>
        <v/>
      </c>
      <c r="AU170" s="17" t="str">
        <f>IFERROR(AND(OR(AU1:AW169,$BK170)=TRUE,IF(SEARCH(AU$1,$H170)&gt;0,TRUE,FALSE)),"")</f>
        <v/>
      </c>
      <c r="AV170" s="17" t="str">
        <f>IFERROR(AND(OR(AV1:AW169,$BK170)=TRUE,IF(SEARCH(AV$1,$H170)&gt;0,TRUE,FALSE)),"")</f>
        <v/>
      </c>
      <c r="AW170" s="17" t="str">
        <f>IFERROR(AND(OR(AW1:AW169,$BK170)=TRUE,IF(SEARCH(AW$1,$H170)&gt;0,TRUE,FALSE)),"")</f>
        <v/>
      </c>
      <c r="AX170" s="17" t="str">
        <f>IFERROR(AND(OR(AX1:AY169,$BK170)=TRUE,IF(SEARCH(AX$1,$H170)&gt;0,TRUE,FALSE)),"")</f>
        <v/>
      </c>
      <c r="AY170" s="17" t="str">
        <f>IFERROR(AND(OR(AY1:AY169,$BK170)=TRUE,IF(SEARCH(AY$1,$H170)&gt;0,TRUE,FALSE)),"")</f>
        <v/>
      </c>
      <c r="AZ170" s="17" t="str">
        <f>IFERROR(AND(OR(AZ1:BI169,$BK170)=TRUE,IF(SEARCH(AZ$1,$H170)&gt;0,TRUE,FALSE)),"")</f>
        <v/>
      </c>
      <c r="BA170" s="17" t="str">
        <f>IFERROR(AND(OR(BA1:BI169,$BK170)=TRUE,IF(SEARCH(BA$1,$H170)&gt;0,TRUE,FALSE)),"")</f>
        <v/>
      </c>
      <c r="BB170" s="17" t="str">
        <f>IFERROR(AND(OR(BB1:BI169,$BK170)=TRUE,IF(SEARCH(BB$1,$H170)&gt;0,TRUE,FALSE)),"")</f>
        <v/>
      </c>
      <c r="BC170" s="17" t="str">
        <f>IFERROR(AND(OR(BC1:BI169,$BK170)=TRUE,IF(SEARCH(BC$1,$H170)&gt;0,TRUE,FALSE)),"")</f>
        <v/>
      </c>
      <c r="BD170" s="17" t="str">
        <f>IFERROR(AND(OR(BD1:BI169,$BK170)=TRUE,IF(SEARCH(BD$1,$H170)&gt;0,TRUE,FALSE)),"")</f>
        <v/>
      </c>
      <c r="BE170" s="17" t="str">
        <f>IFERROR(AND(OR(BE1:BI169,$BK170)=TRUE,IF(SEARCH(BE$1,$H170)&gt;0,TRUE,FALSE)),"")</f>
        <v/>
      </c>
      <c r="BF170" s="17" t="str">
        <f>IFERROR(AND(OR(BF1:BI169,$BK170)=TRUE,IF(SEARCH(BF$1,$H170)&gt;0,TRUE,FALSE)),"")</f>
        <v/>
      </c>
      <c r="BG170" s="17" t="str">
        <f>IFERROR(AND(OR(BG1:BI169,$BK170)=TRUE,IF(SEARCH(BG$1,$H170)&gt;0,TRUE,FALSE)),"")</f>
        <v/>
      </c>
      <c r="BH170" s="17" t="str">
        <f>IFERROR(AND(OR(BH1:BI169,$BK170)=TRUE,IF(SEARCH(BH$1,$H170)&gt;0,TRUE,FALSE)),"")</f>
        <v/>
      </c>
      <c r="BI170" s="17" t="str">
        <f>IFERROR(AND(OR(BI1:BI169,$BK170)=TRUE,IF(SEARCH(BI$1,$H170)&gt;0,TRUE,FALSE)),"")</f>
        <v/>
      </c>
      <c r="BJ170" s="17" t="b">
        <f t="shared" si="26"/>
        <v>0</v>
      </c>
      <c r="BK170" s="17" t="b">
        <f t="shared" si="27"/>
        <v>0</v>
      </c>
      <c r="BL170" s="17" t="b">
        <f t="shared" si="28"/>
        <v>0</v>
      </c>
      <c r="BM170" s="17" t="b">
        <f>IF(G170&gt;'Overview (RESPONSES REQUIRED)'!$G$67,FALSE,TRUE)</f>
        <v>0</v>
      </c>
      <c r="BN170" s="17" t="b">
        <f t="shared" si="29"/>
        <v>0</v>
      </c>
      <c r="BO170" s="17" t="str">
        <f>IF(BO169="N", "N", IF(AND(BM170,BN170)=FALSE,"N",IF(BL170=TRUE,"Y",IF(I170=0,"E","N"))))</f>
        <v>N</v>
      </c>
    </row>
    <row r="171" spans="1:67" ht="15" x14ac:dyDescent="0.15">
      <c r="A171" s="17" t="s">
        <v>3072</v>
      </c>
      <c r="B171" s="17">
        <v>2</v>
      </c>
      <c r="C171" s="17" t="b">
        <f>IF(INDEX('Overview (RESPONSES REQUIRED)'!$D$67:$D$78, MATCH("n7", 'Overview (RESPONSES REQUIRED)'!$B$67:$B$78, 0)) = "Y", TRUE, FALSE)</f>
        <v>0</v>
      </c>
      <c r="D171" s="17" t="b">
        <f>IF(INDEX('Overview (RESPONSES REQUIRED)'!$D$67:$D$78, MATCH("n26", 'Overview (RESPONSES REQUIRED)'!$B$67:$B$78, 0)) = "Y", TRUE, FALSE)</f>
        <v>0</v>
      </c>
      <c r="E171" s="17" t="s">
        <v>6</v>
      </c>
      <c r="F171" s="17" t="s">
        <v>6</v>
      </c>
      <c r="G171" s="17">
        <v>2</v>
      </c>
      <c r="H171" s="17" t="s">
        <v>3015</v>
      </c>
      <c r="I171" s="17" t="str">
        <f>IF('SA-FR1'!N174="Y", "Y", IF('SA-FR1'!N174="N", "N", 0))</f>
        <v>N</v>
      </c>
      <c r="J171" s="17" t="str">
        <f>IFERROR(AND(OR(J1:K170,$BK171)=TRUE,IF(SEARCH(J$1,$A171)&gt;0,TRUE,FALSE)),"")</f>
        <v/>
      </c>
      <c r="K171" s="17" t="str">
        <f>IFERROR(AND(OR(K1:K170,$BK171)=TRUE,IF(SEARCH(K$1,$A171)&gt;0,TRUE,FALSE)),"")</f>
        <v/>
      </c>
      <c r="L171" s="17" t="str">
        <f>IFERROR(AND(OR(L1:O170,$BK171)=TRUE,IF(SEARCH(L$1,$A171)&gt;0,TRUE,FALSE)),"")</f>
        <v/>
      </c>
      <c r="M171" s="17" t="str">
        <f>IFERROR(AND(OR(M1:O170,$BK171)=TRUE,IF(SEARCH(M$1,$A171)&gt;0,TRUE,FALSE)),"")</f>
        <v/>
      </c>
      <c r="N171" s="17" t="str">
        <f>IFERROR(AND(OR(N1:O170,$BK171)=TRUE,IF(SEARCH(N$1,$A171)&gt;0,TRUE,FALSE)),"")</f>
        <v/>
      </c>
      <c r="O171" s="17" t="str">
        <f>IFERROR(AND(OR(O1:O170,$BK171)=TRUE,IF(SEARCH(O$1,$A171)&gt;0,TRUE,FALSE)),"")</f>
        <v/>
      </c>
      <c r="P171" s="17" t="str">
        <f>IFERROR(AND(OR(P1:P170,$BK171)=TRUE,IF(SEARCH(P$1,$A171)&gt;0,TRUE,FALSE)),"")</f>
        <v/>
      </c>
      <c r="Q171" s="17" t="str">
        <f>IFERROR(AND(OR(Q1:T170,$BK171)=TRUE,IF(SEARCH(Q$1,$A171)&gt;0,TRUE,FALSE)),"")</f>
        <v/>
      </c>
      <c r="R171" s="17" t="b">
        <f>IFERROR(AND(OR(R1:T170,$BK171)=TRUE,IF(SEARCH(R$1,$A171)&gt;0,TRUE,FALSE)),"")</f>
        <v>0</v>
      </c>
      <c r="S171" s="17" t="str">
        <f>IFERROR(AND(OR(S1:T170,$BK171)=TRUE,IF(SEARCH(S$1,$A171)&gt;0,TRUE,FALSE)),"")</f>
        <v/>
      </c>
      <c r="T171" s="17" t="str">
        <f>IFERROR(AND(OR(T1:T170,$BK171)=TRUE,IF(SEARCH(T$1,$A171)&gt;0,TRUE,FALSE)),"")</f>
        <v/>
      </c>
      <c r="U171" s="17" t="b">
        <f>IFERROR(AND(OR(U1:V170,$BK171)=TRUE,IF(SEARCH(U$1,$A171)&gt;0,TRUE,FALSE)),"")</f>
        <v>0</v>
      </c>
      <c r="V171" s="17" t="str">
        <f>IFERROR(AND(OR(V1:V170,$BK171)=TRUE,IF(SEARCH(V$1,$A171)&gt;0,TRUE,FALSE)),"")</f>
        <v/>
      </c>
      <c r="W171" s="17" t="str">
        <f>IFERROR(AND(OR(W1:W170,$BK171)=TRUE,IF(SEARCH(W$1,$A171)&gt;0,TRUE,FALSE)),"")</f>
        <v/>
      </c>
      <c r="X171" s="17" t="str">
        <f>IFERROR(AND(OR(X1:AA170,$BK171)=TRUE,IF(SEARCH(X$1,$A171)&gt;0,TRUE,FALSE)),"")</f>
        <v/>
      </c>
      <c r="Y171" s="17" t="str">
        <f>IFERROR(AND(OR(Y1:AA170,$BK171)=TRUE,IF(SEARCH(Y$1,$A171)&gt;0,TRUE,FALSE)),"")</f>
        <v/>
      </c>
      <c r="Z171" s="17" t="str">
        <f>IFERROR(AND(OR(Z1:AA170,$BK171)=TRUE,IF(SEARCH(Z$1,$A171)&gt;0,TRUE,FALSE)),"")</f>
        <v/>
      </c>
      <c r="AA171" s="17" t="str">
        <f>IFERROR(AND(OR(AA1:AA170,$BK171)=TRUE,IF(SEARCH(AA$1,$A171)&gt;0,TRUE,FALSE)),"")</f>
        <v/>
      </c>
      <c r="AB171" s="17">
        <f t="shared" si="25"/>
        <v>0</v>
      </c>
      <c r="AC171" s="17" t="str">
        <f>IFERROR(AND(OR(AC1:AE170,$BK171)=TRUE,IF(SEARCH(AC$1,$H171)&gt;0,TRUE,FALSE)),"")</f>
        <v/>
      </c>
      <c r="AD171" s="17" t="str">
        <f>IFERROR(AND(OR(AD1:AE170,$BK171)=TRUE,IF(SEARCH(AD$1,$H171)&gt;0,TRUE,FALSE)),"")</f>
        <v/>
      </c>
      <c r="AE171" s="17" t="str">
        <f>IFERROR(AND(OR(AE1:AE170,$BK171)=TRUE,IF(SEARCH(AE$1,$H171)&gt;0,TRUE,FALSE)),"")</f>
        <v/>
      </c>
      <c r="AF171" s="17" t="str">
        <f>IFERROR(AND(OR(AF1:AK170,$BK171)=TRUE,IF(SEARCH(AF$1,$H171)&gt;0,TRUE,FALSE)),"")</f>
        <v/>
      </c>
      <c r="AG171" s="17" t="str">
        <f>IFERROR(AND(OR(AG1:AK170,$BK171)=TRUE,IF(SEARCH(AG$1,$H171)&gt;0,TRUE,FALSE)),"")</f>
        <v/>
      </c>
      <c r="AH171" s="17" t="str">
        <f>IFERROR(AND(OR(AH1:AK170,$BK171)=TRUE,IF(SEARCH(AH$1,$H171)&gt;0,TRUE,FALSE)),"")</f>
        <v/>
      </c>
      <c r="AI171" s="17" t="str">
        <f>IFERROR(AND(OR(AI1:AK170,$BK171)=TRUE,IF(SEARCH(AI$1,$H171)&gt;0,TRUE,FALSE)),"")</f>
        <v/>
      </c>
      <c r="AJ171" s="17" t="str">
        <f>IFERROR(AND(OR(AJ1:AK170,$BK171)=TRUE,IF(SEARCH(AJ$1,$H171)&gt;0,TRUE,FALSE)),"")</f>
        <v/>
      </c>
      <c r="AK171" s="17" t="str">
        <f>IFERROR(AND(OR(AK1:AK170,$BK171)=TRUE,IF(SEARCH(AK$1,$H171)&gt;0,TRUE,FALSE)),"")</f>
        <v/>
      </c>
      <c r="AL171" s="17" t="str">
        <f>IFERROR(AND(OR(AL1:AM170,$BK171)=TRUE,IF(SEARCH(AL$1,$H171)&gt;0,TRUE,FALSE)),"")</f>
        <v/>
      </c>
      <c r="AM171" s="17" t="str">
        <f>IFERROR(AND(OR(AM1:AM170,$BK171)=TRUE,IF(SEARCH(AM$1,$H171)&gt;0,TRUE,FALSE)),"")</f>
        <v/>
      </c>
      <c r="AN171" s="17" t="str">
        <f>IFERROR(AND(OR(AN1:AS170,$BK171)=TRUE,IF(SEARCH(AN$1,$H171)&gt;0,TRUE,FALSE)),"")</f>
        <v/>
      </c>
      <c r="AO171" s="17" t="str">
        <f>IFERROR(AND(OR(AO1:AS170,$BK171)=TRUE,IF(SEARCH(AO$1,$H171)&gt;0,TRUE,FALSE)),"")</f>
        <v/>
      </c>
      <c r="AP171" s="17" t="str">
        <f>IFERROR(AND(OR(AP1:AS170,$BK171)=TRUE,IF(SEARCH(AP$1,$H171)&gt;0,TRUE,FALSE)),"")</f>
        <v/>
      </c>
      <c r="AQ171" s="17" t="str">
        <f>IFERROR(AND(OR(AQ1:AS170,$BK171)=TRUE,IF(SEARCH(AQ$1,$H171)&gt;0,TRUE,FALSE)),"")</f>
        <v/>
      </c>
      <c r="AR171" s="17" t="str">
        <f>IFERROR(AND(OR(AR1:AS170,$BK171)=TRUE,IF(SEARCH(AR$1,$H171)&gt;0,TRUE,FALSE)),"")</f>
        <v/>
      </c>
      <c r="AS171" s="17" t="str">
        <f>IFERROR(AND(OR(AS1:AS170,$BK171)=TRUE,IF(SEARCH(AS$1,$H171)&gt;0,TRUE,FALSE)),"")</f>
        <v/>
      </c>
      <c r="AT171" s="17" t="str">
        <f>IFERROR(AND(OR(AT1:AW170,$BK171)=TRUE,IF(SEARCH(AT$1,$H171)&gt;0,TRUE,FALSE)),"")</f>
        <v/>
      </c>
      <c r="AU171" s="17" t="str">
        <f>IFERROR(AND(OR(AU1:AW170,$BK171)=TRUE,IF(SEARCH(AU$1,$H171)&gt;0,TRUE,FALSE)),"")</f>
        <v/>
      </c>
      <c r="AV171" s="17" t="str">
        <f>IFERROR(AND(OR(AV1:AW170,$BK171)=TRUE,IF(SEARCH(AV$1,$H171)&gt;0,TRUE,FALSE)),"")</f>
        <v/>
      </c>
      <c r="AW171" s="17" t="str">
        <f>IFERROR(AND(OR(AW1:AW170,$BK171)=TRUE,IF(SEARCH(AW$1,$H171)&gt;0,TRUE,FALSE)),"")</f>
        <v/>
      </c>
      <c r="AX171" s="17" t="str">
        <f>IFERROR(AND(OR(AX1:AY170,$BK171)=TRUE,IF(SEARCH(AX$1,$H171)&gt;0,TRUE,FALSE)),"")</f>
        <v/>
      </c>
      <c r="AY171" s="17" t="str">
        <f>IFERROR(AND(OR(AY1:AY170,$BK171)=TRUE,IF(SEARCH(AY$1,$H171)&gt;0,TRUE,FALSE)),"")</f>
        <v/>
      </c>
      <c r="AZ171" s="17" t="str">
        <f>IFERROR(AND(OR(AZ1:BI170,$BK171)=TRUE,IF(SEARCH(AZ$1,$H171)&gt;0,TRUE,FALSE)),"")</f>
        <v/>
      </c>
      <c r="BA171" s="17" t="str">
        <f>IFERROR(AND(OR(BA1:BI170,$BK171)=TRUE,IF(SEARCH(BA$1,$H171)&gt;0,TRUE,FALSE)),"")</f>
        <v/>
      </c>
      <c r="BB171" s="17" t="str">
        <f>IFERROR(AND(OR(BB1:BI170,$BK171)=TRUE,IF(SEARCH(BB$1,$H171)&gt;0,TRUE,FALSE)),"")</f>
        <v/>
      </c>
      <c r="BC171" s="17" t="str">
        <f>IFERROR(AND(OR(BC1:BI170,$BK171)=TRUE,IF(SEARCH(BC$1,$H171)&gt;0,TRUE,FALSE)),"")</f>
        <v/>
      </c>
      <c r="BD171" s="17" t="str">
        <f>IFERROR(AND(OR(BD1:BI170,$BK171)=TRUE,IF(SEARCH(BD$1,$H171)&gt;0,TRUE,FALSE)),"")</f>
        <v/>
      </c>
      <c r="BE171" s="17" t="str">
        <f>IFERROR(AND(OR(BE1:BI170,$BK171)=TRUE,IF(SEARCH(BE$1,$H171)&gt;0,TRUE,FALSE)),"")</f>
        <v/>
      </c>
      <c r="BF171" s="17" t="str">
        <f>IFERROR(AND(OR(BF1:BI170,$BK171)=TRUE,IF(SEARCH(BF$1,$H171)&gt;0,TRUE,FALSE)),"")</f>
        <v/>
      </c>
      <c r="BG171" s="17" t="str">
        <f>IFERROR(AND(OR(BG1:BI170,$BK171)=TRUE,IF(SEARCH(BG$1,$H171)&gt;0,TRUE,FALSE)),"")</f>
        <v/>
      </c>
      <c r="BH171" s="17" t="str">
        <f>IFERROR(AND(OR(BH1:BI170,$BK171)=TRUE,IF(SEARCH(BH$1,$H171)&gt;0,TRUE,FALSE)),"")</f>
        <v/>
      </c>
      <c r="BI171" s="17" t="str">
        <f>IFERROR(AND(OR(BI1:BI170,$BK171)=TRUE,IF(SEARCH(BI$1,$H171)&gt;0,TRUE,FALSE)),"")</f>
        <v/>
      </c>
      <c r="BJ171" s="17" t="b">
        <f t="shared" si="26"/>
        <v>0</v>
      </c>
      <c r="BK171" s="17" t="b">
        <f t="shared" si="27"/>
        <v>0</v>
      </c>
      <c r="BL171" s="17" t="b">
        <f t="shared" si="28"/>
        <v>0</v>
      </c>
      <c r="BM171" s="17" t="b">
        <f>IF(G171&gt;'Overview (RESPONSES REQUIRED)'!$G$67,FALSE,TRUE)</f>
        <v>0</v>
      </c>
      <c r="BN171" s="17" t="b">
        <f t="shared" si="29"/>
        <v>0</v>
      </c>
      <c r="BO171" s="17" t="str">
        <f>IF(AND(BM171,BN171)=FALSE,"N",IF(BL171=TRUE,"Y",IF(I171=0,"E","N")))</f>
        <v>N</v>
      </c>
    </row>
    <row r="172" spans="1:67" ht="15" x14ac:dyDescent="0.15">
      <c r="A172" s="17" t="s">
        <v>3072</v>
      </c>
      <c r="B172" s="17">
        <v>2</v>
      </c>
      <c r="C172" s="17" t="b">
        <f>IF(INDEX('Overview (RESPONSES REQUIRED)'!$D$67:$D$78, MATCH("n7", 'Overview (RESPONSES REQUIRED)'!$B$67:$B$78, 0)) = "Y", TRUE, FALSE)</f>
        <v>0</v>
      </c>
      <c r="D172" s="17" t="b">
        <f>IF(INDEX('Overview (RESPONSES REQUIRED)'!$D$67:$D$78, MATCH("n26", 'Overview (RESPONSES REQUIRED)'!$B$67:$B$78, 0)) = "Y", TRUE, FALSE)</f>
        <v>0</v>
      </c>
      <c r="E172" s="17" t="s">
        <v>6</v>
      </c>
      <c r="F172" s="17" t="s">
        <v>6</v>
      </c>
      <c r="G172" s="17">
        <v>2</v>
      </c>
      <c r="H172" s="17" t="s">
        <v>3018</v>
      </c>
      <c r="I172" s="17" t="str">
        <f>IF('SA-FR1'!N175="Y", "Y", IF('SA-FR1'!N175="N", "N", 0))</f>
        <v>N</v>
      </c>
      <c r="J172" s="17" t="str">
        <f>IFERROR(AND(OR(J1:K171,$BK172)=TRUE,IF(SEARCH(J$1,$A172)&gt;0,TRUE,FALSE)),"")</f>
        <v/>
      </c>
      <c r="K172" s="17" t="str">
        <f>IFERROR(AND(OR(K1:K171,$BK172)=TRUE,IF(SEARCH(K$1,$A172)&gt;0,TRUE,FALSE)),"")</f>
        <v/>
      </c>
      <c r="L172" s="17" t="str">
        <f>IFERROR(AND(OR(L1:O171,$BK172)=TRUE,IF(SEARCH(L$1,$A172)&gt;0,TRUE,FALSE)),"")</f>
        <v/>
      </c>
      <c r="M172" s="17" t="str">
        <f>IFERROR(AND(OR(M1:O171,$BK172)=TRUE,IF(SEARCH(M$1,$A172)&gt;0,TRUE,FALSE)),"")</f>
        <v/>
      </c>
      <c r="N172" s="17" t="str">
        <f>IFERROR(AND(OR(N1:O171,$BK172)=TRUE,IF(SEARCH(N$1,$A172)&gt;0,TRUE,FALSE)),"")</f>
        <v/>
      </c>
      <c r="O172" s="17" t="str">
        <f>IFERROR(AND(OR(O1:O171,$BK172)=TRUE,IF(SEARCH(O$1,$A172)&gt;0,TRUE,FALSE)),"")</f>
        <v/>
      </c>
      <c r="P172" s="17" t="str">
        <f>IFERROR(AND(OR(P1:P171,$BK172)=TRUE,IF(SEARCH(P$1,$A172)&gt;0,TRUE,FALSE)),"")</f>
        <v/>
      </c>
      <c r="Q172" s="17" t="str">
        <f>IFERROR(AND(OR(Q1:T171,$BK172)=TRUE,IF(SEARCH(Q$1,$A172)&gt;0,TRUE,FALSE)),"")</f>
        <v/>
      </c>
      <c r="R172" s="17" t="b">
        <f>IFERROR(AND(OR(R1:T171,$BK172)=TRUE,IF(SEARCH(R$1,$A172)&gt;0,TRUE,FALSE)),"")</f>
        <v>0</v>
      </c>
      <c r="S172" s="17" t="str">
        <f>IFERROR(AND(OR(S1:T171,$BK172)=TRUE,IF(SEARCH(S$1,$A172)&gt;0,TRUE,FALSE)),"")</f>
        <v/>
      </c>
      <c r="T172" s="17" t="str">
        <f>IFERROR(AND(OR(T1:T171,$BK172)=TRUE,IF(SEARCH(T$1,$A172)&gt;0,TRUE,FALSE)),"")</f>
        <v/>
      </c>
      <c r="U172" s="17" t="b">
        <f>IFERROR(AND(OR(U1:V171,$BK172)=TRUE,IF(SEARCH(U$1,$A172)&gt;0,TRUE,FALSE)),"")</f>
        <v>0</v>
      </c>
      <c r="V172" s="17" t="str">
        <f>IFERROR(AND(OR(V1:V171,$BK172)=TRUE,IF(SEARCH(V$1,$A172)&gt;0,TRUE,FALSE)),"")</f>
        <v/>
      </c>
      <c r="W172" s="17" t="str">
        <f>IFERROR(AND(OR(W1:W171,$BK172)=TRUE,IF(SEARCH(W$1,$A172)&gt;0,TRUE,FALSE)),"")</f>
        <v/>
      </c>
      <c r="X172" s="17" t="str">
        <f>IFERROR(AND(OR(X1:AA171,$BK172)=TRUE,IF(SEARCH(X$1,$A172)&gt;0,TRUE,FALSE)),"")</f>
        <v/>
      </c>
      <c r="Y172" s="17" t="str">
        <f>IFERROR(AND(OR(Y1:AA171,$BK172)=TRUE,IF(SEARCH(Y$1,$A172)&gt;0,TRUE,FALSE)),"")</f>
        <v/>
      </c>
      <c r="Z172" s="17" t="str">
        <f>IFERROR(AND(OR(Z1:AA171,$BK172)=TRUE,IF(SEARCH(Z$1,$A172)&gt;0,TRUE,FALSE)),"")</f>
        <v/>
      </c>
      <c r="AA172" s="17" t="str">
        <f>IFERROR(AND(OR(AA1:AA171,$BK172)=TRUE,IF(SEARCH(AA$1,$A172)&gt;0,TRUE,FALSE)),"")</f>
        <v/>
      </c>
      <c r="AB172" s="17">
        <f t="shared" si="25"/>
        <v>0</v>
      </c>
      <c r="AC172" s="17" t="str">
        <f>IFERROR(AND(OR(AC1:AE171,$BK172)=TRUE,IF(SEARCH(AC$1,$H172)&gt;0,TRUE,FALSE)),"")</f>
        <v/>
      </c>
      <c r="AD172" s="17" t="str">
        <f>IFERROR(AND(OR(AD1:AE171,$BK172)=TRUE,IF(SEARCH(AD$1,$H172)&gt;0,TRUE,FALSE)),"")</f>
        <v/>
      </c>
      <c r="AE172" s="17" t="str">
        <f>IFERROR(AND(OR(AE1:AE171,$BK172)=TRUE,IF(SEARCH(AE$1,$H172)&gt;0,TRUE,FALSE)),"")</f>
        <v/>
      </c>
      <c r="AF172" s="17" t="str">
        <f>IFERROR(AND(OR(AF1:AK171,$BK172)=TRUE,IF(SEARCH(AF$1,$H172)&gt;0,TRUE,FALSE)),"")</f>
        <v/>
      </c>
      <c r="AG172" s="17" t="str">
        <f>IFERROR(AND(OR(AG1:AK171,$BK172)=TRUE,IF(SEARCH(AG$1,$H172)&gt;0,TRUE,FALSE)),"")</f>
        <v/>
      </c>
      <c r="AH172" s="17" t="str">
        <f>IFERROR(AND(OR(AH1:AK171,$BK172)=TRUE,IF(SEARCH(AH$1,$H172)&gt;0,TRUE,FALSE)),"")</f>
        <v/>
      </c>
      <c r="AI172" s="17" t="str">
        <f>IFERROR(AND(OR(AI1:AK171,$BK172)=TRUE,IF(SEARCH(AI$1,$H172)&gt;0,TRUE,FALSE)),"")</f>
        <v/>
      </c>
      <c r="AJ172" s="17" t="str">
        <f>IFERROR(AND(OR(AJ1:AK171,$BK172)=TRUE,IF(SEARCH(AJ$1,$H172)&gt;0,TRUE,FALSE)),"")</f>
        <v/>
      </c>
      <c r="AK172" s="17" t="str">
        <f>IFERROR(AND(OR(AK1:AK171,$BK172)=TRUE,IF(SEARCH(AK$1,$H172)&gt;0,TRUE,FALSE)),"")</f>
        <v/>
      </c>
      <c r="AL172" s="17" t="str">
        <f>IFERROR(AND(OR(AL1:AM171,$BK172)=TRUE,IF(SEARCH(AL$1,$H172)&gt;0,TRUE,FALSE)),"")</f>
        <v/>
      </c>
      <c r="AM172" s="17" t="str">
        <f>IFERROR(AND(OR(AM1:AM171,$BK172)=TRUE,IF(SEARCH(AM$1,$H172)&gt;0,TRUE,FALSE)),"")</f>
        <v/>
      </c>
      <c r="AN172" s="17" t="str">
        <f>IFERROR(AND(OR(AN1:AS171,$BK172)=TRUE,IF(SEARCH(AN$1,$H172)&gt;0,TRUE,FALSE)),"")</f>
        <v/>
      </c>
      <c r="AO172" s="17" t="str">
        <f>IFERROR(AND(OR(AO1:AS171,$BK172)=TRUE,IF(SEARCH(AO$1,$H172)&gt;0,TRUE,FALSE)),"")</f>
        <v/>
      </c>
      <c r="AP172" s="17" t="str">
        <f>IFERROR(AND(OR(AP1:AS171,$BK172)=TRUE,IF(SEARCH(AP$1,$H172)&gt;0,TRUE,FALSE)),"")</f>
        <v/>
      </c>
      <c r="AQ172" s="17" t="str">
        <f>IFERROR(AND(OR(AQ1:AS171,$BK172)=TRUE,IF(SEARCH(AQ$1,$H172)&gt;0,TRUE,FALSE)),"")</f>
        <v/>
      </c>
      <c r="AR172" s="17" t="str">
        <f>IFERROR(AND(OR(AR1:AS171,$BK172)=TRUE,IF(SEARCH(AR$1,$H172)&gt;0,TRUE,FALSE)),"")</f>
        <v/>
      </c>
      <c r="AS172" s="17" t="str">
        <f>IFERROR(AND(OR(AS1:AS171,$BK172)=TRUE,IF(SEARCH(AS$1,$H172)&gt;0,TRUE,FALSE)),"")</f>
        <v/>
      </c>
      <c r="AT172" s="17" t="str">
        <f>IFERROR(AND(OR(AT1:AW171,$BK172)=TRUE,IF(SEARCH(AT$1,$H172)&gt;0,TRUE,FALSE)),"")</f>
        <v/>
      </c>
      <c r="AU172" s="17" t="str">
        <f>IFERROR(AND(OR(AU1:AW171,$BK172)=TRUE,IF(SEARCH(AU$1,$H172)&gt;0,TRUE,FALSE)),"")</f>
        <v/>
      </c>
      <c r="AV172" s="17" t="str">
        <f>IFERROR(AND(OR(AV1:AW171,$BK172)=TRUE,IF(SEARCH(AV$1,$H172)&gt;0,TRUE,FALSE)),"")</f>
        <v/>
      </c>
      <c r="AW172" s="17" t="str">
        <f>IFERROR(AND(OR(AW1:AW171,$BK172)=TRUE,IF(SEARCH(AW$1,$H172)&gt;0,TRUE,FALSE)),"")</f>
        <v/>
      </c>
      <c r="AX172" s="17" t="str">
        <f>IFERROR(AND(OR(AX1:AY171,$BK172)=TRUE,IF(SEARCH(AX$1,$H172)&gt;0,TRUE,FALSE)),"")</f>
        <v/>
      </c>
      <c r="AY172" s="17" t="str">
        <f>IFERROR(AND(OR(AY1:AY171,$BK172)=TRUE,IF(SEARCH(AY$1,$H172)&gt;0,TRUE,FALSE)),"")</f>
        <v/>
      </c>
      <c r="AZ172" s="17" t="str">
        <f>IFERROR(AND(OR(AZ1:BI171,$BK172)=TRUE,IF(SEARCH(AZ$1,$H172)&gt;0,TRUE,FALSE)),"")</f>
        <v/>
      </c>
      <c r="BA172" s="17" t="str">
        <f>IFERROR(AND(OR(BA1:BI171,$BK172)=TRUE,IF(SEARCH(BA$1,$H172)&gt;0,TRUE,FALSE)),"")</f>
        <v/>
      </c>
      <c r="BB172" s="17" t="str">
        <f>IFERROR(AND(OR(BB1:BI171,$BK172)=TRUE,IF(SEARCH(BB$1,$H172)&gt;0,TRUE,FALSE)),"")</f>
        <v/>
      </c>
      <c r="BC172" s="17" t="str">
        <f>IFERROR(AND(OR(BC1:BI171,$BK172)=TRUE,IF(SEARCH(BC$1,$H172)&gt;0,TRUE,FALSE)),"")</f>
        <v/>
      </c>
      <c r="BD172" s="17" t="str">
        <f>IFERROR(AND(OR(BD1:BI171,$BK172)=TRUE,IF(SEARCH(BD$1,$H172)&gt;0,TRUE,FALSE)),"")</f>
        <v/>
      </c>
      <c r="BE172" s="17" t="str">
        <f>IFERROR(AND(OR(BE1:BI171,$BK172)=TRUE,IF(SEARCH(BE$1,$H172)&gt;0,TRUE,FALSE)),"")</f>
        <v/>
      </c>
      <c r="BF172" s="17" t="str">
        <f>IFERROR(AND(OR(BF1:BI171,$BK172)=TRUE,IF(SEARCH(BF$1,$H172)&gt;0,TRUE,FALSE)),"")</f>
        <v/>
      </c>
      <c r="BG172" s="17" t="str">
        <f>IFERROR(AND(OR(BG1:BI171,$BK172)=TRUE,IF(SEARCH(BG$1,$H172)&gt;0,TRUE,FALSE)),"")</f>
        <v/>
      </c>
      <c r="BH172" s="17" t="str">
        <f>IFERROR(AND(OR(BH1:BI171,$BK172)=TRUE,IF(SEARCH(BH$1,$H172)&gt;0,TRUE,FALSE)),"")</f>
        <v/>
      </c>
      <c r="BI172" s="17" t="str">
        <f>IFERROR(AND(OR(BI1:BI171,$BK172)=TRUE,IF(SEARCH(BI$1,$H172)&gt;0,TRUE,FALSE)),"")</f>
        <v/>
      </c>
      <c r="BJ172" s="17" t="b">
        <f t="shared" si="26"/>
        <v>0</v>
      </c>
      <c r="BK172" s="17" t="b">
        <f t="shared" si="27"/>
        <v>0</v>
      </c>
      <c r="BL172" s="17" t="b">
        <f t="shared" si="28"/>
        <v>0</v>
      </c>
      <c r="BM172" s="17" t="b">
        <f>IF(G172&gt;'Overview (RESPONSES REQUIRED)'!$G$67,FALSE,TRUE)</f>
        <v>0</v>
      </c>
      <c r="BN172" s="17" t="b">
        <f t="shared" si="29"/>
        <v>0</v>
      </c>
      <c r="BO172" s="17" t="str">
        <f>IF(BO171="N", "N", IF(AND(BM172,BN172)=FALSE,"N",IF(BL172=TRUE,"Y",IF(I172=0,"E","N"))))</f>
        <v>N</v>
      </c>
    </row>
    <row r="173" spans="1:67" ht="15" x14ac:dyDescent="0.15">
      <c r="A173" s="17" t="s">
        <v>3073</v>
      </c>
      <c r="B173" s="17">
        <v>2</v>
      </c>
      <c r="C173" s="17" t="b">
        <f>IF(INDEX('Overview (RESPONSES REQUIRED)'!$D$67:$D$78, MATCH("n28", 'Overview (RESPONSES REQUIRED)'!$B$67:$B$78, 0)) = "Y", TRUE, FALSE)</f>
        <v>0</v>
      </c>
      <c r="D173" s="17" t="b">
        <f>IF(INDEX('Overview (RESPONSES REQUIRED)'!$D$67:$D$78, MATCH("N78", 'Overview (RESPONSES REQUIRED)'!$B$67:$B$78, 0)) = "Y", TRUE, FALSE)</f>
        <v>0</v>
      </c>
      <c r="E173" s="17" t="s">
        <v>6</v>
      </c>
      <c r="F173" s="17" t="s">
        <v>6</v>
      </c>
      <c r="G173" s="17">
        <v>2</v>
      </c>
      <c r="H173" s="17" t="s">
        <v>3015</v>
      </c>
      <c r="I173" s="17" t="str">
        <f>IF('SA-FR1'!N176="Y", "Y", IF('SA-FR1'!N176="N", "N", 0))</f>
        <v>N</v>
      </c>
      <c r="J173" s="17" t="str">
        <f>IFERROR(AND(OR(J1:K172,$BK173)=TRUE,IF(SEARCH(J$1,$A173)&gt;0,TRUE,FALSE)),"")</f>
        <v/>
      </c>
      <c r="K173" s="17" t="str">
        <f>IFERROR(AND(OR(K1:K172,$BK173)=TRUE,IF(SEARCH(K$1,$A173)&gt;0,TRUE,FALSE)),"")</f>
        <v/>
      </c>
      <c r="L173" s="17" t="str">
        <f>IFERROR(AND(OR(L1:O172,$BK173)=TRUE,IF(SEARCH(L$1,$A173)&gt;0,TRUE,FALSE)),"")</f>
        <v/>
      </c>
      <c r="M173" s="17" t="str">
        <f>IFERROR(AND(OR(M1:O172,$BK173)=TRUE,IF(SEARCH(M$1,$A173)&gt;0,TRUE,FALSE)),"")</f>
        <v/>
      </c>
      <c r="N173" s="17" t="str">
        <f>IFERROR(AND(OR(N1:O172,$BK173)=TRUE,IF(SEARCH(N$1,$A173)&gt;0,TRUE,FALSE)),"")</f>
        <v/>
      </c>
      <c r="O173" s="17" t="str">
        <f>IFERROR(AND(OR(O1:O172,$BK173)=TRUE,IF(SEARCH(O$1,$A173)&gt;0,TRUE,FALSE)),"")</f>
        <v/>
      </c>
      <c r="P173" s="17" t="str">
        <f>IFERROR(AND(OR(P1:P172,$BK173)=TRUE,IF(SEARCH(P$1,$A173)&gt;0,TRUE,FALSE)),"")</f>
        <v/>
      </c>
      <c r="Q173" s="17" t="str">
        <f>IFERROR(AND(OR(Q1:T172,$BK173)=TRUE,IF(SEARCH(Q$1,$A173)&gt;0,TRUE,FALSE)),"")</f>
        <v/>
      </c>
      <c r="R173" s="17" t="str">
        <f>IFERROR(AND(OR(R1:T172,$BK173)=TRUE,IF(SEARCH(R$1,$A173)&gt;0,TRUE,FALSE)),"")</f>
        <v/>
      </c>
      <c r="S173" s="17" t="str">
        <f>IFERROR(AND(OR(S1:T172,$BK173)=TRUE,IF(SEARCH(S$1,$A173)&gt;0,TRUE,FALSE)),"")</f>
        <v/>
      </c>
      <c r="T173" s="17" t="str">
        <f>IFERROR(AND(OR(T1:T172,$BK173)=TRUE,IF(SEARCH(T$1,$A173)&gt;0,TRUE,FALSE)),"")</f>
        <v/>
      </c>
      <c r="U173" s="17" t="str">
        <f>IFERROR(AND(OR(U1:V172,$BK173)=TRUE,IF(SEARCH(U$1,$A173)&gt;0,TRUE,FALSE)),"")</f>
        <v/>
      </c>
      <c r="V173" s="17" t="str">
        <f>IFERROR(AND(OR(V1:V172,$BK173)=TRUE,IF(SEARCH(V$1,$A173)&gt;0,TRUE,FALSE)),"")</f>
        <v/>
      </c>
      <c r="W173" s="17" t="b">
        <f>IFERROR(AND(OR(W1:W172,$BK173)=TRUE,IF(SEARCH(W$1,$A173)&gt;0,TRUE,FALSE)),"")</f>
        <v>0</v>
      </c>
      <c r="X173" s="17" t="b">
        <f>IFERROR(AND(OR(X1:AA172,$BK173)=TRUE,IF(SEARCH(X$1,$A173)&gt;0,TRUE,FALSE)),"")</f>
        <v>0</v>
      </c>
      <c r="Y173" s="17" t="str">
        <f>IFERROR(AND(OR(Y1:AA172,$BK173)=TRUE,IF(SEARCH(Y$1,$A173)&gt;0,TRUE,FALSE)),"")</f>
        <v/>
      </c>
      <c r="Z173" s="17" t="str">
        <f>IFERROR(AND(OR(Z1:AA172,$BK173)=TRUE,IF(SEARCH(Z$1,$A173)&gt;0,TRUE,FALSE)),"")</f>
        <v/>
      </c>
      <c r="AA173" s="17" t="str">
        <f>IFERROR(AND(OR(AA1:AA172,$BK173)=TRUE,IF(SEARCH(AA$1,$A173)&gt;0,TRUE,FALSE)),"")</f>
        <v/>
      </c>
      <c r="AB173" s="17">
        <f t="shared" si="25"/>
        <v>0</v>
      </c>
      <c r="AC173" s="17" t="str">
        <f>IFERROR(AND(OR(AC1:AE172,$BK173)=TRUE,IF(SEARCH(AC$1,$H173)&gt;0,TRUE,FALSE)),"")</f>
        <v/>
      </c>
      <c r="AD173" s="17" t="str">
        <f>IFERROR(AND(OR(AD1:AE172,$BK173)=TRUE,IF(SEARCH(AD$1,$H173)&gt;0,TRUE,FALSE)),"")</f>
        <v/>
      </c>
      <c r="AE173" s="17" t="str">
        <f>IFERROR(AND(OR(AE1:AE172,$BK173)=TRUE,IF(SEARCH(AE$1,$H173)&gt;0,TRUE,FALSE)),"")</f>
        <v/>
      </c>
      <c r="AF173" s="17" t="str">
        <f>IFERROR(AND(OR(AF1:AK172,$BK173)=TRUE,IF(SEARCH(AF$1,$H173)&gt;0,TRUE,FALSE)),"")</f>
        <v/>
      </c>
      <c r="AG173" s="17" t="str">
        <f>IFERROR(AND(OR(AG1:AK172,$BK173)=TRUE,IF(SEARCH(AG$1,$H173)&gt;0,TRUE,FALSE)),"")</f>
        <v/>
      </c>
      <c r="AH173" s="17" t="str">
        <f>IFERROR(AND(OR(AH1:AK172,$BK173)=TRUE,IF(SEARCH(AH$1,$H173)&gt;0,TRUE,FALSE)),"")</f>
        <v/>
      </c>
      <c r="AI173" s="17" t="str">
        <f>IFERROR(AND(OR(AI1:AK172,$BK173)=TRUE,IF(SEARCH(AI$1,$H173)&gt;0,TRUE,FALSE)),"")</f>
        <v/>
      </c>
      <c r="AJ173" s="17" t="str">
        <f>IFERROR(AND(OR(AJ1:AK172,$BK173)=TRUE,IF(SEARCH(AJ$1,$H173)&gt;0,TRUE,FALSE)),"")</f>
        <v/>
      </c>
      <c r="AK173" s="17" t="str">
        <f>IFERROR(AND(OR(AK1:AK172,$BK173)=TRUE,IF(SEARCH(AK$1,$H173)&gt;0,TRUE,FALSE)),"")</f>
        <v/>
      </c>
      <c r="AL173" s="17" t="str">
        <f>IFERROR(AND(OR(AL1:AM172,$BK173)=TRUE,IF(SEARCH(AL$1,$H173)&gt;0,TRUE,FALSE)),"")</f>
        <v/>
      </c>
      <c r="AM173" s="17" t="str">
        <f>IFERROR(AND(OR(AM1:AM172,$BK173)=TRUE,IF(SEARCH(AM$1,$H173)&gt;0,TRUE,FALSE)),"")</f>
        <v/>
      </c>
      <c r="AN173" s="17" t="str">
        <f>IFERROR(AND(OR(AN1:AS172,$BK173)=TRUE,IF(SEARCH(AN$1,$H173)&gt;0,TRUE,FALSE)),"")</f>
        <v/>
      </c>
      <c r="AO173" s="17" t="str">
        <f>IFERROR(AND(OR(AO1:AS172,$BK173)=TRUE,IF(SEARCH(AO$1,$H173)&gt;0,TRUE,FALSE)),"")</f>
        <v/>
      </c>
      <c r="AP173" s="17" t="str">
        <f>IFERROR(AND(OR(AP1:AS172,$BK173)=TRUE,IF(SEARCH(AP$1,$H173)&gt;0,TRUE,FALSE)),"")</f>
        <v/>
      </c>
      <c r="AQ173" s="17" t="str">
        <f>IFERROR(AND(OR(AQ1:AS172,$BK173)=TRUE,IF(SEARCH(AQ$1,$H173)&gt;0,TRUE,FALSE)),"")</f>
        <v/>
      </c>
      <c r="AR173" s="17" t="str">
        <f>IFERROR(AND(OR(AR1:AS172,$BK173)=TRUE,IF(SEARCH(AR$1,$H173)&gt;0,TRUE,FALSE)),"")</f>
        <v/>
      </c>
      <c r="AS173" s="17" t="str">
        <f>IFERROR(AND(OR(AS1:AS172,$BK173)=TRUE,IF(SEARCH(AS$1,$H173)&gt;0,TRUE,FALSE)),"")</f>
        <v/>
      </c>
      <c r="AT173" s="17" t="str">
        <f>IFERROR(AND(OR(AT1:AW172,$BK173)=TRUE,IF(SEARCH(AT$1,$H173)&gt;0,TRUE,FALSE)),"")</f>
        <v/>
      </c>
      <c r="AU173" s="17" t="str">
        <f>IFERROR(AND(OR(AU1:AW172,$BK173)=TRUE,IF(SEARCH(AU$1,$H173)&gt;0,TRUE,FALSE)),"")</f>
        <v/>
      </c>
      <c r="AV173" s="17" t="str">
        <f>IFERROR(AND(OR(AV1:AW172,$BK173)=TRUE,IF(SEARCH(AV$1,$H173)&gt;0,TRUE,FALSE)),"")</f>
        <v/>
      </c>
      <c r="AW173" s="17" t="str">
        <f>IFERROR(AND(OR(AW1:AW172,$BK173)=TRUE,IF(SEARCH(AW$1,$H173)&gt;0,TRUE,FALSE)),"")</f>
        <v/>
      </c>
      <c r="AX173" s="17" t="str">
        <f>IFERROR(AND(OR(AX1:AY172,$BK173)=TRUE,IF(SEARCH(AX$1,$H173)&gt;0,TRUE,FALSE)),"")</f>
        <v/>
      </c>
      <c r="AY173" s="17" t="str">
        <f>IFERROR(AND(OR(AY1:AY172,$BK173)=TRUE,IF(SEARCH(AY$1,$H173)&gt;0,TRUE,FALSE)),"")</f>
        <v/>
      </c>
      <c r="AZ173" s="17" t="str">
        <f>IFERROR(AND(OR(AZ1:BI172,$BK173)=TRUE,IF(SEARCH(AZ$1,$H173)&gt;0,TRUE,FALSE)),"")</f>
        <v/>
      </c>
      <c r="BA173" s="17" t="str">
        <f>IFERROR(AND(OR(BA1:BI172,$BK173)=TRUE,IF(SEARCH(BA$1,$H173)&gt;0,TRUE,FALSE)),"")</f>
        <v/>
      </c>
      <c r="BB173" s="17" t="str">
        <f>IFERROR(AND(OR(BB1:BI172,$BK173)=TRUE,IF(SEARCH(BB$1,$H173)&gt;0,TRUE,FALSE)),"")</f>
        <v/>
      </c>
      <c r="BC173" s="17" t="str">
        <f>IFERROR(AND(OR(BC1:BI172,$BK173)=TRUE,IF(SEARCH(BC$1,$H173)&gt;0,TRUE,FALSE)),"")</f>
        <v/>
      </c>
      <c r="BD173" s="17" t="str">
        <f>IFERROR(AND(OR(BD1:BI172,$BK173)=TRUE,IF(SEARCH(BD$1,$H173)&gt;0,TRUE,FALSE)),"")</f>
        <v/>
      </c>
      <c r="BE173" s="17" t="str">
        <f>IFERROR(AND(OR(BE1:BI172,$BK173)=TRUE,IF(SEARCH(BE$1,$H173)&gt;0,TRUE,FALSE)),"")</f>
        <v/>
      </c>
      <c r="BF173" s="17" t="str">
        <f>IFERROR(AND(OR(BF1:BI172,$BK173)=TRUE,IF(SEARCH(BF$1,$H173)&gt;0,TRUE,FALSE)),"")</f>
        <v/>
      </c>
      <c r="BG173" s="17" t="str">
        <f>IFERROR(AND(OR(BG1:BI172,$BK173)=TRUE,IF(SEARCH(BG$1,$H173)&gt;0,TRUE,FALSE)),"")</f>
        <v/>
      </c>
      <c r="BH173" s="17" t="str">
        <f>IFERROR(AND(OR(BH1:BI172,$BK173)=TRUE,IF(SEARCH(BH$1,$H173)&gt;0,TRUE,FALSE)),"")</f>
        <v/>
      </c>
      <c r="BI173" s="17" t="str">
        <f>IFERROR(AND(OR(BI1:BI172,$BK173)=TRUE,IF(SEARCH(BI$1,$H173)&gt;0,TRUE,FALSE)),"")</f>
        <v/>
      </c>
      <c r="BJ173" s="17" t="b">
        <f t="shared" si="26"/>
        <v>0</v>
      </c>
      <c r="BK173" s="17" t="b">
        <f t="shared" si="27"/>
        <v>0</v>
      </c>
      <c r="BL173" s="17" t="b">
        <f t="shared" si="28"/>
        <v>0</v>
      </c>
      <c r="BM173" s="17" t="b">
        <f>IF(G173&gt;'Overview (RESPONSES REQUIRED)'!$G$67,FALSE,TRUE)</f>
        <v>0</v>
      </c>
      <c r="BN173" s="17" t="b">
        <f t="shared" si="29"/>
        <v>0</v>
      </c>
      <c r="BO173" s="17" t="str">
        <f>IF(AND(BM173,BN173)=FALSE,"N",IF(BL173=TRUE,"Y",IF(I173=0,"E","N")))</f>
        <v>N</v>
      </c>
    </row>
    <row r="174" spans="1:67" ht="27" x14ac:dyDescent="0.15">
      <c r="A174" s="17" t="s">
        <v>3073</v>
      </c>
      <c r="B174" s="17">
        <v>2</v>
      </c>
      <c r="C174" s="17" t="b">
        <f>IF(INDEX('Overview (RESPONSES REQUIRED)'!$D$67:$D$78, MATCH("n28", 'Overview (RESPONSES REQUIRED)'!$B$67:$B$78, 0)) = "Y", TRUE, FALSE)</f>
        <v>0</v>
      </c>
      <c r="D174" s="17" t="b">
        <f>IF(INDEX('Overview (RESPONSES REQUIRED)'!$D$67:$D$78, MATCH("N78", 'Overview (RESPONSES REQUIRED)'!$B$67:$B$78, 0)) = "Y", TRUE, FALSE)</f>
        <v>0</v>
      </c>
      <c r="E174" s="17" t="s">
        <v>6</v>
      </c>
      <c r="F174" s="17" t="s">
        <v>6</v>
      </c>
      <c r="G174" s="17">
        <v>2</v>
      </c>
      <c r="H174" s="17" t="s">
        <v>3023</v>
      </c>
      <c r="I174" s="17" t="str">
        <f>IF('SA-FR1'!N177="Y", "Y", IF('SA-FR1'!N177="N", "N", 0))</f>
        <v>N</v>
      </c>
      <c r="J174" s="17" t="str">
        <f>IFERROR(AND(OR(J1:K173,$BK174)=TRUE,IF(SEARCH(J$1,$A174)&gt;0,TRUE,FALSE)),"")</f>
        <v/>
      </c>
      <c r="K174" s="17" t="str">
        <f>IFERROR(AND(OR(K1:K173,$BK174)=TRUE,IF(SEARCH(K$1,$A174)&gt;0,TRUE,FALSE)),"")</f>
        <v/>
      </c>
      <c r="L174" s="17" t="str">
        <f>IFERROR(AND(OR(L1:O173,$BK174)=TRUE,IF(SEARCH(L$1,$A174)&gt;0,TRUE,FALSE)),"")</f>
        <v/>
      </c>
      <c r="M174" s="17" t="str">
        <f>IFERROR(AND(OR(M1:O173,$BK174)=TRUE,IF(SEARCH(M$1,$A174)&gt;0,TRUE,FALSE)),"")</f>
        <v/>
      </c>
      <c r="N174" s="17" t="str">
        <f>IFERROR(AND(OR(N1:O173,$BK174)=TRUE,IF(SEARCH(N$1,$A174)&gt;0,TRUE,FALSE)),"")</f>
        <v/>
      </c>
      <c r="O174" s="17" t="str">
        <f>IFERROR(AND(OR(O1:O173,$BK174)=TRUE,IF(SEARCH(O$1,$A174)&gt;0,TRUE,FALSE)),"")</f>
        <v/>
      </c>
      <c r="P174" s="17" t="str">
        <f>IFERROR(AND(OR(P1:P173,$BK174)=TRUE,IF(SEARCH(P$1,$A174)&gt;0,TRUE,FALSE)),"")</f>
        <v/>
      </c>
      <c r="Q174" s="17" t="str">
        <f>IFERROR(AND(OR(Q1:T173,$BK174)=TRUE,IF(SEARCH(Q$1,$A174)&gt;0,TRUE,FALSE)),"")</f>
        <v/>
      </c>
      <c r="R174" s="17" t="str">
        <f>IFERROR(AND(OR(R1:T173,$BK174)=TRUE,IF(SEARCH(R$1,$A174)&gt;0,TRUE,FALSE)),"")</f>
        <v/>
      </c>
      <c r="S174" s="17" t="str">
        <f>IFERROR(AND(OR(S1:T173,$BK174)=TRUE,IF(SEARCH(S$1,$A174)&gt;0,TRUE,FALSE)),"")</f>
        <v/>
      </c>
      <c r="T174" s="17" t="str">
        <f>IFERROR(AND(OR(T1:T173,$BK174)=TRUE,IF(SEARCH(T$1,$A174)&gt;0,TRUE,FALSE)),"")</f>
        <v/>
      </c>
      <c r="U174" s="17" t="str">
        <f>IFERROR(AND(OR(U1:V173,$BK174)=TRUE,IF(SEARCH(U$1,$A174)&gt;0,TRUE,FALSE)),"")</f>
        <v/>
      </c>
      <c r="V174" s="17" t="str">
        <f>IFERROR(AND(OR(V1:V173,$BK174)=TRUE,IF(SEARCH(V$1,$A174)&gt;0,TRUE,FALSE)),"")</f>
        <v/>
      </c>
      <c r="W174" s="17" t="b">
        <f>IFERROR(AND(OR(W1:W173,$BK174)=TRUE,IF(SEARCH(W$1,$A174)&gt;0,TRUE,FALSE)),"")</f>
        <v>0</v>
      </c>
      <c r="X174" s="17" t="b">
        <f>IFERROR(AND(OR(X1:AA173,$BK174)=TRUE,IF(SEARCH(X$1,$A174)&gt;0,TRUE,FALSE)),"")</f>
        <v>0</v>
      </c>
      <c r="Y174" s="17" t="str">
        <f>IFERROR(AND(OR(Y1:AA173,$BK174)=TRUE,IF(SEARCH(Y$1,$A174)&gt;0,TRUE,FALSE)),"")</f>
        <v/>
      </c>
      <c r="Z174" s="17" t="str">
        <f>IFERROR(AND(OR(Z1:AA173,$BK174)=TRUE,IF(SEARCH(Z$1,$A174)&gt;0,TRUE,FALSE)),"")</f>
        <v/>
      </c>
      <c r="AA174" s="17" t="str">
        <f>IFERROR(AND(OR(AA1:AA173,$BK174)=TRUE,IF(SEARCH(AA$1,$A174)&gt;0,TRUE,FALSE)),"")</f>
        <v/>
      </c>
      <c r="AB174" s="17">
        <f t="shared" si="25"/>
        <v>0</v>
      </c>
      <c r="AC174" s="17" t="str">
        <f>IFERROR(AND(OR(AC1:AE173,$BK174)=TRUE,IF(SEARCH(AC$1,$H174)&gt;0,TRUE,FALSE)),"")</f>
        <v/>
      </c>
      <c r="AD174" s="17" t="str">
        <f>IFERROR(AND(OR(AD1:AE173,$BK174)=TRUE,IF(SEARCH(AD$1,$H174)&gt;0,TRUE,FALSE)),"")</f>
        <v/>
      </c>
      <c r="AE174" s="17" t="str">
        <f>IFERROR(AND(OR(AE1:AE173,$BK174)=TRUE,IF(SEARCH(AE$1,$H174)&gt;0,TRUE,FALSE)),"")</f>
        <v/>
      </c>
      <c r="AF174" s="17" t="str">
        <f>IFERROR(AND(OR(AF1:AK173,$BK174)=TRUE,IF(SEARCH(AF$1,$H174)&gt;0,TRUE,FALSE)),"")</f>
        <v/>
      </c>
      <c r="AG174" s="17" t="str">
        <f>IFERROR(AND(OR(AG1:AK173,$BK174)=TRUE,IF(SEARCH(AG$1,$H174)&gt;0,TRUE,FALSE)),"")</f>
        <v/>
      </c>
      <c r="AH174" s="17" t="str">
        <f>IFERROR(AND(OR(AH1:AK173,$BK174)=TRUE,IF(SEARCH(AH$1,$H174)&gt;0,TRUE,FALSE)),"")</f>
        <v/>
      </c>
      <c r="AI174" s="17" t="str">
        <f>IFERROR(AND(OR(AI1:AK173,$BK174)=TRUE,IF(SEARCH(AI$1,$H174)&gt;0,TRUE,FALSE)),"")</f>
        <v/>
      </c>
      <c r="AJ174" s="17" t="str">
        <f>IFERROR(AND(OR(AJ1:AK173,$BK174)=TRUE,IF(SEARCH(AJ$1,$H174)&gt;0,TRUE,FALSE)),"")</f>
        <v/>
      </c>
      <c r="AK174" s="17" t="str">
        <f>IFERROR(AND(OR(AK1:AK173,$BK174)=TRUE,IF(SEARCH(AK$1,$H174)&gt;0,TRUE,FALSE)),"")</f>
        <v/>
      </c>
      <c r="AL174" s="17" t="str">
        <f>IFERROR(AND(OR(AL1:AM173,$BK174)=TRUE,IF(SEARCH(AL$1,$H174)&gt;0,TRUE,FALSE)),"")</f>
        <v/>
      </c>
      <c r="AM174" s="17" t="str">
        <f>IFERROR(AND(OR(AM1:AM173,$BK174)=TRUE,IF(SEARCH(AM$1,$H174)&gt;0,TRUE,FALSE)),"")</f>
        <v/>
      </c>
      <c r="AN174" s="17" t="str">
        <f>IFERROR(AND(OR(AN1:AS173,$BK174)=TRUE,IF(SEARCH(AN$1,$H174)&gt;0,TRUE,FALSE)),"")</f>
        <v/>
      </c>
      <c r="AO174" s="17" t="str">
        <f>IFERROR(AND(OR(AO1:AS173,$BK174)=TRUE,IF(SEARCH(AO$1,$H174)&gt;0,TRUE,FALSE)),"")</f>
        <v/>
      </c>
      <c r="AP174" s="17" t="str">
        <f>IFERROR(AND(OR(AP1:AS173,$BK174)=TRUE,IF(SEARCH(AP$1,$H174)&gt;0,TRUE,FALSE)),"")</f>
        <v/>
      </c>
      <c r="AQ174" s="17" t="str">
        <f>IFERROR(AND(OR(AQ1:AS173,$BK174)=TRUE,IF(SEARCH(AQ$1,$H174)&gt;0,TRUE,FALSE)),"")</f>
        <v/>
      </c>
      <c r="AR174" s="17" t="str">
        <f>IFERROR(AND(OR(AR1:AS173,$BK174)=TRUE,IF(SEARCH(AR$1,$H174)&gt;0,TRUE,FALSE)),"")</f>
        <v/>
      </c>
      <c r="AS174" s="17" t="str">
        <f>IFERROR(AND(OR(AS1:AS173,$BK174)=TRUE,IF(SEARCH(AS$1,$H174)&gt;0,TRUE,FALSE)),"")</f>
        <v/>
      </c>
      <c r="AT174" s="17" t="str">
        <f>IFERROR(AND(OR(AT1:AW173,$BK174)=TRUE,IF(SEARCH(AT$1,$H174)&gt;0,TRUE,FALSE)),"")</f>
        <v/>
      </c>
      <c r="AU174" s="17" t="str">
        <f>IFERROR(AND(OR(AU1:AW173,$BK174)=TRUE,IF(SEARCH(AU$1,$H174)&gt;0,TRUE,FALSE)),"")</f>
        <v/>
      </c>
      <c r="AV174" s="17" t="str">
        <f>IFERROR(AND(OR(AV1:AW173,$BK174)=TRUE,IF(SEARCH(AV$1,$H174)&gt;0,TRUE,FALSE)),"")</f>
        <v/>
      </c>
      <c r="AW174" s="17" t="str">
        <f>IFERROR(AND(OR(AW1:AW173,$BK174)=TRUE,IF(SEARCH(AW$1,$H174)&gt;0,TRUE,FALSE)),"")</f>
        <v/>
      </c>
      <c r="AX174" s="17" t="str">
        <f>IFERROR(AND(OR(AX1:AY173,$BK174)=TRUE,IF(SEARCH(AX$1,$H174)&gt;0,TRUE,FALSE)),"")</f>
        <v/>
      </c>
      <c r="AY174" s="17" t="str">
        <f>IFERROR(AND(OR(AY1:AY173,$BK174)=TRUE,IF(SEARCH(AY$1,$H174)&gt;0,TRUE,FALSE)),"")</f>
        <v/>
      </c>
      <c r="AZ174" s="17" t="str">
        <f>IFERROR(AND(OR(AZ1:BI173,$BK174)=TRUE,IF(SEARCH(AZ$1,$H174)&gt;0,TRUE,FALSE)),"")</f>
        <v/>
      </c>
      <c r="BA174" s="17" t="str">
        <f>IFERROR(AND(OR(BA1:BI173,$BK174)=TRUE,IF(SEARCH(BA$1,$H174)&gt;0,TRUE,FALSE)),"")</f>
        <v/>
      </c>
      <c r="BB174" s="17" t="str">
        <f>IFERROR(AND(OR(BB1:BI173,$BK174)=TRUE,IF(SEARCH(BB$1,$H174)&gt;0,TRUE,FALSE)),"")</f>
        <v/>
      </c>
      <c r="BC174" s="17" t="str">
        <f>IFERROR(AND(OR(BC1:BI173,$BK174)=TRUE,IF(SEARCH(BC$1,$H174)&gt;0,TRUE,FALSE)),"")</f>
        <v/>
      </c>
      <c r="BD174" s="17" t="str">
        <f>IFERROR(AND(OR(BD1:BI173,$BK174)=TRUE,IF(SEARCH(BD$1,$H174)&gt;0,TRUE,FALSE)),"")</f>
        <v/>
      </c>
      <c r="BE174" s="17" t="str">
        <f>IFERROR(AND(OR(BE1:BI173,$BK174)=TRUE,IF(SEARCH(BE$1,$H174)&gt;0,TRUE,FALSE)),"")</f>
        <v/>
      </c>
      <c r="BF174" s="17" t="str">
        <f>IFERROR(AND(OR(BF1:BI173,$BK174)=TRUE,IF(SEARCH(BF$1,$H174)&gt;0,TRUE,FALSE)),"")</f>
        <v/>
      </c>
      <c r="BG174" s="17" t="str">
        <f>IFERROR(AND(OR(BG1:BI173,$BK174)=TRUE,IF(SEARCH(BG$1,$H174)&gt;0,TRUE,FALSE)),"")</f>
        <v/>
      </c>
      <c r="BH174" s="17" t="str">
        <f>IFERROR(AND(OR(BH1:BI173,$BK174)=TRUE,IF(SEARCH(BH$1,$H174)&gt;0,TRUE,FALSE)),"")</f>
        <v/>
      </c>
      <c r="BI174" s="17" t="str">
        <f>IFERROR(AND(OR(BI1:BI173,$BK174)=TRUE,IF(SEARCH(BI$1,$H174)&gt;0,TRUE,FALSE)),"")</f>
        <v/>
      </c>
      <c r="BJ174" s="17" t="b">
        <f t="shared" si="26"/>
        <v>0</v>
      </c>
      <c r="BK174" s="17" t="b">
        <f t="shared" si="27"/>
        <v>0</v>
      </c>
      <c r="BL174" s="17" t="b">
        <f t="shared" si="28"/>
        <v>0</v>
      </c>
      <c r="BM174" s="17" t="b">
        <f>IF(G174&gt;'Overview (RESPONSES REQUIRED)'!$G$67,FALSE,TRUE)</f>
        <v>0</v>
      </c>
      <c r="BN174" s="17" t="b">
        <f t="shared" si="29"/>
        <v>0</v>
      </c>
      <c r="BO174" s="17" t="str">
        <f>IF(BO173="N", "N", IF(AND(BM174,BN174)=FALSE,"N",IF(BL174=TRUE,"Y",IF(I174=0,"E","N"))))</f>
        <v>N</v>
      </c>
    </row>
    <row r="175" spans="1:67" ht="15" x14ac:dyDescent="0.15">
      <c r="A175" s="17" t="s">
        <v>3074</v>
      </c>
      <c r="B175" s="17">
        <v>2</v>
      </c>
      <c r="C175" s="17" t="b">
        <f>IF(INDEX('Overview (RESPONSES REQUIRED)'!$D$67:$D$78, MATCH("n7", 'Overview (RESPONSES REQUIRED)'!$B$67:$B$78, 0)) = "Y", TRUE, FALSE)</f>
        <v>0</v>
      </c>
      <c r="D175" s="17" t="b">
        <f>IF(INDEX('Overview (RESPONSES REQUIRED)'!$D$67:$D$78, MATCH("n28", 'Overview (RESPONSES REQUIRED)'!$B$67:$B$78, 0)) = "Y", TRUE, FALSE)</f>
        <v>0</v>
      </c>
      <c r="E175" s="17" t="s">
        <v>6</v>
      </c>
      <c r="F175" s="17" t="s">
        <v>6</v>
      </c>
      <c r="G175" s="17">
        <v>2</v>
      </c>
      <c r="H175" s="17" t="s">
        <v>3015</v>
      </c>
      <c r="I175" s="17" t="str">
        <f>IF('SA-FR1'!N178="Y", "Y", IF('SA-FR1'!N178="N", "N", 0))</f>
        <v>N</v>
      </c>
      <c r="J175" s="17" t="str">
        <f>IFERROR(AND(OR(J1:K174,$BK175)=TRUE,IF(SEARCH(J$1,$A175)&gt;0,TRUE,FALSE)),"")</f>
        <v/>
      </c>
      <c r="K175" s="17" t="str">
        <f>IFERROR(AND(OR(K1:K174,$BK175)=TRUE,IF(SEARCH(K$1,$A175)&gt;0,TRUE,FALSE)),"")</f>
        <v/>
      </c>
      <c r="L175" s="17" t="str">
        <f>IFERROR(AND(OR(L1:O174,$BK175)=TRUE,IF(SEARCH(L$1,$A175)&gt;0,TRUE,FALSE)),"")</f>
        <v/>
      </c>
      <c r="M175" s="17" t="str">
        <f>IFERROR(AND(OR(M1:O174,$BK175)=TRUE,IF(SEARCH(M$1,$A175)&gt;0,TRUE,FALSE)),"")</f>
        <v/>
      </c>
      <c r="N175" s="17" t="str">
        <f>IFERROR(AND(OR(N1:O174,$BK175)=TRUE,IF(SEARCH(N$1,$A175)&gt;0,TRUE,FALSE)),"")</f>
        <v/>
      </c>
      <c r="O175" s="17" t="str">
        <f>IFERROR(AND(OR(O1:O174,$BK175)=TRUE,IF(SEARCH(O$1,$A175)&gt;0,TRUE,FALSE)),"")</f>
        <v/>
      </c>
      <c r="P175" s="17" t="str">
        <f>IFERROR(AND(OR(P1:P174,$BK175)=TRUE,IF(SEARCH(P$1,$A175)&gt;0,TRUE,FALSE)),"")</f>
        <v/>
      </c>
      <c r="Q175" s="17" t="b">
        <f>IFERROR(AND(OR(Q1:T174,$BK175)=TRUE,IF(SEARCH(Q$1,$A175)&gt;0,TRUE,FALSE)),"")</f>
        <v>0</v>
      </c>
      <c r="R175" s="17" t="str">
        <f>IFERROR(AND(OR(R1:T174,$BK175)=TRUE,IF(SEARCH(R$1,$A175)&gt;0,TRUE,FALSE)),"")</f>
        <v/>
      </c>
      <c r="S175" s="17" t="str">
        <f>IFERROR(AND(OR(S1:T174,$BK175)=TRUE,IF(SEARCH(S$1,$A175)&gt;0,TRUE,FALSE)),"")</f>
        <v/>
      </c>
      <c r="T175" s="17" t="str">
        <f>IFERROR(AND(OR(T1:T174,$BK175)=TRUE,IF(SEARCH(T$1,$A175)&gt;0,TRUE,FALSE)),"")</f>
        <v/>
      </c>
      <c r="U175" s="17" t="str">
        <f>IFERROR(AND(OR(U1:V174,$BK175)=TRUE,IF(SEARCH(U$1,$A175)&gt;0,TRUE,FALSE)),"")</f>
        <v/>
      </c>
      <c r="V175" s="17" t="str">
        <f>IFERROR(AND(OR(V1:V174,$BK175)=TRUE,IF(SEARCH(V$1,$A175)&gt;0,TRUE,FALSE)),"")</f>
        <v/>
      </c>
      <c r="W175" s="17" t="b">
        <f>IFERROR(AND(OR(W1:W174,$BK175)=TRUE,IF(SEARCH(W$1,$A175)&gt;0,TRUE,FALSE)),"")</f>
        <v>0</v>
      </c>
      <c r="X175" s="17" t="str">
        <f>IFERROR(AND(OR(X1:AA174,$BK175)=TRUE,IF(SEARCH(X$1,$A175)&gt;0,TRUE,FALSE)),"")</f>
        <v/>
      </c>
      <c r="Y175" s="17" t="str">
        <f>IFERROR(AND(OR(Y1:AA174,$BK175)=TRUE,IF(SEARCH(Y$1,$A175)&gt;0,TRUE,FALSE)),"")</f>
        <v/>
      </c>
      <c r="Z175" s="17" t="str">
        <f>IFERROR(AND(OR(Z1:AA174,$BK175)=TRUE,IF(SEARCH(Z$1,$A175)&gt;0,TRUE,FALSE)),"")</f>
        <v/>
      </c>
      <c r="AA175" s="17" t="str">
        <f>IFERROR(AND(OR(AA1:AA174,$BK175)=TRUE,IF(SEARCH(AA$1,$A175)&gt;0,TRUE,FALSE)),"")</f>
        <v/>
      </c>
      <c r="AB175" s="17">
        <f t="shared" si="25"/>
        <v>0</v>
      </c>
      <c r="AC175" s="17" t="str">
        <f>IFERROR(AND(OR(AC1:AE174,$BK175)=TRUE,IF(SEARCH(AC$1,$H175)&gt;0,TRUE,FALSE)),"")</f>
        <v/>
      </c>
      <c r="AD175" s="17" t="str">
        <f>IFERROR(AND(OR(AD1:AE174,$BK175)=TRUE,IF(SEARCH(AD$1,$H175)&gt;0,TRUE,FALSE)),"")</f>
        <v/>
      </c>
      <c r="AE175" s="17" t="str">
        <f>IFERROR(AND(OR(AE1:AE174,$BK175)=TRUE,IF(SEARCH(AE$1,$H175)&gt;0,TRUE,FALSE)),"")</f>
        <v/>
      </c>
      <c r="AF175" s="17" t="str">
        <f>IFERROR(AND(OR(AF1:AK174,$BK175)=TRUE,IF(SEARCH(AF$1,$H175)&gt;0,TRUE,FALSE)),"")</f>
        <v/>
      </c>
      <c r="AG175" s="17" t="str">
        <f>IFERROR(AND(OR(AG1:AK174,$BK175)=TRUE,IF(SEARCH(AG$1,$H175)&gt;0,TRUE,FALSE)),"")</f>
        <v/>
      </c>
      <c r="AH175" s="17" t="str">
        <f>IFERROR(AND(OR(AH1:AK174,$BK175)=TRUE,IF(SEARCH(AH$1,$H175)&gt;0,TRUE,FALSE)),"")</f>
        <v/>
      </c>
      <c r="AI175" s="17" t="str">
        <f>IFERROR(AND(OR(AI1:AK174,$BK175)=TRUE,IF(SEARCH(AI$1,$H175)&gt;0,TRUE,FALSE)),"")</f>
        <v/>
      </c>
      <c r="AJ175" s="17" t="str">
        <f>IFERROR(AND(OR(AJ1:AK174,$BK175)=TRUE,IF(SEARCH(AJ$1,$H175)&gt;0,TRUE,FALSE)),"")</f>
        <v/>
      </c>
      <c r="AK175" s="17" t="str">
        <f>IFERROR(AND(OR(AK1:AK174,$BK175)=TRUE,IF(SEARCH(AK$1,$H175)&gt;0,TRUE,FALSE)),"")</f>
        <v/>
      </c>
      <c r="AL175" s="17" t="str">
        <f>IFERROR(AND(OR(AL1:AM174,$BK175)=TRUE,IF(SEARCH(AL$1,$H175)&gt;0,TRUE,FALSE)),"")</f>
        <v/>
      </c>
      <c r="AM175" s="17" t="str">
        <f>IFERROR(AND(OR(AM1:AM174,$BK175)=TRUE,IF(SEARCH(AM$1,$H175)&gt;0,TRUE,FALSE)),"")</f>
        <v/>
      </c>
      <c r="AN175" s="17" t="str">
        <f>IFERROR(AND(OR(AN1:AS174,$BK175)=TRUE,IF(SEARCH(AN$1,$H175)&gt;0,TRUE,FALSE)),"")</f>
        <v/>
      </c>
      <c r="AO175" s="17" t="str">
        <f>IFERROR(AND(OR(AO1:AS174,$BK175)=TRUE,IF(SEARCH(AO$1,$H175)&gt;0,TRUE,FALSE)),"")</f>
        <v/>
      </c>
      <c r="AP175" s="17" t="str">
        <f>IFERROR(AND(OR(AP1:AS174,$BK175)=TRUE,IF(SEARCH(AP$1,$H175)&gt;0,TRUE,FALSE)),"")</f>
        <v/>
      </c>
      <c r="AQ175" s="17" t="str">
        <f>IFERROR(AND(OR(AQ1:AS174,$BK175)=TRUE,IF(SEARCH(AQ$1,$H175)&gt;0,TRUE,FALSE)),"")</f>
        <v/>
      </c>
      <c r="AR175" s="17" t="str">
        <f>IFERROR(AND(OR(AR1:AS174,$BK175)=TRUE,IF(SEARCH(AR$1,$H175)&gt;0,TRUE,FALSE)),"")</f>
        <v/>
      </c>
      <c r="AS175" s="17" t="str">
        <f>IFERROR(AND(OR(AS1:AS174,$BK175)=TRUE,IF(SEARCH(AS$1,$H175)&gt;0,TRUE,FALSE)),"")</f>
        <v/>
      </c>
      <c r="AT175" s="17" t="str">
        <f>IFERROR(AND(OR(AT1:AW174,$BK175)=TRUE,IF(SEARCH(AT$1,$H175)&gt;0,TRUE,FALSE)),"")</f>
        <v/>
      </c>
      <c r="AU175" s="17" t="str">
        <f>IFERROR(AND(OR(AU1:AW174,$BK175)=TRUE,IF(SEARCH(AU$1,$H175)&gt;0,TRUE,FALSE)),"")</f>
        <v/>
      </c>
      <c r="AV175" s="17" t="str">
        <f>IFERROR(AND(OR(AV1:AW174,$BK175)=TRUE,IF(SEARCH(AV$1,$H175)&gt;0,TRUE,FALSE)),"")</f>
        <v/>
      </c>
      <c r="AW175" s="17" t="str">
        <f>IFERROR(AND(OR(AW1:AW174,$BK175)=TRUE,IF(SEARCH(AW$1,$H175)&gt;0,TRUE,FALSE)),"")</f>
        <v/>
      </c>
      <c r="AX175" s="17" t="str">
        <f>IFERROR(AND(OR(AX1:AY174,$BK175)=TRUE,IF(SEARCH(AX$1,$H175)&gt;0,TRUE,FALSE)),"")</f>
        <v/>
      </c>
      <c r="AY175" s="17" t="str">
        <f>IFERROR(AND(OR(AY1:AY174,$BK175)=TRUE,IF(SEARCH(AY$1,$H175)&gt;0,TRUE,FALSE)),"")</f>
        <v/>
      </c>
      <c r="AZ175" s="17" t="str">
        <f>IFERROR(AND(OR(AZ1:BI174,$BK175)=TRUE,IF(SEARCH(AZ$1,$H175)&gt;0,TRUE,FALSE)),"")</f>
        <v/>
      </c>
      <c r="BA175" s="17" t="str">
        <f>IFERROR(AND(OR(BA1:BI174,$BK175)=TRUE,IF(SEARCH(BA$1,$H175)&gt;0,TRUE,FALSE)),"")</f>
        <v/>
      </c>
      <c r="BB175" s="17" t="str">
        <f>IFERROR(AND(OR(BB1:BI174,$BK175)=TRUE,IF(SEARCH(BB$1,$H175)&gt;0,TRUE,FALSE)),"")</f>
        <v/>
      </c>
      <c r="BC175" s="17" t="str">
        <f>IFERROR(AND(OR(BC1:BI174,$BK175)=TRUE,IF(SEARCH(BC$1,$H175)&gt;0,TRUE,FALSE)),"")</f>
        <v/>
      </c>
      <c r="BD175" s="17" t="str">
        <f>IFERROR(AND(OR(BD1:BI174,$BK175)=TRUE,IF(SEARCH(BD$1,$H175)&gt;0,TRUE,FALSE)),"")</f>
        <v/>
      </c>
      <c r="BE175" s="17" t="str">
        <f>IFERROR(AND(OR(BE1:BI174,$BK175)=TRUE,IF(SEARCH(BE$1,$H175)&gt;0,TRUE,FALSE)),"")</f>
        <v/>
      </c>
      <c r="BF175" s="17" t="str">
        <f>IFERROR(AND(OR(BF1:BI174,$BK175)=TRUE,IF(SEARCH(BF$1,$H175)&gt;0,TRUE,FALSE)),"")</f>
        <v/>
      </c>
      <c r="BG175" s="17" t="str">
        <f>IFERROR(AND(OR(BG1:BI174,$BK175)=TRUE,IF(SEARCH(BG$1,$H175)&gt;0,TRUE,FALSE)),"")</f>
        <v/>
      </c>
      <c r="BH175" s="17" t="str">
        <f>IFERROR(AND(OR(BH1:BI174,$BK175)=TRUE,IF(SEARCH(BH$1,$H175)&gt;0,TRUE,FALSE)),"")</f>
        <v/>
      </c>
      <c r="BI175" s="17" t="str">
        <f>IFERROR(AND(OR(BI1:BI174,$BK175)=TRUE,IF(SEARCH(BI$1,$H175)&gt;0,TRUE,FALSE)),"")</f>
        <v/>
      </c>
      <c r="BJ175" s="17" t="b">
        <f t="shared" si="26"/>
        <v>0</v>
      </c>
      <c r="BK175" s="17" t="b">
        <f t="shared" si="27"/>
        <v>0</v>
      </c>
      <c r="BL175" s="17" t="b">
        <f t="shared" si="28"/>
        <v>0</v>
      </c>
      <c r="BM175" s="17" t="b">
        <f>IF(G175&gt;'Overview (RESPONSES REQUIRED)'!$G$67,FALSE,TRUE)</f>
        <v>0</v>
      </c>
      <c r="BN175" s="17" t="b">
        <f t="shared" si="29"/>
        <v>0</v>
      </c>
      <c r="BO175" s="17" t="str">
        <f>IF(AND(BM175,BN175)=FALSE,"N",IF(BL175=TRUE,"Y",IF(I175=0,"E","N")))</f>
        <v>N</v>
      </c>
    </row>
    <row r="176" spans="1:67" ht="15" x14ac:dyDescent="0.15">
      <c r="A176" s="17" t="s">
        <v>3074</v>
      </c>
      <c r="B176" s="17">
        <v>2</v>
      </c>
      <c r="C176" s="17" t="b">
        <f>IF(INDEX('Overview (RESPONSES REQUIRED)'!$D$67:$D$78, MATCH("n7", 'Overview (RESPONSES REQUIRED)'!$B$67:$B$78, 0)) = "Y", TRUE, FALSE)</f>
        <v>0</v>
      </c>
      <c r="D176" s="17" t="b">
        <f>IF(INDEX('Overview (RESPONSES REQUIRED)'!$D$67:$D$78, MATCH("n28", 'Overview (RESPONSES REQUIRED)'!$B$67:$B$78, 0)) = "Y", TRUE, FALSE)</f>
        <v>0</v>
      </c>
      <c r="E176" s="17" t="s">
        <v>6</v>
      </c>
      <c r="F176" s="17" t="s">
        <v>6</v>
      </c>
      <c r="G176" s="17">
        <v>2</v>
      </c>
      <c r="H176" s="17" t="s">
        <v>3022</v>
      </c>
      <c r="I176" s="17" t="str">
        <f>IF('SA-FR1'!N179="Y", "Y", IF('SA-FR1'!N179="N", "N", 0))</f>
        <v>N</v>
      </c>
      <c r="J176" s="17" t="str">
        <f>IFERROR(AND(OR(J1:K175,$BK176)=TRUE,IF(SEARCH(J$1,$A176)&gt;0,TRUE,FALSE)),"")</f>
        <v/>
      </c>
      <c r="K176" s="17" t="str">
        <f>IFERROR(AND(OR(K1:K175,$BK176)=TRUE,IF(SEARCH(K$1,$A176)&gt;0,TRUE,FALSE)),"")</f>
        <v/>
      </c>
      <c r="L176" s="17" t="str">
        <f>IFERROR(AND(OR(L1:O175,$BK176)=TRUE,IF(SEARCH(L$1,$A176)&gt;0,TRUE,FALSE)),"")</f>
        <v/>
      </c>
      <c r="M176" s="17" t="str">
        <f>IFERROR(AND(OR(M1:O175,$BK176)=TRUE,IF(SEARCH(M$1,$A176)&gt;0,TRUE,FALSE)),"")</f>
        <v/>
      </c>
      <c r="N176" s="17" t="str">
        <f>IFERROR(AND(OR(N1:O175,$BK176)=TRUE,IF(SEARCH(N$1,$A176)&gt;0,TRUE,FALSE)),"")</f>
        <v/>
      </c>
      <c r="O176" s="17" t="str">
        <f>IFERROR(AND(OR(O1:O175,$BK176)=TRUE,IF(SEARCH(O$1,$A176)&gt;0,TRUE,FALSE)),"")</f>
        <v/>
      </c>
      <c r="P176" s="17" t="str">
        <f>IFERROR(AND(OR(P1:P175,$BK176)=TRUE,IF(SEARCH(P$1,$A176)&gt;0,TRUE,FALSE)),"")</f>
        <v/>
      </c>
      <c r="Q176" s="17" t="b">
        <f>IFERROR(AND(OR(Q1:T175,$BK176)=TRUE,IF(SEARCH(Q$1,$A176)&gt;0,TRUE,FALSE)),"")</f>
        <v>0</v>
      </c>
      <c r="R176" s="17" t="str">
        <f>IFERROR(AND(OR(R1:T175,$BK176)=TRUE,IF(SEARCH(R$1,$A176)&gt;0,TRUE,FALSE)),"")</f>
        <v/>
      </c>
      <c r="S176" s="17" t="str">
        <f>IFERROR(AND(OR(S1:T175,$BK176)=TRUE,IF(SEARCH(S$1,$A176)&gt;0,TRUE,FALSE)),"")</f>
        <v/>
      </c>
      <c r="T176" s="17" t="str">
        <f>IFERROR(AND(OR(T1:T175,$BK176)=TRUE,IF(SEARCH(T$1,$A176)&gt;0,TRUE,FALSE)),"")</f>
        <v/>
      </c>
      <c r="U176" s="17" t="str">
        <f>IFERROR(AND(OR(U1:V175,$BK176)=TRUE,IF(SEARCH(U$1,$A176)&gt;0,TRUE,FALSE)),"")</f>
        <v/>
      </c>
      <c r="V176" s="17" t="str">
        <f>IFERROR(AND(OR(V1:V175,$BK176)=TRUE,IF(SEARCH(V$1,$A176)&gt;0,TRUE,FALSE)),"")</f>
        <v/>
      </c>
      <c r="W176" s="17" t="b">
        <f>IFERROR(AND(OR(W1:W175,$BK176)=TRUE,IF(SEARCH(W$1,$A176)&gt;0,TRUE,FALSE)),"")</f>
        <v>0</v>
      </c>
      <c r="X176" s="17" t="str">
        <f>IFERROR(AND(OR(X1:AA175,$BK176)=TRUE,IF(SEARCH(X$1,$A176)&gt;0,TRUE,FALSE)),"")</f>
        <v/>
      </c>
      <c r="Y176" s="17" t="str">
        <f>IFERROR(AND(OR(Y1:AA175,$BK176)=TRUE,IF(SEARCH(Y$1,$A176)&gt;0,TRUE,FALSE)),"")</f>
        <v/>
      </c>
      <c r="Z176" s="17" t="str">
        <f>IFERROR(AND(OR(Z1:AA175,$BK176)=TRUE,IF(SEARCH(Z$1,$A176)&gt;0,TRUE,FALSE)),"")</f>
        <v/>
      </c>
      <c r="AA176" s="17" t="str">
        <f>IFERROR(AND(OR(AA1:AA175,$BK176)=TRUE,IF(SEARCH(AA$1,$A176)&gt;0,TRUE,FALSE)),"")</f>
        <v/>
      </c>
      <c r="AB176" s="17">
        <f t="shared" si="25"/>
        <v>0</v>
      </c>
      <c r="AC176" s="17" t="str">
        <f>IFERROR(AND(OR(AC1:AE175,$BK176)=TRUE,IF(SEARCH(AC$1,$H176)&gt;0,TRUE,FALSE)),"")</f>
        <v/>
      </c>
      <c r="AD176" s="17" t="str">
        <f>IFERROR(AND(OR(AD1:AE175,$BK176)=TRUE,IF(SEARCH(AD$1,$H176)&gt;0,TRUE,FALSE)),"")</f>
        <v/>
      </c>
      <c r="AE176" s="17" t="str">
        <f>IFERROR(AND(OR(AE1:AE175,$BK176)=TRUE,IF(SEARCH(AE$1,$H176)&gt;0,TRUE,FALSE)),"")</f>
        <v/>
      </c>
      <c r="AF176" s="17" t="str">
        <f>IFERROR(AND(OR(AF1:AK175,$BK176)=TRUE,IF(SEARCH(AF$1,$H176)&gt;0,TRUE,FALSE)),"")</f>
        <v/>
      </c>
      <c r="AG176" s="17" t="str">
        <f>IFERROR(AND(OR(AG1:AK175,$BK176)=TRUE,IF(SEARCH(AG$1,$H176)&gt;0,TRUE,FALSE)),"")</f>
        <v/>
      </c>
      <c r="AH176" s="17" t="str">
        <f>IFERROR(AND(OR(AH1:AK175,$BK176)=TRUE,IF(SEARCH(AH$1,$H176)&gt;0,TRUE,FALSE)),"")</f>
        <v/>
      </c>
      <c r="AI176" s="17" t="str">
        <f>IFERROR(AND(OR(AI1:AK175,$BK176)=TRUE,IF(SEARCH(AI$1,$H176)&gt;0,TRUE,FALSE)),"")</f>
        <v/>
      </c>
      <c r="AJ176" s="17" t="str">
        <f>IFERROR(AND(OR(AJ1:AK175,$BK176)=TRUE,IF(SEARCH(AJ$1,$H176)&gt;0,TRUE,FALSE)),"")</f>
        <v/>
      </c>
      <c r="AK176" s="17" t="str">
        <f>IFERROR(AND(OR(AK1:AK175,$BK176)=TRUE,IF(SEARCH(AK$1,$H176)&gt;0,TRUE,FALSE)),"")</f>
        <v/>
      </c>
      <c r="AL176" s="17" t="str">
        <f>IFERROR(AND(OR(AL1:AM175,$BK176)=TRUE,IF(SEARCH(AL$1,$H176)&gt;0,TRUE,FALSE)),"")</f>
        <v/>
      </c>
      <c r="AM176" s="17" t="str">
        <f>IFERROR(AND(OR(AM1:AM175,$BK176)=TRUE,IF(SEARCH(AM$1,$H176)&gt;0,TRUE,FALSE)),"")</f>
        <v/>
      </c>
      <c r="AN176" s="17" t="str">
        <f>IFERROR(AND(OR(AN1:AS175,$BK176)=TRUE,IF(SEARCH(AN$1,$H176)&gt;0,TRUE,FALSE)),"")</f>
        <v/>
      </c>
      <c r="AO176" s="17" t="str">
        <f>IFERROR(AND(OR(AO1:AS175,$BK176)=TRUE,IF(SEARCH(AO$1,$H176)&gt;0,TRUE,FALSE)),"")</f>
        <v/>
      </c>
      <c r="AP176" s="17" t="str">
        <f>IFERROR(AND(OR(AP1:AS175,$BK176)=TRUE,IF(SEARCH(AP$1,$H176)&gt;0,TRUE,FALSE)),"")</f>
        <v/>
      </c>
      <c r="AQ176" s="17" t="str">
        <f>IFERROR(AND(OR(AQ1:AS175,$BK176)=TRUE,IF(SEARCH(AQ$1,$H176)&gt;0,TRUE,FALSE)),"")</f>
        <v/>
      </c>
      <c r="AR176" s="17" t="str">
        <f>IFERROR(AND(OR(AR1:AS175,$BK176)=TRUE,IF(SEARCH(AR$1,$H176)&gt;0,TRUE,FALSE)),"")</f>
        <v/>
      </c>
      <c r="AS176" s="17" t="str">
        <f>IFERROR(AND(OR(AS1:AS175,$BK176)=TRUE,IF(SEARCH(AS$1,$H176)&gt;0,TRUE,FALSE)),"")</f>
        <v/>
      </c>
      <c r="AT176" s="17" t="str">
        <f>IFERROR(AND(OR(AT1:AW175,$BK176)=TRUE,IF(SEARCH(AT$1,$H176)&gt;0,TRUE,FALSE)),"")</f>
        <v/>
      </c>
      <c r="AU176" s="17" t="str">
        <f>IFERROR(AND(OR(AU1:AW175,$BK176)=TRUE,IF(SEARCH(AU$1,$H176)&gt;0,TRUE,FALSE)),"")</f>
        <v/>
      </c>
      <c r="AV176" s="17" t="str">
        <f>IFERROR(AND(OR(AV1:AW175,$BK176)=TRUE,IF(SEARCH(AV$1,$H176)&gt;0,TRUE,FALSE)),"")</f>
        <v/>
      </c>
      <c r="AW176" s="17" t="str">
        <f>IFERROR(AND(OR(AW1:AW175,$BK176)=TRUE,IF(SEARCH(AW$1,$H176)&gt;0,TRUE,FALSE)),"")</f>
        <v/>
      </c>
      <c r="AX176" s="17" t="str">
        <f>IFERROR(AND(OR(AX1:AY175,$BK176)=TRUE,IF(SEARCH(AX$1,$H176)&gt;0,TRUE,FALSE)),"")</f>
        <v/>
      </c>
      <c r="AY176" s="17" t="str">
        <f>IFERROR(AND(OR(AY1:AY175,$BK176)=TRUE,IF(SEARCH(AY$1,$H176)&gt;0,TRUE,FALSE)),"")</f>
        <v/>
      </c>
      <c r="AZ176" s="17" t="str">
        <f>IFERROR(AND(OR(AZ1:BI175,$BK176)=TRUE,IF(SEARCH(AZ$1,$H176)&gt;0,TRUE,FALSE)),"")</f>
        <v/>
      </c>
      <c r="BA176" s="17" t="str">
        <f>IFERROR(AND(OR(BA1:BI175,$BK176)=TRUE,IF(SEARCH(BA$1,$H176)&gt;0,TRUE,FALSE)),"")</f>
        <v/>
      </c>
      <c r="BB176" s="17" t="str">
        <f>IFERROR(AND(OR(BB1:BI175,$BK176)=TRUE,IF(SEARCH(BB$1,$H176)&gt;0,TRUE,FALSE)),"")</f>
        <v/>
      </c>
      <c r="BC176" s="17" t="str">
        <f>IFERROR(AND(OR(BC1:BI175,$BK176)=TRUE,IF(SEARCH(BC$1,$H176)&gt;0,TRUE,FALSE)),"")</f>
        <v/>
      </c>
      <c r="BD176" s="17" t="str">
        <f>IFERROR(AND(OR(BD1:BI175,$BK176)=TRUE,IF(SEARCH(BD$1,$H176)&gt;0,TRUE,FALSE)),"")</f>
        <v/>
      </c>
      <c r="BE176" s="17" t="str">
        <f>IFERROR(AND(OR(BE1:BI175,$BK176)=TRUE,IF(SEARCH(BE$1,$H176)&gt;0,TRUE,FALSE)),"")</f>
        <v/>
      </c>
      <c r="BF176" s="17" t="str">
        <f>IFERROR(AND(OR(BF1:BI175,$BK176)=TRUE,IF(SEARCH(BF$1,$H176)&gt;0,TRUE,FALSE)),"")</f>
        <v/>
      </c>
      <c r="BG176" s="17" t="str">
        <f>IFERROR(AND(OR(BG1:BI175,$BK176)=TRUE,IF(SEARCH(BG$1,$H176)&gt;0,TRUE,FALSE)),"")</f>
        <v/>
      </c>
      <c r="BH176" s="17" t="str">
        <f>IFERROR(AND(OR(BH1:BI175,$BK176)=TRUE,IF(SEARCH(BH$1,$H176)&gt;0,TRUE,FALSE)),"")</f>
        <v/>
      </c>
      <c r="BI176" s="17" t="str">
        <f>IFERROR(AND(OR(BI1:BI175,$BK176)=TRUE,IF(SEARCH(BI$1,$H176)&gt;0,TRUE,FALSE)),"")</f>
        <v/>
      </c>
      <c r="BJ176" s="17" t="b">
        <f t="shared" si="26"/>
        <v>0</v>
      </c>
      <c r="BK176" s="17" t="b">
        <f t="shared" si="27"/>
        <v>0</v>
      </c>
      <c r="BL176" s="17" t="b">
        <f t="shared" si="28"/>
        <v>0</v>
      </c>
      <c r="BM176" s="17" t="b">
        <f>IF(G176&gt;'Overview (RESPONSES REQUIRED)'!$G$67,FALSE,TRUE)</f>
        <v>0</v>
      </c>
      <c r="BN176" s="17" t="b">
        <f t="shared" si="29"/>
        <v>0</v>
      </c>
      <c r="BO176" s="17" t="str">
        <f>IF(BO175="N", "N", IF(AND(BM176,BN176)=FALSE,"N",IF(BL176=TRUE,"Y",IF(I176=0,"E","N"))))</f>
        <v>N</v>
      </c>
    </row>
    <row r="177" spans="1:67" ht="15" x14ac:dyDescent="0.15">
      <c r="A177" s="17" t="s">
        <v>3075</v>
      </c>
      <c r="B177" s="17">
        <v>2</v>
      </c>
      <c r="C177" s="17" t="b">
        <f>IF(INDEX('Overview (RESPONSES REQUIRED)'!$D$67:$D$78, MATCH("n5", 'Overview (RESPONSES REQUIRED)'!$B$67:$B$78, 0)) = "Y", TRUE, FALSE)</f>
        <v>0</v>
      </c>
      <c r="D177" s="17" t="b">
        <f>IF(INDEX('Overview (RESPONSES REQUIRED)'!$D$67:$D$78, MATCH("n7", 'Overview (RESPONSES REQUIRED)'!$B$67:$B$78, 0)) = "Y", TRUE, FALSE)</f>
        <v>0</v>
      </c>
      <c r="E177" s="17" t="s">
        <v>6</v>
      </c>
      <c r="F177" s="17" t="s">
        <v>6</v>
      </c>
      <c r="G177" s="17">
        <v>2</v>
      </c>
      <c r="H177" s="17" t="s">
        <v>3015</v>
      </c>
      <c r="I177" s="17" t="str">
        <f>IF('SA-FR1'!N180="Y", "Y", IF('SA-FR1'!N180="N", "N", 0))</f>
        <v>N</v>
      </c>
      <c r="J177" s="17" t="str">
        <f>IFERROR(AND(OR(J1:K176,$BK177)=TRUE,IF(SEARCH(J$1,$A177)&gt;0,TRUE,FALSE)),"")</f>
        <v/>
      </c>
      <c r="K177" s="17" t="str">
        <f>IFERROR(AND(OR(K1:K176,$BK177)=TRUE,IF(SEARCH(K$1,$A177)&gt;0,TRUE,FALSE)),"")</f>
        <v/>
      </c>
      <c r="L177" s="17" t="str">
        <f>IFERROR(AND(OR(L1:O176,$BK177)=TRUE,IF(SEARCH(L$1,$A177)&gt;0,TRUE,FALSE)),"")</f>
        <v/>
      </c>
      <c r="M177" s="17" t="str">
        <f>IFERROR(AND(OR(M1:O176,$BK177)=TRUE,IF(SEARCH(M$1,$A177)&gt;0,TRUE,FALSE)),"")</f>
        <v/>
      </c>
      <c r="N177" s="17" t="str">
        <f>IFERROR(AND(OR(N1:O176,$BK177)=TRUE,IF(SEARCH(N$1,$A177)&gt;0,TRUE,FALSE)),"")</f>
        <v/>
      </c>
      <c r="O177" s="17" t="str">
        <f>IFERROR(AND(OR(O1:O176,$BK177)=TRUE,IF(SEARCH(O$1,$A177)&gt;0,TRUE,FALSE)),"")</f>
        <v/>
      </c>
      <c r="P177" s="17" t="b">
        <f>IFERROR(AND(OR(P1:P176,$BK177)=TRUE,IF(SEARCH(P$1,$A177)&gt;0,TRUE,FALSE)),"")</f>
        <v>0</v>
      </c>
      <c r="Q177" s="17" t="b">
        <f>IFERROR(AND(OR(Q1:T176,$BK177)=TRUE,IF(SEARCH(Q$1,$A177)&gt;0,TRUE,FALSE)),"")</f>
        <v>0</v>
      </c>
      <c r="R177" s="17" t="str">
        <f>IFERROR(AND(OR(R1:T176,$BK177)=TRUE,IF(SEARCH(R$1,$A177)&gt;0,TRUE,FALSE)),"")</f>
        <v/>
      </c>
      <c r="S177" s="17" t="str">
        <f>IFERROR(AND(OR(S1:T176,$BK177)=TRUE,IF(SEARCH(S$1,$A177)&gt;0,TRUE,FALSE)),"")</f>
        <v/>
      </c>
      <c r="T177" s="17" t="str">
        <f>IFERROR(AND(OR(T1:T176,$BK177)=TRUE,IF(SEARCH(T$1,$A177)&gt;0,TRUE,FALSE)),"")</f>
        <v/>
      </c>
      <c r="U177" s="17" t="str">
        <f>IFERROR(AND(OR(U1:V176,$BK177)=TRUE,IF(SEARCH(U$1,$A177)&gt;0,TRUE,FALSE)),"")</f>
        <v/>
      </c>
      <c r="V177" s="17" t="str">
        <f>IFERROR(AND(OR(V1:V176,$BK177)=TRUE,IF(SEARCH(V$1,$A177)&gt;0,TRUE,FALSE)),"")</f>
        <v/>
      </c>
      <c r="W177" s="17" t="str">
        <f>IFERROR(AND(OR(W1:W176,$BK177)=TRUE,IF(SEARCH(W$1,$A177)&gt;0,TRUE,FALSE)),"")</f>
        <v/>
      </c>
      <c r="X177" s="17" t="str">
        <f>IFERROR(AND(OR(X1:AA176,$BK177)=TRUE,IF(SEARCH(X$1,$A177)&gt;0,TRUE,FALSE)),"")</f>
        <v/>
      </c>
      <c r="Y177" s="17" t="str">
        <f>IFERROR(AND(OR(Y1:AA176,$BK177)=TRUE,IF(SEARCH(Y$1,$A177)&gt;0,TRUE,FALSE)),"")</f>
        <v/>
      </c>
      <c r="Z177" s="17" t="str">
        <f>IFERROR(AND(OR(Z1:AA176,$BK177)=TRUE,IF(SEARCH(Z$1,$A177)&gt;0,TRUE,FALSE)),"")</f>
        <v/>
      </c>
      <c r="AA177" s="17" t="str">
        <f>IFERROR(AND(OR(AA1:AA176,$BK177)=TRUE,IF(SEARCH(AA$1,$A177)&gt;0,TRUE,FALSE)),"")</f>
        <v/>
      </c>
      <c r="AB177" s="17">
        <f t="shared" si="25"/>
        <v>0</v>
      </c>
      <c r="AC177" s="17" t="str">
        <f>IFERROR(AND(OR(AC1:AE176,$BK177)=TRUE,IF(SEARCH(AC$1,$H177)&gt;0,TRUE,FALSE)),"")</f>
        <v/>
      </c>
      <c r="AD177" s="17" t="str">
        <f>IFERROR(AND(OR(AD1:AE176,$BK177)=TRUE,IF(SEARCH(AD$1,$H177)&gt;0,TRUE,FALSE)),"")</f>
        <v/>
      </c>
      <c r="AE177" s="17" t="str">
        <f>IFERROR(AND(OR(AE1:AE176,$BK177)=TRUE,IF(SEARCH(AE$1,$H177)&gt;0,TRUE,FALSE)),"")</f>
        <v/>
      </c>
      <c r="AF177" s="17" t="str">
        <f>IFERROR(AND(OR(AF1:AK176,$BK177)=TRUE,IF(SEARCH(AF$1,$H177)&gt;0,TRUE,FALSE)),"")</f>
        <v/>
      </c>
      <c r="AG177" s="17" t="str">
        <f>IFERROR(AND(OR(AG1:AK176,$BK177)=TRUE,IF(SEARCH(AG$1,$H177)&gt;0,TRUE,FALSE)),"")</f>
        <v/>
      </c>
      <c r="AH177" s="17" t="str">
        <f>IFERROR(AND(OR(AH1:AK176,$BK177)=TRUE,IF(SEARCH(AH$1,$H177)&gt;0,TRUE,FALSE)),"")</f>
        <v/>
      </c>
      <c r="AI177" s="17" t="str">
        <f>IFERROR(AND(OR(AI1:AK176,$BK177)=TRUE,IF(SEARCH(AI$1,$H177)&gt;0,TRUE,FALSE)),"")</f>
        <v/>
      </c>
      <c r="AJ177" s="17" t="str">
        <f>IFERROR(AND(OR(AJ1:AK176,$BK177)=TRUE,IF(SEARCH(AJ$1,$H177)&gt;0,TRUE,FALSE)),"")</f>
        <v/>
      </c>
      <c r="AK177" s="17" t="str">
        <f>IFERROR(AND(OR(AK1:AK176,$BK177)=TRUE,IF(SEARCH(AK$1,$H177)&gt;0,TRUE,FALSE)),"")</f>
        <v/>
      </c>
      <c r="AL177" s="17" t="str">
        <f>IFERROR(AND(OR(AL1:AM176,$BK177)=TRUE,IF(SEARCH(AL$1,$H177)&gt;0,TRUE,FALSE)),"")</f>
        <v/>
      </c>
      <c r="AM177" s="17" t="str">
        <f>IFERROR(AND(OR(AM1:AM176,$BK177)=TRUE,IF(SEARCH(AM$1,$H177)&gt;0,TRUE,FALSE)),"")</f>
        <v/>
      </c>
      <c r="AN177" s="17" t="str">
        <f>IFERROR(AND(OR(AN1:AS176,$BK177)=TRUE,IF(SEARCH(AN$1,$H177)&gt;0,TRUE,FALSE)),"")</f>
        <v/>
      </c>
      <c r="AO177" s="17" t="str">
        <f>IFERROR(AND(OR(AO1:AS176,$BK177)=TRUE,IF(SEARCH(AO$1,$H177)&gt;0,TRUE,FALSE)),"")</f>
        <v/>
      </c>
      <c r="AP177" s="17" t="str">
        <f>IFERROR(AND(OR(AP1:AS176,$BK177)=TRUE,IF(SEARCH(AP$1,$H177)&gt;0,TRUE,FALSE)),"")</f>
        <v/>
      </c>
      <c r="AQ177" s="17" t="str">
        <f>IFERROR(AND(OR(AQ1:AS176,$BK177)=TRUE,IF(SEARCH(AQ$1,$H177)&gt;0,TRUE,FALSE)),"")</f>
        <v/>
      </c>
      <c r="AR177" s="17" t="str">
        <f>IFERROR(AND(OR(AR1:AS176,$BK177)=TRUE,IF(SEARCH(AR$1,$H177)&gt;0,TRUE,FALSE)),"")</f>
        <v/>
      </c>
      <c r="AS177" s="17" t="str">
        <f>IFERROR(AND(OR(AS1:AS176,$BK177)=TRUE,IF(SEARCH(AS$1,$H177)&gt;0,TRUE,FALSE)),"")</f>
        <v/>
      </c>
      <c r="AT177" s="17" t="str">
        <f>IFERROR(AND(OR(AT1:AW176,$BK177)=TRUE,IF(SEARCH(AT$1,$H177)&gt;0,TRUE,FALSE)),"")</f>
        <v/>
      </c>
      <c r="AU177" s="17" t="str">
        <f>IFERROR(AND(OR(AU1:AW176,$BK177)=TRUE,IF(SEARCH(AU$1,$H177)&gt;0,TRUE,FALSE)),"")</f>
        <v/>
      </c>
      <c r="AV177" s="17" t="str">
        <f>IFERROR(AND(OR(AV1:AW176,$BK177)=TRUE,IF(SEARCH(AV$1,$H177)&gt;0,TRUE,FALSE)),"")</f>
        <v/>
      </c>
      <c r="AW177" s="17" t="str">
        <f>IFERROR(AND(OR(AW1:AW176,$BK177)=TRUE,IF(SEARCH(AW$1,$H177)&gt;0,TRUE,FALSE)),"")</f>
        <v/>
      </c>
      <c r="AX177" s="17" t="str">
        <f>IFERROR(AND(OR(AX1:AY176,$BK177)=TRUE,IF(SEARCH(AX$1,$H177)&gt;0,TRUE,FALSE)),"")</f>
        <v/>
      </c>
      <c r="AY177" s="17" t="str">
        <f>IFERROR(AND(OR(AY1:AY176,$BK177)=TRUE,IF(SEARCH(AY$1,$H177)&gt;0,TRUE,FALSE)),"")</f>
        <v/>
      </c>
      <c r="AZ177" s="17" t="str">
        <f>IFERROR(AND(OR(AZ1:BI176,$BK177)=TRUE,IF(SEARCH(AZ$1,$H177)&gt;0,TRUE,FALSE)),"")</f>
        <v/>
      </c>
      <c r="BA177" s="17" t="str">
        <f>IFERROR(AND(OR(BA1:BI176,$BK177)=TRUE,IF(SEARCH(BA$1,$H177)&gt;0,TRUE,FALSE)),"")</f>
        <v/>
      </c>
      <c r="BB177" s="17" t="str">
        <f>IFERROR(AND(OR(BB1:BI176,$BK177)=TRUE,IF(SEARCH(BB$1,$H177)&gt;0,TRUE,FALSE)),"")</f>
        <v/>
      </c>
      <c r="BC177" s="17" t="str">
        <f>IFERROR(AND(OR(BC1:BI176,$BK177)=TRUE,IF(SEARCH(BC$1,$H177)&gt;0,TRUE,FALSE)),"")</f>
        <v/>
      </c>
      <c r="BD177" s="17" t="str">
        <f>IFERROR(AND(OR(BD1:BI176,$BK177)=TRUE,IF(SEARCH(BD$1,$H177)&gt;0,TRUE,FALSE)),"")</f>
        <v/>
      </c>
      <c r="BE177" s="17" t="str">
        <f>IFERROR(AND(OR(BE1:BI176,$BK177)=TRUE,IF(SEARCH(BE$1,$H177)&gt;0,TRUE,FALSE)),"")</f>
        <v/>
      </c>
      <c r="BF177" s="17" t="str">
        <f>IFERROR(AND(OR(BF1:BI176,$BK177)=TRUE,IF(SEARCH(BF$1,$H177)&gt;0,TRUE,FALSE)),"")</f>
        <v/>
      </c>
      <c r="BG177" s="17" t="str">
        <f>IFERROR(AND(OR(BG1:BI176,$BK177)=TRUE,IF(SEARCH(BG$1,$H177)&gt;0,TRUE,FALSE)),"")</f>
        <v/>
      </c>
      <c r="BH177" s="17" t="str">
        <f>IFERROR(AND(OR(BH1:BI176,$BK177)=TRUE,IF(SEARCH(BH$1,$H177)&gt;0,TRUE,FALSE)),"")</f>
        <v/>
      </c>
      <c r="BI177" s="17" t="str">
        <f>IFERROR(AND(OR(BI1:BI176,$BK177)=TRUE,IF(SEARCH(BI$1,$H177)&gt;0,TRUE,FALSE)),"")</f>
        <v/>
      </c>
      <c r="BJ177" s="17" t="b">
        <f t="shared" si="26"/>
        <v>0</v>
      </c>
      <c r="BK177" s="17" t="b">
        <f t="shared" si="27"/>
        <v>0</v>
      </c>
      <c r="BL177" s="17" t="b">
        <f t="shared" si="28"/>
        <v>0</v>
      </c>
      <c r="BM177" s="17" t="b">
        <f>IF(G177&gt;'Overview (RESPONSES REQUIRED)'!$G$67,FALSE,TRUE)</f>
        <v>0</v>
      </c>
      <c r="BN177" s="17" t="b">
        <f t="shared" si="29"/>
        <v>0</v>
      </c>
      <c r="BO177" s="17" t="str">
        <f>IF(AND(BM177,BN177)=FALSE,"N",IF(BL177=TRUE,"Y",IF(I177=0,"E","N")))</f>
        <v>N</v>
      </c>
    </row>
    <row r="178" spans="1:67" ht="15" x14ac:dyDescent="0.15">
      <c r="A178" s="17" t="s">
        <v>3075</v>
      </c>
      <c r="B178" s="17">
        <v>2</v>
      </c>
      <c r="C178" s="17" t="b">
        <f>IF(INDEX('Overview (RESPONSES REQUIRED)'!$D$67:$D$78, MATCH("n5", 'Overview (RESPONSES REQUIRED)'!$B$67:$B$78, 0)) = "Y", TRUE, FALSE)</f>
        <v>0</v>
      </c>
      <c r="D178" s="17" t="b">
        <f>IF(INDEX('Overview (RESPONSES REQUIRED)'!$D$67:$D$78, MATCH("n7", 'Overview (RESPONSES REQUIRED)'!$B$67:$B$78, 0)) = "Y", TRUE, FALSE)</f>
        <v>0</v>
      </c>
      <c r="E178" s="17" t="s">
        <v>6</v>
      </c>
      <c r="F178" s="17" t="s">
        <v>6</v>
      </c>
      <c r="G178" s="17">
        <v>2</v>
      </c>
      <c r="H178" s="17" t="s">
        <v>3025</v>
      </c>
      <c r="I178" s="17" t="str">
        <f>IF('SA-FR1'!N181="Y", "Y", IF('SA-FR1'!N181="N", "N", 0))</f>
        <v>N</v>
      </c>
      <c r="J178" s="17" t="str">
        <f>IFERROR(AND(OR(J1:K177,$BK178)=TRUE,IF(SEARCH(J$1,$A178)&gt;0,TRUE,FALSE)),"")</f>
        <v/>
      </c>
      <c r="K178" s="17" t="str">
        <f>IFERROR(AND(OR(K1:K177,$BK178)=TRUE,IF(SEARCH(K$1,$A178)&gt;0,TRUE,FALSE)),"")</f>
        <v/>
      </c>
      <c r="L178" s="17" t="str">
        <f>IFERROR(AND(OR(L1:O177,$BK178)=TRUE,IF(SEARCH(L$1,$A178)&gt;0,TRUE,FALSE)),"")</f>
        <v/>
      </c>
      <c r="M178" s="17" t="str">
        <f>IFERROR(AND(OR(M1:O177,$BK178)=TRUE,IF(SEARCH(M$1,$A178)&gt;0,TRUE,FALSE)),"")</f>
        <v/>
      </c>
      <c r="N178" s="17" t="str">
        <f>IFERROR(AND(OR(N1:O177,$BK178)=TRUE,IF(SEARCH(N$1,$A178)&gt;0,TRUE,FALSE)),"")</f>
        <v/>
      </c>
      <c r="O178" s="17" t="str">
        <f>IFERROR(AND(OR(O1:O177,$BK178)=TRUE,IF(SEARCH(O$1,$A178)&gt;0,TRUE,FALSE)),"")</f>
        <v/>
      </c>
      <c r="P178" s="17" t="b">
        <f>IFERROR(AND(OR(P1:P177,$BK178)=TRUE,IF(SEARCH(P$1,$A178)&gt;0,TRUE,FALSE)),"")</f>
        <v>0</v>
      </c>
      <c r="Q178" s="17" t="b">
        <f>IFERROR(AND(OR(Q1:T177,$BK178)=TRUE,IF(SEARCH(Q$1,$A178)&gt;0,TRUE,FALSE)),"")</f>
        <v>0</v>
      </c>
      <c r="R178" s="17" t="str">
        <f>IFERROR(AND(OR(R1:T177,$BK178)=TRUE,IF(SEARCH(R$1,$A178)&gt;0,TRUE,FALSE)),"")</f>
        <v/>
      </c>
      <c r="S178" s="17" t="str">
        <f>IFERROR(AND(OR(S1:T177,$BK178)=TRUE,IF(SEARCH(S$1,$A178)&gt;0,TRUE,FALSE)),"")</f>
        <v/>
      </c>
      <c r="T178" s="17" t="str">
        <f>IFERROR(AND(OR(T1:T177,$BK178)=TRUE,IF(SEARCH(T$1,$A178)&gt;0,TRUE,FALSE)),"")</f>
        <v/>
      </c>
      <c r="U178" s="17" t="str">
        <f>IFERROR(AND(OR(U1:V177,$BK178)=TRUE,IF(SEARCH(U$1,$A178)&gt;0,TRUE,FALSE)),"")</f>
        <v/>
      </c>
      <c r="V178" s="17" t="str">
        <f>IFERROR(AND(OR(V1:V177,$BK178)=TRUE,IF(SEARCH(V$1,$A178)&gt;0,TRUE,FALSE)),"")</f>
        <v/>
      </c>
      <c r="W178" s="17" t="str">
        <f>IFERROR(AND(OR(W1:W177,$BK178)=TRUE,IF(SEARCH(W$1,$A178)&gt;0,TRUE,FALSE)),"")</f>
        <v/>
      </c>
      <c r="X178" s="17" t="str">
        <f>IFERROR(AND(OR(X1:AA177,$BK178)=TRUE,IF(SEARCH(X$1,$A178)&gt;0,TRUE,FALSE)),"")</f>
        <v/>
      </c>
      <c r="Y178" s="17" t="str">
        <f>IFERROR(AND(OR(Y1:AA177,$BK178)=TRUE,IF(SEARCH(Y$1,$A178)&gt;0,TRUE,FALSE)),"")</f>
        <v/>
      </c>
      <c r="Z178" s="17" t="str">
        <f>IFERROR(AND(OR(Z1:AA177,$BK178)=TRUE,IF(SEARCH(Z$1,$A178)&gt;0,TRUE,FALSE)),"")</f>
        <v/>
      </c>
      <c r="AA178" s="17" t="str">
        <f>IFERROR(AND(OR(AA1:AA177,$BK178)=TRUE,IF(SEARCH(AA$1,$A178)&gt;0,TRUE,FALSE)),"")</f>
        <v/>
      </c>
      <c r="AB178" s="17">
        <f t="shared" si="25"/>
        <v>0</v>
      </c>
      <c r="AC178" s="17" t="str">
        <f>IFERROR(AND(OR(AC1:AE177,$BK178)=TRUE,IF(SEARCH(AC$1,$H178)&gt;0,TRUE,FALSE)),"")</f>
        <v/>
      </c>
      <c r="AD178" s="17" t="str">
        <f>IFERROR(AND(OR(AD1:AE177,$BK178)=TRUE,IF(SEARCH(AD$1,$H178)&gt;0,TRUE,FALSE)),"")</f>
        <v/>
      </c>
      <c r="AE178" s="17" t="str">
        <f>IFERROR(AND(OR(AE1:AE177,$BK178)=TRUE,IF(SEARCH(AE$1,$H178)&gt;0,TRUE,FALSE)),"")</f>
        <v/>
      </c>
      <c r="AF178" s="17" t="str">
        <f>IFERROR(AND(OR(AF1:AK177,$BK178)=TRUE,IF(SEARCH(AF$1,$H178)&gt;0,TRUE,FALSE)),"")</f>
        <v/>
      </c>
      <c r="AG178" s="17" t="str">
        <f>IFERROR(AND(OR(AG1:AK177,$BK178)=TRUE,IF(SEARCH(AG$1,$H178)&gt;0,TRUE,FALSE)),"")</f>
        <v/>
      </c>
      <c r="AH178" s="17" t="str">
        <f>IFERROR(AND(OR(AH1:AK177,$BK178)=TRUE,IF(SEARCH(AH$1,$H178)&gt;0,TRUE,FALSE)),"")</f>
        <v/>
      </c>
      <c r="AI178" s="17" t="str">
        <f>IFERROR(AND(OR(AI1:AK177,$BK178)=TRUE,IF(SEARCH(AI$1,$H178)&gt;0,TRUE,FALSE)),"")</f>
        <v/>
      </c>
      <c r="AJ178" s="17" t="str">
        <f>IFERROR(AND(OR(AJ1:AK177,$BK178)=TRUE,IF(SEARCH(AJ$1,$H178)&gt;0,TRUE,FALSE)),"")</f>
        <v/>
      </c>
      <c r="AK178" s="17" t="str">
        <f>IFERROR(AND(OR(AK1:AK177,$BK178)=TRUE,IF(SEARCH(AK$1,$H178)&gt;0,TRUE,FALSE)),"")</f>
        <v/>
      </c>
      <c r="AL178" s="17" t="str">
        <f>IFERROR(AND(OR(AL1:AM177,$BK178)=TRUE,IF(SEARCH(AL$1,$H178)&gt;0,TRUE,FALSE)),"")</f>
        <v/>
      </c>
      <c r="AM178" s="17" t="str">
        <f>IFERROR(AND(OR(AM1:AM177,$BK178)=TRUE,IF(SEARCH(AM$1,$H178)&gt;0,TRUE,FALSE)),"")</f>
        <v/>
      </c>
      <c r="AN178" s="17" t="str">
        <f>IFERROR(AND(OR(AN1:AS177,$BK178)=TRUE,IF(SEARCH(AN$1,$H178)&gt;0,TRUE,FALSE)),"")</f>
        <v/>
      </c>
      <c r="AO178" s="17" t="str">
        <f>IFERROR(AND(OR(AO1:AS177,$BK178)=TRUE,IF(SEARCH(AO$1,$H178)&gt;0,TRUE,FALSE)),"")</f>
        <v/>
      </c>
      <c r="AP178" s="17" t="str">
        <f>IFERROR(AND(OR(AP1:AS177,$BK178)=TRUE,IF(SEARCH(AP$1,$H178)&gt;0,TRUE,FALSE)),"")</f>
        <v/>
      </c>
      <c r="AQ178" s="17" t="str">
        <f>IFERROR(AND(OR(AQ1:AS177,$BK178)=TRUE,IF(SEARCH(AQ$1,$H178)&gt;0,TRUE,FALSE)),"")</f>
        <v/>
      </c>
      <c r="AR178" s="17" t="str">
        <f>IFERROR(AND(OR(AR1:AS177,$BK178)=TRUE,IF(SEARCH(AR$1,$H178)&gt;0,TRUE,FALSE)),"")</f>
        <v/>
      </c>
      <c r="AS178" s="17" t="str">
        <f>IFERROR(AND(OR(AS1:AS177,$BK178)=TRUE,IF(SEARCH(AS$1,$H178)&gt;0,TRUE,FALSE)),"")</f>
        <v/>
      </c>
      <c r="AT178" s="17" t="str">
        <f>IFERROR(AND(OR(AT1:AW177,$BK178)=TRUE,IF(SEARCH(AT$1,$H178)&gt;0,TRUE,FALSE)),"")</f>
        <v/>
      </c>
      <c r="AU178" s="17" t="str">
        <f>IFERROR(AND(OR(AU1:AW177,$BK178)=TRUE,IF(SEARCH(AU$1,$H178)&gt;0,TRUE,FALSE)),"")</f>
        <v/>
      </c>
      <c r="AV178" s="17" t="str">
        <f>IFERROR(AND(OR(AV1:AW177,$BK178)=TRUE,IF(SEARCH(AV$1,$H178)&gt;0,TRUE,FALSE)),"")</f>
        <v/>
      </c>
      <c r="AW178" s="17" t="str">
        <f>IFERROR(AND(OR(AW1:AW177,$BK178)=TRUE,IF(SEARCH(AW$1,$H178)&gt;0,TRUE,FALSE)),"")</f>
        <v/>
      </c>
      <c r="AX178" s="17" t="str">
        <f>IFERROR(AND(OR(AX1:AY177,$BK178)=TRUE,IF(SEARCH(AX$1,$H178)&gt;0,TRUE,FALSE)),"")</f>
        <v/>
      </c>
      <c r="AY178" s="17" t="str">
        <f>IFERROR(AND(OR(AY1:AY177,$BK178)=TRUE,IF(SEARCH(AY$1,$H178)&gt;0,TRUE,FALSE)),"")</f>
        <v/>
      </c>
      <c r="AZ178" s="17" t="str">
        <f>IFERROR(AND(OR(AZ1:BI177,$BK178)=TRUE,IF(SEARCH(AZ$1,$H178)&gt;0,TRUE,FALSE)),"")</f>
        <v/>
      </c>
      <c r="BA178" s="17" t="str">
        <f>IFERROR(AND(OR(BA1:BI177,$BK178)=TRUE,IF(SEARCH(BA$1,$H178)&gt;0,TRUE,FALSE)),"")</f>
        <v/>
      </c>
      <c r="BB178" s="17" t="str">
        <f>IFERROR(AND(OR(BB1:BI177,$BK178)=TRUE,IF(SEARCH(BB$1,$H178)&gt;0,TRUE,FALSE)),"")</f>
        <v/>
      </c>
      <c r="BC178" s="17" t="str">
        <f>IFERROR(AND(OR(BC1:BI177,$BK178)=TRUE,IF(SEARCH(BC$1,$H178)&gt;0,TRUE,FALSE)),"")</f>
        <v/>
      </c>
      <c r="BD178" s="17" t="str">
        <f>IFERROR(AND(OR(BD1:BI177,$BK178)=TRUE,IF(SEARCH(BD$1,$H178)&gt;0,TRUE,FALSE)),"")</f>
        <v/>
      </c>
      <c r="BE178" s="17" t="str">
        <f>IFERROR(AND(OR(BE1:BI177,$BK178)=TRUE,IF(SEARCH(BE$1,$H178)&gt;0,TRUE,FALSE)),"")</f>
        <v/>
      </c>
      <c r="BF178" s="17" t="str">
        <f>IFERROR(AND(OR(BF1:BI177,$BK178)=TRUE,IF(SEARCH(BF$1,$H178)&gt;0,TRUE,FALSE)),"")</f>
        <v/>
      </c>
      <c r="BG178" s="17" t="str">
        <f>IFERROR(AND(OR(BG1:BI177,$BK178)=TRUE,IF(SEARCH(BG$1,$H178)&gt;0,TRUE,FALSE)),"")</f>
        <v/>
      </c>
      <c r="BH178" s="17" t="str">
        <f>IFERROR(AND(OR(BH1:BI177,$BK178)=TRUE,IF(SEARCH(BH$1,$H178)&gt;0,TRUE,FALSE)),"")</f>
        <v/>
      </c>
      <c r="BI178" s="17" t="str">
        <f>IFERROR(AND(OR(BI1:BI177,$BK178)=TRUE,IF(SEARCH(BI$1,$H178)&gt;0,TRUE,FALSE)),"")</f>
        <v/>
      </c>
      <c r="BJ178" s="17" t="b">
        <f t="shared" si="26"/>
        <v>0</v>
      </c>
      <c r="BK178" s="17" t="b">
        <f t="shared" si="27"/>
        <v>0</v>
      </c>
      <c r="BL178" s="17" t="b">
        <f t="shared" si="28"/>
        <v>0</v>
      </c>
      <c r="BM178" s="17" t="b">
        <f>IF(G178&gt;'Overview (RESPONSES REQUIRED)'!$G$67,FALSE,TRUE)</f>
        <v>0</v>
      </c>
      <c r="BN178" s="17" t="b">
        <f t="shared" si="29"/>
        <v>0</v>
      </c>
      <c r="BO178" s="17" t="str">
        <f>IF(BO177="N", "N", IF(AND(BM178,BN178)=FALSE,"N",IF(BL178=TRUE,"Y",IF(I178=0,"E","N"))))</f>
        <v>N</v>
      </c>
    </row>
    <row r="179" spans="1:67" ht="15" x14ac:dyDescent="0.15">
      <c r="A179" s="17" t="s">
        <v>3076</v>
      </c>
      <c r="B179" s="17">
        <v>2</v>
      </c>
      <c r="C179" s="17" t="b">
        <f>IF(INDEX('Overview (RESPONSES REQUIRED)'!$D$67:$D$78, MATCH("n7", 'Overview (RESPONSES REQUIRED)'!$B$67:$B$78, 0)) = "Y", TRUE, FALSE)</f>
        <v>0</v>
      </c>
      <c r="D179" s="17" t="b">
        <f>IF(INDEX('Overview (RESPONSES REQUIRED)'!$D$67:$D$78, MATCH("n26", 'Overview (RESPONSES REQUIRED)'!$B$67:$B$78, 0)) = "Y", TRUE, FALSE)</f>
        <v>0</v>
      </c>
      <c r="E179" s="17" t="s">
        <v>6</v>
      </c>
      <c r="F179" s="17" t="s">
        <v>6</v>
      </c>
      <c r="G179" s="17">
        <v>2</v>
      </c>
      <c r="H179" s="17" t="s">
        <v>3015</v>
      </c>
      <c r="I179" s="17" t="str">
        <f>IF('SA-FR1'!N182="Y", "Y", IF('SA-FR1'!N182="N", "N", 0))</f>
        <v>N</v>
      </c>
      <c r="J179" s="17" t="str">
        <f>IFERROR(AND(OR(J1:K178,$BK179)=TRUE,IF(SEARCH(J$1,$A179)&gt;0,TRUE,FALSE)),"")</f>
        <v/>
      </c>
      <c r="K179" s="17" t="str">
        <f>IFERROR(AND(OR(K1:K178,$BK179)=TRUE,IF(SEARCH(K$1,$A179)&gt;0,TRUE,FALSE)),"")</f>
        <v/>
      </c>
      <c r="L179" s="17" t="str">
        <f>IFERROR(AND(OR(L1:O178,$BK179)=TRUE,IF(SEARCH(L$1,$A179)&gt;0,TRUE,FALSE)),"")</f>
        <v/>
      </c>
      <c r="M179" s="17" t="str">
        <f>IFERROR(AND(OR(M1:O178,$BK179)=TRUE,IF(SEARCH(M$1,$A179)&gt;0,TRUE,FALSE)),"")</f>
        <v/>
      </c>
      <c r="N179" s="17" t="str">
        <f>IFERROR(AND(OR(N1:O178,$BK179)=TRUE,IF(SEARCH(N$1,$A179)&gt;0,TRUE,FALSE)),"")</f>
        <v/>
      </c>
      <c r="O179" s="17" t="str">
        <f>IFERROR(AND(OR(O1:O178,$BK179)=TRUE,IF(SEARCH(O$1,$A179)&gt;0,TRUE,FALSE)),"")</f>
        <v/>
      </c>
      <c r="P179" s="17" t="str">
        <f>IFERROR(AND(OR(P1:P178,$BK179)=TRUE,IF(SEARCH(P$1,$A179)&gt;0,TRUE,FALSE)),"")</f>
        <v/>
      </c>
      <c r="Q179" s="17" t="b">
        <f>IFERROR(AND(OR(Q1:T178,$BK179)=TRUE,IF(SEARCH(Q$1,$A179)&gt;0,TRUE,FALSE)),"")</f>
        <v>0</v>
      </c>
      <c r="R179" s="17" t="str">
        <f>IFERROR(AND(OR(R1:T178,$BK179)=TRUE,IF(SEARCH(R$1,$A179)&gt;0,TRUE,FALSE)),"")</f>
        <v/>
      </c>
      <c r="S179" s="17" t="str">
        <f>IFERROR(AND(OR(S1:T178,$BK179)=TRUE,IF(SEARCH(S$1,$A179)&gt;0,TRUE,FALSE)),"")</f>
        <v/>
      </c>
      <c r="T179" s="17" t="str">
        <f>IFERROR(AND(OR(T1:T178,$BK179)=TRUE,IF(SEARCH(T$1,$A179)&gt;0,TRUE,FALSE)),"")</f>
        <v/>
      </c>
      <c r="U179" s="17" t="b">
        <f>IFERROR(AND(OR(U1:V178,$BK179)=TRUE,IF(SEARCH(U$1,$A179)&gt;0,TRUE,FALSE)),"")</f>
        <v>0</v>
      </c>
      <c r="V179" s="17" t="str">
        <f>IFERROR(AND(OR(V1:V178,$BK179)=TRUE,IF(SEARCH(V$1,$A179)&gt;0,TRUE,FALSE)),"")</f>
        <v/>
      </c>
      <c r="W179" s="17" t="str">
        <f>IFERROR(AND(OR(W1:W178,$BK179)=TRUE,IF(SEARCH(W$1,$A179)&gt;0,TRUE,FALSE)),"")</f>
        <v/>
      </c>
      <c r="X179" s="17" t="str">
        <f>IFERROR(AND(OR(X1:AA178,$BK179)=TRUE,IF(SEARCH(X$1,$A179)&gt;0,TRUE,FALSE)),"")</f>
        <v/>
      </c>
      <c r="Y179" s="17" t="str">
        <f>IFERROR(AND(OR(Y1:AA178,$BK179)=TRUE,IF(SEARCH(Y$1,$A179)&gt;0,TRUE,FALSE)),"")</f>
        <v/>
      </c>
      <c r="Z179" s="17" t="str">
        <f>IFERROR(AND(OR(Z1:AA178,$BK179)=TRUE,IF(SEARCH(Z$1,$A179)&gt;0,TRUE,FALSE)),"")</f>
        <v/>
      </c>
      <c r="AA179" s="17" t="str">
        <f>IFERROR(AND(OR(AA1:AA178,$BK179)=TRUE,IF(SEARCH(AA$1,$A179)&gt;0,TRUE,FALSE)),"")</f>
        <v/>
      </c>
      <c r="AB179" s="17">
        <f t="shared" si="25"/>
        <v>0</v>
      </c>
      <c r="AC179" s="17" t="str">
        <f>IFERROR(AND(OR(AC1:AE178,$BK179)=TRUE,IF(SEARCH(AC$1,$H179)&gt;0,TRUE,FALSE)),"")</f>
        <v/>
      </c>
      <c r="AD179" s="17" t="str">
        <f>IFERROR(AND(OR(AD1:AE178,$BK179)=TRUE,IF(SEARCH(AD$1,$H179)&gt;0,TRUE,FALSE)),"")</f>
        <v/>
      </c>
      <c r="AE179" s="17" t="str">
        <f>IFERROR(AND(OR(AE1:AE178,$BK179)=TRUE,IF(SEARCH(AE$1,$H179)&gt;0,TRUE,FALSE)),"")</f>
        <v/>
      </c>
      <c r="AF179" s="17" t="str">
        <f>IFERROR(AND(OR(AF1:AK178,$BK179)=TRUE,IF(SEARCH(AF$1,$H179)&gt;0,TRUE,FALSE)),"")</f>
        <v/>
      </c>
      <c r="AG179" s="17" t="str">
        <f>IFERROR(AND(OR(AG1:AK178,$BK179)=TRUE,IF(SEARCH(AG$1,$H179)&gt;0,TRUE,FALSE)),"")</f>
        <v/>
      </c>
      <c r="AH179" s="17" t="str">
        <f>IFERROR(AND(OR(AH1:AK178,$BK179)=TRUE,IF(SEARCH(AH$1,$H179)&gt;0,TRUE,FALSE)),"")</f>
        <v/>
      </c>
      <c r="AI179" s="17" t="str">
        <f>IFERROR(AND(OR(AI1:AK178,$BK179)=TRUE,IF(SEARCH(AI$1,$H179)&gt;0,TRUE,FALSE)),"")</f>
        <v/>
      </c>
      <c r="AJ179" s="17" t="str">
        <f>IFERROR(AND(OR(AJ1:AK178,$BK179)=TRUE,IF(SEARCH(AJ$1,$H179)&gt;0,TRUE,FALSE)),"")</f>
        <v/>
      </c>
      <c r="AK179" s="17" t="str">
        <f>IFERROR(AND(OR(AK1:AK178,$BK179)=TRUE,IF(SEARCH(AK$1,$H179)&gt;0,TRUE,FALSE)),"")</f>
        <v/>
      </c>
      <c r="AL179" s="17" t="str">
        <f>IFERROR(AND(OR(AL1:AM178,$BK179)=TRUE,IF(SEARCH(AL$1,$H179)&gt;0,TRUE,FALSE)),"")</f>
        <v/>
      </c>
      <c r="AM179" s="17" t="str">
        <f>IFERROR(AND(OR(AM1:AM178,$BK179)=TRUE,IF(SEARCH(AM$1,$H179)&gt;0,TRUE,FALSE)),"")</f>
        <v/>
      </c>
      <c r="AN179" s="17" t="str">
        <f>IFERROR(AND(OR(AN1:AS178,$BK179)=TRUE,IF(SEARCH(AN$1,$H179)&gt;0,TRUE,FALSE)),"")</f>
        <v/>
      </c>
      <c r="AO179" s="17" t="str">
        <f>IFERROR(AND(OR(AO1:AS178,$BK179)=TRUE,IF(SEARCH(AO$1,$H179)&gt;0,TRUE,FALSE)),"")</f>
        <v/>
      </c>
      <c r="AP179" s="17" t="str">
        <f>IFERROR(AND(OR(AP1:AS178,$BK179)=TRUE,IF(SEARCH(AP$1,$H179)&gt;0,TRUE,FALSE)),"")</f>
        <v/>
      </c>
      <c r="AQ179" s="17" t="str">
        <f>IFERROR(AND(OR(AQ1:AS178,$BK179)=TRUE,IF(SEARCH(AQ$1,$H179)&gt;0,TRUE,FALSE)),"")</f>
        <v/>
      </c>
      <c r="AR179" s="17" t="str">
        <f>IFERROR(AND(OR(AR1:AS178,$BK179)=TRUE,IF(SEARCH(AR$1,$H179)&gt;0,TRUE,FALSE)),"")</f>
        <v/>
      </c>
      <c r="AS179" s="17" t="str">
        <f>IFERROR(AND(OR(AS1:AS178,$BK179)=TRUE,IF(SEARCH(AS$1,$H179)&gt;0,TRUE,FALSE)),"")</f>
        <v/>
      </c>
      <c r="AT179" s="17" t="str">
        <f>IFERROR(AND(OR(AT1:AW178,$BK179)=TRUE,IF(SEARCH(AT$1,$H179)&gt;0,TRUE,FALSE)),"")</f>
        <v/>
      </c>
      <c r="AU179" s="17" t="str">
        <f>IFERROR(AND(OR(AU1:AW178,$BK179)=TRUE,IF(SEARCH(AU$1,$H179)&gt;0,TRUE,FALSE)),"")</f>
        <v/>
      </c>
      <c r="AV179" s="17" t="str">
        <f>IFERROR(AND(OR(AV1:AW178,$BK179)=TRUE,IF(SEARCH(AV$1,$H179)&gt;0,TRUE,FALSE)),"")</f>
        <v/>
      </c>
      <c r="AW179" s="17" t="str">
        <f>IFERROR(AND(OR(AW1:AW178,$BK179)=TRUE,IF(SEARCH(AW$1,$H179)&gt;0,TRUE,FALSE)),"")</f>
        <v/>
      </c>
      <c r="AX179" s="17" t="str">
        <f>IFERROR(AND(OR(AX1:AY178,$BK179)=TRUE,IF(SEARCH(AX$1,$H179)&gt;0,TRUE,FALSE)),"")</f>
        <v/>
      </c>
      <c r="AY179" s="17" t="str">
        <f>IFERROR(AND(OR(AY1:AY178,$BK179)=TRUE,IF(SEARCH(AY$1,$H179)&gt;0,TRUE,FALSE)),"")</f>
        <v/>
      </c>
      <c r="AZ179" s="17" t="str">
        <f>IFERROR(AND(OR(AZ1:BI178,$BK179)=TRUE,IF(SEARCH(AZ$1,$H179)&gt;0,TRUE,FALSE)),"")</f>
        <v/>
      </c>
      <c r="BA179" s="17" t="str">
        <f>IFERROR(AND(OR(BA1:BI178,$BK179)=TRUE,IF(SEARCH(BA$1,$H179)&gt;0,TRUE,FALSE)),"")</f>
        <v/>
      </c>
      <c r="BB179" s="17" t="str">
        <f>IFERROR(AND(OR(BB1:BI178,$BK179)=TRUE,IF(SEARCH(BB$1,$H179)&gt;0,TRUE,FALSE)),"")</f>
        <v/>
      </c>
      <c r="BC179" s="17" t="str">
        <f>IFERROR(AND(OR(BC1:BI178,$BK179)=TRUE,IF(SEARCH(BC$1,$H179)&gt;0,TRUE,FALSE)),"")</f>
        <v/>
      </c>
      <c r="BD179" s="17" t="str">
        <f>IFERROR(AND(OR(BD1:BI178,$BK179)=TRUE,IF(SEARCH(BD$1,$H179)&gt;0,TRUE,FALSE)),"")</f>
        <v/>
      </c>
      <c r="BE179" s="17" t="str">
        <f>IFERROR(AND(OR(BE1:BI178,$BK179)=TRUE,IF(SEARCH(BE$1,$H179)&gt;0,TRUE,FALSE)),"")</f>
        <v/>
      </c>
      <c r="BF179" s="17" t="str">
        <f>IFERROR(AND(OR(BF1:BI178,$BK179)=TRUE,IF(SEARCH(BF$1,$H179)&gt;0,TRUE,FALSE)),"")</f>
        <v/>
      </c>
      <c r="BG179" s="17" t="str">
        <f>IFERROR(AND(OR(BG1:BI178,$BK179)=TRUE,IF(SEARCH(BG$1,$H179)&gt;0,TRUE,FALSE)),"")</f>
        <v/>
      </c>
      <c r="BH179" s="17" t="str">
        <f>IFERROR(AND(OR(BH1:BI178,$BK179)=TRUE,IF(SEARCH(BH$1,$H179)&gt;0,TRUE,FALSE)),"")</f>
        <v/>
      </c>
      <c r="BI179" s="17" t="str">
        <f>IFERROR(AND(OR(BI1:BI178,$BK179)=TRUE,IF(SEARCH(BI$1,$H179)&gt;0,TRUE,FALSE)),"")</f>
        <v/>
      </c>
      <c r="BJ179" s="17" t="b">
        <f t="shared" si="26"/>
        <v>0</v>
      </c>
      <c r="BK179" s="17" t="b">
        <f t="shared" si="27"/>
        <v>0</v>
      </c>
      <c r="BL179" s="17" t="b">
        <f t="shared" si="28"/>
        <v>0</v>
      </c>
      <c r="BM179" s="17" t="b">
        <f>IF(G179&gt;'Overview (RESPONSES REQUIRED)'!$G$67,FALSE,TRUE)</f>
        <v>0</v>
      </c>
      <c r="BN179" s="17" t="b">
        <f t="shared" si="29"/>
        <v>0</v>
      </c>
      <c r="BO179" s="17" t="str">
        <f>IF(AND(BM179,BN179)=FALSE,"N",IF(BL179=TRUE,"Y",IF(I179=0,"E","N")))</f>
        <v>N</v>
      </c>
    </row>
    <row r="180" spans="1:67" ht="15" x14ac:dyDescent="0.15">
      <c r="A180" s="17" t="s">
        <v>3076</v>
      </c>
      <c r="B180" s="17">
        <v>2</v>
      </c>
      <c r="C180" s="17" t="b">
        <f>IF(INDEX('Overview (RESPONSES REQUIRED)'!$D$67:$D$78, MATCH("n7", 'Overview (RESPONSES REQUIRED)'!$B$67:$B$78, 0)) = "Y", TRUE, FALSE)</f>
        <v>0</v>
      </c>
      <c r="D180" s="17" t="b">
        <f>IF(INDEX('Overview (RESPONSES REQUIRED)'!$D$67:$D$78, MATCH("n26", 'Overview (RESPONSES REQUIRED)'!$B$67:$B$78, 0)) = "Y", TRUE, FALSE)</f>
        <v>0</v>
      </c>
      <c r="E180" s="17" t="s">
        <v>6</v>
      </c>
      <c r="F180" s="17" t="s">
        <v>6</v>
      </c>
      <c r="G180" s="17">
        <v>2</v>
      </c>
      <c r="H180" s="17" t="s">
        <v>3018</v>
      </c>
      <c r="I180" s="17" t="str">
        <f>IF('SA-FR1'!N183="Y", "Y", IF('SA-FR1'!N183="N", "N", 0))</f>
        <v>N</v>
      </c>
      <c r="J180" s="17" t="str">
        <f>IFERROR(AND(OR(J1:K179,$BK180)=TRUE,IF(SEARCH(J$1,$A180)&gt;0,TRUE,FALSE)),"")</f>
        <v/>
      </c>
      <c r="K180" s="17" t="str">
        <f>IFERROR(AND(OR(K1:K179,$BK180)=TRUE,IF(SEARCH(K$1,$A180)&gt;0,TRUE,FALSE)),"")</f>
        <v/>
      </c>
      <c r="L180" s="17" t="str">
        <f>IFERROR(AND(OR(L1:O179,$BK180)=TRUE,IF(SEARCH(L$1,$A180)&gt;0,TRUE,FALSE)),"")</f>
        <v/>
      </c>
      <c r="M180" s="17" t="str">
        <f>IFERROR(AND(OR(M1:O179,$BK180)=TRUE,IF(SEARCH(M$1,$A180)&gt;0,TRUE,FALSE)),"")</f>
        <v/>
      </c>
      <c r="N180" s="17" t="str">
        <f>IFERROR(AND(OR(N1:O179,$BK180)=TRUE,IF(SEARCH(N$1,$A180)&gt;0,TRUE,FALSE)),"")</f>
        <v/>
      </c>
      <c r="O180" s="17" t="str">
        <f>IFERROR(AND(OR(O1:O179,$BK180)=TRUE,IF(SEARCH(O$1,$A180)&gt;0,TRUE,FALSE)),"")</f>
        <v/>
      </c>
      <c r="P180" s="17" t="str">
        <f>IFERROR(AND(OR(P1:P179,$BK180)=TRUE,IF(SEARCH(P$1,$A180)&gt;0,TRUE,FALSE)),"")</f>
        <v/>
      </c>
      <c r="Q180" s="17" t="b">
        <f>IFERROR(AND(OR(Q1:T179,$BK180)=TRUE,IF(SEARCH(Q$1,$A180)&gt;0,TRUE,FALSE)),"")</f>
        <v>0</v>
      </c>
      <c r="R180" s="17" t="str">
        <f>IFERROR(AND(OR(R1:T179,$BK180)=TRUE,IF(SEARCH(R$1,$A180)&gt;0,TRUE,FALSE)),"")</f>
        <v/>
      </c>
      <c r="S180" s="17" t="str">
        <f>IFERROR(AND(OR(S1:T179,$BK180)=TRUE,IF(SEARCH(S$1,$A180)&gt;0,TRUE,FALSE)),"")</f>
        <v/>
      </c>
      <c r="T180" s="17" t="str">
        <f>IFERROR(AND(OR(T1:T179,$BK180)=TRUE,IF(SEARCH(T$1,$A180)&gt;0,TRUE,FALSE)),"")</f>
        <v/>
      </c>
      <c r="U180" s="17" t="b">
        <f>IFERROR(AND(OR(U1:V179,$BK180)=TRUE,IF(SEARCH(U$1,$A180)&gt;0,TRUE,FALSE)),"")</f>
        <v>0</v>
      </c>
      <c r="V180" s="17" t="str">
        <f>IFERROR(AND(OR(V1:V179,$BK180)=TRUE,IF(SEARCH(V$1,$A180)&gt;0,TRUE,FALSE)),"")</f>
        <v/>
      </c>
      <c r="W180" s="17" t="str">
        <f>IFERROR(AND(OR(W1:W179,$BK180)=TRUE,IF(SEARCH(W$1,$A180)&gt;0,TRUE,FALSE)),"")</f>
        <v/>
      </c>
      <c r="X180" s="17" t="str">
        <f>IFERROR(AND(OR(X1:AA179,$BK180)=TRUE,IF(SEARCH(X$1,$A180)&gt;0,TRUE,FALSE)),"")</f>
        <v/>
      </c>
      <c r="Y180" s="17" t="str">
        <f>IFERROR(AND(OR(Y1:AA179,$BK180)=TRUE,IF(SEARCH(Y$1,$A180)&gt;0,TRUE,FALSE)),"")</f>
        <v/>
      </c>
      <c r="Z180" s="17" t="str">
        <f>IFERROR(AND(OR(Z1:AA179,$BK180)=TRUE,IF(SEARCH(Z$1,$A180)&gt;0,TRUE,FALSE)),"")</f>
        <v/>
      </c>
      <c r="AA180" s="17" t="str">
        <f>IFERROR(AND(OR(AA1:AA179,$BK180)=TRUE,IF(SEARCH(AA$1,$A180)&gt;0,TRUE,FALSE)),"")</f>
        <v/>
      </c>
      <c r="AB180" s="17">
        <f t="shared" si="25"/>
        <v>0</v>
      </c>
      <c r="AC180" s="17" t="str">
        <f>IFERROR(AND(OR(AC1:AE179,$BK180)=TRUE,IF(SEARCH(AC$1,$H180)&gt;0,TRUE,FALSE)),"")</f>
        <v/>
      </c>
      <c r="AD180" s="17" t="str">
        <f>IFERROR(AND(OR(AD1:AE179,$BK180)=TRUE,IF(SEARCH(AD$1,$H180)&gt;0,TRUE,FALSE)),"")</f>
        <v/>
      </c>
      <c r="AE180" s="17" t="str">
        <f>IFERROR(AND(OR(AE1:AE179,$BK180)=TRUE,IF(SEARCH(AE$1,$H180)&gt;0,TRUE,FALSE)),"")</f>
        <v/>
      </c>
      <c r="AF180" s="17" t="str">
        <f>IFERROR(AND(OR(AF1:AK179,$BK180)=TRUE,IF(SEARCH(AF$1,$H180)&gt;0,TRUE,FALSE)),"")</f>
        <v/>
      </c>
      <c r="AG180" s="17" t="str">
        <f>IFERROR(AND(OR(AG1:AK179,$BK180)=TRUE,IF(SEARCH(AG$1,$H180)&gt;0,TRUE,FALSE)),"")</f>
        <v/>
      </c>
      <c r="AH180" s="17" t="str">
        <f>IFERROR(AND(OR(AH1:AK179,$BK180)=TRUE,IF(SEARCH(AH$1,$H180)&gt;0,TRUE,FALSE)),"")</f>
        <v/>
      </c>
      <c r="AI180" s="17" t="str">
        <f>IFERROR(AND(OR(AI1:AK179,$BK180)=TRUE,IF(SEARCH(AI$1,$H180)&gt;0,TRUE,FALSE)),"")</f>
        <v/>
      </c>
      <c r="AJ180" s="17" t="str">
        <f>IFERROR(AND(OR(AJ1:AK179,$BK180)=TRUE,IF(SEARCH(AJ$1,$H180)&gt;0,TRUE,FALSE)),"")</f>
        <v/>
      </c>
      <c r="AK180" s="17" t="str">
        <f>IFERROR(AND(OR(AK1:AK179,$BK180)=TRUE,IF(SEARCH(AK$1,$H180)&gt;0,TRUE,FALSE)),"")</f>
        <v/>
      </c>
      <c r="AL180" s="17" t="str">
        <f>IFERROR(AND(OR(AL1:AM179,$BK180)=TRUE,IF(SEARCH(AL$1,$H180)&gt;0,TRUE,FALSE)),"")</f>
        <v/>
      </c>
      <c r="AM180" s="17" t="str">
        <f>IFERROR(AND(OR(AM1:AM179,$BK180)=TRUE,IF(SEARCH(AM$1,$H180)&gt;0,TRUE,FALSE)),"")</f>
        <v/>
      </c>
      <c r="AN180" s="17" t="str">
        <f>IFERROR(AND(OR(AN1:AS179,$BK180)=TRUE,IF(SEARCH(AN$1,$H180)&gt;0,TRUE,FALSE)),"")</f>
        <v/>
      </c>
      <c r="AO180" s="17" t="str">
        <f>IFERROR(AND(OR(AO1:AS179,$BK180)=TRUE,IF(SEARCH(AO$1,$H180)&gt;0,TRUE,FALSE)),"")</f>
        <v/>
      </c>
      <c r="AP180" s="17" t="str">
        <f>IFERROR(AND(OR(AP1:AS179,$BK180)=TRUE,IF(SEARCH(AP$1,$H180)&gt;0,TRUE,FALSE)),"")</f>
        <v/>
      </c>
      <c r="AQ180" s="17" t="str">
        <f>IFERROR(AND(OR(AQ1:AS179,$BK180)=TRUE,IF(SEARCH(AQ$1,$H180)&gt;0,TRUE,FALSE)),"")</f>
        <v/>
      </c>
      <c r="AR180" s="17" t="str">
        <f>IFERROR(AND(OR(AR1:AS179,$BK180)=TRUE,IF(SEARCH(AR$1,$H180)&gt;0,TRUE,FALSE)),"")</f>
        <v/>
      </c>
      <c r="AS180" s="17" t="str">
        <f>IFERROR(AND(OR(AS1:AS179,$BK180)=TRUE,IF(SEARCH(AS$1,$H180)&gt;0,TRUE,FALSE)),"")</f>
        <v/>
      </c>
      <c r="AT180" s="17" t="str">
        <f>IFERROR(AND(OR(AT1:AW179,$BK180)=TRUE,IF(SEARCH(AT$1,$H180)&gt;0,TRUE,FALSE)),"")</f>
        <v/>
      </c>
      <c r="AU180" s="17" t="str">
        <f>IFERROR(AND(OR(AU1:AW179,$BK180)=TRUE,IF(SEARCH(AU$1,$H180)&gt;0,TRUE,FALSE)),"")</f>
        <v/>
      </c>
      <c r="AV180" s="17" t="str">
        <f>IFERROR(AND(OR(AV1:AW179,$BK180)=TRUE,IF(SEARCH(AV$1,$H180)&gt;0,TRUE,FALSE)),"")</f>
        <v/>
      </c>
      <c r="AW180" s="17" t="str">
        <f>IFERROR(AND(OR(AW1:AW179,$BK180)=TRUE,IF(SEARCH(AW$1,$H180)&gt;0,TRUE,FALSE)),"")</f>
        <v/>
      </c>
      <c r="AX180" s="17" t="str">
        <f>IFERROR(AND(OR(AX1:AY179,$BK180)=TRUE,IF(SEARCH(AX$1,$H180)&gt;0,TRUE,FALSE)),"")</f>
        <v/>
      </c>
      <c r="AY180" s="17" t="str">
        <f>IFERROR(AND(OR(AY1:AY179,$BK180)=TRUE,IF(SEARCH(AY$1,$H180)&gt;0,TRUE,FALSE)),"")</f>
        <v/>
      </c>
      <c r="AZ180" s="17" t="str">
        <f>IFERROR(AND(OR(AZ1:BI179,$BK180)=TRUE,IF(SEARCH(AZ$1,$H180)&gt;0,TRUE,FALSE)),"")</f>
        <v/>
      </c>
      <c r="BA180" s="17" t="str">
        <f>IFERROR(AND(OR(BA1:BI179,$BK180)=TRUE,IF(SEARCH(BA$1,$H180)&gt;0,TRUE,FALSE)),"")</f>
        <v/>
      </c>
      <c r="BB180" s="17" t="str">
        <f>IFERROR(AND(OR(BB1:BI179,$BK180)=TRUE,IF(SEARCH(BB$1,$H180)&gt;0,TRUE,FALSE)),"")</f>
        <v/>
      </c>
      <c r="BC180" s="17" t="str">
        <f>IFERROR(AND(OR(BC1:BI179,$BK180)=TRUE,IF(SEARCH(BC$1,$H180)&gt;0,TRUE,FALSE)),"")</f>
        <v/>
      </c>
      <c r="BD180" s="17" t="str">
        <f>IFERROR(AND(OR(BD1:BI179,$BK180)=TRUE,IF(SEARCH(BD$1,$H180)&gt;0,TRUE,FALSE)),"")</f>
        <v/>
      </c>
      <c r="BE180" s="17" t="str">
        <f>IFERROR(AND(OR(BE1:BI179,$BK180)=TRUE,IF(SEARCH(BE$1,$H180)&gt;0,TRUE,FALSE)),"")</f>
        <v/>
      </c>
      <c r="BF180" s="17" t="str">
        <f>IFERROR(AND(OR(BF1:BI179,$BK180)=TRUE,IF(SEARCH(BF$1,$H180)&gt;0,TRUE,FALSE)),"")</f>
        <v/>
      </c>
      <c r="BG180" s="17" t="str">
        <f>IFERROR(AND(OR(BG1:BI179,$BK180)=TRUE,IF(SEARCH(BG$1,$H180)&gt;0,TRUE,FALSE)),"")</f>
        <v/>
      </c>
      <c r="BH180" s="17" t="str">
        <f>IFERROR(AND(OR(BH1:BI179,$BK180)=TRUE,IF(SEARCH(BH$1,$H180)&gt;0,TRUE,FALSE)),"")</f>
        <v/>
      </c>
      <c r="BI180" s="17" t="str">
        <f>IFERROR(AND(OR(BI1:BI179,$BK180)=TRUE,IF(SEARCH(BI$1,$H180)&gt;0,TRUE,FALSE)),"")</f>
        <v/>
      </c>
      <c r="BJ180" s="17" t="b">
        <f t="shared" si="26"/>
        <v>0</v>
      </c>
      <c r="BK180" s="17" t="b">
        <f t="shared" si="27"/>
        <v>0</v>
      </c>
      <c r="BL180" s="17" t="b">
        <f t="shared" si="28"/>
        <v>0</v>
      </c>
      <c r="BM180" s="17" t="b">
        <f>IF(G180&gt;'Overview (RESPONSES REQUIRED)'!$G$67,FALSE,TRUE)</f>
        <v>0</v>
      </c>
      <c r="BN180" s="17" t="b">
        <f t="shared" si="29"/>
        <v>0</v>
      </c>
      <c r="BO180" s="17" t="str">
        <f>IF(BO179="N", "N", IF(AND(BM180,BN180)=FALSE,"N",IF(BL180=TRUE,"Y",IF(I180=0,"E","N"))))</f>
        <v>N</v>
      </c>
    </row>
    <row r="181" spans="1:67" ht="15" x14ac:dyDescent="0.15">
      <c r="A181" s="17" t="s">
        <v>3077</v>
      </c>
      <c r="B181" s="17">
        <v>2</v>
      </c>
      <c r="C181" s="17" t="b">
        <f>IF(INDEX('Overview (RESPONSES REQUIRED)'!$D$67:$D$78, MATCH("n26", 'Overview (RESPONSES REQUIRED)'!$B$67:$B$78, 0)) = "Y", TRUE, FALSE)</f>
        <v>0</v>
      </c>
      <c r="D181" s="17" t="b">
        <f>IF(INDEX('Overview (RESPONSES REQUIRED)'!$D$67:$D$78, MATCH("n28", 'Overview (RESPONSES REQUIRED)'!$B$67:$B$78, 0)) = "Y", TRUE, FALSE)</f>
        <v>0</v>
      </c>
      <c r="E181" s="17" t="s">
        <v>6</v>
      </c>
      <c r="F181" s="17" t="s">
        <v>6</v>
      </c>
      <c r="G181" s="17">
        <v>2</v>
      </c>
      <c r="H181" s="17" t="s">
        <v>3015</v>
      </c>
      <c r="I181" s="17" t="str">
        <f>IF('SA-FR1'!N184="Y", "Y", IF('SA-FR1'!N184="N", "N", 0))</f>
        <v>N</v>
      </c>
      <c r="J181" s="17" t="str">
        <f>IFERROR(AND(OR(J1:K180,$BK181)=TRUE,IF(SEARCH(J$1,$A181)&gt;0,TRUE,FALSE)),"")</f>
        <v/>
      </c>
      <c r="K181" s="17" t="str">
        <f>IFERROR(AND(OR(K1:K180,$BK181)=TRUE,IF(SEARCH(K$1,$A181)&gt;0,TRUE,FALSE)),"")</f>
        <v/>
      </c>
      <c r="L181" s="17" t="str">
        <f>IFERROR(AND(OR(L1:O180,$BK181)=TRUE,IF(SEARCH(L$1,$A181)&gt;0,TRUE,FALSE)),"")</f>
        <v/>
      </c>
      <c r="M181" s="17" t="str">
        <f>IFERROR(AND(OR(M1:O180,$BK181)=TRUE,IF(SEARCH(M$1,$A181)&gt;0,TRUE,FALSE)),"")</f>
        <v/>
      </c>
      <c r="N181" s="17" t="str">
        <f>IFERROR(AND(OR(N1:O180,$BK181)=TRUE,IF(SEARCH(N$1,$A181)&gt;0,TRUE,FALSE)),"")</f>
        <v/>
      </c>
      <c r="O181" s="17" t="str">
        <f>IFERROR(AND(OR(O1:O180,$BK181)=TRUE,IF(SEARCH(O$1,$A181)&gt;0,TRUE,FALSE)),"")</f>
        <v/>
      </c>
      <c r="P181" s="17" t="str">
        <f>IFERROR(AND(OR(P1:P180,$BK181)=TRUE,IF(SEARCH(P$1,$A181)&gt;0,TRUE,FALSE)),"")</f>
        <v/>
      </c>
      <c r="Q181" s="17" t="str">
        <f>IFERROR(AND(OR(Q1:T180,$BK181)=TRUE,IF(SEARCH(Q$1,$A181)&gt;0,TRUE,FALSE)),"")</f>
        <v/>
      </c>
      <c r="R181" s="17" t="str">
        <f>IFERROR(AND(OR(R1:T180,$BK181)=TRUE,IF(SEARCH(R$1,$A181)&gt;0,TRUE,FALSE)),"")</f>
        <v/>
      </c>
      <c r="S181" s="17" t="str">
        <f>IFERROR(AND(OR(S1:T180,$BK181)=TRUE,IF(SEARCH(S$1,$A181)&gt;0,TRUE,FALSE)),"")</f>
        <v/>
      </c>
      <c r="T181" s="17" t="str">
        <f>IFERROR(AND(OR(T1:T180,$BK181)=TRUE,IF(SEARCH(T$1,$A181)&gt;0,TRUE,FALSE)),"")</f>
        <v/>
      </c>
      <c r="U181" s="17" t="b">
        <f>IFERROR(AND(OR(U1:V180,$BK181)=TRUE,IF(SEARCH(U$1,$A181)&gt;0,TRUE,FALSE)),"")</f>
        <v>0</v>
      </c>
      <c r="V181" s="17" t="str">
        <f>IFERROR(AND(OR(V1:V180,$BK181)=TRUE,IF(SEARCH(V$1,$A181)&gt;0,TRUE,FALSE)),"")</f>
        <v/>
      </c>
      <c r="W181" s="17" t="b">
        <f>IFERROR(AND(OR(W1:W180,$BK181)=TRUE,IF(SEARCH(W$1,$A181)&gt;0,TRUE,FALSE)),"")</f>
        <v>0</v>
      </c>
      <c r="X181" s="17" t="str">
        <f>IFERROR(AND(OR(X1:AA180,$BK181)=TRUE,IF(SEARCH(X$1,$A181)&gt;0,TRUE,FALSE)),"")</f>
        <v/>
      </c>
      <c r="Y181" s="17" t="str">
        <f>IFERROR(AND(OR(Y1:AA180,$BK181)=TRUE,IF(SEARCH(Y$1,$A181)&gt;0,TRUE,FALSE)),"")</f>
        <v/>
      </c>
      <c r="Z181" s="17" t="str">
        <f>IFERROR(AND(OR(Z1:AA180,$BK181)=TRUE,IF(SEARCH(Z$1,$A181)&gt;0,TRUE,FALSE)),"")</f>
        <v/>
      </c>
      <c r="AA181" s="17" t="str">
        <f>IFERROR(AND(OR(AA1:AA180,$BK181)=TRUE,IF(SEARCH(AA$1,$A181)&gt;0,TRUE,FALSE)),"")</f>
        <v/>
      </c>
      <c r="AB181" s="17">
        <f t="shared" si="25"/>
        <v>0</v>
      </c>
      <c r="AC181" s="17" t="str">
        <f>IFERROR(AND(OR(AC1:AE180,$BK181)=TRUE,IF(SEARCH(AC$1,$H181)&gt;0,TRUE,FALSE)),"")</f>
        <v/>
      </c>
      <c r="AD181" s="17" t="str">
        <f>IFERROR(AND(OR(AD1:AE180,$BK181)=TRUE,IF(SEARCH(AD$1,$H181)&gt;0,TRUE,FALSE)),"")</f>
        <v/>
      </c>
      <c r="AE181" s="17" t="str">
        <f>IFERROR(AND(OR(AE1:AE180,$BK181)=TRUE,IF(SEARCH(AE$1,$H181)&gt;0,TRUE,FALSE)),"")</f>
        <v/>
      </c>
      <c r="AF181" s="17" t="str">
        <f>IFERROR(AND(OR(AF1:AK180,$BK181)=TRUE,IF(SEARCH(AF$1,$H181)&gt;0,TRUE,FALSE)),"")</f>
        <v/>
      </c>
      <c r="AG181" s="17" t="str">
        <f>IFERROR(AND(OR(AG1:AK180,$BK181)=TRUE,IF(SEARCH(AG$1,$H181)&gt;0,TRUE,FALSE)),"")</f>
        <v/>
      </c>
      <c r="AH181" s="17" t="str">
        <f>IFERROR(AND(OR(AH1:AK180,$BK181)=TRUE,IF(SEARCH(AH$1,$H181)&gt;0,TRUE,FALSE)),"")</f>
        <v/>
      </c>
      <c r="AI181" s="17" t="str">
        <f>IFERROR(AND(OR(AI1:AK180,$BK181)=TRUE,IF(SEARCH(AI$1,$H181)&gt;0,TRUE,FALSE)),"")</f>
        <v/>
      </c>
      <c r="AJ181" s="17" t="str">
        <f>IFERROR(AND(OR(AJ1:AK180,$BK181)=TRUE,IF(SEARCH(AJ$1,$H181)&gt;0,TRUE,FALSE)),"")</f>
        <v/>
      </c>
      <c r="AK181" s="17" t="str">
        <f>IFERROR(AND(OR(AK1:AK180,$BK181)=TRUE,IF(SEARCH(AK$1,$H181)&gt;0,TRUE,FALSE)),"")</f>
        <v/>
      </c>
      <c r="AL181" s="17" t="str">
        <f>IFERROR(AND(OR(AL1:AM180,$BK181)=TRUE,IF(SEARCH(AL$1,$H181)&gt;0,TRUE,FALSE)),"")</f>
        <v/>
      </c>
      <c r="AM181" s="17" t="str">
        <f>IFERROR(AND(OR(AM1:AM180,$BK181)=TRUE,IF(SEARCH(AM$1,$H181)&gt;0,TRUE,FALSE)),"")</f>
        <v/>
      </c>
      <c r="AN181" s="17" t="str">
        <f>IFERROR(AND(OR(AN1:AS180,$BK181)=TRUE,IF(SEARCH(AN$1,$H181)&gt;0,TRUE,FALSE)),"")</f>
        <v/>
      </c>
      <c r="AO181" s="17" t="str">
        <f>IFERROR(AND(OR(AO1:AS180,$BK181)=TRUE,IF(SEARCH(AO$1,$H181)&gt;0,TRUE,FALSE)),"")</f>
        <v/>
      </c>
      <c r="AP181" s="17" t="str">
        <f>IFERROR(AND(OR(AP1:AS180,$BK181)=TRUE,IF(SEARCH(AP$1,$H181)&gt;0,TRUE,FALSE)),"")</f>
        <v/>
      </c>
      <c r="AQ181" s="17" t="str">
        <f>IFERROR(AND(OR(AQ1:AS180,$BK181)=TRUE,IF(SEARCH(AQ$1,$H181)&gt;0,TRUE,FALSE)),"")</f>
        <v/>
      </c>
      <c r="AR181" s="17" t="str">
        <f>IFERROR(AND(OR(AR1:AS180,$BK181)=TRUE,IF(SEARCH(AR$1,$H181)&gt;0,TRUE,FALSE)),"")</f>
        <v/>
      </c>
      <c r="AS181" s="17" t="str">
        <f>IFERROR(AND(OR(AS1:AS180,$BK181)=TRUE,IF(SEARCH(AS$1,$H181)&gt;0,TRUE,FALSE)),"")</f>
        <v/>
      </c>
      <c r="AT181" s="17" t="str">
        <f>IFERROR(AND(OR(AT1:AW180,$BK181)=TRUE,IF(SEARCH(AT$1,$H181)&gt;0,TRUE,FALSE)),"")</f>
        <v/>
      </c>
      <c r="AU181" s="17" t="str">
        <f>IFERROR(AND(OR(AU1:AW180,$BK181)=TRUE,IF(SEARCH(AU$1,$H181)&gt;0,TRUE,FALSE)),"")</f>
        <v/>
      </c>
      <c r="AV181" s="17" t="str">
        <f>IFERROR(AND(OR(AV1:AW180,$BK181)=TRUE,IF(SEARCH(AV$1,$H181)&gt;0,TRUE,FALSE)),"")</f>
        <v/>
      </c>
      <c r="AW181" s="17" t="str">
        <f>IFERROR(AND(OR(AW1:AW180,$BK181)=TRUE,IF(SEARCH(AW$1,$H181)&gt;0,TRUE,FALSE)),"")</f>
        <v/>
      </c>
      <c r="AX181" s="17" t="str">
        <f>IFERROR(AND(OR(AX1:AY180,$BK181)=TRUE,IF(SEARCH(AX$1,$H181)&gt;0,TRUE,FALSE)),"")</f>
        <v/>
      </c>
      <c r="AY181" s="17" t="str">
        <f>IFERROR(AND(OR(AY1:AY180,$BK181)=TRUE,IF(SEARCH(AY$1,$H181)&gt;0,TRUE,FALSE)),"")</f>
        <v/>
      </c>
      <c r="AZ181" s="17" t="str">
        <f>IFERROR(AND(OR(AZ1:BI180,$BK181)=TRUE,IF(SEARCH(AZ$1,$H181)&gt;0,TRUE,FALSE)),"")</f>
        <v/>
      </c>
      <c r="BA181" s="17" t="str">
        <f>IFERROR(AND(OR(BA1:BI180,$BK181)=TRUE,IF(SEARCH(BA$1,$H181)&gt;0,TRUE,FALSE)),"")</f>
        <v/>
      </c>
      <c r="BB181" s="17" t="str">
        <f>IFERROR(AND(OR(BB1:BI180,$BK181)=TRUE,IF(SEARCH(BB$1,$H181)&gt;0,TRUE,FALSE)),"")</f>
        <v/>
      </c>
      <c r="BC181" s="17" t="str">
        <f>IFERROR(AND(OR(BC1:BI180,$BK181)=TRUE,IF(SEARCH(BC$1,$H181)&gt;0,TRUE,FALSE)),"")</f>
        <v/>
      </c>
      <c r="BD181" s="17" t="str">
        <f>IFERROR(AND(OR(BD1:BI180,$BK181)=TRUE,IF(SEARCH(BD$1,$H181)&gt;0,TRUE,FALSE)),"")</f>
        <v/>
      </c>
      <c r="BE181" s="17" t="str">
        <f>IFERROR(AND(OR(BE1:BI180,$BK181)=TRUE,IF(SEARCH(BE$1,$H181)&gt;0,TRUE,FALSE)),"")</f>
        <v/>
      </c>
      <c r="BF181" s="17" t="str">
        <f>IFERROR(AND(OR(BF1:BI180,$BK181)=TRUE,IF(SEARCH(BF$1,$H181)&gt;0,TRUE,FALSE)),"")</f>
        <v/>
      </c>
      <c r="BG181" s="17" t="str">
        <f>IFERROR(AND(OR(BG1:BI180,$BK181)=TRUE,IF(SEARCH(BG$1,$H181)&gt;0,TRUE,FALSE)),"")</f>
        <v/>
      </c>
      <c r="BH181" s="17" t="str">
        <f>IFERROR(AND(OR(BH1:BI180,$BK181)=TRUE,IF(SEARCH(BH$1,$H181)&gt;0,TRUE,FALSE)),"")</f>
        <v/>
      </c>
      <c r="BI181" s="17" t="str">
        <f>IFERROR(AND(OR(BI1:BI180,$BK181)=TRUE,IF(SEARCH(BI$1,$H181)&gt;0,TRUE,FALSE)),"")</f>
        <v/>
      </c>
      <c r="BJ181" s="17" t="b">
        <f t="shared" si="26"/>
        <v>0</v>
      </c>
      <c r="BK181" s="17" t="b">
        <f t="shared" si="27"/>
        <v>0</v>
      </c>
      <c r="BL181" s="17" t="b">
        <f t="shared" si="28"/>
        <v>0</v>
      </c>
      <c r="BM181" s="17" t="b">
        <f>IF(G181&gt;'Overview (RESPONSES REQUIRED)'!$G$67,FALSE,TRUE)</f>
        <v>0</v>
      </c>
      <c r="BN181" s="17" t="b">
        <f t="shared" si="29"/>
        <v>0</v>
      </c>
      <c r="BO181" s="17" t="str">
        <f>IF(AND(BM181,BN181)=FALSE,"N",IF(BL181=TRUE,"Y",IF(I181=0,"E","N")))</f>
        <v>N</v>
      </c>
    </row>
    <row r="182" spans="1:67" ht="27" x14ac:dyDescent="0.15">
      <c r="A182" s="17" t="s">
        <v>3077</v>
      </c>
      <c r="B182" s="17">
        <v>2</v>
      </c>
      <c r="C182" s="17" t="b">
        <f>IF(INDEX('Overview (RESPONSES REQUIRED)'!$D$67:$D$78, MATCH("n26", 'Overview (RESPONSES REQUIRED)'!$B$67:$B$78, 0)) = "Y", TRUE, FALSE)</f>
        <v>0</v>
      </c>
      <c r="D182" s="17" t="b">
        <f>IF(INDEX('Overview (RESPONSES REQUIRED)'!$D$67:$D$78, MATCH("n28", 'Overview (RESPONSES REQUIRED)'!$B$67:$B$78, 0)) = "Y", TRUE, FALSE)</f>
        <v>0</v>
      </c>
      <c r="E182" s="17" t="s">
        <v>6</v>
      </c>
      <c r="F182" s="17" t="s">
        <v>6</v>
      </c>
      <c r="G182" s="17">
        <v>2</v>
      </c>
      <c r="H182" s="17" t="s">
        <v>3078</v>
      </c>
      <c r="I182" s="17" t="str">
        <f>IF('SA-FR1'!N185="Y", "Y", IF('SA-FR1'!N185="N", "N", 0))</f>
        <v>N</v>
      </c>
      <c r="J182" s="17" t="str">
        <f>IFERROR(AND(OR(J1:K181,$BK182)=TRUE,IF(SEARCH(J$1,$A182)&gt;0,TRUE,FALSE)),"")</f>
        <v/>
      </c>
      <c r="K182" s="17" t="str">
        <f>IFERROR(AND(OR(K1:K181,$BK182)=TRUE,IF(SEARCH(K$1,$A182)&gt;0,TRUE,FALSE)),"")</f>
        <v/>
      </c>
      <c r="L182" s="17" t="str">
        <f>IFERROR(AND(OR(L1:O181,$BK182)=TRUE,IF(SEARCH(L$1,$A182)&gt;0,TRUE,FALSE)),"")</f>
        <v/>
      </c>
      <c r="M182" s="17" t="str">
        <f>IFERROR(AND(OR(M1:O181,$BK182)=TRUE,IF(SEARCH(M$1,$A182)&gt;0,TRUE,FALSE)),"")</f>
        <v/>
      </c>
      <c r="N182" s="17" t="str">
        <f>IFERROR(AND(OR(N1:O181,$BK182)=TRUE,IF(SEARCH(N$1,$A182)&gt;0,TRUE,FALSE)),"")</f>
        <v/>
      </c>
      <c r="O182" s="17" t="str">
        <f>IFERROR(AND(OR(O1:O181,$BK182)=TRUE,IF(SEARCH(O$1,$A182)&gt;0,TRUE,FALSE)),"")</f>
        <v/>
      </c>
      <c r="P182" s="17" t="str">
        <f>IFERROR(AND(OR(P1:P181,$BK182)=TRUE,IF(SEARCH(P$1,$A182)&gt;0,TRUE,FALSE)),"")</f>
        <v/>
      </c>
      <c r="Q182" s="17" t="str">
        <f>IFERROR(AND(OR(Q1:T181,$BK182)=TRUE,IF(SEARCH(Q$1,$A182)&gt;0,TRUE,FALSE)),"")</f>
        <v/>
      </c>
      <c r="R182" s="17" t="str">
        <f>IFERROR(AND(OR(R1:T181,$BK182)=TRUE,IF(SEARCH(R$1,$A182)&gt;0,TRUE,FALSE)),"")</f>
        <v/>
      </c>
      <c r="S182" s="17" t="str">
        <f>IFERROR(AND(OR(S1:T181,$BK182)=TRUE,IF(SEARCH(S$1,$A182)&gt;0,TRUE,FALSE)),"")</f>
        <v/>
      </c>
      <c r="T182" s="17" t="str">
        <f>IFERROR(AND(OR(T1:T181,$BK182)=TRUE,IF(SEARCH(T$1,$A182)&gt;0,TRUE,FALSE)),"")</f>
        <v/>
      </c>
      <c r="U182" s="17" t="b">
        <f>IFERROR(AND(OR(U1:V181,$BK182)=TRUE,IF(SEARCH(U$1,$A182)&gt;0,TRUE,FALSE)),"")</f>
        <v>0</v>
      </c>
      <c r="V182" s="17" t="str">
        <f>IFERROR(AND(OR(V1:V181,$BK182)=TRUE,IF(SEARCH(V$1,$A182)&gt;0,TRUE,FALSE)),"")</f>
        <v/>
      </c>
      <c r="W182" s="17" t="b">
        <f>IFERROR(AND(OR(W1:W181,$BK182)=TRUE,IF(SEARCH(W$1,$A182)&gt;0,TRUE,FALSE)),"")</f>
        <v>0</v>
      </c>
      <c r="X182" s="17" t="str">
        <f>IFERROR(AND(OR(X1:AA181,$BK182)=TRUE,IF(SEARCH(X$1,$A182)&gt;0,TRUE,FALSE)),"")</f>
        <v/>
      </c>
      <c r="Y182" s="17" t="str">
        <f>IFERROR(AND(OR(Y1:AA181,$BK182)=TRUE,IF(SEARCH(Y$1,$A182)&gt;0,TRUE,FALSE)),"")</f>
        <v/>
      </c>
      <c r="Z182" s="17" t="str">
        <f>IFERROR(AND(OR(Z1:AA181,$BK182)=TRUE,IF(SEARCH(Z$1,$A182)&gt;0,TRUE,FALSE)),"")</f>
        <v/>
      </c>
      <c r="AA182" s="17" t="str">
        <f>IFERROR(AND(OR(AA1:AA181,$BK182)=TRUE,IF(SEARCH(AA$1,$A182)&gt;0,TRUE,FALSE)),"")</f>
        <v/>
      </c>
      <c r="AB182" s="17">
        <f t="shared" si="25"/>
        <v>0</v>
      </c>
      <c r="AC182" s="17" t="str">
        <f>IFERROR(AND(OR(AC1:AE181,$BK182)=TRUE,IF(SEARCH(AC$1,$H182)&gt;0,TRUE,FALSE)),"")</f>
        <v/>
      </c>
      <c r="AD182" s="17" t="str">
        <f>IFERROR(AND(OR(AD1:AE181,$BK182)=TRUE,IF(SEARCH(AD$1,$H182)&gt;0,TRUE,FALSE)),"")</f>
        <v/>
      </c>
      <c r="AE182" s="17" t="str">
        <f>IFERROR(AND(OR(AE1:AE181,$BK182)=TRUE,IF(SEARCH(AE$1,$H182)&gt;0,TRUE,FALSE)),"")</f>
        <v/>
      </c>
      <c r="AF182" s="17" t="str">
        <f>IFERROR(AND(OR(AF1:AK181,$BK182)=TRUE,IF(SEARCH(AF$1,$H182)&gt;0,TRUE,FALSE)),"")</f>
        <v/>
      </c>
      <c r="AG182" s="17" t="str">
        <f>IFERROR(AND(OR(AG1:AK181,$BK182)=TRUE,IF(SEARCH(AG$1,$H182)&gt;0,TRUE,FALSE)),"")</f>
        <v/>
      </c>
      <c r="AH182" s="17" t="str">
        <f>IFERROR(AND(OR(AH1:AK181,$BK182)=TRUE,IF(SEARCH(AH$1,$H182)&gt;0,TRUE,FALSE)),"")</f>
        <v/>
      </c>
      <c r="AI182" s="17" t="str">
        <f>IFERROR(AND(OR(AI1:AK181,$BK182)=TRUE,IF(SEARCH(AI$1,$H182)&gt;0,TRUE,FALSE)),"")</f>
        <v/>
      </c>
      <c r="AJ182" s="17" t="str">
        <f>IFERROR(AND(OR(AJ1:AK181,$BK182)=TRUE,IF(SEARCH(AJ$1,$H182)&gt;0,TRUE,FALSE)),"")</f>
        <v/>
      </c>
      <c r="AK182" s="17" t="str">
        <f>IFERROR(AND(OR(AK1:AK181,$BK182)=TRUE,IF(SEARCH(AK$1,$H182)&gt;0,TRUE,FALSE)),"")</f>
        <v/>
      </c>
      <c r="AL182" s="17" t="str">
        <f>IFERROR(AND(OR(AL1:AM181,$BK182)=TRUE,IF(SEARCH(AL$1,$H182)&gt;0,TRUE,FALSE)),"")</f>
        <v/>
      </c>
      <c r="AM182" s="17" t="str">
        <f>IFERROR(AND(OR(AM1:AM181,$BK182)=TRUE,IF(SEARCH(AM$1,$H182)&gt;0,TRUE,FALSE)),"")</f>
        <v/>
      </c>
      <c r="AN182" s="17" t="str">
        <f>IFERROR(AND(OR(AN1:AS181,$BK182)=TRUE,IF(SEARCH(AN$1,$H182)&gt;0,TRUE,FALSE)),"")</f>
        <v/>
      </c>
      <c r="AO182" s="17" t="str">
        <f>IFERROR(AND(OR(AO1:AS181,$BK182)=TRUE,IF(SEARCH(AO$1,$H182)&gt;0,TRUE,FALSE)),"")</f>
        <v/>
      </c>
      <c r="AP182" s="17" t="str">
        <f>IFERROR(AND(OR(AP1:AS181,$BK182)=TRUE,IF(SEARCH(AP$1,$H182)&gt;0,TRUE,FALSE)),"")</f>
        <v/>
      </c>
      <c r="AQ182" s="17" t="str">
        <f>IFERROR(AND(OR(AQ1:AS181,$BK182)=TRUE,IF(SEARCH(AQ$1,$H182)&gt;0,TRUE,FALSE)),"")</f>
        <v/>
      </c>
      <c r="AR182" s="17" t="str">
        <f>IFERROR(AND(OR(AR1:AS181,$BK182)=TRUE,IF(SEARCH(AR$1,$H182)&gt;0,TRUE,FALSE)),"")</f>
        <v/>
      </c>
      <c r="AS182" s="17" t="str">
        <f>IFERROR(AND(OR(AS1:AS181,$BK182)=TRUE,IF(SEARCH(AS$1,$H182)&gt;0,TRUE,FALSE)),"")</f>
        <v/>
      </c>
      <c r="AT182" s="17" t="str">
        <f>IFERROR(AND(OR(AT1:AW181,$BK182)=TRUE,IF(SEARCH(AT$1,$H182)&gt;0,TRUE,FALSE)),"")</f>
        <v/>
      </c>
      <c r="AU182" s="17" t="str">
        <f>IFERROR(AND(OR(AU1:AW181,$BK182)=TRUE,IF(SEARCH(AU$1,$H182)&gt;0,TRUE,FALSE)),"")</f>
        <v/>
      </c>
      <c r="AV182" s="17" t="str">
        <f>IFERROR(AND(OR(AV1:AW181,$BK182)=TRUE,IF(SEARCH(AV$1,$H182)&gt;0,TRUE,FALSE)),"")</f>
        <v/>
      </c>
      <c r="AW182" s="17" t="str">
        <f>IFERROR(AND(OR(AW1:AW181,$BK182)=TRUE,IF(SEARCH(AW$1,$H182)&gt;0,TRUE,FALSE)),"")</f>
        <v/>
      </c>
      <c r="AX182" s="17" t="str">
        <f>IFERROR(AND(OR(AX1:AY181,$BK182)=TRUE,IF(SEARCH(AX$1,$H182)&gt;0,TRUE,FALSE)),"")</f>
        <v/>
      </c>
      <c r="AY182" s="17" t="str">
        <f>IFERROR(AND(OR(AY1:AY181,$BK182)=TRUE,IF(SEARCH(AY$1,$H182)&gt;0,TRUE,FALSE)),"")</f>
        <v/>
      </c>
      <c r="AZ182" s="17" t="str">
        <f>IFERROR(AND(OR(AZ1:BI181,$BK182)=TRUE,IF(SEARCH(AZ$1,$H182)&gt;0,TRUE,FALSE)),"")</f>
        <v/>
      </c>
      <c r="BA182" s="17" t="str">
        <f>IFERROR(AND(OR(BA1:BI181,$BK182)=TRUE,IF(SEARCH(BA$1,$H182)&gt;0,TRUE,FALSE)),"")</f>
        <v/>
      </c>
      <c r="BB182" s="17" t="str">
        <f>IFERROR(AND(OR(BB1:BI181,$BK182)=TRUE,IF(SEARCH(BB$1,$H182)&gt;0,TRUE,FALSE)),"")</f>
        <v/>
      </c>
      <c r="BC182" s="17" t="str">
        <f>IFERROR(AND(OR(BC1:BI181,$BK182)=TRUE,IF(SEARCH(BC$1,$H182)&gt;0,TRUE,FALSE)),"")</f>
        <v/>
      </c>
      <c r="BD182" s="17" t="str">
        <f>IFERROR(AND(OR(BD1:BI181,$BK182)=TRUE,IF(SEARCH(BD$1,$H182)&gt;0,TRUE,FALSE)),"")</f>
        <v/>
      </c>
      <c r="BE182" s="17" t="str">
        <f>IFERROR(AND(OR(BE1:BI181,$BK182)=TRUE,IF(SEARCH(BE$1,$H182)&gt;0,TRUE,FALSE)),"")</f>
        <v/>
      </c>
      <c r="BF182" s="17" t="str">
        <f>IFERROR(AND(OR(BF1:BI181,$BK182)=TRUE,IF(SEARCH(BF$1,$H182)&gt;0,TRUE,FALSE)),"")</f>
        <v/>
      </c>
      <c r="BG182" s="17" t="str">
        <f>IFERROR(AND(OR(BG1:BI181,$BK182)=TRUE,IF(SEARCH(BG$1,$H182)&gt;0,TRUE,FALSE)),"")</f>
        <v/>
      </c>
      <c r="BH182" s="17" t="str">
        <f>IFERROR(AND(OR(BH1:BI181,$BK182)=TRUE,IF(SEARCH(BH$1,$H182)&gt;0,TRUE,FALSE)),"")</f>
        <v/>
      </c>
      <c r="BI182" s="17" t="str">
        <f>IFERROR(AND(OR(BI1:BI181,$BK182)=TRUE,IF(SEARCH(BI$1,$H182)&gt;0,TRUE,FALSE)),"")</f>
        <v/>
      </c>
      <c r="BJ182" s="17" t="b">
        <f t="shared" si="26"/>
        <v>0</v>
      </c>
      <c r="BK182" s="17" t="b">
        <f t="shared" si="27"/>
        <v>0</v>
      </c>
      <c r="BL182" s="17" t="b">
        <f t="shared" si="28"/>
        <v>0</v>
      </c>
      <c r="BM182" s="17" t="b">
        <f>IF(G182&gt;'Overview (RESPONSES REQUIRED)'!$G$67,FALSE,TRUE)</f>
        <v>0</v>
      </c>
      <c r="BN182" s="17" t="b">
        <f t="shared" si="29"/>
        <v>0</v>
      </c>
      <c r="BO182" s="17" t="str">
        <f>IF(BO181="N", "N", IF(AND(BM182,BN182)=FALSE,"N",IF(BL182=TRUE,"Y",IF(I182=0,"E","N"))))</f>
        <v>N</v>
      </c>
    </row>
    <row r="183" spans="1:67" ht="15" x14ac:dyDescent="0.15">
      <c r="A183" s="17" t="s">
        <v>3079</v>
      </c>
      <c r="B183" s="17">
        <v>1</v>
      </c>
      <c r="C183" s="17" t="b">
        <f>IF(INDEX('Overview (RESPONSES REQUIRED)'!$D$67:$D$78, MATCH("n7", 'Overview (RESPONSES REQUIRED)'!$B$67:$B$78, 0)) = "Y", TRUE, FALSE)</f>
        <v>0</v>
      </c>
      <c r="D183" s="17" t="s">
        <v>6</v>
      </c>
      <c r="E183" s="17" t="s">
        <v>6</v>
      </c>
      <c r="F183" s="17" t="s">
        <v>6</v>
      </c>
      <c r="G183" s="17">
        <v>2</v>
      </c>
      <c r="H183" s="17" t="s">
        <v>3015</v>
      </c>
      <c r="I183" s="17" t="str">
        <f>IF('SA-FR1'!N186="Y", "Y", IF('SA-FR1'!N186="N", "N", 0))</f>
        <v>N</v>
      </c>
      <c r="J183" s="17" t="str">
        <f>IFERROR(AND(OR(J1:K182,$BK183)=TRUE,IF(SEARCH(J$1,$A183)&gt;0,TRUE,FALSE)),"")</f>
        <v/>
      </c>
      <c r="K183" s="17" t="str">
        <f>IFERROR(AND(OR(K1:K182,$BK183)=TRUE,IF(SEARCH(K$1,$A183)&gt;0,TRUE,FALSE)),"")</f>
        <v/>
      </c>
      <c r="L183" s="17" t="str">
        <f>IFERROR(AND(OR(L1:O182,$BK183)=TRUE,IF(SEARCH(L$1,$A183)&gt;0,TRUE,FALSE)),"")</f>
        <v/>
      </c>
      <c r="M183" s="17" t="str">
        <f>IFERROR(AND(OR(M1:O182,$BK183)=TRUE,IF(SEARCH(M$1,$A183)&gt;0,TRUE,FALSE)),"")</f>
        <v/>
      </c>
      <c r="N183" s="17" t="str">
        <f>IFERROR(AND(OR(N1:O182,$BK183)=TRUE,IF(SEARCH(N$1,$A183)&gt;0,TRUE,FALSE)),"")</f>
        <v/>
      </c>
      <c r="O183" s="17" t="str">
        <f>IFERROR(AND(OR(O1:O182,$BK183)=TRUE,IF(SEARCH(O$1,$A183)&gt;0,TRUE,FALSE)),"")</f>
        <v/>
      </c>
      <c r="P183" s="17" t="str">
        <f>IFERROR(AND(OR(P1:P182,$BK183)=TRUE,IF(SEARCH(P$1,$A183)&gt;0,TRUE,FALSE)),"")</f>
        <v/>
      </c>
      <c r="Q183" s="17" t="str">
        <f>IFERROR(AND(OR(Q1:T182,$BK183)=TRUE,IF(SEARCH(Q$1,$A183)&gt;0,TRUE,FALSE)),"")</f>
        <v/>
      </c>
      <c r="R183" s="17" t="str">
        <f>IFERROR(AND(OR(R1:T182,$BK183)=TRUE,IF(SEARCH(R$1,$A183)&gt;0,TRUE,FALSE)),"")</f>
        <v/>
      </c>
      <c r="S183" s="17" t="str">
        <f>IFERROR(AND(OR(S1:T182,$BK183)=TRUE,IF(SEARCH(S$1,$A183)&gt;0,TRUE,FALSE)),"")</f>
        <v/>
      </c>
      <c r="T183" s="17" t="b">
        <f>IFERROR(AND(OR(T1:T182,$BK183)=TRUE,IF(SEARCH(T$1,$A183)&gt;0,TRUE,FALSE)),"")</f>
        <v>0</v>
      </c>
      <c r="U183" s="17" t="str">
        <f>IFERROR(AND(OR(U1:V182,$BK183)=TRUE,IF(SEARCH(U$1,$A183)&gt;0,TRUE,FALSE)),"")</f>
        <v/>
      </c>
      <c r="V183" s="17" t="str">
        <f>IFERROR(AND(OR(V1:V182,$BK183)=TRUE,IF(SEARCH(V$1,$A183)&gt;0,TRUE,FALSE)),"")</f>
        <v/>
      </c>
      <c r="W183" s="17" t="str">
        <f>IFERROR(AND(OR(W1:W182,$BK183)=TRUE,IF(SEARCH(W$1,$A183)&gt;0,TRUE,FALSE)),"")</f>
        <v/>
      </c>
      <c r="X183" s="17" t="str">
        <f>IFERROR(AND(OR(X1:AA182,$BK183)=TRUE,IF(SEARCH(X$1,$A183)&gt;0,TRUE,FALSE)),"")</f>
        <v/>
      </c>
      <c r="Y183" s="17" t="str">
        <f>IFERROR(AND(OR(Y1:AA182,$BK183)=TRUE,IF(SEARCH(Y$1,$A183)&gt;0,TRUE,FALSE)),"")</f>
        <v/>
      </c>
      <c r="Z183" s="17" t="str">
        <f>IFERROR(AND(OR(Z1:AA182,$BK183)=TRUE,IF(SEARCH(Z$1,$A183)&gt;0,TRUE,FALSE)),"")</f>
        <v/>
      </c>
      <c r="AA183" s="17" t="str">
        <f>IFERROR(AND(OR(AA1:AA182,$BK183)=TRUE,IF(SEARCH(AA$1,$A183)&gt;0,TRUE,FALSE)),"")</f>
        <v/>
      </c>
      <c r="AB183" s="17">
        <f t="shared" si="25"/>
        <v>0</v>
      </c>
      <c r="AC183" s="17" t="str">
        <f>IFERROR(AND(OR(AC1:AE182,$BK183)=TRUE,IF(SEARCH(AC$1,$H183)&gt;0,TRUE,FALSE)),"")</f>
        <v/>
      </c>
      <c r="AD183" s="17" t="str">
        <f>IFERROR(AND(OR(AD1:AE182,$BK183)=TRUE,IF(SEARCH(AD$1,$H183)&gt;0,TRUE,FALSE)),"")</f>
        <v/>
      </c>
      <c r="AE183" s="17" t="str">
        <f>IFERROR(AND(OR(AE1:AE182,$BK183)=TRUE,IF(SEARCH(AE$1,$H183)&gt;0,TRUE,FALSE)),"")</f>
        <v/>
      </c>
      <c r="AF183" s="17" t="str">
        <f>IFERROR(AND(OR(AF1:AK182,$BK183)=TRUE,IF(SEARCH(AF$1,$H183)&gt;0,TRUE,FALSE)),"")</f>
        <v/>
      </c>
      <c r="AG183" s="17" t="str">
        <f>IFERROR(AND(OR(AG1:AK182,$BK183)=TRUE,IF(SEARCH(AG$1,$H183)&gt;0,TRUE,FALSE)),"")</f>
        <v/>
      </c>
      <c r="AH183" s="17" t="str">
        <f>IFERROR(AND(OR(AH1:AK182,$BK183)=TRUE,IF(SEARCH(AH$1,$H183)&gt;0,TRUE,FALSE)),"")</f>
        <v/>
      </c>
      <c r="AI183" s="17" t="str">
        <f>IFERROR(AND(OR(AI1:AK182,$BK183)=TRUE,IF(SEARCH(AI$1,$H183)&gt;0,TRUE,FALSE)),"")</f>
        <v/>
      </c>
      <c r="AJ183" s="17" t="str">
        <f>IFERROR(AND(OR(AJ1:AK182,$BK183)=TRUE,IF(SEARCH(AJ$1,$H183)&gt;0,TRUE,FALSE)),"")</f>
        <v/>
      </c>
      <c r="AK183" s="17" t="str">
        <f>IFERROR(AND(OR(AK1:AK182,$BK183)=TRUE,IF(SEARCH(AK$1,$H183)&gt;0,TRUE,FALSE)),"")</f>
        <v/>
      </c>
      <c r="AL183" s="17" t="str">
        <f>IFERROR(AND(OR(AL1:AM182,$BK183)=TRUE,IF(SEARCH(AL$1,$H183)&gt;0,TRUE,FALSE)),"")</f>
        <v/>
      </c>
      <c r="AM183" s="17" t="str">
        <f>IFERROR(AND(OR(AM1:AM182,$BK183)=TRUE,IF(SEARCH(AM$1,$H183)&gt;0,TRUE,FALSE)),"")</f>
        <v/>
      </c>
      <c r="AN183" s="17" t="str">
        <f>IFERROR(AND(OR(AN1:AS182,$BK183)=TRUE,IF(SEARCH(AN$1,$H183)&gt;0,TRUE,FALSE)),"")</f>
        <v/>
      </c>
      <c r="AO183" s="17" t="str">
        <f>IFERROR(AND(OR(AO1:AS182,$BK183)=TRUE,IF(SEARCH(AO$1,$H183)&gt;0,TRUE,FALSE)),"")</f>
        <v/>
      </c>
      <c r="AP183" s="17" t="str">
        <f>IFERROR(AND(OR(AP1:AS182,$BK183)=TRUE,IF(SEARCH(AP$1,$H183)&gt;0,TRUE,FALSE)),"")</f>
        <v/>
      </c>
      <c r="AQ183" s="17" t="str">
        <f>IFERROR(AND(OR(AQ1:AS182,$BK183)=TRUE,IF(SEARCH(AQ$1,$H183)&gt;0,TRUE,FALSE)),"")</f>
        <v/>
      </c>
      <c r="AR183" s="17" t="str">
        <f>IFERROR(AND(OR(AR1:AS182,$BK183)=TRUE,IF(SEARCH(AR$1,$H183)&gt;0,TRUE,FALSE)),"")</f>
        <v/>
      </c>
      <c r="AS183" s="17" t="str">
        <f>IFERROR(AND(OR(AS1:AS182,$BK183)=TRUE,IF(SEARCH(AS$1,$H183)&gt;0,TRUE,FALSE)),"")</f>
        <v/>
      </c>
      <c r="AT183" s="17" t="str">
        <f>IFERROR(AND(OR(AT1:AW182,$BK183)=TRUE,IF(SEARCH(AT$1,$H183)&gt;0,TRUE,FALSE)),"")</f>
        <v/>
      </c>
      <c r="AU183" s="17" t="str">
        <f>IFERROR(AND(OR(AU1:AW182,$BK183)=TRUE,IF(SEARCH(AU$1,$H183)&gt;0,TRUE,FALSE)),"")</f>
        <v/>
      </c>
      <c r="AV183" s="17" t="str">
        <f>IFERROR(AND(OR(AV1:AW182,$BK183)=TRUE,IF(SEARCH(AV$1,$H183)&gt;0,TRUE,FALSE)),"")</f>
        <v/>
      </c>
      <c r="AW183" s="17" t="str">
        <f>IFERROR(AND(OR(AW1:AW182,$BK183)=TRUE,IF(SEARCH(AW$1,$H183)&gt;0,TRUE,FALSE)),"")</f>
        <v/>
      </c>
      <c r="AX183" s="17" t="str">
        <f>IFERROR(AND(OR(AX1:AY182,$BK183)=TRUE,IF(SEARCH(AX$1,$H183)&gt;0,TRUE,FALSE)),"")</f>
        <v/>
      </c>
      <c r="AY183" s="17" t="str">
        <f>IFERROR(AND(OR(AY1:AY182,$BK183)=TRUE,IF(SEARCH(AY$1,$H183)&gt;0,TRUE,FALSE)),"")</f>
        <v/>
      </c>
      <c r="AZ183" s="17" t="str">
        <f>IFERROR(AND(OR(AZ1:BI182,$BK183)=TRUE,IF(SEARCH(AZ$1,$H183)&gt;0,TRUE,FALSE)),"")</f>
        <v/>
      </c>
      <c r="BA183" s="17" t="str">
        <f>IFERROR(AND(OR(BA1:BI182,$BK183)=TRUE,IF(SEARCH(BA$1,$H183)&gt;0,TRUE,FALSE)),"")</f>
        <v/>
      </c>
      <c r="BB183" s="17" t="str">
        <f>IFERROR(AND(OR(BB1:BI182,$BK183)=TRUE,IF(SEARCH(BB$1,$H183)&gt;0,TRUE,FALSE)),"")</f>
        <v/>
      </c>
      <c r="BC183" s="17" t="str">
        <f>IFERROR(AND(OR(BC1:BI182,$BK183)=TRUE,IF(SEARCH(BC$1,$H183)&gt;0,TRUE,FALSE)),"")</f>
        <v/>
      </c>
      <c r="BD183" s="17" t="str">
        <f>IFERROR(AND(OR(BD1:BI182,$BK183)=TRUE,IF(SEARCH(BD$1,$H183)&gt;0,TRUE,FALSE)),"")</f>
        <v/>
      </c>
      <c r="BE183" s="17" t="str">
        <f>IFERROR(AND(OR(BE1:BI182,$BK183)=TRUE,IF(SEARCH(BE$1,$H183)&gt;0,TRUE,FALSE)),"")</f>
        <v/>
      </c>
      <c r="BF183" s="17" t="str">
        <f>IFERROR(AND(OR(BF1:BI182,$BK183)=TRUE,IF(SEARCH(BF$1,$H183)&gt;0,TRUE,FALSE)),"")</f>
        <v/>
      </c>
      <c r="BG183" s="17" t="str">
        <f>IFERROR(AND(OR(BG1:BI182,$BK183)=TRUE,IF(SEARCH(BG$1,$H183)&gt;0,TRUE,FALSE)),"")</f>
        <v/>
      </c>
      <c r="BH183" s="17" t="str">
        <f>IFERROR(AND(OR(BH1:BI182,$BK183)=TRUE,IF(SEARCH(BH$1,$H183)&gt;0,TRUE,FALSE)),"")</f>
        <v/>
      </c>
      <c r="BI183" s="17" t="str">
        <f>IFERROR(AND(OR(BI1:BI182,$BK183)=TRUE,IF(SEARCH(BI$1,$H183)&gt;0,TRUE,FALSE)),"")</f>
        <v/>
      </c>
      <c r="BJ183" s="17" t="b">
        <f t="shared" si="26"/>
        <v>0</v>
      </c>
      <c r="BK183" s="17" t="b">
        <f t="shared" si="27"/>
        <v>0</v>
      </c>
      <c r="BL183" s="17" t="b">
        <f t="shared" si="28"/>
        <v>0</v>
      </c>
      <c r="BM183" s="17" t="b">
        <f>IF(G183&gt;'Overview (RESPONSES REQUIRED)'!$G$67,FALSE,TRUE)</f>
        <v>0</v>
      </c>
      <c r="BN183" s="17" t="b">
        <f t="shared" si="29"/>
        <v>0</v>
      </c>
      <c r="BO183" s="17" t="str">
        <f>IF(AND(BM183,BN183)=FALSE,"N",IF(BL183=TRUE,"Y",IF(I183=0,"E","N")))</f>
        <v>N</v>
      </c>
    </row>
    <row r="184" spans="1:67" ht="15" x14ac:dyDescent="0.15">
      <c r="A184" s="17" t="s">
        <v>3079</v>
      </c>
      <c r="B184" s="17">
        <v>1</v>
      </c>
      <c r="C184" s="17" t="b">
        <f>IF(INDEX('Overview (RESPONSES REQUIRED)'!$D$67:$D$78, MATCH("n7", 'Overview (RESPONSES REQUIRED)'!$B$67:$B$78, 0)) = "Y", TRUE, FALSE)</f>
        <v>0</v>
      </c>
      <c r="D184" s="17" t="s">
        <v>6</v>
      </c>
      <c r="E184" s="17" t="s">
        <v>6</v>
      </c>
      <c r="F184" s="17" t="s">
        <v>6</v>
      </c>
      <c r="G184" s="17">
        <v>2</v>
      </c>
      <c r="H184" s="17" t="s">
        <v>3016</v>
      </c>
      <c r="I184" s="17" t="str">
        <f>IF('SA-FR1'!N187="Y", "Y", IF('SA-FR1'!N187="N", "N", 0))</f>
        <v>N</v>
      </c>
      <c r="J184" s="17" t="str">
        <f>IFERROR(AND(OR(J1:K183,$BK184)=TRUE,IF(SEARCH(J$1,$A184)&gt;0,TRUE,FALSE)),"")</f>
        <v/>
      </c>
      <c r="K184" s="17" t="str">
        <f>IFERROR(AND(OR(K1:K183,$BK184)=TRUE,IF(SEARCH(K$1,$A184)&gt;0,TRUE,FALSE)),"")</f>
        <v/>
      </c>
      <c r="L184" s="17" t="str">
        <f>IFERROR(AND(OR(L1:O183,$BK184)=TRUE,IF(SEARCH(L$1,$A184)&gt;0,TRUE,FALSE)),"")</f>
        <v/>
      </c>
      <c r="M184" s="17" t="str">
        <f>IFERROR(AND(OR(M1:O183,$BK184)=TRUE,IF(SEARCH(M$1,$A184)&gt;0,TRUE,FALSE)),"")</f>
        <v/>
      </c>
      <c r="N184" s="17" t="str">
        <f>IFERROR(AND(OR(N1:O183,$BK184)=TRUE,IF(SEARCH(N$1,$A184)&gt;0,TRUE,FALSE)),"")</f>
        <v/>
      </c>
      <c r="O184" s="17" t="str">
        <f>IFERROR(AND(OR(O1:O183,$BK184)=TRUE,IF(SEARCH(O$1,$A184)&gt;0,TRUE,FALSE)),"")</f>
        <v/>
      </c>
      <c r="P184" s="17" t="str">
        <f>IFERROR(AND(OR(P1:P183,$BK184)=TRUE,IF(SEARCH(P$1,$A184)&gt;0,TRUE,FALSE)),"")</f>
        <v/>
      </c>
      <c r="Q184" s="17" t="str">
        <f>IFERROR(AND(OR(Q1:T183,$BK184)=TRUE,IF(SEARCH(Q$1,$A184)&gt;0,TRUE,FALSE)),"")</f>
        <v/>
      </c>
      <c r="R184" s="17" t="str">
        <f>IFERROR(AND(OR(R1:T183,$BK184)=TRUE,IF(SEARCH(R$1,$A184)&gt;0,TRUE,FALSE)),"")</f>
        <v/>
      </c>
      <c r="S184" s="17" t="str">
        <f>IFERROR(AND(OR(S1:T183,$BK184)=TRUE,IF(SEARCH(S$1,$A184)&gt;0,TRUE,FALSE)),"")</f>
        <v/>
      </c>
      <c r="T184" s="17" t="b">
        <f>IFERROR(AND(OR(T1:T183,$BK184)=TRUE,IF(SEARCH(T$1,$A184)&gt;0,TRUE,FALSE)),"")</f>
        <v>0</v>
      </c>
      <c r="U184" s="17" t="str">
        <f>IFERROR(AND(OR(U1:V183,$BK184)=TRUE,IF(SEARCH(U$1,$A184)&gt;0,TRUE,FALSE)),"")</f>
        <v/>
      </c>
      <c r="V184" s="17" t="str">
        <f>IFERROR(AND(OR(V1:V183,$BK184)=TRUE,IF(SEARCH(V$1,$A184)&gt;0,TRUE,FALSE)),"")</f>
        <v/>
      </c>
      <c r="W184" s="17" t="str">
        <f>IFERROR(AND(OR(W1:W183,$BK184)=TRUE,IF(SEARCH(W$1,$A184)&gt;0,TRUE,FALSE)),"")</f>
        <v/>
      </c>
      <c r="X184" s="17" t="str">
        <f>IFERROR(AND(OR(X1:AA183,$BK184)=TRUE,IF(SEARCH(X$1,$A184)&gt;0,TRUE,FALSE)),"")</f>
        <v/>
      </c>
      <c r="Y184" s="17" t="str">
        <f>IFERROR(AND(OR(Y1:AA183,$BK184)=TRUE,IF(SEARCH(Y$1,$A184)&gt;0,TRUE,FALSE)),"")</f>
        <v/>
      </c>
      <c r="Z184" s="17" t="str">
        <f>IFERROR(AND(OR(Z1:AA183,$BK184)=TRUE,IF(SEARCH(Z$1,$A184)&gt;0,TRUE,FALSE)),"")</f>
        <v/>
      </c>
      <c r="AA184" s="17" t="str">
        <f>IFERROR(AND(OR(AA1:AA183,$BK184)=TRUE,IF(SEARCH(AA$1,$A184)&gt;0,TRUE,FALSE)),"")</f>
        <v/>
      </c>
      <c r="AB184" s="17">
        <f t="shared" si="25"/>
        <v>0</v>
      </c>
      <c r="AC184" s="17" t="str">
        <f>IFERROR(AND(OR(AC1:AE183,$BK184)=TRUE,IF(SEARCH(AC$1,$H184)&gt;0,TRUE,FALSE)),"")</f>
        <v/>
      </c>
      <c r="AD184" s="17" t="str">
        <f>IFERROR(AND(OR(AD1:AE183,$BK184)=TRUE,IF(SEARCH(AD$1,$H184)&gt;0,TRUE,FALSE)),"")</f>
        <v/>
      </c>
      <c r="AE184" s="17" t="str">
        <f>IFERROR(AND(OR(AE1:AE183,$BK184)=TRUE,IF(SEARCH(AE$1,$H184)&gt;0,TRUE,FALSE)),"")</f>
        <v/>
      </c>
      <c r="AF184" s="17" t="str">
        <f>IFERROR(AND(OR(AF1:AK183,$BK184)=TRUE,IF(SEARCH(AF$1,$H184)&gt;0,TRUE,FALSE)),"")</f>
        <v/>
      </c>
      <c r="AG184" s="17" t="str">
        <f>IFERROR(AND(OR(AG1:AK183,$BK184)=TRUE,IF(SEARCH(AG$1,$H184)&gt;0,TRUE,FALSE)),"")</f>
        <v/>
      </c>
      <c r="AH184" s="17" t="str">
        <f>IFERROR(AND(OR(AH1:AK183,$BK184)=TRUE,IF(SEARCH(AH$1,$H184)&gt;0,TRUE,FALSE)),"")</f>
        <v/>
      </c>
      <c r="AI184" s="17" t="str">
        <f>IFERROR(AND(OR(AI1:AK183,$BK184)=TRUE,IF(SEARCH(AI$1,$H184)&gt;0,TRUE,FALSE)),"")</f>
        <v/>
      </c>
      <c r="AJ184" s="17" t="str">
        <f>IFERROR(AND(OR(AJ1:AK183,$BK184)=TRUE,IF(SEARCH(AJ$1,$H184)&gt;0,TRUE,FALSE)),"")</f>
        <v/>
      </c>
      <c r="AK184" s="17" t="str">
        <f>IFERROR(AND(OR(AK1:AK183,$BK184)=TRUE,IF(SEARCH(AK$1,$H184)&gt;0,TRUE,FALSE)),"")</f>
        <v/>
      </c>
      <c r="AL184" s="17" t="str">
        <f>IFERROR(AND(OR(AL1:AM183,$BK184)=TRUE,IF(SEARCH(AL$1,$H184)&gt;0,TRUE,FALSE)),"")</f>
        <v/>
      </c>
      <c r="AM184" s="17" t="str">
        <f>IFERROR(AND(OR(AM1:AM183,$BK184)=TRUE,IF(SEARCH(AM$1,$H184)&gt;0,TRUE,FALSE)),"")</f>
        <v/>
      </c>
      <c r="AN184" s="17" t="str">
        <f>IFERROR(AND(OR(AN1:AS183,$BK184)=TRUE,IF(SEARCH(AN$1,$H184)&gt;0,TRUE,FALSE)),"")</f>
        <v/>
      </c>
      <c r="AO184" s="17" t="str">
        <f>IFERROR(AND(OR(AO1:AS183,$BK184)=TRUE,IF(SEARCH(AO$1,$H184)&gt;0,TRUE,FALSE)),"")</f>
        <v/>
      </c>
      <c r="AP184" s="17" t="str">
        <f>IFERROR(AND(OR(AP1:AS183,$BK184)=TRUE,IF(SEARCH(AP$1,$H184)&gt;0,TRUE,FALSE)),"")</f>
        <v/>
      </c>
      <c r="AQ184" s="17" t="str">
        <f>IFERROR(AND(OR(AQ1:AS183,$BK184)=TRUE,IF(SEARCH(AQ$1,$H184)&gt;0,TRUE,FALSE)),"")</f>
        <v/>
      </c>
      <c r="AR184" s="17" t="str">
        <f>IFERROR(AND(OR(AR1:AS183,$BK184)=TRUE,IF(SEARCH(AR$1,$H184)&gt;0,TRUE,FALSE)),"")</f>
        <v/>
      </c>
      <c r="AS184" s="17" t="str">
        <f>IFERROR(AND(OR(AS1:AS183,$BK184)=TRUE,IF(SEARCH(AS$1,$H184)&gt;0,TRUE,FALSE)),"")</f>
        <v/>
      </c>
      <c r="AT184" s="17" t="str">
        <f>IFERROR(AND(OR(AT1:AW183,$BK184)=TRUE,IF(SEARCH(AT$1,$H184)&gt;0,TRUE,FALSE)),"")</f>
        <v/>
      </c>
      <c r="AU184" s="17" t="str">
        <f>IFERROR(AND(OR(AU1:AW183,$BK184)=TRUE,IF(SEARCH(AU$1,$H184)&gt;0,TRUE,FALSE)),"")</f>
        <v/>
      </c>
      <c r="AV184" s="17" t="str">
        <f>IFERROR(AND(OR(AV1:AW183,$BK184)=TRUE,IF(SEARCH(AV$1,$H184)&gt;0,TRUE,FALSE)),"")</f>
        <v/>
      </c>
      <c r="AW184" s="17" t="str">
        <f>IFERROR(AND(OR(AW1:AW183,$BK184)=TRUE,IF(SEARCH(AW$1,$H184)&gt;0,TRUE,FALSE)),"")</f>
        <v/>
      </c>
      <c r="AX184" s="17" t="str">
        <f>IFERROR(AND(OR(AX1:AY183,$BK184)=TRUE,IF(SEARCH(AX$1,$H184)&gt;0,TRUE,FALSE)),"")</f>
        <v/>
      </c>
      <c r="AY184" s="17" t="str">
        <f>IFERROR(AND(OR(AY1:AY183,$BK184)=TRUE,IF(SEARCH(AY$1,$H184)&gt;0,TRUE,FALSE)),"")</f>
        <v/>
      </c>
      <c r="AZ184" s="17" t="str">
        <f>IFERROR(AND(OR(AZ1:BI183,$BK184)=TRUE,IF(SEARCH(AZ$1,$H184)&gt;0,TRUE,FALSE)),"")</f>
        <v/>
      </c>
      <c r="BA184" s="17" t="str">
        <f>IFERROR(AND(OR(BA1:BI183,$BK184)=TRUE,IF(SEARCH(BA$1,$H184)&gt;0,TRUE,FALSE)),"")</f>
        <v/>
      </c>
      <c r="BB184" s="17" t="str">
        <f>IFERROR(AND(OR(BB1:BI183,$BK184)=TRUE,IF(SEARCH(BB$1,$H184)&gt;0,TRUE,FALSE)),"")</f>
        <v/>
      </c>
      <c r="BC184" s="17" t="str">
        <f>IFERROR(AND(OR(BC1:BI183,$BK184)=TRUE,IF(SEARCH(BC$1,$H184)&gt;0,TRUE,FALSE)),"")</f>
        <v/>
      </c>
      <c r="BD184" s="17" t="str">
        <f>IFERROR(AND(OR(BD1:BI183,$BK184)=TRUE,IF(SEARCH(BD$1,$H184)&gt;0,TRUE,FALSE)),"")</f>
        <v/>
      </c>
      <c r="BE184" s="17" t="str">
        <f>IFERROR(AND(OR(BE1:BI183,$BK184)=TRUE,IF(SEARCH(BE$1,$H184)&gt;0,TRUE,FALSE)),"")</f>
        <v/>
      </c>
      <c r="BF184" s="17" t="str">
        <f>IFERROR(AND(OR(BF1:BI183,$BK184)=TRUE,IF(SEARCH(BF$1,$H184)&gt;0,TRUE,FALSE)),"")</f>
        <v/>
      </c>
      <c r="BG184" s="17" t="str">
        <f>IFERROR(AND(OR(BG1:BI183,$BK184)=TRUE,IF(SEARCH(BG$1,$H184)&gt;0,TRUE,FALSE)),"")</f>
        <v/>
      </c>
      <c r="BH184" s="17" t="str">
        <f>IFERROR(AND(OR(BH1:BI183,$BK184)=TRUE,IF(SEARCH(BH$1,$H184)&gt;0,TRUE,FALSE)),"")</f>
        <v/>
      </c>
      <c r="BI184" s="17" t="str">
        <f>IFERROR(AND(OR(BI1:BI183,$BK184)=TRUE,IF(SEARCH(BI$1,$H184)&gt;0,TRUE,FALSE)),"")</f>
        <v/>
      </c>
      <c r="BJ184" s="17" t="b">
        <f t="shared" si="26"/>
        <v>0</v>
      </c>
      <c r="BK184" s="17" t="b">
        <f t="shared" si="27"/>
        <v>0</v>
      </c>
      <c r="BL184" s="17" t="b">
        <f t="shared" si="28"/>
        <v>0</v>
      </c>
      <c r="BM184" s="17" t="b">
        <f>IF(G184&gt;'Overview (RESPONSES REQUIRED)'!$G$67,FALSE,TRUE)</f>
        <v>0</v>
      </c>
      <c r="BN184" s="17" t="b">
        <f t="shared" si="29"/>
        <v>0</v>
      </c>
      <c r="BO184" s="17" t="str">
        <f>IF(BO183="N", "N", IF(AND(BM184,BN184)=FALSE,"N",IF(BL184=TRUE,"Y",IF(I184=0,"E","N"))))</f>
        <v>N</v>
      </c>
    </row>
    <row r="185" spans="1:67" ht="15" x14ac:dyDescent="0.15">
      <c r="A185" s="17" t="s">
        <v>3080</v>
      </c>
      <c r="B185" s="17">
        <v>1</v>
      </c>
      <c r="C185" s="17" t="b">
        <f>IF(INDEX('Overview (RESPONSES REQUIRED)'!$D$67:$D$78, MATCH("n78", 'Overview (RESPONSES REQUIRED)'!$B$67:$B$78, 0)) = "Y", TRUE, FALSE)</f>
        <v>0</v>
      </c>
      <c r="D185" s="17" t="s">
        <v>6</v>
      </c>
      <c r="E185" s="17" t="s">
        <v>6</v>
      </c>
      <c r="F185" s="17" t="s">
        <v>6</v>
      </c>
      <c r="G185" s="17">
        <v>2</v>
      </c>
      <c r="H185" s="17" t="s">
        <v>3015</v>
      </c>
      <c r="I185" s="17" t="str">
        <f>IF('SA-FR1'!N188="Y", "Y", IF('SA-FR1'!N188="N", "N", 0))</f>
        <v>N</v>
      </c>
      <c r="J185" s="17" t="str">
        <f>IFERROR(AND(OR(J1:K184,$BK185)=TRUE,IF(SEARCH(J$1,$A185)&gt;0,TRUE,FALSE)),"")</f>
        <v/>
      </c>
      <c r="K185" s="17" t="str">
        <f>IFERROR(AND(OR(K1:K184,$BK185)=TRUE,IF(SEARCH(K$1,$A185)&gt;0,TRUE,FALSE)),"")</f>
        <v/>
      </c>
      <c r="L185" s="17" t="str">
        <f>IFERROR(AND(OR(L1:O184,$BK185)=TRUE,IF(SEARCH(L$1,$A185)&gt;0,TRUE,FALSE)),"")</f>
        <v/>
      </c>
      <c r="M185" s="17" t="str">
        <f>IFERROR(AND(OR(M1:O184,$BK185)=TRUE,IF(SEARCH(M$1,$A185)&gt;0,TRUE,FALSE)),"")</f>
        <v/>
      </c>
      <c r="N185" s="17" t="str">
        <f>IFERROR(AND(OR(N1:O184,$BK185)=TRUE,IF(SEARCH(N$1,$A185)&gt;0,TRUE,FALSE)),"")</f>
        <v/>
      </c>
      <c r="O185" s="17" t="str">
        <f>IFERROR(AND(OR(O1:O184,$BK185)=TRUE,IF(SEARCH(O$1,$A185)&gt;0,TRUE,FALSE)),"")</f>
        <v/>
      </c>
      <c r="P185" s="17" t="str">
        <f>IFERROR(AND(OR(P1:P184,$BK185)=TRUE,IF(SEARCH(P$1,$A185)&gt;0,TRUE,FALSE)),"")</f>
        <v/>
      </c>
      <c r="Q185" s="17" t="str">
        <f>IFERROR(AND(OR(Q1:T184,$BK185)=TRUE,IF(SEARCH(Q$1,$A185)&gt;0,TRUE,FALSE)),"")</f>
        <v/>
      </c>
      <c r="R185" s="17" t="str">
        <f>IFERROR(AND(OR(R1:T184,$BK185)=TRUE,IF(SEARCH(R$1,$A185)&gt;0,TRUE,FALSE)),"")</f>
        <v/>
      </c>
      <c r="S185" s="17" t="str">
        <f>IFERROR(AND(OR(S1:T184,$BK185)=TRUE,IF(SEARCH(S$1,$A185)&gt;0,TRUE,FALSE)),"")</f>
        <v/>
      </c>
      <c r="T185" s="17" t="str">
        <f>IFERROR(AND(OR(T1:T184,$BK185)=TRUE,IF(SEARCH(T$1,$A185)&gt;0,TRUE,FALSE)),"")</f>
        <v/>
      </c>
      <c r="U185" s="17" t="str">
        <f>IFERROR(AND(OR(U1:V184,$BK185)=TRUE,IF(SEARCH(U$1,$A185)&gt;0,TRUE,FALSE)),"")</f>
        <v/>
      </c>
      <c r="V185" s="17" t="str">
        <f>IFERROR(AND(OR(V1:V184,$BK185)=TRUE,IF(SEARCH(V$1,$A185)&gt;0,TRUE,FALSE)),"")</f>
        <v/>
      </c>
      <c r="W185" s="17" t="str">
        <f>IFERROR(AND(OR(W1:W184,$BK185)=TRUE,IF(SEARCH(W$1,$A185)&gt;0,TRUE,FALSE)),"")</f>
        <v/>
      </c>
      <c r="X185" s="17" t="str">
        <f>IFERROR(AND(OR(X1:AA184,$BK185)=TRUE,IF(SEARCH(X$1,$A185)&gt;0,TRUE,FALSE)),"")</f>
        <v/>
      </c>
      <c r="Y185" s="17" t="str">
        <f>IFERROR(AND(OR(Y1:AA184,$BK185)=TRUE,IF(SEARCH(Y$1,$A185)&gt;0,TRUE,FALSE)),"")</f>
        <v/>
      </c>
      <c r="Z185" s="17" t="b">
        <f>IFERROR(AND(OR(Z1:AA184,$BK185)=TRUE,IF(SEARCH(Z$1,$A185)&gt;0,TRUE,FALSE)),"")</f>
        <v>0</v>
      </c>
      <c r="AA185" s="17" t="str">
        <f>IFERROR(AND(OR(AA1:AA184,$BK185)=TRUE,IF(SEARCH(AA$1,$A185)&gt;0,TRUE,FALSE)),"")</f>
        <v/>
      </c>
      <c r="AB185" s="17">
        <f t="shared" si="25"/>
        <v>0</v>
      </c>
      <c r="AC185" s="17" t="str">
        <f>IFERROR(AND(OR(AC1:AE184,$BK185)=TRUE,IF(SEARCH(AC$1,$H185)&gt;0,TRUE,FALSE)),"")</f>
        <v/>
      </c>
      <c r="AD185" s="17" t="str">
        <f>IFERROR(AND(OR(AD1:AE184,$BK185)=TRUE,IF(SEARCH(AD$1,$H185)&gt;0,TRUE,FALSE)),"")</f>
        <v/>
      </c>
      <c r="AE185" s="17" t="str">
        <f>IFERROR(AND(OR(AE1:AE184,$BK185)=TRUE,IF(SEARCH(AE$1,$H185)&gt;0,TRUE,FALSE)),"")</f>
        <v/>
      </c>
      <c r="AF185" s="17" t="str">
        <f>IFERROR(AND(OR(AF1:AK184,$BK185)=TRUE,IF(SEARCH(AF$1,$H185)&gt;0,TRUE,FALSE)),"")</f>
        <v/>
      </c>
      <c r="AG185" s="17" t="str">
        <f>IFERROR(AND(OR(AG1:AK184,$BK185)=TRUE,IF(SEARCH(AG$1,$H185)&gt;0,TRUE,FALSE)),"")</f>
        <v/>
      </c>
      <c r="AH185" s="17" t="str">
        <f>IFERROR(AND(OR(AH1:AK184,$BK185)=TRUE,IF(SEARCH(AH$1,$H185)&gt;0,TRUE,FALSE)),"")</f>
        <v/>
      </c>
      <c r="AI185" s="17" t="str">
        <f>IFERROR(AND(OR(AI1:AK184,$BK185)=TRUE,IF(SEARCH(AI$1,$H185)&gt;0,TRUE,FALSE)),"")</f>
        <v/>
      </c>
      <c r="AJ185" s="17" t="str">
        <f>IFERROR(AND(OR(AJ1:AK184,$BK185)=TRUE,IF(SEARCH(AJ$1,$H185)&gt;0,TRUE,FALSE)),"")</f>
        <v/>
      </c>
      <c r="AK185" s="17" t="str">
        <f>IFERROR(AND(OR(AK1:AK184,$BK185)=TRUE,IF(SEARCH(AK$1,$H185)&gt;0,TRUE,FALSE)),"")</f>
        <v/>
      </c>
      <c r="AL185" s="17" t="str">
        <f>IFERROR(AND(OR(AL1:AM184,$BK185)=TRUE,IF(SEARCH(AL$1,$H185)&gt;0,TRUE,FALSE)),"")</f>
        <v/>
      </c>
      <c r="AM185" s="17" t="str">
        <f>IFERROR(AND(OR(AM1:AM184,$BK185)=TRUE,IF(SEARCH(AM$1,$H185)&gt;0,TRUE,FALSE)),"")</f>
        <v/>
      </c>
      <c r="AN185" s="17" t="str">
        <f>IFERROR(AND(OR(AN1:AS184,$BK185)=TRUE,IF(SEARCH(AN$1,$H185)&gt;0,TRUE,FALSE)),"")</f>
        <v/>
      </c>
      <c r="AO185" s="17" t="str">
        <f>IFERROR(AND(OR(AO1:AS184,$BK185)=TRUE,IF(SEARCH(AO$1,$H185)&gt;0,TRUE,FALSE)),"")</f>
        <v/>
      </c>
      <c r="AP185" s="17" t="str">
        <f>IFERROR(AND(OR(AP1:AS184,$BK185)=TRUE,IF(SEARCH(AP$1,$H185)&gt;0,TRUE,FALSE)),"")</f>
        <v/>
      </c>
      <c r="AQ185" s="17" t="str">
        <f>IFERROR(AND(OR(AQ1:AS184,$BK185)=TRUE,IF(SEARCH(AQ$1,$H185)&gt;0,TRUE,FALSE)),"")</f>
        <v/>
      </c>
      <c r="AR185" s="17" t="str">
        <f>IFERROR(AND(OR(AR1:AS184,$BK185)=TRUE,IF(SEARCH(AR$1,$H185)&gt;0,TRUE,FALSE)),"")</f>
        <v/>
      </c>
      <c r="AS185" s="17" t="str">
        <f>IFERROR(AND(OR(AS1:AS184,$BK185)=TRUE,IF(SEARCH(AS$1,$H185)&gt;0,TRUE,FALSE)),"")</f>
        <v/>
      </c>
      <c r="AT185" s="17" t="str">
        <f>IFERROR(AND(OR(AT1:AW184,$BK185)=TRUE,IF(SEARCH(AT$1,$H185)&gt;0,TRUE,FALSE)),"")</f>
        <v/>
      </c>
      <c r="AU185" s="17" t="str">
        <f>IFERROR(AND(OR(AU1:AW184,$BK185)=TRUE,IF(SEARCH(AU$1,$H185)&gt;0,TRUE,FALSE)),"")</f>
        <v/>
      </c>
      <c r="AV185" s="17" t="str">
        <f>IFERROR(AND(OR(AV1:AW184,$BK185)=TRUE,IF(SEARCH(AV$1,$H185)&gt;0,TRUE,FALSE)),"")</f>
        <v/>
      </c>
      <c r="AW185" s="17" t="str">
        <f>IFERROR(AND(OR(AW1:AW184,$BK185)=TRUE,IF(SEARCH(AW$1,$H185)&gt;0,TRUE,FALSE)),"")</f>
        <v/>
      </c>
      <c r="AX185" s="17" t="str">
        <f>IFERROR(AND(OR(AX1:AY184,$BK185)=TRUE,IF(SEARCH(AX$1,$H185)&gt;0,TRUE,FALSE)),"")</f>
        <v/>
      </c>
      <c r="AY185" s="17" t="str">
        <f>IFERROR(AND(OR(AY1:AY184,$BK185)=TRUE,IF(SEARCH(AY$1,$H185)&gt;0,TRUE,FALSE)),"")</f>
        <v/>
      </c>
      <c r="AZ185" s="17" t="str">
        <f>IFERROR(AND(OR(AZ1:BI184,$BK185)=TRUE,IF(SEARCH(AZ$1,$H185)&gt;0,TRUE,FALSE)),"")</f>
        <v/>
      </c>
      <c r="BA185" s="17" t="str">
        <f>IFERROR(AND(OR(BA1:BI184,$BK185)=TRUE,IF(SEARCH(BA$1,$H185)&gt;0,TRUE,FALSE)),"")</f>
        <v/>
      </c>
      <c r="BB185" s="17" t="str">
        <f>IFERROR(AND(OR(BB1:BI184,$BK185)=TRUE,IF(SEARCH(BB$1,$H185)&gt;0,TRUE,FALSE)),"")</f>
        <v/>
      </c>
      <c r="BC185" s="17" t="str">
        <f>IFERROR(AND(OR(BC1:BI184,$BK185)=TRUE,IF(SEARCH(BC$1,$H185)&gt;0,TRUE,FALSE)),"")</f>
        <v/>
      </c>
      <c r="BD185" s="17" t="str">
        <f>IFERROR(AND(OR(BD1:BI184,$BK185)=TRUE,IF(SEARCH(BD$1,$H185)&gt;0,TRUE,FALSE)),"")</f>
        <v/>
      </c>
      <c r="BE185" s="17" t="str">
        <f>IFERROR(AND(OR(BE1:BI184,$BK185)=TRUE,IF(SEARCH(BE$1,$H185)&gt;0,TRUE,FALSE)),"")</f>
        <v/>
      </c>
      <c r="BF185" s="17" t="str">
        <f>IFERROR(AND(OR(BF1:BI184,$BK185)=TRUE,IF(SEARCH(BF$1,$H185)&gt;0,TRUE,FALSE)),"")</f>
        <v/>
      </c>
      <c r="BG185" s="17" t="str">
        <f>IFERROR(AND(OR(BG1:BI184,$BK185)=TRUE,IF(SEARCH(BG$1,$H185)&gt;0,TRUE,FALSE)),"")</f>
        <v/>
      </c>
      <c r="BH185" s="17" t="str">
        <f>IFERROR(AND(OR(BH1:BI184,$BK185)=TRUE,IF(SEARCH(BH$1,$H185)&gt;0,TRUE,FALSE)),"")</f>
        <v/>
      </c>
      <c r="BI185" s="17" t="str">
        <f>IFERROR(AND(OR(BI1:BI184,$BK185)=TRUE,IF(SEARCH(BI$1,$H185)&gt;0,TRUE,FALSE)),"")</f>
        <v/>
      </c>
      <c r="BJ185" s="17" t="b">
        <f t="shared" si="26"/>
        <v>0</v>
      </c>
      <c r="BK185" s="17" t="b">
        <f t="shared" si="27"/>
        <v>0</v>
      </c>
      <c r="BL185" s="17" t="b">
        <f t="shared" si="28"/>
        <v>0</v>
      </c>
      <c r="BM185" s="17" t="b">
        <f>IF(G185&gt;'Overview (RESPONSES REQUIRED)'!$G$67,FALSE,TRUE)</f>
        <v>0</v>
      </c>
      <c r="BN185" s="17" t="b">
        <f t="shared" si="29"/>
        <v>0</v>
      </c>
      <c r="BO185" s="17" t="str">
        <f>IF(AND(BM185,BN185)=FALSE,"N",IF(BL185=TRUE,"Y",IF(I185=0,"E","N")))</f>
        <v>N</v>
      </c>
    </row>
    <row r="186" spans="1:67" ht="15" x14ac:dyDescent="0.15">
      <c r="A186" s="17" t="s">
        <v>3080</v>
      </c>
      <c r="B186" s="17">
        <v>1</v>
      </c>
      <c r="C186" s="17" t="b">
        <f>IF(INDEX('Overview (RESPONSES REQUIRED)'!$D$67:$D$78, MATCH("n78", 'Overview (RESPONSES REQUIRED)'!$B$67:$B$78, 0)) = "Y", TRUE, FALSE)</f>
        <v>0</v>
      </c>
      <c r="D186" s="17" t="s">
        <v>6</v>
      </c>
      <c r="E186" s="17" t="s">
        <v>6</v>
      </c>
      <c r="F186" s="17" t="s">
        <v>6</v>
      </c>
      <c r="G186" s="17">
        <v>2</v>
      </c>
      <c r="H186" s="17" t="s">
        <v>3030</v>
      </c>
      <c r="I186" s="17" t="str">
        <f>IF('SA-FR1'!N189="Y", "Y", IF('SA-FR1'!N189="N", "N", 0))</f>
        <v>N</v>
      </c>
      <c r="J186" s="17" t="str">
        <f>IFERROR(AND(OR(J1:K185,$BK186)=TRUE,IF(SEARCH(J$1,$A186)&gt;0,TRUE,FALSE)),"")</f>
        <v/>
      </c>
      <c r="K186" s="17" t="str">
        <f>IFERROR(AND(OR(K1:K185,$BK186)=TRUE,IF(SEARCH(K$1,$A186)&gt;0,TRUE,FALSE)),"")</f>
        <v/>
      </c>
      <c r="L186" s="17" t="str">
        <f>IFERROR(AND(OR(L1:O185,$BK186)=TRUE,IF(SEARCH(L$1,$A186)&gt;0,TRUE,FALSE)),"")</f>
        <v/>
      </c>
      <c r="M186" s="17" t="str">
        <f>IFERROR(AND(OR(M1:O185,$BK186)=TRUE,IF(SEARCH(M$1,$A186)&gt;0,TRUE,FALSE)),"")</f>
        <v/>
      </c>
      <c r="N186" s="17" t="str">
        <f>IFERROR(AND(OR(N1:O185,$BK186)=TRUE,IF(SEARCH(N$1,$A186)&gt;0,TRUE,FALSE)),"")</f>
        <v/>
      </c>
      <c r="O186" s="17" t="str">
        <f>IFERROR(AND(OR(O1:O185,$BK186)=TRUE,IF(SEARCH(O$1,$A186)&gt;0,TRUE,FALSE)),"")</f>
        <v/>
      </c>
      <c r="P186" s="17" t="str">
        <f>IFERROR(AND(OR(P1:P185,$BK186)=TRUE,IF(SEARCH(P$1,$A186)&gt;0,TRUE,FALSE)),"")</f>
        <v/>
      </c>
      <c r="Q186" s="17" t="str">
        <f>IFERROR(AND(OR(Q1:T185,$BK186)=TRUE,IF(SEARCH(Q$1,$A186)&gt;0,TRUE,FALSE)),"")</f>
        <v/>
      </c>
      <c r="R186" s="17" t="str">
        <f>IFERROR(AND(OR(R1:T185,$BK186)=TRUE,IF(SEARCH(R$1,$A186)&gt;0,TRUE,FALSE)),"")</f>
        <v/>
      </c>
      <c r="S186" s="17" t="str">
        <f>IFERROR(AND(OR(S1:T185,$BK186)=TRUE,IF(SEARCH(S$1,$A186)&gt;0,TRUE,FALSE)),"")</f>
        <v/>
      </c>
      <c r="T186" s="17" t="str">
        <f>IFERROR(AND(OR(T1:T185,$BK186)=TRUE,IF(SEARCH(T$1,$A186)&gt;0,TRUE,FALSE)),"")</f>
        <v/>
      </c>
      <c r="U186" s="17" t="str">
        <f>IFERROR(AND(OR(U1:V185,$BK186)=TRUE,IF(SEARCH(U$1,$A186)&gt;0,TRUE,FALSE)),"")</f>
        <v/>
      </c>
      <c r="V186" s="17" t="str">
        <f>IFERROR(AND(OR(V1:V185,$BK186)=TRUE,IF(SEARCH(V$1,$A186)&gt;0,TRUE,FALSE)),"")</f>
        <v/>
      </c>
      <c r="W186" s="17" t="str">
        <f>IFERROR(AND(OR(W1:W185,$BK186)=TRUE,IF(SEARCH(W$1,$A186)&gt;0,TRUE,FALSE)),"")</f>
        <v/>
      </c>
      <c r="X186" s="17" t="str">
        <f>IFERROR(AND(OR(X1:AA185,$BK186)=TRUE,IF(SEARCH(X$1,$A186)&gt;0,TRUE,FALSE)),"")</f>
        <v/>
      </c>
      <c r="Y186" s="17" t="str">
        <f>IFERROR(AND(OR(Y1:AA185,$BK186)=TRUE,IF(SEARCH(Y$1,$A186)&gt;0,TRUE,FALSE)),"")</f>
        <v/>
      </c>
      <c r="Z186" s="17" t="b">
        <f>IFERROR(AND(OR(Z1:AA185,$BK186)=TRUE,IF(SEARCH(Z$1,$A186)&gt;0,TRUE,FALSE)),"")</f>
        <v>0</v>
      </c>
      <c r="AA186" s="17" t="str">
        <f>IFERROR(AND(OR(AA1:AA185,$BK186)=TRUE,IF(SEARCH(AA$1,$A186)&gt;0,TRUE,FALSE)),"")</f>
        <v/>
      </c>
      <c r="AB186" s="17">
        <f t="shared" si="25"/>
        <v>0</v>
      </c>
      <c r="AC186" s="17" t="str">
        <f>IFERROR(AND(OR(AC1:AE185,$BK186)=TRUE,IF(SEARCH(AC$1,$H186)&gt;0,TRUE,FALSE)),"")</f>
        <v/>
      </c>
      <c r="AD186" s="17" t="str">
        <f>IFERROR(AND(OR(AD1:AE185,$BK186)=TRUE,IF(SEARCH(AD$1,$H186)&gt;0,TRUE,FALSE)),"")</f>
        <v/>
      </c>
      <c r="AE186" s="17" t="str">
        <f>IFERROR(AND(OR(AE1:AE185,$BK186)=TRUE,IF(SEARCH(AE$1,$H186)&gt;0,TRUE,FALSE)),"")</f>
        <v/>
      </c>
      <c r="AF186" s="17" t="str">
        <f>IFERROR(AND(OR(AF1:AK185,$BK186)=TRUE,IF(SEARCH(AF$1,$H186)&gt;0,TRUE,FALSE)),"")</f>
        <v/>
      </c>
      <c r="AG186" s="17" t="str">
        <f>IFERROR(AND(OR(AG1:AK185,$BK186)=TRUE,IF(SEARCH(AG$1,$H186)&gt;0,TRUE,FALSE)),"")</f>
        <v/>
      </c>
      <c r="AH186" s="17" t="str">
        <f>IFERROR(AND(OR(AH1:AK185,$BK186)=TRUE,IF(SEARCH(AH$1,$H186)&gt;0,TRUE,FALSE)),"")</f>
        <v/>
      </c>
      <c r="AI186" s="17" t="str">
        <f>IFERROR(AND(OR(AI1:AK185,$BK186)=TRUE,IF(SEARCH(AI$1,$H186)&gt;0,TRUE,FALSE)),"")</f>
        <v/>
      </c>
      <c r="AJ186" s="17" t="str">
        <f>IFERROR(AND(OR(AJ1:AK185,$BK186)=TRUE,IF(SEARCH(AJ$1,$H186)&gt;0,TRUE,FALSE)),"")</f>
        <v/>
      </c>
      <c r="AK186" s="17" t="str">
        <f>IFERROR(AND(OR(AK1:AK185,$BK186)=TRUE,IF(SEARCH(AK$1,$H186)&gt;0,TRUE,FALSE)),"")</f>
        <v/>
      </c>
      <c r="AL186" s="17" t="str">
        <f>IFERROR(AND(OR(AL1:AM185,$BK186)=TRUE,IF(SEARCH(AL$1,$H186)&gt;0,TRUE,FALSE)),"")</f>
        <v/>
      </c>
      <c r="AM186" s="17" t="str">
        <f>IFERROR(AND(OR(AM1:AM185,$BK186)=TRUE,IF(SEARCH(AM$1,$H186)&gt;0,TRUE,FALSE)),"")</f>
        <v/>
      </c>
      <c r="AN186" s="17" t="str">
        <f>IFERROR(AND(OR(AN1:AS185,$BK186)=TRUE,IF(SEARCH(AN$1,$H186)&gt;0,TRUE,FALSE)),"")</f>
        <v/>
      </c>
      <c r="AO186" s="17" t="str">
        <f>IFERROR(AND(OR(AO1:AS185,$BK186)=TRUE,IF(SEARCH(AO$1,$H186)&gt;0,TRUE,FALSE)),"")</f>
        <v/>
      </c>
      <c r="AP186" s="17" t="str">
        <f>IFERROR(AND(OR(AP1:AS185,$BK186)=TRUE,IF(SEARCH(AP$1,$H186)&gt;0,TRUE,FALSE)),"")</f>
        <v/>
      </c>
      <c r="AQ186" s="17" t="str">
        <f>IFERROR(AND(OR(AQ1:AS185,$BK186)=TRUE,IF(SEARCH(AQ$1,$H186)&gt;0,TRUE,FALSE)),"")</f>
        <v/>
      </c>
      <c r="AR186" s="17" t="str">
        <f>IFERROR(AND(OR(AR1:AS185,$BK186)=TRUE,IF(SEARCH(AR$1,$H186)&gt;0,TRUE,FALSE)),"")</f>
        <v/>
      </c>
      <c r="AS186" s="17" t="str">
        <f>IFERROR(AND(OR(AS1:AS185,$BK186)=TRUE,IF(SEARCH(AS$1,$H186)&gt;0,TRUE,FALSE)),"")</f>
        <v/>
      </c>
      <c r="AT186" s="17" t="str">
        <f>IFERROR(AND(OR(AT1:AW185,$BK186)=TRUE,IF(SEARCH(AT$1,$H186)&gt;0,TRUE,FALSE)),"")</f>
        <v/>
      </c>
      <c r="AU186" s="17" t="str">
        <f>IFERROR(AND(OR(AU1:AW185,$BK186)=TRUE,IF(SEARCH(AU$1,$H186)&gt;0,TRUE,FALSE)),"")</f>
        <v/>
      </c>
      <c r="AV186" s="17" t="str">
        <f>IFERROR(AND(OR(AV1:AW185,$BK186)=TRUE,IF(SEARCH(AV$1,$H186)&gt;0,TRUE,FALSE)),"")</f>
        <v/>
      </c>
      <c r="AW186" s="17" t="str">
        <f>IFERROR(AND(OR(AW1:AW185,$BK186)=TRUE,IF(SEARCH(AW$1,$H186)&gt;0,TRUE,FALSE)),"")</f>
        <v/>
      </c>
      <c r="AX186" s="17" t="str">
        <f>IFERROR(AND(OR(AX1:AY185,$BK186)=TRUE,IF(SEARCH(AX$1,$H186)&gt;0,TRUE,FALSE)),"")</f>
        <v/>
      </c>
      <c r="AY186" s="17" t="str">
        <f>IFERROR(AND(OR(AY1:AY185,$BK186)=TRUE,IF(SEARCH(AY$1,$H186)&gt;0,TRUE,FALSE)),"")</f>
        <v/>
      </c>
      <c r="AZ186" s="17" t="str">
        <f>IFERROR(AND(OR(AZ1:BI185,$BK186)=TRUE,IF(SEARCH(AZ$1,$H186)&gt;0,TRUE,FALSE)),"")</f>
        <v/>
      </c>
      <c r="BA186" s="17" t="str">
        <f>IFERROR(AND(OR(BA1:BI185,$BK186)=TRUE,IF(SEARCH(BA$1,$H186)&gt;0,TRUE,FALSE)),"")</f>
        <v/>
      </c>
      <c r="BB186" s="17" t="str">
        <f>IFERROR(AND(OR(BB1:BI185,$BK186)=TRUE,IF(SEARCH(BB$1,$H186)&gt;0,TRUE,FALSE)),"")</f>
        <v/>
      </c>
      <c r="BC186" s="17" t="str">
        <f>IFERROR(AND(OR(BC1:BI185,$BK186)=TRUE,IF(SEARCH(BC$1,$H186)&gt;0,TRUE,FALSE)),"")</f>
        <v/>
      </c>
      <c r="BD186" s="17" t="str">
        <f>IFERROR(AND(OR(BD1:BI185,$BK186)=TRUE,IF(SEARCH(BD$1,$H186)&gt;0,TRUE,FALSE)),"")</f>
        <v/>
      </c>
      <c r="BE186" s="17" t="str">
        <f>IFERROR(AND(OR(BE1:BI185,$BK186)=TRUE,IF(SEARCH(BE$1,$H186)&gt;0,TRUE,FALSE)),"")</f>
        <v/>
      </c>
      <c r="BF186" s="17" t="str">
        <f>IFERROR(AND(OR(BF1:BI185,$BK186)=TRUE,IF(SEARCH(BF$1,$H186)&gt;0,TRUE,FALSE)),"")</f>
        <v/>
      </c>
      <c r="BG186" s="17" t="str">
        <f>IFERROR(AND(OR(BG1:BI185,$BK186)=TRUE,IF(SEARCH(BG$1,$H186)&gt;0,TRUE,FALSE)),"")</f>
        <v/>
      </c>
      <c r="BH186" s="17" t="str">
        <f>IFERROR(AND(OR(BH1:BI185,$BK186)=TRUE,IF(SEARCH(BH$1,$H186)&gt;0,TRUE,FALSE)),"")</f>
        <v/>
      </c>
      <c r="BI186" s="17" t="str">
        <f>IFERROR(AND(OR(BI1:BI185,$BK186)=TRUE,IF(SEARCH(BI$1,$H186)&gt;0,TRUE,FALSE)),"")</f>
        <v/>
      </c>
      <c r="BJ186" s="17" t="b">
        <f t="shared" si="26"/>
        <v>0</v>
      </c>
      <c r="BK186" s="17" t="b">
        <f t="shared" si="27"/>
        <v>0</v>
      </c>
      <c r="BL186" s="17" t="b">
        <f t="shared" si="28"/>
        <v>0</v>
      </c>
      <c r="BM186" s="17" t="b">
        <f>IF(G186&gt;'Overview (RESPONSES REQUIRED)'!$G$67,FALSE,TRUE)</f>
        <v>0</v>
      </c>
      <c r="BN186" s="17" t="b">
        <f t="shared" si="29"/>
        <v>0</v>
      </c>
      <c r="BO186" s="17" t="str">
        <f>IF(BO185="N", "N", IF(AND(BM186,BN186)=FALSE,"N",IF(BL186=TRUE,"Y",IF(I186=0,"E","N"))))</f>
        <v>N</v>
      </c>
    </row>
    <row r="187" spans="1:67" ht="15" x14ac:dyDescent="0.15">
      <c r="A187" s="17" t="s">
        <v>3081</v>
      </c>
      <c r="B187" s="17">
        <v>1</v>
      </c>
      <c r="C187" s="17" t="b">
        <f>IF(INDEX('Overview (RESPONSES REQUIRED)'!$D$67:$D$78, MATCH("n7", 'Overview (RESPONSES REQUIRED)'!$B$67:$B$78, 0)) = "Y", TRUE, FALSE)</f>
        <v>0</v>
      </c>
      <c r="D187" s="17" t="s">
        <v>6</v>
      </c>
      <c r="E187" s="17" t="s">
        <v>6</v>
      </c>
      <c r="F187" s="17" t="s">
        <v>6</v>
      </c>
      <c r="G187" s="17">
        <v>2</v>
      </c>
      <c r="H187" s="17" t="s">
        <v>3015</v>
      </c>
      <c r="I187" s="17" t="str">
        <f>IF('SA-FR1'!N190="Y", "Y", IF('SA-FR1'!N190="N", "N", 0))</f>
        <v>N</v>
      </c>
      <c r="J187" s="17" t="str">
        <f>IFERROR(AND(OR(J1:K186,$BK187)=TRUE,IF(SEARCH(J$1,$A187)&gt;0,TRUE,FALSE)),"")</f>
        <v/>
      </c>
      <c r="K187" s="17" t="str">
        <f>IFERROR(AND(OR(K1:K186,$BK187)=TRUE,IF(SEARCH(K$1,$A187)&gt;0,TRUE,FALSE)),"")</f>
        <v/>
      </c>
      <c r="L187" s="17" t="str">
        <f>IFERROR(AND(OR(L1:O186,$BK187)=TRUE,IF(SEARCH(L$1,$A187)&gt;0,TRUE,FALSE)),"")</f>
        <v/>
      </c>
      <c r="M187" s="17" t="str">
        <f>IFERROR(AND(OR(M1:O186,$BK187)=TRUE,IF(SEARCH(M$1,$A187)&gt;0,TRUE,FALSE)),"")</f>
        <v/>
      </c>
      <c r="N187" s="17" t="str">
        <f>IFERROR(AND(OR(N1:O186,$BK187)=TRUE,IF(SEARCH(N$1,$A187)&gt;0,TRUE,FALSE)),"")</f>
        <v/>
      </c>
      <c r="O187" s="17" t="str">
        <f>IFERROR(AND(OR(O1:O186,$BK187)=TRUE,IF(SEARCH(O$1,$A187)&gt;0,TRUE,FALSE)),"")</f>
        <v/>
      </c>
      <c r="P187" s="17" t="str">
        <f>IFERROR(AND(OR(P1:P186,$BK187)=TRUE,IF(SEARCH(P$1,$A187)&gt;0,TRUE,FALSE)),"")</f>
        <v/>
      </c>
      <c r="Q187" s="17" t="str">
        <f>IFERROR(AND(OR(Q1:T186,$BK187)=TRUE,IF(SEARCH(Q$1,$A187)&gt;0,TRUE,FALSE)),"")</f>
        <v/>
      </c>
      <c r="R187" s="17" t="str">
        <f>IFERROR(AND(OR(R1:T186,$BK187)=TRUE,IF(SEARCH(R$1,$A187)&gt;0,TRUE,FALSE)),"")</f>
        <v/>
      </c>
      <c r="S187" s="17" t="b">
        <f>IFERROR(AND(OR(S1:T186,$BK187)=TRUE,IF(SEARCH(S$1,$A187)&gt;0,TRUE,FALSE)),"")</f>
        <v>0</v>
      </c>
      <c r="T187" s="17" t="str">
        <f>IFERROR(AND(OR(T1:T186,$BK187)=TRUE,IF(SEARCH(T$1,$A187)&gt;0,TRUE,FALSE)),"")</f>
        <v/>
      </c>
      <c r="U187" s="17" t="str">
        <f>IFERROR(AND(OR(U1:V186,$BK187)=TRUE,IF(SEARCH(U$1,$A187)&gt;0,TRUE,FALSE)),"")</f>
        <v/>
      </c>
      <c r="V187" s="17" t="str">
        <f>IFERROR(AND(OR(V1:V186,$BK187)=TRUE,IF(SEARCH(V$1,$A187)&gt;0,TRUE,FALSE)),"")</f>
        <v/>
      </c>
      <c r="W187" s="17" t="str">
        <f>IFERROR(AND(OR(W1:W186,$BK187)=TRUE,IF(SEARCH(W$1,$A187)&gt;0,TRUE,FALSE)),"")</f>
        <v/>
      </c>
      <c r="X187" s="17" t="str">
        <f>IFERROR(AND(OR(X1:AA186,$BK187)=TRUE,IF(SEARCH(X$1,$A187)&gt;0,TRUE,FALSE)),"")</f>
        <v/>
      </c>
      <c r="Y187" s="17" t="str">
        <f>IFERROR(AND(OR(Y1:AA186,$BK187)=TRUE,IF(SEARCH(Y$1,$A187)&gt;0,TRUE,FALSE)),"")</f>
        <v/>
      </c>
      <c r="Z187" s="17" t="str">
        <f>IFERROR(AND(OR(Z1:AA186,$BK187)=TRUE,IF(SEARCH(Z$1,$A187)&gt;0,TRUE,FALSE)),"")</f>
        <v/>
      </c>
      <c r="AA187" s="17" t="str">
        <f>IFERROR(AND(OR(AA1:AA186,$BK187)=TRUE,IF(SEARCH(AA$1,$A187)&gt;0,TRUE,FALSE)),"")</f>
        <v/>
      </c>
      <c r="AB187" s="17">
        <f t="shared" si="25"/>
        <v>0</v>
      </c>
      <c r="AC187" s="17" t="str">
        <f>IFERROR(AND(OR(AC1:AE186,$BK187)=TRUE,IF(SEARCH(AC$1,$H187)&gt;0,TRUE,FALSE)),"")</f>
        <v/>
      </c>
      <c r="AD187" s="17" t="str">
        <f>IFERROR(AND(OR(AD1:AE186,$BK187)=TRUE,IF(SEARCH(AD$1,$H187)&gt;0,TRUE,FALSE)),"")</f>
        <v/>
      </c>
      <c r="AE187" s="17" t="str">
        <f>IFERROR(AND(OR(AE1:AE186,$BK187)=TRUE,IF(SEARCH(AE$1,$H187)&gt;0,TRUE,FALSE)),"")</f>
        <v/>
      </c>
      <c r="AF187" s="17" t="str">
        <f>IFERROR(AND(OR(AF1:AK186,$BK187)=TRUE,IF(SEARCH(AF$1,$H187)&gt;0,TRUE,FALSE)),"")</f>
        <v/>
      </c>
      <c r="AG187" s="17" t="str">
        <f>IFERROR(AND(OR(AG1:AK186,$BK187)=TRUE,IF(SEARCH(AG$1,$H187)&gt;0,TRUE,FALSE)),"")</f>
        <v/>
      </c>
      <c r="AH187" s="17" t="str">
        <f>IFERROR(AND(OR(AH1:AK186,$BK187)=TRUE,IF(SEARCH(AH$1,$H187)&gt;0,TRUE,FALSE)),"")</f>
        <v/>
      </c>
      <c r="AI187" s="17" t="str">
        <f>IFERROR(AND(OR(AI1:AK186,$BK187)=TRUE,IF(SEARCH(AI$1,$H187)&gt;0,TRUE,FALSE)),"")</f>
        <v/>
      </c>
      <c r="AJ187" s="17" t="str">
        <f>IFERROR(AND(OR(AJ1:AK186,$BK187)=TRUE,IF(SEARCH(AJ$1,$H187)&gt;0,TRUE,FALSE)),"")</f>
        <v/>
      </c>
      <c r="AK187" s="17" t="str">
        <f>IFERROR(AND(OR(AK1:AK186,$BK187)=TRUE,IF(SEARCH(AK$1,$H187)&gt;0,TRUE,FALSE)),"")</f>
        <v/>
      </c>
      <c r="AL187" s="17" t="str">
        <f>IFERROR(AND(OR(AL1:AM186,$BK187)=TRUE,IF(SEARCH(AL$1,$H187)&gt;0,TRUE,FALSE)),"")</f>
        <v/>
      </c>
      <c r="AM187" s="17" t="str">
        <f>IFERROR(AND(OR(AM1:AM186,$BK187)=TRUE,IF(SEARCH(AM$1,$H187)&gt;0,TRUE,FALSE)),"")</f>
        <v/>
      </c>
      <c r="AN187" s="17" t="str">
        <f>IFERROR(AND(OR(AN1:AS186,$BK187)=TRUE,IF(SEARCH(AN$1,$H187)&gt;0,TRUE,FALSE)),"")</f>
        <v/>
      </c>
      <c r="AO187" s="17" t="str">
        <f>IFERROR(AND(OR(AO1:AS186,$BK187)=TRUE,IF(SEARCH(AO$1,$H187)&gt;0,TRUE,FALSE)),"")</f>
        <v/>
      </c>
      <c r="AP187" s="17" t="str">
        <f>IFERROR(AND(OR(AP1:AS186,$BK187)=TRUE,IF(SEARCH(AP$1,$H187)&gt;0,TRUE,FALSE)),"")</f>
        <v/>
      </c>
      <c r="AQ187" s="17" t="str">
        <f>IFERROR(AND(OR(AQ1:AS186,$BK187)=TRUE,IF(SEARCH(AQ$1,$H187)&gt;0,TRUE,FALSE)),"")</f>
        <v/>
      </c>
      <c r="AR187" s="17" t="str">
        <f>IFERROR(AND(OR(AR1:AS186,$BK187)=TRUE,IF(SEARCH(AR$1,$H187)&gt;0,TRUE,FALSE)),"")</f>
        <v/>
      </c>
      <c r="AS187" s="17" t="str">
        <f>IFERROR(AND(OR(AS1:AS186,$BK187)=TRUE,IF(SEARCH(AS$1,$H187)&gt;0,TRUE,FALSE)),"")</f>
        <v/>
      </c>
      <c r="AT187" s="17" t="str">
        <f>IFERROR(AND(OR(AT1:AW186,$BK187)=TRUE,IF(SEARCH(AT$1,$H187)&gt;0,TRUE,FALSE)),"")</f>
        <v/>
      </c>
      <c r="AU187" s="17" t="str">
        <f>IFERROR(AND(OR(AU1:AW186,$BK187)=TRUE,IF(SEARCH(AU$1,$H187)&gt;0,TRUE,FALSE)),"")</f>
        <v/>
      </c>
      <c r="AV187" s="17" t="str">
        <f>IFERROR(AND(OR(AV1:AW186,$BK187)=TRUE,IF(SEARCH(AV$1,$H187)&gt;0,TRUE,FALSE)),"")</f>
        <v/>
      </c>
      <c r="AW187" s="17" t="str">
        <f>IFERROR(AND(OR(AW1:AW186,$BK187)=TRUE,IF(SEARCH(AW$1,$H187)&gt;0,TRUE,FALSE)),"")</f>
        <v/>
      </c>
      <c r="AX187" s="17" t="str">
        <f>IFERROR(AND(OR(AX1:AY186,$BK187)=TRUE,IF(SEARCH(AX$1,$H187)&gt;0,TRUE,FALSE)),"")</f>
        <v/>
      </c>
      <c r="AY187" s="17" t="str">
        <f>IFERROR(AND(OR(AY1:AY186,$BK187)=TRUE,IF(SEARCH(AY$1,$H187)&gt;0,TRUE,FALSE)),"")</f>
        <v/>
      </c>
      <c r="AZ187" s="17" t="str">
        <f>IFERROR(AND(OR(AZ1:BI186,$BK187)=TRUE,IF(SEARCH(AZ$1,$H187)&gt;0,TRUE,FALSE)),"")</f>
        <v/>
      </c>
      <c r="BA187" s="17" t="str">
        <f>IFERROR(AND(OR(BA1:BI186,$BK187)=TRUE,IF(SEARCH(BA$1,$H187)&gt;0,TRUE,FALSE)),"")</f>
        <v/>
      </c>
      <c r="BB187" s="17" t="str">
        <f>IFERROR(AND(OR(BB1:BI186,$BK187)=TRUE,IF(SEARCH(BB$1,$H187)&gt;0,TRUE,FALSE)),"")</f>
        <v/>
      </c>
      <c r="BC187" s="17" t="str">
        <f>IFERROR(AND(OR(BC1:BI186,$BK187)=TRUE,IF(SEARCH(BC$1,$H187)&gt;0,TRUE,FALSE)),"")</f>
        <v/>
      </c>
      <c r="BD187" s="17" t="str">
        <f>IFERROR(AND(OR(BD1:BI186,$BK187)=TRUE,IF(SEARCH(BD$1,$H187)&gt;0,TRUE,FALSE)),"")</f>
        <v/>
      </c>
      <c r="BE187" s="17" t="str">
        <f>IFERROR(AND(OR(BE1:BI186,$BK187)=TRUE,IF(SEARCH(BE$1,$H187)&gt;0,TRUE,FALSE)),"")</f>
        <v/>
      </c>
      <c r="BF187" s="17" t="str">
        <f>IFERROR(AND(OR(BF1:BI186,$BK187)=TRUE,IF(SEARCH(BF$1,$H187)&gt;0,TRUE,FALSE)),"")</f>
        <v/>
      </c>
      <c r="BG187" s="17" t="str">
        <f>IFERROR(AND(OR(BG1:BI186,$BK187)=TRUE,IF(SEARCH(BG$1,$H187)&gt;0,TRUE,FALSE)),"")</f>
        <v/>
      </c>
      <c r="BH187" s="17" t="str">
        <f>IFERROR(AND(OR(BH1:BI186,$BK187)=TRUE,IF(SEARCH(BH$1,$H187)&gt;0,TRUE,FALSE)),"")</f>
        <v/>
      </c>
      <c r="BI187" s="17" t="str">
        <f>IFERROR(AND(OR(BI1:BI186,$BK187)=TRUE,IF(SEARCH(BI$1,$H187)&gt;0,TRUE,FALSE)),"")</f>
        <v/>
      </c>
      <c r="BJ187" s="17" t="b">
        <f t="shared" si="26"/>
        <v>0</v>
      </c>
      <c r="BK187" s="17" t="b">
        <f t="shared" si="27"/>
        <v>0</v>
      </c>
      <c r="BL187" s="17" t="b">
        <f t="shared" si="28"/>
        <v>0</v>
      </c>
      <c r="BM187" s="17" t="b">
        <f>IF(G187&gt;'Overview (RESPONSES REQUIRED)'!$G$67,FALSE,TRUE)</f>
        <v>0</v>
      </c>
      <c r="BN187" s="17" t="b">
        <f t="shared" si="29"/>
        <v>0</v>
      </c>
      <c r="BO187" s="17" t="str">
        <f>IF(AND(BM187,BN187)=FALSE,"N",IF(BL187=TRUE,"Y",IF(I187=0,"E","N")))</f>
        <v>N</v>
      </c>
    </row>
    <row r="188" spans="1:67" ht="15" x14ac:dyDescent="0.15">
      <c r="A188" s="17" t="s">
        <v>3081</v>
      </c>
      <c r="B188" s="17">
        <v>1</v>
      </c>
      <c r="C188" s="17" t="b">
        <f>IF(INDEX('Overview (RESPONSES REQUIRED)'!$D$67:$D$78, MATCH("n7", 'Overview (RESPONSES REQUIRED)'!$B$67:$B$78, 0)) = "Y", TRUE, FALSE)</f>
        <v>0</v>
      </c>
      <c r="D188" s="17" t="s">
        <v>6</v>
      </c>
      <c r="E188" s="17" t="s">
        <v>6</v>
      </c>
      <c r="F188" s="17" t="s">
        <v>6</v>
      </c>
      <c r="G188" s="17">
        <v>2</v>
      </c>
      <c r="H188" s="17" t="s">
        <v>3016</v>
      </c>
      <c r="I188" s="17" t="str">
        <f>IF('SA-FR1'!N191="Y", "Y", IF('SA-FR1'!N191="N", "N", 0))</f>
        <v>N</v>
      </c>
      <c r="J188" s="17" t="str">
        <f>IFERROR(AND(OR(J1:K187,$BK188)=TRUE,IF(SEARCH(J$1,$A188)&gt;0,TRUE,FALSE)),"")</f>
        <v/>
      </c>
      <c r="K188" s="17" t="str">
        <f>IFERROR(AND(OR(K1:K187,$BK188)=TRUE,IF(SEARCH(K$1,$A188)&gt;0,TRUE,FALSE)),"")</f>
        <v/>
      </c>
      <c r="L188" s="17" t="str">
        <f>IFERROR(AND(OR(L1:O187,$BK188)=TRUE,IF(SEARCH(L$1,$A188)&gt;0,TRUE,FALSE)),"")</f>
        <v/>
      </c>
      <c r="M188" s="17" t="str">
        <f>IFERROR(AND(OR(M1:O187,$BK188)=TRUE,IF(SEARCH(M$1,$A188)&gt;0,TRUE,FALSE)),"")</f>
        <v/>
      </c>
      <c r="N188" s="17" t="str">
        <f>IFERROR(AND(OR(N1:O187,$BK188)=TRUE,IF(SEARCH(N$1,$A188)&gt;0,TRUE,FALSE)),"")</f>
        <v/>
      </c>
      <c r="O188" s="17" t="str">
        <f>IFERROR(AND(OR(O1:O187,$BK188)=TRUE,IF(SEARCH(O$1,$A188)&gt;0,TRUE,FALSE)),"")</f>
        <v/>
      </c>
      <c r="P188" s="17" t="str">
        <f>IFERROR(AND(OR(P1:P187,$BK188)=TRUE,IF(SEARCH(P$1,$A188)&gt;0,TRUE,FALSE)),"")</f>
        <v/>
      </c>
      <c r="Q188" s="17" t="str">
        <f>IFERROR(AND(OR(Q1:T187,$BK188)=TRUE,IF(SEARCH(Q$1,$A188)&gt;0,TRUE,FALSE)),"")</f>
        <v/>
      </c>
      <c r="R188" s="17" t="str">
        <f>IFERROR(AND(OR(R1:T187,$BK188)=TRUE,IF(SEARCH(R$1,$A188)&gt;0,TRUE,FALSE)),"")</f>
        <v/>
      </c>
      <c r="S188" s="17" t="b">
        <f>IFERROR(AND(OR(S1:T187,$BK188)=TRUE,IF(SEARCH(S$1,$A188)&gt;0,TRUE,FALSE)),"")</f>
        <v>0</v>
      </c>
      <c r="T188" s="17" t="str">
        <f>IFERROR(AND(OR(T1:T187,$BK188)=TRUE,IF(SEARCH(T$1,$A188)&gt;0,TRUE,FALSE)),"")</f>
        <v/>
      </c>
      <c r="U188" s="17" t="str">
        <f>IFERROR(AND(OR(U1:V187,$BK188)=TRUE,IF(SEARCH(U$1,$A188)&gt;0,TRUE,FALSE)),"")</f>
        <v/>
      </c>
      <c r="V188" s="17" t="str">
        <f>IFERROR(AND(OR(V1:V187,$BK188)=TRUE,IF(SEARCH(V$1,$A188)&gt;0,TRUE,FALSE)),"")</f>
        <v/>
      </c>
      <c r="W188" s="17" t="str">
        <f>IFERROR(AND(OR(W1:W187,$BK188)=TRUE,IF(SEARCH(W$1,$A188)&gt;0,TRUE,FALSE)),"")</f>
        <v/>
      </c>
      <c r="X188" s="17" t="str">
        <f>IFERROR(AND(OR(X1:AA187,$BK188)=TRUE,IF(SEARCH(X$1,$A188)&gt;0,TRUE,FALSE)),"")</f>
        <v/>
      </c>
      <c r="Y188" s="17" t="str">
        <f>IFERROR(AND(OR(Y1:AA187,$BK188)=TRUE,IF(SEARCH(Y$1,$A188)&gt;0,TRUE,FALSE)),"")</f>
        <v/>
      </c>
      <c r="Z188" s="17" t="str">
        <f>IFERROR(AND(OR(Z1:AA187,$BK188)=TRUE,IF(SEARCH(Z$1,$A188)&gt;0,TRUE,FALSE)),"")</f>
        <v/>
      </c>
      <c r="AA188" s="17" t="str">
        <f>IFERROR(AND(OR(AA1:AA187,$BK188)=TRUE,IF(SEARCH(AA$1,$A188)&gt;0,TRUE,FALSE)),"")</f>
        <v/>
      </c>
      <c r="AB188" s="17">
        <f t="shared" si="25"/>
        <v>0</v>
      </c>
      <c r="AC188" s="17" t="str">
        <f>IFERROR(AND(OR(AC1:AE187,$BK188)=TRUE,IF(SEARCH(AC$1,$H188)&gt;0,TRUE,FALSE)),"")</f>
        <v/>
      </c>
      <c r="AD188" s="17" t="str">
        <f>IFERROR(AND(OR(AD1:AE187,$BK188)=TRUE,IF(SEARCH(AD$1,$H188)&gt;0,TRUE,FALSE)),"")</f>
        <v/>
      </c>
      <c r="AE188" s="17" t="str">
        <f>IFERROR(AND(OR(AE1:AE187,$BK188)=TRUE,IF(SEARCH(AE$1,$H188)&gt;0,TRUE,FALSE)),"")</f>
        <v/>
      </c>
      <c r="AF188" s="17" t="str">
        <f>IFERROR(AND(OR(AF1:AK187,$BK188)=TRUE,IF(SEARCH(AF$1,$H188)&gt;0,TRUE,FALSE)),"")</f>
        <v/>
      </c>
      <c r="AG188" s="17" t="str">
        <f>IFERROR(AND(OR(AG1:AK187,$BK188)=TRUE,IF(SEARCH(AG$1,$H188)&gt;0,TRUE,FALSE)),"")</f>
        <v/>
      </c>
      <c r="AH188" s="17" t="str">
        <f>IFERROR(AND(OR(AH1:AK187,$BK188)=TRUE,IF(SEARCH(AH$1,$H188)&gt;0,TRUE,FALSE)),"")</f>
        <v/>
      </c>
      <c r="AI188" s="17" t="str">
        <f>IFERROR(AND(OR(AI1:AK187,$BK188)=TRUE,IF(SEARCH(AI$1,$H188)&gt;0,TRUE,FALSE)),"")</f>
        <v/>
      </c>
      <c r="AJ188" s="17" t="str">
        <f>IFERROR(AND(OR(AJ1:AK187,$BK188)=TRUE,IF(SEARCH(AJ$1,$H188)&gt;0,TRUE,FALSE)),"")</f>
        <v/>
      </c>
      <c r="AK188" s="17" t="str">
        <f>IFERROR(AND(OR(AK1:AK187,$BK188)=TRUE,IF(SEARCH(AK$1,$H188)&gt;0,TRUE,FALSE)),"")</f>
        <v/>
      </c>
      <c r="AL188" s="17" t="str">
        <f>IFERROR(AND(OR(AL1:AM187,$BK188)=TRUE,IF(SEARCH(AL$1,$H188)&gt;0,TRUE,FALSE)),"")</f>
        <v/>
      </c>
      <c r="AM188" s="17" t="str">
        <f>IFERROR(AND(OR(AM1:AM187,$BK188)=TRUE,IF(SEARCH(AM$1,$H188)&gt;0,TRUE,FALSE)),"")</f>
        <v/>
      </c>
      <c r="AN188" s="17" t="str">
        <f>IFERROR(AND(OR(AN1:AS187,$BK188)=TRUE,IF(SEARCH(AN$1,$H188)&gt;0,TRUE,FALSE)),"")</f>
        <v/>
      </c>
      <c r="AO188" s="17" t="str">
        <f>IFERROR(AND(OR(AO1:AS187,$BK188)=TRUE,IF(SEARCH(AO$1,$H188)&gt;0,TRUE,FALSE)),"")</f>
        <v/>
      </c>
      <c r="AP188" s="17" t="str">
        <f>IFERROR(AND(OR(AP1:AS187,$BK188)=TRUE,IF(SEARCH(AP$1,$H188)&gt;0,TRUE,FALSE)),"")</f>
        <v/>
      </c>
      <c r="AQ188" s="17" t="str">
        <f>IFERROR(AND(OR(AQ1:AS187,$BK188)=TRUE,IF(SEARCH(AQ$1,$H188)&gt;0,TRUE,FALSE)),"")</f>
        <v/>
      </c>
      <c r="AR188" s="17" t="str">
        <f>IFERROR(AND(OR(AR1:AS187,$BK188)=TRUE,IF(SEARCH(AR$1,$H188)&gt;0,TRUE,FALSE)),"")</f>
        <v/>
      </c>
      <c r="AS188" s="17" t="str">
        <f>IFERROR(AND(OR(AS1:AS187,$BK188)=TRUE,IF(SEARCH(AS$1,$H188)&gt;0,TRUE,FALSE)),"")</f>
        <v/>
      </c>
      <c r="AT188" s="17" t="str">
        <f>IFERROR(AND(OR(AT1:AW187,$BK188)=TRUE,IF(SEARCH(AT$1,$H188)&gt;0,TRUE,FALSE)),"")</f>
        <v/>
      </c>
      <c r="AU188" s="17" t="str">
        <f>IFERROR(AND(OR(AU1:AW187,$BK188)=TRUE,IF(SEARCH(AU$1,$H188)&gt;0,TRUE,FALSE)),"")</f>
        <v/>
      </c>
      <c r="AV188" s="17" t="str">
        <f>IFERROR(AND(OR(AV1:AW187,$BK188)=TRUE,IF(SEARCH(AV$1,$H188)&gt;0,TRUE,FALSE)),"")</f>
        <v/>
      </c>
      <c r="AW188" s="17" t="str">
        <f>IFERROR(AND(OR(AW1:AW187,$BK188)=TRUE,IF(SEARCH(AW$1,$H188)&gt;0,TRUE,FALSE)),"")</f>
        <v/>
      </c>
      <c r="AX188" s="17" t="str">
        <f>IFERROR(AND(OR(AX1:AY187,$BK188)=TRUE,IF(SEARCH(AX$1,$H188)&gt;0,TRUE,FALSE)),"")</f>
        <v/>
      </c>
      <c r="AY188" s="17" t="str">
        <f>IFERROR(AND(OR(AY1:AY187,$BK188)=TRUE,IF(SEARCH(AY$1,$H188)&gt;0,TRUE,FALSE)),"")</f>
        <v/>
      </c>
      <c r="AZ188" s="17" t="str">
        <f>IFERROR(AND(OR(AZ1:BI187,$BK188)=TRUE,IF(SEARCH(AZ$1,$H188)&gt;0,TRUE,FALSE)),"")</f>
        <v/>
      </c>
      <c r="BA188" s="17" t="str">
        <f>IFERROR(AND(OR(BA1:BI187,$BK188)=TRUE,IF(SEARCH(BA$1,$H188)&gt;0,TRUE,FALSE)),"")</f>
        <v/>
      </c>
      <c r="BB188" s="17" t="str">
        <f>IFERROR(AND(OR(BB1:BI187,$BK188)=TRUE,IF(SEARCH(BB$1,$H188)&gt;0,TRUE,FALSE)),"")</f>
        <v/>
      </c>
      <c r="BC188" s="17" t="str">
        <f>IFERROR(AND(OR(BC1:BI187,$BK188)=TRUE,IF(SEARCH(BC$1,$H188)&gt;0,TRUE,FALSE)),"")</f>
        <v/>
      </c>
      <c r="BD188" s="17" t="str">
        <f>IFERROR(AND(OR(BD1:BI187,$BK188)=TRUE,IF(SEARCH(BD$1,$H188)&gt;0,TRUE,FALSE)),"")</f>
        <v/>
      </c>
      <c r="BE188" s="17" t="str">
        <f>IFERROR(AND(OR(BE1:BI187,$BK188)=TRUE,IF(SEARCH(BE$1,$H188)&gt;0,TRUE,FALSE)),"")</f>
        <v/>
      </c>
      <c r="BF188" s="17" t="str">
        <f>IFERROR(AND(OR(BF1:BI187,$BK188)=TRUE,IF(SEARCH(BF$1,$H188)&gt;0,TRUE,FALSE)),"")</f>
        <v/>
      </c>
      <c r="BG188" s="17" t="str">
        <f>IFERROR(AND(OR(BG1:BI187,$BK188)=TRUE,IF(SEARCH(BG$1,$H188)&gt;0,TRUE,FALSE)),"")</f>
        <v/>
      </c>
      <c r="BH188" s="17" t="str">
        <f>IFERROR(AND(OR(BH1:BI187,$BK188)=TRUE,IF(SEARCH(BH$1,$H188)&gt;0,TRUE,FALSE)),"")</f>
        <v/>
      </c>
      <c r="BI188" s="17" t="str">
        <f>IFERROR(AND(OR(BI1:BI187,$BK188)=TRUE,IF(SEARCH(BI$1,$H188)&gt;0,TRUE,FALSE)),"")</f>
        <v/>
      </c>
      <c r="BJ188" s="17" t="b">
        <f t="shared" si="26"/>
        <v>0</v>
      </c>
      <c r="BK188" s="17" t="b">
        <f t="shared" si="27"/>
        <v>0</v>
      </c>
      <c r="BL188" s="17" t="b">
        <f t="shared" si="28"/>
        <v>0</v>
      </c>
      <c r="BM188" s="17" t="b">
        <f>IF(G188&gt;'Overview (RESPONSES REQUIRED)'!$G$67,FALSE,TRUE)</f>
        <v>0</v>
      </c>
      <c r="BN188" s="17" t="b">
        <f t="shared" si="29"/>
        <v>0</v>
      </c>
      <c r="BO188" s="17" t="str">
        <f>IF(BO187="N", "N", IF(AND(BM188,BN188)=FALSE,"N",IF(BL188=TRUE,"Y",IF(I188=0,"E","N"))))</f>
        <v>N</v>
      </c>
    </row>
    <row r="189" spans="1:67" ht="15" x14ac:dyDescent="0.15">
      <c r="A189" s="17" t="s">
        <v>3082</v>
      </c>
      <c r="B189" s="17">
        <v>1</v>
      </c>
      <c r="C189" s="17" t="b">
        <f>IF(INDEX('Overview (RESPONSES REQUIRED)'!$D$67:$D$78, MATCH("n26", 'Overview (RESPONSES REQUIRED)'!$B$67:$B$78, 0)) = "Y", TRUE, FALSE)</f>
        <v>0</v>
      </c>
      <c r="D189" s="17" t="s">
        <v>6</v>
      </c>
      <c r="E189" s="17" t="s">
        <v>6</v>
      </c>
      <c r="F189" s="17" t="s">
        <v>6</v>
      </c>
      <c r="G189" s="17">
        <v>2</v>
      </c>
      <c r="H189" s="17" t="s">
        <v>3015</v>
      </c>
      <c r="I189" s="17" t="str">
        <f>IF('SA-FR1'!N192="Y", "Y", IF('SA-FR1'!N192="N", "N", 0))</f>
        <v>N</v>
      </c>
      <c r="J189" s="17" t="str">
        <f>IFERROR(AND(OR(J1:K188,$BK189)=TRUE,IF(SEARCH(J$1,$A189)&gt;0,TRUE,FALSE)),"")</f>
        <v/>
      </c>
      <c r="K189" s="17" t="str">
        <f>IFERROR(AND(OR(K1:K188,$BK189)=TRUE,IF(SEARCH(K$1,$A189)&gt;0,TRUE,FALSE)),"")</f>
        <v/>
      </c>
      <c r="L189" s="17" t="str">
        <f>IFERROR(AND(OR(L1:O188,$BK189)=TRUE,IF(SEARCH(L$1,$A189)&gt;0,TRUE,FALSE)),"")</f>
        <v/>
      </c>
      <c r="M189" s="17" t="str">
        <f>IFERROR(AND(OR(M1:O188,$BK189)=TRUE,IF(SEARCH(M$1,$A189)&gt;0,TRUE,FALSE)),"")</f>
        <v/>
      </c>
      <c r="N189" s="17" t="str">
        <f>IFERROR(AND(OR(N1:O188,$BK189)=TRUE,IF(SEARCH(N$1,$A189)&gt;0,TRUE,FALSE)),"")</f>
        <v/>
      </c>
      <c r="O189" s="17" t="str">
        <f>IFERROR(AND(OR(O1:O188,$BK189)=TRUE,IF(SEARCH(O$1,$A189)&gt;0,TRUE,FALSE)),"")</f>
        <v/>
      </c>
      <c r="P189" s="17" t="str">
        <f>IFERROR(AND(OR(P1:P188,$BK189)=TRUE,IF(SEARCH(P$1,$A189)&gt;0,TRUE,FALSE)),"")</f>
        <v/>
      </c>
      <c r="Q189" s="17" t="str">
        <f>IFERROR(AND(OR(Q1:T188,$BK189)=TRUE,IF(SEARCH(Q$1,$A189)&gt;0,TRUE,FALSE)),"")</f>
        <v/>
      </c>
      <c r="R189" s="17" t="str">
        <f>IFERROR(AND(OR(R1:T188,$BK189)=TRUE,IF(SEARCH(R$1,$A189)&gt;0,TRUE,FALSE)),"")</f>
        <v/>
      </c>
      <c r="S189" s="17" t="str">
        <f>IFERROR(AND(OR(S1:T188,$BK189)=TRUE,IF(SEARCH(S$1,$A189)&gt;0,TRUE,FALSE)),"")</f>
        <v/>
      </c>
      <c r="T189" s="17" t="str">
        <f>IFERROR(AND(OR(T1:T188,$BK189)=TRUE,IF(SEARCH(T$1,$A189)&gt;0,TRUE,FALSE)),"")</f>
        <v/>
      </c>
      <c r="U189" s="17" t="str">
        <f>IFERROR(AND(OR(U1:V188,$BK189)=TRUE,IF(SEARCH(U$1,$A189)&gt;0,TRUE,FALSE)),"")</f>
        <v/>
      </c>
      <c r="V189" s="17" t="b">
        <f>IFERROR(AND(OR(V1:V188,$BK189)=TRUE,IF(SEARCH(V$1,$A189)&gt;0,TRUE,FALSE)),"")</f>
        <v>0</v>
      </c>
      <c r="W189" s="17" t="str">
        <f>IFERROR(AND(OR(W1:W188,$BK189)=TRUE,IF(SEARCH(W$1,$A189)&gt;0,TRUE,FALSE)),"")</f>
        <v/>
      </c>
      <c r="X189" s="17" t="str">
        <f>IFERROR(AND(OR(X1:AA188,$BK189)=TRUE,IF(SEARCH(X$1,$A189)&gt;0,TRUE,FALSE)),"")</f>
        <v/>
      </c>
      <c r="Y189" s="17" t="str">
        <f>IFERROR(AND(OR(Y1:AA188,$BK189)=TRUE,IF(SEARCH(Y$1,$A189)&gt;0,TRUE,FALSE)),"")</f>
        <v/>
      </c>
      <c r="Z189" s="17" t="str">
        <f>IFERROR(AND(OR(Z1:AA188,$BK189)=TRUE,IF(SEARCH(Z$1,$A189)&gt;0,TRUE,FALSE)),"")</f>
        <v/>
      </c>
      <c r="AA189" s="17" t="str">
        <f>IFERROR(AND(OR(AA1:AA188,$BK189)=TRUE,IF(SEARCH(AA$1,$A189)&gt;0,TRUE,FALSE)),"")</f>
        <v/>
      </c>
      <c r="AB189" s="17">
        <f t="shared" si="25"/>
        <v>0</v>
      </c>
      <c r="AC189" s="17" t="str">
        <f>IFERROR(AND(OR(AC1:AE188,$BK189)=TRUE,IF(SEARCH(AC$1,$H189)&gt;0,TRUE,FALSE)),"")</f>
        <v/>
      </c>
      <c r="AD189" s="17" t="str">
        <f>IFERROR(AND(OR(AD1:AE188,$BK189)=TRUE,IF(SEARCH(AD$1,$H189)&gt;0,TRUE,FALSE)),"")</f>
        <v/>
      </c>
      <c r="AE189" s="17" t="str">
        <f>IFERROR(AND(OR(AE1:AE188,$BK189)=TRUE,IF(SEARCH(AE$1,$H189)&gt;0,TRUE,FALSE)),"")</f>
        <v/>
      </c>
      <c r="AF189" s="17" t="str">
        <f>IFERROR(AND(OR(AF1:AK188,$BK189)=TRUE,IF(SEARCH(AF$1,$H189)&gt;0,TRUE,FALSE)),"")</f>
        <v/>
      </c>
      <c r="AG189" s="17" t="str">
        <f>IFERROR(AND(OR(AG1:AK188,$BK189)=TRUE,IF(SEARCH(AG$1,$H189)&gt;0,TRUE,FALSE)),"")</f>
        <v/>
      </c>
      <c r="AH189" s="17" t="str">
        <f>IFERROR(AND(OR(AH1:AK188,$BK189)=TRUE,IF(SEARCH(AH$1,$H189)&gt;0,TRUE,FALSE)),"")</f>
        <v/>
      </c>
      <c r="AI189" s="17" t="str">
        <f>IFERROR(AND(OR(AI1:AK188,$BK189)=TRUE,IF(SEARCH(AI$1,$H189)&gt;0,TRUE,FALSE)),"")</f>
        <v/>
      </c>
      <c r="AJ189" s="17" t="str">
        <f>IFERROR(AND(OR(AJ1:AK188,$BK189)=TRUE,IF(SEARCH(AJ$1,$H189)&gt;0,TRUE,FALSE)),"")</f>
        <v/>
      </c>
      <c r="AK189" s="17" t="str">
        <f>IFERROR(AND(OR(AK1:AK188,$BK189)=TRUE,IF(SEARCH(AK$1,$H189)&gt;0,TRUE,FALSE)),"")</f>
        <v/>
      </c>
      <c r="AL189" s="17" t="str">
        <f>IFERROR(AND(OR(AL1:AM188,$BK189)=TRUE,IF(SEARCH(AL$1,$H189)&gt;0,TRUE,FALSE)),"")</f>
        <v/>
      </c>
      <c r="AM189" s="17" t="str">
        <f>IFERROR(AND(OR(AM1:AM188,$BK189)=TRUE,IF(SEARCH(AM$1,$H189)&gt;0,TRUE,FALSE)),"")</f>
        <v/>
      </c>
      <c r="AN189" s="17" t="str">
        <f>IFERROR(AND(OR(AN1:AS188,$BK189)=TRUE,IF(SEARCH(AN$1,$H189)&gt;0,TRUE,FALSE)),"")</f>
        <v/>
      </c>
      <c r="AO189" s="17" t="str">
        <f>IFERROR(AND(OR(AO1:AS188,$BK189)=TRUE,IF(SEARCH(AO$1,$H189)&gt;0,TRUE,FALSE)),"")</f>
        <v/>
      </c>
      <c r="AP189" s="17" t="str">
        <f>IFERROR(AND(OR(AP1:AS188,$BK189)=TRUE,IF(SEARCH(AP$1,$H189)&gt;0,TRUE,FALSE)),"")</f>
        <v/>
      </c>
      <c r="AQ189" s="17" t="str">
        <f>IFERROR(AND(OR(AQ1:AS188,$BK189)=TRUE,IF(SEARCH(AQ$1,$H189)&gt;0,TRUE,FALSE)),"")</f>
        <v/>
      </c>
      <c r="AR189" s="17" t="str">
        <f>IFERROR(AND(OR(AR1:AS188,$BK189)=TRUE,IF(SEARCH(AR$1,$H189)&gt;0,TRUE,FALSE)),"")</f>
        <v/>
      </c>
      <c r="AS189" s="17" t="str">
        <f>IFERROR(AND(OR(AS1:AS188,$BK189)=TRUE,IF(SEARCH(AS$1,$H189)&gt;0,TRUE,FALSE)),"")</f>
        <v/>
      </c>
      <c r="AT189" s="17" t="str">
        <f>IFERROR(AND(OR(AT1:AW188,$BK189)=TRUE,IF(SEARCH(AT$1,$H189)&gt;0,TRUE,FALSE)),"")</f>
        <v/>
      </c>
      <c r="AU189" s="17" t="str">
        <f>IFERROR(AND(OR(AU1:AW188,$BK189)=TRUE,IF(SEARCH(AU$1,$H189)&gt;0,TRUE,FALSE)),"")</f>
        <v/>
      </c>
      <c r="AV189" s="17" t="str">
        <f>IFERROR(AND(OR(AV1:AW188,$BK189)=TRUE,IF(SEARCH(AV$1,$H189)&gt;0,TRUE,FALSE)),"")</f>
        <v/>
      </c>
      <c r="AW189" s="17" t="str">
        <f>IFERROR(AND(OR(AW1:AW188,$BK189)=TRUE,IF(SEARCH(AW$1,$H189)&gt;0,TRUE,FALSE)),"")</f>
        <v/>
      </c>
      <c r="AX189" s="17" t="str">
        <f>IFERROR(AND(OR(AX1:AY188,$BK189)=TRUE,IF(SEARCH(AX$1,$H189)&gt;0,TRUE,FALSE)),"")</f>
        <v/>
      </c>
      <c r="AY189" s="17" t="str">
        <f>IFERROR(AND(OR(AY1:AY188,$BK189)=TRUE,IF(SEARCH(AY$1,$H189)&gt;0,TRUE,FALSE)),"")</f>
        <v/>
      </c>
      <c r="AZ189" s="17" t="str">
        <f>IFERROR(AND(OR(AZ1:BI188,$BK189)=TRUE,IF(SEARCH(AZ$1,$H189)&gt;0,TRUE,FALSE)),"")</f>
        <v/>
      </c>
      <c r="BA189" s="17" t="str">
        <f>IFERROR(AND(OR(BA1:BI188,$BK189)=TRUE,IF(SEARCH(BA$1,$H189)&gt;0,TRUE,FALSE)),"")</f>
        <v/>
      </c>
      <c r="BB189" s="17" t="str">
        <f>IFERROR(AND(OR(BB1:BI188,$BK189)=TRUE,IF(SEARCH(BB$1,$H189)&gt;0,TRUE,FALSE)),"")</f>
        <v/>
      </c>
      <c r="BC189" s="17" t="str">
        <f>IFERROR(AND(OR(BC1:BI188,$BK189)=TRUE,IF(SEARCH(BC$1,$H189)&gt;0,TRUE,FALSE)),"")</f>
        <v/>
      </c>
      <c r="BD189" s="17" t="str">
        <f>IFERROR(AND(OR(BD1:BI188,$BK189)=TRUE,IF(SEARCH(BD$1,$H189)&gt;0,TRUE,FALSE)),"")</f>
        <v/>
      </c>
      <c r="BE189" s="17" t="str">
        <f>IFERROR(AND(OR(BE1:BI188,$BK189)=TRUE,IF(SEARCH(BE$1,$H189)&gt;0,TRUE,FALSE)),"")</f>
        <v/>
      </c>
      <c r="BF189" s="17" t="str">
        <f>IFERROR(AND(OR(BF1:BI188,$BK189)=TRUE,IF(SEARCH(BF$1,$H189)&gt;0,TRUE,FALSE)),"")</f>
        <v/>
      </c>
      <c r="BG189" s="17" t="str">
        <f>IFERROR(AND(OR(BG1:BI188,$BK189)=TRUE,IF(SEARCH(BG$1,$H189)&gt;0,TRUE,FALSE)),"")</f>
        <v/>
      </c>
      <c r="BH189" s="17" t="str">
        <f>IFERROR(AND(OR(BH1:BI188,$BK189)=TRUE,IF(SEARCH(BH$1,$H189)&gt;0,TRUE,FALSE)),"")</f>
        <v/>
      </c>
      <c r="BI189" s="17" t="str">
        <f>IFERROR(AND(OR(BI1:BI188,$BK189)=TRUE,IF(SEARCH(BI$1,$H189)&gt;0,TRUE,FALSE)),"")</f>
        <v/>
      </c>
      <c r="BJ189" s="17" t="b">
        <f t="shared" si="26"/>
        <v>0</v>
      </c>
      <c r="BK189" s="17" t="b">
        <f t="shared" si="27"/>
        <v>0</v>
      </c>
      <c r="BL189" s="17" t="b">
        <f t="shared" si="28"/>
        <v>0</v>
      </c>
      <c r="BM189" s="17" t="b">
        <f>IF(G189&gt;'Overview (RESPONSES REQUIRED)'!$G$67,FALSE,TRUE)</f>
        <v>0</v>
      </c>
      <c r="BN189" s="17" t="b">
        <f t="shared" si="29"/>
        <v>0</v>
      </c>
      <c r="BO189" s="17" t="str">
        <f>IF(AND(BM189,BN189)=FALSE,"N",IF(BL189=TRUE,"Y",IF(I189=0,"E","N")))</f>
        <v>N</v>
      </c>
    </row>
    <row r="190" spans="1:67" ht="15" x14ac:dyDescent="0.15">
      <c r="A190" s="17" t="s">
        <v>3082</v>
      </c>
      <c r="B190" s="17">
        <v>1</v>
      </c>
      <c r="C190" s="17" t="b">
        <f>IF(INDEX('Overview (RESPONSES REQUIRED)'!$D$67:$D$78, MATCH("n26", 'Overview (RESPONSES REQUIRED)'!$B$67:$B$78, 0)) = "Y", TRUE, FALSE)</f>
        <v>0</v>
      </c>
      <c r="D190" s="17" t="s">
        <v>6</v>
      </c>
      <c r="E190" s="17" t="s">
        <v>6</v>
      </c>
      <c r="F190" s="17" t="s">
        <v>6</v>
      </c>
      <c r="G190" s="17">
        <v>2</v>
      </c>
      <c r="H190" s="17" t="s">
        <v>3032</v>
      </c>
      <c r="I190" s="17" t="str">
        <f>IF('SA-FR1'!N193="Y", "Y", IF('SA-FR1'!N193="N", "N", 0))</f>
        <v>N</v>
      </c>
      <c r="J190" s="17" t="str">
        <f>IFERROR(AND(OR(J1:K189,$BK190)=TRUE,IF(SEARCH(J$1,$A190)&gt;0,TRUE,FALSE)),"")</f>
        <v/>
      </c>
      <c r="K190" s="17" t="str">
        <f>IFERROR(AND(OR(K1:K189,$BK190)=TRUE,IF(SEARCH(K$1,$A190)&gt;0,TRUE,FALSE)),"")</f>
        <v/>
      </c>
      <c r="L190" s="17" t="str">
        <f>IFERROR(AND(OR(L1:O189,$BK190)=TRUE,IF(SEARCH(L$1,$A190)&gt;0,TRUE,FALSE)),"")</f>
        <v/>
      </c>
      <c r="M190" s="17" t="str">
        <f>IFERROR(AND(OR(M1:O189,$BK190)=TRUE,IF(SEARCH(M$1,$A190)&gt;0,TRUE,FALSE)),"")</f>
        <v/>
      </c>
      <c r="N190" s="17" t="str">
        <f>IFERROR(AND(OR(N1:O189,$BK190)=TRUE,IF(SEARCH(N$1,$A190)&gt;0,TRUE,FALSE)),"")</f>
        <v/>
      </c>
      <c r="O190" s="17" t="str">
        <f>IFERROR(AND(OR(O1:O189,$BK190)=TRUE,IF(SEARCH(O$1,$A190)&gt;0,TRUE,FALSE)),"")</f>
        <v/>
      </c>
      <c r="P190" s="17" t="str">
        <f>IFERROR(AND(OR(P1:P189,$BK190)=TRUE,IF(SEARCH(P$1,$A190)&gt;0,TRUE,FALSE)),"")</f>
        <v/>
      </c>
      <c r="Q190" s="17" t="str">
        <f>IFERROR(AND(OR(Q1:T189,$BK190)=TRUE,IF(SEARCH(Q$1,$A190)&gt;0,TRUE,FALSE)),"")</f>
        <v/>
      </c>
      <c r="R190" s="17" t="str">
        <f>IFERROR(AND(OR(R1:T189,$BK190)=TRUE,IF(SEARCH(R$1,$A190)&gt;0,TRUE,FALSE)),"")</f>
        <v/>
      </c>
      <c r="S190" s="17" t="str">
        <f>IFERROR(AND(OR(S1:T189,$BK190)=TRUE,IF(SEARCH(S$1,$A190)&gt;0,TRUE,FALSE)),"")</f>
        <v/>
      </c>
      <c r="T190" s="17" t="str">
        <f>IFERROR(AND(OR(T1:T189,$BK190)=TRUE,IF(SEARCH(T$1,$A190)&gt;0,TRUE,FALSE)),"")</f>
        <v/>
      </c>
      <c r="U190" s="17" t="str">
        <f>IFERROR(AND(OR(U1:V189,$BK190)=TRUE,IF(SEARCH(U$1,$A190)&gt;0,TRUE,FALSE)),"")</f>
        <v/>
      </c>
      <c r="V190" s="17" t="b">
        <f>IFERROR(AND(OR(V1:V189,$BK190)=TRUE,IF(SEARCH(V$1,$A190)&gt;0,TRUE,FALSE)),"")</f>
        <v>0</v>
      </c>
      <c r="W190" s="17" t="str">
        <f>IFERROR(AND(OR(W1:W189,$BK190)=TRUE,IF(SEARCH(W$1,$A190)&gt;0,TRUE,FALSE)),"")</f>
        <v/>
      </c>
      <c r="X190" s="17" t="str">
        <f>IFERROR(AND(OR(X1:AA189,$BK190)=TRUE,IF(SEARCH(X$1,$A190)&gt;0,TRUE,FALSE)),"")</f>
        <v/>
      </c>
      <c r="Y190" s="17" t="str">
        <f>IFERROR(AND(OR(Y1:AA189,$BK190)=TRUE,IF(SEARCH(Y$1,$A190)&gt;0,TRUE,FALSE)),"")</f>
        <v/>
      </c>
      <c r="Z190" s="17" t="str">
        <f>IFERROR(AND(OR(Z1:AA189,$BK190)=TRUE,IF(SEARCH(Z$1,$A190)&gt;0,TRUE,FALSE)),"")</f>
        <v/>
      </c>
      <c r="AA190" s="17" t="str">
        <f>IFERROR(AND(OR(AA1:AA189,$BK190)=TRUE,IF(SEARCH(AA$1,$A190)&gt;0,TRUE,FALSE)),"")</f>
        <v/>
      </c>
      <c r="AB190" s="17">
        <f t="shared" si="25"/>
        <v>0</v>
      </c>
      <c r="AC190" s="17" t="str">
        <f>IFERROR(AND(OR(AC1:AE189,$BK190)=TRUE,IF(SEARCH(AC$1,$H190)&gt;0,TRUE,FALSE)),"")</f>
        <v/>
      </c>
      <c r="AD190" s="17" t="str">
        <f>IFERROR(AND(OR(AD1:AE189,$BK190)=TRUE,IF(SEARCH(AD$1,$H190)&gt;0,TRUE,FALSE)),"")</f>
        <v/>
      </c>
      <c r="AE190" s="17" t="str">
        <f>IFERROR(AND(OR(AE1:AE189,$BK190)=TRUE,IF(SEARCH(AE$1,$H190)&gt;0,TRUE,FALSE)),"")</f>
        <v/>
      </c>
      <c r="AF190" s="17" t="str">
        <f>IFERROR(AND(OR(AF1:AK189,$BK190)=TRUE,IF(SEARCH(AF$1,$H190)&gt;0,TRUE,FALSE)),"")</f>
        <v/>
      </c>
      <c r="AG190" s="17" t="str">
        <f>IFERROR(AND(OR(AG1:AK189,$BK190)=TRUE,IF(SEARCH(AG$1,$H190)&gt;0,TRUE,FALSE)),"")</f>
        <v/>
      </c>
      <c r="AH190" s="17" t="str">
        <f>IFERROR(AND(OR(AH1:AK189,$BK190)=TRUE,IF(SEARCH(AH$1,$H190)&gt;0,TRUE,FALSE)),"")</f>
        <v/>
      </c>
      <c r="AI190" s="17" t="str">
        <f>IFERROR(AND(OR(AI1:AK189,$BK190)=TRUE,IF(SEARCH(AI$1,$H190)&gt;0,TRUE,FALSE)),"")</f>
        <v/>
      </c>
      <c r="AJ190" s="17" t="str">
        <f>IFERROR(AND(OR(AJ1:AK189,$BK190)=TRUE,IF(SEARCH(AJ$1,$H190)&gt;0,TRUE,FALSE)),"")</f>
        <v/>
      </c>
      <c r="AK190" s="17" t="str">
        <f>IFERROR(AND(OR(AK1:AK189,$BK190)=TRUE,IF(SEARCH(AK$1,$H190)&gt;0,TRUE,FALSE)),"")</f>
        <v/>
      </c>
      <c r="AL190" s="17" t="str">
        <f>IFERROR(AND(OR(AL1:AM189,$BK190)=TRUE,IF(SEARCH(AL$1,$H190)&gt;0,TRUE,FALSE)),"")</f>
        <v/>
      </c>
      <c r="AM190" s="17" t="str">
        <f>IFERROR(AND(OR(AM1:AM189,$BK190)=TRUE,IF(SEARCH(AM$1,$H190)&gt;0,TRUE,FALSE)),"")</f>
        <v/>
      </c>
      <c r="AN190" s="17" t="str">
        <f>IFERROR(AND(OR(AN1:AS189,$BK190)=TRUE,IF(SEARCH(AN$1,$H190)&gt;0,TRUE,FALSE)),"")</f>
        <v/>
      </c>
      <c r="AO190" s="17" t="str">
        <f>IFERROR(AND(OR(AO1:AS189,$BK190)=TRUE,IF(SEARCH(AO$1,$H190)&gt;0,TRUE,FALSE)),"")</f>
        <v/>
      </c>
      <c r="AP190" s="17" t="str">
        <f>IFERROR(AND(OR(AP1:AS189,$BK190)=TRUE,IF(SEARCH(AP$1,$H190)&gt;0,TRUE,FALSE)),"")</f>
        <v/>
      </c>
      <c r="AQ190" s="17" t="str">
        <f>IFERROR(AND(OR(AQ1:AS189,$BK190)=TRUE,IF(SEARCH(AQ$1,$H190)&gt;0,TRUE,FALSE)),"")</f>
        <v/>
      </c>
      <c r="AR190" s="17" t="str">
        <f>IFERROR(AND(OR(AR1:AS189,$BK190)=TRUE,IF(SEARCH(AR$1,$H190)&gt;0,TRUE,FALSE)),"")</f>
        <v/>
      </c>
      <c r="AS190" s="17" t="str">
        <f>IFERROR(AND(OR(AS1:AS189,$BK190)=TRUE,IF(SEARCH(AS$1,$H190)&gt;0,TRUE,FALSE)),"")</f>
        <v/>
      </c>
      <c r="AT190" s="17" t="str">
        <f>IFERROR(AND(OR(AT1:AW189,$BK190)=TRUE,IF(SEARCH(AT$1,$H190)&gt;0,TRUE,FALSE)),"")</f>
        <v/>
      </c>
      <c r="AU190" s="17" t="str">
        <f>IFERROR(AND(OR(AU1:AW189,$BK190)=TRUE,IF(SEARCH(AU$1,$H190)&gt;0,TRUE,FALSE)),"")</f>
        <v/>
      </c>
      <c r="AV190" s="17" t="str">
        <f>IFERROR(AND(OR(AV1:AW189,$BK190)=TRUE,IF(SEARCH(AV$1,$H190)&gt;0,TRUE,FALSE)),"")</f>
        <v/>
      </c>
      <c r="AW190" s="17" t="str">
        <f>IFERROR(AND(OR(AW1:AW189,$BK190)=TRUE,IF(SEARCH(AW$1,$H190)&gt;0,TRUE,FALSE)),"")</f>
        <v/>
      </c>
      <c r="AX190" s="17" t="str">
        <f>IFERROR(AND(OR(AX1:AY189,$BK190)=TRUE,IF(SEARCH(AX$1,$H190)&gt;0,TRUE,FALSE)),"")</f>
        <v/>
      </c>
      <c r="AY190" s="17" t="str">
        <f>IFERROR(AND(OR(AY1:AY189,$BK190)=TRUE,IF(SEARCH(AY$1,$H190)&gt;0,TRUE,FALSE)),"")</f>
        <v/>
      </c>
      <c r="AZ190" s="17" t="str">
        <f>IFERROR(AND(OR(AZ1:BI189,$BK190)=TRUE,IF(SEARCH(AZ$1,$H190)&gt;0,TRUE,FALSE)),"")</f>
        <v/>
      </c>
      <c r="BA190" s="17" t="str">
        <f>IFERROR(AND(OR(BA1:BI189,$BK190)=TRUE,IF(SEARCH(BA$1,$H190)&gt;0,TRUE,FALSE)),"")</f>
        <v/>
      </c>
      <c r="BB190" s="17" t="str">
        <f>IFERROR(AND(OR(BB1:BI189,$BK190)=TRUE,IF(SEARCH(BB$1,$H190)&gt;0,TRUE,FALSE)),"")</f>
        <v/>
      </c>
      <c r="BC190" s="17" t="str">
        <f>IFERROR(AND(OR(BC1:BI189,$BK190)=TRUE,IF(SEARCH(BC$1,$H190)&gt;0,TRUE,FALSE)),"")</f>
        <v/>
      </c>
      <c r="BD190" s="17" t="str">
        <f>IFERROR(AND(OR(BD1:BI189,$BK190)=TRUE,IF(SEARCH(BD$1,$H190)&gt;0,TRUE,FALSE)),"")</f>
        <v/>
      </c>
      <c r="BE190" s="17" t="str">
        <f>IFERROR(AND(OR(BE1:BI189,$BK190)=TRUE,IF(SEARCH(BE$1,$H190)&gt;0,TRUE,FALSE)),"")</f>
        <v/>
      </c>
      <c r="BF190" s="17" t="str">
        <f>IFERROR(AND(OR(BF1:BI189,$BK190)=TRUE,IF(SEARCH(BF$1,$H190)&gt;0,TRUE,FALSE)),"")</f>
        <v/>
      </c>
      <c r="BG190" s="17" t="str">
        <f>IFERROR(AND(OR(BG1:BI189,$BK190)=TRUE,IF(SEARCH(BG$1,$H190)&gt;0,TRUE,FALSE)),"")</f>
        <v/>
      </c>
      <c r="BH190" s="17" t="str">
        <f>IFERROR(AND(OR(BH1:BI189,$BK190)=TRUE,IF(SEARCH(BH$1,$H190)&gt;0,TRUE,FALSE)),"")</f>
        <v/>
      </c>
      <c r="BI190" s="17" t="str">
        <f>IFERROR(AND(OR(BI1:BI189,$BK190)=TRUE,IF(SEARCH(BI$1,$H190)&gt;0,TRUE,FALSE)),"")</f>
        <v/>
      </c>
      <c r="BJ190" s="17" t="b">
        <f t="shared" si="26"/>
        <v>0</v>
      </c>
      <c r="BK190" s="17" t="b">
        <f t="shared" si="27"/>
        <v>0</v>
      </c>
      <c r="BL190" s="17" t="b">
        <f t="shared" si="28"/>
        <v>0</v>
      </c>
      <c r="BM190" s="17" t="b">
        <f>IF(G190&gt;'Overview (RESPONSES REQUIRED)'!$G$67,FALSE,TRUE)</f>
        <v>0</v>
      </c>
      <c r="BN190" s="17" t="b">
        <f t="shared" si="29"/>
        <v>0</v>
      </c>
      <c r="BO190" s="17" t="str">
        <f>IF(BO189="N", "N", IF(AND(BM190,BN190)=FALSE,"N",IF(BL190=TRUE,"Y",IF(I190=0,"E","N"))))</f>
        <v>N</v>
      </c>
    </row>
  </sheetData>
  <sheetProtection password="C990" sheet="1" objects="1" formatColumns="0" formatRows="0" autoFilter="0"/>
  <autoFilter ref="A2:AX191"/>
  <phoneticPr fontId="15"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3"/>
  <sheetViews>
    <sheetView zoomScale="85" zoomScaleNormal="85" workbookViewId="0">
      <pane xSplit="2" ySplit="5" topLeftCell="K6" activePane="bottomRight" state="frozen"/>
      <selection pane="topRight"/>
      <selection pane="bottomLeft"/>
      <selection pane="bottomRight" activeCell="S188" sqref="S188"/>
    </sheetView>
  </sheetViews>
  <sheetFormatPr defaultRowHeight="13.5" outlineLevelCol="1" x14ac:dyDescent="0.15"/>
  <cols>
    <col min="1" max="1" width="22" customWidth="1"/>
    <col min="2" max="2" width="35" customWidth="1"/>
    <col min="3" max="8" width="10" hidden="1" customWidth="1" outlineLevel="1"/>
    <col min="9" max="9" width="43" customWidth="1" collapsed="1"/>
    <col min="10" max="10" width="25" customWidth="1"/>
    <col min="11" max="12" width="10" customWidth="1"/>
    <col min="13" max="13" width="56" customWidth="1"/>
    <col min="14" max="14" width="15" customWidth="1"/>
    <col min="15" max="16" width="10" customWidth="1"/>
    <col min="17" max="17" width="20" customWidth="1"/>
    <col min="18" max="18" width="30" customWidth="1"/>
  </cols>
  <sheetData>
    <row r="1" spans="1:18" ht="24.95" customHeight="1" x14ac:dyDescent="0.4">
      <c r="I1" s="18" t="s">
        <v>3083</v>
      </c>
    </row>
    <row r="2" spans="1:18" ht="15" x14ac:dyDescent="0.25">
      <c r="A2" s="40" t="s">
        <v>6</v>
      </c>
      <c r="B2" s="41"/>
      <c r="C2" s="45" t="s">
        <v>304</v>
      </c>
      <c r="D2" s="41"/>
      <c r="E2" s="41"/>
      <c r="F2" s="41"/>
      <c r="G2" s="41"/>
      <c r="H2" s="41"/>
      <c r="I2" s="44" t="s">
        <v>305</v>
      </c>
      <c r="J2" s="43"/>
      <c r="K2" s="43"/>
      <c r="L2" s="43"/>
      <c r="M2" s="43"/>
      <c r="N2" s="42" t="s">
        <v>4</v>
      </c>
      <c r="O2" s="43"/>
      <c r="P2" s="43"/>
      <c r="Q2" s="43"/>
      <c r="R2" s="43"/>
    </row>
    <row r="3" spans="1:18" ht="65.099999999999994" customHeight="1" x14ac:dyDescent="0.15">
      <c r="A3" s="46" t="s">
        <v>306</v>
      </c>
      <c r="B3" s="46" t="s">
        <v>307</v>
      </c>
      <c r="C3" s="46" t="s">
        <v>3084</v>
      </c>
      <c r="D3" s="46" t="s">
        <v>2677</v>
      </c>
      <c r="E3" s="46" t="s">
        <v>516</v>
      </c>
      <c r="F3" s="46" t="s">
        <v>665</v>
      </c>
      <c r="G3" s="46" t="s">
        <v>308</v>
      </c>
      <c r="H3" s="46" t="s">
        <v>309</v>
      </c>
      <c r="I3" s="46" t="s">
        <v>116</v>
      </c>
      <c r="J3" s="46" t="s">
        <v>2997</v>
      </c>
      <c r="K3" s="46" t="s">
        <v>310</v>
      </c>
      <c r="L3" s="46" t="s">
        <v>142</v>
      </c>
      <c r="M3" s="46" t="s">
        <v>311</v>
      </c>
      <c r="N3" s="46" t="s">
        <v>312</v>
      </c>
      <c r="O3" s="46" t="s">
        <v>666</v>
      </c>
      <c r="P3" s="43"/>
      <c r="Q3" s="46" t="s">
        <v>3085</v>
      </c>
      <c r="R3" s="46" t="s">
        <v>313</v>
      </c>
    </row>
    <row r="4" spans="1:18" x14ac:dyDescent="0.15">
      <c r="A4" s="41"/>
      <c r="B4" s="41"/>
      <c r="C4" s="41"/>
      <c r="D4" s="41"/>
      <c r="E4" s="41"/>
      <c r="F4" s="41"/>
      <c r="G4" s="41"/>
      <c r="H4" s="41"/>
      <c r="I4" s="41"/>
      <c r="J4" s="41"/>
      <c r="K4" s="41"/>
      <c r="L4" s="41"/>
      <c r="M4" s="41"/>
      <c r="N4" s="41"/>
      <c r="O4" s="16" t="s">
        <v>64</v>
      </c>
      <c r="P4" s="16" t="s">
        <v>59</v>
      </c>
      <c r="Q4" s="41"/>
      <c r="R4" s="41"/>
    </row>
    <row r="6" spans="1:18" ht="15" x14ac:dyDescent="0.15">
      <c r="A6" s="19" t="s">
        <v>3086</v>
      </c>
      <c r="B6" s="19" t="s">
        <v>3087</v>
      </c>
      <c r="C6" s="19" t="s">
        <v>3088</v>
      </c>
      <c r="D6" s="19">
        <v>5</v>
      </c>
      <c r="E6" s="19">
        <v>3</v>
      </c>
      <c r="F6" s="19">
        <v>14</v>
      </c>
      <c r="G6" s="19">
        <v>14</v>
      </c>
      <c r="H6" s="19" t="s">
        <v>316</v>
      </c>
      <c r="I6" s="19" t="s">
        <v>3014</v>
      </c>
      <c r="J6" s="19" t="s">
        <v>3015</v>
      </c>
      <c r="K6" s="19" t="s">
        <v>89</v>
      </c>
      <c r="L6" s="19" t="str">
        <f>'SA-FR1_BE'!BO3</f>
        <v>N</v>
      </c>
      <c r="M6" s="19" t="str">
        <f>IF(L6="E","Please respond in Vendor Input column for all applicable UL combinations.",IF(AND(L6="N",'SA-FR1_BE'!BK3=TRUE),IF(OR('SA-FR1_BE'!BM3=FALSE,'SA-FR1_BE'!BN3=FALSE),"Check FR1 #CC or Band Support entered in Overview tab is correct.",""),""))</f>
        <v/>
      </c>
      <c r="N6" s="20" t="s">
        <v>3570</v>
      </c>
      <c r="O6" s="20">
        <v>20</v>
      </c>
      <c r="P6" s="20" t="s">
        <v>1650</v>
      </c>
      <c r="Q6" s="28" t="s">
        <v>3571</v>
      </c>
      <c r="R6" s="20"/>
    </row>
    <row r="7" spans="1:18" ht="15" x14ac:dyDescent="0.15">
      <c r="A7" s="19" t="s">
        <v>3086</v>
      </c>
      <c r="B7" s="19" t="s">
        <v>3087</v>
      </c>
      <c r="C7" s="19" t="s">
        <v>3088</v>
      </c>
      <c r="D7" s="19">
        <v>5</v>
      </c>
      <c r="E7" s="19">
        <v>3</v>
      </c>
      <c r="F7" s="19">
        <v>14</v>
      </c>
      <c r="G7" s="19">
        <v>14</v>
      </c>
      <c r="H7" s="19" t="s">
        <v>316</v>
      </c>
      <c r="I7" s="19" t="s">
        <v>3014</v>
      </c>
      <c r="J7" s="19" t="s">
        <v>3089</v>
      </c>
      <c r="K7" s="19" t="s">
        <v>89</v>
      </c>
      <c r="L7" s="19" t="str">
        <f>'SA-FR1_BE'!BO4</f>
        <v>N</v>
      </c>
      <c r="M7" s="19" t="str">
        <f>IF(L7="E","Please respond in Vendor Input column for all applicable UL combinations.",IF(AND(L7="N",'SA-FR1_BE'!BK4=TRUE),IF(OR('SA-FR1_BE'!BM4=FALSE,'SA-FR1_BE'!BN4=FALSE),"Check FR1 #CC or Band Support entered in Overview tab is correct.",""),""))</f>
        <v/>
      </c>
      <c r="N7" s="20" t="s">
        <v>3570</v>
      </c>
      <c r="O7" s="20">
        <v>20</v>
      </c>
      <c r="P7" s="20" t="s">
        <v>1650</v>
      </c>
      <c r="Q7" s="20" t="s">
        <v>3570</v>
      </c>
      <c r="R7" s="20"/>
    </row>
    <row r="8" spans="1:18" ht="15" x14ac:dyDescent="0.15">
      <c r="A8" s="19" t="s">
        <v>3086</v>
      </c>
      <c r="B8" s="19" t="s">
        <v>3087</v>
      </c>
      <c r="C8" s="19" t="s">
        <v>3088</v>
      </c>
      <c r="D8" s="19">
        <v>5</v>
      </c>
      <c r="E8" s="19">
        <v>3</v>
      </c>
      <c r="F8" s="19">
        <v>14</v>
      </c>
      <c r="G8" s="19">
        <v>14</v>
      </c>
      <c r="H8" s="19" t="s">
        <v>316</v>
      </c>
      <c r="I8" s="19" t="s">
        <v>3014</v>
      </c>
      <c r="J8" s="19" t="s">
        <v>3090</v>
      </c>
      <c r="K8" s="19" t="s">
        <v>89</v>
      </c>
      <c r="L8" s="19" t="str">
        <f>'SA-FR1_BE'!BO5</f>
        <v>N</v>
      </c>
      <c r="M8" s="19" t="str">
        <f>IF(L8="E","Please respond in Vendor Input column for all applicable UL combinations.",IF(AND(L8="N",'SA-FR1_BE'!BK5=TRUE),IF(OR('SA-FR1_BE'!BM5=FALSE,'SA-FR1_BE'!BN5=FALSE),"Check FR1 #CC or Band Support entered in Overview tab is correct.",""),""))</f>
        <v/>
      </c>
      <c r="N8" s="20" t="s">
        <v>3570</v>
      </c>
      <c r="O8" s="20">
        <v>20</v>
      </c>
      <c r="P8" s="20" t="s">
        <v>1650</v>
      </c>
      <c r="Q8" s="20" t="s">
        <v>3570</v>
      </c>
      <c r="R8" s="20"/>
    </row>
    <row r="9" spans="1:18" ht="15" x14ac:dyDescent="0.15">
      <c r="A9" s="19" t="s">
        <v>3086</v>
      </c>
      <c r="B9" s="19" t="s">
        <v>3087</v>
      </c>
      <c r="C9" s="19" t="s">
        <v>3088</v>
      </c>
      <c r="D9" s="19">
        <v>5</v>
      </c>
      <c r="E9" s="19">
        <v>3</v>
      </c>
      <c r="F9" s="19">
        <v>14</v>
      </c>
      <c r="G9" s="19">
        <v>14</v>
      </c>
      <c r="H9" s="19" t="s">
        <v>316</v>
      </c>
      <c r="I9" s="19" t="s">
        <v>3014</v>
      </c>
      <c r="J9" s="19" t="s">
        <v>3091</v>
      </c>
      <c r="K9" s="19" t="s">
        <v>89</v>
      </c>
      <c r="L9" s="19" t="str">
        <f>'SA-FR1_BE'!BO6</f>
        <v>N</v>
      </c>
      <c r="M9" s="19" t="str">
        <f>IF(L9="E","Please respond in Vendor Input column for all applicable UL combinations.",IF(AND(L9="N",'SA-FR1_BE'!BK6=TRUE),IF(OR('SA-FR1_BE'!BM6=FALSE,'SA-FR1_BE'!BN6=FALSE),"Check FR1 #CC or Band Support entered in Overview tab is correct.",""),""))</f>
        <v/>
      </c>
      <c r="N9" s="20" t="s">
        <v>3570</v>
      </c>
      <c r="O9" s="20">
        <v>20</v>
      </c>
      <c r="P9" s="20" t="s">
        <v>1650</v>
      </c>
      <c r="Q9" s="20" t="s">
        <v>3570</v>
      </c>
      <c r="R9" s="20"/>
    </row>
    <row r="10" spans="1:18" ht="15" x14ac:dyDescent="0.15">
      <c r="A10" s="19" t="s">
        <v>3086</v>
      </c>
      <c r="B10" s="19" t="s">
        <v>3087</v>
      </c>
      <c r="C10" s="19" t="s">
        <v>3088</v>
      </c>
      <c r="D10" s="19">
        <v>5</v>
      </c>
      <c r="E10" s="19">
        <v>3</v>
      </c>
      <c r="F10" s="19">
        <v>14</v>
      </c>
      <c r="G10" s="19">
        <v>14</v>
      </c>
      <c r="H10" s="19" t="s">
        <v>316</v>
      </c>
      <c r="I10" s="19" t="s">
        <v>3014</v>
      </c>
      <c r="J10" s="19" t="s">
        <v>3092</v>
      </c>
      <c r="K10" s="19" t="s">
        <v>89</v>
      </c>
      <c r="L10" s="19" t="str">
        <f>'SA-FR1_BE'!BO7</f>
        <v>N</v>
      </c>
      <c r="M10" s="19" t="str">
        <f>IF(L10="E","Please respond in Vendor Input column for all applicable UL combinations.",IF(AND(L10="N",'SA-FR1_BE'!BK7=TRUE),IF(OR('SA-FR1_BE'!BM7=FALSE,'SA-FR1_BE'!BN7=FALSE),"Check FR1 #CC or Band Support entered in Overview tab is correct.",""),""))</f>
        <v/>
      </c>
      <c r="N10" s="20" t="s">
        <v>3570</v>
      </c>
      <c r="O10" s="20">
        <v>20</v>
      </c>
      <c r="P10" s="20" t="s">
        <v>1650</v>
      </c>
      <c r="Q10" s="20" t="s">
        <v>3570</v>
      </c>
      <c r="R10" s="20"/>
    </row>
    <row r="11" spans="1:18" ht="15" x14ac:dyDescent="0.15">
      <c r="A11" s="21" t="s">
        <v>3093</v>
      </c>
      <c r="B11" s="21" t="s">
        <v>3087</v>
      </c>
      <c r="C11" s="21" t="s">
        <v>3088</v>
      </c>
      <c r="D11" s="21">
        <v>5</v>
      </c>
      <c r="E11" s="21">
        <v>3</v>
      </c>
      <c r="F11" s="21">
        <v>12</v>
      </c>
      <c r="G11" s="21">
        <v>12</v>
      </c>
      <c r="H11" s="21" t="s">
        <v>316</v>
      </c>
      <c r="I11" s="21" t="s">
        <v>3020</v>
      </c>
      <c r="J11" s="21" t="s">
        <v>3015</v>
      </c>
      <c r="K11" s="21" t="s">
        <v>89</v>
      </c>
      <c r="L11" s="21" t="str">
        <f>'SA-FR1_BE'!BO8</f>
        <v>N</v>
      </c>
      <c r="M11" s="21" t="str">
        <f>IF(L11="E","Please respond in Vendor Input column for all applicable UL combinations.",IF(AND(L11="N",'SA-FR1_BE'!BK8=TRUE),IF(OR('SA-FR1_BE'!BM8=FALSE,'SA-FR1_BE'!BN8=FALSE),"Check FR1 #CC or Band Support entered in Overview tab is correct.",""),""))</f>
        <v/>
      </c>
      <c r="N11" s="22" t="s">
        <v>3572</v>
      </c>
      <c r="O11" s="22" t="s">
        <v>670</v>
      </c>
      <c r="P11" s="22" t="s">
        <v>1650</v>
      </c>
      <c r="Q11" s="22" t="s">
        <v>3570</v>
      </c>
      <c r="R11" s="22"/>
    </row>
    <row r="12" spans="1:18" ht="15" x14ac:dyDescent="0.15">
      <c r="A12" s="21" t="s">
        <v>3093</v>
      </c>
      <c r="B12" s="21" t="s">
        <v>3087</v>
      </c>
      <c r="C12" s="21" t="s">
        <v>3088</v>
      </c>
      <c r="D12" s="21">
        <v>5</v>
      </c>
      <c r="E12" s="21">
        <v>3</v>
      </c>
      <c r="F12" s="21">
        <v>12</v>
      </c>
      <c r="G12" s="21">
        <v>12</v>
      </c>
      <c r="H12" s="21" t="s">
        <v>316</v>
      </c>
      <c r="I12" s="21" t="s">
        <v>3020</v>
      </c>
      <c r="J12" s="21" t="s">
        <v>3089</v>
      </c>
      <c r="K12" s="21" t="s">
        <v>89</v>
      </c>
      <c r="L12" s="21" t="str">
        <f>'SA-FR1_BE'!BO9</f>
        <v>N</v>
      </c>
      <c r="M12" s="21" t="str">
        <f>IF(L12="E","Please respond in Vendor Input column for all applicable UL combinations.",IF(AND(L12="N",'SA-FR1_BE'!BK9=TRUE),IF(OR('SA-FR1_BE'!BM9=FALSE,'SA-FR1_BE'!BN9=FALSE),"Check FR1 #CC or Band Support entered in Overview tab is correct.",""),""))</f>
        <v/>
      </c>
      <c r="N12" s="22" t="s">
        <v>3570</v>
      </c>
      <c r="O12" s="22" t="s">
        <v>670</v>
      </c>
      <c r="P12" s="22" t="s">
        <v>1650</v>
      </c>
      <c r="Q12" s="22" t="s">
        <v>3570</v>
      </c>
      <c r="R12" s="22"/>
    </row>
    <row r="13" spans="1:18" ht="15" x14ac:dyDescent="0.15">
      <c r="A13" s="21" t="s">
        <v>3093</v>
      </c>
      <c r="B13" s="21" t="s">
        <v>3087</v>
      </c>
      <c r="C13" s="21" t="s">
        <v>3088</v>
      </c>
      <c r="D13" s="21">
        <v>5</v>
      </c>
      <c r="E13" s="21">
        <v>3</v>
      </c>
      <c r="F13" s="21">
        <v>12</v>
      </c>
      <c r="G13" s="21">
        <v>12</v>
      </c>
      <c r="H13" s="21" t="s">
        <v>316</v>
      </c>
      <c r="I13" s="21" t="s">
        <v>3020</v>
      </c>
      <c r="J13" s="21" t="s">
        <v>3090</v>
      </c>
      <c r="K13" s="21" t="s">
        <v>89</v>
      </c>
      <c r="L13" s="21" t="str">
        <f>'SA-FR1_BE'!BO10</f>
        <v>N</v>
      </c>
      <c r="M13" s="21" t="str">
        <f>IF(L13="E","Please respond in Vendor Input column for all applicable UL combinations.",IF(AND(L13="N",'SA-FR1_BE'!BK10=TRUE),IF(OR('SA-FR1_BE'!BM10=FALSE,'SA-FR1_BE'!BN10=FALSE),"Check FR1 #CC or Band Support entered in Overview tab is correct.",""),""))</f>
        <v/>
      </c>
      <c r="N13" s="22" t="s">
        <v>3570</v>
      </c>
      <c r="O13" s="22" t="s">
        <v>670</v>
      </c>
      <c r="P13" s="22" t="s">
        <v>1650</v>
      </c>
      <c r="Q13" s="22" t="s">
        <v>3570</v>
      </c>
      <c r="R13" s="22"/>
    </row>
    <row r="14" spans="1:18" ht="15" x14ac:dyDescent="0.15">
      <c r="A14" s="21" t="s">
        <v>3093</v>
      </c>
      <c r="B14" s="21" t="s">
        <v>3087</v>
      </c>
      <c r="C14" s="21" t="s">
        <v>3088</v>
      </c>
      <c r="D14" s="21">
        <v>5</v>
      </c>
      <c r="E14" s="21">
        <v>3</v>
      </c>
      <c r="F14" s="21">
        <v>12</v>
      </c>
      <c r="G14" s="21">
        <v>12</v>
      </c>
      <c r="H14" s="21" t="s">
        <v>316</v>
      </c>
      <c r="I14" s="21" t="s">
        <v>3020</v>
      </c>
      <c r="J14" s="21" t="s">
        <v>3091</v>
      </c>
      <c r="K14" s="21" t="s">
        <v>89</v>
      </c>
      <c r="L14" s="21" t="str">
        <f>'SA-FR1_BE'!BO11</f>
        <v>N</v>
      </c>
      <c r="M14" s="21" t="str">
        <f>IF(L14="E","Please respond in Vendor Input column for all applicable UL combinations.",IF(AND(L14="N",'SA-FR1_BE'!BK11=TRUE),IF(OR('SA-FR1_BE'!BM11=FALSE,'SA-FR1_BE'!BN11=FALSE),"Check FR1 #CC or Band Support entered in Overview tab is correct.",""),""))</f>
        <v/>
      </c>
      <c r="N14" s="22" t="s">
        <v>3570</v>
      </c>
      <c r="O14" s="22" t="s">
        <v>670</v>
      </c>
      <c r="P14" s="22" t="s">
        <v>1650</v>
      </c>
      <c r="Q14" s="22" t="s">
        <v>3570</v>
      </c>
      <c r="R14" s="22"/>
    </row>
    <row r="15" spans="1:18" ht="15" x14ac:dyDescent="0.15">
      <c r="A15" s="21" t="s">
        <v>3093</v>
      </c>
      <c r="B15" s="21" t="s">
        <v>3087</v>
      </c>
      <c r="C15" s="21" t="s">
        <v>3088</v>
      </c>
      <c r="D15" s="21">
        <v>5</v>
      </c>
      <c r="E15" s="21">
        <v>3</v>
      </c>
      <c r="F15" s="21">
        <v>12</v>
      </c>
      <c r="G15" s="21">
        <v>12</v>
      </c>
      <c r="H15" s="21" t="s">
        <v>316</v>
      </c>
      <c r="I15" s="21" t="s">
        <v>3020</v>
      </c>
      <c r="J15" s="21" t="s">
        <v>3092</v>
      </c>
      <c r="K15" s="21" t="s">
        <v>89</v>
      </c>
      <c r="L15" s="21" t="str">
        <f>'SA-FR1_BE'!BO12</f>
        <v>N</v>
      </c>
      <c r="M15" s="21" t="str">
        <f>IF(L15="E","Please respond in Vendor Input column for all applicable UL combinations.",IF(AND(L15="N",'SA-FR1_BE'!BK12=TRUE),IF(OR('SA-FR1_BE'!BM12=FALSE,'SA-FR1_BE'!BN12=FALSE),"Check FR1 #CC or Band Support entered in Overview tab is correct.",""),""))</f>
        <v/>
      </c>
      <c r="N15" s="22" t="s">
        <v>3570</v>
      </c>
      <c r="O15" s="22" t="s">
        <v>670</v>
      </c>
      <c r="P15" s="22" t="s">
        <v>1650</v>
      </c>
      <c r="Q15" s="22" t="s">
        <v>3570</v>
      </c>
      <c r="R15" s="22"/>
    </row>
    <row r="16" spans="1:18" ht="15" x14ac:dyDescent="0.15">
      <c r="A16" s="19" t="s">
        <v>3094</v>
      </c>
      <c r="B16" s="19" t="s">
        <v>3095</v>
      </c>
      <c r="C16" s="19" t="s">
        <v>3088</v>
      </c>
      <c r="D16" s="19">
        <v>4</v>
      </c>
      <c r="E16" s="19">
        <v>3</v>
      </c>
      <c r="F16" s="19">
        <v>14</v>
      </c>
      <c r="G16" s="19">
        <v>14</v>
      </c>
      <c r="H16" s="19" t="s">
        <v>3096</v>
      </c>
      <c r="I16" s="19" t="s">
        <v>3021</v>
      </c>
      <c r="J16" s="19" t="s">
        <v>3015</v>
      </c>
      <c r="K16" s="19" t="s">
        <v>62</v>
      </c>
      <c r="L16" s="19" t="str">
        <f>'SA-FR1_BE'!BO13</f>
        <v>N</v>
      </c>
      <c r="M16" s="19" t="str">
        <f>IF(L16="E","Please respond in Vendor Input column for all applicable UL combinations.",IF(AND(L16="N",'SA-FR1_BE'!BK13=TRUE),IF(OR('SA-FR1_BE'!BM13=FALSE,'SA-FR1_BE'!BN13=FALSE),"Check FR1 #CC or Band Support entered in Overview tab is correct.",""),""))</f>
        <v/>
      </c>
      <c r="N16" s="20" t="s">
        <v>3570</v>
      </c>
      <c r="O16" s="20" t="s">
        <v>670</v>
      </c>
      <c r="P16" s="20" t="s">
        <v>1650</v>
      </c>
      <c r="Q16" s="28" t="s">
        <v>3571</v>
      </c>
      <c r="R16" s="20"/>
    </row>
    <row r="17" spans="1:18" ht="15" x14ac:dyDescent="0.15">
      <c r="A17" s="19" t="s">
        <v>3094</v>
      </c>
      <c r="B17" s="19" t="s">
        <v>3095</v>
      </c>
      <c r="C17" s="19" t="s">
        <v>3088</v>
      </c>
      <c r="D17" s="19">
        <v>4</v>
      </c>
      <c r="E17" s="19">
        <v>3</v>
      </c>
      <c r="F17" s="19">
        <v>14</v>
      </c>
      <c r="G17" s="19">
        <v>14</v>
      </c>
      <c r="H17" s="19" t="s">
        <v>3096</v>
      </c>
      <c r="I17" s="19" t="s">
        <v>3021</v>
      </c>
      <c r="J17" s="19" t="s">
        <v>3089</v>
      </c>
      <c r="K17" s="19" t="s">
        <v>62</v>
      </c>
      <c r="L17" s="19" t="str">
        <f>'SA-FR1_BE'!BO14</f>
        <v>N</v>
      </c>
      <c r="M17" s="19" t="str">
        <f>IF(L17="E","Please respond in Vendor Input column for all applicable UL combinations.",IF(AND(L17="N",'SA-FR1_BE'!BK14=TRUE),IF(OR('SA-FR1_BE'!BM14=FALSE,'SA-FR1_BE'!BN14=FALSE),"Check FR1 #CC or Band Support entered in Overview tab is correct.",""),""))</f>
        <v/>
      </c>
      <c r="N17" s="20" t="s">
        <v>3570</v>
      </c>
      <c r="O17" s="20" t="s">
        <v>670</v>
      </c>
      <c r="P17" s="20" t="s">
        <v>1650</v>
      </c>
      <c r="Q17" s="20" t="s">
        <v>3570</v>
      </c>
      <c r="R17" s="20"/>
    </row>
    <row r="18" spans="1:18" ht="15" x14ac:dyDescent="0.15">
      <c r="A18" s="19" t="s">
        <v>3094</v>
      </c>
      <c r="B18" s="19" t="s">
        <v>3095</v>
      </c>
      <c r="C18" s="19" t="s">
        <v>3088</v>
      </c>
      <c r="D18" s="19">
        <v>4</v>
      </c>
      <c r="E18" s="19">
        <v>3</v>
      </c>
      <c r="F18" s="19">
        <v>14</v>
      </c>
      <c r="G18" s="19">
        <v>14</v>
      </c>
      <c r="H18" s="19" t="s">
        <v>3096</v>
      </c>
      <c r="I18" s="19" t="s">
        <v>3021</v>
      </c>
      <c r="J18" s="19" t="s">
        <v>3090</v>
      </c>
      <c r="K18" s="19" t="s">
        <v>62</v>
      </c>
      <c r="L18" s="19" t="str">
        <f>'SA-FR1_BE'!BO15</f>
        <v>N</v>
      </c>
      <c r="M18" s="19" t="str">
        <f>IF(L18="E","Please respond in Vendor Input column for all applicable UL combinations.",IF(AND(L18="N",'SA-FR1_BE'!BK15=TRUE),IF(OR('SA-FR1_BE'!BM15=FALSE,'SA-FR1_BE'!BN15=FALSE),"Check FR1 #CC or Band Support entered in Overview tab is correct.",""),""))</f>
        <v/>
      </c>
      <c r="N18" s="20" t="s">
        <v>3570</v>
      </c>
      <c r="O18" s="20" t="s">
        <v>670</v>
      </c>
      <c r="P18" s="20" t="s">
        <v>1650</v>
      </c>
      <c r="Q18" s="28" t="s">
        <v>3571</v>
      </c>
      <c r="R18" s="20"/>
    </row>
    <row r="19" spans="1:18" ht="15" x14ac:dyDescent="0.15">
      <c r="A19" s="19" t="s">
        <v>3094</v>
      </c>
      <c r="B19" s="19" t="s">
        <v>3095</v>
      </c>
      <c r="C19" s="19" t="s">
        <v>3088</v>
      </c>
      <c r="D19" s="19">
        <v>4</v>
      </c>
      <c r="E19" s="19">
        <v>3</v>
      </c>
      <c r="F19" s="19">
        <v>14</v>
      </c>
      <c r="G19" s="19">
        <v>14</v>
      </c>
      <c r="H19" s="19" t="s">
        <v>3096</v>
      </c>
      <c r="I19" s="19" t="s">
        <v>3021</v>
      </c>
      <c r="J19" s="19" t="s">
        <v>3097</v>
      </c>
      <c r="K19" s="19" t="s">
        <v>62</v>
      </c>
      <c r="L19" s="19" t="str">
        <f>'SA-FR1_BE'!BO16</f>
        <v>N</v>
      </c>
      <c r="M19" s="19" t="str">
        <f>IF(L19="E","Please respond in Vendor Input column for all applicable UL combinations.",IF(AND(L19="N",'SA-FR1_BE'!BK16=TRUE),IF(OR('SA-FR1_BE'!BM16=FALSE,'SA-FR1_BE'!BN16=FALSE),"Check FR1 #CC or Band Support entered in Overview tab is correct.",""),""))</f>
        <v/>
      </c>
      <c r="N19" s="20" t="s">
        <v>3570</v>
      </c>
      <c r="O19" s="20" t="s">
        <v>670</v>
      </c>
      <c r="P19" s="20" t="s">
        <v>1650</v>
      </c>
      <c r="Q19" s="28" t="s">
        <v>3571</v>
      </c>
      <c r="R19" s="20"/>
    </row>
    <row r="20" spans="1:18" ht="15" x14ac:dyDescent="0.15">
      <c r="A20" s="19" t="s">
        <v>3094</v>
      </c>
      <c r="B20" s="19" t="s">
        <v>3095</v>
      </c>
      <c r="C20" s="19" t="s">
        <v>3088</v>
      </c>
      <c r="D20" s="19">
        <v>4</v>
      </c>
      <c r="E20" s="19">
        <v>3</v>
      </c>
      <c r="F20" s="19">
        <v>14</v>
      </c>
      <c r="G20" s="19">
        <v>14</v>
      </c>
      <c r="H20" s="19" t="s">
        <v>3096</v>
      </c>
      <c r="I20" s="19" t="s">
        <v>3021</v>
      </c>
      <c r="J20" s="19" t="s">
        <v>3098</v>
      </c>
      <c r="K20" s="19" t="s">
        <v>62</v>
      </c>
      <c r="L20" s="19" t="str">
        <f>'SA-FR1_BE'!BO17</f>
        <v>N</v>
      </c>
      <c r="M20" s="19" t="str">
        <f>IF(L20="E","Please respond in Vendor Input column for all applicable UL combinations.",IF(AND(L20="N",'SA-FR1_BE'!BK17=TRUE),IF(OR('SA-FR1_BE'!BM17=FALSE,'SA-FR1_BE'!BN17=FALSE),"Check FR1 #CC or Band Support entered in Overview tab is correct.",""),""))</f>
        <v/>
      </c>
      <c r="N20" s="20" t="s">
        <v>3570</v>
      </c>
      <c r="O20" s="20" t="s">
        <v>670</v>
      </c>
      <c r="P20" s="20" t="s">
        <v>1650</v>
      </c>
      <c r="Q20" s="20" t="s">
        <v>3570</v>
      </c>
      <c r="R20" s="20"/>
    </row>
    <row r="21" spans="1:18" ht="15" x14ac:dyDescent="0.15">
      <c r="A21" s="21" t="s">
        <v>3099</v>
      </c>
      <c r="B21" s="21" t="s">
        <v>3100</v>
      </c>
      <c r="C21" s="21" t="s">
        <v>3088</v>
      </c>
      <c r="D21" s="21">
        <v>4</v>
      </c>
      <c r="E21" s="21">
        <v>3</v>
      </c>
      <c r="F21" s="21">
        <v>14</v>
      </c>
      <c r="G21" s="21">
        <v>14</v>
      </c>
      <c r="H21" s="21" t="s">
        <v>3096</v>
      </c>
      <c r="I21" s="21" t="s">
        <v>3024</v>
      </c>
      <c r="J21" s="21" t="s">
        <v>3015</v>
      </c>
      <c r="K21" s="21" t="s">
        <v>62</v>
      </c>
      <c r="L21" s="21" t="str">
        <f>'SA-FR1_BE'!BO18</f>
        <v>N</v>
      </c>
      <c r="M21" s="21" t="str">
        <f>IF(L21="E","Please respond in Vendor Input column for all applicable UL combinations.",IF(AND(L21="N",'SA-FR1_BE'!BK18=TRUE),IF(OR('SA-FR1_BE'!BM18=FALSE,'SA-FR1_BE'!BN18=FALSE),"Check FR1 #CC or Band Support entered in Overview tab is correct.",""),""))</f>
        <v/>
      </c>
      <c r="N21" s="22" t="s">
        <v>3570</v>
      </c>
      <c r="O21" s="22" t="s">
        <v>670</v>
      </c>
      <c r="P21" s="22" t="s">
        <v>1650</v>
      </c>
      <c r="Q21" s="22" t="s">
        <v>3570</v>
      </c>
      <c r="R21" s="22"/>
    </row>
    <row r="22" spans="1:18" ht="15" x14ac:dyDescent="0.15">
      <c r="A22" s="21" t="s">
        <v>3099</v>
      </c>
      <c r="B22" s="21" t="s">
        <v>3100</v>
      </c>
      <c r="C22" s="21" t="s">
        <v>3088</v>
      </c>
      <c r="D22" s="21">
        <v>4</v>
      </c>
      <c r="E22" s="21">
        <v>3</v>
      </c>
      <c r="F22" s="21">
        <v>14</v>
      </c>
      <c r="G22" s="21">
        <v>14</v>
      </c>
      <c r="H22" s="21" t="s">
        <v>3096</v>
      </c>
      <c r="I22" s="21" t="s">
        <v>3024</v>
      </c>
      <c r="J22" s="21" t="s">
        <v>3089</v>
      </c>
      <c r="K22" s="21" t="s">
        <v>62</v>
      </c>
      <c r="L22" s="21" t="str">
        <f>'SA-FR1_BE'!BO19</f>
        <v>N</v>
      </c>
      <c r="M22" s="21" t="str">
        <f>IF(L22="E","Please respond in Vendor Input column for all applicable UL combinations.",IF(AND(L22="N",'SA-FR1_BE'!BK19=TRUE),IF(OR('SA-FR1_BE'!BM19=FALSE,'SA-FR1_BE'!BN19=FALSE),"Check FR1 #CC or Band Support entered in Overview tab is correct.",""),""))</f>
        <v/>
      </c>
      <c r="N22" s="22" t="s">
        <v>3570</v>
      </c>
      <c r="O22" s="22" t="s">
        <v>670</v>
      </c>
      <c r="P22" s="22" t="s">
        <v>1650</v>
      </c>
      <c r="Q22" s="22" t="s">
        <v>3570</v>
      </c>
      <c r="R22" s="22"/>
    </row>
    <row r="23" spans="1:18" ht="15" x14ac:dyDescent="0.15">
      <c r="A23" s="21" t="s">
        <v>3099</v>
      </c>
      <c r="B23" s="21" t="s">
        <v>3100</v>
      </c>
      <c r="C23" s="21" t="s">
        <v>3088</v>
      </c>
      <c r="D23" s="21">
        <v>4</v>
      </c>
      <c r="E23" s="21">
        <v>3</v>
      </c>
      <c r="F23" s="21">
        <v>14</v>
      </c>
      <c r="G23" s="21">
        <v>14</v>
      </c>
      <c r="H23" s="21" t="s">
        <v>3096</v>
      </c>
      <c r="I23" s="21" t="s">
        <v>3024</v>
      </c>
      <c r="J23" s="21" t="s">
        <v>3090</v>
      </c>
      <c r="K23" s="21" t="s">
        <v>62</v>
      </c>
      <c r="L23" s="21" t="str">
        <f>'SA-FR1_BE'!BO20</f>
        <v>N</v>
      </c>
      <c r="M23" s="21" t="str">
        <f>IF(L23="E","Please respond in Vendor Input column for all applicable UL combinations.",IF(AND(L23="N",'SA-FR1_BE'!BK20=TRUE),IF(OR('SA-FR1_BE'!BM20=FALSE,'SA-FR1_BE'!BN20=FALSE),"Check FR1 #CC or Band Support entered in Overview tab is correct.",""),""))</f>
        <v/>
      </c>
      <c r="N23" s="22" t="s">
        <v>3570</v>
      </c>
      <c r="O23" s="22" t="s">
        <v>670</v>
      </c>
      <c r="P23" s="22" t="s">
        <v>1650</v>
      </c>
      <c r="Q23" s="22" t="s">
        <v>3570</v>
      </c>
      <c r="R23" s="22"/>
    </row>
    <row r="24" spans="1:18" ht="15" x14ac:dyDescent="0.15">
      <c r="A24" s="21" t="s">
        <v>3099</v>
      </c>
      <c r="B24" s="21" t="s">
        <v>3100</v>
      </c>
      <c r="C24" s="21" t="s">
        <v>3088</v>
      </c>
      <c r="D24" s="21">
        <v>4</v>
      </c>
      <c r="E24" s="21">
        <v>3</v>
      </c>
      <c r="F24" s="21">
        <v>14</v>
      </c>
      <c r="G24" s="21">
        <v>14</v>
      </c>
      <c r="H24" s="21" t="s">
        <v>3096</v>
      </c>
      <c r="I24" s="21" t="s">
        <v>3024</v>
      </c>
      <c r="J24" s="21" t="s">
        <v>3101</v>
      </c>
      <c r="K24" s="21" t="s">
        <v>62</v>
      </c>
      <c r="L24" s="21" t="str">
        <f>'SA-FR1_BE'!BO21</f>
        <v>N</v>
      </c>
      <c r="M24" s="21" t="str">
        <f>IF(L24="E","Please respond in Vendor Input column for all applicable UL combinations.",IF(AND(L24="N",'SA-FR1_BE'!BK21=TRUE),IF(OR('SA-FR1_BE'!BM21=FALSE,'SA-FR1_BE'!BN21=FALSE),"Check FR1 #CC or Band Support entered in Overview tab is correct.",""),""))</f>
        <v/>
      </c>
      <c r="N24" s="22" t="s">
        <v>3570</v>
      </c>
      <c r="O24" s="22" t="s">
        <v>670</v>
      </c>
      <c r="P24" s="22" t="s">
        <v>1650</v>
      </c>
      <c r="Q24" s="22" t="s">
        <v>3570</v>
      </c>
      <c r="R24" s="22"/>
    </row>
    <row r="25" spans="1:18" ht="15" x14ac:dyDescent="0.15">
      <c r="A25" s="21" t="s">
        <v>3099</v>
      </c>
      <c r="B25" s="21" t="s">
        <v>3100</v>
      </c>
      <c r="C25" s="21" t="s">
        <v>3088</v>
      </c>
      <c r="D25" s="21">
        <v>4</v>
      </c>
      <c r="E25" s="21">
        <v>3</v>
      </c>
      <c r="F25" s="21">
        <v>14</v>
      </c>
      <c r="G25" s="21">
        <v>14</v>
      </c>
      <c r="H25" s="21" t="s">
        <v>3096</v>
      </c>
      <c r="I25" s="21" t="s">
        <v>3024</v>
      </c>
      <c r="J25" s="21" t="s">
        <v>3102</v>
      </c>
      <c r="K25" s="21" t="s">
        <v>62</v>
      </c>
      <c r="L25" s="21" t="str">
        <f>'SA-FR1_BE'!BO22</f>
        <v>N</v>
      </c>
      <c r="M25" s="21" t="str">
        <f>IF(L25="E","Please respond in Vendor Input column for all applicable UL combinations.",IF(AND(L25="N",'SA-FR1_BE'!BK22=TRUE),IF(OR('SA-FR1_BE'!BM22=FALSE,'SA-FR1_BE'!BN22=FALSE),"Check FR1 #CC or Band Support entered in Overview tab is correct.",""),""))</f>
        <v/>
      </c>
      <c r="N25" s="22" t="s">
        <v>3570</v>
      </c>
      <c r="O25" s="22" t="s">
        <v>670</v>
      </c>
      <c r="P25" s="22" t="s">
        <v>1650</v>
      </c>
      <c r="Q25" s="22" t="s">
        <v>3570</v>
      </c>
      <c r="R25" s="22"/>
    </row>
    <row r="26" spans="1:18" ht="15" x14ac:dyDescent="0.15">
      <c r="A26" s="19" t="s">
        <v>3103</v>
      </c>
      <c r="B26" s="19" t="s">
        <v>3104</v>
      </c>
      <c r="C26" s="19" t="s">
        <v>3088</v>
      </c>
      <c r="D26" s="19">
        <v>4</v>
      </c>
      <c r="E26" s="19">
        <v>3</v>
      </c>
      <c r="F26" s="19">
        <v>14</v>
      </c>
      <c r="G26" s="19">
        <v>14</v>
      </c>
      <c r="H26" s="19" t="s">
        <v>3096</v>
      </c>
      <c r="I26" s="19" t="s">
        <v>3027</v>
      </c>
      <c r="J26" s="19" t="s">
        <v>3015</v>
      </c>
      <c r="K26" s="19" t="s">
        <v>62</v>
      </c>
      <c r="L26" s="19" t="str">
        <f>'SA-FR1_BE'!BO23</f>
        <v>N</v>
      </c>
      <c r="M26" s="19" t="str">
        <f>IF(L26="E","Please respond in Vendor Input column for all applicable UL combinations.",IF(AND(L26="N",'SA-FR1_BE'!BK23=TRUE),IF(OR('SA-FR1_BE'!BM23=FALSE,'SA-FR1_BE'!BN23=FALSE),"Check FR1 #CC or Band Support entered in Overview tab is correct.",""),""))</f>
        <v/>
      </c>
      <c r="N26" s="20" t="s">
        <v>3570</v>
      </c>
      <c r="O26" s="20" t="s">
        <v>670</v>
      </c>
      <c r="P26" s="20" t="s">
        <v>1650</v>
      </c>
      <c r="Q26" s="28" t="s">
        <v>3571</v>
      </c>
      <c r="R26" s="20"/>
    </row>
    <row r="27" spans="1:18" ht="15" x14ac:dyDescent="0.15">
      <c r="A27" s="19" t="s">
        <v>3103</v>
      </c>
      <c r="B27" s="19" t="s">
        <v>3104</v>
      </c>
      <c r="C27" s="19" t="s">
        <v>3088</v>
      </c>
      <c r="D27" s="19">
        <v>4</v>
      </c>
      <c r="E27" s="19">
        <v>3</v>
      </c>
      <c r="F27" s="19">
        <v>14</v>
      </c>
      <c r="G27" s="19">
        <v>14</v>
      </c>
      <c r="H27" s="19" t="s">
        <v>3096</v>
      </c>
      <c r="I27" s="19" t="s">
        <v>3027</v>
      </c>
      <c r="J27" s="19" t="s">
        <v>3089</v>
      </c>
      <c r="K27" s="19" t="s">
        <v>62</v>
      </c>
      <c r="L27" s="19" t="str">
        <f>'SA-FR1_BE'!BO24</f>
        <v>N</v>
      </c>
      <c r="M27" s="19" t="str">
        <f>IF(L27="E","Please respond in Vendor Input column for all applicable UL combinations.",IF(AND(L27="N",'SA-FR1_BE'!BK24=TRUE),IF(OR('SA-FR1_BE'!BM24=FALSE,'SA-FR1_BE'!BN24=FALSE),"Check FR1 #CC or Band Support entered in Overview tab is correct.",""),""))</f>
        <v/>
      </c>
      <c r="N27" s="20" t="s">
        <v>3570</v>
      </c>
      <c r="O27" s="20" t="s">
        <v>670</v>
      </c>
      <c r="P27" s="20" t="s">
        <v>1650</v>
      </c>
      <c r="Q27" s="20" t="s">
        <v>3570</v>
      </c>
      <c r="R27" s="20"/>
    </row>
    <row r="28" spans="1:18" ht="15" x14ac:dyDescent="0.15">
      <c r="A28" s="19" t="s">
        <v>3103</v>
      </c>
      <c r="B28" s="19" t="s">
        <v>3104</v>
      </c>
      <c r="C28" s="19" t="s">
        <v>3088</v>
      </c>
      <c r="D28" s="19">
        <v>4</v>
      </c>
      <c r="E28" s="19">
        <v>3</v>
      </c>
      <c r="F28" s="19">
        <v>14</v>
      </c>
      <c r="G28" s="19">
        <v>14</v>
      </c>
      <c r="H28" s="19" t="s">
        <v>3096</v>
      </c>
      <c r="I28" s="19" t="s">
        <v>3027</v>
      </c>
      <c r="J28" s="19" t="s">
        <v>3090</v>
      </c>
      <c r="K28" s="19" t="s">
        <v>62</v>
      </c>
      <c r="L28" s="19" t="str">
        <f>'SA-FR1_BE'!BO25</f>
        <v>N</v>
      </c>
      <c r="M28" s="19" t="str">
        <f>IF(L28="E","Please respond in Vendor Input column for all applicable UL combinations.",IF(AND(L28="N",'SA-FR1_BE'!BK25=TRUE),IF(OR('SA-FR1_BE'!BM25=FALSE,'SA-FR1_BE'!BN25=FALSE),"Check FR1 #CC or Band Support entered in Overview tab is correct.",""),""))</f>
        <v/>
      </c>
      <c r="N28" s="20" t="s">
        <v>3570</v>
      </c>
      <c r="O28" s="20" t="s">
        <v>670</v>
      </c>
      <c r="P28" s="20" t="s">
        <v>1650</v>
      </c>
      <c r="Q28" s="28" t="s">
        <v>3571</v>
      </c>
      <c r="R28" s="20"/>
    </row>
    <row r="29" spans="1:18" ht="15" x14ac:dyDescent="0.15">
      <c r="A29" s="19" t="s">
        <v>3103</v>
      </c>
      <c r="B29" s="19" t="s">
        <v>3104</v>
      </c>
      <c r="C29" s="19" t="s">
        <v>3088</v>
      </c>
      <c r="D29" s="19">
        <v>4</v>
      </c>
      <c r="E29" s="19">
        <v>3</v>
      </c>
      <c r="F29" s="19">
        <v>14</v>
      </c>
      <c r="G29" s="19">
        <v>14</v>
      </c>
      <c r="H29" s="19" t="s">
        <v>3096</v>
      </c>
      <c r="I29" s="19" t="s">
        <v>3027</v>
      </c>
      <c r="J29" s="19" t="s">
        <v>3091</v>
      </c>
      <c r="K29" s="19" t="s">
        <v>62</v>
      </c>
      <c r="L29" s="19" t="str">
        <f>'SA-FR1_BE'!BO26</f>
        <v>N</v>
      </c>
      <c r="M29" s="19" t="str">
        <f>IF(L29="E","Please respond in Vendor Input column for all applicable UL combinations.",IF(AND(L29="N",'SA-FR1_BE'!BK26=TRUE),IF(OR('SA-FR1_BE'!BM26=FALSE,'SA-FR1_BE'!BN26=FALSE),"Check FR1 #CC or Band Support entered in Overview tab is correct.",""),""))</f>
        <v/>
      </c>
      <c r="N29" s="20" t="s">
        <v>3570</v>
      </c>
      <c r="O29" s="20" t="s">
        <v>670</v>
      </c>
      <c r="P29" s="20" t="s">
        <v>1650</v>
      </c>
      <c r="Q29" s="28" t="s">
        <v>3571</v>
      </c>
      <c r="R29" s="20"/>
    </row>
    <row r="30" spans="1:18" ht="15" x14ac:dyDescent="0.15">
      <c r="A30" s="19" t="s">
        <v>3103</v>
      </c>
      <c r="B30" s="19" t="s">
        <v>3104</v>
      </c>
      <c r="C30" s="19" t="s">
        <v>3088</v>
      </c>
      <c r="D30" s="19">
        <v>4</v>
      </c>
      <c r="E30" s="19">
        <v>3</v>
      </c>
      <c r="F30" s="19">
        <v>14</v>
      </c>
      <c r="G30" s="19">
        <v>14</v>
      </c>
      <c r="H30" s="19" t="s">
        <v>3096</v>
      </c>
      <c r="I30" s="19" t="s">
        <v>3027</v>
      </c>
      <c r="J30" s="19" t="s">
        <v>3092</v>
      </c>
      <c r="K30" s="19" t="s">
        <v>62</v>
      </c>
      <c r="L30" s="19" t="str">
        <f>'SA-FR1_BE'!BO27</f>
        <v>N</v>
      </c>
      <c r="M30" s="19" t="str">
        <f>IF(L30="E","Please respond in Vendor Input column for all applicable UL combinations.",IF(AND(L30="N",'SA-FR1_BE'!BK27=TRUE),IF(OR('SA-FR1_BE'!BM27=FALSE,'SA-FR1_BE'!BN27=FALSE),"Check FR1 #CC or Band Support entered in Overview tab is correct.",""),""))</f>
        <v/>
      </c>
      <c r="N30" s="20" t="s">
        <v>3570</v>
      </c>
      <c r="O30" s="20" t="s">
        <v>670</v>
      </c>
      <c r="P30" s="20" t="s">
        <v>1650</v>
      </c>
      <c r="Q30" s="20" t="s">
        <v>3570</v>
      </c>
      <c r="R30" s="20"/>
    </row>
    <row r="31" spans="1:18" ht="15" x14ac:dyDescent="0.15">
      <c r="A31" s="21" t="s">
        <v>3105</v>
      </c>
      <c r="B31" s="21" t="s">
        <v>3106</v>
      </c>
      <c r="C31" s="21" t="s">
        <v>3088</v>
      </c>
      <c r="D31" s="21">
        <v>4</v>
      </c>
      <c r="E31" s="21">
        <v>3</v>
      </c>
      <c r="F31" s="21">
        <v>14</v>
      </c>
      <c r="G31" s="21">
        <v>14</v>
      </c>
      <c r="H31" s="21" t="s">
        <v>316</v>
      </c>
      <c r="I31" s="21" t="s">
        <v>3028</v>
      </c>
      <c r="J31" s="21" t="s">
        <v>3015</v>
      </c>
      <c r="K31" s="21" t="s">
        <v>62</v>
      </c>
      <c r="L31" s="21" t="str">
        <f>'SA-FR1_BE'!BO28</f>
        <v>N</v>
      </c>
      <c r="M31" s="21" t="str">
        <f>IF(L31="E","Please respond in Vendor Input column for all applicable UL combinations.",IF(AND(L31="N",'SA-FR1_BE'!BK28=TRUE),IF(OR('SA-FR1_BE'!BM28=FALSE,'SA-FR1_BE'!BN28=FALSE),"Check FR1 #CC or Band Support entered in Overview tab is correct.",""),""))</f>
        <v/>
      </c>
      <c r="N31" s="22" t="s">
        <v>3570</v>
      </c>
      <c r="O31" s="22" t="s">
        <v>670</v>
      </c>
      <c r="P31" s="22" t="s">
        <v>1650</v>
      </c>
      <c r="Q31" s="22" t="s">
        <v>3570</v>
      </c>
      <c r="R31" s="22"/>
    </row>
    <row r="32" spans="1:18" ht="15" x14ac:dyDescent="0.15">
      <c r="A32" s="21" t="s">
        <v>3105</v>
      </c>
      <c r="B32" s="21" t="s">
        <v>3106</v>
      </c>
      <c r="C32" s="21" t="s">
        <v>3088</v>
      </c>
      <c r="D32" s="21">
        <v>4</v>
      </c>
      <c r="E32" s="21">
        <v>3</v>
      </c>
      <c r="F32" s="21">
        <v>14</v>
      </c>
      <c r="G32" s="21">
        <v>14</v>
      </c>
      <c r="H32" s="21" t="s">
        <v>316</v>
      </c>
      <c r="I32" s="21" t="s">
        <v>3028</v>
      </c>
      <c r="J32" s="21" t="s">
        <v>3090</v>
      </c>
      <c r="K32" s="21" t="s">
        <v>62</v>
      </c>
      <c r="L32" s="21" t="str">
        <f>'SA-FR1_BE'!BO29</f>
        <v>N</v>
      </c>
      <c r="M32" s="21" t="str">
        <f>IF(L32="E","Please respond in Vendor Input column for all applicable UL combinations.",IF(AND(L32="N",'SA-FR1_BE'!BK29=TRUE),IF(OR('SA-FR1_BE'!BM29=FALSE,'SA-FR1_BE'!BN29=FALSE),"Check FR1 #CC or Band Support entered in Overview tab is correct.",""),""))</f>
        <v/>
      </c>
      <c r="N32" s="22" t="s">
        <v>3570</v>
      </c>
      <c r="O32" s="22" t="s">
        <v>670</v>
      </c>
      <c r="P32" s="22" t="s">
        <v>1650</v>
      </c>
      <c r="Q32" s="22" t="s">
        <v>3570</v>
      </c>
      <c r="R32" s="22"/>
    </row>
    <row r="33" spans="1:18" ht="15" x14ac:dyDescent="0.15">
      <c r="A33" s="21" t="s">
        <v>3105</v>
      </c>
      <c r="B33" s="21" t="s">
        <v>3106</v>
      </c>
      <c r="C33" s="21" t="s">
        <v>3088</v>
      </c>
      <c r="D33" s="21">
        <v>4</v>
      </c>
      <c r="E33" s="21">
        <v>3</v>
      </c>
      <c r="F33" s="21">
        <v>14</v>
      </c>
      <c r="G33" s="21">
        <v>14</v>
      </c>
      <c r="H33" s="21" t="s">
        <v>316</v>
      </c>
      <c r="I33" s="21" t="s">
        <v>3028</v>
      </c>
      <c r="J33" s="21" t="s">
        <v>3091</v>
      </c>
      <c r="K33" s="21" t="s">
        <v>62</v>
      </c>
      <c r="L33" s="21" t="str">
        <f>'SA-FR1_BE'!BO30</f>
        <v>N</v>
      </c>
      <c r="M33" s="21" t="str">
        <f>IF(L33="E","Please respond in Vendor Input column for all applicable UL combinations.",IF(AND(L33="N",'SA-FR1_BE'!BK30=TRUE),IF(OR('SA-FR1_BE'!BM30=FALSE,'SA-FR1_BE'!BN30=FALSE),"Check FR1 #CC or Band Support entered in Overview tab is correct.",""),""))</f>
        <v/>
      </c>
      <c r="N33" s="22" t="s">
        <v>3570</v>
      </c>
      <c r="O33" s="22" t="s">
        <v>670</v>
      </c>
      <c r="P33" s="22" t="s">
        <v>1650</v>
      </c>
      <c r="Q33" s="22" t="s">
        <v>3570</v>
      </c>
      <c r="R33" s="22"/>
    </row>
    <row r="34" spans="1:18" ht="15" x14ac:dyDescent="0.15">
      <c r="A34" s="21" t="s">
        <v>3105</v>
      </c>
      <c r="B34" s="21" t="s">
        <v>3106</v>
      </c>
      <c r="C34" s="21" t="s">
        <v>3088</v>
      </c>
      <c r="D34" s="21">
        <v>4</v>
      </c>
      <c r="E34" s="21">
        <v>3</v>
      </c>
      <c r="F34" s="21">
        <v>14</v>
      </c>
      <c r="G34" s="21">
        <v>14</v>
      </c>
      <c r="H34" s="21" t="s">
        <v>316</v>
      </c>
      <c r="I34" s="21" t="s">
        <v>3028</v>
      </c>
      <c r="J34" s="21" t="s">
        <v>3092</v>
      </c>
      <c r="K34" s="21" t="s">
        <v>62</v>
      </c>
      <c r="L34" s="21" t="str">
        <f>'SA-FR1_BE'!BO31</f>
        <v>N</v>
      </c>
      <c r="M34" s="21" t="str">
        <f>IF(L34="E","Please respond in Vendor Input column for all applicable UL combinations.",IF(AND(L34="N",'SA-FR1_BE'!BK31=TRUE),IF(OR('SA-FR1_BE'!BM31=FALSE,'SA-FR1_BE'!BN31=FALSE),"Check FR1 #CC or Band Support entered in Overview tab is correct.",""),""))</f>
        <v/>
      </c>
      <c r="N34" s="22" t="s">
        <v>3570</v>
      </c>
      <c r="O34" s="22" t="s">
        <v>670</v>
      </c>
      <c r="P34" s="22" t="s">
        <v>1650</v>
      </c>
      <c r="Q34" s="22" t="s">
        <v>3570</v>
      </c>
      <c r="R34" s="22"/>
    </row>
    <row r="35" spans="1:18" ht="15" x14ac:dyDescent="0.15">
      <c r="A35" s="19" t="s">
        <v>3107</v>
      </c>
      <c r="B35" s="19" t="s">
        <v>3108</v>
      </c>
      <c r="C35" s="19" t="s">
        <v>3088</v>
      </c>
      <c r="D35" s="19">
        <v>4</v>
      </c>
      <c r="E35" s="19">
        <v>3</v>
      </c>
      <c r="F35" s="19">
        <v>14</v>
      </c>
      <c r="G35" s="19">
        <v>14</v>
      </c>
      <c r="H35" s="19" t="s">
        <v>316</v>
      </c>
      <c r="I35" s="19" t="s">
        <v>3029</v>
      </c>
      <c r="J35" s="19" t="s">
        <v>3015</v>
      </c>
      <c r="K35" s="19" t="s">
        <v>62</v>
      </c>
      <c r="L35" s="19" t="str">
        <f>'SA-FR1_BE'!BO32</f>
        <v>N</v>
      </c>
      <c r="M35" s="19" t="str">
        <f>IF(L35="E","Please respond in Vendor Input column for all applicable UL combinations.",IF(AND(L35="N",'SA-FR1_BE'!BK32=TRUE),IF(OR('SA-FR1_BE'!BM32=FALSE,'SA-FR1_BE'!BN32=FALSE),"Check FR1 #CC or Band Support entered in Overview tab is correct.",""),""))</f>
        <v/>
      </c>
      <c r="N35" s="20" t="s">
        <v>3570</v>
      </c>
      <c r="O35" s="20" t="s">
        <v>670</v>
      </c>
      <c r="P35" s="20" t="s">
        <v>1650</v>
      </c>
      <c r="Q35" s="28" t="s">
        <v>3571</v>
      </c>
      <c r="R35" s="20"/>
    </row>
    <row r="36" spans="1:18" ht="15" x14ac:dyDescent="0.15">
      <c r="A36" s="19" t="s">
        <v>3107</v>
      </c>
      <c r="B36" s="19" t="s">
        <v>3108</v>
      </c>
      <c r="C36" s="19" t="s">
        <v>3088</v>
      </c>
      <c r="D36" s="19">
        <v>4</v>
      </c>
      <c r="E36" s="19">
        <v>3</v>
      </c>
      <c r="F36" s="19">
        <v>14</v>
      </c>
      <c r="G36" s="19">
        <v>14</v>
      </c>
      <c r="H36" s="19" t="s">
        <v>316</v>
      </c>
      <c r="I36" s="19" t="s">
        <v>3029</v>
      </c>
      <c r="J36" s="19" t="s">
        <v>3090</v>
      </c>
      <c r="K36" s="19" t="s">
        <v>62</v>
      </c>
      <c r="L36" s="19" t="str">
        <f>'SA-FR1_BE'!BO33</f>
        <v>N</v>
      </c>
      <c r="M36" s="19" t="str">
        <f>IF(L36="E","Please respond in Vendor Input column for all applicable UL combinations.",IF(AND(L36="N",'SA-FR1_BE'!BK33=TRUE),IF(OR('SA-FR1_BE'!BM33=FALSE,'SA-FR1_BE'!BN33=FALSE),"Check FR1 #CC or Band Support entered in Overview tab is correct.",""),""))</f>
        <v/>
      </c>
      <c r="N36" s="20" t="s">
        <v>3570</v>
      </c>
      <c r="O36" s="20" t="s">
        <v>670</v>
      </c>
      <c r="P36" s="20" t="s">
        <v>1650</v>
      </c>
      <c r="Q36" s="20" t="s">
        <v>3570</v>
      </c>
      <c r="R36" s="20"/>
    </row>
    <row r="37" spans="1:18" ht="15" x14ac:dyDescent="0.15">
      <c r="A37" s="19" t="s">
        <v>3107</v>
      </c>
      <c r="B37" s="19" t="s">
        <v>3108</v>
      </c>
      <c r="C37" s="19" t="s">
        <v>3088</v>
      </c>
      <c r="D37" s="19">
        <v>4</v>
      </c>
      <c r="E37" s="19">
        <v>3</v>
      </c>
      <c r="F37" s="19">
        <v>14</v>
      </c>
      <c r="G37" s="19">
        <v>14</v>
      </c>
      <c r="H37" s="19" t="s">
        <v>316</v>
      </c>
      <c r="I37" s="19" t="s">
        <v>3029</v>
      </c>
      <c r="J37" s="19" t="s">
        <v>3097</v>
      </c>
      <c r="K37" s="19" t="s">
        <v>62</v>
      </c>
      <c r="L37" s="19" t="str">
        <f>'SA-FR1_BE'!BO34</f>
        <v>N</v>
      </c>
      <c r="M37" s="19" t="str">
        <f>IF(L37="E","Please respond in Vendor Input column for all applicable UL combinations.",IF(AND(L37="N",'SA-FR1_BE'!BK34=TRUE),IF(OR('SA-FR1_BE'!BM34=FALSE,'SA-FR1_BE'!BN34=FALSE),"Check FR1 #CC or Band Support entered in Overview tab is correct.",""),""))</f>
        <v/>
      </c>
      <c r="N37" s="20" t="s">
        <v>3570</v>
      </c>
      <c r="O37" s="20" t="s">
        <v>670</v>
      </c>
      <c r="P37" s="20" t="s">
        <v>1650</v>
      </c>
      <c r="Q37" s="28" t="s">
        <v>3571</v>
      </c>
      <c r="R37" s="20"/>
    </row>
    <row r="38" spans="1:18" ht="15" x14ac:dyDescent="0.15">
      <c r="A38" s="19" t="s">
        <v>3107</v>
      </c>
      <c r="B38" s="19" t="s">
        <v>3108</v>
      </c>
      <c r="C38" s="19" t="s">
        <v>3088</v>
      </c>
      <c r="D38" s="19">
        <v>4</v>
      </c>
      <c r="E38" s="19">
        <v>3</v>
      </c>
      <c r="F38" s="19">
        <v>14</v>
      </c>
      <c r="G38" s="19">
        <v>14</v>
      </c>
      <c r="H38" s="19" t="s">
        <v>316</v>
      </c>
      <c r="I38" s="19" t="s">
        <v>3029</v>
      </c>
      <c r="J38" s="19" t="s">
        <v>3109</v>
      </c>
      <c r="K38" s="19" t="s">
        <v>62</v>
      </c>
      <c r="L38" s="19" t="str">
        <f>'SA-FR1_BE'!BO35</f>
        <v>N</v>
      </c>
      <c r="M38" s="19" t="str">
        <f>IF(L38="E","Please respond in Vendor Input column for all applicable UL combinations.",IF(AND(L38="N",'SA-FR1_BE'!BK35=TRUE),IF(OR('SA-FR1_BE'!BM35=FALSE,'SA-FR1_BE'!BN35=FALSE),"Check FR1 #CC or Band Support entered in Overview tab is correct.",""),""))</f>
        <v/>
      </c>
      <c r="N38" s="20" t="s">
        <v>3570</v>
      </c>
      <c r="O38" s="20" t="s">
        <v>670</v>
      </c>
      <c r="P38" s="20" t="s">
        <v>1650</v>
      </c>
      <c r="Q38" s="28" t="s">
        <v>3571</v>
      </c>
      <c r="R38" s="20"/>
    </row>
    <row r="39" spans="1:18" ht="15" x14ac:dyDescent="0.15">
      <c r="A39" s="19" t="s">
        <v>3107</v>
      </c>
      <c r="B39" s="19" t="s">
        <v>3108</v>
      </c>
      <c r="C39" s="19" t="s">
        <v>3088</v>
      </c>
      <c r="D39" s="19">
        <v>4</v>
      </c>
      <c r="E39" s="19">
        <v>3</v>
      </c>
      <c r="F39" s="19">
        <v>14</v>
      </c>
      <c r="G39" s="19">
        <v>14</v>
      </c>
      <c r="H39" s="19" t="s">
        <v>316</v>
      </c>
      <c r="I39" s="19" t="s">
        <v>3029</v>
      </c>
      <c r="J39" s="19" t="s">
        <v>3098</v>
      </c>
      <c r="K39" s="19" t="s">
        <v>62</v>
      </c>
      <c r="L39" s="19" t="str">
        <f>'SA-FR1_BE'!BO36</f>
        <v>N</v>
      </c>
      <c r="M39" s="19" t="str">
        <f>IF(L39="E","Please respond in Vendor Input column for all applicable UL combinations.",IF(AND(L39="N",'SA-FR1_BE'!BK36=TRUE),IF(OR('SA-FR1_BE'!BM36=FALSE,'SA-FR1_BE'!BN36=FALSE),"Check FR1 #CC or Band Support entered in Overview tab is correct.",""),""))</f>
        <v/>
      </c>
      <c r="N39" s="20" t="s">
        <v>3570</v>
      </c>
      <c r="O39" s="20" t="s">
        <v>670</v>
      </c>
      <c r="P39" s="20" t="s">
        <v>1650</v>
      </c>
      <c r="Q39" s="20" t="s">
        <v>3570</v>
      </c>
      <c r="R39" s="20"/>
    </row>
    <row r="40" spans="1:18" ht="15" x14ac:dyDescent="0.15">
      <c r="A40" s="21" t="s">
        <v>3110</v>
      </c>
      <c r="B40" s="21" t="s">
        <v>3111</v>
      </c>
      <c r="C40" s="21" t="s">
        <v>3088</v>
      </c>
      <c r="D40" s="21">
        <v>4</v>
      </c>
      <c r="E40" s="21">
        <v>3</v>
      </c>
      <c r="F40" s="21">
        <v>12</v>
      </c>
      <c r="G40" s="21">
        <v>12</v>
      </c>
      <c r="H40" s="21" t="s">
        <v>316</v>
      </c>
      <c r="I40" s="21" t="s">
        <v>3031</v>
      </c>
      <c r="J40" s="21" t="s">
        <v>3015</v>
      </c>
      <c r="K40" s="21" t="s">
        <v>62</v>
      </c>
      <c r="L40" s="21" t="str">
        <f>'SA-FR1_BE'!BO37</f>
        <v>N</v>
      </c>
      <c r="M40" s="21" t="str">
        <f>IF(L40="E","Please respond in Vendor Input column for all applicable UL combinations.",IF(AND(L40="N",'SA-FR1_BE'!BK37=TRUE),IF(OR('SA-FR1_BE'!BM37=FALSE,'SA-FR1_BE'!BN37=FALSE),"Check FR1 #CC or Band Support entered in Overview tab is correct.",""),""))</f>
        <v/>
      </c>
      <c r="N40" s="22" t="s">
        <v>3570</v>
      </c>
      <c r="O40" s="22" t="s">
        <v>670</v>
      </c>
      <c r="P40" s="22" t="s">
        <v>1650</v>
      </c>
      <c r="Q40" s="22" t="s">
        <v>3570</v>
      </c>
      <c r="R40" s="22"/>
    </row>
    <row r="41" spans="1:18" ht="15" x14ac:dyDescent="0.15">
      <c r="A41" s="21" t="s">
        <v>3110</v>
      </c>
      <c r="B41" s="21" t="s">
        <v>3111</v>
      </c>
      <c r="C41" s="21" t="s">
        <v>3088</v>
      </c>
      <c r="D41" s="21">
        <v>4</v>
      </c>
      <c r="E41" s="21">
        <v>3</v>
      </c>
      <c r="F41" s="21">
        <v>12</v>
      </c>
      <c r="G41" s="21">
        <v>12</v>
      </c>
      <c r="H41" s="21" t="s">
        <v>316</v>
      </c>
      <c r="I41" s="21" t="s">
        <v>3031</v>
      </c>
      <c r="J41" s="21" t="s">
        <v>3090</v>
      </c>
      <c r="K41" s="21" t="s">
        <v>62</v>
      </c>
      <c r="L41" s="21" t="str">
        <f>'SA-FR1_BE'!BO38</f>
        <v>N</v>
      </c>
      <c r="M41" s="21" t="str">
        <f>IF(L41="E","Please respond in Vendor Input column for all applicable UL combinations.",IF(AND(L41="N",'SA-FR1_BE'!BK38=TRUE),IF(OR('SA-FR1_BE'!BM38=FALSE,'SA-FR1_BE'!BN38=FALSE),"Check FR1 #CC or Band Support entered in Overview tab is correct.",""),""))</f>
        <v/>
      </c>
      <c r="N41" s="22" t="s">
        <v>3570</v>
      </c>
      <c r="O41" s="22" t="s">
        <v>670</v>
      </c>
      <c r="P41" s="22" t="s">
        <v>1650</v>
      </c>
      <c r="Q41" s="22" t="s">
        <v>3570</v>
      </c>
      <c r="R41" s="22"/>
    </row>
    <row r="42" spans="1:18" ht="15" x14ac:dyDescent="0.15">
      <c r="A42" s="21" t="s">
        <v>3110</v>
      </c>
      <c r="B42" s="21" t="s">
        <v>3111</v>
      </c>
      <c r="C42" s="21" t="s">
        <v>3088</v>
      </c>
      <c r="D42" s="21">
        <v>4</v>
      </c>
      <c r="E42" s="21">
        <v>3</v>
      </c>
      <c r="F42" s="21">
        <v>12</v>
      </c>
      <c r="G42" s="21">
        <v>12</v>
      </c>
      <c r="H42" s="21" t="s">
        <v>316</v>
      </c>
      <c r="I42" s="21" t="s">
        <v>3031</v>
      </c>
      <c r="J42" s="21" t="s">
        <v>3091</v>
      </c>
      <c r="K42" s="21" t="s">
        <v>62</v>
      </c>
      <c r="L42" s="21" t="str">
        <f>'SA-FR1_BE'!BO39</f>
        <v>N</v>
      </c>
      <c r="M42" s="21" t="str">
        <f>IF(L42="E","Please respond in Vendor Input column for all applicable UL combinations.",IF(AND(L42="N",'SA-FR1_BE'!BK39=TRUE),IF(OR('SA-FR1_BE'!BM39=FALSE,'SA-FR1_BE'!BN39=FALSE),"Check FR1 #CC or Band Support entered in Overview tab is correct.",""),""))</f>
        <v/>
      </c>
      <c r="N42" s="22" t="s">
        <v>3570</v>
      </c>
      <c r="O42" s="22" t="s">
        <v>670</v>
      </c>
      <c r="P42" s="22" t="s">
        <v>1650</v>
      </c>
      <c r="Q42" s="22" t="s">
        <v>3570</v>
      </c>
      <c r="R42" s="22"/>
    </row>
    <row r="43" spans="1:18" ht="15" x14ac:dyDescent="0.15">
      <c r="A43" s="21" t="s">
        <v>3110</v>
      </c>
      <c r="B43" s="21" t="s">
        <v>3111</v>
      </c>
      <c r="C43" s="21" t="s">
        <v>3088</v>
      </c>
      <c r="D43" s="21">
        <v>4</v>
      </c>
      <c r="E43" s="21">
        <v>3</v>
      </c>
      <c r="F43" s="21">
        <v>12</v>
      </c>
      <c r="G43" s="21">
        <v>12</v>
      </c>
      <c r="H43" s="21" t="s">
        <v>316</v>
      </c>
      <c r="I43" s="21" t="s">
        <v>3031</v>
      </c>
      <c r="J43" s="21" t="s">
        <v>3092</v>
      </c>
      <c r="K43" s="21" t="s">
        <v>62</v>
      </c>
      <c r="L43" s="21" t="str">
        <f>'SA-FR1_BE'!BO40</f>
        <v>N</v>
      </c>
      <c r="M43" s="21" t="str">
        <f>IF(L43="E","Please respond in Vendor Input column for all applicable UL combinations.",IF(AND(L43="N",'SA-FR1_BE'!BK40=TRUE),IF(OR('SA-FR1_BE'!BM40=FALSE,'SA-FR1_BE'!BN40=FALSE),"Check FR1 #CC or Band Support entered in Overview tab is correct.",""),""))</f>
        <v/>
      </c>
      <c r="N43" s="22" t="s">
        <v>3570</v>
      </c>
      <c r="O43" s="22" t="s">
        <v>670</v>
      </c>
      <c r="P43" s="22" t="s">
        <v>1650</v>
      </c>
      <c r="Q43" s="22" t="s">
        <v>3570</v>
      </c>
      <c r="R43" s="22"/>
    </row>
    <row r="44" spans="1:18" ht="15" x14ac:dyDescent="0.15">
      <c r="A44" s="21" t="s">
        <v>3110</v>
      </c>
      <c r="B44" s="21" t="s">
        <v>3111</v>
      </c>
      <c r="C44" s="21" t="s">
        <v>3088</v>
      </c>
      <c r="D44" s="21">
        <v>4</v>
      </c>
      <c r="E44" s="21">
        <v>3</v>
      </c>
      <c r="F44" s="21">
        <v>12</v>
      </c>
      <c r="G44" s="21">
        <v>12</v>
      </c>
      <c r="H44" s="21" t="s">
        <v>316</v>
      </c>
      <c r="I44" s="21" t="s">
        <v>3031</v>
      </c>
      <c r="J44" s="21" t="s">
        <v>3112</v>
      </c>
      <c r="K44" s="21" t="s">
        <v>62</v>
      </c>
      <c r="L44" s="21" t="str">
        <f>'SA-FR1_BE'!BO41</f>
        <v>N</v>
      </c>
      <c r="M44" s="21" t="str">
        <f>IF(L44="E","Please respond in Vendor Input column for all applicable UL combinations.",IF(AND(L44="N",'SA-FR1_BE'!BK41=TRUE),IF(OR('SA-FR1_BE'!BM41=FALSE,'SA-FR1_BE'!BN41=FALSE),"Check FR1 #CC or Band Support entered in Overview tab is correct.",""),""))</f>
        <v/>
      </c>
      <c r="N44" s="22" t="s">
        <v>3570</v>
      </c>
      <c r="O44" s="22" t="s">
        <v>670</v>
      </c>
      <c r="P44" s="22" t="s">
        <v>1650</v>
      </c>
      <c r="Q44" s="22" t="s">
        <v>3570</v>
      </c>
      <c r="R44" s="22"/>
    </row>
    <row r="45" spans="1:18" ht="15" x14ac:dyDescent="0.15">
      <c r="A45" s="19" t="s">
        <v>3113</v>
      </c>
      <c r="B45" s="19" t="s">
        <v>3106</v>
      </c>
      <c r="C45" s="19" t="s">
        <v>3088</v>
      </c>
      <c r="D45" s="19">
        <v>4</v>
      </c>
      <c r="E45" s="19">
        <v>3</v>
      </c>
      <c r="F45" s="19">
        <v>12</v>
      </c>
      <c r="G45" s="19">
        <v>12</v>
      </c>
      <c r="H45" s="19" t="s">
        <v>316</v>
      </c>
      <c r="I45" s="19" t="s">
        <v>3033</v>
      </c>
      <c r="J45" s="19" t="s">
        <v>3015</v>
      </c>
      <c r="K45" s="19" t="s">
        <v>62</v>
      </c>
      <c r="L45" s="19" t="str">
        <f>'SA-FR1_BE'!BO42</f>
        <v>N</v>
      </c>
      <c r="M45" s="19" t="str">
        <f>IF(L45="E","Please respond in Vendor Input column for all applicable UL combinations.",IF(AND(L45="N",'SA-FR1_BE'!BK42=TRUE),IF(OR('SA-FR1_BE'!BM42=FALSE,'SA-FR1_BE'!BN42=FALSE),"Check FR1 #CC or Band Support entered in Overview tab is correct.",""),""))</f>
        <v/>
      </c>
      <c r="N45" s="20" t="s">
        <v>3570</v>
      </c>
      <c r="O45" s="20" t="s">
        <v>670</v>
      </c>
      <c r="P45" s="20" t="s">
        <v>1650</v>
      </c>
      <c r="Q45" s="28" t="s">
        <v>3571</v>
      </c>
      <c r="R45" s="20"/>
    </row>
    <row r="46" spans="1:18" ht="15" x14ac:dyDescent="0.15">
      <c r="A46" s="19" t="s">
        <v>3113</v>
      </c>
      <c r="B46" s="19" t="s">
        <v>3106</v>
      </c>
      <c r="C46" s="19" t="s">
        <v>3088</v>
      </c>
      <c r="D46" s="19">
        <v>4</v>
      </c>
      <c r="E46" s="19">
        <v>3</v>
      </c>
      <c r="F46" s="19">
        <v>12</v>
      </c>
      <c r="G46" s="19">
        <v>12</v>
      </c>
      <c r="H46" s="19" t="s">
        <v>316</v>
      </c>
      <c r="I46" s="19" t="s">
        <v>3033</v>
      </c>
      <c r="J46" s="19" t="s">
        <v>3090</v>
      </c>
      <c r="K46" s="19" t="s">
        <v>62</v>
      </c>
      <c r="L46" s="19" t="str">
        <f>'SA-FR1_BE'!BO43</f>
        <v>N</v>
      </c>
      <c r="M46" s="19" t="str">
        <f>IF(L46="E","Please respond in Vendor Input column for all applicable UL combinations.",IF(AND(L46="N",'SA-FR1_BE'!BK43=TRUE),IF(OR('SA-FR1_BE'!BM43=FALSE,'SA-FR1_BE'!BN43=FALSE),"Check FR1 #CC or Band Support entered in Overview tab is correct.",""),""))</f>
        <v/>
      </c>
      <c r="N46" s="20" t="s">
        <v>3570</v>
      </c>
      <c r="O46" s="20" t="s">
        <v>670</v>
      </c>
      <c r="P46" s="20" t="s">
        <v>1650</v>
      </c>
      <c r="Q46" s="20" t="s">
        <v>3570</v>
      </c>
      <c r="R46" s="20"/>
    </row>
    <row r="47" spans="1:18" ht="15" x14ac:dyDescent="0.15">
      <c r="A47" s="19" t="s">
        <v>3113</v>
      </c>
      <c r="B47" s="19" t="s">
        <v>3106</v>
      </c>
      <c r="C47" s="19" t="s">
        <v>3088</v>
      </c>
      <c r="D47" s="19">
        <v>4</v>
      </c>
      <c r="E47" s="19">
        <v>3</v>
      </c>
      <c r="F47" s="19">
        <v>12</v>
      </c>
      <c r="G47" s="19">
        <v>12</v>
      </c>
      <c r="H47" s="19" t="s">
        <v>316</v>
      </c>
      <c r="I47" s="19" t="s">
        <v>3033</v>
      </c>
      <c r="J47" s="19" t="s">
        <v>3091</v>
      </c>
      <c r="K47" s="19" t="s">
        <v>62</v>
      </c>
      <c r="L47" s="19" t="str">
        <f>'SA-FR1_BE'!BO44</f>
        <v>N</v>
      </c>
      <c r="M47" s="19" t="str">
        <f>IF(L47="E","Please respond in Vendor Input column for all applicable UL combinations.",IF(AND(L47="N",'SA-FR1_BE'!BK44=TRUE),IF(OR('SA-FR1_BE'!BM44=FALSE,'SA-FR1_BE'!BN44=FALSE),"Check FR1 #CC or Band Support entered in Overview tab is correct.",""),""))</f>
        <v/>
      </c>
      <c r="N47" s="20" t="s">
        <v>3570</v>
      </c>
      <c r="O47" s="20" t="s">
        <v>670</v>
      </c>
      <c r="P47" s="20" t="s">
        <v>1650</v>
      </c>
      <c r="Q47" s="28" t="s">
        <v>3571</v>
      </c>
      <c r="R47" s="20"/>
    </row>
    <row r="48" spans="1:18" ht="15" x14ac:dyDescent="0.15">
      <c r="A48" s="19" t="s">
        <v>3113</v>
      </c>
      <c r="B48" s="19" t="s">
        <v>3106</v>
      </c>
      <c r="C48" s="19" t="s">
        <v>3088</v>
      </c>
      <c r="D48" s="19">
        <v>4</v>
      </c>
      <c r="E48" s="19">
        <v>3</v>
      </c>
      <c r="F48" s="19">
        <v>12</v>
      </c>
      <c r="G48" s="19">
        <v>12</v>
      </c>
      <c r="H48" s="19" t="s">
        <v>316</v>
      </c>
      <c r="I48" s="19" t="s">
        <v>3033</v>
      </c>
      <c r="J48" s="19" t="s">
        <v>3092</v>
      </c>
      <c r="K48" s="19" t="s">
        <v>62</v>
      </c>
      <c r="L48" s="19" t="str">
        <f>'SA-FR1_BE'!BO45</f>
        <v>N</v>
      </c>
      <c r="M48" s="19" t="str">
        <f>IF(L48="E","Please respond in Vendor Input column for all applicable UL combinations.",IF(AND(L48="N",'SA-FR1_BE'!BK45=TRUE),IF(OR('SA-FR1_BE'!BM45=FALSE,'SA-FR1_BE'!BN45=FALSE),"Check FR1 #CC or Band Support entered in Overview tab is correct.",""),""))</f>
        <v/>
      </c>
      <c r="N48" s="20" t="s">
        <v>3570</v>
      </c>
      <c r="O48" s="20" t="s">
        <v>670</v>
      </c>
      <c r="P48" s="20" t="s">
        <v>1650</v>
      </c>
      <c r="Q48" s="20" t="s">
        <v>3570</v>
      </c>
      <c r="R48" s="20"/>
    </row>
    <row r="49" spans="1:18" ht="15" x14ac:dyDescent="0.15">
      <c r="A49" s="21" t="s">
        <v>3114</v>
      </c>
      <c r="B49" s="21" t="s">
        <v>3108</v>
      </c>
      <c r="C49" s="21" t="s">
        <v>3088</v>
      </c>
      <c r="D49" s="21">
        <v>4</v>
      </c>
      <c r="E49" s="21">
        <v>3</v>
      </c>
      <c r="F49" s="21">
        <v>12</v>
      </c>
      <c r="G49" s="21">
        <v>12</v>
      </c>
      <c r="H49" s="21" t="s">
        <v>316</v>
      </c>
      <c r="I49" s="21" t="s">
        <v>3034</v>
      </c>
      <c r="J49" s="21" t="s">
        <v>3015</v>
      </c>
      <c r="K49" s="21" t="s">
        <v>62</v>
      </c>
      <c r="L49" s="21" t="str">
        <f>'SA-FR1_BE'!BO46</f>
        <v>N</v>
      </c>
      <c r="M49" s="21" t="str">
        <f>IF(L49="E","Please respond in Vendor Input column for all applicable UL combinations.",IF(AND(L49="N",'SA-FR1_BE'!BK46=TRUE),IF(OR('SA-FR1_BE'!BM46=FALSE,'SA-FR1_BE'!BN46=FALSE),"Check FR1 #CC or Band Support entered in Overview tab is correct.",""),""))</f>
        <v/>
      </c>
      <c r="N49" s="22" t="s">
        <v>3570</v>
      </c>
      <c r="O49" s="22" t="s">
        <v>670</v>
      </c>
      <c r="P49" s="22" t="s">
        <v>1650</v>
      </c>
      <c r="Q49" s="22" t="s">
        <v>3570</v>
      </c>
      <c r="R49" s="22"/>
    </row>
    <row r="50" spans="1:18" ht="15" x14ac:dyDescent="0.15">
      <c r="A50" s="21" t="s">
        <v>3114</v>
      </c>
      <c r="B50" s="21" t="s">
        <v>3108</v>
      </c>
      <c r="C50" s="21" t="s">
        <v>3088</v>
      </c>
      <c r="D50" s="21">
        <v>4</v>
      </c>
      <c r="E50" s="21">
        <v>3</v>
      </c>
      <c r="F50" s="21">
        <v>12</v>
      </c>
      <c r="G50" s="21">
        <v>12</v>
      </c>
      <c r="H50" s="21" t="s">
        <v>316</v>
      </c>
      <c r="I50" s="21" t="s">
        <v>3034</v>
      </c>
      <c r="J50" s="21" t="s">
        <v>3090</v>
      </c>
      <c r="K50" s="21" t="s">
        <v>62</v>
      </c>
      <c r="L50" s="21" t="str">
        <f>'SA-FR1_BE'!BO47</f>
        <v>N</v>
      </c>
      <c r="M50" s="21" t="str">
        <f>IF(L50="E","Please respond in Vendor Input column for all applicable UL combinations.",IF(AND(L50="N",'SA-FR1_BE'!BK47=TRUE),IF(OR('SA-FR1_BE'!BM47=FALSE,'SA-FR1_BE'!BN47=FALSE),"Check FR1 #CC or Band Support entered in Overview tab is correct.",""),""))</f>
        <v/>
      </c>
      <c r="N50" s="22" t="s">
        <v>3570</v>
      </c>
      <c r="O50" s="22" t="s">
        <v>670</v>
      </c>
      <c r="P50" s="22" t="s">
        <v>1650</v>
      </c>
      <c r="Q50" s="22" t="s">
        <v>3570</v>
      </c>
      <c r="R50" s="22"/>
    </row>
    <row r="51" spans="1:18" ht="15" x14ac:dyDescent="0.15">
      <c r="A51" s="21" t="s">
        <v>3114</v>
      </c>
      <c r="B51" s="21" t="s">
        <v>3108</v>
      </c>
      <c r="C51" s="21" t="s">
        <v>3088</v>
      </c>
      <c r="D51" s="21">
        <v>4</v>
      </c>
      <c r="E51" s="21">
        <v>3</v>
      </c>
      <c r="F51" s="21">
        <v>12</v>
      </c>
      <c r="G51" s="21">
        <v>12</v>
      </c>
      <c r="H51" s="21" t="s">
        <v>316</v>
      </c>
      <c r="I51" s="21" t="s">
        <v>3034</v>
      </c>
      <c r="J51" s="21" t="s">
        <v>3097</v>
      </c>
      <c r="K51" s="21" t="s">
        <v>62</v>
      </c>
      <c r="L51" s="21" t="str">
        <f>'SA-FR1_BE'!BO48</f>
        <v>N</v>
      </c>
      <c r="M51" s="21" t="str">
        <f>IF(L51="E","Please respond in Vendor Input column for all applicable UL combinations.",IF(AND(L51="N",'SA-FR1_BE'!BK48=TRUE),IF(OR('SA-FR1_BE'!BM48=FALSE,'SA-FR1_BE'!BN48=FALSE),"Check FR1 #CC or Band Support entered in Overview tab is correct.",""),""))</f>
        <v/>
      </c>
      <c r="N51" s="22" t="s">
        <v>3570</v>
      </c>
      <c r="O51" s="22" t="s">
        <v>670</v>
      </c>
      <c r="P51" s="22" t="s">
        <v>1650</v>
      </c>
      <c r="Q51" s="22" t="s">
        <v>3570</v>
      </c>
      <c r="R51" s="22"/>
    </row>
    <row r="52" spans="1:18" ht="15" x14ac:dyDescent="0.15">
      <c r="A52" s="21" t="s">
        <v>3114</v>
      </c>
      <c r="B52" s="21" t="s">
        <v>3108</v>
      </c>
      <c r="C52" s="21" t="s">
        <v>3088</v>
      </c>
      <c r="D52" s="21">
        <v>4</v>
      </c>
      <c r="E52" s="21">
        <v>3</v>
      </c>
      <c r="F52" s="21">
        <v>12</v>
      </c>
      <c r="G52" s="21">
        <v>12</v>
      </c>
      <c r="H52" s="21" t="s">
        <v>316</v>
      </c>
      <c r="I52" s="21" t="s">
        <v>3034</v>
      </c>
      <c r="J52" s="21" t="s">
        <v>3109</v>
      </c>
      <c r="K52" s="21" t="s">
        <v>62</v>
      </c>
      <c r="L52" s="21" t="str">
        <f>'SA-FR1_BE'!BO49</f>
        <v>N</v>
      </c>
      <c r="M52" s="21" t="str">
        <f>IF(L52="E","Please respond in Vendor Input column for all applicable UL combinations.",IF(AND(L52="N",'SA-FR1_BE'!BK49=TRUE),IF(OR('SA-FR1_BE'!BM49=FALSE,'SA-FR1_BE'!BN49=FALSE),"Check FR1 #CC or Band Support entered in Overview tab is correct.",""),""))</f>
        <v/>
      </c>
      <c r="N52" s="22" t="s">
        <v>3570</v>
      </c>
      <c r="O52" s="22" t="s">
        <v>670</v>
      </c>
      <c r="P52" s="22" t="s">
        <v>1650</v>
      </c>
      <c r="Q52" s="22" t="s">
        <v>3570</v>
      </c>
      <c r="R52" s="22"/>
    </row>
    <row r="53" spans="1:18" ht="15" x14ac:dyDescent="0.15">
      <c r="A53" s="21" t="s">
        <v>3114</v>
      </c>
      <c r="B53" s="21" t="s">
        <v>3108</v>
      </c>
      <c r="C53" s="21" t="s">
        <v>3088</v>
      </c>
      <c r="D53" s="21">
        <v>4</v>
      </c>
      <c r="E53" s="21">
        <v>3</v>
      </c>
      <c r="F53" s="21">
        <v>12</v>
      </c>
      <c r="G53" s="21">
        <v>12</v>
      </c>
      <c r="H53" s="21" t="s">
        <v>316</v>
      </c>
      <c r="I53" s="21" t="s">
        <v>3034</v>
      </c>
      <c r="J53" s="21" t="s">
        <v>3098</v>
      </c>
      <c r="K53" s="21" t="s">
        <v>62</v>
      </c>
      <c r="L53" s="21" t="str">
        <f>'SA-FR1_BE'!BO50</f>
        <v>N</v>
      </c>
      <c r="M53" s="21" t="str">
        <f>IF(L53="E","Please respond in Vendor Input column for all applicable UL combinations.",IF(AND(L53="N",'SA-FR1_BE'!BK50=TRUE),IF(OR('SA-FR1_BE'!BM50=FALSE,'SA-FR1_BE'!BN50=FALSE),"Check FR1 #CC or Band Support entered in Overview tab is correct.",""),""))</f>
        <v/>
      </c>
      <c r="N53" s="22" t="s">
        <v>3570</v>
      </c>
      <c r="O53" s="22" t="s">
        <v>670</v>
      </c>
      <c r="P53" s="22" t="s">
        <v>1650</v>
      </c>
      <c r="Q53" s="22" t="s">
        <v>3570</v>
      </c>
      <c r="R53" s="22"/>
    </row>
    <row r="54" spans="1:18" ht="15" x14ac:dyDescent="0.15">
      <c r="A54" s="19" t="s">
        <v>3115</v>
      </c>
      <c r="B54" s="19" t="s">
        <v>3095</v>
      </c>
      <c r="C54" s="19" t="s">
        <v>3088</v>
      </c>
      <c r="D54" s="19">
        <v>4</v>
      </c>
      <c r="E54" s="19">
        <v>3</v>
      </c>
      <c r="F54" s="19">
        <v>10</v>
      </c>
      <c r="G54" s="19">
        <v>10</v>
      </c>
      <c r="H54" s="19" t="s">
        <v>3096</v>
      </c>
      <c r="I54" s="19" t="s">
        <v>3035</v>
      </c>
      <c r="J54" s="19" t="s">
        <v>3015</v>
      </c>
      <c r="K54" s="19" t="s">
        <v>62</v>
      </c>
      <c r="L54" s="19" t="str">
        <f>'SA-FR1_BE'!BO51</f>
        <v>N</v>
      </c>
      <c r="M54" s="19" t="str">
        <f>IF(L54="E","Please respond in Vendor Input column for all applicable UL combinations.",IF(AND(L54="N",'SA-FR1_BE'!BK51=TRUE),IF(OR('SA-FR1_BE'!BM51=FALSE,'SA-FR1_BE'!BN51=FALSE),"Check FR1 #CC or Band Support entered in Overview tab is correct.",""),""))</f>
        <v/>
      </c>
      <c r="N54" s="20" t="s">
        <v>3570</v>
      </c>
      <c r="O54" s="20" t="s">
        <v>670</v>
      </c>
      <c r="P54" s="20" t="s">
        <v>1650</v>
      </c>
      <c r="Q54" s="28" t="s">
        <v>3571</v>
      </c>
      <c r="R54" s="20"/>
    </row>
    <row r="55" spans="1:18" ht="15" x14ac:dyDescent="0.15">
      <c r="A55" s="19" t="s">
        <v>3115</v>
      </c>
      <c r="B55" s="19" t="s">
        <v>3095</v>
      </c>
      <c r="C55" s="19" t="s">
        <v>3088</v>
      </c>
      <c r="D55" s="19">
        <v>4</v>
      </c>
      <c r="E55" s="19">
        <v>3</v>
      </c>
      <c r="F55" s="19">
        <v>10</v>
      </c>
      <c r="G55" s="19">
        <v>10</v>
      </c>
      <c r="H55" s="19" t="s">
        <v>3096</v>
      </c>
      <c r="I55" s="19" t="s">
        <v>3035</v>
      </c>
      <c r="J55" s="19" t="s">
        <v>3089</v>
      </c>
      <c r="K55" s="19" t="s">
        <v>62</v>
      </c>
      <c r="L55" s="19" t="str">
        <f>'SA-FR1_BE'!BO52</f>
        <v>N</v>
      </c>
      <c r="M55" s="19" t="str">
        <f>IF(L55="E","Please respond in Vendor Input column for all applicable UL combinations.",IF(AND(L55="N",'SA-FR1_BE'!BK52=TRUE),IF(OR('SA-FR1_BE'!BM52=FALSE,'SA-FR1_BE'!BN52=FALSE),"Check FR1 #CC or Band Support entered in Overview tab is correct.",""),""))</f>
        <v/>
      </c>
      <c r="N55" s="20" t="s">
        <v>3570</v>
      </c>
      <c r="O55" s="20" t="s">
        <v>670</v>
      </c>
      <c r="P55" s="20" t="s">
        <v>1650</v>
      </c>
      <c r="Q55" s="20" t="s">
        <v>3570</v>
      </c>
      <c r="R55" s="20"/>
    </row>
    <row r="56" spans="1:18" ht="15" x14ac:dyDescent="0.15">
      <c r="A56" s="19" t="s">
        <v>3115</v>
      </c>
      <c r="B56" s="19" t="s">
        <v>3095</v>
      </c>
      <c r="C56" s="19" t="s">
        <v>3088</v>
      </c>
      <c r="D56" s="19">
        <v>4</v>
      </c>
      <c r="E56" s="19">
        <v>3</v>
      </c>
      <c r="F56" s="19">
        <v>10</v>
      </c>
      <c r="G56" s="19">
        <v>10</v>
      </c>
      <c r="H56" s="19" t="s">
        <v>3096</v>
      </c>
      <c r="I56" s="19" t="s">
        <v>3035</v>
      </c>
      <c r="J56" s="19" t="s">
        <v>3090</v>
      </c>
      <c r="K56" s="19" t="s">
        <v>62</v>
      </c>
      <c r="L56" s="19" t="str">
        <f>'SA-FR1_BE'!BO53</f>
        <v>N</v>
      </c>
      <c r="M56" s="19" t="str">
        <f>IF(L56="E","Please respond in Vendor Input column for all applicable UL combinations.",IF(AND(L56="N",'SA-FR1_BE'!BK53=TRUE),IF(OR('SA-FR1_BE'!BM53=FALSE,'SA-FR1_BE'!BN53=FALSE),"Check FR1 #CC or Band Support entered in Overview tab is correct.",""),""))</f>
        <v/>
      </c>
      <c r="N56" s="20" t="s">
        <v>3570</v>
      </c>
      <c r="O56" s="20" t="s">
        <v>670</v>
      </c>
      <c r="P56" s="20" t="s">
        <v>1650</v>
      </c>
      <c r="Q56" s="28" t="s">
        <v>3571</v>
      </c>
      <c r="R56" s="20"/>
    </row>
    <row r="57" spans="1:18" ht="15" x14ac:dyDescent="0.15">
      <c r="A57" s="19" t="s">
        <v>3115</v>
      </c>
      <c r="B57" s="19" t="s">
        <v>3095</v>
      </c>
      <c r="C57" s="19" t="s">
        <v>3088</v>
      </c>
      <c r="D57" s="19">
        <v>4</v>
      </c>
      <c r="E57" s="19">
        <v>3</v>
      </c>
      <c r="F57" s="19">
        <v>10</v>
      </c>
      <c r="G57" s="19">
        <v>10</v>
      </c>
      <c r="H57" s="19" t="s">
        <v>3096</v>
      </c>
      <c r="I57" s="19" t="s">
        <v>3035</v>
      </c>
      <c r="J57" s="19" t="s">
        <v>3097</v>
      </c>
      <c r="K57" s="19" t="s">
        <v>62</v>
      </c>
      <c r="L57" s="19" t="str">
        <f>'SA-FR1_BE'!BO54</f>
        <v>N</v>
      </c>
      <c r="M57" s="19" t="str">
        <f>IF(L57="E","Please respond in Vendor Input column for all applicable UL combinations.",IF(AND(L57="N",'SA-FR1_BE'!BK54=TRUE),IF(OR('SA-FR1_BE'!BM54=FALSE,'SA-FR1_BE'!BN54=FALSE),"Check FR1 #CC or Band Support entered in Overview tab is correct.",""),""))</f>
        <v/>
      </c>
      <c r="N57" s="20" t="s">
        <v>3570</v>
      </c>
      <c r="O57" s="20" t="s">
        <v>670</v>
      </c>
      <c r="P57" s="20" t="s">
        <v>1650</v>
      </c>
      <c r="Q57" s="28" t="s">
        <v>3571</v>
      </c>
      <c r="R57" s="20"/>
    </row>
    <row r="58" spans="1:18" ht="15" x14ac:dyDescent="0.15">
      <c r="A58" s="19" t="s">
        <v>3115</v>
      </c>
      <c r="B58" s="19" t="s">
        <v>3095</v>
      </c>
      <c r="C58" s="19" t="s">
        <v>3088</v>
      </c>
      <c r="D58" s="19">
        <v>4</v>
      </c>
      <c r="E58" s="19">
        <v>3</v>
      </c>
      <c r="F58" s="19">
        <v>10</v>
      </c>
      <c r="G58" s="19">
        <v>10</v>
      </c>
      <c r="H58" s="19" t="s">
        <v>3096</v>
      </c>
      <c r="I58" s="19" t="s">
        <v>3035</v>
      </c>
      <c r="J58" s="19" t="s">
        <v>3098</v>
      </c>
      <c r="K58" s="19" t="s">
        <v>62</v>
      </c>
      <c r="L58" s="19" t="str">
        <f>'SA-FR1_BE'!BO55</f>
        <v>N</v>
      </c>
      <c r="M58" s="19" t="str">
        <f>IF(L58="E","Please respond in Vendor Input column for all applicable UL combinations.",IF(AND(L58="N",'SA-FR1_BE'!BK55=TRUE),IF(OR('SA-FR1_BE'!BM55=FALSE,'SA-FR1_BE'!BN55=FALSE),"Check FR1 #CC or Band Support entered in Overview tab is correct.",""),""))</f>
        <v/>
      </c>
      <c r="N58" s="20" t="s">
        <v>3570</v>
      </c>
      <c r="O58" s="20" t="s">
        <v>670</v>
      </c>
      <c r="P58" s="20" t="s">
        <v>1650</v>
      </c>
      <c r="Q58" s="20" t="s">
        <v>3570</v>
      </c>
      <c r="R58" s="20"/>
    </row>
    <row r="59" spans="1:18" ht="15" x14ac:dyDescent="0.15">
      <c r="A59" s="21" t="s">
        <v>3116</v>
      </c>
      <c r="B59" s="21" t="s">
        <v>3100</v>
      </c>
      <c r="C59" s="21" t="s">
        <v>3088</v>
      </c>
      <c r="D59" s="21">
        <v>4</v>
      </c>
      <c r="E59" s="21">
        <v>3</v>
      </c>
      <c r="F59" s="21">
        <v>10</v>
      </c>
      <c r="G59" s="21">
        <v>10</v>
      </c>
      <c r="H59" s="21" t="s">
        <v>3096</v>
      </c>
      <c r="I59" s="21" t="s">
        <v>3036</v>
      </c>
      <c r="J59" s="21" t="s">
        <v>3015</v>
      </c>
      <c r="K59" s="21" t="s">
        <v>62</v>
      </c>
      <c r="L59" s="21" t="str">
        <f>'SA-FR1_BE'!BO56</f>
        <v>N</v>
      </c>
      <c r="M59" s="21" t="str">
        <f>IF(L59="E","Please respond in Vendor Input column for all applicable UL combinations.",IF(AND(L59="N",'SA-FR1_BE'!BK56=TRUE),IF(OR('SA-FR1_BE'!BM56=FALSE,'SA-FR1_BE'!BN56=FALSE),"Check FR1 #CC or Band Support entered in Overview tab is correct.",""),""))</f>
        <v/>
      </c>
      <c r="N59" s="22" t="s">
        <v>3570</v>
      </c>
      <c r="O59" s="22" t="s">
        <v>670</v>
      </c>
      <c r="P59" s="22" t="s">
        <v>1650</v>
      </c>
      <c r="Q59" s="22" t="s">
        <v>3572</v>
      </c>
      <c r="R59" s="22"/>
    </row>
    <row r="60" spans="1:18" ht="15" x14ac:dyDescent="0.15">
      <c r="A60" s="21" t="s">
        <v>3116</v>
      </c>
      <c r="B60" s="21" t="s">
        <v>3100</v>
      </c>
      <c r="C60" s="21" t="s">
        <v>3088</v>
      </c>
      <c r="D60" s="21">
        <v>4</v>
      </c>
      <c r="E60" s="21">
        <v>3</v>
      </c>
      <c r="F60" s="21">
        <v>10</v>
      </c>
      <c r="G60" s="21">
        <v>10</v>
      </c>
      <c r="H60" s="21" t="s">
        <v>3096</v>
      </c>
      <c r="I60" s="21" t="s">
        <v>3036</v>
      </c>
      <c r="J60" s="21" t="s">
        <v>3089</v>
      </c>
      <c r="K60" s="21" t="s">
        <v>62</v>
      </c>
      <c r="L60" s="21" t="str">
        <f>'SA-FR1_BE'!BO57</f>
        <v>N</v>
      </c>
      <c r="M60" s="21" t="str">
        <f>IF(L60="E","Please respond in Vendor Input column for all applicable UL combinations.",IF(AND(L60="N",'SA-FR1_BE'!BK57=TRUE),IF(OR('SA-FR1_BE'!BM57=FALSE,'SA-FR1_BE'!BN57=FALSE),"Check FR1 #CC or Band Support entered in Overview tab is correct.",""),""))</f>
        <v/>
      </c>
      <c r="N60" s="22" t="s">
        <v>3570</v>
      </c>
      <c r="O60" s="22" t="s">
        <v>670</v>
      </c>
      <c r="P60" s="22" t="s">
        <v>1650</v>
      </c>
      <c r="Q60" s="22" t="s">
        <v>3570</v>
      </c>
      <c r="R60" s="22"/>
    </row>
    <row r="61" spans="1:18" ht="15" x14ac:dyDescent="0.15">
      <c r="A61" s="21" t="s">
        <v>3116</v>
      </c>
      <c r="B61" s="21" t="s">
        <v>3100</v>
      </c>
      <c r="C61" s="21" t="s">
        <v>3088</v>
      </c>
      <c r="D61" s="21">
        <v>4</v>
      </c>
      <c r="E61" s="21">
        <v>3</v>
      </c>
      <c r="F61" s="21">
        <v>10</v>
      </c>
      <c r="G61" s="21">
        <v>10</v>
      </c>
      <c r="H61" s="21" t="s">
        <v>3096</v>
      </c>
      <c r="I61" s="21" t="s">
        <v>3036</v>
      </c>
      <c r="J61" s="21" t="s">
        <v>3090</v>
      </c>
      <c r="K61" s="21" t="s">
        <v>62</v>
      </c>
      <c r="L61" s="21" t="str">
        <f>'SA-FR1_BE'!BO58</f>
        <v>N</v>
      </c>
      <c r="M61" s="21" t="str">
        <f>IF(L61="E","Please respond in Vendor Input column for all applicable UL combinations.",IF(AND(L61="N",'SA-FR1_BE'!BK58=TRUE),IF(OR('SA-FR1_BE'!BM58=FALSE,'SA-FR1_BE'!BN58=FALSE),"Check FR1 #CC or Band Support entered in Overview tab is correct.",""),""))</f>
        <v/>
      </c>
      <c r="N61" s="22" t="s">
        <v>3570</v>
      </c>
      <c r="O61" s="22" t="s">
        <v>670</v>
      </c>
      <c r="P61" s="22" t="s">
        <v>1650</v>
      </c>
      <c r="Q61" s="22" t="s">
        <v>3570</v>
      </c>
      <c r="R61" s="22"/>
    </row>
    <row r="62" spans="1:18" ht="15" x14ac:dyDescent="0.15">
      <c r="A62" s="21" t="s">
        <v>3116</v>
      </c>
      <c r="B62" s="21" t="s">
        <v>3100</v>
      </c>
      <c r="C62" s="21" t="s">
        <v>3088</v>
      </c>
      <c r="D62" s="21">
        <v>4</v>
      </c>
      <c r="E62" s="21">
        <v>3</v>
      </c>
      <c r="F62" s="21">
        <v>10</v>
      </c>
      <c r="G62" s="21">
        <v>10</v>
      </c>
      <c r="H62" s="21" t="s">
        <v>3096</v>
      </c>
      <c r="I62" s="21" t="s">
        <v>3036</v>
      </c>
      <c r="J62" s="21" t="s">
        <v>3101</v>
      </c>
      <c r="K62" s="21" t="s">
        <v>62</v>
      </c>
      <c r="L62" s="21" t="str">
        <f>'SA-FR1_BE'!BO59</f>
        <v>N</v>
      </c>
      <c r="M62" s="21" t="str">
        <f>IF(L62="E","Please respond in Vendor Input column for all applicable UL combinations.",IF(AND(L62="N",'SA-FR1_BE'!BK59=TRUE),IF(OR('SA-FR1_BE'!BM59=FALSE,'SA-FR1_BE'!BN59=FALSE),"Check FR1 #CC or Band Support entered in Overview tab is correct.",""),""))</f>
        <v/>
      </c>
      <c r="N62" s="22" t="s">
        <v>3570</v>
      </c>
      <c r="O62" s="22" t="s">
        <v>670</v>
      </c>
      <c r="P62" s="22" t="s">
        <v>1650</v>
      </c>
      <c r="Q62" s="22" t="s">
        <v>3570</v>
      </c>
      <c r="R62" s="22"/>
    </row>
    <row r="63" spans="1:18" ht="15" x14ac:dyDescent="0.15">
      <c r="A63" s="21" t="s">
        <v>3116</v>
      </c>
      <c r="B63" s="21" t="s">
        <v>3100</v>
      </c>
      <c r="C63" s="21" t="s">
        <v>3088</v>
      </c>
      <c r="D63" s="21">
        <v>4</v>
      </c>
      <c r="E63" s="21">
        <v>3</v>
      </c>
      <c r="F63" s="21">
        <v>10</v>
      </c>
      <c r="G63" s="21">
        <v>10</v>
      </c>
      <c r="H63" s="21" t="s">
        <v>3096</v>
      </c>
      <c r="I63" s="21" t="s">
        <v>3036</v>
      </c>
      <c r="J63" s="21" t="s">
        <v>3102</v>
      </c>
      <c r="K63" s="21" t="s">
        <v>62</v>
      </c>
      <c r="L63" s="21" t="str">
        <f>'SA-FR1_BE'!BO60</f>
        <v>N</v>
      </c>
      <c r="M63" s="21" t="str">
        <f>IF(L63="E","Please respond in Vendor Input column for all applicable UL combinations.",IF(AND(L63="N",'SA-FR1_BE'!BK60=TRUE),IF(OR('SA-FR1_BE'!BM60=FALSE,'SA-FR1_BE'!BN60=FALSE),"Check FR1 #CC or Band Support entered in Overview tab is correct.",""),""))</f>
        <v/>
      </c>
      <c r="N63" s="22" t="s">
        <v>3570</v>
      </c>
      <c r="O63" s="22" t="s">
        <v>670</v>
      </c>
      <c r="P63" s="22" t="s">
        <v>1650</v>
      </c>
      <c r="Q63" s="22" t="s">
        <v>3570</v>
      </c>
      <c r="R63" s="22"/>
    </row>
    <row r="64" spans="1:18" ht="15" x14ac:dyDescent="0.15">
      <c r="A64" s="19" t="s">
        <v>3117</v>
      </c>
      <c r="B64" s="19" t="s">
        <v>3104</v>
      </c>
      <c r="C64" s="19" t="s">
        <v>3088</v>
      </c>
      <c r="D64" s="19">
        <v>4</v>
      </c>
      <c r="E64" s="19">
        <v>3</v>
      </c>
      <c r="F64" s="19">
        <v>10</v>
      </c>
      <c r="G64" s="19">
        <v>10</v>
      </c>
      <c r="H64" s="19" t="s">
        <v>3096</v>
      </c>
      <c r="I64" s="19" t="s">
        <v>3037</v>
      </c>
      <c r="J64" s="19" t="s">
        <v>3015</v>
      </c>
      <c r="K64" s="19" t="s">
        <v>62</v>
      </c>
      <c r="L64" s="19" t="str">
        <f>'SA-FR1_BE'!BO61</f>
        <v>N</v>
      </c>
      <c r="M64" s="19" t="str">
        <f>IF(L64="E","Please respond in Vendor Input column for all applicable UL combinations.",IF(AND(L64="N",'SA-FR1_BE'!BK61=TRUE),IF(OR('SA-FR1_BE'!BM61=FALSE,'SA-FR1_BE'!BN61=FALSE),"Check FR1 #CC or Band Support entered in Overview tab is correct.",""),""))</f>
        <v/>
      </c>
      <c r="N64" s="20" t="s">
        <v>3570</v>
      </c>
      <c r="O64" s="20" t="s">
        <v>670</v>
      </c>
      <c r="P64" s="20" t="s">
        <v>1650</v>
      </c>
      <c r="Q64" s="28" t="s">
        <v>3571</v>
      </c>
      <c r="R64" s="20"/>
    </row>
    <row r="65" spans="1:18" ht="15" x14ac:dyDescent="0.15">
      <c r="A65" s="19" t="s">
        <v>3117</v>
      </c>
      <c r="B65" s="19" t="s">
        <v>3104</v>
      </c>
      <c r="C65" s="19" t="s">
        <v>3088</v>
      </c>
      <c r="D65" s="19">
        <v>4</v>
      </c>
      <c r="E65" s="19">
        <v>3</v>
      </c>
      <c r="F65" s="19">
        <v>10</v>
      </c>
      <c r="G65" s="19">
        <v>10</v>
      </c>
      <c r="H65" s="19" t="s">
        <v>3096</v>
      </c>
      <c r="I65" s="19" t="s">
        <v>3037</v>
      </c>
      <c r="J65" s="19" t="s">
        <v>3089</v>
      </c>
      <c r="K65" s="19" t="s">
        <v>62</v>
      </c>
      <c r="L65" s="19" t="str">
        <f>'SA-FR1_BE'!BO62</f>
        <v>N</v>
      </c>
      <c r="M65" s="19" t="str">
        <f>IF(L65="E","Please respond in Vendor Input column for all applicable UL combinations.",IF(AND(L65="N",'SA-FR1_BE'!BK62=TRUE),IF(OR('SA-FR1_BE'!BM62=FALSE,'SA-FR1_BE'!BN62=FALSE),"Check FR1 #CC or Band Support entered in Overview tab is correct.",""),""))</f>
        <v/>
      </c>
      <c r="N65" s="20" t="s">
        <v>3570</v>
      </c>
      <c r="O65" s="20" t="s">
        <v>670</v>
      </c>
      <c r="P65" s="20" t="s">
        <v>1650</v>
      </c>
      <c r="Q65" s="20" t="s">
        <v>3570</v>
      </c>
      <c r="R65" s="20"/>
    </row>
    <row r="66" spans="1:18" ht="15" x14ac:dyDescent="0.15">
      <c r="A66" s="19" t="s">
        <v>3117</v>
      </c>
      <c r="B66" s="19" t="s">
        <v>3104</v>
      </c>
      <c r="C66" s="19" t="s">
        <v>3088</v>
      </c>
      <c r="D66" s="19">
        <v>4</v>
      </c>
      <c r="E66" s="19">
        <v>3</v>
      </c>
      <c r="F66" s="19">
        <v>10</v>
      </c>
      <c r="G66" s="19">
        <v>10</v>
      </c>
      <c r="H66" s="19" t="s">
        <v>3096</v>
      </c>
      <c r="I66" s="19" t="s">
        <v>3037</v>
      </c>
      <c r="J66" s="19" t="s">
        <v>3090</v>
      </c>
      <c r="K66" s="19" t="s">
        <v>62</v>
      </c>
      <c r="L66" s="19" t="str">
        <f>'SA-FR1_BE'!BO63</f>
        <v>N</v>
      </c>
      <c r="M66" s="19" t="str">
        <f>IF(L66="E","Please respond in Vendor Input column for all applicable UL combinations.",IF(AND(L66="N",'SA-FR1_BE'!BK63=TRUE),IF(OR('SA-FR1_BE'!BM63=FALSE,'SA-FR1_BE'!BN63=FALSE),"Check FR1 #CC or Band Support entered in Overview tab is correct.",""),""))</f>
        <v/>
      </c>
      <c r="N66" s="20" t="s">
        <v>3570</v>
      </c>
      <c r="O66" s="20" t="s">
        <v>670</v>
      </c>
      <c r="P66" s="20" t="s">
        <v>1650</v>
      </c>
      <c r="Q66" s="28" t="s">
        <v>3570</v>
      </c>
      <c r="R66" s="20"/>
    </row>
    <row r="67" spans="1:18" ht="15" x14ac:dyDescent="0.15">
      <c r="A67" s="19" t="s">
        <v>3117</v>
      </c>
      <c r="B67" s="19" t="s">
        <v>3104</v>
      </c>
      <c r="C67" s="19" t="s">
        <v>3088</v>
      </c>
      <c r="D67" s="19">
        <v>4</v>
      </c>
      <c r="E67" s="19">
        <v>3</v>
      </c>
      <c r="F67" s="19">
        <v>10</v>
      </c>
      <c r="G67" s="19">
        <v>10</v>
      </c>
      <c r="H67" s="19" t="s">
        <v>3096</v>
      </c>
      <c r="I67" s="19" t="s">
        <v>3037</v>
      </c>
      <c r="J67" s="19" t="s">
        <v>3091</v>
      </c>
      <c r="K67" s="19" t="s">
        <v>62</v>
      </c>
      <c r="L67" s="19" t="str">
        <f>'SA-FR1_BE'!BO64</f>
        <v>N</v>
      </c>
      <c r="M67" s="19" t="str">
        <f>IF(L67="E","Please respond in Vendor Input column for all applicable UL combinations.",IF(AND(L67="N",'SA-FR1_BE'!BK64=TRUE),IF(OR('SA-FR1_BE'!BM64=FALSE,'SA-FR1_BE'!BN64=FALSE),"Check FR1 #CC or Band Support entered in Overview tab is correct.",""),""))</f>
        <v/>
      </c>
      <c r="N67" s="20" t="s">
        <v>3570</v>
      </c>
      <c r="O67" s="20" t="s">
        <v>670</v>
      </c>
      <c r="P67" s="20" t="s">
        <v>1650</v>
      </c>
      <c r="Q67" s="28" t="s">
        <v>3571</v>
      </c>
      <c r="R67" s="20"/>
    </row>
    <row r="68" spans="1:18" ht="15" x14ac:dyDescent="0.15">
      <c r="A68" s="19" t="s">
        <v>3117</v>
      </c>
      <c r="B68" s="19" t="s">
        <v>3104</v>
      </c>
      <c r="C68" s="19" t="s">
        <v>3088</v>
      </c>
      <c r="D68" s="19">
        <v>4</v>
      </c>
      <c r="E68" s="19">
        <v>3</v>
      </c>
      <c r="F68" s="19">
        <v>10</v>
      </c>
      <c r="G68" s="19">
        <v>10</v>
      </c>
      <c r="H68" s="19" t="s">
        <v>3096</v>
      </c>
      <c r="I68" s="19" t="s">
        <v>3037</v>
      </c>
      <c r="J68" s="19" t="s">
        <v>3092</v>
      </c>
      <c r="K68" s="19" t="s">
        <v>62</v>
      </c>
      <c r="L68" s="19" t="str">
        <f>'SA-FR1_BE'!BO65</f>
        <v>N</v>
      </c>
      <c r="M68" s="19" t="str">
        <f>IF(L68="E","Please respond in Vendor Input column for all applicable UL combinations.",IF(AND(L68="N",'SA-FR1_BE'!BK65=TRUE),IF(OR('SA-FR1_BE'!BM65=FALSE,'SA-FR1_BE'!BN65=FALSE),"Check FR1 #CC or Band Support entered in Overview tab is correct.",""),""))</f>
        <v/>
      </c>
      <c r="N68" s="20" t="s">
        <v>3570</v>
      </c>
      <c r="O68" s="20" t="s">
        <v>670</v>
      </c>
      <c r="P68" s="20" t="s">
        <v>1650</v>
      </c>
      <c r="Q68" s="20" t="s">
        <v>3570</v>
      </c>
      <c r="R68" s="20"/>
    </row>
    <row r="69" spans="1:18" ht="15" x14ac:dyDescent="0.15">
      <c r="A69" s="21" t="s">
        <v>3118</v>
      </c>
      <c r="B69" s="21" t="s">
        <v>3111</v>
      </c>
      <c r="C69" s="21" t="s">
        <v>3088</v>
      </c>
      <c r="D69" s="21">
        <v>4</v>
      </c>
      <c r="E69" s="21">
        <v>3</v>
      </c>
      <c r="F69" s="21">
        <v>10</v>
      </c>
      <c r="G69" s="21">
        <v>10</v>
      </c>
      <c r="H69" s="21" t="s">
        <v>316</v>
      </c>
      <c r="I69" s="21" t="s">
        <v>3038</v>
      </c>
      <c r="J69" s="21" t="s">
        <v>3015</v>
      </c>
      <c r="K69" s="21" t="s">
        <v>62</v>
      </c>
      <c r="L69" s="21" t="str">
        <f>'SA-FR1_BE'!BO66</f>
        <v>N</v>
      </c>
      <c r="M69" s="21" t="str">
        <f>IF(L69="E","Please respond in Vendor Input column for all applicable UL combinations.",IF(AND(L69="N",'SA-FR1_BE'!BK66=TRUE),IF(OR('SA-FR1_BE'!BM66=FALSE,'SA-FR1_BE'!BN66=FALSE),"Check FR1 #CC or Band Support entered in Overview tab is correct.",""),""))</f>
        <v/>
      </c>
      <c r="N69" s="22" t="s">
        <v>3570</v>
      </c>
      <c r="O69" s="22" t="s">
        <v>670</v>
      </c>
      <c r="P69" s="22" t="s">
        <v>1650</v>
      </c>
      <c r="Q69" s="22" t="s">
        <v>3570</v>
      </c>
      <c r="R69" s="22"/>
    </row>
    <row r="70" spans="1:18" ht="15" x14ac:dyDescent="0.15">
      <c r="A70" s="21" t="s">
        <v>3118</v>
      </c>
      <c r="B70" s="21" t="s">
        <v>3111</v>
      </c>
      <c r="C70" s="21" t="s">
        <v>3088</v>
      </c>
      <c r="D70" s="21">
        <v>4</v>
      </c>
      <c r="E70" s="21">
        <v>3</v>
      </c>
      <c r="F70" s="21">
        <v>10</v>
      </c>
      <c r="G70" s="21">
        <v>10</v>
      </c>
      <c r="H70" s="21" t="s">
        <v>316</v>
      </c>
      <c r="I70" s="21" t="s">
        <v>3038</v>
      </c>
      <c r="J70" s="21" t="s">
        <v>3090</v>
      </c>
      <c r="K70" s="21" t="s">
        <v>62</v>
      </c>
      <c r="L70" s="21" t="str">
        <f>'SA-FR1_BE'!BO67</f>
        <v>N</v>
      </c>
      <c r="M70" s="21" t="str">
        <f>IF(L70="E","Please respond in Vendor Input column for all applicable UL combinations.",IF(AND(L70="N",'SA-FR1_BE'!BK67=TRUE),IF(OR('SA-FR1_BE'!BM67=FALSE,'SA-FR1_BE'!BN67=FALSE),"Check FR1 #CC or Band Support entered in Overview tab is correct.",""),""))</f>
        <v/>
      </c>
      <c r="N70" s="22" t="s">
        <v>3570</v>
      </c>
      <c r="O70" s="22" t="s">
        <v>670</v>
      </c>
      <c r="P70" s="22" t="s">
        <v>1650</v>
      </c>
      <c r="Q70" s="22" t="s">
        <v>3570</v>
      </c>
      <c r="R70" s="22"/>
    </row>
    <row r="71" spans="1:18" ht="15" x14ac:dyDescent="0.15">
      <c r="A71" s="21" t="s">
        <v>3118</v>
      </c>
      <c r="B71" s="21" t="s">
        <v>3111</v>
      </c>
      <c r="C71" s="21" t="s">
        <v>3088</v>
      </c>
      <c r="D71" s="21">
        <v>4</v>
      </c>
      <c r="E71" s="21">
        <v>3</v>
      </c>
      <c r="F71" s="21">
        <v>10</v>
      </c>
      <c r="G71" s="21">
        <v>10</v>
      </c>
      <c r="H71" s="21" t="s">
        <v>316</v>
      </c>
      <c r="I71" s="21" t="s">
        <v>3038</v>
      </c>
      <c r="J71" s="21" t="s">
        <v>3091</v>
      </c>
      <c r="K71" s="21" t="s">
        <v>62</v>
      </c>
      <c r="L71" s="21" t="str">
        <f>'SA-FR1_BE'!BO68</f>
        <v>N</v>
      </c>
      <c r="M71" s="21" t="str">
        <f>IF(L71="E","Please respond in Vendor Input column for all applicable UL combinations.",IF(AND(L71="N",'SA-FR1_BE'!BK68=TRUE),IF(OR('SA-FR1_BE'!BM68=FALSE,'SA-FR1_BE'!BN68=FALSE),"Check FR1 #CC or Band Support entered in Overview tab is correct.",""),""))</f>
        <v/>
      </c>
      <c r="N71" s="22" t="s">
        <v>3570</v>
      </c>
      <c r="O71" s="22" t="s">
        <v>670</v>
      </c>
      <c r="P71" s="22" t="s">
        <v>1650</v>
      </c>
      <c r="Q71" s="22" t="s">
        <v>3570</v>
      </c>
      <c r="R71" s="22"/>
    </row>
    <row r="72" spans="1:18" ht="15" x14ac:dyDescent="0.15">
      <c r="A72" s="21" t="s">
        <v>3118</v>
      </c>
      <c r="B72" s="21" t="s">
        <v>3111</v>
      </c>
      <c r="C72" s="21" t="s">
        <v>3088</v>
      </c>
      <c r="D72" s="21">
        <v>4</v>
      </c>
      <c r="E72" s="21">
        <v>3</v>
      </c>
      <c r="F72" s="21">
        <v>10</v>
      </c>
      <c r="G72" s="21">
        <v>10</v>
      </c>
      <c r="H72" s="21" t="s">
        <v>316</v>
      </c>
      <c r="I72" s="21" t="s">
        <v>3038</v>
      </c>
      <c r="J72" s="21" t="s">
        <v>3092</v>
      </c>
      <c r="K72" s="21" t="s">
        <v>62</v>
      </c>
      <c r="L72" s="21" t="str">
        <f>'SA-FR1_BE'!BO69</f>
        <v>N</v>
      </c>
      <c r="M72" s="21" t="str">
        <f>IF(L72="E","Please respond in Vendor Input column for all applicable UL combinations.",IF(AND(L72="N",'SA-FR1_BE'!BK69=TRUE),IF(OR('SA-FR1_BE'!BM69=FALSE,'SA-FR1_BE'!BN69=FALSE),"Check FR1 #CC or Band Support entered in Overview tab is correct.",""),""))</f>
        <v/>
      </c>
      <c r="N72" s="22" t="s">
        <v>3570</v>
      </c>
      <c r="O72" s="22" t="s">
        <v>670</v>
      </c>
      <c r="P72" s="22" t="s">
        <v>1650</v>
      </c>
      <c r="Q72" s="22" t="s">
        <v>3570</v>
      </c>
      <c r="R72" s="22"/>
    </row>
    <row r="73" spans="1:18" ht="15" x14ac:dyDescent="0.15">
      <c r="A73" s="21" t="s">
        <v>3118</v>
      </c>
      <c r="B73" s="21" t="s">
        <v>3111</v>
      </c>
      <c r="C73" s="21" t="s">
        <v>3088</v>
      </c>
      <c r="D73" s="21">
        <v>4</v>
      </c>
      <c r="E73" s="21">
        <v>3</v>
      </c>
      <c r="F73" s="21">
        <v>10</v>
      </c>
      <c r="G73" s="21">
        <v>10</v>
      </c>
      <c r="H73" s="21" t="s">
        <v>316</v>
      </c>
      <c r="I73" s="21" t="s">
        <v>3038</v>
      </c>
      <c r="J73" s="21" t="s">
        <v>3112</v>
      </c>
      <c r="K73" s="21" t="s">
        <v>62</v>
      </c>
      <c r="L73" s="21" t="str">
        <f>'SA-FR1_BE'!BO70</f>
        <v>N</v>
      </c>
      <c r="M73" s="21" t="str">
        <f>IF(L73="E","Please respond in Vendor Input column for all applicable UL combinations.",IF(AND(L73="N",'SA-FR1_BE'!BK70=TRUE),IF(OR('SA-FR1_BE'!BM70=FALSE,'SA-FR1_BE'!BN70=FALSE),"Check FR1 #CC or Band Support entered in Overview tab is correct.",""),""))</f>
        <v/>
      </c>
      <c r="N73" s="22" t="s">
        <v>3570</v>
      </c>
      <c r="O73" s="22" t="s">
        <v>670</v>
      </c>
      <c r="P73" s="22" t="s">
        <v>1650</v>
      </c>
      <c r="Q73" s="22" t="s">
        <v>3570</v>
      </c>
      <c r="R73" s="22"/>
    </row>
    <row r="74" spans="1:18" ht="15" x14ac:dyDescent="0.15">
      <c r="A74" s="19" t="s">
        <v>3119</v>
      </c>
      <c r="B74" s="19" t="s">
        <v>3120</v>
      </c>
      <c r="C74" s="19" t="s">
        <v>3088</v>
      </c>
      <c r="D74" s="19">
        <v>3</v>
      </c>
      <c r="E74" s="19">
        <v>3</v>
      </c>
      <c r="F74" s="19">
        <v>10</v>
      </c>
      <c r="G74" s="19">
        <v>10</v>
      </c>
      <c r="H74" s="19" t="s">
        <v>322</v>
      </c>
      <c r="I74" s="19" t="s">
        <v>3039</v>
      </c>
      <c r="J74" s="19" t="s">
        <v>3015</v>
      </c>
      <c r="K74" s="19" t="s">
        <v>62</v>
      </c>
      <c r="L74" s="19" t="str">
        <f>'SA-FR1_BE'!BO71</f>
        <v>N</v>
      </c>
      <c r="M74" s="19" t="str">
        <f>IF(L74="E","Please respond in Vendor Input column for all applicable UL combinations.",IF(AND(L74="N",'SA-FR1_BE'!BK71=TRUE),IF(OR('SA-FR1_BE'!BM71=FALSE,'SA-FR1_BE'!BN71=FALSE),"Check FR1 #CC or Band Support entered in Overview tab is correct.",""),""))</f>
        <v/>
      </c>
      <c r="N74" s="20" t="s">
        <v>3570</v>
      </c>
      <c r="O74" s="20" t="s">
        <v>670</v>
      </c>
      <c r="P74" s="20" t="s">
        <v>1650</v>
      </c>
      <c r="Q74" s="28" t="s">
        <v>3571</v>
      </c>
      <c r="R74" s="20"/>
    </row>
    <row r="75" spans="1:18" ht="15" x14ac:dyDescent="0.15">
      <c r="A75" s="19" t="s">
        <v>3119</v>
      </c>
      <c r="B75" s="19" t="s">
        <v>3120</v>
      </c>
      <c r="C75" s="19" t="s">
        <v>3088</v>
      </c>
      <c r="D75" s="19">
        <v>3</v>
      </c>
      <c r="E75" s="19">
        <v>3</v>
      </c>
      <c r="F75" s="19">
        <v>10</v>
      </c>
      <c r="G75" s="19">
        <v>10</v>
      </c>
      <c r="H75" s="19" t="s">
        <v>322</v>
      </c>
      <c r="I75" s="19" t="s">
        <v>3039</v>
      </c>
      <c r="J75" s="19" t="s">
        <v>3090</v>
      </c>
      <c r="K75" s="19" t="s">
        <v>62</v>
      </c>
      <c r="L75" s="19" t="str">
        <f>'SA-FR1_BE'!BO72</f>
        <v>N</v>
      </c>
      <c r="M75" s="19" t="str">
        <f>IF(L75="E","Please respond in Vendor Input column for all applicable UL combinations.",IF(AND(L75="N",'SA-FR1_BE'!BK72=TRUE),IF(OR('SA-FR1_BE'!BM72=FALSE,'SA-FR1_BE'!BN72=FALSE),"Check FR1 #CC or Band Support entered in Overview tab is correct.",""),""))</f>
        <v/>
      </c>
      <c r="N75" s="20" t="s">
        <v>3570</v>
      </c>
      <c r="O75" s="20" t="s">
        <v>670</v>
      </c>
      <c r="P75" s="20" t="s">
        <v>1650</v>
      </c>
      <c r="Q75" s="20" t="s">
        <v>3570</v>
      </c>
      <c r="R75" s="20"/>
    </row>
    <row r="76" spans="1:18" ht="15" x14ac:dyDescent="0.15">
      <c r="A76" s="19" t="s">
        <v>3119</v>
      </c>
      <c r="B76" s="19" t="s">
        <v>3120</v>
      </c>
      <c r="C76" s="19" t="s">
        <v>3088</v>
      </c>
      <c r="D76" s="19">
        <v>3</v>
      </c>
      <c r="E76" s="19">
        <v>3</v>
      </c>
      <c r="F76" s="19">
        <v>10</v>
      </c>
      <c r="G76" s="19">
        <v>10</v>
      </c>
      <c r="H76" s="19" t="s">
        <v>322</v>
      </c>
      <c r="I76" s="19" t="s">
        <v>3039</v>
      </c>
      <c r="J76" s="19" t="s">
        <v>3097</v>
      </c>
      <c r="K76" s="19" t="s">
        <v>62</v>
      </c>
      <c r="L76" s="19" t="str">
        <f>'SA-FR1_BE'!BO73</f>
        <v>N</v>
      </c>
      <c r="M76" s="19" t="str">
        <f>IF(L76="E","Please respond in Vendor Input column for all applicable UL combinations.",IF(AND(L76="N",'SA-FR1_BE'!BK73=TRUE),IF(OR('SA-FR1_BE'!BM73=FALSE,'SA-FR1_BE'!BN73=FALSE),"Check FR1 #CC or Band Support entered in Overview tab is correct.",""),""))</f>
        <v/>
      </c>
      <c r="N76" s="20" t="s">
        <v>3570</v>
      </c>
      <c r="O76" s="20" t="s">
        <v>670</v>
      </c>
      <c r="P76" s="20" t="s">
        <v>1650</v>
      </c>
      <c r="Q76" s="28" t="s">
        <v>3571</v>
      </c>
      <c r="R76" s="20"/>
    </row>
    <row r="77" spans="1:18" ht="15" x14ac:dyDescent="0.15">
      <c r="A77" s="19" t="s">
        <v>3119</v>
      </c>
      <c r="B77" s="19" t="s">
        <v>3120</v>
      </c>
      <c r="C77" s="19" t="s">
        <v>3088</v>
      </c>
      <c r="D77" s="19">
        <v>3</v>
      </c>
      <c r="E77" s="19">
        <v>3</v>
      </c>
      <c r="F77" s="19">
        <v>10</v>
      </c>
      <c r="G77" s="19">
        <v>10</v>
      </c>
      <c r="H77" s="19" t="s">
        <v>322</v>
      </c>
      <c r="I77" s="19" t="s">
        <v>3039</v>
      </c>
      <c r="J77" s="19" t="s">
        <v>3098</v>
      </c>
      <c r="K77" s="19" t="s">
        <v>62</v>
      </c>
      <c r="L77" s="19" t="str">
        <f>'SA-FR1_BE'!BO74</f>
        <v>N</v>
      </c>
      <c r="M77" s="19" t="str">
        <f>IF(L77="E","Please respond in Vendor Input column for all applicable UL combinations.",IF(AND(L77="N",'SA-FR1_BE'!BK74=TRUE),IF(OR('SA-FR1_BE'!BM74=FALSE,'SA-FR1_BE'!BN74=FALSE),"Check FR1 #CC or Band Support entered in Overview tab is correct.",""),""))</f>
        <v/>
      </c>
      <c r="N77" s="20" t="s">
        <v>3570</v>
      </c>
      <c r="O77" s="20" t="s">
        <v>670</v>
      </c>
      <c r="P77" s="20" t="s">
        <v>1650</v>
      </c>
      <c r="Q77" s="20" t="s">
        <v>3570</v>
      </c>
      <c r="R77" s="20"/>
    </row>
    <row r="78" spans="1:18" ht="15" x14ac:dyDescent="0.15">
      <c r="A78" s="21" t="s">
        <v>3121</v>
      </c>
      <c r="B78" s="21" t="s">
        <v>3122</v>
      </c>
      <c r="C78" s="21" t="s">
        <v>3088</v>
      </c>
      <c r="D78" s="21">
        <v>3</v>
      </c>
      <c r="E78" s="21">
        <v>3</v>
      </c>
      <c r="F78" s="21">
        <v>10</v>
      </c>
      <c r="G78" s="21">
        <v>10</v>
      </c>
      <c r="H78" s="21" t="s">
        <v>322</v>
      </c>
      <c r="I78" s="21" t="s">
        <v>3040</v>
      </c>
      <c r="J78" s="21" t="s">
        <v>3015</v>
      </c>
      <c r="K78" s="21" t="s">
        <v>62</v>
      </c>
      <c r="L78" s="21" t="str">
        <f>'SA-FR1_BE'!BO75</f>
        <v>N</v>
      </c>
      <c r="M78" s="21" t="str">
        <f>IF(L78="E","Please respond in Vendor Input column for all applicable UL combinations.",IF(AND(L78="N",'SA-FR1_BE'!BK75=TRUE),IF(OR('SA-FR1_BE'!BM75=FALSE,'SA-FR1_BE'!BN75=FALSE),"Check FR1 #CC or Band Support entered in Overview tab is correct.",""),""))</f>
        <v/>
      </c>
      <c r="N78" s="22" t="s">
        <v>3570</v>
      </c>
      <c r="O78" s="22" t="s">
        <v>670</v>
      </c>
      <c r="P78" s="22" t="s">
        <v>1650</v>
      </c>
      <c r="Q78" s="22" t="s">
        <v>3570</v>
      </c>
      <c r="R78" s="22"/>
    </row>
    <row r="79" spans="1:18" ht="15" x14ac:dyDescent="0.15">
      <c r="A79" s="21" t="s">
        <v>3121</v>
      </c>
      <c r="B79" s="21" t="s">
        <v>3122</v>
      </c>
      <c r="C79" s="21" t="s">
        <v>3088</v>
      </c>
      <c r="D79" s="21">
        <v>3</v>
      </c>
      <c r="E79" s="21">
        <v>3</v>
      </c>
      <c r="F79" s="21">
        <v>10</v>
      </c>
      <c r="G79" s="21">
        <v>10</v>
      </c>
      <c r="H79" s="21" t="s">
        <v>322</v>
      </c>
      <c r="I79" s="21" t="s">
        <v>3040</v>
      </c>
      <c r="J79" s="21" t="s">
        <v>3090</v>
      </c>
      <c r="K79" s="21" t="s">
        <v>62</v>
      </c>
      <c r="L79" s="21" t="str">
        <f>'SA-FR1_BE'!BO76</f>
        <v>N</v>
      </c>
      <c r="M79" s="21" t="str">
        <f>IF(L79="E","Please respond in Vendor Input column for all applicable UL combinations.",IF(AND(L79="N",'SA-FR1_BE'!BK76=TRUE),IF(OR('SA-FR1_BE'!BM76=FALSE,'SA-FR1_BE'!BN76=FALSE),"Check FR1 #CC or Band Support entered in Overview tab is correct.",""),""))</f>
        <v/>
      </c>
      <c r="N79" s="22" t="s">
        <v>3570</v>
      </c>
      <c r="O79" s="22" t="s">
        <v>670</v>
      </c>
      <c r="P79" s="22" t="s">
        <v>1650</v>
      </c>
      <c r="Q79" s="22" t="s">
        <v>3570</v>
      </c>
      <c r="R79" s="22"/>
    </row>
    <row r="80" spans="1:18" ht="15" x14ac:dyDescent="0.15">
      <c r="A80" s="21" t="s">
        <v>3121</v>
      </c>
      <c r="B80" s="21" t="s">
        <v>3122</v>
      </c>
      <c r="C80" s="21" t="s">
        <v>3088</v>
      </c>
      <c r="D80" s="21">
        <v>3</v>
      </c>
      <c r="E80" s="21">
        <v>3</v>
      </c>
      <c r="F80" s="21">
        <v>10</v>
      </c>
      <c r="G80" s="21">
        <v>10</v>
      </c>
      <c r="H80" s="21" t="s">
        <v>322</v>
      </c>
      <c r="I80" s="21" t="s">
        <v>3040</v>
      </c>
      <c r="J80" s="21" t="s">
        <v>3101</v>
      </c>
      <c r="K80" s="21" t="s">
        <v>62</v>
      </c>
      <c r="L80" s="21" t="str">
        <f>'SA-FR1_BE'!BO77</f>
        <v>N</v>
      </c>
      <c r="M80" s="21" t="str">
        <f>IF(L80="E","Please respond in Vendor Input column for all applicable UL combinations.",IF(AND(L80="N",'SA-FR1_BE'!BK77=TRUE),IF(OR('SA-FR1_BE'!BM77=FALSE,'SA-FR1_BE'!BN77=FALSE),"Check FR1 #CC or Band Support entered in Overview tab is correct.",""),""))</f>
        <v/>
      </c>
      <c r="N80" s="22" t="s">
        <v>3570</v>
      </c>
      <c r="O80" s="22" t="s">
        <v>670</v>
      </c>
      <c r="P80" s="22" t="s">
        <v>1650</v>
      </c>
      <c r="Q80" s="22" t="s">
        <v>3570</v>
      </c>
      <c r="R80" s="22"/>
    </row>
    <row r="81" spans="1:18" ht="15" x14ac:dyDescent="0.15">
      <c r="A81" s="21" t="s">
        <v>3121</v>
      </c>
      <c r="B81" s="21" t="s">
        <v>3122</v>
      </c>
      <c r="C81" s="21" t="s">
        <v>3088</v>
      </c>
      <c r="D81" s="21">
        <v>3</v>
      </c>
      <c r="E81" s="21">
        <v>3</v>
      </c>
      <c r="F81" s="21">
        <v>10</v>
      </c>
      <c r="G81" s="21">
        <v>10</v>
      </c>
      <c r="H81" s="21" t="s">
        <v>322</v>
      </c>
      <c r="I81" s="21" t="s">
        <v>3040</v>
      </c>
      <c r="J81" s="21" t="s">
        <v>3102</v>
      </c>
      <c r="K81" s="21" t="s">
        <v>62</v>
      </c>
      <c r="L81" s="21" t="str">
        <f>'SA-FR1_BE'!BO78</f>
        <v>N</v>
      </c>
      <c r="M81" s="21" t="str">
        <f>IF(L81="E","Please respond in Vendor Input column for all applicable UL combinations.",IF(AND(L81="N",'SA-FR1_BE'!BK78=TRUE),IF(OR('SA-FR1_BE'!BM78=FALSE,'SA-FR1_BE'!BN78=FALSE),"Check FR1 #CC or Band Support entered in Overview tab is correct.",""),""))</f>
        <v/>
      </c>
      <c r="N81" s="22" t="s">
        <v>3570</v>
      </c>
      <c r="O81" s="22" t="s">
        <v>670</v>
      </c>
      <c r="P81" s="22" t="s">
        <v>1650</v>
      </c>
      <c r="Q81" s="22" t="s">
        <v>3570</v>
      </c>
      <c r="R81" s="22"/>
    </row>
    <row r="82" spans="1:18" ht="15" x14ac:dyDescent="0.15">
      <c r="A82" s="19" t="s">
        <v>3123</v>
      </c>
      <c r="B82" s="19" t="s">
        <v>3124</v>
      </c>
      <c r="C82" s="19" t="s">
        <v>3088</v>
      </c>
      <c r="D82" s="19">
        <v>3</v>
      </c>
      <c r="E82" s="19">
        <v>3</v>
      </c>
      <c r="F82" s="19">
        <v>10</v>
      </c>
      <c r="G82" s="19">
        <v>10</v>
      </c>
      <c r="H82" s="19" t="s">
        <v>322</v>
      </c>
      <c r="I82" s="19" t="s">
        <v>3041</v>
      </c>
      <c r="J82" s="19" t="s">
        <v>3015</v>
      </c>
      <c r="K82" s="19" t="s">
        <v>62</v>
      </c>
      <c r="L82" s="19" t="str">
        <f>'SA-FR1_BE'!BO79</f>
        <v>N</v>
      </c>
      <c r="M82" s="19" t="str">
        <f>IF(L82="E","Please respond in Vendor Input column for all applicable UL combinations.",IF(AND(L82="N",'SA-FR1_BE'!BK79=TRUE),IF(OR('SA-FR1_BE'!BM79=FALSE,'SA-FR1_BE'!BN79=FALSE),"Check FR1 #CC or Band Support entered in Overview tab is correct.",""),""))</f>
        <v/>
      </c>
      <c r="N82" s="20" t="s">
        <v>3570</v>
      </c>
      <c r="O82" s="20" t="s">
        <v>670</v>
      </c>
      <c r="P82" s="20" t="s">
        <v>1650</v>
      </c>
      <c r="Q82" s="28" t="s">
        <v>3571</v>
      </c>
      <c r="R82" s="20"/>
    </row>
    <row r="83" spans="1:18" ht="15" x14ac:dyDescent="0.15">
      <c r="A83" s="19" t="s">
        <v>3123</v>
      </c>
      <c r="B83" s="19" t="s">
        <v>3124</v>
      </c>
      <c r="C83" s="19" t="s">
        <v>3088</v>
      </c>
      <c r="D83" s="19">
        <v>3</v>
      </c>
      <c r="E83" s="19">
        <v>3</v>
      </c>
      <c r="F83" s="19">
        <v>10</v>
      </c>
      <c r="G83" s="19">
        <v>10</v>
      </c>
      <c r="H83" s="19" t="s">
        <v>322</v>
      </c>
      <c r="I83" s="19" t="s">
        <v>3041</v>
      </c>
      <c r="J83" s="19" t="s">
        <v>3090</v>
      </c>
      <c r="K83" s="19" t="s">
        <v>62</v>
      </c>
      <c r="L83" s="19" t="str">
        <f>'SA-FR1_BE'!BO80</f>
        <v>N</v>
      </c>
      <c r="M83" s="19" t="str">
        <f>IF(L83="E","Please respond in Vendor Input column for all applicable UL combinations.",IF(AND(L83="N",'SA-FR1_BE'!BK80=TRUE),IF(OR('SA-FR1_BE'!BM80=FALSE,'SA-FR1_BE'!BN80=FALSE),"Check FR1 #CC or Band Support entered in Overview tab is correct.",""),""))</f>
        <v/>
      </c>
      <c r="N83" s="20" t="s">
        <v>3570</v>
      </c>
      <c r="O83" s="20" t="s">
        <v>670</v>
      </c>
      <c r="P83" s="20" t="s">
        <v>1650</v>
      </c>
      <c r="Q83" s="20" t="s">
        <v>3570</v>
      </c>
      <c r="R83" s="20"/>
    </row>
    <row r="84" spans="1:18" ht="15" x14ac:dyDescent="0.15">
      <c r="A84" s="19" t="s">
        <v>3123</v>
      </c>
      <c r="B84" s="19" t="s">
        <v>3124</v>
      </c>
      <c r="C84" s="19" t="s">
        <v>3088</v>
      </c>
      <c r="D84" s="19">
        <v>3</v>
      </c>
      <c r="E84" s="19">
        <v>3</v>
      </c>
      <c r="F84" s="19">
        <v>10</v>
      </c>
      <c r="G84" s="19">
        <v>10</v>
      </c>
      <c r="H84" s="19" t="s">
        <v>322</v>
      </c>
      <c r="I84" s="19" t="s">
        <v>3041</v>
      </c>
      <c r="J84" s="19" t="s">
        <v>3091</v>
      </c>
      <c r="K84" s="19" t="s">
        <v>62</v>
      </c>
      <c r="L84" s="19" t="str">
        <f>'SA-FR1_BE'!BO81</f>
        <v>N</v>
      </c>
      <c r="M84" s="19" t="str">
        <f>IF(L84="E","Please respond in Vendor Input column for all applicable UL combinations.",IF(AND(L84="N",'SA-FR1_BE'!BK81=TRUE),IF(OR('SA-FR1_BE'!BM81=FALSE,'SA-FR1_BE'!BN81=FALSE),"Check FR1 #CC or Band Support entered in Overview tab is correct.",""),""))</f>
        <v/>
      </c>
      <c r="N84" s="20" t="s">
        <v>3570</v>
      </c>
      <c r="O84" s="20" t="s">
        <v>670</v>
      </c>
      <c r="P84" s="20" t="s">
        <v>1650</v>
      </c>
      <c r="Q84" s="28" t="s">
        <v>3571</v>
      </c>
      <c r="R84" s="20"/>
    </row>
    <row r="85" spans="1:18" ht="15" x14ac:dyDescent="0.15">
      <c r="A85" s="19" t="s">
        <v>3123</v>
      </c>
      <c r="B85" s="19" t="s">
        <v>3124</v>
      </c>
      <c r="C85" s="19" t="s">
        <v>3088</v>
      </c>
      <c r="D85" s="19">
        <v>3</v>
      </c>
      <c r="E85" s="19">
        <v>3</v>
      </c>
      <c r="F85" s="19">
        <v>10</v>
      </c>
      <c r="G85" s="19">
        <v>10</v>
      </c>
      <c r="H85" s="19" t="s">
        <v>322</v>
      </c>
      <c r="I85" s="19" t="s">
        <v>3041</v>
      </c>
      <c r="J85" s="19" t="s">
        <v>3092</v>
      </c>
      <c r="K85" s="19" t="s">
        <v>62</v>
      </c>
      <c r="L85" s="19" t="str">
        <f>'SA-FR1_BE'!BO82</f>
        <v>N</v>
      </c>
      <c r="M85" s="19" t="str">
        <f>IF(L85="E","Please respond in Vendor Input column for all applicable UL combinations.",IF(AND(L85="N",'SA-FR1_BE'!BK82=TRUE),IF(OR('SA-FR1_BE'!BM82=FALSE,'SA-FR1_BE'!BN82=FALSE),"Check FR1 #CC or Band Support entered in Overview tab is correct.",""),""))</f>
        <v/>
      </c>
      <c r="N85" s="20" t="s">
        <v>3570</v>
      </c>
      <c r="O85" s="20" t="s">
        <v>670</v>
      </c>
      <c r="P85" s="20" t="s">
        <v>1650</v>
      </c>
      <c r="Q85" s="20" t="s">
        <v>3570</v>
      </c>
      <c r="R85" s="20"/>
    </row>
    <row r="86" spans="1:18" ht="15" x14ac:dyDescent="0.15">
      <c r="A86" s="21" t="s">
        <v>3125</v>
      </c>
      <c r="B86" s="21" t="s">
        <v>3120</v>
      </c>
      <c r="C86" s="21" t="s">
        <v>3088</v>
      </c>
      <c r="D86" s="21">
        <v>3</v>
      </c>
      <c r="E86" s="21">
        <v>3</v>
      </c>
      <c r="F86" s="21">
        <v>8</v>
      </c>
      <c r="G86" s="21">
        <v>8</v>
      </c>
      <c r="H86" s="21" t="s">
        <v>322</v>
      </c>
      <c r="I86" s="21" t="s">
        <v>3042</v>
      </c>
      <c r="J86" s="21" t="s">
        <v>3015</v>
      </c>
      <c r="K86" s="21" t="s">
        <v>62</v>
      </c>
      <c r="L86" s="21" t="str">
        <f>'SA-FR1_BE'!BO83</f>
        <v>N</v>
      </c>
      <c r="M86" s="21" t="str">
        <f>IF(L86="E","Please respond in Vendor Input column for all applicable UL combinations.",IF(AND(L86="N",'SA-FR1_BE'!BK83=TRUE),IF(OR('SA-FR1_BE'!BM83=FALSE,'SA-FR1_BE'!BN83=FALSE),"Check FR1 #CC or Band Support entered in Overview tab is correct.",""),""))</f>
        <v/>
      </c>
      <c r="N86" s="22" t="s">
        <v>3570</v>
      </c>
      <c r="O86" s="22" t="s">
        <v>670</v>
      </c>
      <c r="P86" s="22" t="s">
        <v>1650</v>
      </c>
      <c r="Q86" s="22" t="s">
        <v>3570</v>
      </c>
      <c r="R86" s="22"/>
    </row>
    <row r="87" spans="1:18" ht="15" x14ac:dyDescent="0.15">
      <c r="A87" s="21" t="s">
        <v>3125</v>
      </c>
      <c r="B87" s="21" t="s">
        <v>3120</v>
      </c>
      <c r="C87" s="21" t="s">
        <v>3088</v>
      </c>
      <c r="D87" s="21">
        <v>3</v>
      </c>
      <c r="E87" s="21">
        <v>3</v>
      </c>
      <c r="F87" s="21">
        <v>8</v>
      </c>
      <c r="G87" s="21">
        <v>8</v>
      </c>
      <c r="H87" s="21" t="s">
        <v>322</v>
      </c>
      <c r="I87" s="21" t="s">
        <v>3042</v>
      </c>
      <c r="J87" s="21" t="s">
        <v>3090</v>
      </c>
      <c r="K87" s="21" t="s">
        <v>62</v>
      </c>
      <c r="L87" s="21" t="str">
        <f>'SA-FR1_BE'!BO84</f>
        <v>N</v>
      </c>
      <c r="M87" s="21" t="str">
        <f>IF(L87="E","Please respond in Vendor Input column for all applicable UL combinations.",IF(AND(L87="N",'SA-FR1_BE'!BK84=TRUE),IF(OR('SA-FR1_BE'!BM84=FALSE,'SA-FR1_BE'!BN84=FALSE),"Check FR1 #CC or Band Support entered in Overview tab is correct.",""),""))</f>
        <v/>
      </c>
      <c r="N87" s="22" t="s">
        <v>3570</v>
      </c>
      <c r="O87" s="22" t="s">
        <v>670</v>
      </c>
      <c r="P87" s="22" t="s">
        <v>1650</v>
      </c>
      <c r="Q87" s="22" t="s">
        <v>3570</v>
      </c>
      <c r="R87" s="22"/>
    </row>
    <row r="88" spans="1:18" ht="15" x14ac:dyDescent="0.15">
      <c r="A88" s="21" t="s">
        <v>3125</v>
      </c>
      <c r="B88" s="21" t="s">
        <v>3120</v>
      </c>
      <c r="C88" s="21" t="s">
        <v>3088</v>
      </c>
      <c r="D88" s="21">
        <v>3</v>
      </c>
      <c r="E88" s="21">
        <v>3</v>
      </c>
      <c r="F88" s="21">
        <v>8</v>
      </c>
      <c r="G88" s="21">
        <v>8</v>
      </c>
      <c r="H88" s="21" t="s">
        <v>322</v>
      </c>
      <c r="I88" s="21" t="s">
        <v>3042</v>
      </c>
      <c r="J88" s="21" t="s">
        <v>3097</v>
      </c>
      <c r="K88" s="21" t="s">
        <v>62</v>
      </c>
      <c r="L88" s="21" t="str">
        <f>'SA-FR1_BE'!BO85</f>
        <v>N</v>
      </c>
      <c r="M88" s="21" t="str">
        <f>IF(L88="E","Please respond in Vendor Input column for all applicable UL combinations.",IF(AND(L88="N",'SA-FR1_BE'!BK85=TRUE),IF(OR('SA-FR1_BE'!BM85=FALSE,'SA-FR1_BE'!BN85=FALSE),"Check FR1 #CC or Band Support entered in Overview tab is correct.",""),""))</f>
        <v/>
      </c>
      <c r="N88" s="22" t="s">
        <v>3570</v>
      </c>
      <c r="O88" s="22" t="s">
        <v>670</v>
      </c>
      <c r="P88" s="22" t="s">
        <v>1650</v>
      </c>
      <c r="Q88" s="22" t="s">
        <v>3570</v>
      </c>
      <c r="R88" s="22"/>
    </row>
    <row r="89" spans="1:18" ht="15" x14ac:dyDescent="0.15">
      <c r="A89" s="21" t="s">
        <v>3125</v>
      </c>
      <c r="B89" s="21" t="s">
        <v>3120</v>
      </c>
      <c r="C89" s="21" t="s">
        <v>3088</v>
      </c>
      <c r="D89" s="21">
        <v>3</v>
      </c>
      <c r="E89" s="21">
        <v>3</v>
      </c>
      <c r="F89" s="21">
        <v>8</v>
      </c>
      <c r="G89" s="21">
        <v>8</v>
      </c>
      <c r="H89" s="21" t="s">
        <v>322</v>
      </c>
      <c r="I89" s="21" t="s">
        <v>3042</v>
      </c>
      <c r="J89" s="21" t="s">
        <v>3098</v>
      </c>
      <c r="K89" s="21" t="s">
        <v>62</v>
      </c>
      <c r="L89" s="21" t="str">
        <f>'SA-FR1_BE'!BO86</f>
        <v>N</v>
      </c>
      <c r="M89" s="21" t="str">
        <f>IF(L89="E","Please respond in Vendor Input column for all applicable UL combinations.",IF(AND(L89="N",'SA-FR1_BE'!BK86=TRUE),IF(OR('SA-FR1_BE'!BM86=FALSE,'SA-FR1_BE'!BN86=FALSE),"Check FR1 #CC or Band Support entered in Overview tab is correct.",""),""))</f>
        <v/>
      </c>
      <c r="N89" s="22" t="s">
        <v>3570</v>
      </c>
      <c r="O89" s="22" t="s">
        <v>670</v>
      </c>
      <c r="P89" s="22" t="s">
        <v>1650</v>
      </c>
      <c r="Q89" s="22" t="s">
        <v>3570</v>
      </c>
      <c r="R89" s="22"/>
    </row>
    <row r="90" spans="1:18" ht="15" x14ac:dyDescent="0.15">
      <c r="A90" s="19" t="s">
        <v>3126</v>
      </c>
      <c r="B90" s="19" t="s">
        <v>3122</v>
      </c>
      <c r="C90" s="19" t="s">
        <v>3088</v>
      </c>
      <c r="D90" s="19">
        <v>3</v>
      </c>
      <c r="E90" s="19">
        <v>3</v>
      </c>
      <c r="F90" s="19">
        <v>8</v>
      </c>
      <c r="G90" s="19">
        <v>8</v>
      </c>
      <c r="H90" s="19" t="s">
        <v>322</v>
      </c>
      <c r="I90" s="19" t="s">
        <v>3043</v>
      </c>
      <c r="J90" s="19" t="s">
        <v>3015</v>
      </c>
      <c r="K90" s="19" t="s">
        <v>62</v>
      </c>
      <c r="L90" s="19" t="str">
        <f>'SA-FR1_BE'!BO87</f>
        <v>N</v>
      </c>
      <c r="M90" s="19" t="str">
        <f>IF(L90="E","Please respond in Vendor Input column for all applicable UL combinations.",IF(AND(L90="N",'SA-FR1_BE'!BK87=TRUE),IF(OR('SA-FR1_BE'!BM87=FALSE,'SA-FR1_BE'!BN87=FALSE),"Check FR1 #CC or Band Support entered in Overview tab is correct.",""),""))</f>
        <v/>
      </c>
      <c r="N90" s="20" t="s">
        <v>3570</v>
      </c>
      <c r="O90" s="20" t="s">
        <v>670</v>
      </c>
      <c r="P90" s="20" t="s">
        <v>1650</v>
      </c>
      <c r="Q90" s="28" t="s">
        <v>3571</v>
      </c>
      <c r="R90" s="20"/>
    </row>
    <row r="91" spans="1:18" ht="15" x14ac:dyDescent="0.15">
      <c r="A91" s="19" t="s">
        <v>3126</v>
      </c>
      <c r="B91" s="19" t="s">
        <v>3122</v>
      </c>
      <c r="C91" s="19" t="s">
        <v>3088</v>
      </c>
      <c r="D91" s="19">
        <v>3</v>
      </c>
      <c r="E91" s="19">
        <v>3</v>
      </c>
      <c r="F91" s="19">
        <v>8</v>
      </c>
      <c r="G91" s="19">
        <v>8</v>
      </c>
      <c r="H91" s="19" t="s">
        <v>322</v>
      </c>
      <c r="I91" s="19" t="s">
        <v>3043</v>
      </c>
      <c r="J91" s="19" t="s">
        <v>3090</v>
      </c>
      <c r="K91" s="19" t="s">
        <v>62</v>
      </c>
      <c r="L91" s="19" t="str">
        <f>'SA-FR1_BE'!BO88</f>
        <v>N</v>
      </c>
      <c r="M91" s="19" t="str">
        <f>IF(L91="E","Please respond in Vendor Input column for all applicable UL combinations.",IF(AND(L91="N",'SA-FR1_BE'!BK88=TRUE),IF(OR('SA-FR1_BE'!BM88=FALSE,'SA-FR1_BE'!BN88=FALSE),"Check FR1 #CC or Band Support entered in Overview tab is correct.",""),""))</f>
        <v/>
      </c>
      <c r="N91" s="20" t="s">
        <v>3570</v>
      </c>
      <c r="O91" s="20" t="s">
        <v>670</v>
      </c>
      <c r="P91" s="20" t="s">
        <v>1650</v>
      </c>
      <c r="Q91" s="20" t="s">
        <v>3570</v>
      </c>
      <c r="R91" s="20"/>
    </row>
    <row r="92" spans="1:18" ht="15" x14ac:dyDescent="0.15">
      <c r="A92" s="19" t="s">
        <v>3126</v>
      </c>
      <c r="B92" s="19" t="s">
        <v>3122</v>
      </c>
      <c r="C92" s="19" t="s">
        <v>3088</v>
      </c>
      <c r="D92" s="19">
        <v>3</v>
      </c>
      <c r="E92" s="19">
        <v>3</v>
      </c>
      <c r="F92" s="19">
        <v>8</v>
      </c>
      <c r="G92" s="19">
        <v>8</v>
      </c>
      <c r="H92" s="19" t="s">
        <v>322</v>
      </c>
      <c r="I92" s="19" t="s">
        <v>3043</v>
      </c>
      <c r="J92" s="19" t="s">
        <v>3101</v>
      </c>
      <c r="K92" s="19" t="s">
        <v>62</v>
      </c>
      <c r="L92" s="19" t="str">
        <f>'SA-FR1_BE'!BO89</f>
        <v>N</v>
      </c>
      <c r="M92" s="19" t="str">
        <f>IF(L92="E","Please respond in Vendor Input column for all applicable UL combinations.",IF(AND(L92="N",'SA-FR1_BE'!BK89=TRUE),IF(OR('SA-FR1_BE'!BM89=FALSE,'SA-FR1_BE'!BN89=FALSE),"Check FR1 #CC or Band Support entered in Overview tab is correct.",""),""))</f>
        <v/>
      </c>
      <c r="N92" s="20" t="s">
        <v>3570</v>
      </c>
      <c r="O92" s="20" t="s">
        <v>670</v>
      </c>
      <c r="P92" s="20" t="s">
        <v>1650</v>
      </c>
      <c r="Q92" s="28" t="s">
        <v>3571</v>
      </c>
      <c r="R92" s="20"/>
    </row>
    <row r="93" spans="1:18" ht="15" x14ac:dyDescent="0.15">
      <c r="A93" s="19" t="s">
        <v>3126</v>
      </c>
      <c r="B93" s="19" t="s">
        <v>3122</v>
      </c>
      <c r="C93" s="19" t="s">
        <v>3088</v>
      </c>
      <c r="D93" s="19">
        <v>3</v>
      </c>
      <c r="E93" s="19">
        <v>3</v>
      </c>
      <c r="F93" s="19">
        <v>8</v>
      </c>
      <c r="G93" s="19">
        <v>8</v>
      </c>
      <c r="H93" s="19" t="s">
        <v>322</v>
      </c>
      <c r="I93" s="19" t="s">
        <v>3043</v>
      </c>
      <c r="J93" s="19" t="s">
        <v>3102</v>
      </c>
      <c r="K93" s="19" t="s">
        <v>62</v>
      </c>
      <c r="L93" s="19" t="str">
        <f>'SA-FR1_BE'!BO90</f>
        <v>N</v>
      </c>
      <c r="M93" s="19" t="str">
        <f>IF(L93="E","Please respond in Vendor Input column for all applicable UL combinations.",IF(AND(L93="N",'SA-FR1_BE'!BK90=TRUE),IF(OR('SA-FR1_BE'!BM90=FALSE,'SA-FR1_BE'!BN90=FALSE),"Check FR1 #CC or Band Support entered in Overview tab is correct.",""),""))</f>
        <v/>
      </c>
      <c r="N93" s="20" t="s">
        <v>3570</v>
      </c>
      <c r="O93" s="20" t="s">
        <v>670</v>
      </c>
      <c r="P93" s="20" t="s">
        <v>1650</v>
      </c>
      <c r="Q93" s="20" t="s">
        <v>3570</v>
      </c>
      <c r="R93" s="20"/>
    </row>
    <row r="94" spans="1:18" ht="15" x14ac:dyDescent="0.15">
      <c r="A94" s="21" t="s">
        <v>3127</v>
      </c>
      <c r="B94" s="21" t="s">
        <v>3124</v>
      </c>
      <c r="C94" s="21" t="s">
        <v>3088</v>
      </c>
      <c r="D94" s="21">
        <v>3</v>
      </c>
      <c r="E94" s="21">
        <v>3</v>
      </c>
      <c r="F94" s="21">
        <v>8</v>
      </c>
      <c r="G94" s="21">
        <v>8</v>
      </c>
      <c r="H94" s="21" t="s">
        <v>322</v>
      </c>
      <c r="I94" s="21" t="s">
        <v>3044</v>
      </c>
      <c r="J94" s="21" t="s">
        <v>3015</v>
      </c>
      <c r="K94" s="21" t="s">
        <v>62</v>
      </c>
      <c r="L94" s="21" t="str">
        <f>'SA-FR1_BE'!BO91</f>
        <v>N</v>
      </c>
      <c r="M94" s="21" t="str">
        <f>IF(L94="E","Please respond in Vendor Input column for all applicable UL combinations.",IF(AND(L94="N",'SA-FR1_BE'!BK91=TRUE),IF(OR('SA-FR1_BE'!BM91=FALSE,'SA-FR1_BE'!BN91=FALSE),"Check FR1 #CC or Band Support entered in Overview tab is correct.",""),""))</f>
        <v/>
      </c>
      <c r="N94" s="22" t="s">
        <v>3570</v>
      </c>
      <c r="O94" s="22" t="s">
        <v>670</v>
      </c>
      <c r="P94" s="22" t="s">
        <v>1650</v>
      </c>
      <c r="Q94" s="22" t="s">
        <v>3570</v>
      </c>
      <c r="R94" s="22"/>
    </row>
    <row r="95" spans="1:18" ht="15" x14ac:dyDescent="0.15">
      <c r="A95" s="21" t="s">
        <v>3127</v>
      </c>
      <c r="B95" s="21" t="s">
        <v>3124</v>
      </c>
      <c r="C95" s="21" t="s">
        <v>3088</v>
      </c>
      <c r="D95" s="21">
        <v>3</v>
      </c>
      <c r="E95" s="21">
        <v>3</v>
      </c>
      <c r="F95" s="21">
        <v>8</v>
      </c>
      <c r="G95" s="21">
        <v>8</v>
      </c>
      <c r="H95" s="21" t="s">
        <v>322</v>
      </c>
      <c r="I95" s="21" t="s">
        <v>3044</v>
      </c>
      <c r="J95" s="21" t="s">
        <v>3090</v>
      </c>
      <c r="K95" s="21" t="s">
        <v>62</v>
      </c>
      <c r="L95" s="21" t="str">
        <f>'SA-FR1_BE'!BO92</f>
        <v>N</v>
      </c>
      <c r="M95" s="21" t="str">
        <f>IF(L95="E","Please respond in Vendor Input column for all applicable UL combinations.",IF(AND(L95="N",'SA-FR1_BE'!BK92=TRUE),IF(OR('SA-FR1_BE'!BM92=FALSE,'SA-FR1_BE'!BN92=FALSE),"Check FR1 #CC or Band Support entered in Overview tab is correct.",""),""))</f>
        <v/>
      </c>
      <c r="N95" s="22" t="s">
        <v>3570</v>
      </c>
      <c r="O95" s="22" t="s">
        <v>670</v>
      </c>
      <c r="P95" s="22" t="s">
        <v>1650</v>
      </c>
      <c r="Q95" s="22" t="s">
        <v>3570</v>
      </c>
      <c r="R95" s="22"/>
    </row>
    <row r="96" spans="1:18" ht="15" x14ac:dyDescent="0.15">
      <c r="A96" s="21" t="s">
        <v>3127</v>
      </c>
      <c r="B96" s="21" t="s">
        <v>3124</v>
      </c>
      <c r="C96" s="21" t="s">
        <v>3088</v>
      </c>
      <c r="D96" s="21">
        <v>3</v>
      </c>
      <c r="E96" s="21">
        <v>3</v>
      </c>
      <c r="F96" s="21">
        <v>8</v>
      </c>
      <c r="G96" s="21">
        <v>8</v>
      </c>
      <c r="H96" s="21" t="s">
        <v>322</v>
      </c>
      <c r="I96" s="21" t="s">
        <v>3044</v>
      </c>
      <c r="J96" s="21" t="s">
        <v>3091</v>
      </c>
      <c r="K96" s="21" t="s">
        <v>62</v>
      </c>
      <c r="L96" s="21" t="str">
        <f>'SA-FR1_BE'!BO93</f>
        <v>N</v>
      </c>
      <c r="M96" s="21" t="str">
        <f>IF(L96="E","Please respond in Vendor Input column for all applicable UL combinations.",IF(AND(L96="N",'SA-FR1_BE'!BK93=TRUE),IF(OR('SA-FR1_BE'!BM93=FALSE,'SA-FR1_BE'!BN93=FALSE),"Check FR1 #CC or Band Support entered in Overview tab is correct.",""),""))</f>
        <v/>
      </c>
      <c r="N96" s="22" t="s">
        <v>3570</v>
      </c>
      <c r="O96" s="22" t="s">
        <v>670</v>
      </c>
      <c r="P96" s="22" t="s">
        <v>1650</v>
      </c>
      <c r="Q96" s="22" t="s">
        <v>3570</v>
      </c>
      <c r="R96" s="22"/>
    </row>
    <row r="97" spans="1:18" ht="15" x14ac:dyDescent="0.15">
      <c r="A97" s="21" t="s">
        <v>3127</v>
      </c>
      <c r="B97" s="21" t="s">
        <v>3124</v>
      </c>
      <c r="C97" s="21" t="s">
        <v>3088</v>
      </c>
      <c r="D97" s="21">
        <v>3</v>
      </c>
      <c r="E97" s="21">
        <v>3</v>
      </c>
      <c r="F97" s="21">
        <v>8</v>
      </c>
      <c r="G97" s="21">
        <v>8</v>
      </c>
      <c r="H97" s="21" t="s">
        <v>322</v>
      </c>
      <c r="I97" s="21" t="s">
        <v>3044</v>
      </c>
      <c r="J97" s="21" t="s">
        <v>3092</v>
      </c>
      <c r="K97" s="21" t="s">
        <v>62</v>
      </c>
      <c r="L97" s="21" t="str">
        <f>'SA-FR1_BE'!BO94</f>
        <v>N</v>
      </c>
      <c r="M97" s="21" t="str">
        <f>IF(L97="E","Please respond in Vendor Input column for all applicable UL combinations.",IF(AND(L97="N",'SA-FR1_BE'!BK94=TRUE),IF(OR('SA-FR1_BE'!BM94=FALSE,'SA-FR1_BE'!BN94=FALSE),"Check FR1 #CC or Band Support entered in Overview tab is correct.",""),""))</f>
        <v/>
      </c>
      <c r="N97" s="22" t="s">
        <v>3570</v>
      </c>
      <c r="O97" s="22" t="s">
        <v>670</v>
      </c>
      <c r="P97" s="22" t="s">
        <v>1650</v>
      </c>
      <c r="Q97" s="22" t="s">
        <v>3570</v>
      </c>
      <c r="R97" s="22"/>
    </row>
    <row r="98" spans="1:18" ht="15" x14ac:dyDescent="0.15">
      <c r="A98" s="19" t="s">
        <v>3128</v>
      </c>
      <c r="B98" s="19" t="s">
        <v>3129</v>
      </c>
      <c r="C98" s="19" t="s">
        <v>3088</v>
      </c>
      <c r="D98" s="19">
        <v>4</v>
      </c>
      <c r="E98" s="19">
        <v>2</v>
      </c>
      <c r="F98" s="19">
        <v>12</v>
      </c>
      <c r="G98" s="19">
        <v>12</v>
      </c>
      <c r="H98" s="19" t="s">
        <v>316</v>
      </c>
      <c r="I98" s="19" t="s">
        <v>3045</v>
      </c>
      <c r="J98" s="19" t="s">
        <v>3015</v>
      </c>
      <c r="K98" s="19" t="s">
        <v>66</v>
      </c>
      <c r="L98" s="19" t="str">
        <f>'SA-FR1_BE'!BO95</f>
        <v>N</v>
      </c>
      <c r="M98" s="19" t="str">
        <f>IF(L98="E","Please respond in Vendor Input column for all applicable UL combinations.",IF(AND(L98="N",'SA-FR1_BE'!BK95=TRUE),IF(OR('SA-FR1_BE'!BM95=FALSE,'SA-FR1_BE'!BN95=FALSE),"Check FR1 #CC or Band Support entered in Overview tab is correct.",""),""))</f>
        <v/>
      </c>
      <c r="N98" s="20" t="s">
        <v>3570</v>
      </c>
      <c r="O98" s="20" t="s">
        <v>670</v>
      </c>
      <c r="P98" s="20" t="s">
        <v>1650</v>
      </c>
      <c r="Q98" s="28" t="s">
        <v>3571</v>
      </c>
      <c r="R98" s="20"/>
    </row>
    <row r="99" spans="1:18" ht="15" x14ac:dyDescent="0.15">
      <c r="A99" s="19" t="s">
        <v>3128</v>
      </c>
      <c r="B99" s="19" t="s">
        <v>3129</v>
      </c>
      <c r="C99" s="19" t="s">
        <v>3088</v>
      </c>
      <c r="D99" s="19">
        <v>4</v>
      </c>
      <c r="E99" s="19">
        <v>2</v>
      </c>
      <c r="F99" s="19">
        <v>12</v>
      </c>
      <c r="G99" s="19">
        <v>12</v>
      </c>
      <c r="H99" s="19" t="s">
        <v>316</v>
      </c>
      <c r="I99" s="19" t="s">
        <v>3045</v>
      </c>
      <c r="J99" s="19" t="s">
        <v>3089</v>
      </c>
      <c r="K99" s="19" t="s">
        <v>66</v>
      </c>
      <c r="L99" s="19" t="str">
        <f>'SA-FR1_BE'!BO96</f>
        <v>N</v>
      </c>
      <c r="M99" s="19" t="str">
        <f>IF(L99="E","Please respond in Vendor Input column for all applicable UL combinations.",IF(AND(L99="N",'SA-FR1_BE'!BK96=TRUE),IF(OR('SA-FR1_BE'!BM96=FALSE,'SA-FR1_BE'!BN96=FALSE),"Check FR1 #CC or Band Support entered in Overview tab is correct.",""),""))</f>
        <v/>
      </c>
      <c r="N99" s="20" t="s">
        <v>3570</v>
      </c>
      <c r="O99" s="20" t="s">
        <v>670</v>
      </c>
      <c r="P99" s="20" t="s">
        <v>1650</v>
      </c>
      <c r="Q99" s="28" t="s">
        <v>3571</v>
      </c>
      <c r="R99" s="20"/>
    </row>
    <row r="100" spans="1:18" ht="15" x14ac:dyDescent="0.15">
      <c r="A100" s="19" t="s">
        <v>3128</v>
      </c>
      <c r="B100" s="19" t="s">
        <v>3129</v>
      </c>
      <c r="C100" s="19" t="s">
        <v>3088</v>
      </c>
      <c r="D100" s="19">
        <v>4</v>
      </c>
      <c r="E100" s="19">
        <v>2</v>
      </c>
      <c r="F100" s="19">
        <v>12</v>
      </c>
      <c r="G100" s="19">
        <v>12</v>
      </c>
      <c r="H100" s="19" t="s">
        <v>316</v>
      </c>
      <c r="I100" s="19" t="s">
        <v>3045</v>
      </c>
      <c r="J100" s="19" t="s">
        <v>3090</v>
      </c>
      <c r="K100" s="19" t="s">
        <v>66</v>
      </c>
      <c r="L100" s="19" t="str">
        <f>'SA-FR1_BE'!BO97</f>
        <v>N</v>
      </c>
      <c r="M100" s="19" t="str">
        <f>IF(L100="E","Please respond in Vendor Input column for all applicable UL combinations.",IF(AND(L100="N",'SA-FR1_BE'!BK97=TRUE),IF(OR('SA-FR1_BE'!BM97=FALSE,'SA-FR1_BE'!BN97=FALSE),"Check FR1 #CC or Band Support entered in Overview tab is correct.",""),""))</f>
        <v/>
      </c>
      <c r="N100" s="20" t="s">
        <v>3570</v>
      </c>
      <c r="O100" s="20" t="s">
        <v>670</v>
      </c>
      <c r="P100" s="20" t="s">
        <v>1650</v>
      </c>
      <c r="Q100" s="20" t="s">
        <v>3570</v>
      </c>
      <c r="R100" s="20"/>
    </row>
    <row r="101" spans="1:18" ht="15" x14ac:dyDescent="0.15">
      <c r="A101" s="21" t="s">
        <v>3130</v>
      </c>
      <c r="B101" s="21" t="s">
        <v>3131</v>
      </c>
      <c r="C101" s="21" t="s">
        <v>3088</v>
      </c>
      <c r="D101" s="21">
        <v>4</v>
      </c>
      <c r="E101" s="21">
        <v>2</v>
      </c>
      <c r="F101" s="21">
        <v>12</v>
      </c>
      <c r="G101" s="21">
        <v>12</v>
      </c>
      <c r="H101" s="21" t="s">
        <v>316</v>
      </c>
      <c r="I101" s="21" t="s">
        <v>3046</v>
      </c>
      <c r="J101" s="21" t="s">
        <v>3015</v>
      </c>
      <c r="K101" s="21" t="s">
        <v>89</v>
      </c>
      <c r="L101" s="21" t="str">
        <f>'SA-FR1_BE'!BO98</f>
        <v>N</v>
      </c>
      <c r="M101" s="21" t="str">
        <f>IF(L101="E","Please respond in Vendor Input column for all applicable UL combinations.",IF(AND(L101="N",'SA-FR1_BE'!BK98=TRUE),IF(OR('SA-FR1_BE'!BM98=FALSE,'SA-FR1_BE'!BN98=FALSE),"Check FR1 #CC or Band Support entered in Overview tab is correct.",""),""))</f>
        <v/>
      </c>
      <c r="N101" s="22" t="s">
        <v>3570</v>
      </c>
      <c r="O101" s="22" t="s">
        <v>2681</v>
      </c>
      <c r="P101" s="22" t="s">
        <v>1650</v>
      </c>
      <c r="Q101" s="22" t="s">
        <v>3570</v>
      </c>
      <c r="R101" s="22"/>
    </row>
    <row r="102" spans="1:18" ht="15" x14ac:dyDescent="0.15">
      <c r="A102" s="21" t="s">
        <v>3130</v>
      </c>
      <c r="B102" s="21" t="s">
        <v>3131</v>
      </c>
      <c r="C102" s="21" t="s">
        <v>3088</v>
      </c>
      <c r="D102" s="21">
        <v>4</v>
      </c>
      <c r="E102" s="21">
        <v>2</v>
      </c>
      <c r="F102" s="21">
        <v>12</v>
      </c>
      <c r="G102" s="21">
        <v>12</v>
      </c>
      <c r="H102" s="21" t="s">
        <v>316</v>
      </c>
      <c r="I102" s="21" t="s">
        <v>3046</v>
      </c>
      <c r="J102" s="21" t="s">
        <v>3092</v>
      </c>
      <c r="K102" s="21" t="s">
        <v>89</v>
      </c>
      <c r="L102" s="21" t="str">
        <f>'SA-FR1_BE'!BO99</f>
        <v>N</v>
      </c>
      <c r="M102" s="21" t="str">
        <f>IF(L102="E","Please respond in Vendor Input column for all applicable UL combinations.",IF(AND(L102="N",'SA-FR1_BE'!BK99=TRUE),IF(OR('SA-FR1_BE'!BM99=FALSE,'SA-FR1_BE'!BN99=FALSE),"Check FR1 #CC or Band Support entered in Overview tab is correct.",""),""))</f>
        <v/>
      </c>
      <c r="N102" s="22" t="s">
        <v>3570</v>
      </c>
      <c r="O102" s="22" t="s">
        <v>2681</v>
      </c>
      <c r="P102" s="22" t="s">
        <v>1650</v>
      </c>
      <c r="Q102" s="22" t="s">
        <v>3570</v>
      </c>
      <c r="R102" s="22"/>
    </row>
    <row r="103" spans="1:18" ht="15" x14ac:dyDescent="0.15">
      <c r="A103" s="21" t="s">
        <v>3130</v>
      </c>
      <c r="B103" s="21" t="s">
        <v>3131</v>
      </c>
      <c r="C103" s="21" t="s">
        <v>3088</v>
      </c>
      <c r="D103" s="21">
        <v>4</v>
      </c>
      <c r="E103" s="21">
        <v>2</v>
      </c>
      <c r="F103" s="21">
        <v>12</v>
      </c>
      <c r="G103" s="21">
        <v>12</v>
      </c>
      <c r="H103" s="21" t="s">
        <v>316</v>
      </c>
      <c r="I103" s="21" t="s">
        <v>3046</v>
      </c>
      <c r="J103" s="21" t="s">
        <v>3112</v>
      </c>
      <c r="K103" s="21" t="s">
        <v>89</v>
      </c>
      <c r="L103" s="21" t="str">
        <f>'SA-FR1_BE'!BO100</f>
        <v>N</v>
      </c>
      <c r="M103" s="21" t="str">
        <f>IF(L103="E","Please respond in Vendor Input column for all applicable UL combinations.",IF(AND(L103="N",'SA-FR1_BE'!BK100=TRUE),IF(OR('SA-FR1_BE'!BM100=FALSE,'SA-FR1_BE'!BN100=FALSE),"Check FR1 #CC or Band Support entered in Overview tab is correct.",""),""))</f>
        <v/>
      </c>
      <c r="N103" s="22" t="s">
        <v>3570</v>
      </c>
      <c r="O103" s="22" t="s">
        <v>2681</v>
      </c>
      <c r="P103" s="22" t="s">
        <v>1650</v>
      </c>
      <c r="Q103" s="22" t="s">
        <v>3570</v>
      </c>
      <c r="R103" s="22"/>
    </row>
    <row r="104" spans="1:18" ht="15" x14ac:dyDescent="0.15">
      <c r="A104" s="19" t="s">
        <v>3132</v>
      </c>
      <c r="B104" s="19" t="s">
        <v>3129</v>
      </c>
      <c r="C104" s="19" t="s">
        <v>3088</v>
      </c>
      <c r="D104" s="19">
        <v>4</v>
      </c>
      <c r="E104" s="19">
        <v>2</v>
      </c>
      <c r="F104" s="19">
        <v>10</v>
      </c>
      <c r="G104" s="19">
        <v>10</v>
      </c>
      <c r="H104" s="19" t="s">
        <v>316</v>
      </c>
      <c r="I104" s="19" t="s">
        <v>3047</v>
      </c>
      <c r="J104" s="19" t="s">
        <v>3015</v>
      </c>
      <c r="K104" s="19" t="s">
        <v>66</v>
      </c>
      <c r="L104" s="19" t="str">
        <f>'SA-FR1_BE'!BO101</f>
        <v>N</v>
      </c>
      <c r="M104" s="19" t="str">
        <f>IF(L104="E","Please respond in Vendor Input column for all applicable UL combinations.",IF(AND(L104="N",'SA-FR1_BE'!BK101=TRUE),IF(OR('SA-FR1_BE'!BM101=FALSE,'SA-FR1_BE'!BN101=FALSE),"Check FR1 #CC or Band Support entered in Overview tab is correct.",""),""))</f>
        <v/>
      </c>
      <c r="N104" s="20" t="s">
        <v>3570</v>
      </c>
      <c r="O104" s="20" t="s">
        <v>670</v>
      </c>
      <c r="P104" s="20" t="s">
        <v>1650</v>
      </c>
      <c r="Q104" s="28" t="s">
        <v>3571</v>
      </c>
      <c r="R104" s="20"/>
    </row>
    <row r="105" spans="1:18" ht="15" x14ac:dyDescent="0.15">
      <c r="A105" s="19" t="s">
        <v>3132</v>
      </c>
      <c r="B105" s="19" t="s">
        <v>3129</v>
      </c>
      <c r="C105" s="19" t="s">
        <v>3088</v>
      </c>
      <c r="D105" s="19">
        <v>4</v>
      </c>
      <c r="E105" s="19">
        <v>2</v>
      </c>
      <c r="F105" s="19">
        <v>10</v>
      </c>
      <c r="G105" s="19">
        <v>10</v>
      </c>
      <c r="H105" s="19" t="s">
        <v>316</v>
      </c>
      <c r="I105" s="19" t="s">
        <v>3047</v>
      </c>
      <c r="J105" s="19" t="s">
        <v>3089</v>
      </c>
      <c r="K105" s="19" t="s">
        <v>66</v>
      </c>
      <c r="L105" s="19" t="str">
        <f>'SA-FR1_BE'!BO102</f>
        <v>N</v>
      </c>
      <c r="M105" s="19" t="str">
        <f>IF(L105="E","Please respond in Vendor Input column for all applicable UL combinations.",IF(AND(L105="N",'SA-FR1_BE'!BK102=TRUE),IF(OR('SA-FR1_BE'!BM102=FALSE,'SA-FR1_BE'!BN102=FALSE),"Check FR1 #CC or Band Support entered in Overview tab is correct.",""),""))</f>
        <v/>
      </c>
      <c r="N105" s="20" t="s">
        <v>3570</v>
      </c>
      <c r="O105" s="20" t="s">
        <v>670</v>
      </c>
      <c r="P105" s="20" t="s">
        <v>1650</v>
      </c>
      <c r="Q105" s="28" t="s">
        <v>3571</v>
      </c>
      <c r="R105" s="20"/>
    </row>
    <row r="106" spans="1:18" ht="15" x14ac:dyDescent="0.15">
      <c r="A106" s="19" t="s">
        <v>3132</v>
      </c>
      <c r="B106" s="19" t="s">
        <v>3129</v>
      </c>
      <c r="C106" s="19" t="s">
        <v>3088</v>
      </c>
      <c r="D106" s="19">
        <v>4</v>
      </c>
      <c r="E106" s="19">
        <v>2</v>
      </c>
      <c r="F106" s="19">
        <v>10</v>
      </c>
      <c r="G106" s="19">
        <v>10</v>
      </c>
      <c r="H106" s="19" t="s">
        <v>316</v>
      </c>
      <c r="I106" s="19" t="s">
        <v>3047</v>
      </c>
      <c r="J106" s="19" t="s">
        <v>3090</v>
      </c>
      <c r="K106" s="19" t="s">
        <v>66</v>
      </c>
      <c r="L106" s="19" t="str">
        <f>'SA-FR1_BE'!BO103</f>
        <v>N</v>
      </c>
      <c r="M106" s="19" t="str">
        <f>IF(L106="E","Please respond in Vendor Input column for all applicable UL combinations.",IF(AND(L106="N",'SA-FR1_BE'!BK103=TRUE),IF(OR('SA-FR1_BE'!BM103=FALSE,'SA-FR1_BE'!BN103=FALSE),"Check FR1 #CC or Band Support entered in Overview tab is correct.",""),""))</f>
        <v/>
      </c>
      <c r="N106" s="20" t="s">
        <v>3570</v>
      </c>
      <c r="O106" s="20" t="s">
        <v>670</v>
      </c>
      <c r="P106" s="20" t="s">
        <v>1650</v>
      </c>
      <c r="Q106" s="20" t="s">
        <v>3570</v>
      </c>
      <c r="R106" s="20"/>
    </row>
    <row r="107" spans="1:18" ht="15" x14ac:dyDescent="0.15">
      <c r="A107" s="21" t="s">
        <v>3133</v>
      </c>
      <c r="B107" s="21" t="s">
        <v>3134</v>
      </c>
      <c r="C107" s="21" t="s">
        <v>3088</v>
      </c>
      <c r="D107" s="21">
        <v>4</v>
      </c>
      <c r="E107" s="21">
        <v>2</v>
      </c>
      <c r="F107" s="21">
        <v>8</v>
      </c>
      <c r="G107" s="21">
        <v>8</v>
      </c>
      <c r="H107" s="21" t="s">
        <v>316</v>
      </c>
      <c r="I107" s="21" t="s">
        <v>3048</v>
      </c>
      <c r="J107" s="21" t="s">
        <v>3015</v>
      </c>
      <c r="K107" s="21" t="s">
        <v>89</v>
      </c>
      <c r="L107" s="21" t="str">
        <f>'SA-FR1_BE'!BO104</f>
        <v>N</v>
      </c>
      <c r="M107" s="21" t="str">
        <f>IF(L107="E","Please respond in Vendor Input column for all applicable UL combinations.",IF(AND(L107="N",'SA-FR1_BE'!BK104=TRUE),IF(OR('SA-FR1_BE'!BM104=FALSE,'SA-FR1_BE'!BN104=FALSE),"Check FR1 #CC or Band Support entered in Overview tab is correct.",""),""))</f>
        <v/>
      </c>
      <c r="N107" s="22" t="s">
        <v>3570</v>
      </c>
      <c r="O107" s="22" t="s">
        <v>670</v>
      </c>
      <c r="P107" s="22" t="s">
        <v>2681</v>
      </c>
      <c r="Q107" s="22" t="s">
        <v>3570</v>
      </c>
      <c r="R107" s="22"/>
    </row>
    <row r="108" spans="1:18" ht="15" x14ac:dyDescent="0.15">
      <c r="A108" s="21" t="s">
        <v>3133</v>
      </c>
      <c r="B108" s="21" t="s">
        <v>3134</v>
      </c>
      <c r="C108" s="21" t="s">
        <v>3088</v>
      </c>
      <c r="D108" s="21">
        <v>4</v>
      </c>
      <c r="E108" s="21">
        <v>2</v>
      </c>
      <c r="F108" s="21">
        <v>8</v>
      </c>
      <c r="G108" s="21">
        <v>8</v>
      </c>
      <c r="H108" s="21" t="s">
        <v>316</v>
      </c>
      <c r="I108" s="21" t="s">
        <v>3048</v>
      </c>
      <c r="J108" s="21" t="s">
        <v>3089</v>
      </c>
      <c r="K108" s="21" t="s">
        <v>89</v>
      </c>
      <c r="L108" s="21" t="str">
        <f>'SA-FR1_BE'!BO105</f>
        <v>N</v>
      </c>
      <c r="M108" s="21" t="str">
        <f>IF(L108="E","Please respond in Vendor Input column for all applicable UL combinations.",IF(AND(L108="N",'SA-FR1_BE'!BK105=TRUE),IF(OR('SA-FR1_BE'!BM105=FALSE,'SA-FR1_BE'!BN105=FALSE),"Check FR1 #CC or Band Support entered in Overview tab is correct.",""),""))</f>
        <v/>
      </c>
      <c r="N108" s="22" t="s">
        <v>3570</v>
      </c>
      <c r="O108" s="22" t="s">
        <v>670</v>
      </c>
      <c r="P108" s="22" t="s">
        <v>2681</v>
      </c>
      <c r="Q108" s="22" t="s">
        <v>3570</v>
      </c>
      <c r="R108" s="22"/>
    </row>
    <row r="109" spans="1:18" ht="15" x14ac:dyDescent="0.15">
      <c r="A109" s="21" t="s">
        <v>3133</v>
      </c>
      <c r="B109" s="21" t="s">
        <v>3134</v>
      </c>
      <c r="C109" s="21" t="s">
        <v>3088</v>
      </c>
      <c r="D109" s="21">
        <v>4</v>
      </c>
      <c r="E109" s="21">
        <v>2</v>
      </c>
      <c r="F109" s="21">
        <v>8</v>
      </c>
      <c r="G109" s="21">
        <v>8</v>
      </c>
      <c r="H109" s="21" t="s">
        <v>316</v>
      </c>
      <c r="I109" s="21" t="s">
        <v>3048</v>
      </c>
      <c r="J109" s="21" t="s">
        <v>3091</v>
      </c>
      <c r="K109" s="21" t="s">
        <v>89</v>
      </c>
      <c r="L109" s="21" t="str">
        <f>'SA-FR1_BE'!BO106</f>
        <v>N</v>
      </c>
      <c r="M109" s="21" t="str">
        <f>IF(L109="E","Please respond in Vendor Input column for all applicable UL combinations.",IF(AND(L109="N",'SA-FR1_BE'!BK106=TRUE),IF(OR('SA-FR1_BE'!BM106=FALSE,'SA-FR1_BE'!BN106=FALSE),"Check FR1 #CC or Band Support entered in Overview tab is correct.",""),""))</f>
        <v/>
      </c>
      <c r="N109" s="22" t="s">
        <v>3570</v>
      </c>
      <c r="O109" s="22" t="s">
        <v>670</v>
      </c>
      <c r="P109" s="22" t="s">
        <v>2681</v>
      </c>
      <c r="Q109" s="22" t="s">
        <v>3570</v>
      </c>
      <c r="R109" s="22"/>
    </row>
    <row r="110" spans="1:18" ht="15" x14ac:dyDescent="0.15">
      <c r="A110" s="21" t="s">
        <v>3133</v>
      </c>
      <c r="B110" s="21" t="s">
        <v>3134</v>
      </c>
      <c r="C110" s="21" t="s">
        <v>3088</v>
      </c>
      <c r="D110" s="21">
        <v>4</v>
      </c>
      <c r="E110" s="21">
        <v>2</v>
      </c>
      <c r="F110" s="21">
        <v>8</v>
      </c>
      <c r="G110" s="21">
        <v>8</v>
      </c>
      <c r="H110" s="21" t="s">
        <v>316</v>
      </c>
      <c r="I110" s="21" t="s">
        <v>3048</v>
      </c>
      <c r="J110" s="21" t="s">
        <v>3112</v>
      </c>
      <c r="K110" s="21" t="s">
        <v>89</v>
      </c>
      <c r="L110" s="21" t="str">
        <f>'SA-FR1_BE'!BO107</f>
        <v>N</v>
      </c>
      <c r="M110" s="21" t="str">
        <f>IF(L110="E","Please respond in Vendor Input column for all applicable UL combinations.",IF(AND(L110="N",'SA-FR1_BE'!BK107=TRUE),IF(OR('SA-FR1_BE'!BM107=FALSE,'SA-FR1_BE'!BN107=FALSE),"Check FR1 #CC or Band Support entered in Overview tab is correct.",""),""))</f>
        <v/>
      </c>
      <c r="N110" s="22" t="s">
        <v>3570</v>
      </c>
      <c r="O110" s="22" t="s">
        <v>670</v>
      </c>
      <c r="P110" s="22" t="s">
        <v>2681</v>
      </c>
      <c r="Q110" s="22" t="s">
        <v>3570</v>
      </c>
      <c r="R110" s="22"/>
    </row>
    <row r="111" spans="1:18" ht="15" x14ac:dyDescent="0.15">
      <c r="A111" s="19" t="s">
        <v>3135</v>
      </c>
      <c r="B111" s="19" t="s">
        <v>3134</v>
      </c>
      <c r="C111" s="19" t="s">
        <v>3088</v>
      </c>
      <c r="D111" s="19">
        <v>4</v>
      </c>
      <c r="E111" s="19">
        <v>2</v>
      </c>
      <c r="F111" s="19">
        <v>6</v>
      </c>
      <c r="G111" s="19">
        <v>6</v>
      </c>
      <c r="H111" s="19" t="s">
        <v>316</v>
      </c>
      <c r="I111" s="19" t="s">
        <v>3049</v>
      </c>
      <c r="J111" s="19" t="s">
        <v>3015</v>
      </c>
      <c r="K111" s="19" t="s">
        <v>89</v>
      </c>
      <c r="L111" s="19" t="str">
        <f>'SA-FR1_BE'!BO108</f>
        <v>N</v>
      </c>
      <c r="M111" s="19" t="str">
        <f>IF(L111="E","Please respond in Vendor Input column for all applicable UL combinations.",IF(AND(L111="N",'SA-FR1_BE'!BK108=TRUE),IF(OR('SA-FR1_BE'!BM108=FALSE,'SA-FR1_BE'!BN108=FALSE),"Check FR1 #CC or Band Support entered in Overview tab is correct.",""),""))</f>
        <v/>
      </c>
      <c r="N111" s="20" t="s">
        <v>3570</v>
      </c>
      <c r="O111" s="20" t="s">
        <v>670</v>
      </c>
      <c r="P111" s="20" t="s">
        <v>2681</v>
      </c>
      <c r="Q111" s="28" t="s">
        <v>3571</v>
      </c>
      <c r="R111" s="20"/>
    </row>
    <row r="112" spans="1:18" ht="15" x14ac:dyDescent="0.15">
      <c r="A112" s="19" t="s">
        <v>3135</v>
      </c>
      <c r="B112" s="19" t="s">
        <v>3134</v>
      </c>
      <c r="C112" s="19" t="s">
        <v>3088</v>
      </c>
      <c r="D112" s="19">
        <v>4</v>
      </c>
      <c r="E112" s="19">
        <v>2</v>
      </c>
      <c r="F112" s="19">
        <v>6</v>
      </c>
      <c r="G112" s="19">
        <v>6</v>
      </c>
      <c r="H112" s="19" t="s">
        <v>316</v>
      </c>
      <c r="I112" s="19" t="s">
        <v>3049</v>
      </c>
      <c r="J112" s="19" t="s">
        <v>3089</v>
      </c>
      <c r="K112" s="19" t="s">
        <v>89</v>
      </c>
      <c r="L112" s="19" t="str">
        <f>'SA-FR1_BE'!BO109</f>
        <v>N</v>
      </c>
      <c r="M112" s="19" t="str">
        <f>IF(L112="E","Please respond in Vendor Input column for all applicable UL combinations.",IF(AND(L112="N",'SA-FR1_BE'!BK109=TRUE),IF(OR('SA-FR1_BE'!BM109=FALSE,'SA-FR1_BE'!BN109=FALSE),"Check FR1 #CC or Band Support entered in Overview tab is correct.",""),""))</f>
        <v/>
      </c>
      <c r="N112" s="20" t="s">
        <v>3570</v>
      </c>
      <c r="O112" s="20" t="s">
        <v>670</v>
      </c>
      <c r="P112" s="20" t="s">
        <v>2681</v>
      </c>
      <c r="Q112" s="20" t="s">
        <v>3570</v>
      </c>
      <c r="R112" s="20"/>
    </row>
    <row r="113" spans="1:18" ht="15" x14ac:dyDescent="0.15">
      <c r="A113" s="19" t="s">
        <v>3135</v>
      </c>
      <c r="B113" s="19" t="s">
        <v>3134</v>
      </c>
      <c r="C113" s="19" t="s">
        <v>3088</v>
      </c>
      <c r="D113" s="19">
        <v>4</v>
      </c>
      <c r="E113" s="19">
        <v>2</v>
      </c>
      <c r="F113" s="19">
        <v>6</v>
      </c>
      <c r="G113" s="19">
        <v>6</v>
      </c>
      <c r="H113" s="19" t="s">
        <v>316</v>
      </c>
      <c r="I113" s="19" t="s">
        <v>3049</v>
      </c>
      <c r="J113" s="19" t="s">
        <v>3091</v>
      </c>
      <c r="K113" s="19" t="s">
        <v>89</v>
      </c>
      <c r="L113" s="19" t="str">
        <f>'SA-FR1_BE'!BO110</f>
        <v>N</v>
      </c>
      <c r="M113" s="19" t="str">
        <f>IF(L113="E","Please respond in Vendor Input column for all applicable UL combinations.",IF(AND(L113="N",'SA-FR1_BE'!BK110=TRUE),IF(OR('SA-FR1_BE'!BM110=FALSE,'SA-FR1_BE'!BN110=FALSE),"Check FR1 #CC or Band Support entered in Overview tab is correct.",""),""))</f>
        <v/>
      </c>
      <c r="N113" s="20" t="s">
        <v>3570</v>
      </c>
      <c r="O113" s="20" t="s">
        <v>670</v>
      </c>
      <c r="P113" s="20" t="s">
        <v>2681</v>
      </c>
      <c r="Q113" s="28" t="s">
        <v>3571</v>
      </c>
      <c r="R113" s="20"/>
    </row>
    <row r="114" spans="1:18" ht="15" x14ac:dyDescent="0.15">
      <c r="A114" s="19" t="s">
        <v>3135</v>
      </c>
      <c r="B114" s="19" t="s">
        <v>3134</v>
      </c>
      <c r="C114" s="19" t="s">
        <v>3088</v>
      </c>
      <c r="D114" s="19">
        <v>4</v>
      </c>
      <c r="E114" s="19">
        <v>2</v>
      </c>
      <c r="F114" s="19">
        <v>6</v>
      </c>
      <c r="G114" s="19">
        <v>6</v>
      </c>
      <c r="H114" s="19" t="s">
        <v>316</v>
      </c>
      <c r="I114" s="19" t="s">
        <v>3049</v>
      </c>
      <c r="J114" s="19" t="s">
        <v>3112</v>
      </c>
      <c r="K114" s="19" t="s">
        <v>89</v>
      </c>
      <c r="L114" s="19" t="str">
        <f>'SA-FR1_BE'!BO111</f>
        <v>N</v>
      </c>
      <c r="M114" s="19" t="str">
        <f>IF(L114="E","Please respond in Vendor Input column for all applicable UL combinations.",IF(AND(L114="N",'SA-FR1_BE'!BK111=TRUE),IF(OR('SA-FR1_BE'!BM111=FALSE,'SA-FR1_BE'!BN111=FALSE),"Check FR1 #CC or Band Support entered in Overview tab is correct.",""),""))</f>
        <v/>
      </c>
      <c r="N114" s="20" t="s">
        <v>3570</v>
      </c>
      <c r="O114" s="20" t="s">
        <v>670</v>
      </c>
      <c r="P114" s="20" t="s">
        <v>2681</v>
      </c>
      <c r="Q114" s="20" t="s">
        <v>3570</v>
      </c>
      <c r="R114" s="20"/>
    </row>
    <row r="115" spans="1:18" ht="15" x14ac:dyDescent="0.15">
      <c r="A115" s="21" t="s">
        <v>3136</v>
      </c>
      <c r="B115" s="21" t="s">
        <v>3137</v>
      </c>
      <c r="C115" s="21" t="s">
        <v>3088</v>
      </c>
      <c r="D115" s="21">
        <v>3</v>
      </c>
      <c r="E115" s="21">
        <v>2</v>
      </c>
      <c r="F115" s="21">
        <v>12</v>
      </c>
      <c r="G115" s="21">
        <v>12</v>
      </c>
      <c r="H115" s="21" t="s">
        <v>322</v>
      </c>
      <c r="I115" s="21" t="s">
        <v>3050</v>
      </c>
      <c r="J115" s="21" t="s">
        <v>3015</v>
      </c>
      <c r="K115" s="21" t="s">
        <v>62</v>
      </c>
      <c r="L115" s="21" t="str">
        <f>'SA-FR1_BE'!BO112</f>
        <v>N</v>
      </c>
      <c r="M115" s="21" t="str">
        <f>IF(L115="E","Please respond in Vendor Input column for all applicable UL combinations.",IF(AND(L115="N",'SA-FR1_BE'!BK112=TRUE),IF(OR('SA-FR1_BE'!BM112=FALSE,'SA-FR1_BE'!BN112=FALSE),"Check FR1 #CC or Band Support entered in Overview tab is correct.",""),""))</f>
        <v/>
      </c>
      <c r="N115" s="22" t="s">
        <v>3570</v>
      </c>
      <c r="O115" s="22" t="s">
        <v>670</v>
      </c>
      <c r="P115" s="22" t="s">
        <v>1650</v>
      </c>
      <c r="Q115" s="22" t="s">
        <v>3570</v>
      </c>
      <c r="R115" s="22"/>
    </row>
    <row r="116" spans="1:18" ht="15" x14ac:dyDescent="0.15">
      <c r="A116" s="21" t="s">
        <v>3136</v>
      </c>
      <c r="B116" s="21" t="s">
        <v>3137</v>
      </c>
      <c r="C116" s="21" t="s">
        <v>3088</v>
      </c>
      <c r="D116" s="21">
        <v>3</v>
      </c>
      <c r="E116" s="21">
        <v>2</v>
      </c>
      <c r="F116" s="21">
        <v>12</v>
      </c>
      <c r="G116" s="21">
        <v>12</v>
      </c>
      <c r="H116" s="21" t="s">
        <v>322</v>
      </c>
      <c r="I116" s="21" t="s">
        <v>3050</v>
      </c>
      <c r="J116" s="21" t="s">
        <v>3089</v>
      </c>
      <c r="K116" s="21" t="s">
        <v>62</v>
      </c>
      <c r="L116" s="21" t="str">
        <f>'SA-FR1_BE'!BO113</f>
        <v>N</v>
      </c>
      <c r="M116" s="21" t="str">
        <f>IF(L116="E","Please respond in Vendor Input column for all applicable UL combinations.",IF(AND(L116="N",'SA-FR1_BE'!BK113=TRUE),IF(OR('SA-FR1_BE'!BM113=FALSE,'SA-FR1_BE'!BN113=FALSE),"Check FR1 #CC or Band Support entered in Overview tab is correct.",""),""))</f>
        <v/>
      </c>
      <c r="N116" s="22" t="s">
        <v>3570</v>
      </c>
      <c r="O116" s="22" t="s">
        <v>670</v>
      </c>
      <c r="P116" s="22" t="s">
        <v>1650</v>
      </c>
      <c r="Q116" s="22" t="s">
        <v>3570</v>
      </c>
      <c r="R116" s="22"/>
    </row>
    <row r="117" spans="1:18" ht="15" x14ac:dyDescent="0.15">
      <c r="A117" s="21" t="s">
        <v>3136</v>
      </c>
      <c r="B117" s="21" t="s">
        <v>3137</v>
      </c>
      <c r="C117" s="21" t="s">
        <v>3088</v>
      </c>
      <c r="D117" s="21">
        <v>3</v>
      </c>
      <c r="E117" s="21">
        <v>2</v>
      </c>
      <c r="F117" s="21">
        <v>12</v>
      </c>
      <c r="G117" s="21">
        <v>12</v>
      </c>
      <c r="H117" s="21" t="s">
        <v>322</v>
      </c>
      <c r="I117" s="21" t="s">
        <v>3050</v>
      </c>
      <c r="J117" s="21" t="s">
        <v>3090</v>
      </c>
      <c r="K117" s="21" t="s">
        <v>62</v>
      </c>
      <c r="L117" s="21" t="str">
        <f>'SA-FR1_BE'!BO114</f>
        <v>N</v>
      </c>
      <c r="M117" s="21" t="str">
        <f>IF(L117="E","Please respond in Vendor Input column for all applicable UL combinations.",IF(AND(L117="N",'SA-FR1_BE'!BK114=TRUE),IF(OR('SA-FR1_BE'!BM114=FALSE,'SA-FR1_BE'!BN114=FALSE),"Check FR1 #CC or Band Support entered in Overview tab is correct.",""),""))</f>
        <v/>
      </c>
      <c r="N117" s="22" t="s">
        <v>3570</v>
      </c>
      <c r="O117" s="22" t="s">
        <v>670</v>
      </c>
      <c r="P117" s="22" t="s">
        <v>1650</v>
      </c>
      <c r="Q117" s="22" t="s">
        <v>3570</v>
      </c>
      <c r="R117" s="22"/>
    </row>
    <row r="118" spans="1:18" ht="15" x14ac:dyDescent="0.15">
      <c r="A118" s="19" t="s">
        <v>3138</v>
      </c>
      <c r="B118" s="19" t="s">
        <v>3139</v>
      </c>
      <c r="C118" s="19" t="s">
        <v>3088</v>
      </c>
      <c r="D118" s="19">
        <v>3</v>
      </c>
      <c r="E118" s="19">
        <v>2</v>
      </c>
      <c r="F118" s="19">
        <v>12</v>
      </c>
      <c r="G118" s="19">
        <v>12</v>
      </c>
      <c r="H118" s="19" t="s">
        <v>316</v>
      </c>
      <c r="I118" s="19" t="s">
        <v>3051</v>
      </c>
      <c r="J118" s="19" t="s">
        <v>3015</v>
      </c>
      <c r="K118" s="19" t="s">
        <v>66</v>
      </c>
      <c r="L118" s="19" t="str">
        <f>'SA-FR1_BE'!BO115</f>
        <v>N</v>
      </c>
      <c r="M118" s="19" t="str">
        <f>IF(L118="E","Please respond in Vendor Input column for all applicable UL combinations.",IF(AND(L118="N",'SA-FR1_BE'!BK115=TRUE),IF(OR('SA-FR1_BE'!BM115=FALSE,'SA-FR1_BE'!BN115=FALSE),"Check FR1 #CC or Band Support entered in Overview tab is correct.",""),""))</f>
        <v/>
      </c>
      <c r="N118" s="20" t="s">
        <v>3570</v>
      </c>
      <c r="O118" s="20" t="s">
        <v>670</v>
      </c>
      <c r="P118" s="20" t="s">
        <v>1650</v>
      </c>
      <c r="Q118" s="28" t="s">
        <v>3571</v>
      </c>
      <c r="R118" s="20"/>
    </row>
    <row r="119" spans="1:18" ht="15" x14ac:dyDescent="0.15">
      <c r="A119" s="19" t="s">
        <v>3138</v>
      </c>
      <c r="B119" s="19" t="s">
        <v>3139</v>
      </c>
      <c r="C119" s="19" t="s">
        <v>3088</v>
      </c>
      <c r="D119" s="19">
        <v>3</v>
      </c>
      <c r="E119" s="19">
        <v>2</v>
      </c>
      <c r="F119" s="19">
        <v>12</v>
      </c>
      <c r="G119" s="19">
        <v>12</v>
      </c>
      <c r="H119" s="19" t="s">
        <v>316</v>
      </c>
      <c r="I119" s="19" t="s">
        <v>3051</v>
      </c>
      <c r="J119" s="19" t="s">
        <v>3090</v>
      </c>
      <c r="K119" s="19" t="s">
        <v>66</v>
      </c>
      <c r="L119" s="19" t="str">
        <f>'SA-FR1_BE'!BO116</f>
        <v>N</v>
      </c>
      <c r="M119" s="19" t="str">
        <f>IF(L119="E","Please respond in Vendor Input column for all applicable UL combinations.",IF(AND(L119="N",'SA-FR1_BE'!BK116=TRUE),IF(OR('SA-FR1_BE'!BM116=FALSE,'SA-FR1_BE'!BN116=FALSE),"Check FR1 #CC or Band Support entered in Overview tab is correct.",""),""))</f>
        <v/>
      </c>
      <c r="N119" s="20" t="s">
        <v>3570</v>
      </c>
      <c r="O119" s="20" t="s">
        <v>670</v>
      </c>
      <c r="P119" s="20" t="s">
        <v>1650</v>
      </c>
      <c r="Q119" s="28" t="s">
        <v>3571</v>
      </c>
      <c r="R119" s="20"/>
    </row>
    <row r="120" spans="1:18" ht="15" x14ac:dyDescent="0.15">
      <c r="A120" s="19" t="s">
        <v>3138</v>
      </c>
      <c r="B120" s="19" t="s">
        <v>3139</v>
      </c>
      <c r="C120" s="19" t="s">
        <v>3088</v>
      </c>
      <c r="D120" s="19">
        <v>3</v>
      </c>
      <c r="E120" s="19">
        <v>2</v>
      </c>
      <c r="F120" s="19">
        <v>12</v>
      </c>
      <c r="G120" s="19">
        <v>12</v>
      </c>
      <c r="H120" s="19" t="s">
        <v>316</v>
      </c>
      <c r="I120" s="19" t="s">
        <v>3051</v>
      </c>
      <c r="J120" s="19" t="s">
        <v>3109</v>
      </c>
      <c r="K120" s="19" t="s">
        <v>66</v>
      </c>
      <c r="L120" s="19" t="str">
        <f>'SA-FR1_BE'!BO117</f>
        <v>N</v>
      </c>
      <c r="M120" s="19" t="str">
        <f>IF(L120="E","Please respond in Vendor Input column for all applicable UL combinations.",IF(AND(L120="N",'SA-FR1_BE'!BK117=TRUE),IF(OR('SA-FR1_BE'!BM117=FALSE,'SA-FR1_BE'!BN117=FALSE),"Check FR1 #CC or Band Support entered in Overview tab is correct.",""),""))</f>
        <v/>
      </c>
      <c r="N120" s="20" t="s">
        <v>3570</v>
      </c>
      <c r="O120" s="20" t="s">
        <v>670</v>
      </c>
      <c r="P120" s="20" t="s">
        <v>1650</v>
      </c>
      <c r="Q120" s="20" t="s">
        <v>3570</v>
      </c>
      <c r="R120" s="20"/>
    </row>
    <row r="121" spans="1:18" ht="15" x14ac:dyDescent="0.15">
      <c r="A121" s="21" t="s">
        <v>3140</v>
      </c>
      <c r="B121" s="21" t="s">
        <v>3141</v>
      </c>
      <c r="C121" s="21" t="s">
        <v>3088</v>
      </c>
      <c r="D121" s="21">
        <v>3</v>
      </c>
      <c r="E121" s="21">
        <v>2</v>
      </c>
      <c r="F121" s="21">
        <v>10</v>
      </c>
      <c r="G121" s="21">
        <v>10</v>
      </c>
      <c r="H121" s="21" t="s">
        <v>322</v>
      </c>
      <c r="I121" s="21" t="s">
        <v>3052</v>
      </c>
      <c r="J121" s="21" t="s">
        <v>3015</v>
      </c>
      <c r="K121" s="21" t="s">
        <v>62</v>
      </c>
      <c r="L121" s="21" t="str">
        <f>'SA-FR1_BE'!BO118</f>
        <v>N</v>
      </c>
      <c r="M121" s="21" t="str">
        <f>IF(L121="E","Please respond in Vendor Input column for all applicable UL combinations.",IF(AND(L121="N",'SA-FR1_BE'!BK118=TRUE),IF(OR('SA-FR1_BE'!BM118=FALSE,'SA-FR1_BE'!BN118=FALSE),"Check FR1 #CC or Band Support entered in Overview tab is correct.",""),""))</f>
        <v/>
      </c>
      <c r="N121" s="22" t="s">
        <v>3570</v>
      </c>
      <c r="O121" s="22" t="s">
        <v>670</v>
      </c>
      <c r="P121" s="22" t="s">
        <v>2681</v>
      </c>
      <c r="Q121" s="22" t="s">
        <v>3570</v>
      </c>
      <c r="R121" s="22"/>
    </row>
    <row r="122" spans="1:18" ht="15" x14ac:dyDescent="0.15">
      <c r="A122" s="21" t="s">
        <v>3140</v>
      </c>
      <c r="B122" s="21" t="s">
        <v>3141</v>
      </c>
      <c r="C122" s="21" t="s">
        <v>3088</v>
      </c>
      <c r="D122" s="21">
        <v>3</v>
      </c>
      <c r="E122" s="21">
        <v>2</v>
      </c>
      <c r="F122" s="21">
        <v>10</v>
      </c>
      <c r="G122" s="21">
        <v>10</v>
      </c>
      <c r="H122" s="21" t="s">
        <v>322</v>
      </c>
      <c r="I122" s="21" t="s">
        <v>3052</v>
      </c>
      <c r="J122" s="21" t="s">
        <v>3089</v>
      </c>
      <c r="K122" s="21" t="s">
        <v>62</v>
      </c>
      <c r="L122" s="21" t="str">
        <f>'SA-FR1_BE'!BO119</f>
        <v>N</v>
      </c>
      <c r="M122" s="21" t="str">
        <f>IF(L122="E","Please respond in Vendor Input column for all applicable UL combinations.",IF(AND(L122="N",'SA-FR1_BE'!BK119=TRUE),IF(OR('SA-FR1_BE'!BM119=FALSE,'SA-FR1_BE'!BN119=FALSE),"Check FR1 #CC or Band Support entered in Overview tab is correct.",""),""))</f>
        <v/>
      </c>
      <c r="N122" s="22" t="s">
        <v>3570</v>
      </c>
      <c r="O122" s="22" t="s">
        <v>670</v>
      </c>
      <c r="P122" s="22" t="s">
        <v>2681</v>
      </c>
      <c r="Q122" s="22" t="s">
        <v>3570</v>
      </c>
      <c r="R122" s="22"/>
    </row>
    <row r="123" spans="1:18" ht="15" x14ac:dyDescent="0.15">
      <c r="A123" s="21" t="s">
        <v>3140</v>
      </c>
      <c r="B123" s="21" t="s">
        <v>3141</v>
      </c>
      <c r="C123" s="21" t="s">
        <v>3088</v>
      </c>
      <c r="D123" s="21">
        <v>3</v>
      </c>
      <c r="E123" s="21">
        <v>2</v>
      </c>
      <c r="F123" s="21">
        <v>10</v>
      </c>
      <c r="G123" s="21">
        <v>10</v>
      </c>
      <c r="H123" s="21" t="s">
        <v>322</v>
      </c>
      <c r="I123" s="21" t="s">
        <v>3052</v>
      </c>
      <c r="J123" s="21" t="s">
        <v>3097</v>
      </c>
      <c r="K123" s="21" t="s">
        <v>62</v>
      </c>
      <c r="L123" s="21" t="str">
        <f>'SA-FR1_BE'!BO120</f>
        <v>N</v>
      </c>
      <c r="M123" s="21" t="str">
        <f>IF(L123="E","Please respond in Vendor Input column for all applicable UL combinations.",IF(AND(L123="N",'SA-FR1_BE'!BK120=TRUE),IF(OR('SA-FR1_BE'!BM120=FALSE,'SA-FR1_BE'!BN120=FALSE),"Check FR1 #CC or Band Support entered in Overview tab is correct.",""),""))</f>
        <v/>
      </c>
      <c r="N123" s="22" t="s">
        <v>3570</v>
      </c>
      <c r="O123" s="22" t="s">
        <v>670</v>
      </c>
      <c r="P123" s="22" t="s">
        <v>2681</v>
      </c>
      <c r="Q123" s="22" t="s">
        <v>3570</v>
      </c>
      <c r="R123" s="22"/>
    </row>
    <row r="124" spans="1:18" ht="15" x14ac:dyDescent="0.15">
      <c r="A124" s="19" t="s">
        <v>3142</v>
      </c>
      <c r="B124" s="19" t="s">
        <v>3143</v>
      </c>
      <c r="C124" s="19" t="s">
        <v>3088</v>
      </c>
      <c r="D124" s="19">
        <v>3</v>
      </c>
      <c r="E124" s="19">
        <v>2</v>
      </c>
      <c r="F124" s="19">
        <v>10</v>
      </c>
      <c r="G124" s="19">
        <v>10</v>
      </c>
      <c r="H124" s="19" t="s">
        <v>322</v>
      </c>
      <c r="I124" s="19" t="s">
        <v>3053</v>
      </c>
      <c r="J124" s="19" t="s">
        <v>3015</v>
      </c>
      <c r="K124" s="19" t="s">
        <v>62</v>
      </c>
      <c r="L124" s="19" t="str">
        <f>'SA-FR1_BE'!BO121</f>
        <v>N</v>
      </c>
      <c r="M124" s="19" t="str">
        <f>IF(L124="E","Please respond in Vendor Input column for all applicable UL combinations.",IF(AND(L124="N",'SA-FR1_BE'!BK121=TRUE),IF(OR('SA-FR1_BE'!BM121=FALSE,'SA-FR1_BE'!BN121=FALSE),"Check FR1 #CC or Band Support entered in Overview tab is correct.",""),""))</f>
        <v/>
      </c>
      <c r="N124" s="20" t="s">
        <v>3570</v>
      </c>
      <c r="O124" s="20" t="s">
        <v>670</v>
      </c>
      <c r="P124" s="20" t="s">
        <v>2681</v>
      </c>
      <c r="Q124" s="28" t="s">
        <v>3570</v>
      </c>
      <c r="R124" s="20"/>
    </row>
    <row r="125" spans="1:18" ht="15" x14ac:dyDescent="0.15">
      <c r="A125" s="19" t="s">
        <v>3142</v>
      </c>
      <c r="B125" s="19" t="s">
        <v>3143</v>
      </c>
      <c r="C125" s="19" t="s">
        <v>3088</v>
      </c>
      <c r="D125" s="19">
        <v>3</v>
      </c>
      <c r="E125" s="19">
        <v>2</v>
      </c>
      <c r="F125" s="19">
        <v>10</v>
      </c>
      <c r="G125" s="19">
        <v>10</v>
      </c>
      <c r="H125" s="19" t="s">
        <v>322</v>
      </c>
      <c r="I125" s="19" t="s">
        <v>3053</v>
      </c>
      <c r="J125" s="19" t="s">
        <v>3089</v>
      </c>
      <c r="K125" s="19" t="s">
        <v>62</v>
      </c>
      <c r="L125" s="19" t="str">
        <f>'SA-FR1_BE'!BO122</f>
        <v>N</v>
      </c>
      <c r="M125" s="19" t="str">
        <f>IF(L125="E","Please respond in Vendor Input column for all applicable UL combinations.",IF(AND(L125="N",'SA-FR1_BE'!BK122=TRUE),IF(OR('SA-FR1_BE'!BM122=FALSE,'SA-FR1_BE'!BN122=FALSE),"Check FR1 #CC or Band Support entered in Overview tab is correct.",""),""))</f>
        <v/>
      </c>
      <c r="N125" s="20" t="s">
        <v>3570</v>
      </c>
      <c r="O125" s="20" t="s">
        <v>670</v>
      </c>
      <c r="P125" s="20" t="s">
        <v>2681</v>
      </c>
      <c r="Q125" s="28" t="s">
        <v>3571</v>
      </c>
      <c r="R125" s="20"/>
    </row>
    <row r="126" spans="1:18" ht="15" x14ac:dyDescent="0.15">
      <c r="A126" s="19" t="s">
        <v>3142</v>
      </c>
      <c r="B126" s="19" t="s">
        <v>3143</v>
      </c>
      <c r="C126" s="19" t="s">
        <v>3088</v>
      </c>
      <c r="D126" s="19">
        <v>3</v>
      </c>
      <c r="E126" s="19">
        <v>2</v>
      </c>
      <c r="F126" s="19">
        <v>10</v>
      </c>
      <c r="G126" s="19">
        <v>10</v>
      </c>
      <c r="H126" s="19" t="s">
        <v>322</v>
      </c>
      <c r="I126" s="19" t="s">
        <v>3053</v>
      </c>
      <c r="J126" s="19" t="s">
        <v>3101</v>
      </c>
      <c r="K126" s="19" t="s">
        <v>62</v>
      </c>
      <c r="L126" s="19" t="str">
        <f>'SA-FR1_BE'!BO123</f>
        <v>N</v>
      </c>
      <c r="M126" s="19" t="str">
        <f>IF(L126="E","Please respond in Vendor Input column for all applicable UL combinations.",IF(AND(L126="N",'SA-FR1_BE'!BK123=TRUE),IF(OR('SA-FR1_BE'!BM123=FALSE,'SA-FR1_BE'!BN123=FALSE),"Check FR1 #CC or Band Support entered in Overview tab is correct.",""),""))</f>
        <v/>
      </c>
      <c r="N126" s="20" t="s">
        <v>3570</v>
      </c>
      <c r="O126" s="20" t="s">
        <v>670</v>
      </c>
      <c r="P126" s="20" t="s">
        <v>2681</v>
      </c>
      <c r="Q126" s="20" t="s">
        <v>3570</v>
      </c>
      <c r="R126" s="20"/>
    </row>
    <row r="127" spans="1:18" ht="15" x14ac:dyDescent="0.15">
      <c r="A127" s="21" t="s">
        <v>3144</v>
      </c>
      <c r="B127" s="21" t="s">
        <v>3145</v>
      </c>
      <c r="C127" s="21" t="s">
        <v>3088</v>
      </c>
      <c r="D127" s="21">
        <v>3</v>
      </c>
      <c r="E127" s="21">
        <v>2</v>
      </c>
      <c r="F127" s="21">
        <v>10</v>
      </c>
      <c r="G127" s="21">
        <v>10</v>
      </c>
      <c r="H127" s="21" t="s">
        <v>322</v>
      </c>
      <c r="I127" s="21" t="s">
        <v>3054</v>
      </c>
      <c r="J127" s="21" t="s">
        <v>3015</v>
      </c>
      <c r="K127" s="21" t="s">
        <v>62</v>
      </c>
      <c r="L127" s="21" t="str">
        <f>'SA-FR1_BE'!BO124</f>
        <v>N</v>
      </c>
      <c r="M127" s="21" t="str">
        <f>IF(L127="E","Please respond in Vendor Input column for all applicable UL combinations.",IF(AND(L127="N",'SA-FR1_BE'!BK124=TRUE),IF(OR('SA-FR1_BE'!BM124=FALSE,'SA-FR1_BE'!BN124=FALSE),"Check FR1 #CC or Band Support entered in Overview tab is correct.",""),""))</f>
        <v/>
      </c>
      <c r="N127" s="22" t="s">
        <v>3570</v>
      </c>
      <c r="O127" s="22" t="s">
        <v>670</v>
      </c>
      <c r="P127" s="22" t="s">
        <v>2681</v>
      </c>
      <c r="Q127" s="22" t="s">
        <v>3570</v>
      </c>
      <c r="R127" s="22"/>
    </row>
    <row r="128" spans="1:18" ht="15" x14ac:dyDescent="0.15">
      <c r="A128" s="21" t="s">
        <v>3144</v>
      </c>
      <c r="B128" s="21" t="s">
        <v>3145</v>
      </c>
      <c r="C128" s="21" t="s">
        <v>3088</v>
      </c>
      <c r="D128" s="21">
        <v>3</v>
      </c>
      <c r="E128" s="21">
        <v>2</v>
      </c>
      <c r="F128" s="21">
        <v>10</v>
      </c>
      <c r="G128" s="21">
        <v>10</v>
      </c>
      <c r="H128" s="21" t="s">
        <v>322</v>
      </c>
      <c r="I128" s="21" t="s">
        <v>3054</v>
      </c>
      <c r="J128" s="21" t="s">
        <v>3089</v>
      </c>
      <c r="K128" s="21" t="s">
        <v>62</v>
      </c>
      <c r="L128" s="21" t="str">
        <f>'SA-FR1_BE'!BO125</f>
        <v>N</v>
      </c>
      <c r="M128" s="21" t="str">
        <f>IF(L128="E","Please respond in Vendor Input column for all applicable UL combinations.",IF(AND(L128="N",'SA-FR1_BE'!BK125=TRUE),IF(OR('SA-FR1_BE'!BM125=FALSE,'SA-FR1_BE'!BN125=FALSE),"Check FR1 #CC or Band Support entered in Overview tab is correct.",""),""))</f>
        <v/>
      </c>
      <c r="N128" s="22" t="s">
        <v>3570</v>
      </c>
      <c r="O128" s="22" t="s">
        <v>670</v>
      </c>
      <c r="P128" s="22" t="s">
        <v>2681</v>
      </c>
      <c r="Q128" s="22" t="s">
        <v>3570</v>
      </c>
      <c r="R128" s="22"/>
    </row>
    <row r="129" spans="1:18" ht="15" x14ac:dyDescent="0.15">
      <c r="A129" s="21" t="s">
        <v>3144</v>
      </c>
      <c r="B129" s="21" t="s">
        <v>3145</v>
      </c>
      <c r="C129" s="21" t="s">
        <v>3088</v>
      </c>
      <c r="D129" s="21">
        <v>3</v>
      </c>
      <c r="E129" s="21">
        <v>2</v>
      </c>
      <c r="F129" s="21">
        <v>10</v>
      </c>
      <c r="G129" s="21">
        <v>10</v>
      </c>
      <c r="H129" s="21" t="s">
        <v>322</v>
      </c>
      <c r="I129" s="21" t="s">
        <v>3054</v>
      </c>
      <c r="J129" s="21" t="s">
        <v>3091</v>
      </c>
      <c r="K129" s="21" t="s">
        <v>62</v>
      </c>
      <c r="L129" s="21" t="str">
        <f>'SA-FR1_BE'!BO126</f>
        <v>N</v>
      </c>
      <c r="M129" s="21" t="str">
        <f>IF(L129="E","Please respond in Vendor Input column for all applicable UL combinations.",IF(AND(L129="N",'SA-FR1_BE'!BK126=TRUE),IF(OR('SA-FR1_BE'!BM126=FALSE,'SA-FR1_BE'!BN126=FALSE),"Check FR1 #CC or Band Support entered in Overview tab is correct.",""),""))</f>
        <v/>
      </c>
      <c r="N129" s="22" t="s">
        <v>3570</v>
      </c>
      <c r="O129" s="22" t="s">
        <v>670</v>
      </c>
      <c r="P129" s="22" t="s">
        <v>2681</v>
      </c>
      <c r="Q129" s="22" t="s">
        <v>3570</v>
      </c>
      <c r="R129" s="22"/>
    </row>
    <row r="130" spans="1:18" ht="15" x14ac:dyDescent="0.15">
      <c r="A130" s="19" t="s">
        <v>3146</v>
      </c>
      <c r="B130" s="19" t="s">
        <v>3147</v>
      </c>
      <c r="C130" s="19" t="s">
        <v>3088</v>
      </c>
      <c r="D130" s="19">
        <v>3</v>
      </c>
      <c r="E130" s="19">
        <v>2</v>
      </c>
      <c r="F130" s="19">
        <v>10</v>
      </c>
      <c r="G130" s="19">
        <v>10</v>
      </c>
      <c r="H130" s="19" t="s">
        <v>316</v>
      </c>
      <c r="I130" s="19" t="s">
        <v>3055</v>
      </c>
      <c r="J130" s="19" t="s">
        <v>3015</v>
      </c>
      <c r="K130" s="19" t="s">
        <v>66</v>
      </c>
      <c r="L130" s="19" t="str">
        <f>'SA-FR1_BE'!BO127</f>
        <v>N</v>
      </c>
      <c r="M130" s="19" t="str">
        <f>IF(L130="E","Please respond in Vendor Input column for all applicable UL combinations.",IF(AND(L130="N",'SA-FR1_BE'!BK127=TRUE),IF(OR('SA-FR1_BE'!BM127=FALSE,'SA-FR1_BE'!BN127=FALSE),"Check FR1 #CC or Band Support entered in Overview tab is correct.",""),""))</f>
        <v/>
      </c>
      <c r="N130" s="20" t="s">
        <v>3570</v>
      </c>
      <c r="O130" s="20" t="s">
        <v>2681</v>
      </c>
      <c r="P130" s="20" t="s">
        <v>1650</v>
      </c>
      <c r="Q130" s="28" t="s">
        <v>3571</v>
      </c>
      <c r="R130" s="20"/>
    </row>
    <row r="131" spans="1:18" ht="15" x14ac:dyDescent="0.15">
      <c r="A131" s="19" t="s">
        <v>3146</v>
      </c>
      <c r="B131" s="19" t="s">
        <v>3147</v>
      </c>
      <c r="C131" s="19" t="s">
        <v>3088</v>
      </c>
      <c r="D131" s="19">
        <v>3</v>
      </c>
      <c r="E131" s="19">
        <v>2</v>
      </c>
      <c r="F131" s="19">
        <v>10</v>
      </c>
      <c r="G131" s="19">
        <v>10</v>
      </c>
      <c r="H131" s="19" t="s">
        <v>316</v>
      </c>
      <c r="I131" s="19" t="s">
        <v>3055</v>
      </c>
      <c r="J131" s="19" t="s">
        <v>3109</v>
      </c>
      <c r="K131" s="19" t="s">
        <v>66</v>
      </c>
      <c r="L131" s="19" t="str">
        <f>'SA-FR1_BE'!BO128</f>
        <v>N</v>
      </c>
      <c r="M131" s="19" t="str">
        <f>IF(L131="E","Please respond in Vendor Input column for all applicable UL combinations.",IF(AND(L131="N",'SA-FR1_BE'!BK128=TRUE),IF(OR('SA-FR1_BE'!BM128=FALSE,'SA-FR1_BE'!BN128=FALSE),"Check FR1 #CC or Band Support entered in Overview tab is correct.",""),""))</f>
        <v/>
      </c>
      <c r="N131" s="20" t="s">
        <v>3570</v>
      </c>
      <c r="O131" s="20" t="s">
        <v>2681</v>
      </c>
      <c r="P131" s="20" t="s">
        <v>1650</v>
      </c>
      <c r="Q131" s="28" t="s">
        <v>3571</v>
      </c>
      <c r="R131" s="20"/>
    </row>
    <row r="132" spans="1:18" ht="15" x14ac:dyDescent="0.15">
      <c r="A132" s="19" t="s">
        <v>3146</v>
      </c>
      <c r="B132" s="19" t="s">
        <v>3147</v>
      </c>
      <c r="C132" s="19" t="s">
        <v>3088</v>
      </c>
      <c r="D132" s="19">
        <v>3</v>
      </c>
      <c r="E132" s="19">
        <v>2</v>
      </c>
      <c r="F132" s="19">
        <v>10</v>
      </c>
      <c r="G132" s="19">
        <v>10</v>
      </c>
      <c r="H132" s="19" t="s">
        <v>316</v>
      </c>
      <c r="I132" s="19" t="s">
        <v>3055</v>
      </c>
      <c r="J132" s="19" t="s">
        <v>3102</v>
      </c>
      <c r="K132" s="19" t="s">
        <v>66</v>
      </c>
      <c r="L132" s="19" t="str">
        <f>'SA-FR1_BE'!BO129</f>
        <v>N</v>
      </c>
      <c r="M132" s="19" t="str">
        <f>IF(L132="E","Please respond in Vendor Input column for all applicable UL combinations.",IF(AND(L132="N",'SA-FR1_BE'!BK129=TRUE),IF(OR('SA-FR1_BE'!BM129=FALSE,'SA-FR1_BE'!BN129=FALSE),"Check FR1 #CC or Band Support entered in Overview tab is correct.",""),""))</f>
        <v/>
      </c>
      <c r="N132" s="20" t="s">
        <v>3570</v>
      </c>
      <c r="O132" s="20" t="s">
        <v>2681</v>
      </c>
      <c r="P132" s="20" t="s">
        <v>1650</v>
      </c>
      <c r="Q132" s="20" t="s">
        <v>3570</v>
      </c>
      <c r="R132" s="20"/>
    </row>
    <row r="133" spans="1:18" ht="15" x14ac:dyDescent="0.15">
      <c r="A133" s="21" t="s">
        <v>3148</v>
      </c>
      <c r="B133" s="21" t="s">
        <v>3139</v>
      </c>
      <c r="C133" s="21" t="s">
        <v>3088</v>
      </c>
      <c r="D133" s="21">
        <v>3</v>
      </c>
      <c r="E133" s="21">
        <v>2</v>
      </c>
      <c r="F133" s="21">
        <v>10</v>
      </c>
      <c r="G133" s="21">
        <v>10</v>
      </c>
      <c r="H133" s="21" t="s">
        <v>316</v>
      </c>
      <c r="I133" s="21" t="s">
        <v>3056</v>
      </c>
      <c r="J133" s="21" t="s">
        <v>3015</v>
      </c>
      <c r="K133" s="21" t="s">
        <v>66</v>
      </c>
      <c r="L133" s="21" t="str">
        <f>'SA-FR1_BE'!BO130</f>
        <v>N</v>
      </c>
      <c r="M133" s="21" t="str">
        <f>IF(L133="E","Please respond in Vendor Input column for all applicable UL combinations.",IF(AND(L133="N",'SA-FR1_BE'!BK130=TRUE),IF(OR('SA-FR1_BE'!BM130=FALSE,'SA-FR1_BE'!BN130=FALSE),"Check FR1 #CC or Band Support entered in Overview tab is correct.",""),""))</f>
        <v/>
      </c>
      <c r="N133" s="22" t="s">
        <v>3570</v>
      </c>
      <c r="O133" s="22" t="s">
        <v>670</v>
      </c>
      <c r="P133" s="22" t="s">
        <v>1650</v>
      </c>
      <c r="Q133" s="22" t="s">
        <v>3570</v>
      </c>
      <c r="R133" s="22"/>
    </row>
    <row r="134" spans="1:18" ht="15" x14ac:dyDescent="0.15">
      <c r="A134" s="21" t="s">
        <v>3148</v>
      </c>
      <c r="B134" s="21" t="s">
        <v>3139</v>
      </c>
      <c r="C134" s="21" t="s">
        <v>3088</v>
      </c>
      <c r="D134" s="21">
        <v>3</v>
      </c>
      <c r="E134" s="21">
        <v>2</v>
      </c>
      <c r="F134" s="21">
        <v>10</v>
      </c>
      <c r="G134" s="21">
        <v>10</v>
      </c>
      <c r="H134" s="21" t="s">
        <v>316</v>
      </c>
      <c r="I134" s="21" t="s">
        <v>3056</v>
      </c>
      <c r="J134" s="21" t="s">
        <v>3090</v>
      </c>
      <c r="K134" s="21" t="s">
        <v>66</v>
      </c>
      <c r="L134" s="21" t="str">
        <f>'SA-FR1_BE'!BO131</f>
        <v>N</v>
      </c>
      <c r="M134" s="21" t="str">
        <f>IF(L134="E","Please respond in Vendor Input column for all applicable UL combinations.",IF(AND(L134="N",'SA-FR1_BE'!BK131=TRUE),IF(OR('SA-FR1_BE'!BM131=FALSE,'SA-FR1_BE'!BN131=FALSE),"Check FR1 #CC or Band Support entered in Overview tab is correct.",""),""))</f>
        <v/>
      </c>
      <c r="N134" s="22" t="s">
        <v>3570</v>
      </c>
      <c r="O134" s="22" t="s">
        <v>670</v>
      </c>
      <c r="P134" s="22" t="s">
        <v>1650</v>
      </c>
      <c r="Q134" s="22" t="s">
        <v>3570</v>
      </c>
      <c r="R134" s="22"/>
    </row>
    <row r="135" spans="1:18" ht="15" x14ac:dyDescent="0.15">
      <c r="A135" s="21" t="s">
        <v>3148</v>
      </c>
      <c r="B135" s="21" t="s">
        <v>3139</v>
      </c>
      <c r="C135" s="21" t="s">
        <v>3088</v>
      </c>
      <c r="D135" s="21">
        <v>3</v>
      </c>
      <c r="E135" s="21">
        <v>2</v>
      </c>
      <c r="F135" s="21">
        <v>10</v>
      </c>
      <c r="G135" s="21">
        <v>10</v>
      </c>
      <c r="H135" s="21" t="s">
        <v>316</v>
      </c>
      <c r="I135" s="21" t="s">
        <v>3056</v>
      </c>
      <c r="J135" s="21" t="s">
        <v>3109</v>
      </c>
      <c r="K135" s="21" t="s">
        <v>66</v>
      </c>
      <c r="L135" s="21" t="str">
        <f>'SA-FR1_BE'!BO132</f>
        <v>N</v>
      </c>
      <c r="M135" s="21" t="str">
        <f>IF(L135="E","Please respond in Vendor Input column for all applicable UL combinations.",IF(AND(L135="N",'SA-FR1_BE'!BK132=TRUE),IF(OR('SA-FR1_BE'!BM132=FALSE,'SA-FR1_BE'!BN132=FALSE),"Check FR1 #CC or Band Support entered in Overview tab is correct.",""),""))</f>
        <v/>
      </c>
      <c r="N135" s="22" t="s">
        <v>3570</v>
      </c>
      <c r="O135" s="22" t="s">
        <v>670</v>
      </c>
      <c r="P135" s="22" t="s">
        <v>1650</v>
      </c>
      <c r="Q135" s="22" t="s">
        <v>3570</v>
      </c>
      <c r="R135" s="22"/>
    </row>
    <row r="136" spans="1:18" ht="15" x14ac:dyDescent="0.15">
      <c r="A136" s="19" t="s">
        <v>3149</v>
      </c>
      <c r="B136" s="19" t="s">
        <v>3150</v>
      </c>
      <c r="C136" s="19" t="s">
        <v>3088</v>
      </c>
      <c r="D136" s="19">
        <v>3</v>
      </c>
      <c r="E136" s="19">
        <v>2</v>
      </c>
      <c r="F136" s="19">
        <v>10</v>
      </c>
      <c r="G136" s="19">
        <v>10</v>
      </c>
      <c r="H136" s="19" t="s">
        <v>316</v>
      </c>
      <c r="I136" s="19" t="s">
        <v>3057</v>
      </c>
      <c r="J136" s="19" t="s">
        <v>3015</v>
      </c>
      <c r="K136" s="19" t="s">
        <v>66</v>
      </c>
      <c r="L136" s="19" t="str">
        <f>'SA-FR1_BE'!BO133</f>
        <v>N</v>
      </c>
      <c r="M136" s="19" t="str">
        <f>IF(L136="E","Please respond in Vendor Input column for all applicable UL combinations.",IF(AND(L136="N",'SA-FR1_BE'!BK133=TRUE),IF(OR('SA-FR1_BE'!BM133=FALSE,'SA-FR1_BE'!BN133=FALSE),"Check FR1 #CC or Band Support entered in Overview tab is correct.",""),""))</f>
        <v/>
      </c>
      <c r="N136" s="20" t="s">
        <v>3570</v>
      </c>
      <c r="O136" s="20" t="s">
        <v>2681</v>
      </c>
      <c r="P136" s="20" t="s">
        <v>1650</v>
      </c>
      <c r="Q136" s="28" t="s">
        <v>3571</v>
      </c>
      <c r="R136" s="20"/>
    </row>
    <row r="137" spans="1:18" ht="15" x14ac:dyDescent="0.15">
      <c r="A137" s="19" t="s">
        <v>3149</v>
      </c>
      <c r="B137" s="19" t="s">
        <v>3150</v>
      </c>
      <c r="C137" s="19" t="s">
        <v>3088</v>
      </c>
      <c r="D137" s="19">
        <v>3</v>
      </c>
      <c r="E137" s="19">
        <v>2</v>
      </c>
      <c r="F137" s="19">
        <v>10</v>
      </c>
      <c r="G137" s="19">
        <v>10</v>
      </c>
      <c r="H137" s="19" t="s">
        <v>316</v>
      </c>
      <c r="I137" s="19" t="s">
        <v>3057</v>
      </c>
      <c r="J137" s="19" t="s">
        <v>3092</v>
      </c>
      <c r="K137" s="19" t="s">
        <v>66</v>
      </c>
      <c r="L137" s="19" t="str">
        <f>'SA-FR1_BE'!BO134</f>
        <v>N</v>
      </c>
      <c r="M137" s="19" t="str">
        <f>IF(L137="E","Please respond in Vendor Input column for all applicable UL combinations.",IF(AND(L137="N",'SA-FR1_BE'!BK134=TRUE),IF(OR('SA-FR1_BE'!BM134=FALSE,'SA-FR1_BE'!BN134=FALSE),"Check FR1 #CC or Band Support entered in Overview tab is correct.",""),""))</f>
        <v/>
      </c>
      <c r="N137" s="20" t="s">
        <v>3570</v>
      </c>
      <c r="O137" s="20" t="s">
        <v>2681</v>
      </c>
      <c r="P137" s="20" t="s">
        <v>1650</v>
      </c>
      <c r="Q137" s="20" t="s">
        <v>3570</v>
      </c>
      <c r="R137" s="20"/>
    </row>
    <row r="138" spans="1:18" ht="15" x14ac:dyDescent="0.15">
      <c r="A138" s="21" t="s">
        <v>3151</v>
      </c>
      <c r="B138" s="21" t="s">
        <v>3152</v>
      </c>
      <c r="C138" s="21" t="s">
        <v>3088</v>
      </c>
      <c r="D138" s="21">
        <v>3</v>
      </c>
      <c r="E138" s="21">
        <v>2</v>
      </c>
      <c r="F138" s="21">
        <v>10</v>
      </c>
      <c r="G138" s="21">
        <v>10</v>
      </c>
      <c r="H138" s="21" t="s">
        <v>316</v>
      </c>
      <c r="I138" s="21" t="s">
        <v>3058</v>
      </c>
      <c r="J138" s="21" t="s">
        <v>3015</v>
      </c>
      <c r="K138" s="21" t="s">
        <v>66</v>
      </c>
      <c r="L138" s="21" t="str">
        <f>'SA-FR1_BE'!BO135</f>
        <v>N</v>
      </c>
      <c r="M138" s="21" t="str">
        <f>IF(L138="E","Please respond in Vendor Input column for all applicable UL combinations.",IF(AND(L138="N",'SA-FR1_BE'!BK135=TRUE),IF(OR('SA-FR1_BE'!BM135=FALSE,'SA-FR1_BE'!BN135=FALSE),"Check FR1 #CC or Band Support entered in Overview tab is correct.",""),""))</f>
        <v/>
      </c>
      <c r="N138" s="22" t="s">
        <v>3570</v>
      </c>
      <c r="O138" s="22" t="s">
        <v>2681</v>
      </c>
      <c r="P138" s="22" t="s">
        <v>1650</v>
      </c>
      <c r="Q138" s="22" t="s">
        <v>3570</v>
      </c>
      <c r="R138" s="22"/>
    </row>
    <row r="139" spans="1:18" ht="15" x14ac:dyDescent="0.15">
      <c r="A139" s="21" t="s">
        <v>3151</v>
      </c>
      <c r="B139" s="21" t="s">
        <v>3152</v>
      </c>
      <c r="C139" s="21" t="s">
        <v>3088</v>
      </c>
      <c r="D139" s="21">
        <v>3</v>
      </c>
      <c r="E139" s="21">
        <v>2</v>
      </c>
      <c r="F139" s="21">
        <v>10</v>
      </c>
      <c r="G139" s="21">
        <v>10</v>
      </c>
      <c r="H139" s="21" t="s">
        <v>316</v>
      </c>
      <c r="I139" s="21" t="s">
        <v>3058</v>
      </c>
      <c r="J139" s="21" t="s">
        <v>3109</v>
      </c>
      <c r="K139" s="21" t="s">
        <v>66</v>
      </c>
      <c r="L139" s="21" t="str">
        <f>'SA-FR1_BE'!BO136</f>
        <v>N</v>
      </c>
      <c r="M139" s="21" t="str">
        <f>IF(L139="E","Please respond in Vendor Input column for all applicable UL combinations.",IF(AND(L139="N",'SA-FR1_BE'!BK136=TRUE),IF(OR('SA-FR1_BE'!BM136=FALSE,'SA-FR1_BE'!BN136=FALSE),"Check FR1 #CC or Band Support entered in Overview tab is correct.",""),""))</f>
        <v/>
      </c>
      <c r="N139" s="22" t="s">
        <v>3570</v>
      </c>
      <c r="O139" s="22" t="s">
        <v>2681</v>
      </c>
      <c r="P139" s="22" t="s">
        <v>1650</v>
      </c>
      <c r="Q139" s="22" t="s">
        <v>3570</v>
      </c>
      <c r="R139" s="22"/>
    </row>
    <row r="140" spans="1:18" ht="15" x14ac:dyDescent="0.15">
      <c r="A140" s="21" t="s">
        <v>3151</v>
      </c>
      <c r="B140" s="21" t="s">
        <v>3152</v>
      </c>
      <c r="C140" s="21" t="s">
        <v>3088</v>
      </c>
      <c r="D140" s="21">
        <v>3</v>
      </c>
      <c r="E140" s="21">
        <v>2</v>
      </c>
      <c r="F140" s="21">
        <v>10</v>
      </c>
      <c r="G140" s="21">
        <v>10</v>
      </c>
      <c r="H140" s="21" t="s">
        <v>316</v>
      </c>
      <c r="I140" s="21" t="s">
        <v>3058</v>
      </c>
      <c r="J140" s="21" t="s">
        <v>3098</v>
      </c>
      <c r="K140" s="21" t="s">
        <v>66</v>
      </c>
      <c r="L140" s="21" t="str">
        <f>'SA-FR1_BE'!BO137</f>
        <v>N</v>
      </c>
      <c r="M140" s="21" t="str">
        <f>IF(L140="E","Please respond in Vendor Input column for all applicable UL combinations.",IF(AND(L140="N",'SA-FR1_BE'!BK137=TRUE),IF(OR('SA-FR1_BE'!BM137=FALSE,'SA-FR1_BE'!BN137=FALSE),"Check FR1 #CC or Band Support entered in Overview tab is correct.",""),""))</f>
        <v/>
      </c>
      <c r="N140" s="22" t="s">
        <v>3570</v>
      </c>
      <c r="O140" s="22" t="s">
        <v>2681</v>
      </c>
      <c r="P140" s="22" t="s">
        <v>1650</v>
      </c>
      <c r="Q140" s="22" t="s">
        <v>3570</v>
      </c>
      <c r="R140" s="22"/>
    </row>
    <row r="141" spans="1:18" ht="15" x14ac:dyDescent="0.15">
      <c r="A141" s="19" t="s">
        <v>3153</v>
      </c>
      <c r="B141" s="19" t="s">
        <v>3137</v>
      </c>
      <c r="C141" s="19" t="s">
        <v>3088</v>
      </c>
      <c r="D141" s="19">
        <v>3</v>
      </c>
      <c r="E141" s="19">
        <v>2</v>
      </c>
      <c r="F141" s="19">
        <v>8</v>
      </c>
      <c r="G141" s="19">
        <v>8</v>
      </c>
      <c r="H141" s="19" t="s">
        <v>322</v>
      </c>
      <c r="I141" s="19" t="s">
        <v>3059</v>
      </c>
      <c r="J141" s="19" t="s">
        <v>3015</v>
      </c>
      <c r="K141" s="19" t="s">
        <v>62</v>
      </c>
      <c r="L141" s="19" t="str">
        <f>'SA-FR1_BE'!BO138</f>
        <v>N</v>
      </c>
      <c r="M141" s="19" t="str">
        <f>IF(L141="E","Please respond in Vendor Input column for all applicable UL combinations.",IF(AND(L141="N",'SA-FR1_BE'!BK138=TRUE),IF(OR('SA-FR1_BE'!BM138=FALSE,'SA-FR1_BE'!BN138=FALSE),"Check FR1 #CC or Band Support entered in Overview tab is correct.",""),""))</f>
        <v/>
      </c>
      <c r="N141" s="20" t="s">
        <v>3570</v>
      </c>
      <c r="O141" s="20" t="s">
        <v>670</v>
      </c>
      <c r="P141" s="20" t="s">
        <v>1650</v>
      </c>
      <c r="Q141" s="28" t="s">
        <v>3570</v>
      </c>
      <c r="R141" s="20"/>
    </row>
    <row r="142" spans="1:18" ht="15" x14ac:dyDescent="0.15">
      <c r="A142" s="19" t="s">
        <v>3153</v>
      </c>
      <c r="B142" s="19" t="s">
        <v>3137</v>
      </c>
      <c r="C142" s="19" t="s">
        <v>3088</v>
      </c>
      <c r="D142" s="19">
        <v>3</v>
      </c>
      <c r="E142" s="19">
        <v>2</v>
      </c>
      <c r="F142" s="19">
        <v>8</v>
      </c>
      <c r="G142" s="19">
        <v>8</v>
      </c>
      <c r="H142" s="19" t="s">
        <v>322</v>
      </c>
      <c r="I142" s="19" t="s">
        <v>3059</v>
      </c>
      <c r="J142" s="19" t="s">
        <v>3089</v>
      </c>
      <c r="K142" s="19" t="s">
        <v>62</v>
      </c>
      <c r="L142" s="19" t="str">
        <f>'SA-FR1_BE'!BO139</f>
        <v>N</v>
      </c>
      <c r="M142" s="19" t="str">
        <f>IF(L142="E","Please respond in Vendor Input column for all applicable UL combinations.",IF(AND(L142="N",'SA-FR1_BE'!BK139=TRUE),IF(OR('SA-FR1_BE'!BM139=FALSE,'SA-FR1_BE'!BN139=FALSE),"Check FR1 #CC or Band Support entered in Overview tab is correct.",""),""))</f>
        <v/>
      </c>
      <c r="N142" s="20" t="s">
        <v>3572</v>
      </c>
      <c r="O142" s="20" t="s">
        <v>670</v>
      </c>
      <c r="P142" s="20" t="s">
        <v>1650</v>
      </c>
      <c r="Q142" s="28" t="s">
        <v>3571</v>
      </c>
      <c r="R142" s="20"/>
    </row>
    <row r="143" spans="1:18" ht="15" x14ac:dyDescent="0.15">
      <c r="A143" s="19" t="s">
        <v>3153</v>
      </c>
      <c r="B143" s="19" t="s">
        <v>3137</v>
      </c>
      <c r="C143" s="19" t="s">
        <v>3088</v>
      </c>
      <c r="D143" s="19">
        <v>3</v>
      </c>
      <c r="E143" s="19">
        <v>2</v>
      </c>
      <c r="F143" s="19">
        <v>8</v>
      </c>
      <c r="G143" s="19">
        <v>8</v>
      </c>
      <c r="H143" s="19" t="s">
        <v>322</v>
      </c>
      <c r="I143" s="19" t="s">
        <v>3059</v>
      </c>
      <c r="J143" s="19" t="s">
        <v>3090</v>
      </c>
      <c r="K143" s="19" t="s">
        <v>62</v>
      </c>
      <c r="L143" s="19" t="str">
        <f>'SA-FR1_BE'!BO140</f>
        <v>N</v>
      </c>
      <c r="M143" s="19" t="str">
        <f>IF(L143="E","Please respond in Vendor Input column for all applicable UL combinations.",IF(AND(L143="N",'SA-FR1_BE'!BK140=TRUE),IF(OR('SA-FR1_BE'!BM140=FALSE,'SA-FR1_BE'!BN140=FALSE),"Check FR1 #CC or Band Support entered in Overview tab is correct.",""),""))</f>
        <v/>
      </c>
      <c r="N143" s="20" t="s">
        <v>3570</v>
      </c>
      <c r="O143" s="20" t="s">
        <v>670</v>
      </c>
      <c r="P143" s="20" t="s">
        <v>1650</v>
      </c>
      <c r="Q143" s="20" t="s">
        <v>3570</v>
      </c>
      <c r="R143" s="20"/>
    </row>
    <row r="144" spans="1:18" ht="15" x14ac:dyDescent="0.15">
      <c r="A144" s="21" t="s">
        <v>3154</v>
      </c>
      <c r="B144" s="21" t="s">
        <v>3155</v>
      </c>
      <c r="C144" s="21" t="s">
        <v>3088</v>
      </c>
      <c r="D144" s="21">
        <v>3</v>
      </c>
      <c r="E144" s="21">
        <v>2</v>
      </c>
      <c r="F144" s="21">
        <v>8</v>
      </c>
      <c r="G144" s="21">
        <v>8</v>
      </c>
      <c r="H144" s="21" t="s">
        <v>316</v>
      </c>
      <c r="I144" s="21" t="s">
        <v>3060</v>
      </c>
      <c r="J144" s="21" t="s">
        <v>3015</v>
      </c>
      <c r="K144" s="21" t="s">
        <v>89</v>
      </c>
      <c r="L144" s="21" t="str">
        <f>'SA-FR1_BE'!BO141</f>
        <v>N</v>
      </c>
      <c r="M144" s="21" t="str">
        <f>IF(L144="E","Please respond in Vendor Input column for all applicable UL combinations.",IF(AND(L144="N",'SA-FR1_BE'!BK141=TRUE),IF(OR('SA-FR1_BE'!BM141=FALSE,'SA-FR1_BE'!BN141=FALSE),"Check FR1 #CC or Band Support entered in Overview tab is correct.",""),""))</f>
        <v/>
      </c>
      <c r="N144" s="22" t="s">
        <v>3570</v>
      </c>
      <c r="O144" s="22" t="s">
        <v>670</v>
      </c>
      <c r="P144" s="22" t="s">
        <v>2681</v>
      </c>
      <c r="Q144" s="22" t="s">
        <v>3570</v>
      </c>
      <c r="R144" s="22"/>
    </row>
    <row r="145" spans="1:18" ht="15" x14ac:dyDescent="0.15">
      <c r="A145" s="21" t="s">
        <v>3154</v>
      </c>
      <c r="B145" s="21" t="s">
        <v>3155</v>
      </c>
      <c r="C145" s="21" t="s">
        <v>3088</v>
      </c>
      <c r="D145" s="21">
        <v>3</v>
      </c>
      <c r="E145" s="21">
        <v>2</v>
      </c>
      <c r="F145" s="21">
        <v>8</v>
      </c>
      <c r="G145" s="21">
        <v>8</v>
      </c>
      <c r="H145" s="21" t="s">
        <v>316</v>
      </c>
      <c r="I145" s="21" t="s">
        <v>3060</v>
      </c>
      <c r="J145" s="21" t="s">
        <v>3091</v>
      </c>
      <c r="K145" s="21" t="s">
        <v>89</v>
      </c>
      <c r="L145" s="21" t="str">
        <f>'SA-FR1_BE'!BO142</f>
        <v>N</v>
      </c>
      <c r="M145" s="21" t="str">
        <f>IF(L145="E","Please respond in Vendor Input column for all applicable UL combinations.",IF(AND(L145="N",'SA-FR1_BE'!BK142=TRUE),IF(OR('SA-FR1_BE'!BM142=FALSE,'SA-FR1_BE'!BN142=FALSE),"Check FR1 #CC or Band Support entered in Overview tab is correct.",""),""))</f>
        <v/>
      </c>
      <c r="N145" s="22" t="s">
        <v>3570</v>
      </c>
      <c r="O145" s="22" t="s">
        <v>670</v>
      </c>
      <c r="P145" s="22" t="s">
        <v>2681</v>
      </c>
      <c r="Q145" s="22" t="s">
        <v>3570</v>
      </c>
      <c r="R145" s="22"/>
    </row>
    <row r="146" spans="1:18" ht="15" x14ac:dyDescent="0.15">
      <c r="A146" s="21" t="s">
        <v>3154</v>
      </c>
      <c r="B146" s="21" t="s">
        <v>3155</v>
      </c>
      <c r="C146" s="21" t="s">
        <v>3088</v>
      </c>
      <c r="D146" s="21">
        <v>3</v>
      </c>
      <c r="E146" s="21">
        <v>2</v>
      </c>
      <c r="F146" s="21">
        <v>8</v>
      </c>
      <c r="G146" s="21">
        <v>8</v>
      </c>
      <c r="H146" s="21" t="s">
        <v>316</v>
      </c>
      <c r="I146" s="21" t="s">
        <v>3060</v>
      </c>
      <c r="J146" s="21" t="s">
        <v>3112</v>
      </c>
      <c r="K146" s="21" t="s">
        <v>89</v>
      </c>
      <c r="L146" s="21" t="str">
        <f>'SA-FR1_BE'!BO143</f>
        <v>N</v>
      </c>
      <c r="M146" s="21" t="str">
        <f>IF(L146="E","Please respond in Vendor Input column for all applicable UL combinations.",IF(AND(L146="N",'SA-FR1_BE'!BK143=TRUE),IF(OR('SA-FR1_BE'!BM143=FALSE,'SA-FR1_BE'!BN143=FALSE),"Check FR1 #CC or Band Support entered in Overview tab is correct.",""),""))</f>
        <v/>
      </c>
      <c r="N146" s="22" t="s">
        <v>3570</v>
      </c>
      <c r="O146" s="22" t="s">
        <v>670</v>
      </c>
      <c r="P146" s="22" t="s">
        <v>2681</v>
      </c>
      <c r="Q146" s="22" t="s">
        <v>3570</v>
      </c>
      <c r="R146" s="22"/>
    </row>
    <row r="147" spans="1:18" ht="15" x14ac:dyDescent="0.15">
      <c r="A147" s="19" t="s">
        <v>3156</v>
      </c>
      <c r="B147" s="19" t="s">
        <v>3157</v>
      </c>
      <c r="C147" s="19" t="s">
        <v>3088</v>
      </c>
      <c r="D147" s="19">
        <v>3</v>
      </c>
      <c r="E147" s="19">
        <v>2</v>
      </c>
      <c r="F147" s="19">
        <v>8</v>
      </c>
      <c r="G147" s="19">
        <v>8</v>
      </c>
      <c r="H147" s="19" t="s">
        <v>316</v>
      </c>
      <c r="I147" s="19" t="s">
        <v>3061</v>
      </c>
      <c r="J147" s="19" t="s">
        <v>3015</v>
      </c>
      <c r="K147" s="19" t="s">
        <v>89</v>
      </c>
      <c r="L147" s="19" t="str">
        <f>'SA-FR1_BE'!BO144</f>
        <v>N</v>
      </c>
      <c r="M147" s="19" t="str">
        <f>IF(L147="E","Please respond in Vendor Input column for all applicable UL combinations.",IF(AND(L147="N",'SA-FR1_BE'!BK144=TRUE),IF(OR('SA-FR1_BE'!BM144=FALSE,'SA-FR1_BE'!BN144=FALSE),"Check FR1 #CC or Band Support entered in Overview tab is correct.",""),""))</f>
        <v/>
      </c>
      <c r="N147" s="20" t="s">
        <v>3570</v>
      </c>
      <c r="O147" s="20" t="s">
        <v>2681</v>
      </c>
      <c r="P147" s="20" t="s">
        <v>1650</v>
      </c>
      <c r="Q147" s="28" t="s">
        <v>3571</v>
      </c>
      <c r="R147" s="20"/>
    </row>
    <row r="148" spans="1:18" ht="15" x14ac:dyDescent="0.15">
      <c r="A148" s="19" t="s">
        <v>3156</v>
      </c>
      <c r="B148" s="19" t="s">
        <v>3157</v>
      </c>
      <c r="C148" s="19" t="s">
        <v>3088</v>
      </c>
      <c r="D148" s="19">
        <v>3</v>
      </c>
      <c r="E148" s="19">
        <v>2</v>
      </c>
      <c r="F148" s="19">
        <v>8</v>
      </c>
      <c r="G148" s="19">
        <v>8</v>
      </c>
      <c r="H148" s="19" t="s">
        <v>316</v>
      </c>
      <c r="I148" s="19" t="s">
        <v>3061</v>
      </c>
      <c r="J148" s="19" t="s">
        <v>3092</v>
      </c>
      <c r="K148" s="19" t="s">
        <v>89</v>
      </c>
      <c r="L148" s="19" t="str">
        <f>'SA-FR1_BE'!BO145</f>
        <v>N</v>
      </c>
      <c r="M148" s="19" t="str">
        <f>IF(L148="E","Please respond in Vendor Input column for all applicable UL combinations.",IF(AND(L148="N",'SA-FR1_BE'!BK145=TRUE),IF(OR('SA-FR1_BE'!BM145=FALSE,'SA-FR1_BE'!BN145=FALSE),"Check FR1 #CC or Band Support entered in Overview tab is correct.",""),""))</f>
        <v/>
      </c>
      <c r="N148" s="20" t="s">
        <v>3570</v>
      </c>
      <c r="O148" s="20" t="s">
        <v>2681</v>
      </c>
      <c r="P148" s="20" t="s">
        <v>1650</v>
      </c>
      <c r="Q148" s="28" t="s">
        <v>3571</v>
      </c>
      <c r="R148" s="20"/>
    </row>
    <row r="149" spans="1:18" ht="15" x14ac:dyDescent="0.15">
      <c r="A149" s="19" t="s">
        <v>3156</v>
      </c>
      <c r="B149" s="19" t="s">
        <v>3157</v>
      </c>
      <c r="C149" s="19" t="s">
        <v>3088</v>
      </c>
      <c r="D149" s="19">
        <v>3</v>
      </c>
      <c r="E149" s="19">
        <v>2</v>
      </c>
      <c r="F149" s="19">
        <v>8</v>
      </c>
      <c r="G149" s="19">
        <v>8</v>
      </c>
      <c r="H149" s="19" t="s">
        <v>316</v>
      </c>
      <c r="I149" s="19" t="s">
        <v>3061</v>
      </c>
      <c r="J149" s="19" t="s">
        <v>3112</v>
      </c>
      <c r="K149" s="19" t="s">
        <v>89</v>
      </c>
      <c r="L149" s="19" t="str">
        <f>'SA-FR1_BE'!BO146</f>
        <v>N</v>
      </c>
      <c r="M149" s="19" t="str">
        <f>IF(L149="E","Please respond in Vendor Input column for all applicable UL combinations.",IF(AND(L149="N",'SA-FR1_BE'!BK146=TRUE),IF(OR('SA-FR1_BE'!BM146=FALSE,'SA-FR1_BE'!BN146=FALSE),"Check FR1 #CC or Band Support entered in Overview tab is correct.",""),""))</f>
        <v/>
      </c>
      <c r="N149" s="20" t="s">
        <v>3570</v>
      </c>
      <c r="O149" s="20" t="s">
        <v>2681</v>
      </c>
      <c r="P149" s="20" t="s">
        <v>1650</v>
      </c>
      <c r="Q149" s="20" t="s">
        <v>3570</v>
      </c>
      <c r="R149" s="20"/>
    </row>
    <row r="150" spans="1:18" ht="15" x14ac:dyDescent="0.15">
      <c r="A150" s="21" t="s">
        <v>3158</v>
      </c>
      <c r="B150" s="21" t="s">
        <v>3141</v>
      </c>
      <c r="C150" s="21" t="s">
        <v>3088</v>
      </c>
      <c r="D150" s="21">
        <v>3</v>
      </c>
      <c r="E150" s="21">
        <v>2</v>
      </c>
      <c r="F150" s="21">
        <v>6</v>
      </c>
      <c r="G150" s="21">
        <v>6</v>
      </c>
      <c r="H150" s="21" t="s">
        <v>322</v>
      </c>
      <c r="I150" s="21" t="s">
        <v>3062</v>
      </c>
      <c r="J150" s="21" t="s">
        <v>3015</v>
      </c>
      <c r="K150" s="21" t="s">
        <v>62</v>
      </c>
      <c r="L150" s="21" t="str">
        <f>'SA-FR1_BE'!BO147</f>
        <v>N</v>
      </c>
      <c r="M150" s="21" t="str">
        <f>IF(L150="E","Please respond in Vendor Input column for all applicable UL combinations.",IF(AND(L150="N",'SA-FR1_BE'!BK147=TRUE),IF(OR('SA-FR1_BE'!BM147=FALSE,'SA-FR1_BE'!BN147=FALSE),"Check FR1 #CC or Band Support entered in Overview tab is correct.",""),""))</f>
        <v/>
      </c>
      <c r="N150" s="22" t="s">
        <v>3570</v>
      </c>
      <c r="O150" s="22" t="s">
        <v>670</v>
      </c>
      <c r="P150" s="22" t="s">
        <v>2681</v>
      </c>
      <c r="Q150" s="22" t="s">
        <v>3570</v>
      </c>
      <c r="R150" s="22"/>
    </row>
    <row r="151" spans="1:18" ht="15" x14ac:dyDescent="0.15">
      <c r="A151" s="21" t="s">
        <v>3158</v>
      </c>
      <c r="B151" s="21" t="s">
        <v>3141</v>
      </c>
      <c r="C151" s="21" t="s">
        <v>3088</v>
      </c>
      <c r="D151" s="21">
        <v>3</v>
      </c>
      <c r="E151" s="21">
        <v>2</v>
      </c>
      <c r="F151" s="21">
        <v>6</v>
      </c>
      <c r="G151" s="21">
        <v>6</v>
      </c>
      <c r="H151" s="21" t="s">
        <v>322</v>
      </c>
      <c r="I151" s="21" t="s">
        <v>3062</v>
      </c>
      <c r="J151" s="21" t="s">
        <v>3089</v>
      </c>
      <c r="K151" s="21" t="s">
        <v>62</v>
      </c>
      <c r="L151" s="21" t="str">
        <f>'SA-FR1_BE'!BO148</f>
        <v>N</v>
      </c>
      <c r="M151" s="21" t="str">
        <f>IF(L151="E","Please respond in Vendor Input column for all applicable UL combinations.",IF(AND(L151="N",'SA-FR1_BE'!BK148=TRUE),IF(OR('SA-FR1_BE'!BM148=FALSE,'SA-FR1_BE'!BN148=FALSE),"Check FR1 #CC or Band Support entered in Overview tab is correct.",""),""))</f>
        <v/>
      </c>
      <c r="N151" s="22" t="s">
        <v>3570</v>
      </c>
      <c r="O151" s="22" t="s">
        <v>670</v>
      </c>
      <c r="P151" s="22" t="s">
        <v>2681</v>
      </c>
      <c r="Q151" s="22" t="s">
        <v>3570</v>
      </c>
      <c r="R151" s="22"/>
    </row>
    <row r="152" spans="1:18" ht="15" x14ac:dyDescent="0.15">
      <c r="A152" s="21" t="s">
        <v>3158</v>
      </c>
      <c r="B152" s="21" t="s">
        <v>3141</v>
      </c>
      <c r="C152" s="21" t="s">
        <v>3088</v>
      </c>
      <c r="D152" s="21">
        <v>3</v>
      </c>
      <c r="E152" s="21">
        <v>2</v>
      </c>
      <c r="F152" s="21">
        <v>6</v>
      </c>
      <c r="G152" s="21">
        <v>6</v>
      </c>
      <c r="H152" s="21" t="s">
        <v>322</v>
      </c>
      <c r="I152" s="21" t="s">
        <v>3062</v>
      </c>
      <c r="J152" s="21" t="s">
        <v>3097</v>
      </c>
      <c r="K152" s="21" t="s">
        <v>62</v>
      </c>
      <c r="L152" s="21" t="str">
        <f>'SA-FR1_BE'!BO149</f>
        <v>N</v>
      </c>
      <c r="M152" s="21" t="str">
        <f>IF(L152="E","Please respond in Vendor Input column for all applicable UL combinations.",IF(AND(L152="N",'SA-FR1_BE'!BK149=TRUE),IF(OR('SA-FR1_BE'!BM149=FALSE,'SA-FR1_BE'!BN149=FALSE),"Check FR1 #CC or Band Support entered in Overview tab is correct.",""),""))</f>
        <v/>
      </c>
      <c r="N152" s="22" t="s">
        <v>3570</v>
      </c>
      <c r="O152" s="22" t="s">
        <v>670</v>
      </c>
      <c r="P152" s="22" t="s">
        <v>2681</v>
      </c>
      <c r="Q152" s="22" t="s">
        <v>3570</v>
      </c>
      <c r="R152" s="22"/>
    </row>
    <row r="153" spans="1:18" ht="15" x14ac:dyDescent="0.15">
      <c r="A153" s="19" t="s">
        <v>3159</v>
      </c>
      <c r="B153" s="19" t="s">
        <v>3143</v>
      </c>
      <c r="C153" s="19" t="s">
        <v>3088</v>
      </c>
      <c r="D153" s="19">
        <v>3</v>
      </c>
      <c r="E153" s="19">
        <v>2</v>
      </c>
      <c r="F153" s="19">
        <v>6</v>
      </c>
      <c r="G153" s="19">
        <v>6</v>
      </c>
      <c r="H153" s="19" t="s">
        <v>322</v>
      </c>
      <c r="I153" s="19" t="s">
        <v>3063</v>
      </c>
      <c r="J153" s="19" t="s">
        <v>3015</v>
      </c>
      <c r="K153" s="19" t="s">
        <v>62</v>
      </c>
      <c r="L153" s="19" t="str">
        <f>'SA-FR1_BE'!BO150</f>
        <v>N</v>
      </c>
      <c r="M153" s="19" t="str">
        <f>IF(L153="E","Please respond in Vendor Input column for all applicable UL combinations.",IF(AND(L153="N",'SA-FR1_BE'!BK150=TRUE),IF(OR('SA-FR1_BE'!BM150=FALSE,'SA-FR1_BE'!BN150=FALSE),"Check FR1 #CC or Band Support entered in Overview tab is correct.",""),""))</f>
        <v/>
      </c>
      <c r="N153" s="20" t="s">
        <v>3570</v>
      </c>
      <c r="O153" s="20" t="s">
        <v>670</v>
      </c>
      <c r="P153" s="20" t="s">
        <v>2681</v>
      </c>
      <c r="Q153" s="28" t="s">
        <v>3571</v>
      </c>
      <c r="R153" s="20"/>
    </row>
    <row r="154" spans="1:18" ht="15" x14ac:dyDescent="0.15">
      <c r="A154" s="19" t="s">
        <v>3159</v>
      </c>
      <c r="B154" s="19" t="s">
        <v>3143</v>
      </c>
      <c r="C154" s="19" t="s">
        <v>3088</v>
      </c>
      <c r="D154" s="19">
        <v>3</v>
      </c>
      <c r="E154" s="19">
        <v>2</v>
      </c>
      <c r="F154" s="19">
        <v>6</v>
      </c>
      <c r="G154" s="19">
        <v>6</v>
      </c>
      <c r="H154" s="19" t="s">
        <v>322</v>
      </c>
      <c r="I154" s="19" t="s">
        <v>3063</v>
      </c>
      <c r="J154" s="19" t="s">
        <v>3089</v>
      </c>
      <c r="K154" s="19" t="s">
        <v>62</v>
      </c>
      <c r="L154" s="19" t="str">
        <f>'SA-FR1_BE'!BO151</f>
        <v>N</v>
      </c>
      <c r="M154" s="19" t="str">
        <f>IF(L154="E","Please respond in Vendor Input column for all applicable UL combinations.",IF(AND(L154="N",'SA-FR1_BE'!BK151=TRUE),IF(OR('SA-FR1_BE'!BM151=FALSE,'SA-FR1_BE'!BN151=FALSE),"Check FR1 #CC or Band Support entered in Overview tab is correct.",""),""))</f>
        <v/>
      </c>
      <c r="N154" s="20" t="s">
        <v>3570</v>
      </c>
      <c r="O154" s="20" t="s">
        <v>670</v>
      </c>
      <c r="P154" s="20" t="s">
        <v>2681</v>
      </c>
      <c r="Q154" s="28" t="s">
        <v>3571</v>
      </c>
      <c r="R154" s="20"/>
    </row>
    <row r="155" spans="1:18" ht="15" x14ac:dyDescent="0.15">
      <c r="A155" s="19" t="s">
        <v>3159</v>
      </c>
      <c r="B155" s="19" t="s">
        <v>3143</v>
      </c>
      <c r="C155" s="19" t="s">
        <v>3088</v>
      </c>
      <c r="D155" s="19">
        <v>3</v>
      </c>
      <c r="E155" s="19">
        <v>2</v>
      </c>
      <c r="F155" s="19">
        <v>6</v>
      </c>
      <c r="G155" s="19">
        <v>6</v>
      </c>
      <c r="H155" s="19" t="s">
        <v>322</v>
      </c>
      <c r="I155" s="19" t="s">
        <v>3063</v>
      </c>
      <c r="J155" s="19" t="s">
        <v>3101</v>
      </c>
      <c r="K155" s="19" t="s">
        <v>62</v>
      </c>
      <c r="L155" s="19" t="str">
        <f>'SA-FR1_BE'!BO152</f>
        <v>N</v>
      </c>
      <c r="M155" s="19" t="str">
        <f>IF(L155="E","Please respond in Vendor Input column for all applicable UL combinations.",IF(AND(L155="N",'SA-FR1_BE'!BK152=TRUE),IF(OR('SA-FR1_BE'!BM152=FALSE,'SA-FR1_BE'!BN152=FALSE),"Check FR1 #CC or Band Support entered in Overview tab is correct.",""),""))</f>
        <v/>
      </c>
      <c r="N155" s="20" t="s">
        <v>3570</v>
      </c>
      <c r="O155" s="20" t="s">
        <v>670</v>
      </c>
      <c r="P155" s="20" t="s">
        <v>2681</v>
      </c>
      <c r="Q155" s="20" t="s">
        <v>3570</v>
      </c>
      <c r="R155" s="20"/>
    </row>
    <row r="156" spans="1:18" ht="15" x14ac:dyDescent="0.15">
      <c r="A156" s="21" t="s">
        <v>3160</v>
      </c>
      <c r="B156" s="21" t="s">
        <v>3145</v>
      </c>
      <c r="C156" s="21" t="s">
        <v>3088</v>
      </c>
      <c r="D156" s="21">
        <v>3</v>
      </c>
      <c r="E156" s="21">
        <v>2</v>
      </c>
      <c r="F156" s="21">
        <v>6</v>
      </c>
      <c r="G156" s="21">
        <v>6</v>
      </c>
      <c r="H156" s="21" t="s">
        <v>322</v>
      </c>
      <c r="I156" s="21" t="s">
        <v>3064</v>
      </c>
      <c r="J156" s="21" t="s">
        <v>3015</v>
      </c>
      <c r="K156" s="21" t="s">
        <v>62</v>
      </c>
      <c r="L156" s="21" t="str">
        <f>'SA-FR1_BE'!BO153</f>
        <v>N</v>
      </c>
      <c r="M156" s="21" t="str">
        <f>IF(L156="E","Please respond in Vendor Input column for all applicable UL combinations.",IF(AND(L156="N",'SA-FR1_BE'!BK153=TRUE),IF(OR('SA-FR1_BE'!BM153=FALSE,'SA-FR1_BE'!BN153=FALSE),"Check FR1 #CC or Band Support entered in Overview tab is correct.",""),""))</f>
        <v/>
      </c>
      <c r="N156" s="22" t="s">
        <v>3570</v>
      </c>
      <c r="O156" s="22" t="s">
        <v>670</v>
      </c>
      <c r="P156" s="22" t="s">
        <v>2681</v>
      </c>
      <c r="Q156" s="22" t="s">
        <v>3570</v>
      </c>
      <c r="R156" s="22"/>
    </row>
    <row r="157" spans="1:18" ht="15" x14ac:dyDescent="0.15">
      <c r="A157" s="21" t="s">
        <v>3160</v>
      </c>
      <c r="B157" s="21" t="s">
        <v>3145</v>
      </c>
      <c r="C157" s="21" t="s">
        <v>3088</v>
      </c>
      <c r="D157" s="21">
        <v>3</v>
      </c>
      <c r="E157" s="21">
        <v>2</v>
      </c>
      <c r="F157" s="21">
        <v>6</v>
      </c>
      <c r="G157" s="21">
        <v>6</v>
      </c>
      <c r="H157" s="21" t="s">
        <v>322</v>
      </c>
      <c r="I157" s="21" t="s">
        <v>3064</v>
      </c>
      <c r="J157" s="21" t="s">
        <v>3089</v>
      </c>
      <c r="K157" s="21" t="s">
        <v>62</v>
      </c>
      <c r="L157" s="21" t="str">
        <f>'SA-FR1_BE'!BO154</f>
        <v>N</v>
      </c>
      <c r="M157" s="21" t="str">
        <f>IF(L157="E","Please respond in Vendor Input column for all applicable UL combinations.",IF(AND(L157="N",'SA-FR1_BE'!BK154=TRUE),IF(OR('SA-FR1_BE'!BM154=FALSE,'SA-FR1_BE'!BN154=FALSE),"Check FR1 #CC or Band Support entered in Overview tab is correct.",""),""))</f>
        <v/>
      </c>
      <c r="N157" s="22" t="s">
        <v>3570</v>
      </c>
      <c r="O157" s="22" t="s">
        <v>670</v>
      </c>
      <c r="P157" s="22" t="s">
        <v>2681</v>
      </c>
      <c r="Q157" s="22" t="s">
        <v>3570</v>
      </c>
      <c r="R157" s="22"/>
    </row>
    <row r="158" spans="1:18" ht="15" x14ac:dyDescent="0.15">
      <c r="A158" s="21" t="s">
        <v>3160</v>
      </c>
      <c r="B158" s="21" t="s">
        <v>3145</v>
      </c>
      <c r="C158" s="21" t="s">
        <v>3088</v>
      </c>
      <c r="D158" s="21">
        <v>3</v>
      </c>
      <c r="E158" s="21">
        <v>2</v>
      </c>
      <c r="F158" s="21">
        <v>6</v>
      </c>
      <c r="G158" s="21">
        <v>6</v>
      </c>
      <c r="H158" s="21" t="s">
        <v>322</v>
      </c>
      <c r="I158" s="21" t="s">
        <v>3064</v>
      </c>
      <c r="J158" s="21" t="s">
        <v>3091</v>
      </c>
      <c r="K158" s="21" t="s">
        <v>62</v>
      </c>
      <c r="L158" s="21" t="str">
        <f>'SA-FR1_BE'!BO155</f>
        <v>N</v>
      </c>
      <c r="M158" s="21" t="str">
        <f>IF(L158="E","Please respond in Vendor Input column for all applicable UL combinations.",IF(AND(L158="N",'SA-FR1_BE'!BK155=TRUE),IF(OR('SA-FR1_BE'!BM155=FALSE,'SA-FR1_BE'!BN155=FALSE),"Check FR1 #CC or Band Support entered in Overview tab is correct.",""),""))</f>
        <v/>
      </c>
      <c r="N158" s="22" t="s">
        <v>3570</v>
      </c>
      <c r="O158" s="22" t="s">
        <v>670</v>
      </c>
      <c r="P158" s="22" t="s">
        <v>2681</v>
      </c>
      <c r="Q158" s="22" t="s">
        <v>3570</v>
      </c>
      <c r="R158" s="22"/>
    </row>
    <row r="159" spans="1:18" ht="15" x14ac:dyDescent="0.15">
      <c r="A159" s="19" t="s">
        <v>3161</v>
      </c>
      <c r="B159" s="19" t="s">
        <v>3155</v>
      </c>
      <c r="C159" s="19" t="s">
        <v>3088</v>
      </c>
      <c r="D159" s="19">
        <v>3</v>
      </c>
      <c r="E159" s="19">
        <v>2</v>
      </c>
      <c r="F159" s="19">
        <v>6</v>
      </c>
      <c r="G159" s="19">
        <v>6</v>
      </c>
      <c r="H159" s="19" t="s">
        <v>316</v>
      </c>
      <c r="I159" s="19" t="s">
        <v>3065</v>
      </c>
      <c r="J159" s="19" t="s">
        <v>3015</v>
      </c>
      <c r="K159" s="19" t="s">
        <v>89</v>
      </c>
      <c r="L159" s="19" t="str">
        <f>'SA-FR1_BE'!BO156</f>
        <v>N</v>
      </c>
      <c r="M159" s="19" t="str">
        <f>IF(L159="E","Please respond in Vendor Input column for all applicable UL combinations.",IF(AND(L159="N",'SA-FR1_BE'!BK156=TRUE),IF(OR('SA-FR1_BE'!BM156=FALSE,'SA-FR1_BE'!BN156=FALSE),"Check FR1 #CC or Band Support entered in Overview tab is correct.",""),""))</f>
        <v/>
      </c>
      <c r="N159" s="20" t="s">
        <v>3570</v>
      </c>
      <c r="O159" s="20" t="s">
        <v>670</v>
      </c>
      <c r="P159" s="20" t="s">
        <v>2681</v>
      </c>
      <c r="Q159" s="28" t="s">
        <v>3570</v>
      </c>
      <c r="R159" s="20"/>
    </row>
    <row r="160" spans="1:18" ht="15" x14ac:dyDescent="0.15">
      <c r="A160" s="19" t="s">
        <v>3161</v>
      </c>
      <c r="B160" s="19" t="s">
        <v>3155</v>
      </c>
      <c r="C160" s="19" t="s">
        <v>3088</v>
      </c>
      <c r="D160" s="19">
        <v>3</v>
      </c>
      <c r="E160" s="19">
        <v>2</v>
      </c>
      <c r="F160" s="19">
        <v>6</v>
      </c>
      <c r="G160" s="19">
        <v>6</v>
      </c>
      <c r="H160" s="19" t="s">
        <v>316</v>
      </c>
      <c r="I160" s="19" t="s">
        <v>3065</v>
      </c>
      <c r="J160" s="19" t="s">
        <v>3091</v>
      </c>
      <c r="K160" s="19" t="s">
        <v>89</v>
      </c>
      <c r="L160" s="19" t="str">
        <f>'SA-FR1_BE'!BO157</f>
        <v>N</v>
      </c>
      <c r="M160" s="19" t="str">
        <f>IF(L160="E","Please respond in Vendor Input column for all applicable UL combinations.",IF(AND(L160="N",'SA-FR1_BE'!BK157=TRUE),IF(OR('SA-FR1_BE'!BM157=FALSE,'SA-FR1_BE'!BN157=FALSE),"Check FR1 #CC or Band Support entered in Overview tab is correct.",""),""))</f>
        <v/>
      </c>
      <c r="N160" s="20" t="s">
        <v>3570</v>
      </c>
      <c r="O160" s="20" t="s">
        <v>670</v>
      </c>
      <c r="P160" s="20" t="s">
        <v>2681</v>
      </c>
      <c r="Q160" s="28" t="s">
        <v>3571</v>
      </c>
      <c r="R160" s="20"/>
    </row>
    <row r="161" spans="1:18" ht="15" x14ac:dyDescent="0.15">
      <c r="A161" s="19" t="s">
        <v>3161</v>
      </c>
      <c r="B161" s="19" t="s">
        <v>3155</v>
      </c>
      <c r="C161" s="19" t="s">
        <v>3088</v>
      </c>
      <c r="D161" s="19">
        <v>3</v>
      </c>
      <c r="E161" s="19">
        <v>2</v>
      </c>
      <c r="F161" s="19">
        <v>6</v>
      </c>
      <c r="G161" s="19">
        <v>6</v>
      </c>
      <c r="H161" s="19" t="s">
        <v>316</v>
      </c>
      <c r="I161" s="19" t="s">
        <v>3065</v>
      </c>
      <c r="J161" s="19" t="s">
        <v>3112</v>
      </c>
      <c r="K161" s="19" t="s">
        <v>89</v>
      </c>
      <c r="L161" s="19" t="str">
        <f>'SA-FR1_BE'!BO158</f>
        <v>N</v>
      </c>
      <c r="M161" s="19" t="str">
        <f>IF(L161="E","Please respond in Vendor Input column for all applicable UL combinations.",IF(AND(L161="N",'SA-FR1_BE'!BK158=TRUE),IF(OR('SA-FR1_BE'!BM158=FALSE,'SA-FR1_BE'!BN158=FALSE),"Check FR1 #CC or Band Support entered in Overview tab is correct.",""),""))</f>
        <v/>
      </c>
      <c r="N161" s="20" t="s">
        <v>3570</v>
      </c>
      <c r="O161" s="20" t="s">
        <v>670</v>
      </c>
      <c r="P161" s="20" t="s">
        <v>2681</v>
      </c>
      <c r="Q161" s="20" t="s">
        <v>3570</v>
      </c>
      <c r="R161" s="20"/>
    </row>
    <row r="162" spans="1:18" ht="15" x14ac:dyDescent="0.15">
      <c r="A162" s="21" t="s">
        <v>3162</v>
      </c>
      <c r="B162" s="21" t="s">
        <v>3090</v>
      </c>
      <c r="C162" s="21" t="s">
        <v>3088</v>
      </c>
      <c r="D162" s="21">
        <v>2</v>
      </c>
      <c r="E162" s="21">
        <v>2</v>
      </c>
      <c r="F162" s="21">
        <v>8</v>
      </c>
      <c r="G162" s="21">
        <v>8</v>
      </c>
      <c r="H162" s="21" t="s">
        <v>322</v>
      </c>
      <c r="I162" s="21" t="s">
        <v>3066</v>
      </c>
      <c r="J162" s="21" t="s">
        <v>3015</v>
      </c>
      <c r="K162" s="21" t="s">
        <v>62</v>
      </c>
      <c r="L162" s="21" t="str">
        <f>'SA-FR1_BE'!BO159</f>
        <v>N</v>
      </c>
      <c r="M162" s="21" t="str">
        <f>IF(L162="E","Please respond in Vendor Input column for all applicable UL combinations.",IF(AND(L162="N",'SA-FR1_BE'!BK159=TRUE),IF(OR('SA-FR1_BE'!BM159=FALSE,'SA-FR1_BE'!BN159=FALSE),"Check FR1 #CC or Band Support entered in Overview tab is correct.",""),""))</f>
        <v/>
      </c>
      <c r="N162" s="22" t="s">
        <v>3570</v>
      </c>
      <c r="O162" s="22">
        <v>20</v>
      </c>
      <c r="P162" s="22" t="s">
        <v>1650</v>
      </c>
      <c r="Q162" s="22" t="s">
        <v>3570</v>
      </c>
      <c r="R162" s="22"/>
    </row>
    <row r="163" spans="1:18" ht="15" x14ac:dyDescent="0.15">
      <c r="A163" s="21" t="s">
        <v>3162</v>
      </c>
      <c r="B163" s="21" t="s">
        <v>3090</v>
      </c>
      <c r="C163" s="21" t="s">
        <v>3088</v>
      </c>
      <c r="D163" s="21">
        <v>2</v>
      </c>
      <c r="E163" s="21">
        <v>2</v>
      </c>
      <c r="F163" s="21">
        <v>8</v>
      </c>
      <c r="G163" s="21">
        <v>8</v>
      </c>
      <c r="H163" s="21" t="s">
        <v>322</v>
      </c>
      <c r="I163" s="21" t="s">
        <v>3066</v>
      </c>
      <c r="J163" s="21" t="s">
        <v>3090</v>
      </c>
      <c r="K163" s="21" t="s">
        <v>62</v>
      </c>
      <c r="L163" s="21" t="str">
        <f>'SA-FR1_BE'!BO160</f>
        <v>N</v>
      </c>
      <c r="M163" s="21" t="str">
        <f>IF(L163="E","Please respond in Vendor Input column for all applicable UL combinations.",IF(AND(L163="N",'SA-FR1_BE'!BK160=TRUE),IF(OR('SA-FR1_BE'!BM160=FALSE,'SA-FR1_BE'!BN160=FALSE),"Check FR1 #CC or Band Support entered in Overview tab is correct.",""),""))</f>
        <v/>
      </c>
      <c r="N163" s="22" t="s">
        <v>3570</v>
      </c>
      <c r="O163" s="22" t="s">
        <v>670</v>
      </c>
      <c r="P163" s="22" t="s">
        <v>1650</v>
      </c>
      <c r="Q163" s="22" t="s">
        <v>3570</v>
      </c>
      <c r="R163" s="22"/>
    </row>
    <row r="164" spans="1:18" ht="15" x14ac:dyDescent="0.15">
      <c r="A164" s="19" t="s">
        <v>3163</v>
      </c>
      <c r="B164" s="19" t="s">
        <v>3102</v>
      </c>
      <c r="C164" s="19" t="s">
        <v>3088</v>
      </c>
      <c r="D164" s="19">
        <v>2</v>
      </c>
      <c r="E164" s="19">
        <v>2</v>
      </c>
      <c r="F164" s="19">
        <v>6</v>
      </c>
      <c r="G164" s="19">
        <v>6</v>
      </c>
      <c r="H164" s="19" t="s">
        <v>322</v>
      </c>
      <c r="I164" s="19" t="s">
        <v>3067</v>
      </c>
      <c r="J164" s="19" t="s">
        <v>3015</v>
      </c>
      <c r="K164" s="19" t="s">
        <v>62</v>
      </c>
      <c r="L164" s="19" t="str">
        <f>'SA-FR1_BE'!BO161</f>
        <v>N</v>
      </c>
      <c r="M164" s="19" t="str">
        <f>IF(L164="E","Please respond in Vendor Input column for all applicable UL combinations.",IF(AND(L164="N",'SA-FR1_BE'!BK161=TRUE),IF(OR('SA-FR1_BE'!BM161=FALSE,'SA-FR1_BE'!BN161=FALSE),"Check FR1 #CC or Band Support entered in Overview tab is correct.",""),""))</f>
        <v/>
      </c>
      <c r="N164" s="20" t="s">
        <v>3570</v>
      </c>
      <c r="O164" s="20">
        <v>20</v>
      </c>
      <c r="P164" s="20" t="s">
        <v>1650</v>
      </c>
      <c r="Q164" s="28" t="s">
        <v>3571</v>
      </c>
      <c r="R164" s="20"/>
    </row>
    <row r="165" spans="1:18" ht="15" x14ac:dyDescent="0.15">
      <c r="A165" s="19" t="s">
        <v>3163</v>
      </c>
      <c r="B165" s="19" t="s">
        <v>3102</v>
      </c>
      <c r="C165" s="19" t="s">
        <v>3088</v>
      </c>
      <c r="D165" s="19">
        <v>2</v>
      </c>
      <c r="E165" s="19">
        <v>2</v>
      </c>
      <c r="F165" s="19">
        <v>6</v>
      </c>
      <c r="G165" s="19">
        <v>6</v>
      </c>
      <c r="H165" s="19" t="s">
        <v>322</v>
      </c>
      <c r="I165" s="19" t="s">
        <v>3067</v>
      </c>
      <c r="J165" s="19" t="s">
        <v>3102</v>
      </c>
      <c r="K165" s="19" t="s">
        <v>62</v>
      </c>
      <c r="L165" s="19" t="str">
        <f>'SA-FR1_BE'!BO162</f>
        <v>N</v>
      </c>
      <c r="M165" s="19" t="str">
        <f>IF(L165="E","Please respond in Vendor Input column for all applicable UL combinations.",IF(AND(L165="N",'SA-FR1_BE'!BK162=TRUE),IF(OR('SA-FR1_BE'!BM162=FALSE,'SA-FR1_BE'!BN162=FALSE),"Check FR1 #CC or Band Support entered in Overview tab is correct.",""),""))</f>
        <v/>
      </c>
      <c r="N165" s="20" t="s">
        <v>3570</v>
      </c>
      <c r="O165" s="20" t="s">
        <v>2681</v>
      </c>
      <c r="P165" s="20" t="s">
        <v>1650</v>
      </c>
      <c r="Q165" s="20" t="s">
        <v>3570</v>
      </c>
      <c r="R165" s="20"/>
    </row>
    <row r="166" spans="1:18" ht="15" x14ac:dyDescent="0.15">
      <c r="A166" s="21" t="s">
        <v>3164</v>
      </c>
      <c r="B166" s="21" t="s">
        <v>3092</v>
      </c>
      <c r="C166" s="21" t="s">
        <v>3088</v>
      </c>
      <c r="D166" s="21">
        <v>2</v>
      </c>
      <c r="E166" s="21">
        <v>2</v>
      </c>
      <c r="F166" s="21">
        <v>6</v>
      </c>
      <c r="G166" s="21">
        <v>6</v>
      </c>
      <c r="H166" s="21" t="s">
        <v>322</v>
      </c>
      <c r="I166" s="21" t="s">
        <v>3068</v>
      </c>
      <c r="J166" s="21" t="s">
        <v>3015</v>
      </c>
      <c r="K166" s="21" t="s">
        <v>62</v>
      </c>
      <c r="L166" s="21" t="str">
        <f>'SA-FR1_BE'!BO163</f>
        <v>N</v>
      </c>
      <c r="M166" s="21" t="str">
        <f>IF(L166="E","Please respond in Vendor Input column for all applicable UL combinations.",IF(AND(L166="N",'SA-FR1_BE'!BK163=TRUE),IF(OR('SA-FR1_BE'!BM163=FALSE,'SA-FR1_BE'!BN163=FALSE),"Check FR1 #CC or Band Support entered in Overview tab is correct.",""),""))</f>
        <v/>
      </c>
      <c r="N166" s="22" t="s">
        <v>3570</v>
      </c>
      <c r="O166" s="22" t="s">
        <v>2681</v>
      </c>
      <c r="P166" s="22" t="s">
        <v>1650</v>
      </c>
      <c r="Q166" s="22" t="s">
        <v>3570</v>
      </c>
      <c r="R166" s="22"/>
    </row>
    <row r="167" spans="1:18" ht="15" x14ac:dyDescent="0.15">
      <c r="A167" s="21" t="s">
        <v>3164</v>
      </c>
      <c r="B167" s="21" t="s">
        <v>3092</v>
      </c>
      <c r="C167" s="21" t="s">
        <v>3088</v>
      </c>
      <c r="D167" s="21">
        <v>2</v>
      </c>
      <c r="E167" s="21">
        <v>2</v>
      </c>
      <c r="F167" s="21">
        <v>6</v>
      </c>
      <c r="G167" s="21">
        <v>6</v>
      </c>
      <c r="H167" s="21" t="s">
        <v>322</v>
      </c>
      <c r="I167" s="21" t="s">
        <v>3068</v>
      </c>
      <c r="J167" s="21" t="s">
        <v>3092</v>
      </c>
      <c r="K167" s="21" t="s">
        <v>62</v>
      </c>
      <c r="L167" s="21" t="str">
        <f>'SA-FR1_BE'!BO164</f>
        <v>N</v>
      </c>
      <c r="M167" s="21" t="str">
        <f>IF(L167="E","Please respond in Vendor Input column for all applicable UL combinations.",IF(AND(L167="N",'SA-FR1_BE'!BK164=TRUE),IF(OR('SA-FR1_BE'!BM164=FALSE,'SA-FR1_BE'!BN164=FALSE),"Check FR1 #CC or Band Support entered in Overview tab is correct.",""),""))</f>
        <v/>
      </c>
      <c r="N167" s="22" t="s">
        <v>3570</v>
      </c>
      <c r="O167" s="22" t="s">
        <v>2681</v>
      </c>
      <c r="P167" s="22" t="s">
        <v>1650</v>
      </c>
      <c r="Q167" s="22" t="s">
        <v>3570</v>
      </c>
      <c r="R167" s="22"/>
    </row>
    <row r="168" spans="1:18" ht="15" x14ac:dyDescent="0.15">
      <c r="A168" s="19" t="s">
        <v>3165</v>
      </c>
      <c r="B168" s="19" t="s">
        <v>3090</v>
      </c>
      <c r="C168" s="19" t="s">
        <v>3088</v>
      </c>
      <c r="D168" s="19">
        <v>2</v>
      </c>
      <c r="E168" s="19">
        <v>2</v>
      </c>
      <c r="F168" s="19">
        <v>6</v>
      </c>
      <c r="G168" s="19">
        <v>6</v>
      </c>
      <c r="H168" s="19" t="s">
        <v>322</v>
      </c>
      <c r="I168" s="19" t="s">
        <v>3069</v>
      </c>
      <c r="J168" s="19" t="s">
        <v>3015</v>
      </c>
      <c r="K168" s="19" t="s">
        <v>62</v>
      </c>
      <c r="L168" s="19" t="str">
        <f>'SA-FR1_BE'!BO165</f>
        <v>N</v>
      </c>
      <c r="M168" s="19" t="str">
        <f>IF(L168="E","Please respond in Vendor Input column for all applicable UL combinations.",IF(AND(L168="N",'SA-FR1_BE'!BK165=TRUE),IF(OR('SA-FR1_BE'!BM165=FALSE,'SA-FR1_BE'!BN165=FALSE),"Check FR1 #CC or Band Support entered in Overview tab is correct.",""),""))</f>
        <v/>
      </c>
      <c r="N168" s="20" t="s">
        <v>3570</v>
      </c>
      <c r="O168" s="20">
        <v>20</v>
      </c>
      <c r="P168" s="20" t="s">
        <v>1650</v>
      </c>
      <c r="Q168" s="28" t="s">
        <v>3571</v>
      </c>
      <c r="R168" s="20"/>
    </row>
    <row r="169" spans="1:18" ht="15" x14ac:dyDescent="0.15">
      <c r="A169" s="19" t="s">
        <v>3165</v>
      </c>
      <c r="B169" s="19" t="s">
        <v>3090</v>
      </c>
      <c r="C169" s="19" t="s">
        <v>3088</v>
      </c>
      <c r="D169" s="19">
        <v>2</v>
      </c>
      <c r="E169" s="19">
        <v>2</v>
      </c>
      <c r="F169" s="19">
        <v>6</v>
      </c>
      <c r="G169" s="19">
        <v>6</v>
      </c>
      <c r="H169" s="19" t="s">
        <v>322</v>
      </c>
      <c r="I169" s="19" t="s">
        <v>3069</v>
      </c>
      <c r="J169" s="19" t="s">
        <v>3090</v>
      </c>
      <c r="K169" s="19" t="s">
        <v>62</v>
      </c>
      <c r="L169" s="19" t="str">
        <f>'SA-FR1_BE'!BO166</f>
        <v>N</v>
      </c>
      <c r="M169" s="19" t="str">
        <f>IF(L169="E","Please respond in Vendor Input column for all applicable UL combinations.",IF(AND(L169="N",'SA-FR1_BE'!BK166=TRUE),IF(OR('SA-FR1_BE'!BM166=FALSE,'SA-FR1_BE'!BN166=FALSE),"Check FR1 #CC or Band Support entered in Overview tab is correct.",""),""))</f>
        <v/>
      </c>
      <c r="N169" s="20" t="s">
        <v>3570</v>
      </c>
      <c r="O169" s="20" t="s">
        <v>670</v>
      </c>
      <c r="P169" s="20" t="s">
        <v>1650</v>
      </c>
      <c r="Q169" s="20" t="s">
        <v>3570</v>
      </c>
      <c r="R169" s="20"/>
    </row>
    <row r="170" spans="1:18" ht="15" x14ac:dyDescent="0.15">
      <c r="A170" s="21" t="s">
        <v>3166</v>
      </c>
      <c r="B170" s="21" t="s">
        <v>3097</v>
      </c>
      <c r="C170" s="21" t="s">
        <v>3088</v>
      </c>
      <c r="D170" s="21">
        <v>2</v>
      </c>
      <c r="E170" s="21">
        <v>2</v>
      </c>
      <c r="F170" s="21">
        <v>6</v>
      </c>
      <c r="G170" s="21">
        <v>6</v>
      </c>
      <c r="H170" s="21" t="s">
        <v>322</v>
      </c>
      <c r="I170" s="21" t="s">
        <v>3070</v>
      </c>
      <c r="J170" s="21" t="s">
        <v>3015</v>
      </c>
      <c r="K170" s="21" t="s">
        <v>62</v>
      </c>
      <c r="L170" s="21" t="str">
        <f>'SA-FR1_BE'!BO167</f>
        <v>N</v>
      </c>
      <c r="M170" s="21" t="str">
        <f>IF(L170="E","Please respond in Vendor Input column for all applicable UL combinations.",IF(AND(L170="N",'SA-FR1_BE'!BK167=TRUE),IF(OR('SA-FR1_BE'!BM167=FALSE,'SA-FR1_BE'!BN167=FALSE),"Check FR1 #CC or Band Support entered in Overview tab is correct.",""),""))</f>
        <v/>
      </c>
      <c r="N170" s="22" t="s">
        <v>3570</v>
      </c>
      <c r="O170" s="22">
        <v>20</v>
      </c>
      <c r="P170" s="22" t="s">
        <v>2681</v>
      </c>
      <c r="Q170" s="22" t="s">
        <v>3570</v>
      </c>
      <c r="R170" s="22"/>
    </row>
    <row r="171" spans="1:18" ht="15" x14ac:dyDescent="0.15">
      <c r="A171" s="21" t="s">
        <v>3166</v>
      </c>
      <c r="B171" s="21" t="s">
        <v>3097</v>
      </c>
      <c r="C171" s="21" t="s">
        <v>3088</v>
      </c>
      <c r="D171" s="21">
        <v>2</v>
      </c>
      <c r="E171" s="21">
        <v>2</v>
      </c>
      <c r="F171" s="21">
        <v>6</v>
      </c>
      <c r="G171" s="21">
        <v>6</v>
      </c>
      <c r="H171" s="21" t="s">
        <v>322</v>
      </c>
      <c r="I171" s="21" t="s">
        <v>3070</v>
      </c>
      <c r="J171" s="21" t="s">
        <v>3097</v>
      </c>
      <c r="K171" s="21" t="s">
        <v>62</v>
      </c>
      <c r="L171" s="21" t="str">
        <f>'SA-FR1_BE'!BO168</f>
        <v>N</v>
      </c>
      <c r="M171" s="21" t="str">
        <f>IF(L171="E","Please respond in Vendor Input column for all applicable UL combinations.",IF(AND(L171="N",'SA-FR1_BE'!BK168=TRUE),IF(OR('SA-FR1_BE'!BM168=FALSE,'SA-FR1_BE'!BN168=FALSE),"Check FR1 #CC or Band Support entered in Overview tab is correct.",""),""))</f>
        <v/>
      </c>
      <c r="N171" s="22" t="s">
        <v>3570</v>
      </c>
      <c r="O171" s="22" t="s">
        <v>670</v>
      </c>
      <c r="P171" s="22" t="s">
        <v>2681</v>
      </c>
      <c r="Q171" s="22" t="s">
        <v>3570</v>
      </c>
      <c r="R171" s="22"/>
    </row>
    <row r="172" spans="1:18" ht="15" x14ac:dyDescent="0.15">
      <c r="A172" s="19" t="s">
        <v>3167</v>
      </c>
      <c r="B172" s="19" t="s">
        <v>3101</v>
      </c>
      <c r="C172" s="19" t="s">
        <v>3088</v>
      </c>
      <c r="D172" s="19">
        <v>2</v>
      </c>
      <c r="E172" s="19">
        <v>2</v>
      </c>
      <c r="F172" s="19">
        <v>6</v>
      </c>
      <c r="G172" s="19">
        <v>6</v>
      </c>
      <c r="H172" s="19" t="s">
        <v>3096</v>
      </c>
      <c r="I172" s="19" t="s">
        <v>3071</v>
      </c>
      <c r="J172" s="19" t="s">
        <v>3015</v>
      </c>
      <c r="K172" s="19" t="s">
        <v>62</v>
      </c>
      <c r="L172" s="19" t="str">
        <f>'SA-FR1_BE'!BO169</f>
        <v>N</v>
      </c>
      <c r="M172" s="19" t="str">
        <f>IF(L172="E","Please respond in Vendor Input column for all applicable UL combinations.",IF(AND(L172="N",'SA-FR1_BE'!BK169=TRUE),IF(OR('SA-FR1_BE'!BM169=FALSE,'SA-FR1_BE'!BN169=FALSE),"Check FR1 #CC or Band Support entered in Overview tab is correct.",""),""))</f>
        <v/>
      </c>
      <c r="N172" s="20" t="s">
        <v>3570</v>
      </c>
      <c r="O172" s="20">
        <v>20</v>
      </c>
      <c r="P172" s="20" t="s">
        <v>2681</v>
      </c>
      <c r="Q172" s="28" t="s">
        <v>3571</v>
      </c>
      <c r="R172" s="20"/>
    </row>
    <row r="173" spans="1:18" ht="15" x14ac:dyDescent="0.15">
      <c r="A173" s="19" t="s">
        <v>3167</v>
      </c>
      <c r="B173" s="19" t="s">
        <v>3101</v>
      </c>
      <c r="C173" s="19" t="s">
        <v>3088</v>
      </c>
      <c r="D173" s="19">
        <v>2</v>
      </c>
      <c r="E173" s="19">
        <v>2</v>
      </c>
      <c r="F173" s="19">
        <v>6</v>
      </c>
      <c r="G173" s="19">
        <v>6</v>
      </c>
      <c r="H173" s="19" t="s">
        <v>3096</v>
      </c>
      <c r="I173" s="19" t="s">
        <v>3071</v>
      </c>
      <c r="J173" s="19" t="s">
        <v>3101</v>
      </c>
      <c r="K173" s="19" t="s">
        <v>62</v>
      </c>
      <c r="L173" s="19" t="str">
        <f>'SA-FR1_BE'!BO170</f>
        <v>N</v>
      </c>
      <c r="M173" s="19" t="str">
        <f>IF(L173="E","Please respond in Vendor Input column for all applicable UL combinations.",IF(AND(L173="N",'SA-FR1_BE'!BK170=TRUE),IF(OR('SA-FR1_BE'!BM170=FALSE,'SA-FR1_BE'!BN170=FALSE),"Check FR1 #CC or Band Support entered in Overview tab is correct.",""),""))</f>
        <v/>
      </c>
      <c r="N173" s="20" t="s">
        <v>3570</v>
      </c>
      <c r="O173" s="20" t="s">
        <v>670</v>
      </c>
      <c r="P173" s="20" t="s">
        <v>2681</v>
      </c>
      <c r="Q173" s="20" t="s">
        <v>3570</v>
      </c>
      <c r="R173" s="20"/>
    </row>
    <row r="174" spans="1:18" ht="15" x14ac:dyDescent="0.15">
      <c r="A174" s="21" t="s">
        <v>3168</v>
      </c>
      <c r="B174" s="21" t="s">
        <v>3091</v>
      </c>
      <c r="C174" s="21" t="s">
        <v>3088</v>
      </c>
      <c r="D174" s="21">
        <v>2</v>
      </c>
      <c r="E174" s="21">
        <v>2</v>
      </c>
      <c r="F174" s="21">
        <v>6</v>
      </c>
      <c r="G174" s="21">
        <v>6</v>
      </c>
      <c r="H174" s="21" t="s">
        <v>3096</v>
      </c>
      <c r="I174" s="21" t="s">
        <v>3072</v>
      </c>
      <c r="J174" s="21" t="s">
        <v>3015</v>
      </c>
      <c r="K174" s="21" t="s">
        <v>62</v>
      </c>
      <c r="L174" s="21" t="str">
        <f>'SA-FR1_BE'!BO171</f>
        <v>N</v>
      </c>
      <c r="M174" s="21" t="str">
        <f>IF(L174="E","Please respond in Vendor Input column for all applicable UL combinations.",IF(AND(L174="N",'SA-FR1_BE'!BK171=TRUE),IF(OR('SA-FR1_BE'!BM171=FALSE,'SA-FR1_BE'!BN171=FALSE),"Check FR1 #CC or Band Support entered in Overview tab is correct.",""),""))</f>
        <v/>
      </c>
      <c r="N174" s="22" t="s">
        <v>3570</v>
      </c>
      <c r="O174" s="22">
        <v>20</v>
      </c>
      <c r="P174" s="22" t="s">
        <v>2681</v>
      </c>
      <c r="Q174" s="22" t="s">
        <v>3570</v>
      </c>
      <c r="R174" s="22"/>
    </row>
    <row r="175" spans="1:18" ht="15" x14ac:dyDescent="0.15">
      <c r="A175" s="21" t="s">
        <v>3168</v>
      </c>
      <c r="B175" s="21" t="s">
        <v>3091</v>
      </c>
      <c r="C175" s="21" t="s">
        <v>3088</v>
      </c>
      <c r="D175" s="21">
        <v>2</v>
      </c>
      <c r="E175" s="21">
        <v>2</v>
      </c>
      <c r="F175" s="21">
        <v>6</v>
      </c>
      <c r="G175" s="21">
        <v>6</v>
      </c>
      <c r="H175" s="21" t="s">
        <v>3096</v>
      </c>
      <c r="I175" s="21" t="s">
        <v>3072</v>
      </c>
      <c r="J175" s="21" t="s">
        <v>3091</v>
      </c>
      <c r="K175" s="21" t="s">
        <v>62</v>
      </c>
      <c r="L175" s="21" t="str">
        <f>'SA-FR1_BE'!BO172</f>
        <v>N</v>
      </c>
      <c r="M175" s="21" t="str">
        <f>IF(L175="E","Please respond in Vendor Input column for all applicable UL combinations.",IF(AND(L175="N",'SA-FR1_BE'!BK172=TRUE),IF(OR('SA-FR1_BE'!BM172=FALSE,'SA-FR1_BE'!BN172=FALSE),"Check FR1 #CC or Band Support entered in Overview tab is correct.",""),""))</f>
        <v/>
      </c>
      <c r="N175" s="22" t="s">
        <v>3570</v>
      </c>
      <c r="O175" s="22" t="s">
        <v>670</v>
      </c>
      <c r="P175" s="22" t="s">
        <v>2681</v>
      </c>
      <c r="Q175" s="22" t="s">
        <v>3570</v>
      </c>
      <c r="R175" s="22"/>
    </row>
    <row r="176" spans="1:18" ht="15" x14ac:dyDescent="0.15">
      <c r="A176" s="19" t="s">
        <v>3169</v>
      </c>
      <c r="B176" s="19" t="s">
        <v>3098</v>
      </c>
      <c r="C176" s="19" t="s">
        <v>3088</v>
      </c>
      <c r="D176" s="19">
        <v>2</v>
      </c>
      <c r="E176" s="19">
        <v>2</v>
      </c>
      <c r="F176" s="19">
        <v>6</v>
      </c>
      <c r="G176" s="19">
        <v>6</v>
      </c>
      <c r="H176" s="19" t="s">
        <v>322</v>
      </c>
      <c r="I176" s="19" t="s">
        <v>3073</v>
      </c>
      <c r="J176" s="19" t="s">
        <v>3015</v>
      </c>
      <c r="K176" s="19" t="s">
        <v>62</v>
      </c>
      <c r="L176" s="19" t="str">
        <f>'SA-FR1_BE'!BO173</f>
        <v>N</v>
      </c>
      <c r="M176" s="19" t="str">
        <f>IF(L176="E","Please respond in Vendor Input column for all applicable UL combinations.",IF(AND(L176="N",'SA-FR1_BE'!BK173=TRUE),IF(OR('SA-FR1_BE'!BM173=FALSE,'SA-FR1_BE'!BN173=FALSE),"Check FR1 #CC or Band Support entered in Overview tab is correct.",""),""))</f>
        <v/>
      </c>
      <c r="N176" s="20" t="s">
        <v>3570</v>
      </c>
      <c r="O176" s="20" t="s">
        <v>2681</v>
      </c>
      <c r="P176" s="20" t="s">
        <v>1650</v>
      </c>
      <c r="Q176" s="28" t="s">
        <v>3571</v>
      </c>
      <c r="R176" s="20"/>
    </row>
    <row r="177" spans="1:18" ht="15" x14ac:dyDescent="0.15">
      <c r="A177" s="19" t="s">
        <v>3169</v>
      </c>
      <c r="B177" s="19" t="s">
        <v>3098</v>
      </c>
      <c r="C177" s="19" t="s">
        <v>3088</v>
      </c>
      <c r="D177" s="19">
        <v>2</v>
      </c>
      <c r="E177" s="19">
        <v>2</v>
      </c>
      <c r="F177" s="19">
        <v>6</v>
      </c>
      <c r="G177" s="19">
        <v>6</v>
      </c>
      <c r="H177" s="19" t="s">
        <v>322</v>
      </c>
      <c r="I177" s="19" t="s">
        <v>3073</v>
      </c>
      <c r="J177" s="19" t="s">
        <v>3098</v>
      </c>
      <c r="K177" s="19" t="s">
        <v>62</v>
      </c>
      <c r="L177" s="19" t="str">
        <f>'SA-FR1_BE'!BO174</f>
        <v>N</v>
      </c>
      <c r="M177" s="19" t="str">
        <f>IF(L177="E","Please respond in Vendor Input column for all applicable UL combinations.",IF(AND(L177="N",'SA-FR1_BE'!BK174=TRUE),IF(OR('SA-FR1_BE'!BM174=FALSE,'SA-FR1_BE'!BN174=FALSE),"Check FR1 #CC or Band Support entered in Overview tab is correct.",""),""))</f>
        <v/>
      </c>
      <c r="N177" s="20" t="s">
        <v>3570</v>
      </c>
      <c r="O177" s="20" t="s">
        <v>2681</v>
      </c>
      <c r="P177" s="20" t="s">
        <v>1650</v>
      </c>
      <c r="Q177" s="20" t="s">
        <v>3570</v>
      </c>
      <c r="R177" s="20"/>
    </row>
    <row r="178" spans="1:18" ht="15" x14ac:dyDescent="0.15">
      <c r="A178" s="21" t="s">
        <v>3170</v>
      </c>
      <c r="B178" s="21" t="s">
        <v>3097</v>
      </c>
      <c r="C178" s="21" t="s">
        <v>3088</v>
      </c>
      <c r="D178" s="21">
        <v>2</v>
      </c>
      <c r="E178" s="21">
        <v>2</v>
      </c>
      <c r="F178" s="21">
        <v>4</v>
      </c>
      <c r="G178" s="21">
        <v>4</v>
      </c>
      <c r="H178" s="21" t="s">
        <v>322</v>
      </c>
      <c r="I178" s="21" t="s">
        <v>3074</v>
      </c>
      <c r="J178" s="21" t="s">
        <v>3015</v>
      </c>
      <c r="K178" s="21" t="s">
        <v>62</v>
      </c>
      <c r="L178" s="21" t="str">
        <f>'SA-FR1_BE'!BO175</f>
        <v>N</v>
      </c>
      <c r="M178" s="21" t="str">
        <f>IF(L178="E","Please respond in Vendor Input column for all applicable UL combinations.",IF(AND(L178="N",'SA-FR1_BE'!BK175=TRUE),IF(OR('SA-FR1_BE'!BM175=FALSE,'SA-FR1_BE'!BN175=FALSE),"Check FR1 #CC or Band Support entered in Overview tab is correct.",""),""))</f>
        <v/>
      </c>
      <c r="N178" s="22" t="s">
        <v>3570</v>
      </c>
      <c r="O178" s="22">
        <v>20</v>
      </c>
      <c r="P178" s="22" t="s">
        <v>2681</v>
      </c>
      <c r="Q178" s="22" t="s">
        <v>3570</v>
      </c>
      <c r="R178" s="22"/>
    </row>
    <row r="179" spans="1:18" ht="15" x14ac:dyDescent="0.15">
      <c r="A179" s="21" t="s">
        <v>3170</v>
      </c>
      <c r="B179" s="21" t="s">
        <v>3097</v>
      </c>
      <c r="C179" s="21" t="s">
        <v>3088</v>
      </c>
      <c r="D179" s="21">
        <v>2</v>
      </c>
      <c r="E179" s="21">
        <v>2</v>
      </c>
      <c r="F179" s="21">
        <v>4</v>
      </c>
      <c r="G179" s="21">
        <v>4</v>
      </c>
      <c r="H179" s="21" t="s">
        <v>322</v>
      </c>
      <c r="I179" s="21" t="s">
        <v>3074</v>
      </c>
      <c r="J179" s="21" t="s">
        <v>3097</v>
      </c>
      <c r="K179" s="21" t="s">
        <v>62</v>
      </c>
      <c r="L179" s="21" t="str">
        <f>'SA-FR1_BE'!BO176</f>
        <v>N</v>
      </c>
      <c r="M179" s="21" t="str">
        <f>IF(L179="E","Please respond in Vendor Input column for all applicable UL combinations.",IF(AND(L179="N",'SA-FR1_BE'!BK176=TRUE),IF(OR('SA-FR1_BE'!BM176=FALSE,'SA-FR1_BE'!BN176=FALSE),"Check FR1 #CC or Band Support entered in Overview tab is correct.",""),""))</f>
        <v/>
      </c>
      <c r="N179" s="22" t="s">
        <v>3570</v>
      </c>
      <c r="O179" s="22" t="s">
        <v>670</v>
      </c>
      <c r="P179" s="22" t="s">
        <v>2681</v>
      </c>
      <c r="Q179" s="22" t="s">
        <v>3570</v>
      </c>
      <c r="R179" s="22"/>
    </row>
    <row r="180" spans="1:18" ht="15" x14ac:dyDescent="0.15">
      <c r="A180" s="19" t="s">
        <v>3171</v>
      </c>
      <c r="B180" s="19" t="s">
        <v>3101</v>
      </c>
      <c r="C180" s="19" t="s">
        <v>3088</v>
      </c>
      <c r="D180" s="19">
        <v>2</v>
      </c>
      <c r="E180" s="19">
        <v>2</v>
      </c>
      <c r="F180" s="19">
        <v>4</v>
      </c>
      <c r="G180" s="19">
        <v>4</v>
      </c>
      <c r="H180" s="19" t="s">
        <v>3096</v>
      </c>
      <c r="I180" s="19" t="s">
        <v>3075</v>
      </c>
      <c r="J180" s="19" t="s">
        <v>3015</v>
      </c>
      <c r="K180" s="19" t="s">
        <v>62</v>
      </c>
      <c r="L180" s="19" t="str">
        <f>'SA-FR1_BE'!BO177</f>
        <v>N</v>
      </c>
      <c r="M180" s="19" t="str">
        <f>IF(L180="E","Please respond in Vendor Input column for all applicable UL combinations.",IF(AND(L180="N",'SA-FR1_BE'!BK177=TRUE),IF(OR('SA-FR1_BE'!BM177=FALSE,'SA-FR1_BE'!BN177=FALSE),"Check FR1 #CC or Band Support entered in Overview tab is correct.",""),""))</f>
        <v/>
      </c>
      <c r="N180" s="20" t="s">
        <v>3570</v>
      </c>
      <c r="O180" s="20">
        <v>20</v>
      </c>
      <c r="P180" s="20" t="s">
        <v>2681</v>
      </c>
      <c r="Q180" s="20" t="s">
        <v>3570</v>
      </c>
      <c r="R180" s="20"/>
    </row>
    <row r="181" spans="1:18" ht="15" x14ac:dyDescent="0.15">
      <c r="A181" s="19" t="s">
        <v>3171</v>
      </c>
      <c r="B181" s="19" t="s">
        <v>3101</v>
      </c>
      <c r="C181" s="19" t="s">
        <v>3088</v>
      </c>
      <c r="D181" s="19">
        <v>2</v>
      </c>
      <c r="E181" s="19">
        <v>2</v>
      </c>
      <c r="F181" s="19">
        <v>4</v>
      </c>
      <c r="G181" s="19">
        <v>4</v>
      </c>
      <c r="H181" s="19" t="s">
        <v>3096</v>
      </c>
      <c r="I181" s="19" t="s">
        <v>3075</v>
      </c>
      <c r="J181" s="19" t="s">
        <v>3101</v>
      </c>
      <c r="K181" s="19" t="s">
        <v>62</v>
      </c>
      <c r="L181" s="19" t="str">
        <f>'SA-FR1_BE'!BO178</f>
        <v>N</v>
      </c>
      <c r="M181" s="19" t="str">
        <f>IF(L181="E","Please respond in Vendor Input column for all applicable UL combinations.",IF(AND(L181="N",'SA-FR1_BE'!BK178=TRUE),IF(OR('SA-FR1_BE'!BM178=FALSE,'SA-FR1_BE'!BN178=FALSE),"Check FR1 #CC or Band Support entered in Overview tab is correct.",""),""))</f>
        <v/>
      </c>
      <c r="N181" s="20" t="s">
        <v>3570</v>
      </c>
      <c r="O181" s="20" t="s">
        <v>670</v>
      </c>
      <c r="P181" s="20" t="s">
        <v>2681</v>
      </c>
      <c r="Q181" s="20" t="s">
        <v>3570</v>
      </c>
      <c r="R181" s="20"/>
    </row>
    <row r="182" spans="1:18" ht="15" x14ac:dyDescent="0.15">
      <c r="A182" s="21" t="s">
        <v>3172</v>
      </c>
      <c r="B182" s="21" t="s">
        <v>3091</v>
      </c>
      <c r="C182" s="21" t="s">
        <v>3088</v>
      </c>
      <c r="D182" s="21">
        <v>2</v>
      </c>
      <c r="E182" s="21">
        <v>2</v>
      </c>
      <c r="F182" s="21">
        <v>4</v>
      </c>
      <c r="G182" s="21">
        <v>4</v>
      </c>
      <c r="H182" s="21" t="s">
        <v>3096</v>
      </c>
      <c r="I182" s="21" t="s">
        <v>3076</v>
      </c>
      <c r="J182" s="21" t="s">
        <v>3015</v>
      </c>
      <c r="K182" s="21" t="s">
        <v>62</v>
      </c>
      <c r="L182" s="21" t="str">
        <f>'SA-FR1_BE'!BO179</f>
        <v>N</v>
      </c>
      <c r="M182" s="21" t="str">
        <f>IF(L182="E","Please respond in Vendor Input column for all applicable UL combinations.",IF(AND(L182="N",'SA-FR1_BE'!BK179=TRUE),IF(OR('SA-FR1_BE'!BM179=FALSE,'SA-FR1_BE'!BN179=FALSE),"Check FR1 #CC or Band Support entered in Overview tab is correct.",""),""))</f>
        <v/>
      </c>
      <c r="N182" s="22" t="s">
        <v>3570</v>
      </c>
      <c r="O182" s="22">
        <v>20</v>
      </c>
      <c r="P182" s="22" t="s">
        <v>2681</v>
      </c>
      <c r="Q182" s="22" t="s">
        <v>3570</v>
      </c>
      <c r="R182" s="22"/>
    </row>
    <row r="183" spans="1:18" ht="15" x14ac:dyDescent="0.15">
      <c r="A183" s="21" t="s">
        <v>3172</v>
      </c>
      <c r="B183" s="21" t="s">
        <v>3091</v>
      </c>
      <c r="C183" s="21" t="s">
        <v>3088</v>
      </c>
      <c r="D183" s="21">
        <v>2</v>
      </c>
      <c r="E183" s="21">
        <v>2</v>
      </c>
      <c r="F183" s="21">
        <v>4</v>
      </c>
      <c r="G183" s="21">
        <v>4</v>
      </c>
      <c r="H183" s="21" t="s">
        <v>3096</v>
      </c>
      <c r="I183" s="21" t="s">
        <v>3076</v>
      </c>
      <c r="J183" s="21" t="s">
        <v>3091</v>
      </c>
      <c r="K183" s="21" t="s">
        <v>62</v>
      </c>
      <c r="L183" s="21" t="str">
        <f>'SA-FR1_BE'!BO180</f>
        <v>N</v>
      </c>
      <c r="M183" s="21" t="str">
        <f>IF(L183="E","Please respond in Vendor Input column for all applicable UL combinations.",IF(AND(L183="N",'SA-FR1_BE'!BK180=TRUE),IF(OR('SA-FR1_BE'!BM180=FALSE,'SA-FR1_BE'!BN180=FALSE),"Check FR1 #CC or Band Support entered in Overview tab is correct.",""),""))</f>
        <v/>
      </c>
      <c r="N183" s="22" t="s">
        <v>3570</v>
      </c>
      <c r="O183" s="22" t="s">
        <v>670</v>
      </c>
      <c r="P183" s="22" t="s">
        <v>2681</v>
      </c>
      <c r="Q183" s="22" t="s">
        <v>3570</v>
      </c>
      <c r="R183" s="22"/>
    </row>
    <row r="184" spans="1:18" ht="15" x14ac:dyDescent="0.15">
      <c r="A184" s="19" t="s">
        <v>3173</v>
      </c>
      <c r="B184" s="19" t="s">
        <v>3174</v>
      </c>
      <c r="C184" s="19" t="s">
        <v>3088</v>
      </c>
      <c r="D184" s="19">
        <v>2</v>
      </c>
      <c r="E184" s="19">
        <v>2</v>
      </c>
      <c r="F184" s="19">
        <v>4</v>
      </c>
      <c r="G184" s="19">
        <v>4</v>
      </c>
      <c r="H184" s="19" t="s">
        <v>3096</v>
      </c>
      <c r="I184" s="19" t="s">
        <v>3077</v>
      </c>
      <c r="J184" s="19" t="s">
        <v>3015</v>
      </c>
      <c r="K184" s="19" t="s">
        <v>66</v>
      </c>
      <c r="L184" s="19" t="str">
        <f>'SA-FR1_BE'!BO181</f>
        <v>N</v>
      </c>
      <c r="M184" s="19" t="str">
        <f>IF(L184="E","Please respond in Vendor Input column for all applicable UL combinations.",IF(AND(L184="N",'SA-FR1_BE'!BK181=TRUE),IF(OR('SA-FR1_BE'!BM181=FALSE,'SA-FR1_BE'!BN181=FALSE),"Check FR1 #CC or Band Support entered in Overview tab is correct.",""),""))</f>
        <v/>
      </c>
      <c r="N184" s="20" t="s">
        <v>3570</v>
      </c>
      <c r="O184" s="20" t="s">
        <v>2681</v>
      </c>
      <c r="P184" s="20" t="s">
        <v>2681</v>
      </c>
      <c r="Q184" s="20" t="s">
        <v>3570</v>
      </c>
      <c r="R184" s="20"/>
    </row>
    <row r="185" spans="1:18" ht="15" x14ac:dyDescent="0.15">
      <c r="A185" s="19" t="s">
        <v>3173</v>
      </c>
      <c r="B185" s="19" t="s">
        <v>3174</v>
      </c>
      <c r="C185" s="19" t="s">
        <v>3088</v>
      </c>
      <c r="D185" s="19">
        <v>2</v>
      </c>
      <c r="E185" s="19">
        <v>2</v>
      </c>
      <c r="F185" s="19">
        <v>4</v>
      </c>
      <c r="G185" s="19">
        <v>4</v>
      </c>
      <c r="H185" s="19" t="s">
        <v>3096</v>
      </c>
      <c r="I185" s="19" t="s">
        <v>3077</v>
      </c>
      <c r="J185" s="19" t="s">
        <v>3174</v>
      </c>
      <c r="K185" s="19" t="s">
        <v>66</v>
      </c>
      <c r="L185" s="19" t="str">
        <f>'SA-FR1_BE'!BO182</f>
        <v>N</v>
      </c>
      <c r="M185" s="19" t="str">
        <f>IF(L185="E","Please respond in Vendor Input column for all applicable UL combinations.",IF(AND(L185="N",'SA-FR1_BE'!BK182=TRUE),IF(OR('SA-FR1_BE'!BM182=FALSE,'SA-FR1_BE'!BN182=FALSE),"Check FR1 #CC or Band Support entered in Overview tab is correct.",""),""))</f>
        <v/>
      </c>
      <c r="N185" s="20" t="s">
        <v>3570</v>
      </c>
      <c r="O185" s="20" t="s">
        <v>2681</v>
      </c>
      <c r="P185" s="20" t="s">
        <v>2681</v>
      </c>
      <c r="Q185" s="20" t="s">
        <v>3570</v>
      </c>
      <c r="R185" s="20"/>
    </row>
    <row r="186" spans="1:18" ht="15" x14ac:dyDescent="0.15">
      <c r="A186" s="21" t="s">
        <v>3175</v>
      </c>
      <c r="B186" s="21" t="s">
        <v>3089</v>
      </c>
      <c r="C186" s="21" t="s">
        <v>3088</v>
      </c>
      <c r="D186" s="21">
        <v>2</v>
      </c>
      <c r="E186" s="21">
        <v>1</v>
      </c>
      <c r="F186" s="21">
        <v>8</v>
      </c>
      <c r="G186" s="21">
        <v>8</v>
      </c>
      <c r="H186" s="21" t="s">
        <v>322</v>
      </c>
      <c r="I186" s="21" t="s">
        <v>3079</v>
      </c>
      <c r="J186" s="21" t="s">
        <v>3015</v>
      </c>
      <c r="K186" s="21" t="s">
        <v>62</v>
      </c>
      <c r="L186" s="21" t="str">
        <f>'SA-FR1_BE'!BO183</f>
        <v>N</v>
      </c>
      <c r="M186" s="21" t="str">
        <f>IF(L186="E","Please respond in Vendor Input column for all applicable UL combinations.",IF(AND(L186="N",'SA-FR1_BE'!BK183=TRUE),IF(OR('SA-FR1_BE'!BM183=FALSE,'SA-FR1_BE'!BN183=FALSE),"Check FR1 #CC or Band Support entered in Overview tab is correct.",""),""))</f>
        <v/>
      </c>
      <c r="N186" s="22" t="s">
        <v>3570</v>
      </c>
      <c r="O186" s="22">
        <v>20</v>
      </c>
      <c r="P186" s="22" t="s">
        <v>2681</v>
      </c>
      <c r="Q186" s="22" t="s">
        <v>3570</v>
      </c>
      <c r="R186" s="22"/>
    </row>
    <row r="187" spans="1:18" ht="15" x14ac:dyDescent="0.15">
      <c r="A187" s="21" t="s">
        <v>3175</v>
      </c>
      <c r="B187" s="21" t="s">
        <v>3089</v>
      </c>
      <c r="C187" s="21" t="s">
        <v>3088</v>
      </c>
      <c r="D187" s="21">
        <v>2</v>
      </c>
      <c r="E187" s="21">
        <v>1</v>
      </c>
      <c r="F187" s="21">
        <v>8</v>
      </c>
      <c r="G187" s="21">
        <v>8</v>
      </c>
      <c r="H187" s="21" t="s">
        <v>322</v>
      </c>
      <c r="I187" s="21" t="s">
        <v>3079</v>
      </c>
      <c r="J187" s="21" t="s">
        <v>3089</v>
      </c>
      <c r="K187" s="21" t="s">
        <v>62</v>
      </c>
      <c r="L187" s="21" t="str">
        <f>'SA-FR1_BE'!BO184</f>
        <v>N</v>
      </c>
      <c r="M187" s="21" t="str">
        <f>IF(L187="E","Please respond in Vendor Input column for all applicable UL combinations.",IF(AND(L187="N",'SA-FR1_BE'!BK184=TRUE),IF(OR('SA-FR1_BE'!BM184=FALSE,'SA-FR1_BE'!BN184=FALSE),"Check FR1 #CC or Band Support entered in Overview tab is correct.",""),""))</f>
        <v/>
      </c>
      <c r="N187" s="22" t="s">
        <v>3570</v>
      </c>
      <c r="O187" s="22" t="s">
        <v>670</v>
      </c>
      <c r="P187" s="22" t="s">
        <v>2681</v>
      </c>
      <c r="Q187" s="22" t="s">
        <v>3570</v>
      </c>
      <c r="R187" s="22"/>
    </row>
    <row r="188" spans="1:18" ht="15" x14ac:dyDescent="0.15">
      <c r="A188" s="19" t="s">
        <v>3176</v>
      </c>
      <c r="B188" s="19" t="s">
        <v>3109</v>
      </c>
      <c r="C188" s="19" t="s">
        <v>3088</v>
      </c>
      <c r="D188" s="19">
        <v>2</v>
      </c>
      <c r="E188" s="19">
        <v>1</v>
      </c>
      <c r="F188" s="19">
        <v>8</v>
      </c>
      <c r="G188" s="19">
        <v>8</v>
      </c>
      <c r="H188" s="19" t="s">
        <v>316</v>
      </c>
      <c r="I188" s="19" t="s">
        <v>3080</v>
      </c>
      <c r="J188" s="19" t="s">
        <v>3015</v>
      </c>
      <c r="K188" s="19" t="s">
        <v>66</v>
      </c>
      <c r="L188" s="19" t="str">
        <f>'SA-FR1_BE'!BO185</f>
        <v>N</v>
      </c>
      <c r="M188" s="19" t="str">
        <f>IF(L188="E","Please respond in Vendor Input column for all applicable UL combinations.",IF(AND(L188="N",'SA-FR1_BE'!BK185=TRUE),IF(OR('SA-FR1_BE'!BM185=FALSE,'SA-FR1_BE'!BN185=FALSE),"Check FR1 #CC or Band Support entered in Overview tab is correct.",""),""))</f>
        <v/>
      </c>
      <c r="N188" s="20" t="s">
        <v>3570</v>
      </c>
      <c r="O188" s="20" t="s">
        <v>2681</v>
      </c>
      <c r="P188" s="20" t="s">
        <v>1650</v>
      </c>
      <c r="Q188" s="20" t="s">
        <v>3570</v>
      </c>
      <c r="R188" s="20"/>
    </row>
    <row r="189" spans="1:18" ht="15" x14ac:dyDescent="0.15">
      <c r="A189" s="19" t="s">
        <v>3176</v>
      </c>
      <c r="B189" s="19" t="s">
        <v>3109</v>
      </c>
      <c r="C189" s="19" t="s">
        <v>3088</v>
      </c>
      <c r="D189" s="19">
        <v>2</v>
      </c>
      <c r="E189" s="19">
        <v>1</v>
      </c>
      <c r="F189" s="19">
        <v>8</v>
      </c>
      <c r="G189" s="19">
        <v>8</v>
      </c>
      <c r="H189" s="19" t="s">
        <v>316</v>
      </c>
      <c r="I189" s="19" t="s">
        <v>3080</v>
      </c>
      <c r="J189" s="19" t="s">
        <v>3109</v>
      </c>
      <c r="K189" s="19" t="s">
        <v>66</v>
      </c>
      <c r="L189" s="19" t="str">
        <f>'SA-FR1_BE'!BO186</f>
        <v>N</v>
      </c>
      <c r="M189" s="19" t="str">
        <f>IF(L189="E","Please respond in Vendor Input column for all applicable UL combinations.",IF(AND(L189="N",'SA-FR1_BE'!BK186=TRUE),IF(OR('SA-FR1_BE'!BM186=FALSE,'SA-FR1_BE'!BN186=FALSE),"Check FR1 #CC or Band Support entered in Overview tab is correct.",""),""))</f>
        <v/>
      </c>
      <c r="N189" s="20" t="s">
        <v>3570</v>
      </c>
      <c r="O189" s="20" t="s">
        <v>2681</v>
      </c>
      <c r="P189" s="20" t="s">
        <v>1650</v>
      </c>
      <c r="Q189" s="20" t="s">
        <v>3570</v>
      </c>
      <c r="R189" s="20"/>
    </row>
    <row r="190" spans="1:18" ht="15" x14ac:dyDescent="0.15">
      <c r="A190" s="21" t="s">
        <v>3177</v>
      </c>
      <c r="B190" s="21" t="s">
        <v>3089</v>
      </c>
      <c r="C190" s="21" t="s">
        <v>3088</v>
      </c>
      <c r="D190" s="21">
        <v>2</v>
      </c>
      <c r="E190" s="21">
        <v>1</v>
      </c>
      <c r="F190" s="21">
        <v>4</v>
      </c>
      <c r="G190" s="21">
        <v>4</v>
      </c>
      <c r="H190" s="21" t="s">
        <v>322</v>
      </c>
      <c r="I190" s="21" t="s">
        <v>3081</v>
      </c>
      <c r="J190" s="21" t="s">
        <v>3015</v>
      </c>
      <c r="K190" s="21" t="s">
        <v>62</v>
      </c>
      <c r="L190" s="21" t="str">
        <f>'SA-FR1_BE'!BO187</f>
        <v>N</v>
      </c>
      <c r="M190" s="21" t="str">
        <f>IF(L190="E","Please respond in Vendor Input column for all applicable UL combinations.",IF(AND(L190="N",'SA-FR1_BE'!BK187=TRUE),IF(OR('SA-FR1_BE'!BM187=FALSE,'SA-FR1_BE'!BN187=FALSE),"Check FR1 #CC or Band Support entered in Overview tab is correct.",""),""))</f>
        <v/>
      </c>
      <c r="N190" s="22" t="s">
        <v>3570</v>
      </c>
      <c r="O190" s="22">
        <v>20</v>
      </c>
      <c r="P190" s="22" t="s">
        <v>2681</v>
      </c>
      <c r="Q190" s="22" t="s">
        <v>3570</v>
      </c>
      <c r="R190" s="22"/>
    </row>
    <row r="191" spans="1:18" ht="15" x14ac:dyDescent="0.15">
      <c r="A191" s="21" t="s">
        <v>3177</v>
      </c>
      <c r="B191" s="21" t="s">
        <v>3089</v>
      </c>
      <c r="C191" s="21" t="s">
        <v>3088</v>
      </c>
      <c r="D191" s="21">
        <v>2</v>
      </c>
      <c r="E191" s="21">
        <v>1</v>
      </c>
      <c r="F191" s="21">
        <v>4</v>
      </c>
      <c r="G191" s="21">
        <v>4</v>
      </c>
      <c r="H191" s="21" t="s">
        <v>322</v>
      </c>
      <c r="I191" s="21" t="s">
        <v>3081</v>
      </c>
      <c r="J191" s="21" t="s">
        <v>3089</v>
      </c>
      <c r="K191" s="21" t="s">
        <v>62</v>
      </c>
      <c r="L191" s="21" t="str">
        <f>'SA-FR1_BE'!BO188</f>
        <v>N</v>
      </c>
      <c r="M191" s="21" t="str">
        <f>IF(L191="E","Please respond in Vendor Input column for all applicable UL combinations.",IF(AND(L191="N",'SA-FR1_BE'!BK188=TRUE),IF(OR('SA-FR1_BE'!BM188=FALSE,'SA-FR1_BE'!BN188=FALSE),"Check FR1 #CC or Band Support entered in Overview tab is correct.",""),""))</f>
        <v/>
      </c>
      <c r="N191" s="22" t="s">
        <v>3570</v>
      </c>
      <c r="O191" s="22" t="s">
        <v>670</v>
      </c>
      <c r="P191" s="22" t="s">
        <v>2681</v>
      </c>
      <c r="Q191" s="22" t="s">
        <v>3570</v>
      </c>
      <c r="R191" s="22"/>
    </row>
    <row r="192" spans="1:18" ht="15" x14ac:dyDescent="0.15">
      <c r="A192" s="19" t="s">
        <v>3178</v>
      </c>
      <c r="B192" s="19" t="s">
        <v>3112</v>
      </c>
      <c r="C192" s="19" t="s">
        <v>3088</v>
      </c>
      <c r="D192" s="19">
        <v>2</v>
      </c>
      <c r="E192" s="19">
        <v>1</v>
      </c>
      <c r="F192" s="19">
        <v>4</v>
      </c>
      <c r="G192" s="19">
        <v>4</v>
      </c>
      <c r="H192" s="19" t="s">
        <v>6</v>
      </c>
      <c r="I192" s="19" t="s">
        <v>3082</v>
      </c>
      <c r="J192" s="19" t="s">
        <v>3015</v>
      </c>
      <c r="K192" s="19" t="s">
        <v>66</v>
      </c>
      <c r="L192" s="19" t="str">
        <f>'SA-FR1_BE'!BO189</f>
        <v>N</v>
      </c>
      <c r="M192" s="19" t="str">
        <f>IF(L192="E","Please respond in Vendor Input column for all applicable UL combinations.",IF(AND(L192="N",'SA-FR1_BE'!BK189=TRUE),IF(OR('SA-FR1_BE'!BM189=FALSE,'SA-FR1_BE'!BN189=FALSE),"Check FR1 #CC or Band Support entered in Overview tab is correct.",""),""))</f>
        <v/>
      </c>
      <c r="N192" s="20" t="s">
        <v>3570</v>
      </c>
      <c r="O192" s="20" t="s">
        <v>2681</v>
      </c>
      <c r="P192" s="20" t="s">
        <v>2681</v>
      </c>
      <c r="Q192" s="20" t="s">
        <v>3570</v>
      </c>
      <c r="R192" s="20"/>
    </row>
    <row r="193" spans="1:18" ht="15" x14ac:dyDescent="0.15">
      <c r="A193" s="19" t="s">
        <v>3178</v>
      </c>
      <c r="B193" s="19" t="s">
        <v>3112</v>
      </c>
      <c r="C193" s="19" t="s">
        <v>3088</v>
      </c>
      <c r="D193" s="19">
        <v>2</v>
      </c>
      <c r="E193" s="19">
        <v>1</v>
      </c>
      <c r="F193" s="19">
        <v>4</v>
      </c>
      <c r="G193" s="19">
        <v>4</v>
      </c>
      <c r="H193" s="19" t="s">
        <v>6</v>
      </c>
      <c r="I193" s="19" t="s">
        <v>3082</v>
      </c>
      <c r="J193" s="19" t="s">
        <v>3112</v>
      </c>
      <c r="K193" s="19" t="s">
        <v>66</v>
      </c>
      <c r="L193" s="19" t="str">
        <f>'SA-FR1_BE'!BO190</f>
        <v>N</v>
      </c>
      <c r="M193" s="19" t="str">
        <f>IF(L193="E","Please respond in Vendor Input column for all applicable UL combinations.",IF(AND(L193="N",'SA-FR1_BE'!BK190=TRUE),IF(OR('SA-FR1_BE'!BM190=FALSE,'SA-FR1_BE'!BN190=FALSE),"Check FR1 #CC or Band Support entered in Overview tab is correct.",""),""))</f>
        <v/>
      </c>
      <c r="N193" s="20" t="s">
        <v>3570</v>
      </c>
      <c r="O193" s="20" t="s">
        <v>2681</v>
      </c>
      <c r="P193" s="20" t="s">
        <v>2681</v>
      </c>
      <c r="Q193" s="20" t="s">
        <v>3570</v>
      </c>
      <c r="R193" s="20"/>
    </row>
  </sheetData>
  <sheetProtection password="C990" sheet="1" objects="1" formatColumns="0" formatRows="0" autoFilter="0"/>
  <autoFilter ref="A5:R194"/>
  <mergeCells count="21">
    <mergeCell ref="J3:J4"/>
    <mergeCell ref="I3:I4"/>
    <mergeCell ref="H3:H4"/>
    <mergeCell ref="N2:R2"/>
    <mergeCell ref="O3:P3"/>
    <mergeCell ref="D3:D4"/>
    <mergeCell ref="F3:F4"/>
    <mergeCell ref="R3:R4"/>
    <mergeCell ref="L3:L4"/>
    <mergeCell ref="A2:B2"/>
    <mergeCell ref="Q3:Q4"/>
    <mergeCell ref="N3:N4"/>
    <mergeCell ref="E3:E4"/>
    <mergeCell ref="G3:G4"/>
    <mergeCell ref="A3:A4"/>
    <mergeCell ref="C3:C4"/>
    <mergeCell ref="B3:B4"/>
    <mergeCell ref="M3:M4"/>
    <mergeCell ref="I2:M2"/>
    <mergeCell ref="K3:K4"/>
    <mergeCell ref="C2:H2"/>
  </mergeCells>
  <phoneticPr fontId="15" type="noConversion"/>
  <conditionalFormatting sqref="L6">
    <cfRule type="cellIs" dxfId="938" priority="1" operator="equal">
      <formula>"Y"</formula>
    </cfRule>
    <cfRule type="cellIs" dxfId="937" priority="2" operator="equal">
      <formula>"N"</formula>
    </cfRule>
    <cfRule type="cellIs" dxfId="936" priority="3" operator="equal">
      <formula>"E"</formula>
    </cfRule>
  </conditionalFormatting>
  <conditionalFormatting sqref="L7">
    <cfRule type="cellIs" dxfId="935" priority="4" operator="equal">
      <formula>"Y"</formula>
    </cfRule>
    <cfRule type="cellIs" dxfId="934" priority="4" operator="equal">
      <formula>"N"</formula>
    </cfRule>
    <cfRule type="cellIs" dxfId="933" priority="4" operator="equal">
      <formula>"E"</formula>
    </cfRule>
  </conditionalFormatting>
  <conditionalFormatting sqref="L8">
    <cfRule type="cellIs" dxfId="932" priority="5" operator="equal">
      <formula>"Y"</formula>
    </cfRule>
    <cfRule type="cellIs" dxfId="931" priority="5" operator="equal">
      <formula>"N"</formula>
    </cfRule>
    <cfRule type="cellIs" dxfId="930" priority="5" operator="equal">
      <formula>"E"</formula>
    </cfRule>
  </conditionalFormatting>
  <conditionalFormatting sqref="L9">
    <cfRule type="cellIs" dxfId="929" priority="6" operator="equal">
      <formula>"Y"</formula>
    </cfRule>
    <cfRule type="cellIs" dxfId="928" priority="6" operator="equal">
      <formula>"N"</formula>
    </cfRule>
    <cfRule type="cellIs" dxfId="927" priority="6" operator="equal">
      <formula>"E"</formula>
    </cfRule>
  </conditionalFormatting>
  <conditionalFormatting sqref="L10">
    <cfRule type="cellIs" dxfId="926" priority="7" operator="equal">
      <formula>"Y"</formula>
    </cfRule>
    <cfRule type="cellIs" dxfId="925" priority="7" operator="equal">
      <formula>"N"</formula>
    </cfRule>
    <cfRule type="cellIs" dxfId="924" priority="7" operator="equal">
      <formula>"E"</formula>
    </cfRule>
  </conditionalFormatting>
  <conditionalFormatting sqref="L11">
    <cfRule type="cellIs" dxfId="923" priority="8" operator="equal">
      <formula>"Y"</formula>
    </cfRule>
    <cfRule type="cellIs" dxfId="922" priority="8" operator="equal">
      <formula>"N"</formula>
    </cfRule>
    <cfRule type="cellIs" dxfId="921" priority="8" operator="equal">
      <formula>"E"</formula>
    </cfRule>
  </conditionalFormatting>
  <conditionalFormatting sqref="L12">
    <cfRule type="cellIs" dxfId="920" priority="9" operator="equal">
      <formula>"Y"</formula>
    </cfRule>
    <cfRule type="cellIs" dxfId="919" priority="9" operator="equal">
      <formula>"N"</formula>
    </cfRule>
    <cfRule type="cellIs" dxfId="918" priority="9" operator="equal">
      <formula>"E"</formula>
    </cfRule>
  </conditionalFormatting>
  <conditionalFormatting sqref="L13">
    <cfRule type="cellIs" dxfId="917" priority="10" operator="equal">
      <formula>"Y"</formula>
    </cfRule>
    <cfRule type="cellIs" dxfId="916" priority="10" operator="equal">
      <formula>"N"</formula>
    </cfRule>
    <cfRule type="cellIs" dxfId="915" priority="10" operator="equal">
      <formula>"E"</formula>
    </cfRule>
  </conditionalFormatting>
  <conditionalFormatting sqref="L14">
    <cfRule type="cellIs" dxfId="914" priority="11" operator="equal">
      <formula>"Y"</formula>
    </cfRule>
    <cfRule type="cellIs" dxfId="913" priority="11" operator="equal">
      <formula>"N"</formula>
    </cfRule>
    <cfRule type="cellIs" dxfId="912" priority="11" operator="equal">
      <formula>"E"</formula>
    </cfRule>
  </conditionalFormatting>
  <conditionalFormatting sqref="L15">
    <cfRule type="cellIs" dxfId="911" priority="12" operator="equal">
      <formula>"Y"</formula>
    </cfRule>
    <cfRule type="cellIs" dxfId="910" priority="12" operator="equal">
      <formula>"N"</formula>
    </cfRule>
    <cfRule type="cellIs" dxfId="909" priority="12" operator="equal">
      <formula>"E"</formula>
    </cfRule>
  </conditionalFormatting>
  <conditionalFormatting sqref="L16">
    <cfRule type="cellIs" dxfId="908" priority="13" operator="equal">
      <formula>"Y"</formula>
    </cfRule>
    <cfRule type="cellIs" dxfId="907" priority="13" operator="equal">
      <formula>"N"</formula>
    </cfRule>
    <cfRule type="cellIs" dxfId="906" priority="13" operator="equal">
      <formula>"E"</formula>
    </cfRule>
  </conditionalFormatting>
  <conditionalFormatting sqref="L17">
    <cfRule type="cellIs" dxfId="905" priority="14" operator="equal">
      <formula>"Y"</formula>
    </cfRule>
    <cfRule type="cellIs" dxfId="904" priority="14" operator="equal">
      <formula>"N"</formula>
    </cfRule>
    <cfRule type="cellIs" dxfId="903" priority="14" operator="equal">
      <formula>"E"</formula>
    </cfRule>
  </conditionalFormatting>
  <conditionalFormatting sqref="L18">
    <cfRule type="cellIs" dxfId="902" priority="15" operator="equal">
      <formula>"Y"</formula>
    </cfRule>
    <cfRule type="cellIs" dxfId="901" priority="15" operator="equal">
      <formula>"N"</formula>
    </cfRule>
    <cfRule type="cellIs" dxfId="900" priority="15" operator="equal">
      <formula>"E"</formula>
    </cfRule>
  </conditionalFormatting>
  <conditionalFormatting sqref="L19">
    <cfRule type="cellIs" dxfId="899" priority="16" operator="equal">
      <formula>"Y"</formula>
    </cfRule>
    <cfRule type="cellIs" dxfId="898" priority="16" operator="equal">
      <formula>"N"</formula>
    </cfRule>
    <cfRule type="cellIs" dxfId="897" priority="16" operator="equal">
      <formula>"E"</formula>
    </cfRule>
  </conditionalFormatting>
  <conditionalFormatting sqref="L20">
    <cfRule type="cellIs" dxfId="896" priority="17" operator="equal">
      <formula>"Y"</formula>
    </cfRule>
    <cfRule type="cellIs" dxfId="895" priority="17" operator="equal">
      <formula>"N"</formula>
    </cfRule>
    <cfRule type="cellIs" dxfId="894" priority="17" operator="equal">
      <formula>"E"</formula>
    </cfRule>
  </conditionalFormatting>
  <conditionalFormatting sqref="L21">
    <cfRule type="cellIs" dxfId="893" priority="18" operator="equal">
      <formula>"Y"</formula>
    </cfRule>
    <cfRule type="cellIs" dxfId="892" priority="18" operator="equal">
      <formula>"N"</formula>
    </cfRule>
    <cfRule type="cellIs" dxfId="891" priority="18" operator="equal">
      <formula>"E"</formula>
    </cfRule>
  </conditionalFormatting>
  <conditionalFormatting sqref="L22">
    <cfRule type="cellIs" dxfId="890" priority="19" operator="equal">
      <formula>"Y"</formula>
    </cfRule>
    <cfRule type="cellIs" dxfId="889" priority="19" operator="equal">
      <formula>"N"</formula>
    </cfRule>
    <cfRule type="cellIs" dxfId="888" priority="19" operator="equal">
      <formula>"E"</formula>
    </cfRule>
  </conditionalFormatting>
  <conditionalFormatting sqref="L23">
    <cfRule type="cellIs" dxfId="887" priority="20" operator="equal">
      <formula>"Y"</formula>
    </cfRule>
    <cfRule type="cellIs" dxfId="886" priority="20" operator="equal">
      <formula>"N"</formula>
    </cfRule>
    <cfRule type="cellIs" dxfId="885" priority="20" operator="equal">
      <formula>"E"</formula>
    </cfRule>
  </conditionalFormatting>
  <conditionalFormatting sqref="L24">
    <cfRule type="cellIs" dxfId="884" priority="21" operator="equal">
      <formula>"Y"</formula>
    </cfRule>
    <cfRule type="cellIs" dxfId="883" priority="21" operator="equal">
      <formula>"N"</formula>
    </cfRule>
    <cfRule type="cellIs" dxfId="882" priority="21" operator="equal">
      <formula>"E"</formula>
    </cfRule>
  </conditionalFormatting>
  <conditionalFormatting sqref="L25">
    <cfRule type="cellIs" dxfId="881" priority="22" operator="equal">
      <formula>"Y"</formula>
    </cfRule>
    <cfRule type="cellIs" dxfId="880" priority="22" operator="equal">
      <formula>"N"</formula>
    </cfRule>
    <cfRule type="cellIs" dxfId="879" priority="22" operator="equal">
      <formula>"E"</formula>
    </cfRule>
  </conditionalFormatting>
  <conditionalFormatting sqref="L26">
    <cfRule type="cellIs" dxfId="878" priority="23" operator="equal">
      <formula>"Y"</formula>
    </cfRule>
    <cfRule type="cellIs" dxfId="877" priority="23" operator="equal">
      <formula>"N"</formula>
    </cfRule>
    <cfRule type="cellIs" dxfId="876" priority="23" operator="equal">
      <formula>"E"</formula>
    </cfRule>
  </conditionalFormatting>
  <conditionalFormatting sqref="L27">
    <cfRule type="cellIs" dxfId="875" priority="24" operator="equal">
      <formula>"Y"</formula>
    </cfRule>
    <cfRule type="cellIs" dxfId="874" priority="24" operator="equal">
      <formula>"N"</formula>
    </cfRule>
    <cfRule type="cellIs" dxfId="873" priority="24" operator="equal">
      <formula>"E"</formula>
    </cfRule>
  </conditionalFormatting>
  <conditionalFormatting sqref="L28">
    <cfRule type="cellIs" dxfId="872" priority="25" operator="equal">
      <formula>"Y"</formula>
    </cfRule>
    <cfRule type="cellIs" dxfId="871" priority="25" operator="equal">
      <formula>"N"</formula>
    </cfRule>
    <cfRule type="cellIs" dxfId="870" priority="25" operator="equal">
      <formula>"E"</formula>
    </cfRule>
  </conditionalFormatting>
  <conditionalFormatting sqref="L29">
    <cfRule type="cellIs" dxfId="869" priority="26" operator="equal">
      <formula>"Y"</formula>
    </cfRule>
    <cfRule type="cellIs" dxfId="868" priority="26" operator="equal">
      <formula>"N"</formula>
    </cfRule>
    <cfRule type="cellIs" dxfId="867" priority="26" operator="equal">
      <formula>"E"</formula>
    </cfRule>
  </conditionalFormatting>
  <conditionalFormatting sqref="L30">
    <cfRule type="cellIs" dxfId="866" priority="27" operator="equal">
      <formula>"Y"</formula>
    </cfRule>
    <cfRule type="cellIs" dxfId="865" priority="27" operator="equal">
      <formula>"N"</formula>
    </cfRule>
    <cfRule type="cellIs" dxfId="864" priority="27" operator="equal">
      <formula>"E"</formula>
    </cfRule>
  </conditionalFormatting>
  <conditionalFormatting sqref="L31">
    <cfRule type="cellIs" dxfId="863" priority="28" operator="equal">
      <formula>"Y"</formula>
    </cfRule>
    <cfRule type="cellIs" dxfId="862" priority="28" operator="equal">
      <formula>"N"</formula>
    </cfRule>
    <cfRule type="cellIs" dxfId="861" priority="28" operator="equal">
      <formula>"E"</formula>
    </cfRule>
  </conditionalFormatting>
  <conditionalFormatting sqref="L32">
    <cfRule type="cellIs" dxfId="860" priority="29" operator="equal">
      <formula>"Y"</formula>
    </cfRule>
    <cfRule type="cellIs" dxfId="859" priority="29" operator="equal">
      <formula>"N"</formula>
    </cfRule>
    <cfRule type="cellIs" dxfId="858" priority="29" operator="equal">
      <formula>"E"</formula>
    </cfRule>
  </conditionalFormatting>
  <conditionalFormatting sqref="L33">
    <cfRule type="cellIs" dxfId="857" priority="30" operator="equal">
      <formula>"Y"</formula>
    </cfRule>
    <cfRule type="cellIs" dxfId="856" priority="30" operator="equal">
      <formula>"N"</formula>
    </cfRule>
    <cfRule type="cellIs" dxfId="855" priority="30" operator="equal">
      <formula>"E"</formula>
    </cfRule>
  </conditionalFormatting>
  <conditionalFormatting sqref="L34">
    <cfRule type="cellIs" dxfId="854" priority="31" operator="equal">
      <formula>"Y"</formula>
    </cfRule>
    <cfRule type="cellIs" dxfId="853" priority="31" operator="equal">
      <formula>"N"</formula>
    </cfRule>
    <cfRule type="cellIs" dxfId="852" priority="31" operator="equal">
      <formula>"E"</formula>
    </cfRule>
  </conditionalFormatting>
  <conditionalFormatting sqref="L35">
    <cfRule type="cellIs" dxfId="851" priority="32" operator="equal">
      <formula>"Y"</formula>
    </cfRule>
    <cfRule type="cellIs" dxfId="850" priority="32" operator="equal">
      <formula>"N"</formula>
    </cfRule>
    <cfRule type="cellIs" dxfId="849" priority="32" operator="equal">
      <formula>"E"</formula>
    </cfRule>
  </conditionalFormatting>
  <conditionalFormatting sqref="L36">
    <cfRule type="cellIs" dxfId="848" priority="33" operator="equal">
      <formula>"Y"</formula>
    </cfRule>
    <cfRule type="cellIs" dxfId="847" priority="33" operator="equal">
      <formula>"N"</formula>
    </cfRule>
    <cfRule type="cellIs" dxfId="846" priority="33" operator="equal">
      <formula>"E"</formula>
    </cfRule>
  </conditionalFormatting>
  <conditionalFormatting sqref="L37">
    <cfRule type="cellIs" dxfId="845" priority="34" operator="equal">
      <formula>"Y"</formula>
    </cfRule>
    <cfRule type="cellIs" dxfId="844" priority="34" operator="equal">
      <formula>"N"</formula>
    </cfRule>
    <cfRule type="cellIs" dxfId="843" priority="34" operator="equal">
      <formula>"E"</formula>
    </cfRule>
  </conditionalFormatting>
  <conditionalFormatting sqref="L38">
    <cfRule type="cellIs" dxfId="842" priority="35" operator="equal">
      <formula>"Y"</formula>
    </cfRule>
    <cfRule type="cellIs" dxfId="841" priority="35" operator="equal">
      <formula>"N"</formula>
    </cfRule>
    <cfRule type="cellIs" dxfId="840" priority="35" operator="equal">
      <formula>"E"</formula>
    </cfRule>
  </conditionalFormatting>
  <conditionalFormatting sqref="L39">
    <cfRule type="cellIs" dxfId="839" priority="36" operator="equal">
      <formula>"Y"</formula>
    </cfRule>
    <cfRule type="cellIs" dxfId="838" priority="36" operator="equal">
      <formula>"N"</formula>
    </cfRule>
    <cfRule type="cellIs" dxfId="837" priority="36" operator="equal">
      <formula>"E"</formula>
    </cfRule>
  </conditionalFormatting>
  <conditionalFormatting sqref="L40">
    <cfRule type="cellIs" dxfId="836" priority="37" operator="equal">
      <formula>"Y"</formula>
    </cfRule>
    <cfRule type="cellIs" dxfId="835" priority="37" operator="equal">
      <formula>"N"</formula>
    </cfRule>
    <cfRule type="cellIs" dxfId="834" priority="37" operator="equal">
      <formula>"E"</formula>
    </cfRule>
  </conditionalFormatting>
  <conditionalFormatting sqref="L41">
    <cfRule type="cellIs" dxfId="833" priority="38" operator="equal">
      <formula>"Y"</formula>
    </cfRule>
    <cfRule type="cellIs" dxfId="832" priority="38" operator="equal">
      <formula>"N"</formula>
    </cfRule>
    <cfRule type="cellIs" dxfId="831" priority="38" operator="equal">
      <formula>"E"</formula>
    </cfRule>
  </conditionalFormatting>
  <conditionalFormatting sqref="L42">
    <cfRule type="cellIs" dxfId="830" priority="39" operator="equal">
      <formula>"Y"</formula>
    </cfRule>
    <cfRule type="cellIs" dxfId="829" priority="39" operator="equal">
      <formula>"N"</formula>
    </cfRule>
    <cfRule type="cellIs" dxfId="828" priority="39" operator="equal">
      <formula>"E"</formula>
    </cfRule>
  </conditionalFormatting>
  <conditionalFormatting sqref="L43">
    <cfRule type="cellIs" dxfId="827" priority="40" operator="equal">
      <formula>"Y"</formula>
    </cfRule>
    <cfRule type="cellIs" dxfId="826" priority="40" operator="equal">
      <formula>"N"</formula>
    </cfRule>
    <cfRule type="cellIs" dxfId="825" priority="40" operator="equal">
      <formula>"E"</formula>
    </cfRule>
  </conditionalFormatting>
  <conditionalFormatting sqref="L44">
    <cfRule type="cellIs" dxfId="824" priority="41" operator="equal">
      <formula>"Y"</formula>
    </cfRule>
    <cfRule type="cellIs" dxfId="823" priority="41" operator="equal">
      <formula>"N"</formula>
    </cfRule>
    <cfRule type="cellIs" dxfId="822" priority="41" operator="equal">
      <formula>"E"</formula>
    </cfRule>
  </conditionalFormatting>
  <conditionalFormatting sqref="L45">
    <cfRule type="cellIs" dxfId="821" priority="42" operator="equal">
      <formula>"Y"</formula>
    </cfRule>
    <cfRule type="cellIs" dxfId="820" priority="42" operator="equal">
      <formula>"N"</formula>
    </cfRule>
    <cfRule type="cellIs" dxfId="819" priority="42" operator="equal">
      <formula>"E"</formula>
    </cfRule>
  </conditionalFormatting>
  <conditionalFormatting sqref="L46">
    <cfRule type="cellIs" dxfId="818" priority="43" operator="equal">
      <formula>"Y"</formula>
    </cfRule>
    <cfRule type="cellIs" dxfId="817" priority="43" operator="equal">
      <formula>"N"</formula>
    </cfRule>
    <cfRule type="cellIs" dxfId="816" priority="43" operator="equal">
      <formula>"E"</formula>
    </cfRule>
  </conditionalFormatting>
  <conditionalFormatting sqref="L47">
    <cfRule type="cellIs" dxfId="815" priority="44" operator="equal">
      <formula>"Y"</formula>
    </cfRule>
    <cfRule type="cellIs" dxfId="814" priority="44" operator="equal">
      <formula>"N"</formula>
    </cfRule>
    <cfRule type="cellIs" dxfId="813" priority="44" operator="equal">
      <formula>"E"</formula>
    </cfRule>
  </conditionalFormatting>
  <conditionalFormatting sqref="L48">
    <cfRule type="cellIs" dxfId="812" priority="45" operator="equal">
      <formula>"Y"</formula>
    </cfRule>
    <cfRule type="cellIs" dxfId="811" priority="45" operator="equal">
      <formula>"N"</formula>
    </cfRule>
    <cfRule type="cellIs" dxfId="810" priority="45" operator="equal">
      <formula>"E"</formula>
    </cfRule>
  </conditionalFormatting>
  <conditionalFormatting sqref="L49">
    <cfRule type="cellIs" dxfId="809" priority="46" operator="equal">
      <formula>"Y"</formula>
    </cfRule>
    <cfRule type="cellIs" dxfId="808" priority="46" operator="equal">
      <formula>"N"</formula>
    </cfRule>
    <cfRule type="cellIs" dxfId="807" priority="46" operator="equal">
      <formula>"E"</formula>
    </cfRule>
  </conditionalFormatting>
  <conditionalFormatting sqref="L50">
    <cfRule type="cellIs" dxfId="806" priority="47" operator="equal">
      <formula>"Y"</formula>
    </cfRule>
    <cfRule type="cellIs" dxfId="805" priority="47" operator="equal">
      <formula>"N"</formula>
    </cfRule>
    <cfRule type="cellIs" dxfId="804" priority="47" operator="equal">
      <formula>"E"</formula>
    </cfRule>
  </conditionalFormatting>
  <conditionalFormatting sqref="L51">
    <cfRule type="cellIs" dxfId="803" priority="48" operator="equal">
      <formula>"Y"</formula>
    </cfRule>
    <cfRule type="cellIs" dxfId="802" priority="48" operator="equal">
      <formula>"N"</formula>
    </cfRule>
    <cfRule type="cellIs" dxfId="801" priority="48" operator="equal">
      <formula>"E"</formula>
    </cfRule>
  </conditionalFormatting>
  <conditionalFormatting sqref="L52">
    <cfRule type="cellIs" dxfId="800" priority="49" operator="equal">
      <formula>"Y"</formula>
    </cfRule>
    <cfRule type="cellIs" dxfId="799" priority="49" operator="equal">
      <formula>"N"</formula>
    </cfRule>
    <cfRule type="cellIs" dxfId="798" priority="49" operator="equal">
      <formula>"E"</formula>
    </cfRule>
  </conditionalFormatting>
  <conditionalFormatting sqref="L53">
    <cfRule type="cellIs" dxfId="797" priority="50" operator="equal">
      <formula>"Y"</formula>
    </cfRule>
    <cfRule type="cellIs" dxfId="796" priority="50" operator="equal">
      <formula>"N"</formula>
    </cfRule>
    <cfRule type="cellIs" dxfId="795" priority="50" operator="equal">
      <formula>"E"</formula>
    </cfRule>
  </conditionalFormatting>
  <conditionalFormatting sqref="L54">
    <cfRule type="cellIs" dxfId="794" priority="51" operator="equal">
      <formula>"Y"</formula>
    </cfRule>
    <cfRule type="cellIs" dxfId="793" priority="51" operator="equal">
      <formula>"N"</formula>
    </cfRule>
    <cfRule type="cellIs" dxfId="792" priority="51" operator="equal">
      <formula>"E"</formula>
    </cfRule>
  </conditionalFormatting>
  <conditionalFormatting sqref="L55">
    <cfRule type="cellIs" dxfId="791" priority="52" operator="equal">
      <formula>"Y"</formula>
    </cfRule>
    <cfRule type="cellIs" dxfId="790" priority="52" operator="equal">
      <formula>"N"</formula>
    </cfRule>
    <cfRule type="cellIs" dxfId="789" priority="52" operator="equal">
      <formula>"E"</formula>
    </cfRule>
  </conditionalFormatting>
  <conditionalFormatting sqref="L56">
    <cfRule type="cellIs" dxfId="788" priority="53" operator="equal">
      <formula>"Y"</formula>
    </cfRule>
    <cfRule type="cellIs" dxfId="787" priority="53" operator="equal">
      <formula>"N"</formula>
    </cfRule>
    <cfRule type="cellIs" dxfId="786" priority="53" operator="equal">
      <formula>"E"</formula>
    </cfRule>
  </conditionalFormatting>
  <conditionalFormatting sqref="L57">
    <cfRule type="cellIs" dxfId="785" priority="54" operator="equal">
      <formula>"Y"</formula>
    </cfRule>
    <cfRule type="cellIs" dxfId="784" priority="54" operator="equal">
      <formula>"N"</formula>
    </cfRule>
    <cfRule type="cellIs" dxfId="783" priority="54" operator="equal">
      <formula>"E"</formula>
    </cfRule>
  </conditionalFormatting>
  <conditionalFormatting sqref="L58">
    <cfRule type="cellIs" dxfId="782" priority="55" operator="equal">
      <formula>"Y"</formula>
    </cfRule>
    <cfRule type="cellIs" dxfId="781" priority="55" operator="equal">
      <formula>"N"</formula>
    </cfRule>
    <cfRule type="cellIs" dxfId="780" priority="55" operator="equal">
      <formula>"E"</formula>
    </cfRule>
  </conditionalFormatting>
  <conditionalFormatting sqref="L59">
    <cfRule type="cellIs" dxfId="779" priority="56" operator="equal">
      <formula>"Y"</formula>
    </cfRule>
    <cfRule type="cellIs" dxfId="778" priority="56" operator="equal">
      <formula>"N"</formula>
    </cfRule>
    <cfRule type="cellIs" dxfId="777" priority="56" operator="equal">
      <formula>"E"</formula>
    </cfRule>
  </conditionalFormatting>
  <conditionalFormatting sqref="L60">
    <cfRule type="cellIs" dxfId="776" priority="57" operator="equal">
      <formula>"Y"</formula>
    </cfRule>
    <cfRule type="cellIs" dxfId="775" priority="57" operator="equal">
      <formula>"N"</formula>
    </cfRule>
    <cfRule type="cellIs" dxfId="774" priority="57" operator="equal">
      <formula>"E"</formula>
    </cfRule>
  </conditionalFormatting>
  <conditionalFormatting sqref="L61">
    <cfRule type="cellIs" dxfId="773" priority="58" operator="equal">
      <formula>"Y"</formula>
    </cfRule>
    <cfRule type="cellIs" dxfId="772" priority="58" operator="equal">
      <formula>"N"</formula>
    </cfRule>
    <cfRule type="cellIs" dxfId="771" priority="58" operator="equal">
      <formula>"E"</formula>
    </cfRule>
  </conditionalFormatting>
  <conditionalFormatting sqref="L62">
    <cfRule type="cellIs" dxfId="770" priority="59" operator="equal">
      <formula>"Y"</formula>
    </cfRule>
    <cfRule type="cellIs" dxfId="769" priority="59" operator="equal">
      <formula>"N"</formula>
    </cfRule>
    <cfRule type="cellIs" dxfId="768" priority="59" operator="equal">
      <formula>"E"</formula>
    </cfRule>
  </conditionalFormatting>
  <conditionalFormatting sqref="L63">
    <cfRule type="cellIs" dxfId="767" priority="60" operator="equal">
      <formula>"Y"</formula>
    </cfRule>
    <cfRule type="cellIs" dxfId="766" priority="60" operator="equal">
      <formula>"N"</formula>
    </cfRule>
    <cfRule type="cellIs" dxfId="765" priority="60" operator="equal">
      <formula>"E"</formula>
    </cfRule>
  </conditionalFormatting>
  <conditionalFormatting sqref="L64">
    <cfRule type="cellIs" dxfId="764" priority="61" operator="equal">
      <formula>"Y"</formula>
    </cfRule>
    <cfRule type="cellIs" dxfId="763" priority="61" operator="equal">
      <formula>"N"</formula>
    </cfRule>
    <cfRule type="cellIs" dxfId="762" priority="61" operator="equal">
      <formula>"E"</formula>
    </cfRule>
  </conditionalFormatting>
  <conditionalFormatting sqref="L65">
    <cfRule type="cellIs" dxfId="761" priority="62" operator="equal">
      <formula>"Y"</formula>
    </cfRule>
    <cfRule type="cellIs" dxfId="760" priority="62" operator="equal">
      <formula>"N"</formula>
    </cfRule>
    <cfRule type="cellIs" dxfId="759" priority="62" operator="equal">
      <formula>"E"</formula>
    </cfRule>
  </conditionalFormatting>
  <conditionalFormatting sqref="L66">
    <cfRule type="cellIs" dxfId="758" priority="63" operator="equal">
      <formula>"Y"</formula>
    </cfRule>
    <cfRule type="cellIs" dxfId="757" priority="63" operator="equal">
      <formula>"N"</formula>
    </cfRule>
    <cfRule type="cellIs" dxfId="756" priority="63" operator="equal">
      <formula>"E"</formula>
    </cfRule>
  </conditionalFormatting>
  <conditionalFormatting sqref="L67">
    <cfRule type="cellIs" dxfId="755" priority="64" operator="equal">
      <formula>"Y"</formula>
    </cfRule>
    <cfRule type="cellIs" dxfId="754" priority="64" operator="equal">
      <formula>"N"</formula>
    </cfRule>
    <cfRule type="cellIs" dxfId="753" priority="64" operator="equal">
      <formula>"E"</formula>
    </cfRule>
  </conditionalFormatting>
  <conditionalFormatting sqref="L68">
    <cfRule type="cellIs" dxfId="752" priority="65" operator="equal">
      <formula>"Y"</formula>
    </cfRule>
    <cfRule type="cellIs" dxfId="751" priority="65" operator="equal">
      <formula>"N"</formula>
    </cfRule>
    <cfRule type="cellIs" dxfId="750" priority="65" operator="equal">
      <formula>"E"</formula>
    </cfRule>
  </conditionalFormatting>
  <conditionalFormatting sqref="L69">
    <cfRule type="cellIs" dxfId="749" priority="66" operator="equal">
      <formula>"Y"</formula>
    </cfRule>
    <cfRule type="cellIs" dxfId="748" priority="66" operator="equal">
      <formula>"N"</formula>
    </cfRule>
    <cfRule type="cellIs" dxfId="747" priority="66" operator="equal">
      <formula>"E"</formula>
    </cfRule>
  </conditionalFormatting>
  <conditionalFormatting sqref="L70">
    <cfRule type="cellIs" dxfId="746" priority="67" operator="equal">
      <formula>"Y"</formula>
    </cfRule>
    <cfRule type="cellIs" dxfId="745" priority="67" operator="equal">
      <formula>"N"</formula>
    </cfRule>
    <cfRule type="cellIs" dxfId="744" priority="67" operator="equal">
      <formula>"E"</formula>
    </cfRule>
  </conditionalFormatting>
  <conditionalFormatting sqref="L71">
    <cfRule type="cellIs" dxfId="743" priority="68" operator="equal">
      <formula>"Y"</formula>
    </cfRule>
    <cfRule type="cellIs" dxfId="742" priority="68" operator="equal">
      <formula>"N"</formula>
    </cfRule>
    <cfRule type="cellIs" dxfId="741" priority="68" operator="equal">
      <formula>"E"</formula>
    </cfRule>
  </conditionalFormatting>
  <conditionalFormatting sqref="L72">
    <cfRule type="cellIs" dxfId="740" priority="69" operator="equal">
      <formula>"Y"</formula>
    </cfRule>
    <cfRule type="cellIs" dxfId="739" priority="69" operator="equal">
      <formula>"N"</formula>
    </cfRule>
    <cfRule type="cellIs" dxfId="738" priority="69" operator="equal">
      <formula>"E"</formula>
    </cfRule>
  </conditionalFormatting>
  <conditionalFormatting sqref="L73">
    <cfRule type="cellIs" dxfId="737" priority="70" operator="equal">
      <formula>"Y"</formula>
    </cfRule>
    <cfRule type="cellIs" dxfId="736" priority="70" operator="equal">
      <formula>"N"</formula>
    </cfRule>
    <cfRule type="cellIs" dxfId="735" priority="70" operator="equal">
      <formula>"E"</formula>
    </cfRule>
  </conditionalFormatting>
  <conditionalFormatting sqref="L74">
    <cfRule type="cellIs" dxfId="734" priority="71" operator="equal">
      <formula>"Y"</formula>
    </cfRule>
    <cfRule type="cellIs" dxfId="733" priority="71" operator="equal">
      <formula>"N"</formula>
    </cfRule>
    <cfRule type="cellIs" dxfId="732" priority="71" operator="equal">
      <formula>"E"</formula>
    </cfRule>
  </conditionalFormatting>
  <conditionalFormatting sqref="L75">
    <cfRule type="cellIs" dxfId="731" priority="72" operator="equal">
      <formula>"Y"</formula>
    </cfRule>
    <cfRule type="cellIs" dxfId="730" priority="72" operator="equal">
      <formula>"N"</formula>
    </cfRule>
    <cfRule type="cellIs" dxfId="729" priority="72" operator="equal">
      <formula>"E"</formula>
    </cfRule>
  </conditionalFormatting>
  <conditionalFormatting sqref="L76">
    <cfRule type="cellIs" dxfId="728" priority="73" operator="equal">
      <formula>"Y"</formula>
    </cfRule>
    <cfRule type="cellIs" dxfId="727" priority="73" operator="equal">
      <formula>"N"</formula>
    </cfRule>
    <cfRule type="cellIs" dxfId="726" priority="73" operator="equal">
      <formula>"E"</formula>
    </cfRule>
  </conditionalFormatting>
  <conditionalFormatting sqref="L77">
    <cfRule type="cellIs" dxfId="725" priority="74" operator="equal">
      <formula>"Y"</formula>
    </cfRule>
    <cfRule type="cellIs" dxfId="724" priority="74" operator="equal">
      <formula>"N"</formula>
    </cfRule>
    <cfRule type="cellIs" dxfId="723" priority="74" operator="equal">
      <formula>"E"</formula>
    </cfRule>
  </conditionalFormatting>
  <conditionalFormatting sqref="L78">
    <cfRule type="cellIs" dxfId="722" priority="75" operator="equal">
      <formula>"Y"</formula>
    </cfRule>
    <cfRule type="cellIs" dxfId="721" priority="75" operator="equal">
      <formula>"N"</formula>
    </cfRule>
    <cfRule type="cellIs" dxfId="720" priority="75" operator="equal">
      <formula>"E"</formula>
    </cfRule>
  </conditionalFormatting>
  <conditionalFormatting sqref="L79">
    <cfRule type="cellIs" dxfId="719" priority="76" operator="equal">
      <formula>"Y"</formula>
    </cfRule>
    <cfRule type="cellIs" dxfId="718" priority="76" operator="equal">
      <formula>"N"</formula>
    </cfRule>
    <cfRule type="cellIs" dxfId="717" priority="76" operator="equal">
      <formula>"E"</formula>
    </cfRule>
  </conditionalFormatting>
  <conditionalFormatting sqref="L80">
    <cfRule type="cellIs" dxfId="716" priority="77" operator="equal">
      <formula>"Y"</formula>
    </cfRule>
    <cfRule type="cellIs" dxfId="715" priority="77" operator="equal">
      <formula>"N"</formula>
    </cfRule>
    <cfRule type="cellIs" dxfId="714" priority="77" operator="equal">
      <formula>"E"</formula>
    </cfRule>
  </conditionalFormatting>
  <conditionalFormatting sqref="L81">
    <cfRule type="cellIs" dxfId="713" priority="78" operator="equal">
      <formula>"Y"</formula>
    </cfRule>
    <cfRule type="cellIs" dxfId="712" priority="78" operator="equal">
      <formula>"N"</formula>
    </cfRule>
    <cfRule type="cellIs" dxfId="711" priority="78" operator="equal">
      <formula>"E"</formula>
    </cfRule>
  </conditionalFormatting>
  <conditionalFormatting sqref="L82">
    <cfRule type="cellIs" dxfId="710" priority="79" operator="equal">
      <formula>"Y"</formula>
    </cfRule>
    <cfRule type="cellIs" dxfId="709" priority="79" operator="equal">
      <formula>"N"</formula>
    </cfRule>
    <cfRule type="cellIs" dxfId="708" priority="79" operator="equal">
      <formula>"E"</formula>
    </cfRule>
  </conditionalFormatting>
  <conditionalFormatting sqref="L83">
    <cfRule type="cellIs" dxfId="707" priority="80" operator="equal">
      <formula>"Y"</formula>
    </cfRule>
    <cfRule type="cellIs" dxfId="706" priority="80" operator="equal">
      <formula>"N"</formula>
    </cfRule>
    <cfRule type="cellIs" dxfId="705" priority="80" operator="equal">
      <formula>"E"</formula>
    </cfRule>
  </conditionalFormatting>
  <conditionalFormatting sqref="L84">
    <cfRule type="cellIs" dxfId="704" priority="81" operator="equal">
      <formula>"Y"</formula>
    </cfRule>
    <cfRule type="cellIs" dxfId="703" priority="81" operator="equal">
      <formula>"N"</formula>
    </cfRule>
    <cfRule type="cellIs" dxfId="702" priority="81" operator="equal">
      <formula>"E"</formula>
    </cfRule>
  </conditionalFormatting>
  <conditionalFormatting sqref="L85">
    <cfRule type="cellIs" dxfId="701" priority="82" operator="equal">
      <formula>"Y"</formula>
    </cfRule>
    <cfRule type="cellIs" dxfId="700" priority="82" operator="equal">
      <formula>"N"</formula>
    </cfRule>
    <cfRule type="cellIs" dxfId="699" priority="82" operator="equal">
      <formula>"E"</formula>
    </cfRule>
  </conditionalFormatting>
  <conditionalFormatting sqref="L86">
    <cfRule type="cellIs" dxfId="698" priority="83" operator="equal">
      <formula>"Y"</formula>
    </cfRule>
    <cfRule type="cellIs" dxfId="697" priority="83" operator="equal">
      <formula>"N"</formula>
    </cfRule>
    <cfRule type="cellIs" dxfId="696" priority="83" operator="equal">
      <formula>"E"</formula>
    </cfRule>
  </conditionalFormatting>
  <conditionalFormatting sqref="L87">
    <cfRule type="cellIs" dxfId="695" priority="84" operator="equal">
      <formula>"Y"</formula>
    </cfRule>
    <cfRule type="cellIs" dxfId="694" priority="84" operator="equal">
      <formula>"N"</formula>
    </cfRule>
    <cfRule type="cellIs" dxfId="693" priority="84" operator="equal">
      <formula>"E"</formula>
    </cfRule>
  </conditionalFormatting>
  <conditionalFormatting sqref="L88">
    <cfRule type="cellIs" dxfId="692" priority="85" operator="equal">
      <formula>"Y"</formula>
    </cfRule>
    <cfRule type="cellIs" dxfId="691" priority="85" operator="equal">
      <formula>"N"</formula>
    </cfRule>
    <cfRule type="cellIs" dxfId="690" priority="85" operator="equal">
      <formula>"E"</formula>
    </cfRule>
  </conditionalFormatting>
  <conditionalFormatting sqref="L89">
    <cfRule type="cellIs" dxfId="689" priority="86" operator="equal">
      <formula>"Y"</formula>
    </cfRule>
    <cfRule type="cellIs" dxfId="688" priority="86" operator="equal">
      <formula>"N"</formula>
    </cfRule>
    <cfRule type="cellIs" dxfId="687" priority="86" operator="equal">
      <formula>"E"</formula>
    </cfRule>
  </conditionalFormatting>
  <conditionalFormatting sqref="L90">
    <cfRule type="cellIs" dxfId="686" priority="87" operator="equal">
      <formula>"Y"</formula>
    </cfRule>
    <cfRule type="cellIs" dxfId="685" priority="87" operator="equal">
      <formula>"N"</formula>
    </cfRule>
    <cfRule type="cellIs" dxfId="684" priority="87" operator="equal">
      <formula>"E"</formula>
    </cfRule>
  </conditionalFormatting>
  <conditionalFormatting sqref="L91">
    <cfRule type="cellIs" dxfId="683" priority="88" operator="equal">
      <formula>"Y"</formula>
    </cfRule>
    <cfRule type="cellIs" dxfId="682" priority="88" operator="equal">
      <formula>"N"</formula>
    </cfRule>
    <cfRule type="cellIs" dxfId="681" priority="88" operator="equal">
      <formula>"E"</formula>
    </cfRule>
  </conditionalFormatting>
  <conditionalFormatting sqref="L92">
    <cfRule type="cellIs" dxfId="680" priority="89" operator="equal">
      <formula>"Y"</formula>
    </cfRule>
    <cfRule type="cellIs" dxfId="679" priority="89" operator="equal">
      <formula>"N"</formula>
    </cfRule>
    <cfRule type="cellIs" dxfId="678" priority="89" operator="equal">
      <formula>"E"</formula>
    </cfRule>
  </conditionalFormatting>
  <conditionalFormatting sqref="L93">
    <cfRule type="cellIs" dxfId="677" priority="90" operator="equal">
      <formula>"Y"</formula>
    </cfRule>
    <cfRule type="cellIs" dxfId="676" priority="90" operator="equal">
      <formula>"N"</formula>
    </cfRule>
    <cfRule type="cellIs" dxfId="675" priority="90" operator="equal">
      <formula>"E"</formula>
    </cfRule>
  </conditionalFormatting>
  <conditionalFormatting sqref="L94">
    <cfRule type="cellIs" dxfId="674" priority="91" operator="equal">
      <formula>"Y"</formula>
    </cfRule>
    <cfRule type="cellIs" dxfId="673" priority="91" operator="equal">
      <formula>"N"</formula>
    </cfRule>
    <cfRule type="cellIs" dxfId="672" priority="91" operator="equal">
      <formula>"E"</formula>
    </cfRule>
  </conditionalFormatting>
  <conditionalFormatting sqref="L95">
    <cfRule type="cellIs" dxfId="671" priority="92" operator="equal">
      <formula>"Y"</formula>
    </cfRule>
    <cfRule type="cellIs" dxfId="670" priority="92" operator="equal">
      <formula>"N"</formula>
    </cfRule>
    <cfRule type="cellIs" dxfId="669" priority="92" operator="equal">
      <formula>"E"</formula>
    </cfRule>
  </conditionalFormatting>
  <conditionalFormatting sqref="L96">
    <cfRule type="cellIs" dxfId="668" priority="93" operator="equal">
      <formula>"Y"</formula>
    </cfRule>
    <cfRule type="cellIs" dxfId="667" priority="93" operator="equal">
      <formula>"N"</formula>
    </cfRule>
    <cfRule type="cellIs" dxfId="666" priority="93" operator="equal">
      <formula>"E"</formula>
    </cfRule>
  </conditionalFormatting>
  <conditionalFormatting sqref="L97">
    <cfRule type="cellIs" dxfId="665" priority="94" operator="equal">
      <formula>"Y"</formula>
    </cfRule>
    <cfRule type="cellIs" dxfId="664" priority="94" operator="equal">
      <formula>"N"</formula>
    </cfRule>
    <cfRule type="cellIs" dxfId="663" priority="94" operator="equal">
      <formula>"E"</formula>
    </cfRule>
  </conditionalFormatting>
  <conditionalFormatting sqref="L98">
    <cfRule type="cellIs" dxfId="662" priority="95" operator="equal">
      <formula>"Y"</formula>
    </cfRule>
    <cfRule type="cellIs" dxfId="661" priority="95" operator="equal">
      <formula>"N"</formula>
    </cfRule>
    <cfRule type="cellIs" dxfId="660" priority="95" operator="equal">
      <formula>"E"</formula>
    </cfRule>
  </conditionalFormatting>
  <conditionalFormatting sqref="L99">
    <cfRule type="cellIs" dxfId="659" priority="96" operator="equal">
      <formula>"Y"</formula>
    </cfRule>
    <cfRule type="cellIs" dxfId="658" priority="96" operator="equal">
      <formula>"N"</formula>
    </cfRule>
    <cfRule type="cellIs" dxfId="657" priority="96" operator="equal">
      <formula>"E"</formula>
    </cfRule>
  </conditionalFormatting>
  <conditionalFormatting sqref="L100">
    <cfRule type="cellIs" dxfId="656" priority="97" operator="equal">
      <formula>"Y"</formula>
    </cfRule>
    <cfRule type="cellIs" dxfId="655" priority="97" operator="equal">
      <formula>"N"</formula>
    </cfRule>
    <cfRule type="cellIs" dxfId="654" priority="97" operator="equal">
      <formula>"E"</formula>
    </cfRule>
  </conditionalFormatting>
  <conditionalFormatting sqref="L101">
    <cfRule type="cellIs" dxfId="653" priority="98" operator="equal">
      <formula>"Y"</formula>
    </cfRule>
    <cfRule type="cellIs" dxfId="652" priority="98" operator="equal">
      <formula>"N"</formula>
    </cfRule>
    <cfRule type="cellIs" dxfId="651" priority="98" operator="equal">
      <formula>"E"</formula>
    </cfRule>
  </conditionalFormatting>
  <conditionalFormatting sqref="L102">
    <cfRule type="cellIs" dxfId="650" priority="99" operator="equal">
      <formula>"Y"</formula>
    </cfRule>
    <cfRule type="cellIs" dxfId="649" priority="99" operator="equal">
      <formula>"N"</formula>
    </cfRule>
    <cfRule type="cellIs" dxfId="648" priority="99" operator="equal">
      <formula>"E"</formula>
    </cfRule>
  </conditionalFormatting>
  <conditionalFormatting sqref="L103">
    <cfRule type="cellIs" dxfId="647" priority="100" operator="equal">
      <formula>"Y"</formula>
    </cfRule>
    <cfRule type="cellIs" dxfId="646" priority="100" operator="equal">
      <formula>"N"</formula>
    </cfRule>
    <cfRule type="cellIs" dxfId="645" priority="100" operator="equal">
      <formula>"E"</formula>
    </cfRule>
  </conditionalFormatting>
  <conditionalFormatting sqref="L104">
    <cfRule type="cellIs" dxfId="644" priority="101" operator="equal">
      <formula>"Y"</formula>
    </cfRule>
    <cfRule type="cellIs" dxfId="643" priority="101" operator="equal">
      <formula>"N"</formula>
    </cfRule>
    <cfRule type="cellIs" dxfId="642" priority="101" operator="equal">
      <formula>"E"</formula>
    </cfRule>
  </conditionalFormatting>
  <conditionalFormatting sqref="L105">
    <cfRule type="cellIs" dxfId="641" priority="102" operator="equal">
      <formula>"Y"</formula>
    </cfRule>
    <cfRule type="cellIs" dxfId="640" priority="102" operator="equal">
      <formula>"N"</formula>
    </cfRule>
    <cfRule type="cellIs" dxfId="639" priority="102" operator="equal">
      <formula>"E"</formula>
    </cfRule>
  </conditionalFormatting>
  <conditionalFormatting sqref="L106">
    <cfRule type="cellIs" dxfId="638" priority="103" operator="equal">
      <formula>"Y"</formula>
    </cfRule>
    <cfRule type="cellIs" dxfId="637" priority="103" operator="equal">
      <formula>"N"</formula>
    </cfRule>
    <cfRule type="cellIs" dxfId="636" priority="103" operator="equal">
      <formula>"E"</formula>
    </cfRule>
  </conditionalFormatting>
  <conditionalFormatting sqref="L107">
    <cfRule type="cellIs" dxfId="635" priority="104" operator="equal">
      <formula>"Y"</formula>
    </cfRule>
    <cfRule type="cellIs" dxfId="634" priority="104" operator="equal">
      <formula>"N"</formula>
    </cfRule>
    <cfRule type="cellIs" dxfId="633" priority="104" operator="equal">
      <formula>"E"</formula>
    </cfRule>
  </conditionalFormatting>
  <conditionalFormatting sqref="L108">
    <cfRule type="cellIs" dxfId="632" priority="105" operator="equal">
      <formula>"Y"</formula>
    </cfRule>
    <cfRule type="cellIs" dxfId="631" priority="105" operator="equal">
      <formula>"N"</formula>
    </cfRule>
    <cfRule type="cellIs" dxfId="630" priority="105" operator="equal">
      <formula>"E"</formula>
    </cfRule>
  </conditionalFormatting>
  <conditionalFormatting sqref="L109">
    <cfRule type="cellIs" dxfId="629" priority="106" operator="equal">
      <formula>"Y"</formula>
    </cfRule>
    <cfRule type="cellIs" dxfId="628" priority="106" operator="equal">
      <formula>"N"</formula>
    </cfRule>
    <cfRule type="cellIs" dxfId="627" priority="106" operator="equal">
      <formula>"E"</formula>
    </cfRule>
  </conditionalFormatting>
  <conditionalFormatting sqref="L110">
    <cfRule type="cellIs" dxfId="626" priority="107" operator="equal">
      <formula>"Y"</formula>
    </cfRule>
    <cfRule type="cellIs" dxfId="625" priority="107" operator="equal">
      <formula>"N"</formula>
    </cfRule>
    <cfRule type="cellIs" dxfId="624" priority="107" operator="equal">
      <formula>"E"</formula>
    </cfRule>
  </conditionalFormatting>
  <conditionalFormatting sqref="L111">
    <cfRule type="cellIs" dxfId="623" priority="108" operator="equal">
      <formula>"Y"</formula>
    </cfRule>
    <cfRule type="cellIs" dxfId="622" priority="108" operator="equal">
      <formula>"N"</formula>
    </cfRule>
    <cfRule type="cellIs" dxfId="621" priority="108" operator="equal">
      <formula>"E"</formula>
    </cfRule>
  </conditionalFormatting>
  <conditionalFormatting sqref="L112">
    <cfRule type="cellIs" dxfId="620" priority="109" operator="equal">
      <formula>"Y"</formula>
    </cfRule>
    <cfRule type="cellIs" dxfId="619" priority="109" operator="equal">
      <formula>"N"</formula>
    </cfRule>
    <cfRule type="cellIs" dxfId="618" priority="109" operator="equal">
      <formula>"E"</formula>
    </cfRule>
  </conditionalFormatting>
  <conditionalFormatting sqref="L113">
    <cfRule type="cellIs" dxfId="617" priority="110" operator="equal">
      <formula>"Y"</formula>
    </cfRule>
    <cfRule type="cellIs" dxfId="616" priority="110" operator="equal">
      <formula>"N"</formula>
    </cfRule>
    <cfRule type="cellIs" dxfId="615" priority="110" operator="equal">
      <formula>"E"</formula>
    </cfRule>
  </conditionalFormatting>
  <conditionalFormatting sqref="L114">
    <cfRule type="cellIs" dxfId="614" priority="111" operator="equal">
      <formula>"Y"</formula>
    </cfRule>
    <cfRule type="cellIs" dxfId="613" priority="111" operator="equal">
      <formula>"N"</formula>
    </cfRule>
    <cfRule type="cellIs" dxfId="612" priority="111" operator="equal">
      <formula>"E"</formula>
    </cfRule>
  </conditionalFormatting>
  <conditionalFormatting sqref="L115">
    <cfRule type="cellIs" dxfId="611" priority="112" operator="equal">
      <formula>"Y"</formula>
    </cfRule>
    <cfRule type="cellIs" dxfId="610" priority="112" operator="equal">
      <formula>"N"</formula>
    </cfRule>
    <cfRule type="cellIs" dxfId="609" priority="112" operator="equal">
      <formula>"E"</formula>
    </cfRule>
  </conditionalFormatting>
  <conditionalFormatting sqref="L116">
    <cfRule type="cellIs" dxfId="608" priority="113" operator="equal">
      <formula>"Y"</formula>
    </cfRule>
    <cfRule type="cellIs" dxfId="607" priority="113" operator="equal">
      <formula>"N"</formula>
    </cfRule>
    <cfRule type="cellIs" dxfId="606" priority="113" operator="equal">
      <formula>"E"</formula>
    </cfRule>
  </conditionalFormatting>
  <conditionalFormatting sqref="L117">
    <cfRule type="cellIs" dxfId="605" priority="114" operator="equal">
      <formula>"Y"</formula>
    </cfRule>
    <cfRule type="cellIs" dxfId="604" priority="114" operator="equal">
      <formula>"N"</formula>
    </cfRule>
    <cfRule type="cellIs" dxfId="603" priority="114" operator="equal">
      <formula>"E"</formula>
    </cfRule>
  </conditionalFormatting>
  <conditionalFormatting sqref="L118">
    <cfRule type="cellIs" dxfId="602" priority="115" operator="equal">
      <formula>"Y"</formula>
    </cfRule>
    <cfRule type="cellIs" dxfId="601" priority="115" operator="equal">
      <formula>"N"</formula>
    </cfRule>
    <cfRule type="cellIs" dxfId="600" priority="115" operator="equal">
      <formula>"E"</formula>
    </cfRule>
  </conditionalFormatting>
  <conditionalFormatting sqref="L119">
    <cfRule type="cellIs" dxfId="599" priority="116" operator="equal">
      <formula>"Y"</formula>
    </cfRule>
    <cfRule type="cellIs" dxfId="598" priority="116" operator="equal">
      <formula>"N"</formula>
    </cfRule>
    <cfRule type="cellIs" dxfId="597" priority="116" operator="equal">
      <formula>"E"</formula>
    </cfRule>
  </conditionalFormatting>
  <conditionalFormatting sqref="L120">
    <cfRule type="cellIs" dxfId="596" priority="117" operator="equal">
      <formula>"Y"</formula>
    </cfRule>
    <cfRule type="cellIs" dxfId="595" priority="117" operator="equal">
      <formula>"N"</formula>
    </cfRule>
    <cfRule type="cellIs" dxfId="594" priority="117" operator="equal">
      <formula>"E"</formula>
    </cfRule>
  </conditionalFormatting>
  <conditionalFormatting sqref="L121">
    <cfRule type="cellIs" dxfId="593" priority="118" operator="equal">
      <formula>"Y"</formula>
    </cfRule>
    <cfRule type="cellIs" dxfId="592" priority="118" operator="equal">
      <formula>"N"</formula>
    </cfRule>
    <cfRule type="cellIs" dxfId="591" priority="118" operator="equal">
      <formula>"E"</formula>
    </cfRule>
  </conditionalFormatting>
  <conditionalFormatting sqref="L122">
    <cfRule type="cellIs" dxfId="590" priority="119" operator="equal">
      <formula>"Y"</formula>
    </cfRule>
    <cfRule type="cellIs" dxfId="589" priority="119" operator="equal">
      <formula>"N"</formula>
    </cfRule>
    <cfRule type="cellIs" dxfId="588" priority="119" operator="equal">
      <formula>"E"</formula>
    </cfRule>
  </conditionalFormatting>
  <conditionalFormatting sqref="L123">
    <cfRule type="cellIs" dxfId="587" priority="120" operator="equal">
      <formula>"Y"</formula>
    </cfRule>
    <cfRule type="cellIs" dxfId="586" priority="120" operator="equal">
      <formula>"N"</formula>
    </cfRule>
    <cfRule type="cellIs" dxfId="585" priority="120" operator="equal">
      <formula>"E"</formula>
    </cfRule>
  </conditionalFormatting>
  <conditionalFormatting sqref="L124">
    <cfRule type="cellIs" dxfId="584" priority="121" operator="equal">
      <formula>"Y"</formula>
    </cfRule>
    <cfRule type="cellIs" dxfId="583" priority="121" operator="equal">
      <formula>"N"</formula>
    </cfRule>
    <cfRule type="cellIs" dxfId="582" priority="121" operator="equal">
      <formula>"E"</formula>
    </cfRule>
  </conditionalFormatting>
  <conditionalFormatting sqref="L125">
    <cfRule type="cellIs" dxfId="581" priority="122" operator="equal">
      <formula>"Y"</formula>
    </cfRule>
    <cfRule type="cellIs" dxfId="580" priority="122" operator="equal">
      <formula>"N"</formula>
    </cfRule>
    <cfRule type="cellIs" dxfId="579" priority="122" operator="equal">
      <formula>"E"</formula>
    </cfRule>
  </conditionalFormatting>
  <conditionalFormatting sqref="L126">
    <cfRule type="cellIs" dxfId="578" priority="123" operator="equal">
      <formula>"Y"</formula>
    </cfRule>
    <cfRule type="cellIs" dxfId="577" priority="123" operator="equal">
      <formula>"N"</formula>
    </cfRule>
    <cfRule type="cellIs" dxfId="576" priority="123" operator="equal">
      <formula>"E"</formula>
    </cfRule>
  </conditionalFormatting>
  <conditionalFormatting sqref="L127">
    <cfRule type="cellIs" dxfId="575" priority="124" operator="equal">
      <formula>"Y"</formula>
    </cfRule>
    <cfRule type="cellIs" dxfId="574" priority="124" operator="equal">
      <formula>"N"</formula>
    </cfRule>
    <cfRule type="cellIs" dxfId="573" priority="124" operator="equal">
      <formula>"E"</formula>
    </cfRule>
  </conditionalFormatting>
  <conditionalFormatting sqref="L128">
    <cfRule type="cellIs" dxfId="572" priority="125" operator="equal">
      <formula>"Y"</formula>
    </cfRule>
    <cfRule type="cellIs" dxfId="571" priority="125" operator="equal">
      <formula>"N"</formula>
    </cfRule>
    <cfRule type="cellIs" dxfId="570" priority="125" operator="equal">
      <formula>"E"</formula>
    </cfRule>
  </conditionalFormatting>
  <conditionalFormatting sqref="L129">
    <cfRule type="cellIs" dxfId="569" priority="126" operator="equal">
      <formula>"Y"</formula>
    </cfRule>
    <cfRule type="cellIs" dxfId="568" priority="126" operator="equal">
      <formula>"N"</formula>
    </cfRule>
    <cfRule type="cellIs" dxfId="567" priority="126" operator="equal">
      <formula>"E"</formula>
    </cfRule>
  </conditionalFormatting>
  <conditionalFormatting sqref="L130">
    <cfRule type="cellIs" dxfId="566" priority="127" operator="equal">
      <formula>"Y"</formula>
    </cfRule>
    <cfRule type="cellIs" dxfId="565" priority="127" operator="equal">
      <formula>"N"</formula>
    </cfRule>
    <cfRule type="cellIs" dxfId="564" priority="127" operator="equal">
      <formula>"E"</formula>
    </cfRule>
  </conditionalFormatting>
  <conditionalFormatting sqref="L131">
    <cfRule type="cellIs" dxfId="563" priority="128" operator="equal">
      <formula>"Y"</formula>
    </cfRule>
    <cfRule type="cellIs" dxfId="562" priority="128" operator="equal">
      <formula>"N"</formula>
    </cfRule>
    <cfRule type="cellIs" dxfId="561" priority="128" operator="equal">
      <formula>"E"</formula>
    </cfRule>
  </conditionalFormatting>
  <conditionalFormatting sqref="L132">
    <cfRule type="cellIs" dxfId="560" priority="129" operator="equal">
      <formula>"Y"</formula>
    </cfRule>
    <cfRule type="cellIs" dxfId="559" priority="129" operator="equal">
      <formula>"N"</formula>
    </cfRule>
    <cfRule type="cellIs" dxfId="558" priority="129" operator="equal">
      <formula>"E"</formula>
    </cfRule>
  </conditionalFormatting>
  <conditionalFormatting sqref="L133">
    <cfRule type="cellIs" dxfId="557" priority="130" operator="equal">
      <formula>"Y"</formula>
    </cfRule>
    <cfRule type="cellIs" dxfId="556" priority="130" operator="equal">
      <formula>"N"</formula>
    </cfRule>
    <cfRule type="cellIs" dxfId="555" priority="130" operator="equal">
      <formula>"E"</formula>
    </cfRule>
  </conditionalFormatting>
  <conditionalFormatting sqref="L134">
    <cfRule type="cellIs" dxfId="554" priority="131" operator="equal">
      <formula>"Y"</formula>
    </cfRule>
    <cfRule type="cellIs" dxfId="553" priority="131" operator="equal">
      <formula>"N"</formula>
    </cfRule>
    <cfRule type="cellIs" dxfId="552" priority="131" operator="equal">
      <formula>"E"</formula>
    </cfRule>
  </conditionalFormatting>
  <conditionalFormatting sqref="L135">
    <cfRule type="cellIs" dxfId="551" priority="132" operator="equal">
      <formula>"Y"</formula>
    </cfRule>
    <cfRule type="cellIs" dxfId="550" priority="132" operator="equal">
      <formula>"N"</formula>
    </cfRule>
    <cfRule type="cellIs" dxfId="549" priority="132" operator="equal">
      <formula>"E"</formula>
    </cfRule>
  </conditionalFormatting>
  <conditionalFormatting sqref="L136">
    <cfRule type="cellIs" dxfId="548" priority="133" operator="equal">
      <formula>"Y"</formula>
    </cfRule>
    <cfRule type="cellIs" dxfId="547" priority="133" operator="equal">
      <formula>"N"</formula>
    </cfRule>
    <cfRule type="cellIs" dxfId="546" priority="133" operator="equal">
      <formula>"E"</formula>
    </cfRule>
  </conditionalFormatting>
  <conditionalFormatting sqref="L137">
    <cfRule type="cellIs" dxfId="545" priority="134" operator="equal">
      <formula>"Y"</formula>
    </cfRule>
    <cfRule type="cellIs" dxfId="544" priority="134" operator="equal">
      <formula>"N"</formula>
    </cfRule>
    <cfRule type="cellIs" dxfId="543" priority="134" operator="equal">
      <formula>"E"</formula>
    </cfRule>
  </conditionalFormatting>
  <conditionalFormatting sqref="L138">
    <cfRule type="cellIs" dxfId="542" priority="135" operator="equal">
      <formula>"Y"</formula>
    </cfRule>
    <cfRule type="cellIs" dxfId="541" priority="135" operator="equal">
      <formula>"N"</formula>
    </cfRule>
    <cfRule type="cellIs" dxfId="540" priority="135" operator="equal">
      <formula>"E"</formula>
    </cfRule>
  </conditionalFormatting>
  <conditionalFormatting sqref="L139">
    <cfRule type="cellIs" dxfId="539" priority="136" operator="equal">
      <formula>"Y"</formula>
    </cfRule>
    <cfRule type="cellIs" dxfId="538" priority="136" operator="equal">
      <formula>"N"</formula>
    </cfRule>
    <cfRule type="cellIs" dxfId="537" priority="136" operator="equal">
      <formula>"E"</formula>
    </cfRule>
  </conditionalFormatting>
  <conditionalFormatting sqref="L140">
    <cfRule type="cellIs" dxfId="536" priority="137" operator="equal">
      <formula>"Y"</formula>
    </cfRule>
    <cfRule type="cellIs" dxfId="535" priority="137" operator="equal">
      <formula>"N"</formula>
    </cfRule>
    <cfRule type="cellIs" dxfId="534" priority="137" operator="equal">
      <formula>"E"</formula>
    </cfRule>
  </conditionalFormatting>
  <conditionalFormatting sqref="L141">
    <cfRule type="cellIs" dxfId="533" priority="138" operator="equal">
      <formula>"Y"</formula>
    </cfRule>
    <cfRule type="cellIs" dxfId="532" priority="138" operator="equal">
      <formula>"N"</formula>
    </cfRule>
    <cfRule type="cellIs" dxfId="531" priority="138" operator="equal">
      <formula>"E"</formula>
    </cfRule>
  </conditionalFormatting>
  <conditionalFormatting sqref="L142">
    <cfRule type="cellIs" dxfId="530" priority="139" operator="equal">
      <formula>"Y"</formula>
    </cfRule>
    <cfRule type="cellIs" dxfId="529" priority="139" operator="equal">
      <formula>"N"</formula>
    </cfRule>
    <cfRule type="cellIs" dxfId="528" priority="139" operator="equal">
      <formula>"E"</formula>
    </cfRule>
  </conditionalFormatting>
  <conditionalFormatting sqref="L143">
    <cfRule type="cellIs" dxfId="527" priority="140" operator="equal">
      <formula>"Y"</formula>
    </cfRule>
    <cfRule type="cellIs" dxfId="526" priority="140" operator="equal">
      <formula>"N"</formula>
    </cfRule>
    <cfRule type="cellIs" dxfId="525" priority="140" operator="equal">
      <formula>"E"</formula>
    </cfRule>
  </conditionalFormatting>
  <conditionalFormatting sqref="L144">
    <cfRule type="cellIs" dxfId="524" priority="141" operator="equal">
      <formula>"Y"</formula>
    </cfRule>
    <cfRule type="cellIs" dxfId="523" priority="141" operator="equal">
      <formula>"N"</formula>
    </cfRule>
    <cfRule type="cellIs" dxfId="522" priority="141" operator="equal">
      <formula>"E"</formula>
    </cfRule>
  </conditionalFormatting>
  <conditionalFormatting sqref="L145">
    <cfRule type="cellIs" dxfId="521" priority="142" operator="equal">
      <formula>"Y"</formula>
    </cfRule>
    <cfRule type="cellIs" dxfId="520" priority="142" operator="equal">
      <formula>"N"</formula>
    </cfRule>
    <cfRule type="cellIs" dxfId="519" priority="142" operator="equal">
      <formula>"E"</formula>
    </cfRule>
  </conditionalFormatting>
  <conditionalFormatting sqref="L146">
    <cfRule type="cellIs" dxfId="518" priority="143" operator="equal">
      <formula>"Y"</formula>
    </cfRule>
    <cfRule type="cellIs" dxfId="517" priority="143" operator="equal">
      <formula>"N"</formula>
    </cfRule>
    <cfRule type="cellIs" dxfId="516" priority="143" operator="equal">
      <formula>"E"</formula>
    </cfRule>
  </conditionalFormatting>
  <conditionalFormatting sqref="L147">
    <cfRule type="cellIs" dxfId="515" priority="144" operator="equal">
      <formula>"Y"</formula>
    </cfRule>
    <cfRule type="cellIs" dxfId="514" priority="144" operator="equal">
      <formula>"N"</formula>
    </cfRule>
    <cfRule type="cellIs" dxfId="513" priority="144" operator="equal">
      <formula>"E"</formula>
    </cfRule>
  </conditionalFormatting>
  <conditionalFormatting sqref="L148">
    <cfRule type="cellIs" dxfId="512" priority="145" operator="equal">
      <formula>"Y"</formula>
    </cfRule>
    <cfRule type="cellIs" dxfId="511" priority="145" operator="equal">
      <formula>"N"</formula>
    </cfRule>
    <cfRule type="cellIs" dxfId="510" priority="145" operator="equal">
      <formula>"E"</formula>
    </cfRule>
  </conditionalFormatting>
  <conditionalFormatting sqref="L149">
    <cfRule type="cellIs" dxfId="509" priority="146" operator="equal">
      <formula>"Y"</formula>
    </cfRule>
    <cfRule type="cellIs" dxfId="508" priority="146" operator="equal">
      <formula>"N"</formula>
    </cfRule>
    <cfRule type="cellIs" dxfId="507" priority="146" operator="equal">
      <formula>"E"</formula>
    </cfRule>
  </conditionalFormatting>
  <conditionalFormatting sqref="L150">
    <cfRule type="cellIs" dxfId="506" priority="147" operator="equal">
      <formula>"Y"</formula>
    </cfRule>
    <cfRule type="cellIs" dxfId="505" priority="147" operator="equal">
      <formula>"N"</formula>
    </cfRule>
    <cfRule type="cellIs" dxfId="504" priority="147" operator="equal">
      <formula>"E"</formula>
    </cfRule>
  </conditionalFormatting>
  <conditionalFormatting sqref="L151">
    <cfRule type="cellIs" dxfId="503" priority="148" operator="equal">
      <formula>"Y"</formula>
    </cfRule>
    <cfRule type="cellIs" dxfId="502" priority="148" operator="equal">
      <formula>"N"</formula>
    </cfRule>
    <cfRule type="cellIs" dxfId="501" priority="148" operator="equal">
      <formula>"E"</formula>
    </cfRule>
  </conditionalFormatting>
  <conditionalFormatting sqref="L152">
    <cfRule type="cellIs" dxfId="500" priority="149" operator="equal">
      <formula>"Y"</formula>
    </cfRule>
    <cfRule type="cellIs" dxfId="499" priority="149" operator="equal">
      <formula>"N"</formula>
    </cfRule>
    <cfRule type="cellIs" dxfId="498" priority="149" operator="equal">
      <formula>"E"</formula>
    </cfRule>
  </conditionalFormatting>
  <conditionalFormatting sqref="L153">
    <cfRule type="cellIs" dxfId="497" priority="150" operator="equal">
      <formula>"Y"</formula>
    </cfRule>
    <cfRule type="cellIs" dxfId="496" priority="150" operator="equal">
      <formula>"N"</formula>
    </cfRule>
    <cfRule type="cellIs" dxfId="495" priority="150" operator="equal">
      <formula>"E"</formula>
    </cfRule>
  </conditionalFormatting>
  <conditionalFormatting sqref="L154">
    <cfRule type="cellIs" dxfId="494" priority="151" operator="equal">
      <formula>"Y"</formula>
    </cfRule>
    <cfRule type="cellIs" dxfId="493" priority="151" operator="equal">
      <formula>"N"</formula>
    </cfRule>
    <cfRule type="cellIs" dxfId="492" priority="151" operator="equal">
      <formula>"E"</formula>
    </cfRule>
  </conditionalFormatting>
  <conditionalFormatting sqref="L155">
    <cfRule type="cellIs" dxfId="491" priority="152" operator="equal">
      <formula>"Y"</formula>
    </cfRule>
    <cfRule type="cellIs" dxfId="490" priority="152" operator="equal">
      <formula>"N"</formula>
    </cfRule>
    <cfRule type="cellIs" dxfId="489" priority="152" operator="equal">
      <formula>"E"</formula>
    </cfRule>
  </conditionalFormatting>
  <conditionalFormatting sqref="L156">
    <cfRule type="cellIs" dxfId="488" priority="153" operator="equal">
      <formula>"Y"</formula>
    </cfRule>
    <cfRule type="cellIs" dxfId="487" priority="153" operator="equal">
      <formula>"N"</formula>
    </cfRule>
    <cfRule type="cellIs" dxfId="486" priority="153" operator="equal">
      <formula>"E"</formula>
    </cfRule>
  </conditionalFormatting>
  <conditionalFormatting sqref="L157">
    <cfRule type="cellIs" dxfId="485" priority="154" operator="equal">
      <formula>"Y"</formula>
    </cfRule>
    <cfRule type="cellIs" dxfId="484" priority="154" operator="equal">
      <formula>"N"</formula>
    </cfRule>
    <cfRule type="cellIs" dxfId="483" priority="154" operator="equal">
      <formula>"E"</formula>
    </cfRule>
  </conditionalFormatting>
  <conditionalFormatting sqref="L158">
    <cfRule type="cellIs" dxfId="482" priority="155" operator="equal">
      <formula>"Y"</formula>
    </cfRule>
    <cfRule type="cellIs" dxfId="481" priority="155" operator="equal">
      <formula>"N"</formula>
    </cfRule>
    <cfRule type="cellIs" dxfId="480" priority="155" operator="equal">
      <formula>"E"</formula>
    </cfRule>
  </conditionalFormatting>
  <conditionalFormatting sqref="L159">
    <cfRule type="cellIs" dxfId="479" priority="156" operator="equal">
      <formula>"Y"</formula>
    </cfRule>
    <cfRule type="cellIs" dxfId="478" priority="156" operator="equal">
      <formula>"N"</formula>
    </cfRule>
    <cfRule type="cellIs" dxfId="477" priority="156" operator="equal">
      <formula>"E"</formula>
    </cfRule>
  </conditionalFormatting>
  <conditionalFormatting sqref="L160">
    <cfRule type="cellIs" dxfId="476" priority="157" operator="equal">
      <formula>"Y"</formula>
    </cfRule>
    <cfRule type="cellIs" dxfId="475" priority="157" operator="equal">
      <formula>"N"</formula>
    </cfRule>
    <cfRule type="cellIs" dxfId="474" priority="157" operator="equal">
      <formula>"E"</formula>
    </cfRule>
  </conditionalFormatting>
  <conditionalFormatting sqref="L161">
    <cfRule type="cellIs" dxfId="473" priority="158" operator="equal">
      <formula>"Y"</formula>
    </cfRule>
    <cfRule type="cellIs" dxfId="472" priority="158" operator="equal">
      <formula>"N"</formula>
    </cfRule>
    <cfRule type="cellIs" dxfId="471" priority="158" operator="equal">
      <formula>"E"</formula>
    </cfRule>
  </conditionalFormatting>
  <conditionalFormatting sqref="L162">
    <cfRule type="cellIs" dxfId="470" priority="159" operator="equal">
      <formula>"Y"</formula>
    </cfRule>
    <cfRule type="cellIs" dxfId="469" priority="159" operator="equal">
      <formula>"N"</formula>
    </cfRule>
    <cfRule type="cellIs" dxfId="468" priority="159" operator="equal">
      <formula>"E"</formula>
    </cfRule>
  </conditionalFormatting>
  <conditionalFormatting sqref="L163">
    <cfRule type="cellIs" dxfId="467" priority="160" operator="equal">
      <formula>"Y"</formula>
    </cfRule>
    <cfRule type="cellIs" dxfId="466" priority="160" operator="equal">
      <formula>"N"</formula>
    </cfRule>
    <cfRule type="cellIs" dxfId="465" priority="160" operator="equal">
      <formula>"E"</formula>
    </cfRule>
  </conditionalFormatting>
  <conditionalFormatting sqref="L164">
    <cfRule type="cellIs" dxfId="464" priority="161" operator="equal">
      <formula>"Y"</formula>
    </cfRule>
    <cfRule type="cellIs" dxfId="463" priority="161" operator="equal">
      <formula>"N"</formula>
    </cfRule>
    <cfRule type="cellIs" dxfId="462" priority="161" operator="equal">
      <formula>"E"</formula>
    </cfRule>
  </conditionalFormatting>
  <conditionalFormatting sqref="L165">
    <cfRule type="cellIs" dxfId="461" priority="162" operator="equal">
      <formula>"Y"</formula>
    </cfRule>
    <cfRule type="cellIs" dxfId="460" priority="162" operator="equal">
      <formula>"N"</formula>
    </cfRule>
    <cfRule type="cellIs" dxfId="459" priority="162" operator="equal">
      <formula>"E"</formula>
    </cfRule>
  </conditionalFormatting>
  <conditionalFormatting sqref="L166">
    <cfRule type="cellIs" dxfId="458" priority="163" operator="equal">
      <formula>"Y"</formula>
    </cfRule>
    <cfRule type="cellIs" dxfId="457" priority="163" operator="equal">
      <formula>"N"</formula>
    </cfRule>
    <cfRule type="cellIs" dxfId="456" priority="163" operator="equal">
      <formula>"E"</formula>
    </cfRule>
  </conditionalFormatting>
  <conditionalFormatting sqref="L167">
    <cfRule type="cellIs" dxfId="455" priority="164" operator="equal">
      <formula>"Y"</formula>
    </cfRule>
    <cfRule type="cellIs" dxfId="454" priority="164" operator="equal">
      <formula>"N"</formula>
    </cfRule>
    <cfRule type="cellIs" dxfId="453" priority="164" operator="equal">
      <formula>"E"</formula>
    </cfRule>
  </conditionalFormatting>
  <conditionalFormatting sqref="L168">
    <cfRule type="cellIs" dxfId="452" priority="165" operator="equal">
      <formula>"Y"</formula>
    </cfRule>
    <cfRule type="cellIs" dxfId="451" priority="165" operator="equal">
      <formula>"N"</formula>
    </cfRule>
    <cfRule type="cellIs" dxfId="450" priority="165" operator="equal">
      <formula>"E"</formula>
    </cfRule>
  </conditionalFormatting>
  <conditionalFormatting sqref="L169">
    <cfRule type="cellIs" dxfId="449" priority="166" operator="equal">
      <formula>"Y"</formula>
    </cfRule>
    <cfRule type="cellIs" dxfId="448" priority="166" operator="equal">
      <formula>"N"</formula>
    </cfRule>
    <cfRule type="cellIs" dxfId="447" priority="166" operator="equal">
      <formula>"E"</formula>
    </cfRule>
  </conditionalFormatting>
  <conditionalFormatting sqref="L170">
    <cfRule type="cellIs" dxfId="446" priority="167" operator="equal">
      <formula>"Y"</formula>
    </cfRule>
    <cfRule type="cellIs" dxfId="445" priority="167" operator="equal">
      <formula>"N"</formula>
    </cfRule>
    <cfRule type="cellIs" dxfId="444" priority="167" operator="equal">
      <formula>"E"</formula>
    </cfRule>
  </conditionalFormatting>
  <conditionalFormatting sqref="L171">
    <cfRule type="cellIs" dxfId="443" priority="168" operator="equal">
      <formula>"Y"</formula>
    </cfRule>
    <cfRule type="cellIs" dxfId="442" priority="168" operator="equal">
      <formula>"N"</formula>
    </cfRule>
    <cfRule type="cellIs" dxfId="441" priority="168" operator="equal">
      <formula>"E"</formula>
    </cfRule>
  </conditionalFormatting>
  <conditionalFormatting sqref="L172">
    <cfRule type="cellIs" dxfId="440" priority="169" operator="equal">
      <formula>"Y"</formula>
    </cfRule>
    <cfRule type="cellIs" dxfId="439" priority="169" operator="equal">
      <formula>"N"</formula>
    </cfRule>
    <cfRule type="cellIs" dxfId="438" priority="169" operator="equal">
      <formula>"E"</formula>
    </cfRule>
  </conditionalFormatting>
  <conditionalFormatting sqref="L173">
    <cfRule type="cellIs" dxfId="437" priority="170" operator="equal">
      <formula>"Y"</formula>
    </cfRule>
    <cfRule type="cellIs" dxfId="436" priority="170" operator="equal">
      <formula>"N"</formula>
    </cfRule>
    <cfRule type="cellIs" dxfId="435" priority="170" operator="equal">
      <formula>"E"</formula>
    </cfRule>
  </conditionalFormatting>
  <conditionalFormatting sqref="L174">
    <cfRule type="cellIs" dxfId="434" priority="171" operator="equal">
      <formula>"Y"</formula>
    </cfRule>
    <cfRule type="cellIs" dxfId="433" priority="171" operator="equal">
      <formula>"N"</formula>
    </cfRule>
    <cfRule type="cellIs" dxfId="432" priority="171" operator="equal">
      <formula>"E"</formula>
    </cfRule>
  </conditionalFormatting>
  <conditionalFormatting sqref="L175">
    <cfRule type="cellIs" dxfId="431" priority="172" operator="equal">
      <formula>"Y"</formula>
    </cfRule>
    <cfRule type="cellIs" dxfId="430" priority="172" operator="equal">
      <formula>"N"</formula>
    </cfRule>
    <cfRule type="cellIs" dxfId="429" priority="172" operator="equal">
      <formula>"E"</formula>
    </cfRule>
  </conditionalFormatting>
  <conditionalFormatting sqref="L176">
    <cfRule type="cellIs" dxfId="428" priority="173" operator="equal">
      <formula>"Y"</formula>
    </cfRule>
    <cfRule type="cellIs" dxfId="427" priority="173" operator="equal">
      <formula>"N"</formula>
    </cfRule>
    <cfRule type="cellIs" dxfId="426" priority="173" operator="equal">
      <formula>"E"</formula>
    </cfRule>
  </conditionalFormatting>
  <conditionalFormatting sqref="L177">
    <cfRule type="cellIs" dxfId="425" priority="174" operator="equal">
      <formula>"Y"</formula>
    </cfRule>
    <cfRule type="cellIs" dxfId="424" priority="174" operator="equal">
      <formula>"N"</formula>
    </cfRule>
    <cfRule type="cellIs" dxfId="423" priority="174" operator="equal">
      <formula>"E"</formula>
    </cfRule>
  </conditionalFormatting>
  <conditionalFormatting sqref="L178">
    <cfRule type="cellIs" dxfId="422" priority="175" operator="equal">
      <formula>"Y"</formula>
    </cfRule>
    <cfRule type="cellIs" dxfId="421" priority="175" operator="equal">
      <formula>"N"</formula>
    </cfRule>
    <cfRule type="cellIs" dxfId="420" priority="175" operator="equal">
      <formula>"E"</formula>
    </cfRule>
  </conditionalFormatting>
  <conditionalFormatting sqref="L179">
    <cfRule type="cellIs" dxfId="419" priority="176" operator="equal">
      <formula>"Y"</formula>
    </cfRule>
    <cfRule type="cellIs" dxfId="418" priority="176" operator="equal">
      <formula>"N"</formula>
    </cfRule>
    <cfRule type="cellIs" dxfId="417" priority="176" operator="equal">
      <formula>"E"</formula>
    </cfRule>
  </conditionalFormatting>
  <conditionalFormatting sqref="L180">
    <cfRule type="cellIs" dxfId="416" priority="177" operator="equal">
      <formula>"Y"</formula>
    </cfRule>
    <cfRule type="cellIs" dxfId="415" priority="177" operator="equal">
      <formula>"N"</formula>
    </cfRule>
    <cfRule type="cellIs" dxfId="414" priority="177" operator="equal">
      <formula>"E"</formula>
    </cfRule>
  </conditionalFormatting>
  <conditionalFormatting sqref="L181">
    <cfRule type="cellIs" dxfId="413" priority="178" operator="equal">
      <formula>"Y"</formula>
    </cfRule>
    <cfRule type="cellIs" dxfId="412" priority="178" operator="equal">
      <formula>"N"</formula>
    </cfRule>
    <cfRule type="cellIs" dxfId="411" priority="178" operator="equal">
      <formula>"E"</formula>
    </cfRule>
  </conditionalFormatting>
  <conditionalFormatting sqref="L182">
    <cfRule type="cellIs" dxfId="410" priority="179" operator="equal">
      <formula>"Y"</formula>
    </cfRule>
    <cfRule type="cellIs" dxfId="409" priority="179" operator="equal">
      <formula>"N"</formula>
    </cfRule>
    <cfRule type="cellIs" dxfId="408" priority="179" operator="equal">
      <formula>"E"</formula>
    </cfRule>
  </conditionalFormatting>
  <conditionalFormatting sqref="L183">
    <cfRule type="cellIs" dxfId="407" priority="180" operator="equal">
      <formula>"Y"</formula>
    </cfRule>
    <cfRule type="cellIs" dxfId="406" priority="180" operator="equal">
      <formula>"N"</formula>
    </cfRule>
    <cfRule type="cellIs" dxfId="405" priority="180" operator="equal">
      <formula>"E"</formula>
    </cfRule>
  </conditionalFormatting>
  <conditionalFormatting sqref="L184">
    <cfRule type="cellIs" dxfId="404" priority="181" operator="equal">
      <formula>"Y"</formula>
    </cfRule>
    <cfRule type="cellIs" dxfId="403" priority="181" operator="equal">
      <formula>"N"</formula>
    </cfRule>
    <cfRule type="cellIs" dxfId="402" priority="181" operator="equal">
      <formula>"E"</formula>
    </cfRule>
  </conditionalFormatting>
  <conditionalFormatting sqref="L185">
    <cfRule type="cellIs" dxfId="401" priority="182" operator="equal">
      <formula>"Y"</formula>
    </cfRule>
    <cfRule type="cellIs" dxfId="400" priority="182" operator="equal">
      <formula>"N"</formula>
    </cfRule>
    <cfRule type="cellIs" dxfId="399" priority="182" operator="equal">
      <formula>"E"</formula>
    </cfRule>
  </conditionalFormatting>
  <conditionalFormatting sqref="L186">
    <cfRule type="cellIs" dxfId="398" priority="183" operator="equal">
      <formula>"Y"</formula>
    </cfRule>
    <cfRule type="cellIs" dxfId="397" priority="183" operator="equal">
      <formula>"N"</formula>
    </cfRule>
    <cfRule type="cellIs" dxfId="396" priority="183" operator="equal">
      <formula>"E"</formula>
    </cfRule>
  </conditionalFormatting>
  <conditionalFormatting sqref="L187">
    <cfRule type="cellIs" dxfId="395" priority="184" operator="equal">
      <formula>"Y"</formula>
    </cfRule>
    <cfRule type="cellIs" dxfId="394" priority="184" operator="equal">
      <formula>"N"</formula>
    </cfRule>
    <cfRule type="cellIs" dxfId="393" priority="184" operator="equal">
      <formula>"E"</formula>
    </cfRule>
  </conditionalFormatting>
  <conditionalFormatting sqref="L188">
    <cfRule type="cellIs" dxfId="392" priority="185" operator="equal">
      <formula>"Y"</formula>
    </cfRule>
    <cfRule type="cellIs" dxfId="391" priority="185" operator="equal">
      <formula>"N"</formula>
    </cfRule>
    <cfRule type="cellIs" dxfId="390" priority="185" operator="equal">
      <formula>"E"</formula>
    </cfRule>
  </conditionalFormatting>
  <conditionalFormatting sqref="L189">
    <cfRule type="cellIs" dxfId="389" priority="186" operator="equal">
      <formula>"Y"</formula>
    </cfRule>
    <cfRule type="cellIs" dxfId="388" priority="186" operator="equal">
      <formula>"N"</formula>
    </cfRule>
    <cfRule type="cellIs" dxfId="387" priority="186" operator="equal">
      <formula>"E"</formula>
    </cfRule>
  </conditionalFormatting>
  <conditionalFormatting sqref="L190">
    <cfRule type="cellIs" dxfId="386" priority="187" operator="equal">
      <formula>"Y"</formula>
    </cfRule>
    <cfRule type="cellIs" dxfId="385" priority="187" operator="equal">
      <formula>"N"</formula>
    </cfRule>
    <cfRule type="cellIs" dxfId="384" priority="187" operator="equal">
      <formula>"E"</formula>
    </cfRule>
  </conditionalFormatting>
  <conditionalFormatting sqref="L191">
    <cfRule type="cellIs" dxfId="383" priority="188" operator="equal">
      <formula>"Y"</formula>
    </cfRule>
    <cfRule type="cellIs" dxfId="382" priority="188" operator="equal">
      <formula>"N"</formula>
    </cfRule>
    <cfRule type="cellIs" dxfId="381" priority="188" operator="equal">
      <formula>"E"</formula>
    </cfRule>
  </conditionalFormatting>
  <conditionalFormatting sqref="L192">
    <cfRule type="cellIs" dxfId="380" priority="189" operator="equal">
      <formula>"Y"</formula>
    </cfRule>
    <cfRule type="cellIs" dxfId="379" priority="189" operator="equal">
      <formula>"N"</formula>
    </cfRule>
    <cfRule type="cellIs" dxfId="378" priority="189" operator="equal">
      <formula>"E"</formula>
    </cfRule>
  </conditionalFormatting>
  <conditionalFormatting sqref="L193">
    <cfRule type="cellIs" dxfId="377" priority="190" operator="equal">
      <formula>"Y"</formula>
    </cfRule>
    <cfRule type="cellIs" dxfId="376" priority="190" operator="equal">
      <formula>"N"</formula>
    </cfRule>
    <cfRule type="cellIs" dxfId="375" priority="190" operator="equal">
      <formula>"E"</formula>
    </cfRule>
  </conditionalFormatting>
  <dataValidations count="3">
    <dataValidation type="list" allowBlank="1" promptTitle="Valid inputs: &quot;Y&quot;, &quot;N&quot;, Blank" prompt="This cell may be either of 3 options:_x000a_1. Blank, as long as the respective entry on column 'Support' is &quot;Y&quot; or &quot;N&quot;._x000a_2. Y, if the UE supports this combination._x000a_3. N, if combination isn't supported." sqref="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formula1>"Y,N"</formula1>
    </dataValidation>
    <dataValidation type="list" allowBlank="1" sqref="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formula1>"NA,5,10,15,20,25,30,35,40,50"</formula1>
    </dataValidation>
    <dataValidation type="list" allowBlank="1" sqref="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formula1>"NA,10,15,20,25,30,40,50,60,70,80,90,100"</formula1>
    </dataValidation>
  </dataValidations>
  <pageMargins left="0.75" right="0.75" top="1" bottom="1" header="0.5" footer="0.5"/>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K98"/>
  <sheetViews>
    <sheetView workbookViewId="0">
      <pane ySplit="2" topLeftCell="A3" activePane="bottomLeft" state="frozen"/>
      <selection pane="bottomLeft"/>
    </sheetView>
  </sheetViews>
  <sheetFormatPr defaultRowHeight="13.5" x14ac:dyDescent="0.15"/>
  <cols>
    <col min="1" max="1" width="25" customWidth="1"/>
  </cols>
  <sheetData>
    <row r="1" spans="1:37" ht="40.5" x14ac:dyDescent="0.15">
      <c r="A1" s="16" t="s">
        <v>116</v>
      </c>
      <c r="B1" s="16" t="s">
        <v>516</v>
      </c>
      <c r="C1" s="16" t="s">
        <v>2992</v>
      </c>
      <c r="D1" s="16" t="s">
        <v>2993</v>
      </c>
      <c r="E1" s="16" t="s">
        <v>2994</v>
      </c>
      <c r="F1" s="16" t="s">
        <v>2996</v>
      </c>
      <c r="G1" s="16" t="s">
        <v>3179</v>
      </c>
      <c r="H1" s="16" t="s">
        <v>120</v>
      </c>
      <c r="I1" s="16" t="s">
        <v>1952</v>
      </c>
      <c r="J1" s="16" t="s">
        <v>1953</v>
      </c>
      <c r="K1" s="16" t="s">
        <v>1954</v>
      </c>
      <c r="L1" s="16" t="s">
        <v>1955</v>
      </c>
      <c r="M1" s="16" t="s">
        <v>1956</v>
      </c>
      <c r="N1" s="16" t="s">
        <v>1957</v>
      </c>
      <c r="O1" s="16" t="s">
        <v>518</v>
      </c>
      <c r="P1" s="16" t="s">
        <v>1045</v>
      </c>
      <c r="Q1" s="16" t="s">
        <v>1046</v>
      </c>
      <c r="R1" s="16" t="s">
        <v>1047</v>
      </c>
      <c r="S1" s="16" t="s">
        <v>1048</v>
      </c>
      <c r="T1" s="16" t="s">
        <v>875</v>
      </c>
      <c r="U1" s="16" t="s">
        <v>876</v>
      </c>
      <c r="V1" s="16" t="s">
        <v>1958</v>
      </c>
      <c r="W1" s="16" t="s">
        <v>1409</v>
      </c>
      <c r="X1" s="16" t="s">
        <v>1410</v>
      </c>
      <c r="Y1" s="16" t="s">
        <v>1411</v>
      </c>
      <c r="Z1" s="16" t="s">
        <v>1412</v>
      </c>
      <c r="AA1" s="16" t="s">
        <v>1959</v>
      </c>
      <c r="AB1" s="16" t="s">
        <v>1960</v>
      </c>
      <c r="AC1" s="16" t="s">
        <v>1961</v>
      </c>
      <c r="AD1" s="16" t="s">
        <v>135</v>
      </c>
      <c r="AE1" s="16" t="s">
        <v>136</v>
      </c>
      <c r="AF1" s="16" t="s">
        <v>137</v>
      </c>
      <c r="AG1" s="16" t="s">
        <v>138</v>
      </c>
      <c r="AH1" s="16" t="s">
        <v>3013</v>
      </c>
      <c r="AI1" s="16" t="s">
        <v>3180</v>
      </c>
      <c r="AJ1" s="16" t="s">
        <v>519</v>
      </c>
      <c r="AK1" s="16" t="s">
        <v>142</v>
      </c>
    </row>
    <row r="3" spans="1:37" ht="15" x14ac:dyDescent="0.15">
      <c r="A3" s="17" t="s">
        <v>3181</v>
      </c>
      <c r="B3" s="17">
        <v>3</v>
      </c>
      <c r="C3" s="17" t="b">
        <f>IF(INDEX('Overview (RESPONSES REQUIRED)'!$D$67:$D$78, MATCH("n7", 'Overview (RESPONSES REQUIRED)'!$B$67:$B$78, 0)) = "Y", TRUE, FALSE)</f>
        <v>0</v>
      </c>
      <c r="D3" s="17" t="b">
        <f>IF(INDEX('Overview (RESPONSES REQUIRED)'!$D$67:$D$78, MATCH("N78", 'Overview (RESPONSES REQUIRED)'!$B$67:$B$78, 0)) = "Y", TRUE, FALSE)</f>
        <v>0</v>
      </c>
      <c r="E3" s="17" t="b">
        <f>IF(INDEX('Overview (RESPONSES REQUIRED)'!$D$67:$D$78, MATCH("n258", 'Overview (RESPONSES REQUIRED)'!$B$67:$B$78, 0)) = "Y", TRUE, FALSE)</f>
        <v>0</v>
      </c>
      <c r="F3" s="17">
        <v>3</v>
      </c>
      <c r="G3" s="17">
        <v>8</v>
      </c>
      <c r="H3" s="17" t="str">
        <f>IF('SA-FR2'!O6="Y", "Y", IF('SA-FR2'!O6="N", "N", 0))</f>
        <v>N</v>
      </c>
      <c r="I3" s="17" t="str">
        <f>IFERROR(AND(OR(I1:J2,$AF3)=TRUE,IF(SEARCH(I$1,$A3)&gt;0,TRUE,FALSE)),"")</f>
        <v/>
      </c>
      <c r="J3" s="17" t="str">
        <f>IFERROR(AND(OR(J1:J2,$AF3)=TRUE,IF(SEARCH(J$1,$A3)&gt;0,TRUE,FALSE)),"")</f>
        <v/>
      </c>
      <c r="K3" s="17" t="str">
        <f>IFERROR(AND(OR(K1:N2,$AF3)=TRUE,IF(SEARCH(K$1,$A3)&gt;0,TRUE,FALSE)),"")</f>
        <v/>
      </c>
      <c r="L3" s="17" t="str">
        <f>IFERROR(AND(OR(L1:N2,$AF3)=TRUE,IF(SEARCH(L$1,$A3)&gt;0,TRUE,FALSE)),"")</f>
        <v/>
      </c>
      <c r="M3" s="17" t="str">
        <f>IFERROR(AND(OR(M1:N2,$AF3)=TRUE,IF(SEARCH(M$1,$A3)&gt;0,TRUE,FALSE)),"")</f>
        <v/>
      </c>
      <c r="N3" s="17" t="str">
        <f>IFERROR(AND(OR(N1:N2,$AF3)=TRUE,IF(SEARCH(N$1,$A3)&gt;0,TRUE,FALSE)),"")</f>
        <v/>
      </c>
      <c r="O3" s="17" t="str">
        <f>IFERROR(AND(OR(O1:O2,$AF3)=TRUE,IF(SEARCH(O$1,$A3)&gt;0,TRUE,FALSE)),"")</f>
        <v/>
      </c>
      <c r="P3" s="17" t="str">
        <f>IFERROR(AND(OR(P1:S2,$AF3)=TRUE,IF(SEARCH(P$1,$A3)&gt;0,TRUE,FALSE)),"")</f>
        <v/>
      </c>
      <c r="Q3" s="17" t="str">
        <f>IFERROR(AND(OR(Q1:S2,$AF3)=TRUE,IF(SEARCH(Q$1,$A3)&gt;0,TRUE,FALSE)),"")</f>
        <v/>
      </c>
      <c r="R3" s="17" t="str">
        <f>IFERROR(AND(OR(R1:S2,$AF3)=TRUE,IF(SEARCH(R$1,$A3)&gt;0,TRUE,FALSE)),"")</f>
        <v/>
      </c>
      <c r="S3" s="17" t="b">
        <f>IFERROR(AND(OR(S1:S2,$AF3)=TRUE,IF(SEARCH(S$1,$A3)&gt;0,TRUE,FALSE)),"")</f>
        <v>0</v>
      </c>
      <c r="T3" s="17" t="str">
        <f>IFERROR(AND(OR(T1:U2,$AF3)=TRUE,IF(SEARCH(T$1,$A3)&gt;0,TRUE,FALSE)),"")</f>
        <v/>
      </c>
      <c r="U3" s="17" t="str">
        <f>IFERROR(AND(OR(U1:U2,$AF3)=TRUE,IF(SEARCH(U$1,$A3)&gt;0,TRUE,FALSE)),"")</f>
        <v/>
      </c>
      <c r="V3" s="17" t="str">
        <f>IFERROR(AND(OR(V1:V2,$AF3)=TRUE,IF(SEARCH(V$1,$A3)&gt;0,TRUE,FALSE)),"")</f>
        <v/>
      </c>
      <c r="W3" s="17" t="b">
        <f>IFERROR(AND(OR(W1:Z2,$AF3)=TRUE,IF(SEARCH(W$1,$A3)&gt;0,TRUE,FALSE)),"")</f>
        <v>0</v>
      </c>
      <c r="X3" s="17" t="str">
        <f>IFERROR(AND(OR(X1:Z2,$AF3)=TRUE,IF(SEARCH(X$1,$A3)&gt;0,TRUE,FALSE)),"")</f>
        <v/>
      </c>
      <c r="Y3" s="17" t="str">
        <f>IFERROR(AND(OR(Y1:Z2,$AF3)=TRUE,IF(SEARCH(Y$1,$A3)&gt;0,TRUE,FALSE)),"")</f>
        <v/>
      </c>
      <c r="Z3" s="17" t="str">
        <f>IFERROR(AND(OR(Z1:Z2,$AF3)=TRUE,IF(SEARCH(Z$1,$A3)&gt;0,TRUE,FALSE)),"")</f>
        <v/>
      </c>
      <c r="AA3" s="17" t="str">
        <f>IFERROR(AND(OR(AA1:AC2,$AF3)=TRUE,IF(SEARCH(AA$1,$A3)&gt;0,TRUE,FALSE)),"")</f>
        <v/>
      </c>
      <c r="AB3" s="17" t="str">
        <f>IFERROR(AND(OR(AB1:AC2,$AF3)=TRUE,IF(SEARCH(AB$1,$A3)&gt;0,TRUE,FALSE)),"")</f>
        <v/>
      </c>
      <c r="AC3" s="17" t="str">
        <f>IFERROR(AND(OR(AC1:AC2,$AF3)=TRUE,IF(SEARCH(AC$1,$A3)&gt;0,TRUE,FALSE)),"")</f>
        <v/>
      </c>
      <c r="AD3" s="17">
        <f t="shared" ref="AD3:AD34" si="0">COUNTIF(I3:AC3,TRUE)</f>
        <v>0</v>
      </c>
      <c r="AE3" s="17" t="b">
        <f t="shared" ref="AE3:AE34" si="1">IFERROR(AND(I3:AC3), TRUE)</f>
        <v>0</v>
      </c>
      <c r="AF3" s="17" t="b">
        <f t="shared" ref="AF3:AF34" si="2">IF(H3="Y",TRUE,IF(H3="N",FALSE,0))</f>
        <v>0</v>
      </c>
      <c r="AG3" s="17" t="b">
        <f t="shared" ref="AG3:AG34" si="3">IF(AF3=FALSE, FALSE, AE3)</f>
        <v>0</v>
      </c>
      <c r="AH3" s="17" t="b">
        <f>IF(F3&gt;'Overview (RESPONSES REQUIRED)'!$G$67,FALSE,TRUE)</f>
        <v>0</v>
      </c>
      <c r="AI3" s="17" t="b">
        <f>IF(G3&gt;'Overview (RESPONSES REQUIRED)'!$G$75,FALSE,TRUE)</f>
        <v>0</v>
      </c>
      <c r="AJ3" s="17" t="b">
        <f t="shared" ref="AJ3:AJ34" si="4">IF(COUNTIF(C3:E3, TRUE) = B3, TRUE, FALSE)</f>
        <v>0</v>
      </c>
      <c r="AK3" s="17" t="str">
        <f t="shared" ref="AK3:AK34" si="5">IF(AND(AH3,AI3,AJ3)=FALSE,"N",IF(AG3=TRUE,"Y",IF(H3=0,"E","N")))</f>
        <v>N</v>
      </c>
    </row>
    <row r="4" spans="1:37" ht="15" x14ac:dyDescent="0.15">
      <c r="A4" s="17" t="s">
        <v>3182</v>
      </c>
      <c r="B4" s="17">
        <v>3</v>
      </c>
      <c r="C4" s="17" t="b">
        <f>IF(INDEX('Overview (RESPONSES REQUIRED)'!$D$67:$D$78, MATCH("n7", 'Overview (RESPONSES REQUIRED)'!$B$67:$B$78, 0)) = "Y", TRUE, FALSE)</f>
        <v>0</v>
      </c>
      <c r="D4" s="17" t="b">
        <f>IF(INDEX('Overview (RESPONSES REQUIRED)'!$D$67:$D$78, MATCH("N78", 'Overview (RESPONSES REQUIRED)'!$B$67:$B$78, 0)) = "Y", TRUE, FALSE)</f>
        <v>0</v>
      </c>
      <c r="E4" s="17" t="b">
        <f>IF(INDEX('Overview (RESPONSES REQUIRED)'!$D$67:$D$78, MATCH("n258", 'Overview (RESPONSES REQUIRED)'!$B$67:$B$78, 0)) = "Y", TRUE, FALSE)</f>
        <v>0</v>
      </c>
      <c r="F4" s="17">
        <v>2</v>
      </c>
      <c r="G4" s="17">
        <v>8</v>
      </c>
      <c r="H4" s="17" t="str">
        <f>IF('SA-FR2'!O7="Y", "Y", IF('SA-FR2'!O7="N", "N", 0))</f>
        <v>N</v>
      </c>
      <c r="I4" s="17" t="str">
        <f>IFERROR(AND(OR(I1:J3,$AF4)=TRUE,IF(SEARCH(I$1,$A4)&gt;0,TRUE,FALSE)),"")</f>
        <v/>
      </c>
      <c r="J4" s="17" t="str">
        <f>IFERROR(AND(OR(J1:J3,$AF4)=TRUE,IF(SEARCH(J$1,$A4)&gt;0,TRUE,FALSE)),"")</f>
        <v/>
      </c>
      <c r="K4" s="17" t="str">
        <f>IFERROR(AND(OR(K1:N3,$AF4)=TRUE,IF(SEARCH(K$1,$A4)&gt;0,TRUE,FALSE)),"")</f>
        <v/>
      </c>
      <c r="L4" s="17" t="str">
        <f>IFERROR(AND(OR(L1:N3,$AF4)=TRUE,IF(SEARCH(L$1,$A4)&gt;0,TRUE,FALSE)),"")</f>
        <v/>
      </c>
      <c r="M4" s="17" t="str">
        <f>IFERROR(AND(OR(M1:N3,$AF4)=TRUE,IF(SEARCH(M$1,$A4)&gt;0,TRUE,FALSE)),"")</f>
        <v/>
      </c>
      <c r="N4" s="17" t="str">
        <f>IFERROR(AND(OR(N1:N3,$AF4)=TRUE,IF(SEARCH(N$1,$A4)&gt;0,TRUE,FALSE)),"")</f>
        <v/>
      </c>
      <c r="O4" s="17" t="str">
        <f>IFERROR(AND(OR(O1:O3,$AF4)=TRUE,IF(SEARCH(O$1,$A4)&gt;0,TRUE,FALSE)),"")</f>
        <v/>
      </c>
      <c r="P4" s="17" t="str">
        <f>IFERROR(AND(OR(P1:S3,$AF4)=TRUE,IF(SEARCH(P$1,$A4)&gt;0,TRUE,FALSE)),"")</f>
        <v/>
      </c>
      <c r="Q4" s="17" t="b">
        <f>IFERROR(AND(OR(Q1:S3,$AF4)=TRUE,IF(SEARCH(Q$1,$A4)&gt;0,TRUE,FALSE)),"")</f>
        <v>0</v>
      </c>
      <c r="R4" s="17" t="str">
        <f>IFERROR(AND(OR(R1:S3,$AF4)=TRUE,IF(SEARCH(R$1,$A4)&gt;0,TRUE,FALSE)),"")</f>
        <v/>
      </c>
      <c r="S4" s="17" t="str">
        <f>IFERROR(AND(OR(S1:S3,$AF4)=TRUE,IF(SEARCH(S$1,$A4)&gt;0,TRUE,FALSE)),"")</f>
        <v/>
      </c>
      <c r="T4" s="17" t="str">
        <f>IFERROR(AND(OR(T1:U3,$AF4)=TRUE,IF(SEARCH(T$1,$A4)&gt;0,TRUE,FALSE)),"")</f>
        <v/>
      </c>
      <c r="U4" s="17" t="str">
        <f>IFERROR(AND(OR(U1:U3,$AF4)=TRUE,IF(SEARCH(U$1,$A4)&gt;0,TRUE,FALSE)),"")</f>
        <v/>
      </c>
      <c r="V4" s="17" t="str">
        <f>IFERROR(AND(OR(V1:V3,$AF4)=TRUE,IF(SEARCH(V$1,$A4)&gt;0,TRUE,FALSE)),"")</f>
        <v/>
      </c>
      <c r="W4" s="17" t="b">
        <f>IFERROR(AND(OR(W1:Z3,$AF4)=TRUE,IF(SEARCH(W$1,$A4)&gt;0,TRUE,FALSE)),"")</f>
        <v>0</v>
      </c>
      <c r="X4" s="17" t="str">
        <f>IFERROR(AND(OR(X1:Z3,$AF4)=TRUE,IF(SEARCH(X$1,$A4)&gt;0,TRUE,FALSE)),"")</f>
        <v/>
      </c>
      <c r="Y4" s="17" t="str">
        <f>IFERROR(AND(OR(Y1:Z3,$AF4)=TRUE,IF(SEARCH(Y$1,$A4)&gt;0,TRUE,FALSE)),"")</f>
        <v/>
      </c>
      <c r="Z4" s="17" t="str">
        <f>IFERROR(AND(OR(Z1:Z3,$AF4)=TRUE,IF(SEARCH(Z$1,$A4)&gt;0,TRUE,FALSE)),"")</f>
        <v/>
      </c>
      <c r="AA4" s="17" t="str">
        <f>IFERROR(AND(OR(AA1:AC3,$AF4)=TRUE,IF(SEARCH(AA$1,$A4)&gt;0,TRUE,FALSE)),"")</f>
        <v/>
      </c>
      <c r="AB4" s="17" t="str">
        <f>IFERROR(AND(OR(AB1:AC3,$AF4)=TRUE,IF(SEARCH(AB$1,$A4)&gt;0,TRUE,FALSE)),"")</f>
        <v/>
      </c>
      <c r="AC4" s="17" t="str">
        <f>IFERROR(AND(OR(AC1:AC3,$AF4)=TRUE,IF(SEARCH(AC$1,$A4)&gt;0,TRUE,FALSE)),"")</f>
        <v/>
      </c>
      <c r="AD4" s="17">
        <f t="shared" si="0"/>
        <v>0</v>
      </c>
      <c r="AE4" s="17" t="b">
        <f t="shared" si="1"/>
        <v>0</v>
      </c>
      <c r="AF4" s="17" t="b">
        <f t="shared" si="2"/>
        <v>0</v>
      </c>
      <c r="AG4" s="17" t="b">
        <f t="shared" si="3"/>
        <v>0</v>
      </c>
      <c r="AH4" s="17" t="b">
        <f>IF(F4&gt;'Overview (RESPONSES REQUIRED)'!$G$67,FALSE,TRUE)</f>
        <v>0</v>
      </c>
      <c r="AI4" s="17" t="b">
        <f>IF(G4&gt;'Overview (RESPONSES REQUIRED)'!$G$75,FALSE,TRUE)</f>
        <v>0</v>
      </c>
      <c r="AJ4" s="17" t="b">
        <f t="shared" si="4"/>
        <v>0</v>
      </c>
      <c r="AK4" s="17" t="str">
        <f t="shared" si="5"/>
        <v>N</v>
      </c>
    </row>
    <row r="5" spans="1:37" ht="15" x14ac:dyDescent="0.15">
      <c r="A5" s="17" t="s">
        <v>3183</v>
      </c>
      <c r="B5" s="17">
        <v>3</v>
      </c>
      <c r="C5" s="17" t="b">
        <f>IF(INDEX('Overview (RESPONSES REQUIRED)'!$D$67:$D$78, MATCH("n7", 'Overview (RESPONSES REQUIRED)'!$B$67:$B$78, 0)) = "Y", TRUE, FALSE)</f>
        <v>0</v>
      </c>
      <c r="D5" s="17" t="b">
        <f>IF(INDEX('Overview (RESPONSES REQUIRED)'!$D$67:$D$78, MATCH("N78", 'Overview (RESPONSES REQUIRED)'!$B$67:$B$78, 0)) = "Y", TRUE, FALSE)</f>
        <v>0</v>
      </c>
      <c r="E5" s="17" t="b">
        <f>IF(INDEX('Overview (RESPONSES REQUIRED)'!$D$67:$D$78, MATCH("n258", 'Overview (RESPONSES REQUIRED)'!$B$67:$B$78, 0)) = "Y", TRUE, FALSE)</f>
        <v>0</v>
      </c>
      <c r="F5" s="17">
        <v>2</v>
      </c>
      <c r="G5" s="17">
        <v>8</v>
      </c>
      <c r="H5" s="17" t="str">
        <f>IF('SA-FR2'!O8="Y", "Y", IF('SA-FR2'!O8="N", "N", 0))</f>
        <v>N</v>
      </c>
      <c r="I5" s="17" t="str">
        <f>IFERROR(AND(OR(I1:J4,$AF5)=TRUE,IF(SEARCH(I$1,$A5)&gt;0,TRUE,FALSE)),"")</f>
        <v/>
      </c>
      <c r="J5" s="17" t="str">
        <f>IFERROR(AND(OR(J1:J4,$AF5)=TRUE,IF(SEARCH(J$1,$A5)&gt;0,TRUE,FALSE)),"")</f>
        <v/>
      </c>
      <c r="K5" s="17" t="str">
        <f>IFERROR(AND(OR(K1:N4,$AF5)=TRUE,IF(SEARCH(K$1,$A5)&gt;0,TRUE,FALSE)),"")</f>
        <v/>
      </c>
      <c r="L5" s="17" t="str">
        <f>IFERROR(AND(OR(L1:N4,$AF5)=TRUE,IF(SEARCH(L$1,$A5)&gt;0,TRUE,FALSE)),"")</f>
        <v/>
      </c>
      <c r="M5" s="17" t="str">
        <f>IFERROR(AND(OR(M1:N4,$AF5)=TRUE,IF(SEARCH(M$1,$A5)&gt;0,TRUE,FALSE)),"")</f>
        <v/>
      </c>
      <c r="N5" s="17" t="str">
        <f>IFERROR(AND(OR(N1:N4,$AF5)=TRUE,IF(SEARCH(N$1,$A5)&gt;0,TRUE,FALSE)),"")</f>
        <v/>
      </c>
      <c r="O5" s="17" t="str">
        <f>IFERROR(AND(OR(O1:O4,$AF5)=TRUE,IF(SEARCH(O$1,$A5)&gt;0,TRUE,FALSE)),"")</f>
        <v/>
      </c>
      <c r="P5" s="17" t="b">
        <f>IFERROR(AND(OR(P1:S4,$AF5)=TRUE,IF(SEARCH(P$1,$A5)&gt;0,TRUE,FALSE)),"")</f>
        <v>0</v>
      </c>
      <c r="Q5" s="17" t="str">
        <f>IFERROR(AND(OR(Q1:S4,$AF5)=TRUE,IF(SEARCH(Q$1,$A5)&gt;0,TRUE,FALSE)),"")</f>
        <v/>
      </c>
      <c r="R5" s="17" t="str">
        <f>IFERROR(AND(OR(R1:S4,$AF5)=TRUE,IF(SEARCH(R$1,$A5)&gt;0,TRUE,FALSE)),"")</f>
        <v/>
      </c>
      <c r="S5" s="17" t="str">
        <f>IFERROR(AND(OR(S1:S4,$AF5)=TRUE,IF(SEARCH(S$1,$A5)&gt;0,TRUE,FALSE)),"")</f>
        <v/>
      </c>
      <c r="T5" s="17" t="str">
        <f>IFERROR(AND(OR(T1:U4,$AF5)=TRUE,IF(SEARCH(T$1,$A5)&gt;0,TRUE,FALSE)),"")</f>
        <v/>
      </c>
      <c r="U5" s="17" t="str">
        <f>IFERROR(AND(OR(U1:U4,$AF5)=TRUE,IF(SEARCH(U$1,$A5)&gt;0,TRUE,FALSE)),"")</f>
        <v/>
      </c>
      <c r="V5" s="17" t="str">
        <f>IFERROR(AND(OR(V1:V4,$AF5)=TRUE,IF(SEARCH(V$1,$A5)&gt;0,TRUE,FALSE)),"")</f>
        <v/>
      </c>
      <c r="W5" s="17" t="b">
        <f>IFERROR(AND(OR(W1:Z4,$AF5)=TRUE,IF(SEARCH(W$1,$A5)&gt;0,TRUE,FALSE)),"")</f>
        <v>0</v>
      </c>
      <c r="X5" s="17" t="str">
        <f>IFERROR(AND(OR(X1:Z4,$AF5)=TRUE,IF(SEARCH(X$1,$A5)&gt;0,TRUE,FALSE)),"")</f>
        <v/>
      </c>
      <c r="Y5" s="17" t="str">
        <f>IFERROR(AND(OR(Y1:Z4,$AF5)=TRUE,IF(SEARCH(Y$1,$A5)&gt;0,TRUE,FALSE)),"")</f>
        <v/>
      </c>
      <c r="Z5" s="17" t="str">
        <f>IFERROR(AND(OR(Z1:Z4,$AF5)=TRUE,IF(SEARCH(Z$1,$A5)&gt;0,TRUE,FALSE)),"")</f>
        <v/>
      </c>
      <c r="AA5" s="17" t="str">
        <f>IFERROR(AND(OR(AA1:AC4,$AF5)=TRUE,IF(SEARCH(AA$1,$A5)&gt;0,TRUE,FALSE)),"")</f>
        <v/>
      </c>
      <c r="AB5" s="17" t="str">
        <f>IFERROR(AND(OR(AB1:AC4,$AF5)=TRUE,IF(SEARCH(AB$1,$A5)&gt;0,TRUE,FALSE)),"")</f>
        <v/>
      </c>
      <c r="AC5" s="17" t="str">
        <f>IFERROR(AND(OR(AC1:AC4,$AF5)=TRUE,IF(SEARCH(AC$1,$A5)&gt;0,TRUE,FALSE)),"")</f>
        <v/>
      </c>
      <c r="AD5" s="17">
        <f t="shared" si="0"/>
        <v>0</v>
      </c>
      <c r="AE5" s="17" t="b">
        <f t="shared" si="1"/>
        <v>0</v>
      </c>
      <c r="AF5" s="17" t="b">
        <f t="shared" si="2"/>
        <v>0</v>
      </c>
      <c r="AG5" s="17" t="b">
        <f t="shared" si="3"/>
        <v>0</v>
      </c>
      <c r="AH5" s="17" t="b">
        <f>IF(F5&gt;'Overview (RESPONSES REQUIRED)'!$G$67,FALSE,TRUE)</f>
        <v>0</v>
      </c>
      <c r="AI5" s="17" t="b">
        <f>IF(G5&gt;'Overview (RESPONSES REQUIRED)'!$G$75,FALSE,TRUE)</f>
        <v>0</v>
      </c>
      <c r="AJ5" s="17" t="b">
        <f t="shared" si="4"/>
        <v>0</v>
      </c>
      <c r="AK5" s="17" t="str">
        <f t="shared" si="5"/>
        <v>N</v>
      </c>
    </row>
    <row r="6" spans="1:37" ht="15" x14ac:dyDescent="0.15">
      <c r="A6" s="17" t="s">
        <v>3184</v>
      </c>
      <c r="B6" s="17">
        <v>3</v>
      </c>
      <c r="C6" s="17" t="b">
        <f>IF(INDEX('Overview (RESPONSES REQUIRED)'!$D$67:$D$78, MATCH("n28", 'Overview (RESPONSES REQUIRED)'!$B$67:$B$78, 0)) = "Y", TRUE, FALSE)</f>
        <v>0</v>
      </c>
      <c r="D6" s="17" t="b">
        <f>IF(INDEX('Overview (RESPONSES REQUIRED)'!$D$67:$D$78, MATCH("N78", 'Overview (RESPONSES REQUIRED)'!$B$67:$B$78, 0)) = "Y", TRUE, FALSE)</f>
        <v>0</v>
      </c>
      <c r="E6" s="17" t="b">
        <f>IF(INDEX('Overview (RESPONSES REQUIRED)'!$D$67:$D$78, MATCH("n258", 'Overview (RESPONSES REQUIRED)'!$B$67:$B$78, 0)) = "Y", TRUE, FALSE)</f>
        <v>0</v>
      </c>
      <c r="F6" s="17">
        <v>2</v>
      </c>
      <c r="G6" s="17">
        <v>8</v>
      </c>
      <c r="H6" s="17" t="str">
        <f>IF('SA-FR2'!O9="Y", "Y", IF('SA-FR2'!O9="N", "N", 0))</f>
        <v>N</v>
      </c>
      <c r="I6" s="17" t="str">
        <f>IFERROR(AND(OR(I1:J5,$AF6)=TRUE,IF(SEARCH(I$1,$A6)&gt;0,TRUE,FALSE)),"")</f>
        <v/>
      </c>
      <c r="J6" s="17" t="str">
        <f>IFERROR(AND(OR(J1:J5,$AF6)=TRUE,IF(SEARCH(J$1,$A6)&gt;0,TRUE,FALSE)),"")</f>
        <v/>
      </c>
      <c r="K6" s="17" t="str">
        <f>IFERROR(AND(OR(K1:N5,$AF6)=TRUE,IF(SEARCH(K$1,$A6)&gt;0,TRUE,FALSE)),"")</f>
        <v/>
      </c>
      <c r="L6" s="17" t="str">
        <f>IFERROR(AND(OR(L1:N5,$AF6)=TRUE,IF(SEARCH(L$1,$A6)&gt;0,TRUE,FALSE)),"")</f>
        <v/>
      </c>
      <c r="M6" s="17" t="str">
        <f>IFERROR(AND(OR(M1:N5,$AF6)=TRUE,IF(SEARCH(M$1,$A6)&gt;0,TRUE,FALSE)),"")</f>
        <v/>
      </c>
      <c r="N6" s="17" t="str">
        <f>IFERROR(AND(OR(N1:N5,$AF6)=TRUE,IF(SEARCH(N$1,$A6)&gt;0,TRUE,FALSE)),"")</f>
        <v/>
      </c>
      <c r="O6" s="17" t="str">
        <f>IFERROR(AND(OR(O1:O5,$AF6)=TRUE,IF(SEARCH(O$1,$A6)&gt;0,TRUE,FALSE)),"")</f>
        <v/>
      </c>
      <c r="P6" s="17" t="str">
        <f>IFERROR(AND(OR(P1:S5,$AF6)=TRUE,IF(SEARCH(P$1,$A6)&gt;0,TRUE,FALSE)),"")</f>
        <v/>
      </c>
      <c r="Q6" s="17" t="str">
        <f>IFERROR(AND(OR(Q1:S5,$AF6)=TRUE,IF(SEARCH(Q$1,$A6)&gt;0,TRUE,FALSE)),"")</f>
        <v/>
      </c>
      <c r="R6" s="17" t="str">
        <f>IFERROR(AND(OR(R1:S5,$AF6)=TRUE,IF(SEARCH(R$1,$A6)&gt;0,TRUE,FALSE)),"")</f>
        <v/>
      </c>
      <c r="S6" s="17" t="str">
        <f>IFERROR(AND(OR(S1:S5,$AF6)=TRUE,IF(SEARCH(S$1,$A6)&gt;0,TRUE,FALSE)),"")</f>
        <v/>
      </c>
      <c r="T6" s="17" t="str">
        <f>IFERROR(AND(OR(T1:U5,$AF6)=TRUE,IF(SEARCH(T$1,$A6)&gt;0,TRUE,FALSE)),"")</f>
        <v/>
      </c>
      <c r="U6" s="17" t="str">
        <f>IFERROR(AND(OR(U1:U5,$AF6)=TRUE,IF(SEARCH(U$1,$A6)&gt;0,TRUE,FALSE)),"")</f>
        <v/>
      </c>
      <c r="V6" s="17" t="b">
        <f>IFERROR(AND(OR(V1:V5,$AF6)=TRUE,IF(SEARCH(V$1,$A6)&gt;0,TRUE,FALSE)),"")</f>
        <v>0</v>
      </c>
      <c r="W6" s="17" t="b">
        <f>IFERROR(AND(OR(W1:Z5,$AF6)=TRUE,IF(SEARCH(W$1,$A6)&gt;0,TRUE,FALSE)),"")</f>
        <v>0</v>
      </c>
      <c r="X6" s="17" t="str">
        <f>IFERROR(AND(OR(X1:Z5,$AF6)=TRUE,IF(SEARCH(X$1,$A6)&gt;0,TRUE,FALSE)),"")</f>
        <v/>
      </c>
      <c r="Y6" s="17" t="str">
        <f>IFERROR(AND(OR(Y1:Z5,$AF6)=TRUE,IF(SEARCH(Y$1,$A6)&gt;0,TRUE,FALSE)),"")</f>
        <v/>
      </c>
      <c r="Z6" s="17" t="str">
        <f>IFERROR(AND(OR(Z1:Z5,$AF6)=TRUE,IF(SEARCH(Z$1,$A6)&gt;0,TRUE,FALSE)),"")</f>
        <v/>
      </c>
      <c r="AA6" s="17" t="str">
        <f>IFERROR(AND(OR(AA1:AC5,$AF6)=TRUE,IF(SEARCH(AA$1,$A6)&gt;0,TRUE,FALSE)),"")</f>
        <v/>
      </c>
      <c r="AB6" s="17" t="str">
        <f>IFERROR(AND(OR(AB1:AC5,$AF6)=TRUE,IF(SEARCH(AB$1,$A6)&gt;0,TRUE,FALSE)),"")</f>
        <v/>
      </c>
      <c r="AC6" s="17" t="str">
        <f>IFERROR(AND(OR(AC1:AC5,$AF6)=TRUE,IF(SEARCH(AC$1,$A6)&gt;0,TRUE,FALSE)),"")</f>
        <v/>
      </c>
      <c r="AD6" s="17">
        <f t="shared" si="0"/>
        <v>0</v>
      </c>
      <c r="AE6" s="17" t="b">
        <f t="shared" si="1"/>
        <v>0</v>
      </c>
      <c r="AF6" s="17" t="b">
        <f t="shared" si="2"/>
        <v>0</v>
      </c>
      <c r="AG6" s="17" t="b">
        <f t="shared" si="3"/>
        <v>0</v>
      </c>
      <c r="AH6" s="17" t="b">
        <f>IF(F6&gt;'Overview (RESPONSES REQUIRED)'!$G$67,FALSE,TRUE)</f>
        <v>0</v>
      </c>
      <c r="AI6" s="17" t="b">
        <f>IF(G6&gt;'Overview (RESPONSES REQUIRED)'!$G$75,FALSE,TRUE)</f>
        <v>0</v>
      </c>
      <c r="AJ6" s="17" t="b">
        <f t="shared" si="4"/>
        <v>0</v>
      </c>
      <c r="AK6" s="17" t="str">
        <f t="shared" si="5"/>
        <v>N</v>
      </c>
    </row>
    <row r="7" spans="1:37" ht="15" x14ac:dyDescent="0.15">
      <c r="A7" s="17" t="s">
        <v>3185</v>
      </c>
      <c r="B7" s="17">
        <v>3</v>
      </c>
      <c r="C7" s="17" t="b">
        <f>IF(INDEX('Overview (RESPONSES REQUIRED)'!$D$67:$D$78, MATCH("n26", 'Overview (RESPONSES REQUIRED)'!$B$67:$B$78, 0)) = "Y", TRUE, FALSE)</f>
        <v>0</v>
      </c>
      <c r="D7" s="17" t="b">
        <f>IF(INDEX('Overview (RESPONSES REQUIRED)'!$D$67:$D$78, MATCH("N78", 'Overview (RESPONSES REQUIRED)'!$B$67:$B$78, 0)) = "Y", TRUE, FALSE)</f>
        <v>0</v>
      </c>
      <c r="E7" s="17" t="b">
        <f>IF(INDEX('Overview (RESPONSES REQUIRED)'!$D$67:$D$78, MATCH("n258", 'Overview (RESPONSES REQUIRED)'!$B$67:$B$78, 0)) = "Y", TRUE, FALSE)</f>
        <v>0</v>
      </c>
      <c r="F7" s="17">
        <v>2</v>
      </c>
      <c r="G7" s="17">
        <v>8</v>
      </c>
      <c r="H7" s="17" t="str">
        <f>IF('SA-FR2'!O10="Y", "Y", IF('SA-FR2'!O10="N", "N", 0))</f>
        <v>N</v>
      </c>
      <c r="I7" s="17" t="str">
        <f>IFERROR(AND(OR(I1:J6,$AF7)=TRUE,IF(SEARCH(I$1,$A7)&gt;0,TRUE,FALSE)),"")</f>
        <v/>
      </c>
      <c r="J7" s="17" t="str">
        <f>IFERROR(AND(OR(J1:J6,$AF7)=TRUE,IF(SEARCH(J$1,$A7)&gt;0,TRUE,FALSE)),"")</f>
        <v/>
      </c>
      <c r="K7" s="17" t="str">
        <f>IFERROR(AND(OR(K1:N6,$AF7)=TRUE,IF(SEARCH(K$1,$A7)&gt;0,TRUE,FALSE)),"")</f>
        <v/>
      </c>
      <c r="L7" s="17" t="str">
        <f>IFERROR(AND(OR(L1:N6,$AF7)=TRUE,IF(SEARCH(L$1,$A7)&gt;0,TRUE,FALSE)),"")</f>
        <v/>
      </c>
      <c r="M7" s="17" t="str">
        <f>IFERROR(AND(OR(M1:N6,$AF7)=TRUE,IF(SEARCH(M$1,$A7)&gt;0,TRUE,FALSE)),"")</f>
        <v/>
      </c>
      <c r="N7" s="17" t="str">
        <f>IFERROR(AND(OR(N1:N6,$AF7)=TRUE,IF(SEARCH(N$1,$A7)&gt;0,TRUE,FALSE)),"")</f>
        <v/>
      </c>
      <c r="O7" s="17" t="str">
        <f>IFERROR(AND(OR(O1:O6,$AF7)=TRUE,IF(SEARCH(O$1,$A7)&gt;0,TRUE,FALSE)),"")</f>
        <v/>
      </c>
      <c r="P7" s="17" t="str">
        <f>IFERROR(AND(OR(P1:S6,$AF7)=TRUE,IF(SEARCH(P$1,$A7)&gt;0,TRUE,FALSE)),"")</f>
        <v/>
      </c>
      <c r="Q7" s="17" t="str">
        <f>IFERROR(AND(OR(Q1:S6,$AF7)=TRUE,IF(SEARCH(Q$1,$A7)&gt;0,TRUE,FALSE)),"")</f>
        <v/>
      </c>
      <c r="R7" s="17" t="str">
        <f>IFERROR(AND(OR(R1:S6,$AF7)=TRUE,IF(SEARCH(R$1,$A7)&gt;0,TRUE,FALSE)),"")</f>
        <v/>
      </c>
      <c r="S7" s="17" t="str">
        <f>IFERROR(AND(OR(S1:S6,$AF7)=TRUE,IF(SEARCH(S$1,$A7)&gt;0,TRUE,FALSE)),"")</f>
        <v/>
      </c>
      <c r="T7" s="17" t="b">
        <f>IFERROR(AND(OR(T1:U6,$AF7)=TRUE,IF(SEARCH(T$1,$A7)&gt;0,TRUE,FALSE)),"")</f>
        <v>0</v>
      </c>
      <c r="U7" s="17" t="str">
        <f>IFERROR(AND(OR(U1:U6,$AF7)=TRUE,IF(SEARCH(U$1,$A7)&gt;0,TRUE,FALSE)),"")</f>
        <v/>
      </c>
      <c r="V7" s="17" t="str">
        <f>IFERROR(AND(OR(V1:V6,$AF7)=TRUE,IF(SEARCH(V$1,$A7)&gt;0,TRUE,FALSE)),"")</f>
        <v/>
      </c>
      <c r="W7" s="17" t="b">
        <f>IFERROR(AND(OR(W1:Z6,$AF7)=TRUE,IF(SEARCH(W$1,$A7)&gt;0,TRUE,FALSE)),"")</f>
        <v>0</v>
      </c>
      <c r="X7" s="17" t="str">
        <f>IFERROR(AND(OR(X1:Z6,$AF7)=TRUE,IF(SEARCH(X$1,$A7)&gt;0,TRUE,FALSE)),"")</f>
        <v/>
      </c>
      <c r="Y7" s="17" t="str">
        <f>IFERROR(AND(OR(Y1:Z6,$AF7)=TRUE,IF(SEARCH(Y$1,$A7)&gt;0,TRUE,FALSE)),"")</f>
        <v/>
      </c>
      <c r="Z7" s="17" t="str">
        <f>IFERROR(AND(OR(Z1:Z6,$AF7)=TRUE,IF(SEARCH(Z$1,$A7)&gt;0,TRUE,FALSE)),"")</f>
        <v/>
      </c>
      <c r="AA7" s="17" t="str">
        <f>IFERROR(AND(OR(AA1:AC6,$AF7)=TRUE,IF(SEARCH(AA$1,$A7)&gt;0,TRUE,FALSE)),"")</f>
        <v/>
      </c>
      <c r="AB7" s="17" t="str">
        <f>IFERROR(AND(OR(AB1:AC6,$AF7)=TRUE,IF(SEARCH(AB$1,$A7)&gt;0,TRUE,FALSE)),"")</f>
        <v/>
      </c>
      <c r="AC7" s="17" t="str">
        <f>IFERROR(AND(OR(AC1:AC6,$AF7)=TRUE,IF(SEARCH(AC$1,$A7)&gt;0,TRUE,FALSE)),"")</f>
        <v/>
      </c>
      <c r="AD7" s="17">
        <f t="shared" si="0"/>
        <v>0</v>
      </c>
      <c r="AE7" s="17" t="b">
        <f t="shared" si="1"/>
        <v>0</v>
      </c>
      <c r="AF7" s="17" t="b">
        <f t="shared" si="2"/>
        <v>0</v>
      </c>
      <c r="AG7" s="17" t="b">
        <f t="shared" si="3"/>
        <v>0</v>
      </c>
      <c r="AH7" s="17" t="b">
        <f>IF(F7&gt;'Overview (RESPONSES REQUIRED)'!$G$67,FALSE,TRUE)</f>
        <v>0</v>
      </c>
      <c r="AI7" s="17" t="b">
        <f>IF(G7&gt;'Overview (RESPONSES REQUIRED)'!$G$75,FALSE,TRUE)</f>
        <v>0</v>
      </c>
      <c r="AJ7" s="17" t="b">
        <f t="shared" si="4"/>
        <v>0</v>
      </c>
      <c r="AK7" s="17" t="str">
        <f t="shared" si="5"/>
        <v>N</v>
      </c>
    </row>
    <row r="8" spans="1:37" ht="15" x14ac:dyDescent="0.15">
      <c r="A8" s="17" t="s">
        <v>3186</v>
      </c>
      <c r="B8" s="17">
        <v>3</v>
      </c>
      <c r="C8" s="17" t="b">
        <f>IF(INDEX('Overview (RESPONSES REQUIRED)'!$D$67:$D$78, MATCH("n7", 'Overview (RESPONSES REQUIRED)'!$B$67:$B$78, 0)) = "Y", TRUE, FALSE)</f>
        <v>0</v>
      </c>
      <c r="D8" s="17" t="b">
        <f>IF(INDEX('Overview (RESPONSES REQUIRED)'!$D$67:$D$78, MATCH("N78", 'Overview (RESPONSES REQUIRED)'!$B$67:$B$78, 0)) = "Y", TRUE, FALSE)</f>
        <v>0</v>
      </c>
      <c r="E8" s="17" t="b">
        <f>IF(INDEX('Overview (RESPONSES REQUIRED)'!$D$67:$D$78, MATCH("n258", 'Overview (RESPONSES REQUIRED)'!$B$67:$B$78, 0)) = "Y", TRUE, FALSE)</f>
        <v>0</v>
      </c>
      <c r="F8" s="17">
        <v>3</v>
      </c>
      <c r="G8" s="17">
        <v>7</v>
      </c>
      <c r="H8" s="17" t="str">
        <f>IF('SA-FR2'!O11="Y", "Y", IF('SA-FR2'!O11="N", "N", 0))</f>
        <v>N</v>
      </c>
      <c r="I8" s="17" t="str">
        <f>IFERROR(AND(OR(I1:J7,$AF8)=TRUE,IF(SEARCH(I$1,$A8)&gt;0,TRUE,FALSE)),"")</f>
        <v/>
      </c>
      <c r="J8" s="17" t="str">
        <f>IFERROR(AND(OR(J1:J7,$AF8)=TRUE,IF(SEARCH(J$1,$A8)&gt;0,TRUE,FALSE)),"")</f>
        <v/>
      </c>
      <c r="K8" s="17" t="str">
        <f>IFERROR(AND(OR(K1:N7,$AF8)=TRUE,IF(SEARCH(K$1,$A8)&gt;0,TRUE,FALSE)),"")</f>
        <v/>
      </c>
      <c r="L8" s="17" t="str">
        <f>IFERROR(AND(OR(L1:N7,$AF8)=TRUE,IF(SEARCH(L$1,$A8)&gt;0,TRUE,FALSE)),"")</f>
        <v/>
      </c>
      <c r="M8" s="17" t="str">
        <f>IFERROR(AND(OR(M1:N7,$AF8)=TRUE,IF(SEARCH(M$1,$A8)&gt;0,TRUE,FALSE)),"")</f>
        <v/>
      </c>
      <c r="N8" s="17" t="str">
        <f>IFERROR(AND(OR(N1:N7,$AF8)=TRUE,IF(SEARCH(N$1,$A8)&gt;0,TRUE,FALSE)),"")</f>
        <v/>
      </c>
      <c r="O8" s="17" t="str">
        <f>IFERROR(AND(OR(O1:O7,$AF8)=TRUE,IF(SEARCH(O$1,$A8)&gt;0,TRUE,FALSE)),"")</f>
        <v/>
      </c>
      <c r="P8" s="17" t="str">
        <f>IFERROR(AND(OR(P1:S7,$AF8)=TRUE,IF(SEARCH(P$1,$A8)&gt;0,TRUE,FALSE)),"")</f>
        <v/>
      </c>
      <c r="Q8" s="17" t="str">
        <f>IFERROR(AND(OR(Q1:S7,$AF8)=TRUE,IF(SEARCH(Q$1,$A8)&gt;0,TRUE,FALSE)),"")</f>
        <v/>
      </c>
      <c r="R8" s="17" t="str">
        <f>IFERROR(AND(OR(R1:S7,$AF8)=TRUE,IF(SEARCH(R$1,$A8)&gt;0,TRUE,FALSE)),"")</f>
        <v/>
      </c>
      <c r="S8" s="17" t="b">
        <f>IFERROR(AND(OR(S1:S7,$AF8)=TRUE,IF(SEARCH(S$1,$A8)&gt;0,TRUE,FALSE)),"")</f>
        <v>0</v>
      </c>
      <c r="T8" s="17" t="str">
        <f>IFERROR(AND(OR(T1:U7,$AF8)=TRUE,IF(SEARCH(T$1,$A8)&gt;0,TRUE,FALSE)),"")</f>
        <v/>
      </c>
      <c r="U8" s="17" t="str">
        <f>IFERROR(AND(OR(U1:U7,$AF8)=TRUE,IF(SEARCH(U$1,$A8)&gt;0,TRUE,FALSE)),"")</f>
        <v/>
      </c>
      <c r="V8" s="17" t="str">
        <f>IFERROR(AND(OR(V1:V7,$AF8)=TRUE,IF(SEARCH(V$1,$A8)&gt;0,TRUE,FALSE)),"")</f>
        <v/>
      </c>
      <c r="W8" s="17" t="b">
        <f>IFERROR(AND(OR(W1:Z7,$AF8)=TRUE,IF(SEARCH(W$1,$A8)&gt;0,TRUE,FALSE)),"")</f>
        <v>0</v>
      </c>
      <c r="X8" s="17" t="str">
        <f>IFERROR(AND(OR(X1:Z7,$AF8)=TRUE,IF(SEARCH(X$1,$A8)&gt;0,TRUE,FALSE)),"")</f>
        <v/>
      </c>
      <c r="Y8" s="17" t="str">
        <f>IFERROR(AND(OR(Y1:Z7,$AF8)=TRUE,IF(SEARCH(Y$1,$A8)&gt;0,TRUE,FALSE)),"")</f>
        <v/>
      </c>
      <c r="Z8" s="17" t="str">
        <f>IFERROR(AND(OR(Z1:Z7,$AF8)=TRUE,IF(SEARCH(Z$1,$A8)&gt;0,TRUE,FALSE)),"")</f>
        <v/>
      </c>
      <c r="AA8" s="17" t="str">
        <f>IFERROR(AND(OR(AA1:AC7,$AF8)=TRUE,IF(SEARCH(AA$1,$A8)&gt;0,TRUE,FALSE)),"")</f>
        <v/>
      </c>
      <c r="AB8" s="17" t="str">
        <f>IFERROR(AND(OR(AB1:AC7,$AF8)=TRUE,IF(SEARCH(AB$1,$A8)&gt;0,TRUE,FALSE)),"")</f>
        <v/>
      </c>
      <c r="AC8" s="17" t="str">
        <f>IFERROR(AND(OR(AC1:AC7,$AF8)=TRUE,IF(SEARCH(AC$1,$A8)&gt;0,TRUE,FALSE)),"")</f>
        <v/>
      </c>
      <c r="AD8" s="17">
        <f t="shared" si="0"/>
        <v>0</v>
      </c>
      <c r="AE8" s="17" t="b">
        <f t="shared" si="1"/>
        <v>0</v>
      </c>
      <c r="AF8" s="17" t="b">
        <f t="shared" si="2"/>
        <v>0</v>
      </c>
      <c r="AG8" s="17" t="b">
        <f t="shared" si="3"/>
        <v>0</v>
      </c>
      <c r="AH8" s="17" t="b">
        <f>IF(F8&gt;'Overview (RESPONSES REQUIRED)'!$G$67,FALSE,TRUE)</f>
        <v>0</v>
      </c>
      <c r="AI8" s="17" t="b">
        <f>IF(G8&gt;'Overview (RESPONSES REQUIRED)'!$G$75,FALSE,TRUE)</f>
        <v>0</v>
      </c>
      <c r="AJ8" s="17" t="b">
        <f t="shared" si="4"/>
        <v>0</v>
      </c>
      <c r="AK8" s="17" t="str">
        <f t="shared" si="5"/>
        <v>N</v>
      </c>
    </row>
    <row r="9" spans="1:37" ht="15" x14ac:dyDescent="0.15">
      <c r="A9" s="17" t="s">
        <v>3187</v>
      </c>
      <c r="B9" s="17">
        <v>3</v>
      </c>
      <c r="C9" s="17" t="b">
        <f>IF(INDEX('Overview (RESPONSES REQUIRED)'!$D$67:$D$78, MATCH("n7", 'Overview (RESPONSES REQUIRED)'!$B$67:$B$78, 0)) = "Y", TRUE, FALSE)</f>
        <v>0</v>
      </c>
      <c r="D9" s="17" t="b">
        <f>IF(INDEX('Overview (RESPONSES REQUIRED)'!$D$67:$D$78, MATCH("N78", 'Overview (RESPONSES REQUIRED)'!$B$67:$B$78, 0)) = "Y", TRUE, FALSE)</f>
        <v>0</v>
      </c>
      <c r="E9" s="17" t="b">
        <f>IF(INDEX('Overview (RESPONSES REQUIRED)'!$D$67:$D$78, MATCH("n258", 'Overview (RESPONSES REQUIRED)'!$B$67:$B$78, 0)) = "Y", TRUE, FALSE)</f>
        <v>0</v>
      </c>
      <c r="F9" s="17">
        <v>3</v>
      </c>
      <c r="G9" s="17">
        <v>7</v>
      </c>
      <c r="H9" s="17" t="str">
        <f>IF('SA-FR2'!O12="Y", "Y", IF('SA-FR2'!O12="N", "N", 0))</f>
        <v>N</v>
      </c>
      <c r="I9" s="17" t="str">
        <f>IFERROR(AND(OR(I1:J8,$AF9)=TRUE,IF(SEARCH(I$1,$A9)&gt;0,TRUE,FALSE)),"")</f>
        <v/>
      </c>
      <c r="J9" s="17" t="str">
        <f>IFERROR(AND(OR(J1:J8,$AF9)=TRUE,IF(SEARCH(J$1,$A9)&gt;0,TRUE,FALSE)),"")</f>
        <v/>
      </c>
      <c r="K9" s="17" t="str">
        <f>IFERROR(AND(OR(K1:N8,$AF9)=TRUE,IF(SEARCH(K$1,$A9)&gt;0,TRUE,FALSE)),"")</f>
        <v/>
      </c>
      <c r="L9" s="17" t="str">
        <f>IFERROR(AND(OR(L1:N8,$AF9)=TRUE,IF(SEARCH(L$1,$A9)&gt;0,TRUE,FALSE)),"")</f>
        <v/>
      </c>
      <c r="M9" s="17" t="str">
        <f>IFERROR(AND(OR(M1:N8,$AF9)=TRUE,IF(SEARCH(M$1,$A9)&gt;0,TRUE,FALSE)),"")</f>
        <v/>
      </c>
      <c r="N9" s="17" t="str">
        <f>IFERROR(AND(OR(N1:N8,$AF9)=TRUE,IF(SEARCH(N$1,$A9)&gt;0,TRUE,FALSE)),"")</f>
        <v/>
      </c>
      <c r="O9" s="17" t="str">
        <f>IFERROR(AND(OR(O1:O8,$AF9)=TRUE,IF(SEARCH(O$1,$A9)&gt;0,TRUE,FALSE)),"")</f>
        <v/>
      </c>
      <c r="P9" s="17" t="str">
        <f>IFERROR(AND(OR(P1:S8,$AF9)=TRUE,IF(SEARCH(P$1,$A9)&gt;0,TRUE,FALSE)),"")</f>
        <v/>
      </c>
      <c r="Q9" s="17" t="str">
        <f>IFERROR(AND(OR(Q1:S8,$AF9)=TRUE,IF(SEARCH(Q$1,$A9)&gt;0,TRUE,FALSE)),"")</f>
        <v/>
      </c>
      <c r="R9" s="17" t="b">
        <f>IFERROR(AND(OR(R1:S8,$AF9)=TRUE,IF(SEARCH(R$1,$A9)&gt;0,TRUE,FALSE)),"")</f>
        <v>0</v>
      </c>
      <c r="S9" s="17" t="str">
        <f>IFERROR(AND(OR(S1:S8,$AF9)=TRUE,IF(SEARCH(S$1,$A9)&gt;0,TRUE,FALSE)),"")</f>
        <v/>
      </c>
      <c r="T9" s="17" t="str">
        <f>IFERROR(AND(OR(T1:U8,$AF9)=TRUE,IF(SEARCH(T$1,$A9)&gt;0,TRUE,FALSE)),"")</f>
        <v/>
      </c>
      <c r="U9" s="17" t="str">
        <f>IFERROR(AND(OR(U1:U8,$AF9)=TRUE,IF(SEARCH(U$1,$A9)&gt;0,TRUE,FALSE)),"")</f>
        <v/>
      </c>
      <c r="V9" s="17" t="str">
        <f>IFERROR(AND(OR(V1:V8,$AF9)=TRUE,IF(SEARCH(V$1,$A9)&gt;0,TRUE,FALSE)),"")</f>
        <v/>
      </c>
      <c r="W9" s="17" t="b">
        <f>IFERROR(AND(OR(W1:Z8,$AF9)=TRUE,IF(SEARCH(W$1,$A9)&gt;0,TRUE,FALSE)),"")</f>
        <v>0</v>
      </c>
      <c r="X9" s="17" t="str">
        <f>IFERROR(AND(OR(X1:Z8,$AF9)=TRUE,IF(SEARCH(X$1,$A9)&gt;0,TRUE,FALSE)),"")</f>
        <v/>
      </c>
      <c r="Y9" s="17" t="str">
        <f>IFERROR(AND(OR(Y1:Z8,$AF9)=TRUE,IF(SEARCH(Y$1,$A9)&gt;0,TRUE,FALSE)),"")</f>
        <v/>
      </c>
      <c r="Z9" s="17" t="str">
        <f>IFERROR(AND(OR(Z1:Z8,$AF9)=TRUE,IF(SEARCH(Z$1,$A9)&gt;0,TRUE,FALSE)),"")</f>
        <v/>
      </c>
      <c r="AA9" s="17" t="str">
        <f>IFERROR(AND(OR(AA1:AC8,$AF9)=TRUE,IF(SEARCH(AA$1,$A9)&gt;0,TRUE,FALSE)),"")</f>
        <v/>
      </c>
      <c r="AB9" s="17" t="str">
        <f>IFERROR(AND(OR(AB1:AC8,$AF9)=TRUE,IF(SEARCH(AB$1,$A9)&gt;0,TRUE,FALSE)),"")</f>
        <v/>
      </c>
      <c r="AC9" s="17" t="str">
        <f>IFERROR(AND(OR(AC1:AC8,$AF9)=TRUE,IF(SEARCH(AC$1,$A9)&gt;0,TRUE,FALSE)),"")</f>
        <v/>
      </c>
      <c r="AD9" s="17">
        <f t="shared" si="0"/>
        <v>0</v>
      </c>
      <c r="AE9" s="17" t="b">
        <f t="shared" si="1"/>
        <v>0</v>
      </c>
      <c r="AF9" s="17" t="b">
        <f t="shared" si="2"/>
        <v>0</v>
      </c>
      <c r="AG9" s="17" t="b">
        <f t="shared" si="3"/>
        <v>0</v>
      </c>
      <c r="AH9" s="17" t="b">
        <f>IF(F9&gt;'Overview (RESPONSES REQUIRED)'!$G$67,FALSE,TRUE)</f>
        <v>0</v>
      </c>
      <c r="AI9" s="17" t="b">
        <f>IF(G9&gt;'Overview (RESPONSES REQUIRED)'!$G$75,FALSE,TRUE)</f>
        <v>0</v>
      </c>
      <c r="AJ9" s="17" t="b">
        <f t="shared" si="4"/>
        <v>0</v>
      </c>
      <c r="AK9" s="17" t="str">
        <f t="shared" si="5"/>
        <v>N</v>
      </c>
    </row>
    <row r="10" spans="1:37" ht="15" x14ac:dyDescent="0.15">
      <c r="A10" s="17" t="s">
        <v>3188</v>
      </c>
      <c r="B10" s="17">
        <v>3</v>
      </c>
      <c r="C10" s="17" t="b">
        <f>IF(INDEX('Overview (RESPONSES REQUIRED)'!$D$67:$D$78, MATCH("n7", 'Overview (RESPONSES REQUIRED)'!$B$67:$B$78, 0)) = "Y", TRUE, FALSE)</f>
        <v>0</v>
      </c>
      <c r="D10" s="17" t="b">
        <f>IF(INDEX('Overview (RESPONSES REQUIRED)'!$D$67:$D$78, MATCH("N78", 'Overview (RESPONSES REQUIRED)'!$B$67:$B$78, 0)) = "Y", TRUE, FALSE)</f>
        <v>0</v>
      </c>
      <c r="E10" s="17" t="b">
        <f>IF(INDEX('Overview (RESPONSES REQUIRED)'!$D$67:$D$78, MATCH("n258", 'Overview (RESPONSES REQUIRED)'!$B$67:$B$78, 0)) = "Y", TRUE, FALSE)</f>
        <v>0</v>
      </c>
      <c r="F10" s="17">
        <v>2</v>
      </c>
      <c r="G10" s="17">
        <v>7</v>
      </c>
      <c r="H10" s="17" t="str">
        <f>IF('SA-FR2'!O13="Y", "Y", IF('SA-FR2'!O13="N", "N", 0))</f>
        <v>N</v>
      </c>
      <c r="I10" s="17" t="str">
        <f>IFERROR(AND(OR(I1:J9,$AF10)=TRUE,IF(SEARCH(I$1,$A10)&gt;0,TRUE,FALSE)),"")</f>
        <v/>
      </c>
      <c r="J10" s="17" t="str">
        <f>IFERROR(AND(OR(J1:J9,$AF10)=TRUE,IF(SEARCH(J$1,$A10)&gt;0,TRUE,FALSE)),"")</f>
        <v/>
      </c>
      <c r="K10" s="17" t="str">
        <f>IFERROR(AND(OR(K1:N9,$AF10)=TRUE,IF(SEARCH(K$1,$A10)&gt;0,TRUE,FALSE)),"")</f>
        <v/>
      </c>
      <c r="L10" s="17" t="str">
        <f>IFERROR(AND(OR(L1:N9,$AF10)=TRUE,IF(SEARCH(L$1,$A10)&gt;0,TRUE,FALSE)),"")</f>
        <v/>
      </c>
      <c r="M10" s="17" t="str">
        <f>IFERROR(AND(OR(M1:N9,$AF10)=TRUE,IF(SEARCH(M$1,$A10)&gt;0,TRUE,FALSE)),"")</f>
        <v/>
      </c>
      <c r="N10" s="17" t="str">
        <f>IFERROR(AND(OR(N1:N9,$AF10)=TRUE,IF(SEARCH(N$1,$A10)&gt;0,TRUE,FALSE)),"")</f>
        <v/>
      </c>
      <c r="O10" s="17" t="str">
        <f>IFERROR(AND(OR(O1:O9,$AF10)=TRUE,IF(SEARCH(O$1,$A10)&gt;0,TRUE,FALSE)),"")</f>
        <v/>
      </c>
      <c r="P10" s="17" t="str">
        <f>IFERROR(AND(OR(P1:S9,$AF10)=TRUE,IF(SEARCH(P$1,$A10)&gt;0,TRUE,FALSE)),"")</f>
        <v/>
      </c>
      <c r="Q10" s="17" t="b">
        <f>IFERROR(AND(OR(Q1:S9,$AF10)=TRUE,IF(SEARCH(Q$1,$A10)&gt;0,TRUE,FALSE)),"")</f>
        <v>0</v>
      </c>
      <c r="R10" s="17" t="str">
        <f>IFERROR(AND(OR(R1:S9,$AF10)=TRUE,IF(SEARCH(R$1,$A10)&gt;0,TRUE,FALSE)),"")</f>
        <v/>
      </c>
      <c r="S10" s="17" t="str">
        <f>IFERROR(AND(OR(S1:S9,$AF10)=TRUE,IF(SEARCH(S$1,$A10)&gt;0,TRUE,FALSE)),"")</f>
        <v/>
      </c>
      <c r="T10" s="17" t="str">
        <f>IFERROR(AND(OR(T1:U9,$AF10)=TRUE,IF(SEARCH(T$1,$A10)&gt;0,TRUE,FALSE)),"")</f>
        <v/>
      </c>
      <c r="U10" s="17" t="str">
        <f>IFERROR(AND(OR(U1:U9,$AF10)=TRUE,IF(SEARCH(U$1,$A10)&gt;0,TRUE,FALSE)),"")</f>
        <v/>
      </c>
      <c r="V10" s="17" t="str">
        <f>IFERROR(AND(OR(V1:V9,$AF10)=TRUE,IF(SEARCH(V$1,$A10)&gt;0,TRUE,FALSE)),"")</f>
        <v/>
      </c>
      <c r="W10" s="17" t="b">
        <f>IFERROR(AND(OR(W1:Z9,$AF10)=TRUE,IF(SEARCH(W$1,$A10)&gt;0,TRUE,FALSE)),"")</f>
        <v>0</v>
      </c>
      <c r="X10" s="17" t="str">
        <f>IFERROR(AND(OR(X1:Z9,$AF10)=TRUE,IF(SEARCH(X$1,$A10)&gt;0,TRUE,FALSE)),"")</f>
        <v/>
      </c>
      <c r="Y10" s="17" t="str">
        <f>IFERROR(AND(OR(Y1:Z9,$AF10)=TRUE,IF(SEARCH(Y$1,$A10)&gt;0,TRUE,FALSE)),"")</f>
        <v/>
      </c>
      <c r="Z10" s="17" t="str">
        <f>IFERROR(AND(OR(Z1:Z9,$AF10)=TRUE,IF(SEARCH(Z$1,$A10)&gt;0,TRUE,FALSE)),"")</f>
        <v/>
      </c>
      <c r="AA10" s="17" t="str">
        <f>IFERROR(AND(OR(AA1:AC9,$AF10)=TRUE,IF(SEARCH(AA$1,$A10)&gt;0,TRUE,FALSE)),"")</f>
        <v/>
      </c>
      <c r="AB10" s="17" t="str">
        <f>IFERROR(AND(OR(AB1:AC9,$AF10)=TRUE,IF(SEARCH(AB$1,$A10)&gt;0,TRUE,FALSE)),"")</f>
        <v/>
      </c>
      <c r="AC10" s="17" t="str">
        <f>IFERROR(AND(OR(AC1:AC9,$AF10)=TRUE,IF(SEARCH(AC$1,$A10)&gt;0,TRUE,FALSE)),"")</f>
        <v/>
      </c>
      <c r="AD10" s="17">
        <f t="shared" si="0"/>
        <v>0</v>
      </c>
      <c r="AE10" s="17" t="b">
        <f t="shared" si="1"/>
        <v>0</v>
      </c>
      <c r="AF10" s="17" t="b">
        <f t="shared" si="2"/>
        <v>0</v>
      </c>
      <c r="AG10" s="17" t="b">
        <f t="shared" si="3"/>
        <v>0</v>
      </c>
      <c r="AH10" s="17" t="b">
        <f>IF(F10&gt;'Overview (RESPONSES REQUIRED)'!$G$67,FALSE,TRUE)</f>
        <v>0</v>
      </c>
      <c r="AI10" s="17" t="b">
        <f>IF(G10&gt;'Overview (RESPONSES REQUIRED)'!$G$75,FALSE,TRUE)</f>
        <v>0</v>
      </c>
      <c r="AJ10" s="17" t="b">
        <f t="shared" si="4"/>
        <v>0</v>
      </c>
      <c r="AK10" s="17" t="str">
        <f t="shared" si="5"/>
        <v>N</v>
      </c>
    </row>
    <row r="11" spans="1:37" ht="15" x14ac:dyDescent="0.15">
      <c r="A11" s="17" t="s">
        <v>3189</v>
      </c>
      <c r="B11" s="17">
        <v>3</v>
      </c>
      <c r="C11" s="17" t="b">
        <f>IF(INDEX('Overview (RESPONSES REQUIRED)'!$D$67:$D$78, MATCH("n7", 'Overview (RESPONSES REQUIRED)'!$B$67:$B$78, 0)) = "Y", TRUE, FALSE)</f>
        <v>0</v>
      </c>
      <c r="D11" s="17" t="b">
        <f>IF(INDEX('Overview (RESPONSES REQUIRED)'!$D$67:$D$78, MATCH("N78", 'Overview (RESPONSES REQUIRED)'!$B$67:$B$78, 0)) = "Y", TRUE, FALSE)</f>
        <v>0</v>
      </c>
      <c r="E11" s="17" t="b">
        <f>IF(INDEX('Overview (RESPONSES REQUIRED)'!$D$67:$D$78, MATCH("n258", 'Overview (RESPONSES REQUIRED)'!$B$67:$B$78, 0)) = "Y", TRUE, FALSE)</f>
        <v>0</v>
      </c>
      <c r="F11" s="17">
        <v>2</v>
      </c>
      <c r="G11" s="17">
        <v>7</v>
      </c>
      <c r="H11" s="17" t="str">
        <f>IF('SA-FR2'!O14="Y", "Y", IF('SA-FR2'!O14="N", "N", 0))</f>
        <v>N</v>
      </c>
      <c r="I11" s="17" t="str">
        <f>IFERROR(AND(OR(I1:J10,$AF11)=TRUE,IF(SEARCH(I$1,$A11)&gt;0,TRUE,FALSE)),"")</f>
        <v/>
      </c>
      <c r="J11" s="17" t="str">
        <f>IFERROR(AND(OR(J1:J10,$AF11)=TRUE,IF(SEARCH(J$1,$A11)&gt;0,TRUE,FALSE)),"")</f>
        <v/>
      </c>
      <c r="K11" s="17" t="str">
        <f>IFERROR(AND(OR(K1:N10,$AF11)=TRUE,IF(SEARCH(K$1,$A11)&gt;0,TRUE,FALSE)),"")</f>
        <v/>
      </c>
      <c r="L11" s="17" t="str">
        <f>IFERROR(AND(OR(L1:N10,$AF11)=TRUE,IF(SEARCH(L$1,$A11)&gt;0,TRUE,FALSE)),"")</f>
        <v/>
      </c>
      <c r="M11" s="17" t="str">
        <f>IFERROR(AND(OR(M1:N10,$AF11)=TRUE,IF(SEARCH(M$1,$A11)&gt;0,TRUE,FALSE)),"")</f>
        <v/>
      </c>
      <c r="N11" s="17" t="str">
        <f>IFERROR(AND(OR(N1:N10,$AF11)=TRUE,IF(SEARCH(N$1,$A11)&gt;0,TRUE,FALSE)),"")</f>
        <v/>
      </c>
      <c r="O11" s="17" t="str">
        <f>IFERROR(AND(OR(O1:O10,$AF11)=TRUE,IF(SEARCH(O$1,$A11)&gt;0,TRUE,FALSE)),"")</f>
        <v/>
      </c>
      <c r="P11" s="17" t="b">
        <f>IFERROR(AND(OR(P1:S10,$AF11)=TRUE,IF(SEARCH(P$1,$A11)&gt;0,TRUE,FALSE)),"")</f>
        <v>0</v>
      </c>
      <c r="Q11" s="17" t="str">
        <f>IFERROR(AND(OR(Q1:S10,$AF11)=TRUE,IF(SEARCH(Q$1,$A11)&gt;0,TRUE,FALSE)),"")</f>
        <v/>
      </c>
      <c r="R11" s="17" t="str">
        <f>IFERROR(AND(OR(R1:S10,$AF11)=TRUE,IF(SEARCH(R$1,$A11)&gt;0,TRUE,FALSE)),"")</f>
        <v/>
      </c>
      <c r="S11" s="17" t="str">
        <f>IFERROR(AND(OR(S1:S10,$AF11)=TRUE,IF(SEARCH(S$1,$A11)&gt;0,TRUE,FALSE)),"")</f>
        <v/>
      </c>
      <c r="T11" s="17" t="str">
        <f>IFERROR(AND(OR(T1:U10,$AF11)=TRUE,IF(SEARCH(T$1,$A11)&gt;0,TRUE,FALSE)),"")</f>
        <v/>
      </c>
      <c r="U11" s="17" t="str">
        <f>IFERROR(AND(OR(U1:U10,$AF11)=TRUE,IF(SEARCH(U$1,$A11)&gt;0,TRUE,FALSE)),"")</f>
        <v/>
      </c>
      <c r="V11" s="17" t="str">
        <f>IFERROR(AND(OR(V1:V10,$AF11)=TRUE,IF(SEARCH(V$1,$A11)&gt;0,TRUE,FALSE)),"")</f>
        <v/>
      </c>
      <c r="W11" s="17" t="b">
        <f>IFERROR(AND(OR(W1:Z10,$AF11)=TRUE,IF(SEARCH(W$1,$A11)&gt;0,TRUE,FALSE)),"")</f>
        <v>0</v>
      </c>
      <c r="X11" s="17" t="str">
        <f>IFERROR(AND(OR(X1:Z10,$AF11)=TRUE,IF(SEARCH(X$1,$A11)&gt;0,TRUE,FALSE)),"")</f>
        <v/>
      </c>
      <c r="Y11" s="17" t="str">
        <f>IFERROR(AND(OR(Y1:Z10,$AF11)=TRUE,IF(SEARCH(Y$1,$A11)&gt;0,TRUE,FALSE)),"")</f>
        <v/>
      </c>
      <c r="Z11" s="17" t="str">
        <f>IFERROR(AND(OR(Z1:Z10,$AF11)=TRUE,IF(SEARCH(Z$1,$A11)&gt;0,TRUE,FALSE)),"")</f>
        <v/>
      </c>
      <c r="AA11" s="17" t="str">
        <f>IFERROR(AND(OR(AA1:AC10,$AF11)=TRUE,IF(SEARCH(AA$1,$A11)&gt;0,TRUE,FALSE)),"")</f>
        <v/>
      </c>
      <c r="AB11" s="17" t="str">
        <f>IFERROR(AND(OR(AB1:AC10,$AF11)=TRUE,IF(SEARCH(AB$1,$A11)&gt;0,TRUE,FALSE)),"")</f>
        <v/>
      </c>
      <c r="AC11" s="17" t="str">
        <f>IFERROR(AND(OR(AC1:AC10,$AF11)=TRUE,IF(SEARCH(AC$1,$A11)&gt;0,TRUE,FALSE)),"")</f>
        <v/>
      </c>
      <c r="AD11" s="17">
        <f t="shared" si="0"/>
        <v>0</v>
      </c>
      <c r="AE11" s="17" t="b">
        <f t="shared" si="1"/>
        <v>0</v>
      </c>
      <c r="AF11" s="17" t="b">
        <f t="shared" si="2"/>
        <v>0</v>
      </c>
      <c r="AG11" s="17" t="b">
        <f t="shared" si="3"/>
        <v>0</v>
      </c>
      <c r="AH11" s="17" t="b">
        <f>IF(F11&gt;'Overview (RESPONSES REQUIRED)'!$G$67,FALSE,TRUE)</f>
        <v>0</v>
      </c>
      <c r="AI11" s="17" t="b">
        <f>IF(G11&gt;'Overview (RESPONSES REQUIRED)'!$G$75,FALSE,TRUE)</f>
        <v>0</v>
      </c>
      <c r="AJ11" s="17" t="b">
        <f t="shared" si="4"/>
        <v>0</v>
      </c>
      <c r="AK11" s="17" t="str">
        <f t="shared" si="5"/>
        <v>N</v>
      </c>
    </row>
    <row r="12" spans="1:37" ht="15" x14ac:dyDescent="0.15">
      <c r="A12" s="17" t="s">
        <v>3190</v>
      </c>
      <c r="B12" s="17">
        <v>3</v>
      </c>
      <c r="C12" s="17" t="b">
        <f>IF(INDEX('Overview (RESPONSES REQUIRED)'!$D$67:$D$78, MATCH("n28", 'Overview (RESPONSES REQUIRED)'!$B$67:$B$78, 0)) = "Y", TRUE, FALSE)</f>
        <v>0</v>
      </c>
      <c r="D12" s="17" t="b">
        <f>IF(INDEX('Overview (RESPONSES REQUIRED)'!$D$67:$D$78, MATCH("N78", 'Overview (RESPONSES REQUIRED)'!$B$67:$B$78, 0)) = "Y", TRUE, FALSE)</f>
        <v>0</v>
      </c>
      <c r="E12" s="17" t="b">
        <f>IF(INDEX('Overview (RESPONSES REQUIRED)'!$D$67:$D$78, MATCH("n258", 'Overview (RESPONSES REQUIRED)'!$B$67:$B$78, 0)) = "Y", TRUE, FALSE)</f>
        <v>0</v>
      </c>
      <c r="F12" s="17">
        <v>2</v>
      </c>
      <c r="G12" s="17">
        <v>7</v>
      </c>
      <c r="H12" s="17" t="str">
        <f>IF('SA-FR2'!O15="Y", "Y", IF('SA-FR2'!O15="N", "N", 0))</f>
        <v>N</v>
      </c>
      <c r="I12" s="17" t="str">
        <f>IFERROR(AND(OR(I1:J11,$AF12)=TRUE,IF(SEARCH(I$1,$A12)&gt;0,TRUE,FALSE)),"")</f>
        <v/>
      </c>
      <c r="J12" s="17" t="str">
        <f>IFERROR(AND(OR(J1:J11,$AF12)=TRUE,IF(SEARCH(J$1,$A12)&gt;0,TRUE,FALSE)),"")</f>
        <v/>
      </c>
      <c r="K12" s="17" t="str">
        <f>IFERROR(AND(OR(K1:N11,$AF12)=TRUE,IF(SEARCH(K$1,$A12)&gt;0,TRUE,FALSE)),"")</f>
        <v/>
      </c>
      <c r="L12" s="17" t="str">
        <f>IFERROR(AND(OR(L1:N11,$AF12)=TRUE,IF(SEARCH(L$1,$A12)&gt;0,TRUE,FALSE)),"")</f>
        <v/>
      </c>
      <c r="M12" s="17" t="str">
        <f>IFERROR(AND(OR(M1:N11,$AF12)=TRUE,IF(SEARCH(M$1,$A12)&gt;0,TRUE,FALSE)),"")</f>
        <v/>
      </c>
      <c r="N12" s="17" t="str">
        <f>IFERROR(AND(OR(N1:N11,$AF12)=TRUE,IF(SEARCH(N$1,$A12)&gt;0,TRUE,FALSE)),"")</f>
        <v/>
      </c>
      <c r="O12" s="17" t="str">
        <f>IFERROR(AND(OR(O1:O11,$AF12)=TRUE,IF(SEARCH(O$1,$A12)&gt;0,TRUE,FALSE)),"")</f>
        <v/>
      </c>
      <c r="P12" s="17" t="str">
        <f>IFERROR(AND(OR(P1:S11,$AF12)=TRUE,IF(SEARCH(P$1,$A12)&gt;0,TRUE,FALSE)),"")</f>
        <v/>
      </c>
      <c r="Q12" s="17" t="str">
        <f>IFERROR(AND(OR(Q1:S11,$AF12)=TRUE,IF(SEARCH(Q$1,$A12)&gt;0,TRUE,FALSE)),"")</f>
        <v/>
      </c>
      <c r="R12" s="17" t="str">
        <f>IFERROR(AND(OR(R1:S11,$AF12)=TRUE,IF(SEARCH(R$1,$A12)&gt;0,TRUE,FALSE)),"")</f>
        <v/>
      </c>
      <c r="S12" s="17" t="str">
        <f>IFERROR(AND(OR(S1:S11,$AF12)=TRUE,IF(SEARCH(S$1,$A12)&gt;0,TRUE,FALSE)),"")</f>
        <v/>
      </c>
      <c r="T12" s="17" t="str">
        <f>IFERROR(AND(OR(T1:U11,$AF12)=TRUE,IF(SEARCH(T$1,$A12)&gt;0,TRUE,FALSE)),"")</f>
        <v/>
      </c>
      <c r="U12" s="17" t="str">
        <f>IFERROR(AND(OR(U1:U11,$AF12)=TRUE,IF(SEARCH(U$1,$A12)&gt;0,TRUE,FALSE)),"")</f>
        <v/>
      </c>
      <c r="V12" s="17" t="b">
        <f>IFERROR(AND(OR(V1:V11,$AF12)=TRUE,IF(SEARCH(V$1,$A12)&gt;0,TRUE,FALSE)),"")</f>
        <v>0</v>
      </c>
      <c r="W12" s="17" t="b">
        <f>IFERROR(AND(OR(W1:Z11,$AF12)=TRUE,IF(SEARCH(W$1,$A12)&gt;0,TRUE,FALSE)),"")</f>
        <v>0</v>
      </c>
      <c r="X12" s="17" t="str">
        <f>IFERROR(AND(OR(X1:Z11,$AF12)=TRUE,IF(SEARCH(X$1,$A12)&gt;0,TRUE,FALSE)),"")</f>
        <v/>
      </c>
      <c r="Y12" s="17" t="str">
        <f>IFERROR(AND(OR(Y1:Z11,$AF12)=TRUE,IF(SEARCH(Y$1,$A12)&gt;0,TRUE,FALSE)),"")</f>
        <v/>
      </c>
      <c r="Z12" s="17" t="str">
        <f>IFERROR(AND(OR(Z1:Z11,$AF12)=TRUE,IF(SEARCH(Z$1,$A12)&gt;0,TRUE,FALSE)),"")</f>
        <v/>
      </c>
      <c r="AA12" s="17" t="str">
        <f>IFERROR(AND(OR(AA1:AC11,$AF12)=TRUE,IF(SEARCH(AA$1,$A12)&gt;0,TRUE,FALSE)),"")</f>
        <v/>
      </c>
      <c r="AB12" s="17" t="str">
        <f>IFERROR(AND(OR(AB1:AC11,$AF12)=TRUE,IF(SEARCH(AB$1,$A12)&gt;0,TRUE,FALSE)),"")</f>
        <v/>
      </c>
      <c r="AC12" s="17" t="str">
        <f>IFERROR(AND(OR(AC1:AC11,$AF12)=TRUE,IF(SEARCH(AC$1,$A12)&gt;0,TRUE,FALSE)),"")</f>
        <v/>
      </c>
      <c r="AD12" s="17">
        <f t="shared" si="0"/>
        <v>0</v>
      </c>
      <c r="AE12" s="17" t="b">
        <f t="shared" si="1"/>
        <v>0</v>
      </c>
      <c r="AF12" s="17" t="b">
        <f t="shared" si="2"/>
        <v>0</v>
      </c>
      <c r="AG12" s="17" t="b">
        <f t="shared" si="3"/>
        <v>0</v>
      </c>
      <c r="AH12" s="17" t="b">
        <f>IF(F12&gt;'Overview (RESPONSES REQUIRED)'!$G$67,FALSE,TRUE)</f>
        <v>0</v>
      </c>
      <c r="AI12" s="17" t="b">
        <f>IF(G12&gt;'Overview (RESPONSES REQUIRED)'!$G$75,FALSE,TRUE)</f>
        <v>0</v>
      </c>
      <c r="AJ12" s="17" t="b">
        <f t="shared" si="4"/>
        <v>0</v>
      </c>
      <c r="AK12" s="17" t="str">
        <f t="shared" si="5"/>
        <v>N</v>
      </c>
    </row>
    <row r="13" spans="1:37" ht="15" x14ac:dyDescent="0.15">
      <c r="A13" s="17" t="s">
        <v>3191</v>
      </c>
      <c r="B13" s="17">
        <v>3</v>
      </c>
      <c r="C13" s="17" t="b">
        <f>IF(INDEX('Overview (RESPONSES REQUIRED)'!$D$67:$D$78, MATCH("n26", 'Overview (RESPONSES REQUIRED)'!$B$67:$B$78, 0)) = "Y", TRUE, FALSE)</f>
        <v>0</v>
      </c>
      <c r="D13" s="17" t="b">
        <f>IF(INDEX('Overview (RESPONSES REQUIRED)'!$D$67:$D$78, MATCH("N78", 'Overview (RESPONSES REQUIRED)'!$B$67:$B$78, 0)) = "Y", TRUE, FALSE)</f>
        <v>0</v>
      </c>
      <c r="E13" s="17" t="b">
        <f>IF(INDEX('Overview (RESPONSES REQUIRED)'!$D$67:$D$78, MATCH("n258", 'Overview (RESPONSES REQUIRED)'!$B$67:$B$78, 0)) = "Y", TRUE, FALSE)</f>
        <v>0</v>
      </c>
      <c r="F13" s="17">
        <v>2</v>
      </c>
      <c r="G13" s="17">
        <v>7</v>
      </c>
      <c r="H13" s="17" t="str">
        <f>IF('SA-FR2'!O16="Y", "Y", IF('SA-FR2'!O16="N", "N", 0))</f>
        <v>N</v>
      </c>
      <c r="I13" s="17" t="str">
        <f>IFERROR(AND(OR(I1:J12,$AF13)=TRUE,IF(SEARCH(I$1,$A13)&gt;0,TRUE,FALSE)),"")</f>
        <v/>
      </c>
      <c r="J13" s="17" t="str">
        <f>IFERROR(AND(OR(J1:J12,$AF13)=TRUE,IF(SEARCH(J$1,$A13)&gt;0,TRUE,FALSE)),"")</f>
        <v/>
      </c>
      <c r="K13" s="17" t="str">
        <f>IFERROR(AND(OR(K1:N12,$AF13)=TRUE,IF(SEARCH(K$1,$A13)&gt;0,TRUE,FALSE)),"")</f>
        <v/>
      </c>
      <c r="L13" s="17" t="str">
        <f>IFERROR(AND(OR(L1:N12,$AF13)=TRUE,IF(SEARCH(L$1,$A13)&gt;0,TRUE,FALSE)),"")</f>
        <v/>
      </c>
      <c r="M13" s="17" t="str">
        <f>IFERROR(AND(OR(M1:N12,$AF13)=TRUE,IF(SEARCH(M$1,$A13)&gt;0,TRUE,FALSE)),"")</f>
        <v/>
      </c>
      <c r="N13" s="17" t="str">
        <f>IFERROR(AND(OR(N1:N12,$AF13)=TRUE,IF(SEARCH(N$1,$A13)&gt;0,TRUE,FALSE)),"")</f>
        <v/>
      </c>
      <c r="O13" s="17" t="str">
        <f>IFERROR(AND(OR(O1:O12,$AF13)=TRUE,IF(SEARCH(O$1,$A13)&gt;0,TRUE,FALSE)),"")</f>
        <v/>
      </c>
      <c r="P13" s="17" t="str">
        <f>IFERROR(AND(OR(P1:S12,$AF13)=TRUE,IF(SEARCH(P$1,$A13)&gt;0,TRUE,FALSE)),"")</f>
        <v/>
      </c>
      <c r="Q13" s="17" t="str">
        <f>IFERROR(AND(OR(Q1:S12,$AF13)=TRUE,IF(SEARCH(Q$1,$A13)&gt;0,TRUE,FALSE)),"")</f>
        <v/>
      </c>
      <c r="R13" s="17" t="str">
        <f>IFERROR(AND(OR(R1:S12,$AF13)=TRUE,IF(SEARCH(R$1,$A13)&gt;0,TRUE,FALSE)),"")</f>
        <v/>
      </c>
      <c r="S13" s="17" t="str">
        <f>IFERROR(AND(OR(S1:S12,$AF13)=TRUE,IF(SEARCH(S$1,$A13)&gt;0,TRUE,FALSE)),"")</f>
        <v/>
      </c>
      <c r="T13" s="17" t="b">
        <f>IFERROR(AND(OR(T1:U12,$AF13)=TRUE,IF(SEARCH(T$1,$A13)&gt;0,TRUE,FALSE)),"")</f>
        <v>0</v>
      </c>
      <c r="U13" s="17" t="str">
        <f>IFERROR(AND(OR(U1:U12,$AF13)=TRUE,IF(SEARCH(U$1,$A13)&gt;0,TRUE,FALSE)),"")</f>
        <v/>
      </c>
      <c r="V13" s="17" t="str">
        <f>IFERROR(AND(OR(V1:V12,$AF13)=TRUE,IF(SEARCH(V$1,$A13)&gt;0,TRUE,FALSE)),"")</f>
        <v/>
      </c>
      <c r="W13" s="17" t="b">
        <f>IFERROR(AND(OR(W1:Z12,$AF13)=TRUE,IF(SEARCH(W$1,$A13)&gt;0,TRUE,FALSE)),"")</f>
        <v>0</v>
      </c>
      <c r="X13" s="17" t="str">
        <f>IFERROR(AND(OR(X1:Z12,$AF13)=TRUE,IF(SEARCH(X$1,$A13)&gt;0,TRUE,FALSE)),"")</f>
        <v/>
      </c>
      <c r="Y13" s="17" t="str">
        <f>IFERROR(AND(OR(Y1:Z12,$AF13)=TRUE,IF(SEARCH(Y$1,$A13)&gt;0,TRUE,FALSE)),"")</f>
        <v/>
      </c>
      <c r="Z13" s="17" t="str">
        <f>IFERROR(AND(OR(Z1:Z12,$AF13)=TRUE,IF(SEARCH(Z$1,$A13)&gt;0,TRUE,FALSE)),"")</f>
        <v/>
      </c>
      <c r="AA13" s="17" t="str">
        <f>IFERROR(AND(OR(AA1:AC12,$AF13)=TRUE,IF(SEARCH(AA$1,$A13)&gt;0,TRUE,FALSE)),"")</f>
        <v/>
      </c>
      <c r="AB13" s="17" t="str">
        <f>IFERROR(AND(OR(AB1:AC12,$AF13)=TRUE,IF(SEARCH(AB$1,$A13)&gt;0,TRUE,FALSE)),"")</f>
        <v/>
      </c>
      <c r="AC13" s="17" t="str">
        <f>IFERROR(AND(OR(AC1:AC12,$AF13)=TRUE,IF(SEARCH(AC$1,$A13)&gt;0,TRUE,FALSE)),"")</f>
        <v/>
      </c>
      <c r="AD13" s="17">
        <f t="shared" si="0"/>
        <v>0</v>
      </c>
      <c r="AE13" s="17" t="b">
        <f t="shared" si="1"/>
        <v>0</v>
      </c>
      <c r="AF13" s="17" t="b">
        <f t="shared" si="2"/>
        <v>0</v>
      </c>
      <c r="AG13" s="17" t="b">
        <f t="shared" si="3"/>
        <v>0</v>
      </c>
      <c r="AH13" s="17" t="b">
        <f>IF(F13&gt;'Overview (RESPONSES REQUIRED)'!$G$67,FALSE,TRUE)</f>
        <v>0</v>
      </c>
      <c r="AI13" s="17" t="b">
        <f>IF(G13&gt;'Overview (RESPONSES REQUIRED)'!$G$75,FALSE,TRUE)</f>
        <v>0</v>
      </c>
      <c r="AJ13" s="17" t="b">
        <f t="shared" si="4"/>
        <v>0</v>
      </c>
      <c r="AK13" s="17" t="str">
        <f t="shared" si="5"/>
        <v>N</v>
      </c>
    </row>
    <row r="14" spans="1:37" ht="15" x14ac:dyDescent="0.15">
      <c r="A14" s="17" t="s">
        <v>3192</v>
      </c>
      <c r="B14" s="17">
        <v>3</v>
      </c>
      <c r="C14" s="17" t="b">
        <f>IF(INDEX('Overview (RESPONSES REQUIRED)'!$D$67:$D$78, MATCH("n7", 'Overview (RESPONSES REQUIRED)'!$B$67:$B$78, 0)) = "Y", TRUE, FALSE)</f>
        <v>0</v>
      </c>
      <c r="D14" s="17" t="b">
        <f>IF(INDEX('Overview (RESPONSES REQUIRED)'!$D$67:$D$78, MATCH("N78", 'Overview (RESPONSES REQUIRED)'!$B$67:$B$78, 0)) = "Y", TRUE, FALSE)</f>
        <v>0</v>
      </c>
      <c r="E14" s="17" t="b">
        <f>IF(INDEX('Overview (RESPONSES REQUIRED)'!$D$67:$D$78, MATCH("n258", 'Overview (RESPONSES REQUIRED)'!$B$67:$B$78, 0)) = "Y", TRUE, FALSE)</f>
        <v>0</v>
      </c>
      <c r="F14" s="17">
        <v>3</v>
      </c>
      <c r="G14" s="17">
        <v>6</v>
      </c>
      <c r="H14" s="17" t="str">
        <f>IF('SA-FR2'!O17="Y", "Y", IF('SA-FR2'!O17="N", "N", 0))</f>
        <v>N</v>
      </c>
      <c r="I14" s="17" t="str">
        <f>IFERROR(AND(OR(I1:J13,$AF14)=TRUE,IF(SEARCH(I$1,$A14)&gt;0,TRUE,FALSE)),"")</f>
        <v/>
      </c>
      <c r="J14" s="17" t="str">
        <f>IFERROR(AND(OR(J1:J13,$AF14)=TRUE,IF(SEARCH(J$1,$A14)&gt;0,TRUE,FALSE)),"")</f>
        <v/>
      </c>
      <c r="K14" s="17" t="str">
        <f>IFERROR(AND(OR(K1:N13,$AF14)=TRUE,IF(SEARCH(K$1,$A14)&gt;0,TRUE,FALSE)),"")</f>
        <v/>
      </c>
      <c r="L14" s="17" t="str">
        <f>IFERROR(AND(OR(L1:N13,$AF14)=TRUE,IF(SEARCH(L$1,$A14)&gt;0,TRUE,FALSE)),"")</f>
        <v/>
      </c>
      <c r="M14" s="17" t="str">
        <f>IFERROR(AND(OR(M1:N13,$AF14)=TRUE,IF(SEARCH(M$1,$A14)&gt;0,TRUE,FALSE)),"")</f>
        <v/>
      </c>
      <c r="N14" s="17" t="str">
        <f>IFERROR(AND(OR(N1:N13,$AF14)=TRUE,IF(SEARCH(N$1,$A14)&gt;0,TRUE,FALSE)),"")</f>
        <v/>
      </c>
      <c r="O14" s="17" t="str">
        <f>IFERROR(AND(OR(O1:O13,$AF14)=TRUE,IF(SEARCH(O$1,$A14)&gt;0,TRUE,FALSE)),"")</f>
        <v/>
      </c>
      <c r="P14" s="17" t="str">
        <f>IFERROR(AND(OR(P1:S13,$AF14)=TRUE,IF(SEARCH(P$1,$A14)&gt;0,TRUE,FALSE)),"")</f>
        <v/>
      </c>
      <c r="Q14" s="17" t="str">
        <f>IFERROR(AND(OR(Q1:S13,$AF14)=TRUE,IF(SEARCH(Q$1,$A14)&gt;0,TRUE,FALSE)),"")</f>
        <v/>
      </c>
      <c r="R14" s="17" t="str">
        <f>IFERROR(AND(OR(R1:S13,$AF14)=TRUE,IF(SEARCH(R$1,$A14)&gt;0,TRUE,FALSE)),"")</f>
        <v/>
      </c>
      <c r="S14" s="17" t="b">
        <f>IFERROR(AND(OR(S1:S13,$AF14)=TRUE,IF(SEARCH(S$1,$A14)&gt;0,TRUE,FALSE)),"")</f>
        <v>0</v>
      </c>
      <c r="T14" s="17" t="str">
        <f>IFERROR(AND(OR(T1:U13,$AF14)=TRUE,IF(SEARCH(T$1,$A14)&gt;0,TRUE,FALSE)),"")</f>
        <v/>
      </c>
      <c r="U14" s="17" t="str">
        <f>IFERROR(AND(OR(U1:U13,$AF14)=TRUE,IF(SEARCH(U$1,$A14)&gt;0,TRUE,FALSE)),"")</f>
        <v/>
      </c>
      <c r="V14" s="17" t="str">
        <f>IFERROR(AND(OR(V1:V13,$AF14)=TRUE,IF(SEARCH(V$1,$A14)&gt;0,TRUE,FALSE)),"")</f>
        <v/>
      </c>
      <c r="W14" s="17" t="b">
        <f>IFERROR(AND(OR(W1:Z13,$AF14)=TRUE,IF(SEARCH(W$1,$A14)&gt;0,TRUE,FALSE)),"")</f>
        <v>0</v>
      </c>
      <c r="X14" s="17" t="str">
        <f>IFERROR(AND(OR(X1:Z13,$AF14)=TRUE,IF(SEARCH(X$1,$A14)&gt;0,TRUE,FALSE)),"")</f>
        <v/>
      </c>
      <c r="Y14" s="17" t="str">
        <f>IFERROR(AND(OR(Y1:Z13,$AF14)=TRUE,IF(SEARCH(Y$1,$A14)&gt;0,TRUE,FALSE)),"")</f>
        <v/>
      </c>
      <c r="Z14" s="17" t="str">
        <f>IFERROR(AND(OR(Z1:Z13,$AF14)=TRUE,IF(SEARCH(Z$1,$A14)&gt;0,TRUE,FALSE)),"")</f>
        <v/>
      </c>
      <c r="AA14" s="17" t="str">
        <f>IFERROR(AND(OR(AA1:AC13,$AF14)=TRUE,IF(SEARCH(AA$1,$A14)&gt;0,TRUE,FALSE)),"")</f>
        <v/>
      </c>
      <c r="AB14" s="17" t="str">
        <f>IFERROR(AND(OR(AB1:AC13,$AF14)=TRUE,IF(SEARCH(AB$1,$A14)&gt;0,TRUE,FALSE)),"")</f>
        <v/>
      </c>
      <c r="AC14" s="17" t="str">
        <f>IFERROR(AND(OR(AC1:AC13,$AF14)=TRUE,IF(SEARCH(AC$1,$A14)&gt;0,TRUE,FALSE)),"")</f>
        <v/>
      </c>
      <c r="AD14" s="17">
        <f t="shared" si="0"/>
        <v>0</v>
      </c>
      <c r="AE14" s="17" t="b">
        <f t="shared" si="1"/>
        <v>0</v>
      </c>
      <c r="AF14" s="17" t="b">
        <f t="shared" si="2"/>
        <v>0</v>
      </c>
      <c r="AG14" s="17" t="b">
        <f t="shared" si="3"/>
        <v>0</v>
      </c>
      <c r="AH14" s="17" t="b">
        <f>IF(F14&gt;'Overview (RESPONSES REQUIRED)'!$G$67,FALSE,TRUE)</f>
        <v>0</v>
      </c>
      <c r="AI14" s="17" t="b">
        <f>IF(G14&gt;'Overview (RESPONSES REQUIRED)'!$G$75,FALSE,TRUE)</f>
        <v>0</v>
      </c>
      <c r="AJ14" s="17" t="b">
        <f t="shared" si="4"/>
        <v>0</v>
      </c>
      <c r="AK14" s="17" t="str">
        <f t="shared" si="5"/>
        <v>N</v>
      </c>
    </row>
    <row r="15" spans="1:37" ht="15" x14ac:dyDescent="0.15">
      <c r="A15" s="17" t="s">
        <v>3193</v>
      </c>
      <c r="B15" s="17">
        <v>3</v>
      </c>
      <c r="C15" s="17" t="b">
        <f>IF(INDEX('Overview (RESPONSES REQUIRED)'!$D$67:$D$78, MATCH("n7", 'Overview (RESPONSES REQUIRED)'!$B$67:$B$78, 0)) = "Y", TRUE, FALSE)</f>
        <v>0</v>
      </c>
      <c r="D15" s="17" t="b">
        <f>IF(INDEX('Overview (RESPONSES REQUIRED)'!$D$67:$D$78, MATCH("N78", 'Overview (RESPONSES REQUIRED)'!$B$67:$B$78, 0)) = "Y", TRUE, FALSE)</f>
        <v>0</v>
      </c>
      <c r="E15" s="17" t="b">
        <f>IF(INDEX('Overview (RESPONSES REQUIRED)'!$D$67:$D$78, MATCH("n258", 'Overview (RESPONSES REQUIRED)'!$B$67:$B$78, 0)) = "Y", TRUE, FALSE)</f>
        <v>0</v>
      </c>
      <c r="F15" s="17">
        <v>3</v>
      </c>
      <c r="G15" s="17">
        <v>6</v>
      </c>
      <c r="H15" s="17" t="str">
        <f>IF('SA-FR2'!O18="Y", "Y", IF('SA-FR2'!O18="N", "N", 0))</f>
        <v>N</v>
      </c>
      <c r="I15" s="17" t="str">
        <f>IFERROR(AND(OR(I1:J14,$AF15)=TRUE,IF(SEARCH(I$1,$A15)&gt;0,TRUE,FALSE)),"")</f>
        <v/>
      </c>
      <c r="J15" s="17" t="str">
        <f>IFERROR(AND(OR(J1:J14,$AF15)=TRUE,IF(SEARCH(J$1,$A15)&gt;0,TRUE,FALSE)),"")</f>
        <v/>
      </c>
      <c r="K15" s="17" t="str">
        <f>IFERROR(AND(OR(K1:N14,$AF15)=TRUE,IF(SEARCH(K$1,$A15)&gt;0,TRUE,FALSE)),"")</f>
        <v/>
      </c>
      <c r="L15" s="17" t="str">
        <f>IFERROR(AND(OR(L1:N14,$AF15)=TRUE,IF(SEARCH(L$1,$A15)&gt;0,TRUE,FALSE)),"")</f>
        <v/>
      </c>
      <c r="M15" s="17" t="str">
        <f>IFERROR(AND(OR(M1:N14,$AF15)=TRUE,IF(SEARCH(M$1,$A15)&gt;0,TRUE,FALSE)),"")</f>
        <v/>
      </c>
      <c r="N15" s="17" t="str">
        <f>IFERROR(AND(OR(N1:N14,$AF15)=TRUE,IF(SEARCH(N$1,$A15)&gt;0,TRUE,FALSE)),"")</f>
        <v/>
      </c>
      <c r="O15" s="17" t="str">
        <f>IFERROR(AND(OR(O1:O14,$AF15)=TRUE,IF(SEARCH(O$1,$A15)&gt;0,TRUE,FALSE)),"")</f>
        <v/>
      </c>
      <c r="P15" s="17" t="str">
        <f>IFERROR(AND(OR(P1:S14,$AF15)=TRUE,IF(SEARCH(P$1,$A15)&gt;0,TRUE,FALSE)),"")</f>
        <v/>
      </c>
      <c r="Q15" s="17" t="str">
        <f>IFERROR(AND(OR(Q1:S14,$AF15)=TRUE,IF(SEARCH(Q$1,$A15)&gt;0,TRUE,FALSE)),"")</f>
        <v/>
      </c>
      <c r="R15" s="17" t="b">
        <f>IFERROR(AND(OR(R1:S14,$AF15)=TRUE,IF(SEARCH(R$1,$A15)&gt;0,TRUE,FALSE)),"")</f>
        <v>0</v>
      </c>
      <c r="S15" s="17" t="str">
        <f>IFERROR(AND(OR(S1:S14,$AF15)=TRUE,IF(SEARCH(S$1,$A15)&gt;0,TRUE,FALSE)),"")</f>
        <v/>
      </c>
      <c r="T15" s="17" t="str">
        <f>IFERROR(AND(OR(T1:U14,$AF15)=TRUE,IF(SEARCH(T$1,$A15)&gt;0,TRUE,FALSE)),"")</f>
        <v/>
      </c>
      <c r="U15" s="17" t="str">
        <f>IFERROR(AND(OR(U1:U14,$AF15)=TRUE,IF(SEARCH(U$1,$A15)&gt;0,TRUE,FALSE)),"")</f>
        <v/>
      </c>
      <c r="V15" s="17" t="str">
        <f>IFERROR(AND(OR(V1:V14,$AF15)=TRUE,IF(SEARCH(V$1,$A15)&gt;0,TRUE,FALSE)),"")</f>
        <v/>
      </c>
      <c r="W15" s="17" t="b">
        <f>IFERROR(AND(OR(W1:Z14,$AF15)=TRUE,IF(SEARCH(W$1,$A15)&gt;0,TRUE,FALSE)),"")</f>
        <v>0</v>
      </c>
      <c r="X15" s="17" t="str">
        <f>IFERROR(AND(OR(X1:Z14,$AF15)=TRUE,IF(SEARCH(X$1,$A15)&gt;0,TRUE,FALSE)),"")</f>
        <v/>
      </c>
      <c r="Y15" s="17" t="str">
        <f>IFERROR(AND(OR(Y1:Z14,$AF15)=TRUE,IF(SEARCH(Y$1,$A15)&gt;0,TRUE,FALSE)),"")</f>
        <v/>
      </c>
      <c r="Z15" s="17" t="str">
        <f>IFERROR(AND(OR(Z1:Z14,$AF15)=TRUE,IF(SEARCH(Z$1,$A15)&gt;0,TRUE,FALSE)),"")</f>
        <v/>
      </c>
      <c r="AA15" s="17" t="str">
        <f>IFERROR(AND(OR(AA1:AC14,$AF15)=TRUE,IF(SEARCH(AA$1,$A15)&gt;0,TRUE,FALSE)),"")</f>
        <v/>
      </c>
      <c r="AB15" s="17" t="str">
        <f>IFERROR(AND(OR(AB1:AC14,$AF15)=TRUE,IF(SEARCH(AB$1,$A15)&gt;0,TRUE,FALSE)),"")</f>
        <v/>
      </c>
      <c r="AC15" s="17" t="str">
        <f>IFERROR(AND(OR(AC1:AC14,$AF15)=TRUE,IF(SEARCH(AC$1,$A15)&gt;0,TRUE,FALSE)),"")</f>
        <v/>
      </c>
      <c r="AD15" s="17">
        <f t="shared" si="0"/>
        <v>0</v>
      </c>
      <c r="AE15" s="17" t="b">
        <f t="shared" si="1"/>
        <v>0</v>
      </c>
      <c r="AF15" s="17" t="b">
        <f t="shared" si="2"/>
        <v>0</v>
      </c>
      <c r="AG15" s="17" t="b">
        <f t="shared" si="3"/>
        <v>0</v>
      </c>
      <c r="AH15" s="17" t="b">
        <f>IF(F15&gt;'Overview (RESPONSES REQUIRED)'!$G$67,FALSE,TRUE)</f>
        <v>0</v>
      </c>
      <c r="AI15" s="17" t="b">
        <f>IF(G15&gt;'Overview (RESPONSES REQUIRED)'!$G$75,FALSE,TRUE)</f>
        <v>0</v>
      </c>
      <c r="AJ15" s="17" t="b">
        <f t="shared" si="4"/>
        <v>0</v>
      </c>
      <c r="AK15" s="17" t="str">
        <f t="shared" si="5"/>
        <v>N</v>
      </c>
    </row>
    <row r="16" spans="1:37" ht="15" x14ac:dyDescent="0.15">
      <c r="A16" s="17" t="s">
        <v>3194</v>
      </c>
      <c r="B16" s="17">
        <v>3</v>
      </c>
      <c r="C16" s="17" t="b">
        <f>IF(INDEX('Overview (RESPONSES REQUIRED)'!$D$67:$D$78, MATCH("n7", 'Overview (RESPONSES REQUIRED)'!$B$67:$B$78, 0)) = "Y", TRUE, FALSE)</f>
        <v>0</v>
      </c>
      <c r="D16" s="17" t="b">
        <f>IF(INDEX('Overview (RESPONSES REQUIRED)'!$D$67:$D$78, MATCH("N78", 'Overview (RESPONSES REQUIRED)'!$B$67:$B$78, 0)) = "Y", TRUE, FALSE)</f>
        <v>0</v>
      </c>
      <c r="E16" s="17" t="b">
        <f>IF(INDEX('Overview (RESPONSES REQUIRED)'!$D$67:$D$78, MATCH("n258", 'Overview (RESPONSES REQUIRED)'!$B$67:$B$78, 0)) = "Y", TRUE, FALSE)</f>
        <v>0</v>
      </c>
      <c r="F16" s="17">
        <v>2</v>
      </c>
      <c r="G16" s="17">
        <v>6</v>
      </c>
      <c r="H16" s="17" t="str">
        <f>IF('SA-FR2'!O19="Y", "Y", IF('SA-FR2'!O19="N", "N", 0))</f>
        <v>N</v>
      </c>
      <c r="I16" s="17" t="str">
        <f>IFERROR(AND(OR(I1:J15,$AF16)=TRUE,IF(SEARCH(I$1,$A16)&gt;0,TRUE,FALSE)),"")</f>
        <v/>
      </c>
      <c r="J16" s="17" t="str">
        <f>IFERROR(AND(OR(J1:J15,$AF16)=TRUE,IF(SEARCH(J$1,$A16)&gt;0,TRUE,FALSE)),"")</f>
        <v/>
      </c>
      <c r="K16" s="17" t="str">
        <f>IFERROR(AND(OR(K1:N15,$AF16)=TRUE,IF(SEARCH(K$1,$A16)&gt;0,TRUE,FALSE)),"")</f>
        <v/>
      </c>
      <c r="L16" s="17" t="str">
        <f>IFERROR(AND(OR(L1:N15,$AF16)=TRUE,IF(SEARCH(L$1,$A16)&gt;0,TRUE,FALSE)),"")</f>
        <v/>
      </c>
      <c r="M16" s="17" t="str">
        <f>IFERROR(AND(OR(M1:N15,$AF16)=TRUE,IF(SEARCH(M$1,$A16)&gt;0,TRUE,FALSE)),"")</f>
        <v/>
      </c>
      <c r="N16" s="17" t="str">
        <f>IFERROR(AND(OR(N1:N15,$AF16)=TRUE,IF(SEARCH(N$1,$A16)&gt;0,TRUE,FALSE)),"")</f>
        <v/>
      </c>
      <c r="O16" s="17" t="str">
        <f>IFERROR(AND(OR(O1:O15,$AF16)=TRUE,IF(SEARCH(O$1,$A16)&gt;0,TRUE,FALSE)),"")</f>
        <v/>
      </c>
      <c r="P16" s="17" t="str">
        <f>IFERROR(AND(OR(P1:S15,$AF16)=TRUE,IF(SEARCH(P$1,$A16)&gt;0,TRUE,FALSE)),"")</f>
        <v/>
      </c>
      <c r="Q16" s="17" t="b">
        <f>IFERROR(AND(OR(Q1:S15,$AF16)=TRUE,IF(SEARCH(Q$1,$A16)&gt;0,TRUE,FALSE)),"")</f>
        <v>0</v>
      </c>
      <c r="R16" s="17" t="str">
        <f>IFERROR(AND(OR(R1:S15,$AF16)=TRUE,IF(SEARCH(R$1,$A16)&gt;0,TRUE,FALSE)),"")</f>
        <v/>
      </c>
      <c r="S16" s="17" t="str">
        <f>IFERROR(AND(OR(S1:S15,$AF16)=TRUE,IF(SEARCH(S$1,$A16)&gt;0,TRUE,FALSE)),"")</f>
        <v/>
      </c>
      <c r="T16" s="17" t="str">
        <f>IFERROR(AND(OR(T1:U15,$AF16)=TRUE,IF(SEARCH(T$1,$A16)&gt;0,TRUE,FALSE)),"")</f>
        <v/>
      </c>
      <c r="U16" s="17" t="str">
        <f>IFERROR(AND(OR(U1:U15,$AF16)=TRUE,IF(SEARCH(U$1,$A16)&gt;0,TRUE,FALSE)),"")</f>
        <v/>
      </c>
      <c r="V16" s="17" t="str">
        <f>IFERROR(AND(OR(V1:V15,$AF16)=TRUE,IF(SEARCH(V$1,$A16)&gt;0,TRUE,FALSE)),"")</f>
        <v/>
      </c>
      <c r="W16" s="17" t="b">
        <f>IFERROR(AND(OR(W1:Z15,$AF16)=TRUE,IF(SEARCH(W$1,$A16)&gt;0,TRUE,FALSE)),"")</f>
        <v>0</v>
      </c>
      <c r="X16" s="17" t="str">
        <f>IFERROR(AND(OR(X1:Z15,$AF16)=TRUE,IF(SEARCH(X$1,$A16)&gt;0,TRUE,FALSE)),"")</f>
        <v/>
      </c>
      <c r="Y16" s="17" t="str">
        <f>IFERROR(AND(OR(Y1:Z15,$AF16)=TRUE,IF(SEARCH(Y$1,$A16)&gt;0,TRUE,FALSE)),"")</f>
        <v/>
      </c>
      <c r="Z16" s="17" t="str">
        <f>IFERROR(AND(OR(Z1:Z15,$AF16)=TRUE,IF(SEARCH(Z$1,$A16)&gt;0,TRUE,FALSE)),"")</f>
        <v/>
      </c>
      <c r="AA16" s="17" t="str">
        <f>IFERROR(AND(OR(AA1:AC15,$AF16)=TRUE,IF(SEARCH(AA$1,$A16)&gt;0,TRUE,FALSE)),"")</f>
        <v/>
      </c>
      <c r="AB16" s="17" t="str">
        <f>IFERROR(AND(OR(AB1:AC15,$AF16)=TRUE,IF(SEARCH(AB$1,$A16)&gt;0,TRUE,FALSE)),"")</f>
        <v/>
      </c>
      <c r="AC16" s="17" t="str">
        <f>IFERROR(AND(OR(AC1:AC15,$AF16)=TRUE,IF(SEARCH(AC$1,$A16)&gt;0,TRUE,FALSE)),"")</f>
        <v/>
      </c>
      <c r="AD16" s="17">
        <f t="shared" si="0"/>
        <v>0</v>
      </c>
      <c r="AE16" s="17" t="b">
        <f t="shared" si="1"/>
        <v>0</v>
      </c>
      <c r="AF16" s="17" t="b">
        <f t="shared" si="2"/>
        <v>0</v>
      </c>
      <c r="AG16" s="17" t="b">
        <f t="shared" si="3"/>
        <v>0</v>
      </c>
      <c r="AH16" s="17" t="b">
        <f>IF(F16&gt;'Overview (RESPONSES REQUIRED)'!$G$67,FALSE,TRUE)</f>
        <v>0</v>
      </c>
      <c r="AI16" s="17" t="b">
        <f>IF(G16&gt;'Overview (RESPONSES REQUIRED)'!$G$75,FALSE,TRUE)</f>
        <v>0</v>
      </c>
      <c r="AJ16" s="17" t="b">
        <f t="shared" si="4"/>
        <v>0</v>
      </c>
      <c r="AK16" s="17" t="str">
        <f t="shared" si="5"/>
        <v>N</v>
      </c>
    </row>
    <row r="17" spans="1:37" ht="15" x14ac:dyDescent="0.15">
      <c r="A17" s="17" t="s">
        <v>3195</v>
      </c>
      <c r="B17" s="17">
        <v>3</v>
      </c>
      <c r="C17" s="17" t="b">
        <f>IF(INDEX('Overview (RESPONSES REQUIRED)'!$D$67:$D$78, MATCH("n7", 'Overview (RESPONSES REQUIRED)'!$B$67:$B$78, 0)) = "Y", TRUE, FALSE)</f>
        <v>0</v>
      </c>
      <c r="D17" s="17" t="b">
        <f>IF(INDEX('Overview (RESPONSES REQUIRED)'!$D$67:$D$78, MATCH("N78", 'Overview (RESPONSES REQUIRED)'!$B$67:$B$78, 0)) = "Y", TRUE, FALSE)</f>
        <v>0</v>
      </c>
      <c r="E17" s="17" t="b">
        <f>IF(INDEX('Overview (RESPONSES REQUIRED)'!$D$67:$D$78, MATCH("n258", 'Overview (RESPONSES REQUIRED)'!$B$67:$B$78, 0)) = "Y", TRUE, FALSE)</f>
        <v>0</v>
      </c>
      <c r="F17" s="17">
        <v>2</v>
      </c>
      <c r="G17" s="17">
        <v>6</v>
      </c>
      <c r="H17" s="17" t="str">
        <f>IF('SA-FR2'!O20="Y", "Y", IF('SA-FR2'!O20="N", "N", 0))</f>
        <v>N</v>
      </c>
      <c r="I17" s="17" t="str">
        <f>IFERROR(AND(OR(I1:J16,$AF17)=TRUE,IF(SEARCH(I$1,$A17)&gt;0,TRUE,FALSE)),"")</f>
        <v/>
      </c>
      <c r="J17" s="17" t="str">
        <f>IFERROR(AND(OR(J1:J16,$AF17)=TRUE,IF(SEARCH(J$1,$A17)&gt;0,TRUE,FALSE)),"")</f>
        <v/>
      </c>
      <c r="K17" s="17" t="str">
        <f>IFERROR(AND(OR(K1:N16,$AF17)=TRUE,IF(SEARCH(K$1,$A17)&gt;0,TRUE,FALSE)),"")</f>
        <v/>
      </c>
      <c r="L17" s="17" t="str">
        <f>IFERROR(AND(OR(L1:N16,$AF17)=TRUE,IF(SEARCH(L$1,$A17)&gt;0,TRUE,FALSE)),"")</f>
        <v/>
      </c>
      <c r="M17" s="17" t="str">
        <f>IFERROR(AND(OR(M1:N16,$AF17)=TRUE,IF(SEARCH(M$1,$A17)&gt;0,TRUE,FALSE)),"")</f>
        <v/>
      </c>
      <c r="N17" s="17" t="str">
        <f>IFERROR(AND(OR(N1:N16,$AF17)=TRUE,IF(SEARCH(N$1,$A17)&gt;0,TRUE,FALSE)),"")</f>
        <v/>
      </c>
      <c r="O17" s="17" t="str">
        <f>IFERROR(AND(OR(O1:O16,$AF17)=TRUE,IF(SEARCH(O$1,$A17)&gt;0,TRUE,FALSE)),"")</f>
        <v/>
      </c>
      <c r="P17" s="17" t="b">
        <f>IFERROR(AND(OR(P1:S16,$AF17)=TRUE,IF(SEARCH(P$1,$A17)&gt;0,TRUE,FALSE)),"")</f>
        <v>0</v>
      </c>
      <c r="Q17" s="17" t="str">
        <f>IFERROR(AND(OR(Q1:S16,$AF17)=TRUE,IF(SEARCH(Q$1,$A17)&gt;0,TRUE,FALSE)),"")</f>
        <v/>
      </c>
      <c r="R17" s="17" t="str">
        <f>IFERROR(AND(OR(R1:S16,$AF17)=TRUE,IF(SEARCH(R$1,$A17)&gt;0,TRUE,FALSE)),"")</f>
        <v/>
      </c>
      <c r="S17" s="17" t="str">
        <f>IFERROR(AND(OR(S1:S16,$AF17)=TRUE,IF(SEARCH(S$1,$A17)&gt;0,TRUE,FALSE)),"")</f>
        <v/>
      </c>
      <c r="T17" s="17" t="str">
        <f>IFERROR(AND(OR(T1:U16,$AF17)=TRUE,IF(SEARCH(T$1,$A17)&gt;0,TRUE,FALSE)),"")</f>
        <v/>
      </c>
      <c r="U17" s="17" t="str">
        <f>IFERROR(AND(OR(U1:U16,$AF17)=TRUE,IF(SEARCH(U$1,$A17)&gt;0,TRUE,FALSE)),"")</f>
        <v/>
      </c>
      <c r="V17" s="17" t="str">
        <f>IFERROR(AND(OR(V1:V16,$AF17)=TRUE,IF(SEARCH(V$1,$A17)&gt;0,TRUE,FALSE)),"")</f>
        <v/>
      </c>
      <c r="W17" s="17" t="b">
        <f>IFERROR(AND(OR(W1:Z16,$AF17)=TRUE,IF(SEARCH(W$1,$A17)&gt;0,TRUE,FALSE)),"")</f>
        <v>0</v>
      </c>
      <c r="X17" s="17" t="str">
        <f>IFERROR(AND(OR(X1:Z16,$AF17)=TRUE,IF(SEARCH(X$1,$A17)&gt;0,TRUE,FALSE)),"")</f>
        <v/>
      </c>
      <c r="Y17" s="17" t="str">
        <f>IFERROR(AND(OR(Y1:Z16,$AF17)=TRUE,IF(SEARCH(Y$1,$A17)&gt;0,TRUE,FALSE)),"")</f>
        <v/>
      </c>
      <c r="Z17" s="17" t="str">
        <f>IFERROR(AND(OR(Z1:Z16,$AF17)=TRUE,IF(SEARCH(Z$1,$A17)&gt;0,TRUE,FALSE)),"")</f>
        <v/>
      </c>
      <c r="AA17" s="17" t="str">
        <f>IFERROR(AND(OR(AA1:AC16,$AF17)=TRUE,IF(SEARCH(AA$1,$A17)&gt;0,TRUE,FALSE)),"")</f>
        <v/>
      </c>
      <c r="AB17" s="17" t="str">
        <f>IFERROR(AND(OR(AB1:AC16,$AF17)=TRUE,IF(SEARCH(AB$1,$A17)&gt;0,TRUE,FALSE)),"")</f>
        <v/>
      </c>
      <c r="AC17" s="17" t="str">
        <f>IFERROR(AND(OR(AC1:AC16,$AF17)=TRUE,IF(SEARCH(AC$1,$A17)&gt;0,TRUE,FALSE)),"")</f>
        <v/>
      </c>
      <c r="AD17" s="17">
        <f t="shared" si="0"/>
        <v>0</v>
      </c>
      <c r="AE17" s="17" t="b">
        <f t="shared" si="1"/>
        <v>0</v>
      </c>
      <c r="AF17" s="17" t="b">
        <f t="shared" si="2"/>
        <v>0</v>
      </c>
      <c r="AG17" s="17" t="b">
        <f t="shared" si="3"/>
        <v>0</v>
      </c>
      <c r="AH17" s="17" t="b">
        <f>IF(F17&gt;'Overview (RESPONSES REQUIRED)'!$G$67,FALSE,TRUE)</f>
        <v>0</v>
      </c>
      <c r="AI17" s="17" t="b">
        <f>IF(G17&gt;'Overview (RESPONSES REQUIRED)'!$G$75,FALSE,TRUE)</f>
        <v>0</v>
      </c>
      <c r="AJ17" s="17" t="b">
        <f t="shared" si="4"/>
        <v>0</v>
      </c>
      <c r="AK17" s="17" t="str">
        <f t="shared" si="5"/>
        <v>N</v>
      </c>
    </row>
    <row r="18" spans="1:37" ht="15" x14ac:dyDescent="0.15">
      <c r="A18" s="17" t="s">
        <v>3196</v>
      </c>
      <c r="B18" s="17">
        <v>3</v>
      </c>
      <c r="C18" s="17" t="b">
        <f>IF(INDEX('Overview (RESPONSES REQUIRED)'!$D$67:$D$78, MATCH("n28", 'Overview (RESPONSES REQUIRED)'!$B$67:$B$78, 0)) = "Y", TRUE, FALSE)</f>
        <v>0</v>
      </c>
      <c r="D18" s="17" t="b">
        <f>IF(INDEX('Overview (RESPONSES REQUIRED)'!$D$67:$D$78, MATCH("N78", 'Overview (RESPONSES REQUIRED)'!$B$67:$B$78, 0)) = "Y", TRUE, FALSE)</f>
        <v>0</v>
      </c>
      <c r="E18" s="17" t="b">
        <f>IF(INDEX('Overview (RESPONSES REQUIRED)'!$D$67:$D$78, MATCH("n258", 'Overview (RESPONSES REQUIRED)'!$B$67:$B$78, 0)) = "Y", TRUE, FALSE)</f>
        <v>0</v>
      </c>
      <c r="F18" s="17">
        <v>2</v>
      </c>
      <c r="G18" s="17">
        <v>6</v>
      </c>
      <c r="H18" s="17" t="str">
        <f>IF('SA-FR2'!O21="Y", "Y", IF('SA-FR2'!O21="N", "N", 0))</f>
        <v>N</v>
      </c>
      <c r="I18" s="17" t="str">
        <f>IFERROR(AND(OR(I1:J17,$AF18)=TRUE,IF(SEARCH(I$1,$A18)&gt;0,TRUE,FALSE)),"")</f>
        <v/>
      </c>
      <c r="J18" s="17" t="str">
        <f>IFERROR(AND(OR(J1:J17,$AF18)=TRUE,IF(SEARCH(J$1,$A18)&gt;0,TRUE,FALSE)),"")</f>
        <v/>
      </c>
      <c r="K18" s="17" t="str">
        <f>IFERROR(AND(OR(K1:N17,$AF18)=TRUE,IF(SEARCH(K$1,$A18)&gt;0,TRUE,FALSE)),"")</f>
        <v/>
      </c>
      <c r="L18" s="17" t="str">
        <f>IFERROR(AND(OR(L1:N17,$AF18)=TRUE,IF(SEARCH(L$1,$A18)&gt;0,TRUE,FALSE)),"")</f>
        <v/>
      </c>
      <c r="M18" s="17" t="str">
        <f>IFERROR(AND(OR(M1:N17,$AF18)=TRUE,IF(SEARCH(M$1,$A18)&gt;0,TRUE,FALSE)),"")</f>
        <v/>
      </c>
      <c r="N18" s="17" t="str">
        <f>IFERROR(AND(OR(N1:N17,$AF18)=TRUE,IF(SEARCH(N$1,$A18)&gt;0,TRUE,FALSE)),"")</f>
        <v/>
      </c>
      <c r="O18" s="17" t="str">
        <f>IFERROR(AND(OR(O1:O17,$AF18)=TRUE,IF(SEARCH(O$1,$A18)&gt;0,TRUE,FALSE)),"")</f>
        <v/>
      </c>
      <c r="P18" s="17" t="str">
        <f>IFERROR(AND(OR(P1:S17,$AF18)=TRUE,IF(SEARCH(P$1,$A18)&gt;0,TRUE,FALSE)),"")</f>
        <v/>
      </c>
      <c r="Q18" s="17" t="str">
        <f>IFERROR(AND(OR(Q1:S17,$AF18)=TRUE,IF(SEARCH(Q$1,$A18)&gt;0,TRUE,FALSE)),"")</f>
        <v/>
      </c>
      <c r="R18" s="17" t="str">
        <f>IFERROR(AND(OR(R1:S17,$AF18)=TRUE,IF(SEARCH(R$1,$A18)&gt;0,TRUE,FALSE)),"")</f>
        <v/>
      </c>
      <c r="S18" s="17" t="str">
        <f>IFERROR(AND(OR(S1:S17,$AF18)=TRUE,IF(SEARCH(S$1,$A18)&gt;0,TRUE,FALSE)),"")</f>
        <v/>
      </c>
      <c r="T18" s="17" t="str">
        <f>IFERROR(AND(OR(T1:U17,$AF18)=TRUE,IF(SEARCH(T$1,$A18)&gt;0,TRUE,FALSE)),"")</f>
        <v/>
      </c>
      <c r="U18" s="17" t="str">
        <f>IFERROR(AND(OR(U1:U17,$AF18)=TRUE,IF(SEARCH(U$1,$A18)&gt;0,TRUE,FALSE)),"")</f>
        <v/>
      </c>
      <c r="V18" s="17" t="b">
        <f>IFERROR(AND(OR(V1:V17,$AF18)=TRUE,IF(SEARCH(V$1,$A18)&gt;0,TRUE,FALSE)),"")</f>
        <v>0</v>
      </c>
      <c r="W18" s="17" t="b">
        <f>IFERROR(AND(OR(W1:Z17,$AF18)=TRUE,IF(SEARCH(W$1,$A18)&gt;0,TRUE,FALSE)),"")</f>
        <v>0</v>
      </c>
      <c r="X18" s="17" t="str">
        <f>IFERROR(AND(OR(X1:Z17,$AF18)=TRUE,IF(SEARCH(X$1,$A18)&gt;0,TRUE,FALSE)),"")</f>
        <v/>
      </c>
      <c r="Y18" s="17" t="str">
        <f>IFERROR(AND(OR(Y1:Z17,$AF18)=TRUE,IF(SEARCH(Y$1,$A18)&gt;0,TRUE,FALSE)),"")</f>
        <v/>
      </c>
      <c r="Z18" s="17" t="str">
        <f>IFERROR(AND(OR(Z1:Z17,$AF18)=TRUE,IF(SEARCH(Z$1,$A18)&gt;0,TRUE,FALSE)),"")</f>
        <v/>
      </c>
      <c r="AA18" s="17" t="str">
        <f>IFERROR(AND(OR(AA1:AC17,$AF18)=TRUE,IF(SEARCH(AA$1,$A18)&gt;0,TRUE,FALSE)),"")</f>
        <v/>
      </c>
      <c r="AB18" s="17" t="str">
        <f>IFERROR(AND(OR(AB1:AC17,$AF18)=TRUE,IF(SEARCH(AB$1,$A18)&gt;0,TRUE,FALSE)),"")</f>
        <v/>
      </c>
      <c r="AC18" s="17" t="str">
        <f>IFERROR(AND(OR(AC1:AC17,$AF18)=TRUE,IF(SEARCH(AC$1,$A18)&gt;0,TRUE,FALSE)),"")</f>
        <v/>
      </c>
      <c r="AD18" s="17">
        <f t="shared" si="0"/>
        <v>0</v>
      </c>
      <c r="AE18" s="17" t="b">
        <f t="shared" si="1"/>
        <v>0</v>
      </c>
      <c r="AF18" s="17" t="b">
        <f t="shared" si="2"/>
        <v>0</v>
      </c>
      <c r="AG18" s="17" t="b">
        <f t="shared" si="3"/>
        <v>0</v>
      </c>
      <c r="AH18" s="17" t="b">
        <f>IF(F18&gt;'Overview (RESPONSES REQUIRED)'!$G$67,FALSE,TRUE)</f>
        <v>0</v>
      </c>
      <c r="AI18" s="17" t="b">
        <f>IF(G18&gt;'Overview (RESPONSES REQUIRED)'!$G$75,FALSE,TRUE)</f>
        <v>0</v>
      </c>
      <c r="AJ18" s="17" t="b">
        <f t="shared" si="4"/>
        <v>0</v>
      </c>
      <c r="AK18" s="17" t="str">
        <f t="shared" si="5"/>
        <v>N</v>
      </c>
    </row>
    <row r="19" spans="1:37" ht="15" x14ac:dyDescent="0.15">
      <c r="A19" s="17" t="s">
        <v>3197</v>
      </c>
      <c r="B19" s="17">
        <v>3</v>
      </c>
      <c r="C19" s="17" t="b">
        <f>IF(INDEX('Overview (RESPONSES REQUIRED)'!$D$67:$D$78, MATCH("n26", 'Overview (RESPONSES REQUIRED)'!$B$67:$B$78, 0)) = "Y", TRUE, FALSE)</f>
        <v>0</v>
      </c>
      <c r="D19" s="17" t="b">
        <f>IF(INDEX('Overview (RESPONSES REQUIRED)'!$D$67:$D$78, MATCH("N78", 'Overview (RESPONSES REQUIRED)'!$B$67:$B$78, 0)) = "Y", TRUE, FALSE)</f>
        <v>0</v>
      </c>
      <c r="E19" s="17" t="b">
        <f>IF(INDEX('Overview (RESPONSES REQUIRED)'!$D$67:$D$78, MATCH("n258", 'Overview (RESPONSES REQUIRED)'!$B$67:$B$78, 0)) = "Y", TRUE, FALSE)</f>
        <v>0</v>
      </c>
      <c r="F19" s="17">
        <v>2</v>
      </c>
      <c r="G19" s="17">
        <v>6</v>
      </c>
      <c r="H19" s="17" t="str">
        <f>IF('SA-FR2'!O22="Y", "Y", IF('SA-FR2'!O22="N", "N", 0))</f>
        <v>N</v>
      </c>
      <c r="I19" s="17" t="str">
        <f>IFERROR(AND(OR(I1:J18,$AF19)=TRUE,IF(SEARCH(I$1,$A19)&gt;0,TRUE,FALSE)),"")</f>
        <v/>
      </c>
      <c r="J19" s="17" t="str">
        <f>IFERROR(AND(OR(J1:J18,$AF19)=TRUE,IF(SEARCH(J$1,$A19)&gt;0,TRUE,FALSE)),"")</f>
        <v/>
      </c>
      <c r="K19" s="17" t="str">
        <f>IFERROR(AND(OR(K1:N18,$AF19)=TRUE,IF(SEARCH(K$1,$A19)&gt;0,TRUE,FALSE)),"")</f>
        <v/>
      </c>
      <c r="L19" s="17" t="str">
        <f>IFERROR(AND(OR(L1:N18,$AF19)=TRUE,IF(SEARCH(L$1,$A19)&gt;0,TRUE,FALSE)),"")</f>
        <v/>
      </c>
      <c r="M19" s="17" t="str">
        <f>IFERROR(AND(OR(M1:N18,$AF19)=TRUE,IF(SEARCH(M$1,$A19)&gt;0,TRUE,FALSE)),"")</f>
        <v/>
      </c>
      <c r="N19" s="17" t="str">
        <f>IFERROR(AND(OR(N1:N18,$AF19)=TRUE,IF(SEARCH(N$1,$A19)&gt;0,TRUE,FALSE)),"")</f>
        <v/>
      </c>
      <c r="O19" s="17" t="str">
        <f>IFERROR(AND(OR(O1:O18,$AF19)=TRUE,IF(SEARCH(O$1,$A19)&gt;0,TRUE,FALSE)),"")</f>
        <v/>
      </c>
      <c r="P19" s="17" t="str">
        <f>IFERROR(AND(OR(P1:S18,$AF19)=TRUE,IF(SEARCH(P$1,$A19)&gt;0,TRUE,FALSE)),"")</f>
        <v/>
      </c>
      <c r="Q19" s="17" t="str">
        <f>IFERROR(AND(OR(Q1:S18,$AF19)=TRUE,IF(SEARCH(Q$1,$A19)&gt;0,TRUE,FALSE)),"")</f>
        <v/>
      </c>
      <c r="R19" s="17" t="str">
        <f>IFERROR(AND(OR(R1:S18,$AF19)=TRUE,IF(SEARCH(R$1,$A19)&gt;0,TRUE,FALSE)),"")</f>
        <v/>
      </c>
      <c r="S19" s="17" t="str">
        <f>IFERROR(AND(OR(S1:S18,$AF19)=TRUE,IF(SEARCH(S$1,$A19)&gt;0,TRUE,FALSE)),"")</f>
        <v/>
      </c>
      <c r="T19" s="17" t="b">
        <f>IFERROR(AND(OR(T1:U18,$AF19)=TRUE,IF(SEARCH(T$1,$A19)&gt;0,TRUE,FALSE)),"")</f>
        <v>0</v>
      </c>
      <c r="U19" s="17" t="str">
        <f>IFERROR(AND(OR(U1:U18,$AF19)=TRUE,IF(SEARCH(U$1,$A19)&gt;0,TRUE,FALSE)),"")</f>
        <v/>
      </c>
      <c r="V19" s="17" t="str">
        <f>IFERROR(AND(OR(V1:V18,$AF19)=TRUE,IF(SEARCH(V$1,$A19)&gt;0,TRUE,FALSE)),"")</f>
        <v/>
      </c>
      <c r="W19" s="17" t="b">
        <f>IFERROR(AND(OR(W1:Z18,$AF19)=TRUE,IF(SEARCH(W$1,$A19)&gt;0,TRUE,FALSE)),"")</f>
        <v>0</v>
      </c>
      <c r="X19" s="17" t="str">
        <f>IFERROR(AND(OR(X1:Z18,$AF19)=TRUE,IF(SEARCH(X$1,$A19)&gt;0,TRUE,FALSE)),"")</f>
        <v/>
      </c>
      <c r="Y19" s="17" t="str">
        <f>IFERROR(AND(OR(Y1:Z18,$AF19)=TRUE,IF(SEARCH(Y$1,$A19)&gt;0,TRUE,FALSE)),"")</f>
        <v/>
      </c>
      <c r="Z19" s="17" t="str">
        <f>IFERROR(AND(OR(Z1:Z18,$AF19)=TRUE,IF(SEARCH(Z$1,$A19)&gt;0,TRUE,FALSE)),"")</f>
        <v/>
      </c>
      <c r="AA19" s="17" t="str">
        <f>IFERROR(AND(OR(AA1:AC18,$AF19)=TRUE,IF(SEARCH(AA$1,$A19)&gt;0,TRUE,FALSE)),"")</f>
        <v/>
      </c>
      <c r="AB19" s="17" t="str">
        <f>IFERROR(AND(OR(AB1:AC18,$AF19)=TRUE,IF(SEARCH(AB$1,$A19)&gt;0,TRUE,FALSE)),"")</f>
        <v/>
      </c>
      <c r="AC19" s="17" t="str">
        <f>IFERROR(AND(OR(AC1:AC18,$AF19)=TRUE,IF(SEARCH(AC$1,$A19)&gt;0,TRUE,FALSE)),"")</f>
        <v/>
      </c>
      <c r="AD19" s="17">
        <f t="shared" si="0"/>
        <v>0</v>
      </c>
      <c r="AE19" s="17" t="b">
        <f t="shared" si="1"/>
        <v>0</v>
      </c>
      <c r="AF19" s="17" t="b">
        <f t="shared" si="2"/>
        <v>0</v>
      </c>
      <c r="AG19" s="17" t="b">
        <f t="shared" si="3"/>
        <v>0</v>
      </c>
      <c r="AH19" s="17" t="b">
        <f>IF(F19&gt;'Overview (RESPONSES REQUIRED)'!$G$67,FALSE,TRUE)</f>
        <v>0</v>
      </c>
      <c r="AI19" s="17" t="b">
        <f>IF(G19&gt;'Overview (RESPONSES REQUIRED)'!$G$75,FALSE,TRUE)</f>
        <v>0</v>
      </c>
      <c r="AJ19" s="17" t="b">
        <f t="shared" si="4"/>
        <v>0</v>
      </c>
      <c r="AK19" s="17" t="str">
        <f t="shared" si="5"/>
        <v>N</v>
      </c>
    </row>
    <row r="20" spans="1:37" ht="15" x14ac:dyDescent="0.15">
      <c r="A20" s="17" t="s">
        <v>3198</v>
      </c>
      <c r="B20" s="17">
        <v>3</v>
      </c>
      <c r="C20" s="17" t="b">
        <f>IF(INDEX('Overview (RESPONSES REQUIRED)'!$D$67:$D$78, MATCH("n7", 'Overview (RESPONSES REQUIRED)'!$B$67:$B$78, 0)) = "Y", TRUE, FALSE)</f>
        <v>0</v>
      </c>
      <c r="D20" s="17" t="b">
        <f>IF(INDEX('Overview (RESPONSES REQUIRED)'!$D$67:$D$78, MATCH("N78", 'Overview (RESPONSES REQUIRED)'!$B$67:$B$78, 0)) = "Y", TRUE, FALSE)</f>
        <v>0</v>
      </c>
      <c r="E20" s="17" t="b">
        <f>IF(INDEX('Overview (RESPONSES REQUIRED)'!$D$67:$D$78, MATCH("n258", 'Overview (RESPONSES REQUIRED)'!$B$67:$B$78, 0)) = "Y", TRUE, FALSE)</f>
        <v>0</v>
      </c>
      <c r="F20" s="17">
        <v>3</v>
      </c>
      <c r="G20" s="17">
        <v>5</v>
      </c>
      <c r="H20" s="17" t="str">
        <f>IF('SA-FR2'!O23="Y", "Y", IF('SA-FR2'!O23="N", "N", 0))</f>
        <v>N</v>
      </c>
      <c r="I20" s="17" t="str">
        <f>IFERROR(AND(OR(I1:J19,$AF20)=TRUE,IF(SEARCH(I$1,$A20)&gt;0,TRUE,FALSE)),"")</f>
        <v/>
      </c>
      <c r="J20" s="17" t="str">
        <f>IFERROR(AND(OR(J1:J19,$AF20)=TRUE,IF(SEARCH(J$1,$A20)&gt;0,TRUE,FALSE)),"")</f>
        <v/>
      </c>
      <c r="K20" s="17" t="str">
        <f>IFERROR(AND(OR(K1:N19,$AF20)=TRUE,IF(SEARCH(K$1,$A20)&gt;0,TRUE,FALSE)),"")</f>
        <v/>
      </c>
      <c r="L20" s="17" t="str">
        <f>IFERROR(AND(OR(L1:N19,$AF20)=TRUE,IF(SEARCH(L$1,$A20)&gt;0,TRUE,FALSE)),"")</f>
        <v/>
      </c>
      <c r="M20" s="17" t="str">
        <f>IFERROR(AND(OR(M1:N19,$AF20)=TRUE,IF(SEARCH(M$1,$A20)&gt;0,TRUE,FALSE)),"")</f>
        <v/>
      </c>
      <c r="N20" s="17" t="str">
        <f>IFERROR(AND(OR(N1:N19,$AF20)=TRUE,IF(SEARCH(N$1,$A20)&gt;0,TRUE,FALSE)),"")</f>
        <v/>
      </c>
      <c r="O20" s="17" t="str">
        <f>IFERROR(AND(OR(O1:O19,$AF20)=TRUE,IF(SEARCH(O$1,$A20)&gt;0,TRUE,FALSE)),"")</f>
        <v/>
      </c>
      <c r="P20" s="17" t="str">
        <f>IFERROR(AND(OR(P1:S19,$AF20)=TRUE,IF(SEARCH(P$1,$A20)&gt;0,TRUE,FALSE)),"")</f>
        <v/>
      </c>
      <c r="Q20" s="17" t="str">
        <f>IFERROR(AND(OR(Q1:S19,$AF20)=TRUE,IF(SEARCH(Q$1,$A20)&gt;0,TRUE,FALSE)),"")</f>
        <v/>
      </c>
      <c r="R20" s="17" t="str">
        <f>IFERROR(AND(OR(R1:S19,$AF20)=TRUE,IF(SEARCH(R$1,$A20)&gt;0,TRUE,FALSE)),"")</f>
        <v/>
      </c>
      <c r="S20" s="17" t="b">
        <f>IFERROR(AND(OR(S1:S19,$AF20)=TRUE,IF(SEARCH(S$1,$A20)&gt;0,TRUE,FALSE)),"")</f>
        <v>0</v>
      </c>
      <c r="T20" s="17" t="str">
        <f>IFERROR(AND(OR(T1:U19,$AF20)=TRUE,IF(SEARCH(T$1,$A20)&gt;0,TRUE,FALSE)),"")</f>
        <v/>
      </c>
      <c r="U20" s="17" t="str">
        <f>IFERROR(AND(OR(U1:U19,$AF20)=TRUE,IF(SEARCH(U$1,$A20)&gt;0,TRUE,FALSE)),"")</f>
        <v/>
      </c>
      <c r="V20" s="17" t="str">
        <f>IFERROR(AND(OR(V1:V19,$AF20)=TRUE,IF(SEARCH(V$1,$A20)&gt;0,TRUE,FALSE)),"")</f>
        <v/>
      </c>
      <c r="W20" s="17" t="b">
        <f>IFERROR(AND(OR(W1:Z19,$AF20)=TRUE,IF(SEARCH(W$1,$A20)&gt;0,TRUE,FALSE)),"")</f>
        <v>0</v>
      </c>
      <c r="X20" s="17" t="str">
        <f>IFERROR(AND(OR(X1:Z19,$AF20)=TRUE,IF(SEARCH(X$1,$A20)&gt;0,TRUE,FALSE)),"")</f>
        <v/>
      </c>
      <c r="Y20" s="17" t="str">
        <f>IFERROR(AND(OR(Y1:Z19,$AF20)=TRUE,IF(SEARCH(Y$1,$A20)&gt;0,TRUE,FALSE)),"")</f>
        <v/>
      </c>
      <c r="Z20" s="17" t="str">
        <f>IFERROR(AND(OR(Z1:Z19,$AF20)=TRUE,IF(SEARCH(Z$1,$A20)&gt;0,TRUE,FALSE)),"")</f>
        <v/>
      </c>
      <c r="AA20" s="17" t="str">
        <f>IFERROR(AND(OR(AA1:AC19,$AF20)=TRUE,IF(SEARCH(AA$1,$A20)&gt;0,TRUE,FALSE)),"")</f>
        <v/>
      </c>
      <c r="AB20" s="17" t="str">
        <f>IFERROR(AND(OR(AB1:AC19,$AF20)=TRUE,IF(SEARCH(AB$1,$A20)&gt;0,TRUE,FALSE)),"")</f>
        <v/>
      </c>
      <c r="AC20" s="17" t="str">
        <f>IFERROR(AND(OR(AC1:AC19,$AF20)=TRUE,IF(SEARCH(AC$1,$A20)&gt;0,TRUE,FALSE)),"")</f>
        <v/>
      </c>
      <c r="AD20" s="17">
        <f t="shared" si="0"/>
        <v>0</v>
      </c>
      <c r="AE20" s="17" t="b">
        <f t="shared" si="1"/>
        <v>0</v>
      </c>
      <c r="AF20" s="17" t="b">
        <f t="shared" si="2"/>
        <v>0</v>
      </c>
      <c r="AG20" s="17" t="b">
        <f t="shared" si="3"/>
        <v>0</v>
      </c>
      <c r="AH20" s="17" t="b">
        <f>IF(F20&gt;'Overview (RESPONSES REQUIRED)'!$G$67,FALSE,TRUE)</f>
        <v>0</v>
      </c>
      <c r="AI20" s="17" t="b">
        <f>IF(G20&gt;'Overview (RESPONSES REQUIRED)'!$G$75,FALSE,TRUE)</f>
        <v>0</v>
      </c>
      <c r="AJ20" s="17" t="b">
        <f t="shared" si="4"/>
        <v>0</v>
      </c>
      <c r="AK20" s="17" t="str">
        <f t="shared" si="5"/>
        <v>N</v>
      </c>
    </row>
    <row r="21" spans="1:37" ht="15" x14ac:dyDescent="0.15">
      <c r="A21" s="17" t="s">
        <v>3199</v>
      </c>
      <c r="B21" s="17">
        <v>3</v>
      </c>
      <c r="C21" s="17" t="b">
        <f>IF(INDEX('Overview (RESPONSES REQUIRED)'!$D$67:$D$78, MATCH("n7", 'Overview (RESPONSES REQUIRED)'!$B$67:$B$78, 0)) = "Y", TRUE, FALSE)</f>
        <v>0</v>
      </c>
      <c r="D21" s="17" t="b">
        <f>IF(INDEX('Overview (RESPONSES REQUIRED)'!$D$67:$D$78, MATCH("N78", 'Overview (RESPONSES REQUIRED)'!$B$67:$B$78, 0)) = "Y", TRUE, FALSE)</f>
        <v>0</v>
      </c>
      <c r="E21" s="17" t="b">
        <f>IF(INDEX('Overview (RESPONSES REQUIRED)'!$D$67:$D$78, MATCH("n258", 'Overview (RESPONSES REQUIRED)'!$B$67:$B$78, 0)) = "Y", TRUE, FALSE)</f>
        <v>0</v>
      </c>
      <c r="F21" s="17">
        <v>3</v>
      </c>
      <c r="G21" s="17">
        <v>5</v>
      </c>
      <c r="H21" s="17" t="str">
        <f>IF('SA-FR2'!O24="Y", "Y", IF('SA-FR2'!O24="N", "N", 0))</f>
        <v>N</v>
      </c>
      <c r="I21" s="17" t="str">
        <f>IFERROR(AND(OR(I1:J20,$AF21)=TRUE,IF(SEARCH(I$1,$A21)&gt;0,TRUE,FALSE)),"")</f>
        <v/>
      </c>
      <c r="J21" s="17" t="str">
        <f>IFERROR(AND(OR(J1:J20,$AF21)=TRUE,IF(SEARCH(J$1,$A21)&gt;0,TRUE,FALSE)),"")</f>
        <v/>
      </c>
      <c r="K21" s="17" t="str">
        <f>IFERROR(AND(OR(K1:N20,$AF21)=TRUE,IF(SEARCH(K$1,$A21)&gt;0,TRUE,FALSE)),"")</f>
        <v/>
      </c>
      <c r="L21" s="17" t="str">
        <f>IFERROR(AND(OR(L1:N20,$AF21)=TRUE,IF(SEARCH(L$1,$A21)&gt;0,TRUE,FALSE)),"")</f>
        <v/>
      </c>
      <c r="M21" s="17" t="str">
        <f>IFERROR(AND(OR(M1:N20,$AF21)=TRUE,IF(SEARCH(M$1,$A21)&gt;0,TRUE,FALSE)),"")</f>
        <v/>
      </c>
      <c r="N21" s="17" t="str">
        <f>IFERROR(AND(OR(N1:N20,$AF21)=TRUE,IF(SEARCH(N$1,$A21)&gt;0,TRUE,FALSE)),"")</f>
        <v/>
      </c>
      <c r="O21" s="17" t="str">
        <f>IFERROR(AND(OR(O1:O20,$AF21)=TRUE,IF(SEARCH(O$1,$A21)&gt;0,TRUE,FALSE)),"")</f>
        <v/>
      </c>
      <c r="P21" s="17" t="str">
        <f>IFERROR(AND(OR(P1:S20,$AF21)=TRUE,IF(SEARCH(P$1,$A21)&gt;0,TRUE,FALSE)),"")</f>
        <v/>
      </c>
      <c r="Q21" s="17" t="str">
        <f>IFERROR(AND(OR(Q1:S20,$AF21)=TRUE,IF(SEARCH(Q$1,$A21)&gt;0,TRUE,FALSE)),"")</f>
        <v/>
      </c>
      <c r="R21" s="17" t="b">
        <f>IFERROR(AND(OR(R1:S20,$AF21)=TRUE,IF(SEARCH(R$1,$A21)&gt;0,TRUE,FALSE)),"")</f>
        <v>0</v>
      </c>
      <c r="S21" s="17" t="str">
        <f>IFERROR(AND(OR(S1:S20,$AF21)=TRUE,IF(SEARCH(S$1,$A21)&gt;0,TRUE,FALSE)),"")</f>
        <v/>
      </c>
      <c r="T21" s="17" t="str">
        <f>IFERROR(AND(OR(T1:U20,$AF21)=TRUE,IF(SEARCH(T$1,$A21)&gt;0,TRUE,FALSE)),"")</f>
        <v/>
      </c>
      <c r="U21" s="17" t="str">
        <f>IFERROR(AND(OR(U1:U20,$AF21)=TRUE,IF(SEARCH(U$1,$A21)&gt;0,TRUE,FALSE)),"")</f>
        <v/>
      </c>
      <c r="V21" s="17" t="str">
        <f>IFERROR(AND(OR(V1:V20,$AF21)=TRUE,IF(SEARCH(V$1,$A21)&gt;0,TRUE,FALSE)),"")</f>
        <v/>
      </c>
      <c r="W21" s="17" t="b">
        <f>IFERROR(AND(OR(W1:Z20,$AF21)=TRUE,IF(SEARCH(W$1,$A21)&gt;0,TRUE,FALSE)),"")</f>
        <v>0</v>
      </c>
      <c r="X21" s="17" t="str">
        <f>IFERROR(AND(OR(X1:Z20,$AF21)=TRUE,IF(SEARCH(X$1,$A21)&gt;0,TRUE,FALSE)),"")</f>
        <v/>
      </c>
      <c r="Y21" s="17" t="str">
        <f>IFERROR(AND(OR(Y1:Z20,$AF21)=TRUE,IF(SEARCH(Y$1,$A21)&gt;0,TRUE,FALSE)),"")</f>
        <v/>
      </c>
      <c r="Z21" s="17" t="str">
        <f>IFERROR(AND(OR(Z1:Z20,$AF21)=TRUE,IF(SEARCH(Z$1,$A21)&gt;0,TRUE,FALSE)),"")</f>
        <v/>
      </c>
      <c r="AA21" s="17" t="str">
        <f>IFERROR(AND(OR(AA1:AC20,$AF21)=TRUE,IF(SEARCH(AA$1,$A21)&gt;0,TRUE,FALSE)),"")</f>
        <v/>
      </c>
      <c r="AB21" s="17" t="str">
        <f>IFERROR(AND(OR(AB1:AC20,$AF21)=TRUE,IF(SEARCH(AB$1,$A21)&gt;0,TRUE,FALSE)),"")</f>
        <v/>
      </c>
      <c r="AC21" s="17" t="str">
        <f>IFERROR(AND(OR(AC1:AC20,$AF21)=TRUE,IF(SEARCH(AC$1,$A21)&gt;0,TRUE,FALSE)),"")</f>
        <v/>
      </c>
      <c r="AD21" s="17">
        <f t="shared" si="0"/>
        <v>0</v>
      </c>
      <c r="AE21" s="17" t="b">
        <f t="shared" si="1"/>
        <v>0</v>
      </c>
      <c r="AF21" s="17" t="b">
        <f t="shared" si="2"/>
        <v>0</v>
      </c>
      <c r="AG21" s="17" t="b">
        <f t="shared" si="3"/>
        <v>0</v>
      </c>
      <c r="AH21" s="17" t="b">
        <f>IF(F21&gt;'Overview (RESPONSES REQUIRED)'!$G$67,FALSE,TRUE)</f>
        <v>0</v>
      </c>
      <c r="AI21" s="17" t="b">
        <f>IF(G21&gt;'Overview (RESPONSES REQUIRED)'!$G$75,FALSE,TRUE)</f>
        <v>0</v>
      </c>
      <c r="AJ21" s="17" t="b">
        <f t="shared" si="4"/>
        <v>0</v>
      </c>
      <c r="AK21" s="17" t="str">
        <f t="shared" si="5"/>
        <v>N</v>
      </c>
    </row>
    <row r="22" spans="1:37" ht="15" x14ac:dyDescent="0.15">
      <c r="A22" s="17" t="s">
        <v>3200</v>
      </c>
      <c r="B22" s="17">
        <v>3</v>
      </c>
      <c r="C22" s="17" t="b">
        <f>IF(INDEX('Overview (RESPONSES REQUIRED)'!$D$67:$D$78, MATCH("n7", 'Overview (RESPONSES REQUIRED)'!$B$67:$B$78, 0)) = "Y", TRUE, FALSE)</f>
        <v>0</v>
      </c>
      <c r="D22" s="17" t="b">
        <f>IF(INDEX('Overview (RESPONSES REQUIRED)'!$D$67:$D$78, MATCH("N78", 'Overview (RESPONSES REQUIRED)'!$B$67:$B$78, 0)) = "Y", TRUE, FALSE)</f>
        <v>0</v>
      </c>
      <c r="E22" s="17" t="b">
        <f>IF(INDEX('Overview (RESPONSES REQUIRED)'!$D$67:$D$78, MATCH("n258", 'Overview (RESPONSES REQUIRED)'!$B$67:$B$78, 0)) = "Y", TRUE, FALSE)</f>
        <v>0</v>
      </c>
      <c r="F22" s="17">
        <v>2</v>
      </c>
      <c r="G22" s="17">
        <v>5</v>
      </c>
      <c r="H22" s="17" t="str">
        <f>IF('SA-FR2'!O25="Y", "Y", IF('SA-FR2'!O25="N", "N", 0))</f>
        <v>N</v>
      </c>
      <c r="I22" s="17" t="str">
        <f>IFERROR(AND(OR(I1:J21,$AF22)=TRUE,IF(SEARCH(I$1,$A22)&gt;0,TRUE,FALSE)),"")</f>
        <v/>
      </c>
      <c r="J22" s="17" t="str">
        <f>IFERROR(AND(OR(J1:J21,$AF22)=TRUE,IF(SEARCH(J$1,$A22)&gt;0,TRUE,FALSE)),"")</f>
        <v/>
      </c>
      <c r="K22" s="17" t="str">
        <f>IFERROR(AND(OR(K1:N21,$AF22)=TRUE,IF(SEARCH(K$1,$A22)&gt;0,TRUE,FALSE)),"")</f>
        <v/>
      </c>
      <c r="L22" s="17" t="str">
        <f>IFERROR(AND(OR(L1:N21,$AF22)=TRUE,IF(SEARCH(L$1,$A22)&gt;0,TRUE,FALSE)),"")</f>
        <v/>
      </c>
      <c r="M22" s="17" t="str">
        <f>IFERROR(AND(OR(M1:N21,$AF22)=TRUE,IF(SEARCH(M$1,$A22)&gt;0,TRUE,FALSE)),"")</f>
        <v/>
      </c>
      <c r="N22" s="17" t="str">
        <f>IFERROR(AND(OR(N1:N21,$AF22)=TRUE,IF(SEARCH(N$1,$A22)&gt;0,TRUE,FALSE)),"")</f>
        <v/>
      </c>
      <c r="O22" s="17" t="str">
        <f>IFERROR(AND(OR(O1:O21,$AF22)=TRUE,IF(SEARCH(O$1,$A22)&gt;0,TRUE,FALSE)),"")</f>
        <v/>
      </c>
      <c r="P22" s="17" t="str">
        <f>IFERROR(AND(OR(P1:S21,$AF22)=TRUE,IF(SEARCH(P$1,$A22)&gt;0,TRUE,FALSE)),"")</f>
        <v/>
      </c>
      <c r="Q22" s="17" t="b">
        <f>IFERROR(AND(OR(Q1:S21,$AF22)=TRUE,IF(SEARCH(Q$1,$A22)&gt;0,TRUE,FALSE)),"")</f>
        <v>0</v>
      </c>
      <c r="R22" s="17" t="str">
        <f>IFERROR(AND(OR(R1:S21,$AF22)=TRUE,IF(SEARCH(R$1,$A22)&gt;0,TRUE,FALSE)),"")</f>
        <v/>
      </c>
      <c r="S22" s="17" t="str">
        <f>IFERROR(AND(OR(S1:S21,$AF22)=TRUE,IF(SEARCH(S$1,$A22)&gt;0,TRUE,FALSE)),"")</f>
        <v/>
      </c>
      <c r="T22" s="17" t="str">
        <f>IFERROR(AND(OR(T1:U21,$AF22)=TRUE,IF(SEARCH(T$1,$A22)&gt;0,TRUE,FALSE)),"")</f>
        <v/>
      </c>
      <c r="U22" s="17" t="str">
        <f>IFERROR(AND(OR(U1:U21,$AF22)=TRUE,IF(SEARCH(U$1,$A22)&gt;0,TRUE,FALSE)),"")</f>
        <v/>
      </c>
      <c r="V22" s="17" t="str">
        <f>IFERROR(AND(OR(V1:V21,$AF22)=TRUE,IF(SEARCH(V$1,$A22)&gt;0,TRUE,FALSE)),"")</f>
        <v/>
      </c>
      <c r="W22" s="17" t="b">
        <f>IFERROR(AND(OR(W1:Z21,$AF22)=TRUE,IF(SEARCH(W$1,$A22)&gt;0,TRUE,FALSE)),"")</f>
        <v>0</v>
      </c>
      <c r="X22" s="17" t="str">
        <f>IFERROR(AND(OR(X1:Z21,$AF22)=TRUE,IF(SEARCH(X$1,$A22)&gt;0,TRUE,FALSE)),"")</f>
        <v/>
      </c>
      <c r="Y22" s="17" t="str">
        <f>IFERROR(AND(OR(Y1:Z21,$AF22)=TRUE,IF(SEARCH(Y$1,$A22)&gt;0,TRUE,FALSE)),"")</f>
        <v/>
      </c>
      <c r="Z22" s="17" t="str">
        <f>IFERROR(AND(OR(Z1:Z21,$AF22)=TRUE,IF(SEARCH(Z$1,$A22)&gt;0,TRUE,FALSE)),"")</f>
        <v/>
      </c>
      <c r="AA22" s="17" t="str">
        <f>IFERROR(AND(OR(AA1:AC21,$AF22)=TRUE,IF(SEARCH(AA$1,$A22)&gt;0,TRUE,FALSE)),"")</f>
        <v/>
      </c>
      <c r="AB22" s="17" t="str">
        <f>IFERROR(AND(OR(AB1:AC21,$AF22)=TRUE,IF(SEARCH(AB$1,$A22)&gt;0,TRUE,FALSE)),"")</f>
        <v/>
      </c>
      <c r="AC22" s="17" t="str">
        <f>IFERROR(AND(OR(AC1:AC21,$AF22)=TRUE,IF(SEARCH(AC$1,$A22)&gt;0,TRUE,FALSE)),"")</f>
        <v/>
      </c>
      <c r="AD22" s="17">
        <f t="shared" si="0"/>
        <v>0</v>
      </c>
      <c r="AE22" s="17" t="b">
        <f t="shared" si="1"/>
        <v>0</v>
      </c>
      <c r="AF22" s="17" t="b">
        <f t="shared" si="2"/>
        <v>0</v>
      </c>
      <c r="AG22" s="17" t="b">
        <f t="shared" si="3"/>
        <v>0</v>
      </c>
      <c r="AH22" s="17" t="b">
        <f>IF(F22&gt;'Overview (RESPONSES REQUIRED)'!$G$67,FALSE,TRUE)</f>
        <v>0</v>
      </c>
      <c r="AI22" s="17" t="b">
        <f>IF(G22&gt;'Overview (RESPONSES REQUIRED)'!$G$75,FALSE,TRUE)</f>
        <v>0</v>
      </c>
      <c r="AJ22" s="17" t="b">
        <f t="shared" si="4"/>
        <v>0</v>
      </c>
      <c r="AK22" s="17" t="str">
        <f t="shared" si="5"/>
        <v>N</v>
      </c>
    </row>
    <row r="23" spans="1:37" ht="15" x14ac:dyDescent="0.15">
      <c r="A23" s="17" t="s">
        <v>3201</v>
      </c>
      <c r="B23" s="17">
        <v>3</v>
      </c>
      <c r="C23" s="17" t="b">
        <f>IF(INDEX('Overview (RESPONSES REQUIRED)'!$D$67:$D$78, MATCH("n7", 'Overview (RESPONSES REQUIRED)'!$B$67:$B$78, 0)) = "Y", TRUE, FALSE)</f>
        <v>0</v>
      </c>
      <c r="D23" s="17" t="b">
        <f>IF(INDEX('Overview (RESPONSES REQUIRED)'!$D$67:$D$78, MATCH("N78", 'Overview (RESPONSES REQUIRED)'!$B$67:$B$78, 0)) = "Y", TRUE, FALSE)</f>
        <v>0</v>
      </c>
      <c r="E23" s="17" t="b">
        <f>IF(INDEX('Overview (RESPONSES REQUIRED)'!$D$67:$D$78, MATCH("n258", 'Overview (RESPONSES REQUIRED)'!$B$67:$B$78, 0)) = "Y", TRUE, FALSE)</f>
        <v>0</v>
      </c>
      <c r="F23" s="17">
        <v>2</v>
      </c>
      <c r="G23" s="17">
        <v>5</v>
      </c>
      <c r="H23" s="17" t="str">
        <f>IF('SA-FR2'!O26="Y", "Y", IF('SA-FR2'!O26="N", "N", 0))</f>
        <v>N</v>
      </c>
      <c r="I23" s="17" t="str">
        <f>IFERROR(AND(OR(I1:J22,$AF23)=TRUE,IF(SEARCH(I$1,$A23)&gt;0,TRUE,FALSE)),"")</f>
        <v/>
      </c>
      <c r="J23" s="17" t="str">
        <f>IFERROR(AND(OR(J1:J22,$AF23)=TRUE,IF(SEARCH(J$1,$A23)&gt;0,TRUE,FALSE)),"")</f>
        <v/>
      </c>
      <c r="K23" s="17" t="str">
        <f>IFERROR(AND(OR(K1:N22,$AF23)=TRUE,IF(SEARCH(K$1,$A23)&gt;0,TRUE,FALSE)),"")</f>
        <v/>
      </c>
      <c r="L23" s="17" t="str">
        <f>IFERROR(AND(OR(L1:N22,$AF23)=TRUE,IF(SEARCH(L$1,$A23)&gt;0,TRUE,FALSE)),"")</f>
        <v/>
      </c>
      <c r="M23" s="17" t="str">
        <f>IFERROR(AND(OR(M1:N22,$AF23)=TRUE,IF(SEARCH(M$1,$A23)&gt;0,TRUE,FALSE)),"")</f>
        <v/>
      </c>
      <c r="N23" s="17" t="str">
        <f>IFERROR(AND(OR(N1:N22,$AF23)=TRUE,IF(SEARCH(N$1,$A23)&gt;0,TRUE,FALSE)),"")</f>
        <v/>
      </c>
      <c r="O23" s="17" t="str">
        <f>IFERROR(AND(OR(O1:O22,$AF23)=TRUE,IF(SEARCH(O$1,$A23)&gt;0,TRUE,FALSE)),"")</f>
        <v/>
      </c>
      <c r="P23" s="17" t="b">
        <f>IFERROR(AND(OR(P1:S22,$AF23)=TRUE,IF(SEARCH(P$1,$A23)&gt;0,TRUE,FALSE)),"")</f>
        <v>0</v>
      </c>
      <c r="Q23" s="17" t="str">
        <f>IFERROR(AND(OR(Q1:S22,$AF23)=TRUE,IF(SEARCH(Q$1,$A23)&gt;0,TRUE,FALSE)),"")</f>
        <v/>
      </c>
      <c r="R23" s="17" t="str">
        <f>IFERROR(AND(OR(R1:S22,$AF23)=TRUE,IF(SEARCH(R$1,$A23)&gt;0,TRUE,FALSE)),"")</f>
        <v/>
      </c>
      <c r="S23" s="17" t="str">
        <f>IFERROR(AND(OR(S1:S22,$AF23)=TRUE,IF(SEARCH(S$1,$A23)&gt;0,TRUE,FALSE)),"")</f>
        <v/>
      </c>
      <c r="T23" s="17" t="str">
        <f>IFERROR(AND(OR(T1:U22,$AF23)=TRUE,IF(SEARCH(T$1,$A23)&gt;0,TRUE,FALSE)),"")</f>
        <v/>
      </c>
      <c r="U23" s="17" t="str">
        <f>IFERROR(AND(OR(U1:U22,$AF23)=TRUE,IF(SEARCH(U$1,$A23)&gt;0,TRUE,FALSE)),"")</f>
        <v/>
      </c>
      <c r="V23" s="17" t="str">
        <f>IFERROR(AND(OR(V1:V22,$AF23)=TRUE,IF(SEARCH(V$1,$A23)&gt;0,TRUE,FALSE)),"")</f>
        <v/>
      </c>
      <c r="W23" s="17" t="b">
        <f>IFERROR(AND(OR(W1:Z22,$AF23)=TRUE,IF(SEARCH(W$1,$A23)&gt;0,TRUE,FALSE)),"")</f>
        <v>0</v>
      </c>
      <c r="X23" s="17" t="str">
        <f>IFERROR(AND(OR(X1:Z22,$AF23)=TRUE,IF(SEARCH(X$1,$A23)&gt;0,TRUE,FALSE)),"")</f>
        <v/>
      </c>
      <c r="Y23" s="17" t="str">
        <f>IFERROR(AND(OR(Y1:Z22,$AF23)=TRUE,IF(SEARCH(Y$1,$A23)&gt;0,TRUE,FALSE)),"")</f>
        <v/>
      </c>
      <c r="Z23" s="17" t="str">
        <f>IFERROR(AND(OR(Z1:Z22,$AF23)=TRUE,IF(SEARCH(Z$1,$A23)&gt;0,TRUE,FALSE)),"")</f>
        <v/>
      </c>
      <c r="AA23" s="17" t="str">
        <f>IFERROR(AND(OR(AA1:AC22,$AF23)=TRUE,IF(SEARCH(AA$1,$A23)&gt;0,TRUE,FALSE)),"")</f>
        <v/>
      </c>
      <c r="AB23" s="17" t="str">
        <f>IFERROR(AND(OR(AB1:AC22,$AF23)=TRUE,IF(SEARCH(AB$1,$A23)&gt;0,TRUE,FALSE)),"")</f>
        <v/>
      </c>
      <c r="AC23" s="17" t="str">
        <f>IFERROR(AND(OR(AC1:AC22,$AF23)=TRUE,IF(SEARCH(AC$1,$A23)&gt;0,TRUE,FALSE)),"")</f>
        <v/>
      </c>
      <c r="AD23" s="17">
        <f t="shared" si="0"/>
        <v>0</v>
      </c>
      <c r="AE23" s="17" t="b">
        <f t="shared" si="1"/>
        <v>0</v>
      </c>
      <c r="AF23" s="17" t="b">
        <f t="shared" si="2"/>
        <v>0</v>
      </c>
      <c r="AG23" s="17" t="b">
        <f t="shared" si="3"/>
        <v>0</v>
      </c>
      <c r="AH23" s="17" t="b">
        <f>IF(F23&gt;'Overview (RESPONSES REQUIRED)'!$G$67,FALSE,TRUE)</f>
        <v>0</v>
      </c>
      <c r="AI23" s="17" t="b">
        <f>IF(G23&gt;'Overview (RESPONSES REQUIRED)'!$G$75,FALSE,TRUE)</f>
        <v>0</v>
      </c>
      <c r="AJ23" s="17" t="b">
        <f t="shared" si="4"/>
        <v>0</v>
      </c>
      <c r="AK23" s="17" t="str">
        <f t="shared" si="5"/>
        <v>N</v>
      </c>
    </row>
    <row r="24" spans="1:37" ht="15" x14ac:dyDescent="0.15">
      <c r="A24" s="17" t="s">
        <v>3202</v>
      </c>
      <c r="B24" s="17">
        <v>3</v>
      </c>
      <c r="C24" s="17" t="b">
        <f>IF(INDEX('Overview (RESPONSES REQUIRED)'!$D$67:$D$78, MATCH("n28", 'Overview (RESPONSES REQUIRED)'!$B$67:$B$78, 0)) = "Y", TRUE, FALSE)</f>
        <v>0</v>
      </c>
      <c r="D24" s="17" t="b">
        <f>IF(INDEX('Overview (RESPONSES REQUIRED)'!$D$67:$D$78, MATCH("N78", 'Overview (RESPONSES REQUIRED)'!$B$67:$B$78, 0)) = "Y", TRUE, FALSE)</f>
        <v>0</v>
      </c>
      <c r="E24" s="17" t="b">
        <f>IF(INDEX('Overview (RESPONSES REQUIRED)'!$D$67:$D$78, MATCH("n258", 'Overview (RESPONSES REQUIRED)'!$B$67:$B$78, 0)) = "Y", TRUE, FALSE)</f>
        <v>0</v>
      </c>
      <c r="F24" s="17">
        <v>2</v>
      </c>
      <c r="G24" s="17">
        <v>5</v>
      </c>
      <c r="H24" s="17" t="str">
        <f>IF('SA-FR2'!O27="Y", "Y", IF('SA-FR2'!O27="N", "N", 0))</f>
        <v>N</v>
      </c>
      <c r="I24" s="17" t="str">
        <f>IFERROR(AND(OR(I1:J23,$AF24)=TRUE,IF(SEARCH(I$1,$A24)&gt;0,TRUE,FALSE)),"")</f>
        <v/>
      </c>
      <c r="J24" s="17" t="str">
        <f>IFERROR(AND(OR(J1:J23,$AF24)=TRUE,IF(SEARCH(J$1,$A24)&gt;0,TRUE,FALSE)),"")</f>
        <v/>
      </c>
      <c r="K24" s="17" t="str">
        <f>IFERROR(AND(OR(K1:N23,$AF24)=TRUE,IF(SEARCH(K$1,$A24)&gt;0,TRUE,FALSE)),"")</f>
        <v/>
      </c>
      <c r="L24" s="17" t="str">
        <f>IFERROR(AND(OR(L1:N23,$AF24)=TRUE,IF(SEARCH(L$1,$A24)&gt;0,TRUE,FALSE)),"")</f>
        <v/>
      </c>
      <c r="M24" s="17" t="str">
        <f>IFERROR(AND(OR(M1:N23,$AF24)=TRUE,IF(SEARCH(M$1,$A24)&gt;0,TRUE,FALSE)),"")</f>
        <v/>
      </c>
      <c r="N24" s="17" t="str">
        <f>IFERROR(AND(OR(N1:N23,$AF24)=TRUE,IF(SEARCH(N$1,$A24)&gt;0,TRUE,FALSE)),"")</f>
        <v/>
      </c>
      <c r="O24" s="17" t="str">
        <f>IFERROR(AND(OR(O1:O23,$AF24)=TRUE,IF(SEARCH(O$1,$A24)&gt;0,TRUE,FALSE)),"")</f>
        <v/>
      </c>
      <c r="P24" s="17" t="str">
        <f>IFERROR(AND(OR(P1:S23,$AF24)=TRUE,IF(SEARCH(P$1,$A24)&gt;0,TRUE,FALSE)),"")</f>
        <v/>
      </c>
      <c r="Q24" s="17" t="str">
        <f>IFERROR(AND(OR(Q1:S23,$AF24)=TRUE,IF(SEARCH(Q$1,$A24)&gt;0,TRUE,FALSE)),"")</f>
        <v/>
      </c>
      <c r="R24" s="17" t="str">
        <f>IFERROR(AND(OR(R1:S23,$AF24)=TRUE,IF(SEARCH(R$1,$A24)&gt;0,TRUE,FALSE)),"")</f>
        <v/>
      </c>
      <c r="S24" s="17" t="str">
        <f>IFERROR(AND(OR(S1:S23,$AF24)=TRUE,IF(SEARCH(S$1,$A24)&gt;0,TRUE,FALSE)),"")</f>
        <v/>
      </c>
      <c r="T24" s="17" t="str">
        <f>IFERROR(AND(OR(T1:U23,$AF24)=TRUE,IF(SEARCH(T$1,$A24)&gt;0,TRUE,FALSE)),"")</f>
        <v/>
      </c>
      <c r="U24" s="17" t="str">
        <f>IFERROR(AND(OR(U1:U23,$AF24)=TRUE,IF(SEARCH(U$1,$A24)&gt;0,TRUE,FALSE)),"")</f>
        <v/>
      </c>
      <c r="V24" s="17" t="b">
        <f>IFERROR(AND(OR(V1:V23,$AF24)=TRUE,IF(SEARCH(V$1,$A24)&gt;0,TRUE,FALSE)),"")</f>
        <v>0</v>
      </c>
      <c r="W24" s="17" t="b">
        <f>IFERROR(AND(OR(W1:Z23,$AF24)=TRUE,IF(SEARCH(W$1,$A24)&gt;0,TRUE,FALSE)),"")</f>
        <v>0</v>
      </c>
      <c r="X24" s="17" t="str">
        <f>IFERROR(AND(OR(X1:Z23,$AF24)=TRUE,IF(SEARCH(X$1,$A24)&gt;0,TRUE,FALSE)),"")</f>
        <v/>
      </c>
      <c r="Y24" s="17" t="str">
        <f>IFERROR(AND(OR(Y1:Z23,$AF24)=TRUE,IF(SEARCH(Y$1,$A24)&gt;0,TRUE,FALSE)),"")</f>
        <v/>
      </c>
      <c r="Z24" s="17" t="str">
        <f>IFERROR(AND(OR(Z1:Z23,$AF24)=TRUE,IF(SEARCH(Z$1,$A24)&gt;0,TRUE,FALSE)),"")</f>
        <v/>
      </c>
      <c r="AA24" s="17" t="str">
        <f>IFERROR(AND(OR(AA1:AC23,$AF24)=TRUE,IF(SEARCH(AA$1,$A24)&gt;0,TRUE,FALSE)),"")</f>
        <v/>
      </c>
      <c r="AB24" s="17" t="str">
        <f>IFERROR(AND(OR(AB1:AC23,$AF24)=TRUE,IF(SEARCH(AB$1,$A24)&gt;0,TRUE,FALSE)),"")</f>
        <v/>
      </c>
      <c r="AC24" s="17" t="str">
        <f>IFERROR(AND(OR(AC1:AC23,$AF24)=TRUE,IF(SEARCH(AC$1,$A24)&gt;0,TRUE,FALSE)),"")</f>
        <v/>
      </c>
      <c r="AD24" s="17">
        <f t="shared" si="0"/>
        <v>0</v>
      </c>
      <c r="AE24" s="17" t="b">
        <f t="shared" si="1"/>
        <v>0</v>
      </c>
      <c r="AF24" s="17" t="b">
        <f t="shared" si="2"/>
        <v>0</v>
      </c>
      <c r="AG24" s="17" t="b">
        <f t="shared" si="3"/>
        <v>0</v>
      </c>
      <c r="AH24" s="17" t="b">
        <f>IF(F24&gt;'Overview (RESPONSES REQUIRED)'!$G$67,FALSE,TRUE)</f>
        <v>0</v>
      </c>
      <c r="AI24" s="17" t="b">
        <f>IF(G24&gt;'Overview (RESPONSES REQUIRED)'!$G$75,FALSE,TRUE)</f>
        <v>0</v>
      </c>
      <c r="AJ24" s="17" t="b">
        <f t="shared" si="4"/>
        <v>0</v>
      </c>
      <c r="AK24" s="17" t="str">
        <f t="shared" si="5"/>
        <v>N</v>
      </c>
    </row>
    <row r="25" spans="1:37" ht="15" x14ac:dyDescent="0.15">
      <c r="A25" s="17" t="s">
        <v>3203</v>
      </c>
      <c r="B25" s="17">
        <v>3</v>
      </c>
      <c r="C25" s="17" t="b">
        <f>IF(INDEX('Overview (RESPONSES REQUIRED)'!$D$67:$D$78, MATCH("n26", 'Overview (RESPONSES REQUIRED)'!$B$67:$B$78, 0)) = "Y", TRUE, FALSE)</f>
        <v>0</v>
      </c>
      <c r="D25" s="17" t="b">
        <f>IF(INDEX('Overview (RESPONSES REQUIRED)'!$D$67:$D$78, MATCH("N78", 'Overview (RESPONSES REQUIRED)'!$B$67:$B$78, 0)) = "Y", TRUE, FALSE)</f>
        <v>0</v>
      </c>
      <c r="E25" s="17" t="b">
        <f>IF(INDEX('Overview (RESPONSES REQUIRED)'!$D$67:$D$78, MATCH("n258", 'Overview (RESPONSES REQUIRED)'!$B$67:$B$78, 0)) = "Y", TRUE, FALSE)</f>
        <v>0</v>
      </c>
      <c r="F25" s="17">
        <v>2</v>
      </c>
      <c r="G25" s="17">
        <v>5</v>
      </c>
      <c r="H25" s="17" t="str">
        <f>IF('SA-FR2'!O28="Y", "Y", IF('SA-FR2'!O28="N", "N", 0))</f>
        <v>N</v>
      </c>
      <c r="I25" s="17" t="str">
        <f>IFERROR(AND(OR(I1:J24,$AF25)=TRUE,IF(SEARCH(I$1,$A25)&gt;0,TRUE,FALSE)),"")</f>
        <v/>
      </c>
      <c r="J25" s="17" t="str">
        <f>IFERROR(AND(OR(J1:J24,$AF25)=TRUE,IF(SEARCH(J$1,$A25)&gt;0,TRUE,FALSE)),"")</f>
        <v/>
      </c>
      <c r="K25" s="17" t="str">
        <f>IFERROR(AND(OR(K1:N24,$AF25)=TRUE,IF(SEARCH(K$1,$A25)&gt;0,TRUE,FALSE)),"")</f>
        <v/>
      </c>
      <c r="L25" s="17" t="str">
        <f>IFERROR(AND(OR(L1:N24,$AF25)=TRUE,IF(SEARCH(L$1,$A25)&gt;0,TRUE,FALSE)),"")</f>
        <v/>
      </c>
      <c r="M25" s="17" t="str">
        <f>IFERROR(AND(OR(M1:N24,$AF25)=TRUE,IF(SEARCH(M$1,$A25)&gt;0,TRUE,FALSE)),"")</f>
        <v/>
      </c>
      <c r="N25" s="17" t="str">
        <f>IFERROR(AND(OR(N1:N24,$AF25)=TRUE,IF(SEARCH(N$1,$A25)&gt;0,TRUE,FALSE)),"")</f>
        <v/>
      </c>
      <c r="O25" s="17" t="str">
        <f>IFERROR(AND(OR(O1:O24,$AF25)=TRUE,IF(SEARCH(O$1,$A25)&gt;0,TRUE,FALSE)),"")</f>
        <v/>
      </c>
      <c r="P25" s="17" t="str">
        <f>IFERROR(AND(OR(P1:S24,$AF25)=TRUE,IF(SEARCH(P$1,$A25)&gt;0,TRUE,FALSE)),"")</f>
        <v/>
      </c>
      <c r="Q25" s="17" t="str">
        <f>IFERROR(AND(OR(Q1:S24,$AF25)=TRUE,IF(SEARCH(Q$1,$A25)&gt;0,TRUE,FALSE)),"")</f>
        <v/>
      </c>
      <c r="R25" s="17" t="str">
        <f>IFERROR(AND(OR(R1:S24,$AF25)=TRUE,IF(SEARCH(R$1,$A25)&gt;0,TRUE,FALSE)),"")</f>
        <v/>
      </c>
      <c r="S25" s="17" t="str">
        <f>IFERROR(AND(OR(S1:S24,$AF25)=TRUE,IF(SEARCH(S$1,$A25)&gt;0,TRUE,FALSE)),"")</f>
        <v/>
      </c>
      <c r="T25" s="17" t="b">
        <f>IFERROR(AND(OR(T1:U24,$AF25)=TRUE,IF(SEARCH(T$1,$A25)&gt;0,TRUE,FALSE)),"")</f>
        <v>0</v>
      </c>
      <c r="U25" s="17" t="str">
        <f>IFERROR(AND(OR(U1:U24,$AF25)=TRUE,IF(SEARCH(U$1,$A25)&gt;0,TRUE,FALSE)),"")</f>
        <v/>
      </c>
      <c r="V25" s="17" t="str">
        <f>IFERROR(AND(OR(V1:V24,$AF25)=TRUE,IF(SEARCH(V$1,$A25)&gt;0,TRUE,FALSE)),"")</f>
        <v/>
      </c>
      <c r="W25" s="17" t="b">
        <f>IFERROR(AND(OR(W1:Z24,$AF25)=TRUE,IF(SEARCH(W$1,$A25)&gt;0,TRUE,FALSE)),"")</f>
        <v>0</v>
      </c>
      <c r="X25" s="17" t="str">
        <f>IFERROR(AND(OR(X1:Z24,$AF25)=TRUE,IF(SEARCH(X$1,$A25)&gt;0,TRUE,FALSE)),"")</f>
        <v/>
      </c>
      <c r="Y25" s="17" t="str">
        <f>IFERROR(AND(OR(Y1:Z24,$AF25)=TRUE,IF(SEARCH(Y$1,$A25)&gt;0,TRUE,FALSE)),"")</f>
        <v/>
      </c>
      <c r="Z25" s="17" t="str">
        <f>IFERROR(AND(OR(Z1:Z24,$AF25)=TRUE,IF(SEARCH(Z$1,$A25)&gt;0,TRUE,FALSE)),"")</f>
        <v/>
      </c>
      <c r="AA25" s="17" t="str">
        <f>IFERROR(AND(OR(AA1:AC24,$AF25)=TRUE,IF(SEARCH(AA$1,$A25)&gt;0,TRUE,FALSE)),"")</f>
        <v/>
      </c>
      <c r="AB25" s="17" t="str">
        <f>IFERROR(AND(OR(AB1:AC24,$AF25)=TRUE,IF(SEARCH(AB$1,$A25)&gt;0,TRUE,FALSE)),"")</f>
        <v/>
      </c>
      <c r="AC25" s="17" t="str">
        <f>IFERROR(AND(OR(AC1:AC24,$AF25)=TRUE,IF(SEARCH(AC$1,$A25)&gt;0,TRUE,FALSE)),"")</f>
        <v/>
      </c>
      <c r="AD25" s="17">
        <f t="shared" si="0"/>
        <v>0</v>
      </c>
      <c r="AE25" s="17" t="b">
        <f t="shared" si="1"/>
        <v>0</v>
      </c>
      <c r="AF25" s="17" t="b">
        <f t="shared" si="2"/>
        <v>0</v>
      </c>
      <c r="AG25" s="17" t="b">
        <f t="shared" si="3"/>
        <v>0</v>
      </c>
      <c r="AH25" s="17" t="b">
        <f>IF(F25&gt;'Overview (RESPONSES REQUIRED)'!$G$67,FALSE,TRUE)</f>
        <v>0</v>
      </c>
      <c r="AI25" s="17" t="b">
        <f>IF(G25&gt;'Overview (RESPONSES REQUIRED)'!$G$75,FALSE,TRUE)</f>
        <v>0</v>
      </c>
      <c r="AJ25" s="17" t="b">
        <f t="shared" si="4"/>
        <v>0</v>
      </c>
      <c r="AK25" s="17" t="str">
        <f t="shared" si="5"/>
        <v>N</v>
      </c>
    </row>
    <row r="26" spans="1:37" ht="15" x14ac:dyDescent="0.15">
      <c r="A26" s="17" t="s">
        <v>3204</v>
      </c>
      <c r="B26" s="17">
        <v>3</v>
      </c>
      <c r="C26" s="17" t="b">
        <f>IF(INDEX('Overview (RESPONSES REQUIRED)'!$D$67:$D$78, MATCH("n7", 'Overview (RESPONSES REQUIRED)'!$B$67:$B$78, 0)) = "Y", TRUE, FALSE)</f>
        <v>0</v>
      </c>
      <c r="D26" s="17" t="b">
        <f>IF(INDEX('Overview (RESPONSES REQUIRED)'!$D$67:$D$78, MATCH("N78", 'Overview (RESPONSES REQUIRED)'!$B$67:$B$78, 0)) = "Y", TRUE, FALSE)</f>
        <v>0</v>
      </c>
      <c r="E26" s="17" t="b">
        <f>IF(INDEX('Overview (RESPONSES REQUIRED)'!$D$67:$D$78, MATCH("n258", 'Overview (RESPONSES REQUIRED)'!$B$67:$B$78, 0)) = "Y", TRUE, FALSE)</f>
        <v>0</v>
      </c>
      <c r="F26" s="17">
        <v>3</v>
      </c>
      <c r="G26" s="17">
        <v>4</v>
      </c>
      <c r="H26" s="17" t="str">
        <f>IF('SA-FR2'!O29="Y", "Y", IF('SA-FR2'!O29="N", "N", 0))</f>
        <v>N</v>
      </c>
      <c r="I26" s="17" t="str">
        <f>IFERROR(AND(OR(I1:J25,$AF26)=TRUE,IF(SEARCH(I$1,$A26)&gt;0,TRUE,FALSE)),"")</f>
        <v/>
      </c>
      <c r="J26" s="17" t="str">
        <f>IFERROR(AND(OR(J1:J25,$AF26)=TRUE,IF(SEARCH(J$1,$A26)&gt;0,TRUE,FALSE)),"")</f>
        <v/>
      </c>
      <c r="K26" s="17" t="str">
        <f>IFERROR(AND(OR(K1:N25,$AF26)=TRUE,IF(SEARCH(K$1,$A26)&gt;0,TRUE,FALSE)),"")</f>
        <v/>
      </c>
      <c r="L26" s="17" t="str">
        <f>IFERROR(AND(OR(L1:N25,$AF26)=TRUE,IF(SEARCH(L$1,$A26)&gt;0,TRUE,FALSE)),"")</f>
        <v/>
      </c>
      <c r="M26" s="17" t="str">
        <f>IFERROR(AND(OR(M1:N25,$AF26)=TRUE,IF(SEARCH(M$1,$A26)&gt;0,TRUE,FALSE)),"")</f>
        <v/>
      </c>
      <c r="N26" s="17" t="str">
        <f>IFERROR(AND(OR(N1:N25,$AF26)=TRUE,IF(SEARCH(N$1,$A26)&gt;0,TRUE,FALSE)),"")</f>
        <v/>
      </c>
      <c r="O26" s="17" t="str">
        <f>IFERROR(AND(OR(O1:O25,$AF26)=TRUE,IF(SEARCH(O$1,$A26)&gt;0,TRUE,FALSE)),"")</f>
        <v/>
      </c>
      <c r="P26" s="17" t="str">
        <f>IFERROR(AND(OR(P1:S25,$AF26)=TRUE,IF(SEARCH(P$1,$A26)&gt;0,TRUE,FALSE)),"")</f>
        <v/>
      </c>
      <c r="Q26" s="17" t="str">
        <f>IFERROR(AND(OR(Q1:S25,$AF26)=TRUE,IF(SEARCH(Q$1,$A26)&gt;0,TRUE,FALSE)),"")</f>
        <v/>
      </c>
      <c r="R26" s="17" t="str">
        <f>IFERROR(AND(OR(R1:S25,$AF26)=TRUE,IF(SEARCH(R$1,$A26)&gt;0,TRUE,FALSE)),"")</f>
        <v/>
      </c>
      <c r="S26" s="17" t="b">
        <f>IFERROR(AND(OR(S1:S25,$AF26)=TRUE,IF(SEARCH(S$1,$A26)&gt;0,TRUE,FALSE)),"")</f>
        <v>0</v>
      </c>
      <c r="T26" s="17" t="str">
        <f>IFERROR(AND(OR(T1:U25,$AF26)=TRUE,IF(SEARCH(T$1,$A26)&gt;0,TRUE,FALSE)),"")</f>
        <v/>
      </c>
      <c r="U26" s="17" t="str">
        <f>IFERROR(AND(OR(U1:U25,$AF26)=TRUE,IF(SEARCH(U$1,$A26)&gt;0,TRUE,FALSE)),"")</f>
        <v/>
      </c>
      <c r="V26" s="17" t="str">
        <f>IFERROR(AND(OR(V1:V25,$AF26)=TRUE,IF(SEARCH(V$1,$A26)&gt;0,TRUE,FALSE)),"")</f>
        <v/>
      </c>
      <c r="W26" s="17" t="b">
        <f>IFERROR(AND(OR(W1:Z25,$AF26)=TRUE,IF(SEARCH(W$1,$A26)&gt;0,TRUE,FALSE)),"")</f>
        <v>0</v>
      </c>
      <c r="X26" s="17" t="str">
        <f>IFERROR(AND(OR(X1:Z25,$AF26)=TRUE,IF(SEARCH(X$1,$A26)&gt;0,TRUE,FALSE)),"")</f>
        <v/>
      </c>
      <c r="Y26" s="17" t="str">
        <f>IFERROR(AND(OR(Y1:Z25,$AF26)=TRUE,IF(SEARCH(Y$1,$A26)&gt;0,TRUE,FALSE)),"")</f>
        <v/>
      </c>
      <c r="Z26" s="17" t="str">
        <f>IFERROR(AND(OR(Z1:Z25,$AF26)=TRUE,IF(SEARCH(Z$1,$A26)&gt;0,TRUE,FALSE)),"")</f>
        <v/>
      </c>
      <c r="AA26" s="17" t="str">
        <f>IFERROR(AND(OR(AA1:AC25,$AF26)=TRUE,IF(SEARCH(AA$1,$A26)&gt;0,TRUE,FALSE)),"")</f>
        <v/>
      </c>
      <c r="AB26" s="17" t="str">
        <f>IFERROR(AND(OR(AB1:AC25,$AF26)=TRUE,IF(SEARCH(AB$1,$A26)&gt;0,TRUE,FALSE)),"")</f>
        <v/>
      </c>
      <c r="AC26" s="17" t="b">
        <f>IFERROR(AND(OR(AC1:AC25,$AF26)=TRUE,IF(SEARCH(AC$1,$A26)&gt;0,TRUE,FALSE)),"")</f>
        <v>0</v>
      </c>
      <c r="AD26" s="17">
        <f t="shared" si="0"/>
        <v>0</v>
      </c>
      <c r="AE26" s="17" t="b">
        <f t="shared" si="1"/>
        <v>0</v>
      </c>
      <c r="AF26" s="17" t="b">
        <f t="shared" si="2"/>
        <v>0</v>
      </c>
      <c r="AG26" s="17" t="b">
        <f t="shared" si="3"/>
        <v>0</v>
      </c>
      <c r="AH26" s="17" t="b">
        <f>IF(F26&gt;'Overview (RESPONSES REQUIRED)'!$G$67,FALSE,TRUE)</f>
        <v>0</v>
      </c>
      <c r="AI26" s="17" t="b">
        <f>IF(G26&gt;'Overview (RESPONSES REQUIRED)'!$G$75,FALSE,TRUE)</f>
        <v>0</v>
      </c>
      <c r="AJ26" s="17" t="b">
        <f t="shared" si="4"/>
        <v>0</v>
      </c>
      <c r="AK26" s="17" t="str">
        <f t="shared" si="5"/>
        <v>N</v>
      </c>
    </row>
    <row r="27" spans="1:37" ht="15" x14ac:dyDescent="0.15">
      <c r="A27" s="17" t="s">
        <v>3205</v>
      </c>
      <c r="B27" s="17">
        <v>3</v>
      </c>
      <c r="C27" s="17" t="b">
        <f>IF(INDEX('Overview (RESPONSES REQUIRED)'!$D$67:$D$78, MATCH("n7", 'Overview (RESPONSES REQUIRED)'!$B$67:$B$78, 0)) = "Y", TRUE, FALSE)</f>
        <v>0</v>
      </c>
      <c r="D27" s="17" t="b">
        <f>IF(INDEX('Overview (RESPONSES REQUIRED)'!$D$67:$D$78, MATCH("N78", 'Overview (RESPONSES REQUIRED)'!$B$67:$B$78, 0)) = "Y", TRUE, FALSE)</f>
        <v>0</v>
      </c>
      <c r="E27" s="17" t="b">
        <f>IF(INDEX('Overview (RESPONSES REQUIRED)'!$D$67:$D$78, MATCH("n258", 'Overview (RESPONSES REQUIRED)'!$B$67:$B$78, 0)) = "Y", TRUE, FALSE)</f>
        <v>0</v>
      </c>
      <c r="F27" s="17">
        <v>3</v>
      </c>
      <c r="G27" s="17">
        <v>4</v>
      </c>
      <c r="H27" s="17" t="str">
        <f>IF('SA-FR2'!O30="Y", "Y", IF('SA-FR2'!O30="N", "N", 0))</f>
        <v>N</v>
      </c>
      <c r="I27" s="17" t="str">
        <f>IFERROR(AND(OR(I1:J26,$AF27)=TRUE,IF(SEARCH(I$1,$A27)&gt;0,TRUE,FALSE)),"")</f>
        <v/>
      </c>
      <c r="J27" s="17" t="str">
        <f>IFERROR(AND(OR(J1:J26,$AF27)=TRUE,IF(SEARCH(J$1,$A27)&gt;0,TRUE,FALSE)),"")</f>
        <v/>
      </c>
      <c r="K27" s="17" t="str">
        <f>IFERROR(AND(OR(K1:N26,$AF27)=TRUE,IF(SEARCH(K$1,$A27)&gt;0,TRUE,FALSE)),"")</f>
        <v/>
      </c>
      <c r="L27" s="17" t="str">
        <f>IFERROR(AND(OR(L1:N26,$AF27)=TRUE,IF(SEARCH(L$1,$A27)&gt;0,TRUE,FALSE)),"")</f>
        <v/>
      </c>
      <c r="M27" s="17" t="str">
        <f>IFERROR(AND(OR(M1:N26,$AF27)=TRUE,IF(SEARCH(M$1,$A27)&gt;0,TRUE,FALSE)),"")</f>
        <v/>
      </c>
      <c r="N27" s="17" t="str">
        <f>IFERROR(AND(OR(N1:N26,$AF27)=TRUE,IF(SEARCH(N$1,$A27)&gt;0,TRUE,FALSE)),"")</f>
        <v/>
      </c>
      <c r="O27" s="17" t="str">
        <f>IFERROR(AND(OR(O1:O26,$AF27)=TRUE,IF(SEARCH(O$1,$A27)&gt;0,TRUE,FALSE)),"")</f>
        <v/>
      </c>
      <c r="P27" s="17" t="str">
        <f>IFERROR(AND(OR(P1:S26,$AF27)=TRUE,IF(SEARCH(P$1,$A27)&gt;0,TRUE,FALSE)),"")</f>
        <v/>
      </c>
      <c r="Q27" s="17" t="str">
        <f>IFERROR(AND(OR(Q1:S26,$AF27)=TRUE,IF(SEARCH(Q$1,$A27)&gt;0,TRUE,FALSE)),"")</f>
        <v/>
      </c>
      <c r="R27" s="17" t="b">
        <f>IFERROR(AND(OR(R1:S26,$AF27)=TRUE,IF(SEARCH(R$1,$A27)&gt;0,TRUE,FALSE)),"")</f>
        <v>0</v>
      </c>
      <c r="S27" s="17" t="str">
        <f>IFERROR(AND(OR(S1:S26,$AF27)=TRUE,IF(SEARCH(S$1,$A27)&gt;0,TRUE,FALSE)),"")</f>
        <v/>
      </c>
      <c r="T27" s="17" t="str">
        <f>IFERROR(AND(OR(T1:U26,$AF27)=TRUE,IF(SEARCH(T$1,$A27)&gt;0,TRUE,FALSE)),"")</f>
        <v/>
      </c>
      <c r="U27" s="17" t="str">
        <f>IFERROR(AND(OR(U1:U26,$AF27)=TRUE,IF(SEARCH(U$1,$A27)&gt;0,TRUE,FALSE)),"")</f>
        <v/>
      </c>
      <c r="V27" s="17" t="str">
        <f>IFERROR(AND(OR(V1:V26,$AF27)=TRUE,IF(SEARCH(V$1,$A27)&gt;0,TRUE,FALSE)),"")</f>
        <v/>
      </c>
      <c r="W27" s="17" t="b">
        <f>IFERROR(AND(OR(W1:Z26,$AF27)=TRUE,IF(SEARCH(W$1,$A27)&gt;0,TRUE,FALSE)),"")</f>
        <v>0</v>
      </c>
      <c r="X27" s="17" t="str">
        <f>IFERROR(AND(OR(X1:Z26,$AF27)=TRUE,IF(SEARCH(X$1,$A27)&gt;0,TRUE,FALSE)),"")</f>
        <v/>
      </c>
      <c r="Y27" s="17" t="str">
        <f>IFERROR(AND(OR(Y1:Z26,$AF27)=TRUE,IF(SEARCH(Y$1,$A27)&gt;0,TRUE,FALSE)),"")</f>
        <v/>
      </c>
      <c r="Z27" s="17" t="str">
        <f>IFERROR(AND(OR(Z1:Z26,$AF27)=TRUE,IF(SEARCH(Z$1,$A27)&gt;0,TRUE,FALSE)),"")</f>
        <v/>
      </c>
      <c r="AA27" s="17" t="str">
        <f>IFERROR(AND(OR(AA1:AC26,$AF27)=TRUE,IF(SEARCH(AA$1,$A27)&gt;0,TRUE,FALSE)),"")</f>
        <v/>
      </c>
      <c r="AB27" s="17" t="str">
        <f>IFERROR(AND(OR(AB1:AC26,$AF27)=TRUE,IF(SEARCH(AB$1,$A27)&gt;0,TRUE,FALSE)),"")</f>
        <v/>
      </c>
      <c r="AC27" s="17" t="b">
        <f>IFERROR(AND(OR(AC1:AC26,$AF27)=TRUE,IF(SEARCH(AC$1,$A27)&gt;0,TRUE,FALSE)),"")</f>
        <v>0</v>
      </c>
      <c r="AD27" s="17">
        <f t="shared" si="0"/>
        <v>0</v>
      </c>
      <c r="AE27" s="17" t="b">
        <f t="shared" si="1"/>
        <v>0</v>
      </c>
      <c r="AF27" s="17" t="b">
        <f t="shared" si="2"/>
        <v>0</v>
      </c>
      <c r="AG27" s="17" t="b">
        <f t="shared" si="3"/>
        <v>0</v>
      </c>
      <c r="AH27" s="17" t="b">
        <f>IF(F27&gt;'Overview (RESPONSES REQUIRED)'!$G$67,FALSE,TRUE)</f>
        <v>0</v>
      </c>
      <c r="AI27" s="17" t="b">
        <f>IF(G27&gt;'Overview (RESPONSES REQUIRED)'!$G$75,FALSE,TRUE)</f>
        <v>0</v>
      </c>
      <c r="AJ27" s="17" t="b">
        <f t="shared" si="4"/>
        <v>0</v>
      </c>
      <c r="AK27" s="17" t="str">
        <f t="shared" si="5"/>
        <v>N</v>
      </c>
    </row>
    <row r="28" spans="1:37" ht="15" x14ac:dyDescent="0.15">
      <c r="A28" s="17" t="s">
        <v>3206</v>
      </c>
      <c r="B28" s="17">
        <v>3</v>
      </c>
      <c r="C28" s="17" t="b">
        <f>IF(INDEX('Overview (RESPONSES REQUIRED)'!$D$67:$D$78, MATCH("n7", 'Overview (RESPONSES REQUIRED)'!$B$67:$B$78, 0)) = "Y", TRUE, FALSE)</f>
        <v>0</v>
      </c>
      <c r="D28" s="17" t="b">
        <f>IF(INDEX('Overview (RESPONSES REQUIRED)'!$D$67:$D$78, MATCH("N78", 'Overview (RESPONSES REQUIRED)'!$B$67:$B$78, 0)) = "Y", TRUE, FALSE)</f>
        <v>0</v>
      </c>
      <c r="E28" s="17" t="b">
        <f>IF(INDEX('Overview (RESPONSES REQUIRED)'!$D$67:$D$78, MATCH("n258", 'Overview (RESPONSES REQUIRED)'!$B$67:$B$78, 0)) = "Y", TRUE, FALSE)</f>
        <v>0</v>
      </c>
      <c r="F28" s="17">
        <v>2</v>
      </c>
      <c r="G28" s="17">
        <v>4</v>
      </c>
      <c r="H28" s="17" t="str">
        <f>IF('SA-FR2'!O31="Y", "Y", IF('SA-FR2'!O31="N", "N", 0))</f>
        <v>N</v>
      </c>
      <c r="I28" s="17" t="str">
        <f>IFERROR(AND(OR(I1:J27,$AF28)=TRUE,IF(SEARCH(I$1,$A28)&gt;0,TRUE,FALSE)),"")</f>
        <v/>
      </c>
      <c r="J28" s="17" t="str">
        <f>IFERROR(AND(OR(J1:J27,$AF28)=TRUE,IF(SEARCH(J$1,$A28)&gt;0,TRUE,FALSE)),"")</f>
        <v/>
      </c>
      <c r="K28" s="17" t="str">
        <f>IFERROR(AND(OR(K1:N27,$AF28)=TRUE,IF(SEARCH(K$1,$A28)&gt;0,TRUE,FALSE)),"")</f>
        <v/>
      </c>
      <c r="L28" s="17" t="str">
        <f>IFERROR(AND(OR(L1:N27,$AF28)=TRUE,IF(SEARCH(L$1,$A28)&gt;0,TRUE,FALSE)),"")</f>
        <v/>
      </c>
      <c r="M28" s="17" t="str">
        <f>IFERROR(AND(OR(M1:N27,$AF28)=TRUE,IF(SEARCH(M$1,$A28)&gt;0,TRUE,FALSE)),"")</f>
        <v/>
      </c>
      <c r="N28" s="17" t="str">
        <f>IFERROR(AND(OR(N1:N27,$AF28)=TRUE,IF(SEARCH(N$1,$A28)&gt;0,TRUE,FALSE)),"")</f>
        <v/>
      </c>
      <c r="O28" s="17" t="str">
        <f>IFERROR(AND(OR(O1:O27,$AF28)=TRUE,IF(SEARCH(O$1,$A28)&gt;0,TRUE,FALSE)),"")</f>
        <v/>
      </c>
      <c r="P28" s="17" t="str">
        <f>IFERROR(AND(OR(P1:S27,$AF28)=TRUE,IF(SEARCH(P$1,$A28)&gt;0,TRUE,FALSE)),"")</f>
        <v/>
      </c>
      <c r="Q28" s="17" t="b">
        <f>IFERROR(AND(OR(Q1:S27,$AF28)=TRUE,IF(SEARCH(Q$1,$A28)&gt;0,TRUE,FALSE)),"")</f>
        <v>0</v>
      </c>
      <c r="R28" s="17" t="str">
        <f>IFERROR(AND(OR(R1:S27,$AF28)=TRUE,IF(SEARCH(R$1,$A28)&gt;0,TRUE,FALSE)),"")</f>
        <v/>
      </c>
      <c r="S28" s="17" t="str">
        <f>IFERROR(AND(OR(S1:S27,$AF28)=TRUE,IF(SEARCH(S$1,$A28)&gt;0,TRUE,FALSE)),"")</f>
        <v/>
      </c>
      <c r="T28" s="17" t="str">
        <f>IFERROR(AND(OR(T1:U27,$AF28)=TRUE,IF(SEARCH(T$1,$A28)&gt;0,TRUE,FALSE)),"")</f>
        <v/>
      </c>
      <c r="U28" s="17" t="str">
        <f>IFERROR(AND(OR(U1:U27,$AF28)=TRUE,IF(SEARCH(U$1,$A28)&gt;0,TRUE,FALSE)),"")</f>
        <v/>
      </c>
      <c r="V28" s="17" t="str">
        <f>IFERROR(AND(OR(V1:V27,$AF28)=TRUE,IF(SEARCH(V$1,$A28)&gt;0,TRUE,FALSE)),"")</f>
        <v/>
      </c>
      <c r="W28" s="17" t="b">
        <f>IFERROR(AND(OR(W1:Z27,$AF28)=TRUE,IF(SEARCH(W$1,$A28)&gt;0,TRUE,FALSE)),"")</f>
        <v>0</v>
      </c>
      <c r="X28" s="17" t="str">
        <f>IFERROR(AND(OR(X1:Z27,$AF28)=TRUE,IF(SEARCH(X$1,$A28)&gt;0,TRUE,FALSE)),"")</f>
        <v/>
      </c>
      <c r="Y28" s="17" t="str">
        <f>IFERROR(AND(OR(Y1:Z27,$AF28)=TRUE,IF(SEARCH(Y$1,$A28)&gt;0,TRUE,FALSE)),"")</f>
        <v/>
      </c>
      <c r="Z28" s="17" t="str">
        <f>IFERROR(AND(OR(Z1:Z27,$AF28)=TRUE,IF(SEARCH(Z$1,$A28)&gt;0,TRUE,FALSE)),"")</f>
        <v/>
      </c>
      <c r="AA28" s="17" t="str">
        <f>IFERROR(AND(OR(AA1:AC27,$AF28)=TRUE,IF(SEARCH(AA$1,$A28)&gt;0,TRUE,FALSE)),"")</f>
        <v/>
      </c>
      <c r="AB28" s="17" t="str">
        <f>IFERROR(AND(OR(AB1:AC27,$AF28)=TRUE,IF(SEARCH(AB$1,$A28)&gt;0,TRUE,FALSE)),"")</f>
        <v/>
      </c>
      <c r="AC28" s="17" t="b">
        <f>IFERROR(AND(OR(AC1:AC27,$AF28)=TRUE,IF(SEARCH(AC$1,$A28)&gt;0,TRUE,FALSE)),"")</f>
        <v>0</v>
      </c>
      <c r="AD28" s="17">
        <f t="shared" si="0"/>
        <v>0</v>
      </c>
      <c r="AE28" s="17" t="b">
        <f t="shared" si="1"/>
        <v>0</v>
      </c>
      <c r="AF28" s="17" t="b">
        <f t="shared" si="2"/>
        <v>0</v>
      </c>
      <c r="AG28" s="17" t="b">
        <f t="shared" si="3"/>
        <v>0</v>
      </c>
      <c r="AH28" s="17" t="b">
        <f>IF(F28&gt;'Overview (RESPONSES REQUIRED)'!$G$67,FALSE,TRUE)</f>
        <v>0</v>
      </c>
      <c r="AI28" s="17" t="b">
        <f>IF(G28&gt;'Overview (RESPONSES REQUIRED)'!$G$75,FALSE,TRUE)</f>
        <v>0</v>
      </c>
      <c r="AJ28" s="17" t="b">
        <f t="shared" si="4"/>
        <v>0</v>
      </c>
      <c r="AK28" s="17" t="str">
        <f t="shared" si="5"/>
        <v>N</v>
      </c>
    </row>
    <row r="29" spans="1:37" ht="15" x14ac:dyDescent="0.15">
      <c r="A29" s="17" t="s">
        <v>3207</v>
      </c>
      <c r="B29" s="17">
        <v>3</v>
      </c>
      <c r="C29" s="17" t="b">
        <f>IF(INDEX('Overview (RESPONSES REQUIRED)'!$D$67:$D$78, MATCH("n7", 'Overview (RESPONSES REQUIRED)'!$B$67:$B$78, 0)) = "Y", TRUE, FALSE)</f>
        <v>0</v>
      </c>
      <c r="D29" s="17" t="b">
        <f>IF(INDEX('Overview (RESPONSES REQUIRED)'!$D$67:$D$78, MATCH("N78", 'Overview (RESPONSES REQUIRED)'!$B$67:$B$78, 0)) = "Y", TRUE, FALSE)</f>
        <v>0</v>
      </c>
      <c r="E29" s="17" t="b">
        <f>IF(INDEX('Overview (RESPONSES REQUIRED)'!$D$67:$D$78, MATCH("n258", 'Overview (RESPONSES REQUIRED)'!$B$67:$B$78, 0)) = "Y", TRUE, FALSE)</f>
        <v>0</v>
      </c>
      <c r="F29" s="17">
        <v>2</v>
      </c>
      <c r="G29" s="17">
        <v>4</v>
      </c>
      <c r="H29" s="17" t="str">
        <f>IF('SA-FR2'!O32="Y", "Y", IF('SA-FR2'!O32="N", "N", 0))</f>
        <v>N</v>
      </c>
      <c r="I29" s="17" t="str">
        <f>IFERROR(AND(OR(I1:J28,$AF29)=TRUE,IF(SEARCH(I$1,$A29)&gt;0,TRUE,FALSE)),"")</f>
        <v/>
      </c>
      <c r="J29" s="17" t="str">
        <f>IFERROR(AND(OR(J1:J28,$AF29)=TRUE,IF(SEARCH(J$1,$A29)&gt;0,TRUE,FALSE)),"")</f>
        <v/>
      </c>
      <c r="K29" s="17" t="str">
        <f>IFERROR(AND(OR(K1:N28,$AF29)=TRUE,IF(SEARCH(K$1,$A29)&gt;0,TRUE,FALSE)),"")</f>
        <v/>
      </c>
      <c r="L29" s="17" t="str">
        <f>IFERROR(AND(OR(L1:N28,$AF29)=TRUE,IF(SEARCH(L$1,$A29)&gt;0,TRUE,FALSE)),"")</f>
        <v/>
      </c>
      <c r="M29" s="17" t="str">
        <f>IFERROR(AND(OR(M1:N28,$AF29)=TRUE,IF(SEARCH(M$1,$A29)&gt;0,TRUE,FALSE)),"")</f>
        <v/>
      </c>
      <c r="N29" s="17" t="str">
        <f>IFERROR(AND(OR(N1:N28,$AF29)=TRUE,IF(SEARCH(N$1,$A29)&gt;0,TRUE,FALSE)),"")</f>
        <v/>
      </c>
      <c r="O29" s="17" t="str">
        <f>IFERROR(AND(OR(O1:O28,$AF29)=TRUE,IF(SEARCH(O$1,$A29)&gt;0,TRUE,FALSE)),"")</f>
        <v/>
      </c>
      <c r="P29" s="17" t="b">
        <f>IFERROR(AND(OR(P1:S28,$AF29)=TRUE,IF(SEARCH(P$1,$A29)&gt;0,TRUE,FALSE)),"")</f>
        <v>0</v>
      </c>
      <c r="Q29" s="17" t="str">
        <f>IFERROR(AND(OR(Q1:S28,$AF29)=TRUE,IF(SEARCH(Q$1,$A29)&gt;0,TRUE,FALSE)),"")</f>
        <v/>
      </c>
      <c r="R29" s="17" t="str">
        <f>IFERROR(AND(OR(R1:S28,$AF29)=TRUE,IF(SEARCH(R$1,$A29)&gt;0,TRUE,FALSE)),"")</f>
        <v/>
      </c>
      <c r="S29" s="17" t="str">
        <f>IFERROR(AND(OR(S1:S28,$AF29)=TRUE,IF(SEARCH(S$1,$A29)&gt;0,TRUE,FALSE)),"")</f>
        <v/>
      </c>
      <c r="T29" s="17" t="str">
        <f>IFERROR(AND(OR(T1:U28,$AF29)=TRUE,IF(SEARCH(T$1,$A29)&gt;0,TRUE,FALSE)),"")</f>
        <v/>
      </c>
      <c r="U29" s="17" t="str">
        <f>IFERROR(AND(OR(U1:U28,$AF29)=TRUE,IF(SEARCH(U$1,$A29)&gt;0,TRUE,FALSE)),"")</f>
        <v/>
      </c>
      <c r="V29" s="17" t="str">
        <f>IFERROR(AND(OR(V1:V28,$AF29)=TRUE,IF(SEARCH(V$1,$A29)&gt;0,TRUE,FALSE)),"")</f>
        <v/>
      </c>
      <c r="W29" s="17" t="b">
        <f>IFERROR(AND(OR(W1:Z28,$AF29)=TRUE,IF(SEARCH(W$1,$A29)&gt;0,TRUE,FALSE)),"")</f>
        <v>0</v>
      </c>
      <c r="X29" s="17" t="str">
        <f>IFERROR(AND(OR(X1:Z28,$AF29)=TRUE,IF(SEARCH(X$1,$A29)&gt;0,TRUE,FALSE)),"")</f>
        <v/>
      </c>
      <c r="Y29" s="17" t="str">
        <f>IFERROR(AND(OR(Y1:Z28,$AF29)=TRUE,IF(SEARCH(Y$1,$A29)&gt;0,TRUE,FALSE)),"")</f>
        <v/>
      </c>
      <c r="Z29" s="17" t="str">
        <f>IFERROR(AND(OR(Z1:Z28,$AF29)=TRUE,IF(SEARCH(Z$1,$A29)&gt;0,TRUE,FALSE)),"")</f>
        <v/>
      </c>
      <c r="AA29" s="17" t="str">
        <f>IFERROR(AND(OR(AA1:AC28,$AF29)=TRUE,IF(SEARCH(AA$1,$A29)&gt;0,TRUE,FALSE)),"")</f>
        <v/>
      </c>
      <c r="AB29" s="17" t="str">
        <f>IFERROR(AND(OR(AB1:AC28,$AF29)=TRUE,IF(SEARCH(AB$1,$A29)&gt;0,TRUE,FALSE)),"")</f>
        <v/>
      </c>
      <c r="AC29" s="17" t="b">
        <f>IFERROR(AND(OR(AC1:AC28,$AF29)=TRUE,IF(SEARCH(AC$1,$A29)&gt;0,TRUE,FALSE)),"")</f>
        <v>0</v>
      </c>
      <c r="AD29" s="17">
        <f t="shared" si="0"/>
        <v>0</v>
      </c>
      <c r="AE29" s="17" t="b">
        <f t="shared" si="1"/>
        <v>0</v>
      </c>
      <c r="AF29" s="17" t="b">
        <f t="shared" si="2"/>
        <v>0</v>
      </c>
      <c r="AG29" s="17" t="b">
        <f t="shared" si="3"/>
        <v>0</v>
      </c>
      <c r="AH29" s="17" t="b">
        <f>IF(F29&gt;'Overview (RESPONSES REQUIRED)'!$G$67,FALSE,TRUE)</f>
        <v>0</v>
      </c>
      <c r="AI29" s="17" t="b">
        <f>IF(G29&gt;'Overview (RESPONSES REQUIRED)'!$G$75,FALSE,TRUE)</f>
        <v>0</v>
      </c>
      <c r="AJ29" s="17" t="b">
        <f t="shared" si="4"/>
        <v>0</v>
      </c>
      <c r="AK29" s="17" t="str">
        <f t="shared" si="5"/>
        <v>N</v>
      </c>
    </row>
    <row r="30" spans="1:37" ht="15" x14ac:dyDescent="0.15">
      <c r="A30" s="17" t="s">
        <v>3208</v>
      </c>
      <c r="B30" s="17">
        <v>3</v>
      </c>
      <c r="C30" s="17" t="b">
        <f>IF(INDEX('Overview (RESPONSES REQUIRED)'!$D$67:$D$78, MATCH("n28", 'Overview (RESPONSES REQUIRED)'!$B$67:$B$78, 0)) = "Y", TRUE, FALSE)</f>
        <v>0</v>
      </c>
      <c r="D30" s="17" t="b">
        <f>IF(INDEX('Overview (RESPONSES REQUIRED)'!$D$67:$D$78, MATCH("N78", 'Overview (RESPONSES REQUIRED)'!$B$67:$B$78, 0)) = "Y", TRUE, FALSE)</f>
        <v>0</v>
      </c>
      <c r="E30" s="17" t="b">
        <f>IF(INDEX('Overview (RESPONSES REQUIRED)'!$D$67:$D$78, MATCH("n258", 'Overview (RESPONSES REQUIRED)'!$B$67:$B$78, 0)) = "Y", TRUE, FALSE)</f>
        <v>0</v>
      </c>
      <c r="F30" s="17">
        <v>2</v>
      </c>
      <c r="G30" s="17">
        <v>4</v>
      </c>
      <c r="H30" s="17" t="str">
        <f>IF('SA-FR2'!O33="Y", "Y", IF('SA-FR2'!O33="N", "N", 0))</f>
        <v>N</v>
      </c>
      <c r="I30" s="17" t="str">
        <f>IFERROR(AND(OR(I1:J29,$AF30)=TRUE,IF(SEARCH(I$1,$A30)&gt;0,TRUE,FALSE)),"")</f>
        <v/>
      </c>
      <c r="J30" s="17" t="str">
        <f>IFERROR(AND(OR(J1:J29,$AF30)=TRUE,IF(SEARCH(J$1,$A30)&gt;0,TRUE,FALSE)),"")</f>
        <v/>
      </c>
      <c r="K30" s="17" t="str">
        <f>IFERROR(AND(OR(K1:N29,$AF30)=TRUE,IF(SEARCH(K$1,$A30)&gt;0,TRUE,FALSE)),"")</f>
        <v/>
      </c>
      <c r="L30" s="17" t="str">
        <f>IFERROR(AND(OR(L1:N29,$AF30)=TRUE,IF(SEARCH(L$1,$A30)&gt;0,TRUE,FALSE)),"")</f>
        <v/>
      </c>
      <c r="M30" s="17" t="str">
        <f>IFERROR(AND(OR(M1:N29,$AF30)=TRUE,IF(SEARCH(M$1,$A30)&gt;0,TRUE,FALSE)),"")</f>
        <v/>
      </c>
      <c r="N30" s="17" t="str">
        <f>IFERROR(AND(OR(N1:N29,$AF30)=TRUE,IF(SEARCH(N$1,$A30)&gt;0,TRUE,FALSE)),"")</f>
        <v/>
      </c>
      <c r="O30" s="17" t="str">
        <f>IFERROR(AND(OR(O1:O29,$AF30)=TRUE,IF(SEARCH(O$1,$A30)&gt;0,TRUE,FALSE)),"")</f>
        <v/>
      </c>
      <c r="P30" s="17" t="str">
        <f>IFERROR(AND(OR(P1:S29,$AF30)=TRUE,IF(SEARCH(P$1,$A30)&gt;0,TRUE,FALSE)),"")</f>
        <v/>
      </c>
      <c r="Q30" s="17" t="str">
        <f>IFERROR(AND(OR(Q1:S29,$AF30)=TRUE,IF(SEARCH(Q$1,$A30)&gt;0,TRUE,FALSE)),"")</f>
        <v/>
      </c>
      <c r="R30" s="17" t="str">
        <f>IFERROR(AND(OR(R1:S29,$AF30)=TRUE,IF(SEARCH(R$1,$A30)&gt;0,TRUE,FALSE)),"")</f>
        <v/>
      </c>
      <c r="S30" s="17" t="str">
        <f>IFERROR(AND(OR(S1:S29,$AF30)=TRUE,IF(SEARCH(S$1,$A30)&gt;0,TRUE,FALSE)),"")</f>
        <v/>
      </c>
      <c r="T30" s="17" t="str">
        <f>IFERROR(AND(OR(T1:U29,$AF30)=TRUE,IF(SEARCH(T$1,$A30)&gt;0,TRUE,FALSE)),"")</f>
        <v/>
      </c>
      <c r="U30" s="17" t="str">
        <f>IFERROR(AND(OR(U1:U29,$AF30)=TRUE,IF(SEARCH(U$1,$A30)&gt;0,TRUE,FALSE)),"")</f>
        <v/>
      </c>
      <c r="V30" s="17" t="b">
        <f>IFERROR(AND(OR(V1:V29,$AF30)=TRUE,IF(SEARCH(V$1,$A30)&gt;0,TRUE,FALSE)),"")</f>
        <v>0</v>
      </c>
      <c r="W30" s="17" t="b">
        <f>IFERROR(AND(OR(W1:Z29,$AF30)=TRUE,IF(SEARCH(W$1,$A30)&gt;0,TRUE,FALSE)),"")</f>
        <v>0</v>
      </c>
      <c r="X30" s="17" t="str">
        <f>IFERROR(AND(OR(X1:Z29,$AF30)=TRUE,IF(SEARCH(X$1,$A30)&gt;0,TRUE,FALSE)),"")</f>
        <v/>
      </c>
      <c r="Y30" s="17" t="str">
        <f>IFERROR(AND(OR(Y1:Z29,$AF30)=TRUE,IF(SEARCH(Y$1,$A30)&gt;0,TRUE,FALSE)),"")</f>
        <v/>
      </c>
      <c r="Z30" s="17" t="str">
        <f>IFERROR(AND(OR(Z1:Z29,$AF30)=TRUE,IF(SEARCH(Z$1,$A30)&gt;0,TRUE,FALSE)),"")</f>
        <v/>
      </c>
      <c r="AA30" s="17" t="str">
        <f>IFERROR(AND(OR(AA1:AC29,$AF30)=TRUE,IF(SEARCH(AA$1,$A30)&gt;0,TRUE,FALSE)),"")</f>
        <v/>
      </c>
      <c r="AB30" s="17" t="str">
        <f>IFERROR(AND(OR(AB1:AC29,$AF30)=TRUE,IF(SEARCH(AB$1,$A30)&gt;0,TRUE,FALSE)),"")</f>
        <v/>
      </c>
      <c r="AC30" s="17" t="b">
        <f>IFERROR(AND(OR(AC1:AC29,$AF30)=TRUE,IF(SEARCH(AC$1,$A30)&gt;0,TRUE,FALSE)),"")</f>
        <v>0</v>
      </c>
      <c r="AD30" s="17">
        <f t="shared" si="0"/>
        <v>0</v>
      </c>
      <c r="AE30" s="17" t="b">
        <f t="shared" si="1"/>
        <v>0</v>
      </c>
      <c r="AF30" s="17" t="b">
        <f t="shared" si="2"/>
        <v>0</v>
      </c>
      <c r="AG30" s="17" t="b">
        <f t="shared" si="3"/>
        <v>0</v>
      </c>
      <c r="AH30" s="17" t="b">
        <f>IF(F30&gt;'Overview (RESPONSES REQUIRED)'!$G$67,FALSE,TRUE)</f>
        <v>0</v>
      </c>
      <c r="AI30" s="17" t="b">
        <f>IF(G30&gt;'Overview (RESPONSES REQUIRED)'!$G$75,FALSE,TRUE)</f>
        <v>0</v>
      </c>
      <c r="AJ30" s="17" t="b">
        <f t="shared" si="4"/>
        <v>0</v>
      </c>
      <c r="AK30" s="17" t="str">
        <f t="shared" si="5"/>
        <v>N</v>
      </c>
    </row>
    <row r="31" spans="1:37" ht="15" x14ac:dyDescent="0.15">
      <c r="A31" s="17" t="s">
        <v>3209</v>
      </c>
      <c r="B31" s="17">
        <v>3</v>
      </c>
      <c r="C31" s="17" t="b">
        <f>IF(INDEX('Overview (RESPONSES REQUIRED)'!$D$67:$D$78, MATCH("n26", 'Overview (RESPONSES REQUIRED)'!$B$67:$B$78, 0)) = "Y", TRUE, FALSE)</f>
        <v>0</v>
      </c>
      <c r="D31" s="17" t="b">
        <f>IF(INDEX('Overview (RESPONSES REQUIRED)'!$D$67:$D$78, MATCH("N78", 'Overview (RESPONSES REQUIRED)'!$B$67:$B$78, 0)) = "Y", TRUE, FALSE)</f>
        <v>0</v>
      </c>
      <c r="E31" s="17" t="b">
        <f>IF(INDEX('Overview (RESPONSES REQUIRED)'!$D$67:$D$78, MATCH("n258", 'Overview (RESPONSES REQUIRED)'!$B$67:$B$78, 0)) = "Y", TRUE, FALSE)</f>
        <v>0</v>
      </c>
      <c r="F31" s="17">
        <v>2</v>
      </c>
      <c r="G31" s="17">
        <v>4</v>
      </c>
      <c r="H31" s="17" t="str">
        <f>IF('SA-FR2'!O34="Y", "Y", IF('SA-FR2'!O34="N", "N", 0))</f>
        <v>N</v>
      </c>
      <c r="I31" s="17" t="str">
        <f>IFERROR(AND(OR(I1:J30,$AF31)=TRUE,IF(SEARCH(I$1,$A31)&gt;0,TRUE,FALSE)),"")</f>
        <v/>
      </c>
      <c r="J31" s="17" t="str">
        <f>IFERROR(AND(OR(J1:J30,$AF31)=TRUE,IF(SEARCH(J$1,$A31)&gt;0,TRUE,FALSE)),"")</f>
        <v/>
      </c>
      <c r="K31" s="17" t="str">
        <f>IFERROR(AND(OR(K1:N30,$AF31)=TRUE,IF(SEARCH(K$1,$A31)&gt;0,TRUE,FALSE)),"")</f>
        <v/>
      </c>
      <c r="L31" s="17" t="str">
        <f>IFERROR(AND(OR(L1:N30,$AF31)=TRUE,IF(SEARCH(L$1,$A31)&gt;0,TRUE,FALSE)),"")</f>
        <v/>
      </c>
      <c r="M31" s="17" t="str">
        <f>IFERROR(AND(OR(M1:N30,$AF31)=TRUE,IF(SEARCH(M$1,$A31)&gt;0,TRUE,FALSE)),"")</f>
        <v/>
      </c>
      <c r="N31" s="17" t="str">
        <f>IFERROR(AND(OR(N1:N30,$AF31)=TRUE,IF(SEARCH(N$1,$A31)&gt;0,TRUE,FALSE)),"")</f>
        <v/>
      </c>
      <c r="O31" s="17" t="str">
        <f>IFERROR(AND(OR(O1:O30,$AF31)=TRUE,IF(SEARCH(O$1,$A31)&gt;0,TRUE,FALSE)),"")</f>
        <v/>
      </c>
      <c r="P31" s="17" t="str">
        <f>IFERROR(AND(OR(P1:S30,$AF31)=TRUE,IF(SEARCH(P$1,$A31)&gt;0,TRUE,FALSE)),"")</f>
        <v/>
      </c>
      <c r="Q31" s="17" t="str">
        <f>IFERROR(AND(OR(Q1:S30,$AF31)=TRUE,IF(SEARCH(Q$1,$A31)&gt;0,TRUE,FALSE)),"")</f>
        <v/>
      </c>
      <c r="R31" s="17" t="str">
        <f>IFERROR(AND(OR(R1:S30,$AF31)=TRUE,IF(SEARCH(R$1,$A31)&gt;0,TRUE,FALSE)),"")</f>
        <v/>
      </c>
      <c r="S31" s="17" t="str">
        <f>IFERROR(AND(OR(S1:S30,$AF31)=TRUE,IF(SEARCH(S$1,$A31)&gt;0,TRUE,FALSE)),"")</f>
        <v/>
      </c>
      <c r="T31" s="17" t="b">
        <f>IFERROR(AND(OR(T1:U30,$AF31)=TRUE,IF(SEARCH(T$1,$A31)&gt;0,TRUE,FALSE)),"")</f>
        <v>0</v>
      </c>
      <c r="U31" s="17" t="str">
        <f>IFERROR(AND(OR(U1:U30,$AF31)=TRUE,IF(SEARCH(U$1,$A31)&gt;0,TRUE,FALSE)),"")</f>
        <v/>
      </c>
      <c r="V31" s="17" t="str">
        <f>IFERROR(AND(OR(V1:V30,$AF31)=TRUE,IF(SEARCH(V$1,$A31)&gt;0,TRUE,FALSE)),"")</f>
        <v/>
      </c>
      <c r="W31" s="17" t="b">
        <f>IFERROR(AND(OR(W1:Z30,$AF31)=TRUE,IF(SEARCH(W$1,$A31)&gt;0,TRUE,FALSE)),"")</f>
        <v>0</v>
      </c>
      <c r="X31" s="17" t="str">
        <f>IFERROR(AND(OR(X1:Z30,$AF31)=TRUE,IF(SEARCH(X$1,$A31)&gt;0,TRUE,FALSE)),"")</f>
        <v/>
      </c>
      <c r="Y31" s="17" t="str">
        <f>IFERROR(AND(OR(Y1:Z30,$AF31)=TRUE,IF(SEARCH(Y$1,$A31)&gt;0,TRUE,FALSE)),"")</f>
        <v/>
      </c>
      <c r="Z31" s="17" t="str">
        <f>IFERROR(AND(OR(Z1:Z30,$AF31)=TRUE,IF(SEARCH(Z$1,$A31)&gt;0,TRUE,FALSE)),"")</f>
        <v/>
      </c>
      <c r="AA31" s="17" t="str">
        <f>IFERROR(AND(OR(AA1:AC30,$AF31)=TRUE,IF(SEARCH(AA$1,$A31)&gt;0,TRUE,FALSE)),"")</f>
        <v/>
      </c>
      <c r="AB31" s="17" t="str">
        <f>IFERROR(AND(OR(AB1:AC30,$AF31)=TRUE,IF(SEARCH(AB$1,$A31)&gt;0,TRUE,FALSE)),"")</f>
        <v/>
      </c>
      <c r="AC31" s="17" t="b">
        <f>IFERROR(AND(OR(AC1:AC30,$AF31)=TRUE,IF(SEARCH(AC$1,$A31)&gt;0,TRUE,FALSE)),"")</f>
        <v>0</v>
      </c>
      <c r="AD31" s="17">
        <f t="shared" si="0"/>
        <v>0</v>
      </c>
      <c r="AE31" s="17" t="b">
        <f t="shared" si="1"/>
        <v>0</v>
      </c>
      <c r="AF31" s="17" t="b">
        <f t="shared" si="2"/>
        <v>0</v>
      </c>
      <c r="AG31" s="17" t="b">
        <f t="shared" si="3"/>
        <v>0</v>
      </c>
      <c r="AH31" s="17" t="b">
        <f>IF(F31&gt;'Overview (RESPONSES REQUIRED)'!$G$67,FALSE,TRUE)</f>
        <v>0</v>
      </c>
      <c r="AI31" s="17" t="b">
        <f>IF(G31&gt;'Overview (RESPONSES REQUIRED)'!$G$75,FALSE,TRUE)</f>
        <v>0</v>
      </c>
      <c r="AJ31" s="17" t="b">
        <f t="shared" si="4"/>
        <v>0</v>
      </c>
      <c r="AK31" s="17" t="str">
        <f t="shared" si="5"/>
        <v>N</v>
      </c>
    </row>
    <row r="32" spans="1:37" ht="15" x14ac:dyDescent="0.15">
      <c r="A32" s="17" t="s">
        <v>3210</v>
      </c>
      <c r="B32" s="17">
        <v>3</v>
      </c>
      <c r="C32" s="17" t="b">
        <f>IF(INDEX('Overview (RESPONSES REQUIRED)'!$D$67:$D$78, MATCH("n7", 'Overview (RESPONSES REQUIRED)'!$B$67:$B$78, 0)) = "Y", TRUE, FALSE)</f>
        <v>0</v>
      </c>
      <c r="D32" s="17" t="b">
        <f>IF(INDEX('Overview (RESPONSES REQUIRED)'!$D$67:$D$78, MATCH("N78", 'Overview (RESPONSES REQUIRED)'!$B$67:$B$78, 0)) = "Y", TRUE, FALSE)</f>
        <v>0</v>
      </c>
      <c r="E32" s="17" t="b">
        <f>IF(INDEX('Overview (RESPONSES REQUIRED)'!$D$67:$D$78, MATCH("n258", 'Overview (RESPONSES REQUIRED)'!$B$67:$B$78, 0)) = "Y", TRUE, FALSE)</f>
        <v>0</v>
      </c>
      <c r="F32" s="17">
        <v>3</v>
      </c>
      <c r="G32" s="17">
        <v>3</v>
      </c>
      <c r="H32" s="17" t="str">
        <f>IF('SA-FR2'!O35="Y", "Y", IF('SA-FR2'!O35="N", "N", 0))</f>
        <v>N</v>
      </c>
      <c r="I32" s="17" t="str">
        <f>IFERROR(AND(OR(I1:J31,$AF32)=TRUE,IF(SEARCH(I$1,$A32)&gt;0,TRUE,FALSE)),"")</f>
        <v/>
      </c>
      <c r="J32" s="17" t="str">
        <f>IFERROR(AND(OR(J1:J31,$AF32)=TRUE,IF(SEARCH(J$1,$A32)&gt;0,TRUE,FALSE)),"")</f>
        <v/>
      </c>
      <c r="K32" s="17" t="str">
        <f>IFERROR(AND(OR(K1:N31,$AF32)=TRUE,IF(SEARCH(K$1,$A32)&gt;0,TRUE,FALSE)),"")</f>
        <v/>
      </c>
      <c r="L32" s="17" t="str">
        <f>IFERROR(AND(OR(L1:N31,$AF32)=TRUE,IF(SEARCH(L$1,$A32)&gt;0,TRUE,FALSE)),"")</f>
        <v/>
      </c>
      <c r="M32" s="17" t="str">
        <f>IFERROR(AND(OR(M1:N31,$AF32)=TRUE,IF(SEARCH(M$1,$A32)&gt;0,TRUE,FALSE)),"")</f>
        <v/>
      </c>
      <c r="N32" s="17" t="str">
        <f>IFERROR(AND(OR(N1:N31,$AF32)=TRUE,IF(SEARCH(N$1,$A32)&gt;0,TRUE,FALSE)),"")</f>
        <v/>
      </c>
      <c r="O32" s="17" t="str">
        <f>IFERROR(AND(OR(O1:O31,$AF32)=TRUE,IF(SEARCH(O$1,$A32)&gt;0,TRUE,FALSE)),"")</f>
        <v/>
      </c>
      <c r="P32" s="17" t="str">
        <f>IFERROR(AND(OR(P1:S31,$AF32)=TRUE,IF(SEARCH(P$1,$A32)&gt;0,TRUE,FALSE)),"")</f>
        <v/>
      </c>
      <c r="Q32" s="17" t="str">
        <f>IFERROR(AND(OR(Q1:S31,$AF32)=TRUE,IF(SEARCH(Q$1,$A32)&gt;0,TRUE,FALSE)),"")</f>
        <v/>
      </c>
      <c r="R32" s="17" t="str">
        <f>IFERROR(AND(OR(R1:S31,$AF32)=TRUE,IF(SEARCH(R$1,$A32)&gt;0,TRUE,FALSE)),"")</f>
        <v/>
      </c>
      <c r="S32" s="17" t="b">
        <f>IFERROR(AND(OR(S1:S31,$AF32)=TRUE,IF(SEARCH(S$1,$A32)&gt;0,TRUE,FALSE)),"")</f>
        <v>0</v>
      </c>
      <c r="T32" s="17" t="str">
        <f>IFERROR(AND(OR(T1:U31,$AF32)=TRUE,IF(SEARCH(T$1,$A32)&gt;0,TRUE,FALSE)),"")</f>
        <v/>
      </c>
      <c r="U32" s="17" t="str">
        <f>IFERROR(AND(OR(U1:U31,$AF32)=TRUE,IF(SEARCH(U$1,$A32)&gt;0,TRUE,FALSE)),"")</f>
        <v/>
      </c>
      <c r="V32" s="17" t="str">
        <f>IFERROR(AND(OR(V1:V31,$AF32)=TRUE,IF(SEARCH(V$1,$A32)&gt;0,TRUE,FALSE)),"")</f>
        <v/>
      </c>
      <c r="W32" s="17" t="b">
        <f>IFERROR(AND(OR(W1:Z31,$AF32)=TRUE,IF(SEARCH(W$1,$A32)&gt;0,TRUE,FALSE)),"")</f>
        <v>0</v>
      </c>
      <c r="X32" s="17" t="str">
        <f>IFERROR(AND(OR(X1:Z31,$AF32)=TRUE,IF(SEARCH(X$1,$A32)&gt;0,TRUE,FALSE)),"")</f>
        <v/>
      </c>
      <c r="Y32" s="17" t="str">
        <f>IFERROR(AND(OR(Y1:Z31,$AF32)=TRUE,IF(SEARCH(Y$1,$A32)&gt;0,TRUE,FALSE)),"")</f>
        <v/>
      </c>
      <c r="Z32" s="17" t="str">
        <f>IFERROR(AND(OR(Z1:Z31,$AF32)=TRUE,IF(SEARCH(Z$1,$A32)&gt;0,TRUE,FALSE)),"")</f>
        <v/>
      </c>
      <c r="AA32" s="17" t="str">
        <f>IFERROR(AND(OR(AA1:AC31,$AF32)=TRUE,IF(SEARCH(AA$1,$A32)&gt;0,TRUE,FALSE)),"")</f>
        <v/>
      </c>
      <c r="AB32" s="17" t="str">
        <f>IFERROR(AND(OR(AB1:AC31,$AF32)=TRUE,IF(SEARCH(AB$1,$A32)&gt;0,TRUE,FALSE)),"")</f>
        <v/>
      </c>
      <c r="AC32" s="17" t="str">
        <f>IFERROR(AND(OR(AC1:AC31,$AF32)=TRUE,IF(SEARCH(AC$1,$A32)&gt;0,TRUE,FALSE)),"")</f>
        <v/>
      </c>
      <c r="AD32" s="17">
        <f t="shared" si="0"/>
        <v>0</v>
      </c>
      <c r="AE32" s="17" t="b">
        <f t="shared" si="1"/>
        <v>0</v>
      </c>
      <c r="AF32" s="17" t="b">
        <f t="shared" si="2"/>
        <v>0</v>
      </c>
      <c r="AG32" s="17" t="b">
        <f t="shared" si="3"/>
        <v>0</v>
      </c>
      <c r="AH32" s="17" t="b">
        <f>IF(F32&gt;'Overview (RESPONSES REQUIRED)'!$G$67,FALSE,TRUE)</f>
        <v>0</v>
      </c>
      <c r="AI32" s="17" t="b">
        <f>IF(G32&gt;'Overview (RESPONSES REQUIRED)'!$G$75,FALSE,TRUE)</f>
        <v>0</v>
      </c>
      <c r="AJ32" s="17" t="b">
        <f t="shared" si="4"/>
        <v>0</v>
      </c>
      <c r="AK32" s="17" t="str">
        <f t="shared" si="5"/>
        <v>N</v>
      </c>
    </row>
    <row r="33" spans="1:37" ht="15" x14ac:dyDescent="0.15">
      <c r="A33" s="17" t="s">
        <v>3211</v>
      </c>
      <c r="B33" s="17">
        <v>3</v>
      </c>
      <c r="C33" s="17" t="b">
        <f>IF(INDEX('Overview (RESPONSES REQUIRED)'!$D$67:$D$78, MATCH("n7", 'Overview (RESPONSES REQUIRED)'!$B$67:$B$78, 0)) = "Y", TRUE, FALSE)</f>
        <v>0</v>
      </c>
      <c r="D33" s="17" t="b">
        <f>IF(INDEX('Overview (RESPONSES REQUIRED)'!$D$67:$D$78, MATCH("N78", 'Overview (RESPONSES REQUIRED)'!$B$67:$B$78, 0)) = "Y", TRUE, FALSE)</f>
        <v>0</v>
      </c>
      <c r="E33" s="17" t="b">
        <f>IF(INDEX('Overview (RESPONSES REQUIRED)'!$D$67:$D$78, MATCH("n258", 'Overview (RESPONSES REQUIRED)'!$B$67:$B$78, 0)) = "Y", TRUE, FALSE)</f>
        <v>0</v>
      </c>
      <c r="F33" s="17">
        <v>3</v>
      </c>
      <c r="G33" s="17">
        <v>3</v>
      </c>
      <c r="H33" s="17" t="str">
        <f>IF('SA-FR2'!O36="Y", "Y", IF('SA-FR2'!O36="N", "N", 0))</f>
        <v>N</v>
      </c>
      <c r="I33" s="17" t="str">
        <f>IFERROR(AND(OR(I1:J32,$AF33)=TRUE,IF(SEARCH(I$1,$A33)&gt;0,TRUE,FALSE)),"")</f>
        <v/>
      </c>
      <c r="J33" s="17" t="str">
        <f>IFERROR(AND(OR(J1:J32,$AF33)=TRUE,IF(SEARCH(J$1,$A33)&gt;0,TRUE,FALSE)),"")</f>
        <v/>
      </c>
      <c r="K33" s="17" t="str">
        <f>IFERROR(AND(OR(K1:N32,$AF33)=TRUE,IF(SEARCH(K$1,$A33)&gt;0,TRUE,FALSE)),"")</f>
        <v/>
      </c>
      <c r="L33" s="17" t="str">
        <f>IFERROR(AND(OR(L1:N32,$AF33)=TRUE,IF(SEARCH(L$1,$A33)&gt;0,TRUE,FALSE)),"")</f>
        <v/>
      </c>
      <c r="M33" s="17" t="str">
        <f>IFERROR(AND(OR(M1:N32,$AF33)=TRUE,IF(SEARCH(M$1,$A33)&gt;0,TRUE,FALSE)),"")</f>
        <v/>
      </c>
      <c r="N33" s="17" t="str">
        <f>IFERROR(AND(OR(N1:N32,$AF33)=TRUE,IF(SEARCH(N$1,$A33)&gt;0,TRUE,FALSE)),"")</f>
        <v/>
      </c>
      <c r="O33" s="17" t="str">
        <f>IFERROR(AND(OR(O1:O32,$AF33)=TRUE,IF(SEARCH(O$1,$A33)&gt;0,TRUE,FALSE)),"")</f>
        <v/>
      </c>
      <c r="P33" s="17" t="str">
        <f>IFERROR(AND(OR(P1:S32,$AF33)=TRUE,IF(SEARCH(P$1,$A33)&gt;0,TRUE,FALSE)),"")</f>
        <v/>
      </c>
      <c r="Q33" s="17" t="str">
        <f>IFERROR(AND(OR(Q1:S32,$AF33)=TRUE,IF(SEARCH(Q$1,$A33)&gt;0,TRUE,FALSE)),"")</f>
        <v/>
      </c>
      <c r="R33" s="17" t="b">
        <f>IFERROR(AND(OR(R1:S32,$AF33)=TRUE,IF(SEARCH(R$1,$A33)&gt;0,TRUE,FALSE)),"")</f>
        <v>0</v>
      </c>
      <c r="S33" s="17" t="str">
        <f>IFERROR(AND(OR(S1:S32,$AF33)=TRUE,IF(SEARCH(S$1,$A33)&gt;0,TRUE,FALSE)),"")</f>
        <v/>
      </c>
      <c r="T33" s="17" t="str">
        <f>IFERROR(AND(OR(T1:U32,$AF33)=TRUE,IF(SEARCH(T$1,$A33)&gt;0,TRUE,FALSE)),"")</f>
        <v/>
      </c>
      <c r="U33" s="17" t="str">
        <f>IFERROR(AND(OR(U1:U32,$AF33)=TRUE,IF(SEARCH(U$1,$A33)&gt;0,TRUE,FALSE)),"")</f>
        <v/>
      </c>
      <c r="V33" s="17" t="str">
        <f>IFERROR(AND(OR(V1:V32,$AF33)=TRUE,IF(SEARCH(V$1,$A33)&gt;0,TRUE,FALSE)),"")</f>
        <v/>
      </c>
      <c r="W33" s="17" t="b">
        <f>IFERROR(AND(OR(W1:Z32,$AF33)=TRUE,IF(SEARCH(W$1,$A33)&gt;0,TRUE,FALSE)),"")</f>
        <v>0</v>
      </c>
      <c r="X33" s="17" t="str">
        <f>IFERROR(AND(OR(X1:Z32,$AF33)=TRUE,IF(SEARCH(X$1,$A33)&gt;0,TRUE,FALSE)),"")</f>
        <v/>
      </c>
      <c r="Y33" s="17" t="str">
        <f>IFERROR(AND(OR(Y1:Z32,$AF33)=TRUE,IF(SEARCH(Y$1,$A33)&gt;0,TRUE,FALSE)),"")</f>
        <v/>
      </c>
      <c r="Z33" s="17" t="str">
        <f>IFERROR(AND(OR(Z1:Z32,$AF33)=TRUE,IF(SEARCH(Z$1,$A33)&gt;0,TRUE,FALSE)),"")</f>
        <v/>
      </c>
      <c r="AA33" s="17" t="str">
        <f>IFERROR(AND(OR(AA1:AC32,$AF33)=TRUE,IF(SEARCH(AA$1,$A33)&gt;0,TRUE,FALSE)),"")</f>
        <v/>
      </c>
      <c r="AB33" s="17" t="str">
        <f>IFERROR(AND(OR(AB1:AC32,$AF33)=TRUE,IF(SEARCH(AB$1,$A33)&gt;0,TRUE,FALSE)),"")</f>
        <v/>
      </c>
      <c r="AC33" s="17" t="str">
        <f>IFERROR(AND(OR(AC1:AC32,$AF33)=TRUE,IF(SEARCH(AC$1,$A33)&gt;0,TRUE,FALSE)),"")</f>
        <v/>
      </c>
      <c r="AD33" s="17">
        <f t="shared" si="0"/>
        <v>0</v>
      </c>
      <c r="AE33" s="17" t="b">
        <f t="shared" si="1"/>
        <v>0</v>
      </c>
      <c r="AF33" s="17" t="b">
        <f t="shared" si="2"/>
        <v>0</v>
      </c>
      <c r="AG33" s="17" t="b">
        <f t="shared" si="3"/>
        <v>0</v>
      </c>
      <c r="AH33" s="17" t="b">
        <f>IF(F33&gt;'Overview (RESPONSES REQUIRED)'!$G$67,FALSE,TRUE)</f>
        <v>0</v>
      </c>
      <c r="AI33" s="17" t="b">
        <f>IF(G33&gt;'Overview (RESPONSES REQUIRED)'!$G$75,FALSE,TRUE)</f>
        <v>0</v>
      </c>
      <c r="AJ33" s="17" t="b">
        <f t="shared" si="4"/>
        <v>0</v>
      </c>
      <c r="AK33" s="17" t="str">
        <f t="shared" si="5"/>
        <v>N</v>
      </c>
    </row>
    <row r="34" spans="1:37" ht="15" x14ac:dyDescent="0.15">
      <c r="A34" s="17" t="s">
        <v>3212</v>
      </c>
      <c r="B34" s="17">
        <v>3</v>
      </c>
      <c r="C34" s="17" t="b">
        <f>IF(INDEX('Overview (RESPONSES REQUIRED)'!$D$67:$D$78, MATCH("n7", 'Overview (RESPONSES REQUIRED)'!$B$67:$B$78, 0)) = "Y", TRUE, FALSE)</f>
        <v>0</v>
      </c>
      <c r="D34" s="17" t="b">
        <f>IF(INDEX('Overview (RESPONSES REQUIRED)'!$D$67:$D$78, MATCH("N78", 'Overview (RESPONSES REQUIRED)'!$B$67:$B$78, 0)) = "Y", TRUE, FALSE)</f>
        <v>0</v>
      </c>
      <c r="E34" s="17" t="b">
        <f>IF(INDEX('Overview (RESPONSES REQUIRED)'!$D$67:$D$78, MATCH("n258", 'Overview (RESPONSES REQUIRED)'!$B$67:$B$78, 0)) = "Y", TRUE, FALSE)</f>
        <v>0</v>
      </c>
      <c r="F34" s="17">
        <v>2</v>
      </c>
      <c r="G34" s="17">
        <v>3</v>
      </c>
      <c r="H34" s="17" t="str">
        <f>IF('SA-FR2'!O37="Y", "Y", IF('SA-FR2'!O37="N", "N", 0))</f>
        <v>N</v>
      </c>
      <c r="I34" s="17" t="str">
        <f>IFERROR(AND(OR(I1:J33,$AF34)=TRUE,IF(SEARCH(I$1,$A34)&gt;0,TRUE,FALSE)),"")</f>
        <v/>
      </c>
      <c r="J34" s="17" t="str">
        <f>IFERROR(AND(OR(J1:J33,$AF34)=TRUE,IF(SEARCH(J$1,$A34)&gt;0,TRUE,FALSE)),"")</f>
        <v/>
      </c>
      <c r="K34" s="17" t="str">
        <f>IFERROR(AND(OR(K1:N33,$AF34)=TRUE,IF(SEARCH(K$1,$A34)&gt;0,TRUE,FALSE)),"")</f>
        <v/>
      </c>
      <c r="L34" s="17" t="str">
        <f>IFERROR(AND(OR(L1:N33,$AF34)=TRUE,IF(SEARCH(L$1,$A34)&gt;0,TRUE,FALSE)),"")</f>
        <v/>
      </c>
      <c r="M34" s="17" t="str">
        <f>IFERROR(AND(OR(M1:N33,$AF34)=TRUE,IF(SEARCH(M$1,$A34)&gt;0,TRUE,FALSE)),"")</f>
        <v/>
      </c>
      <c r="N34" s="17" t="str">
        <f>IFERROR(AND(OR(N1:N33,$AF34)=TRUE,IF(SEARCH(N$1,$A34)&gt;0,TRUE,FALSE)),"")</f>
        <v/>
      </c>
      <c r="O34" s="17" t="str">
        <f>IFERROR(AND(OR(O1:O33,$AF34)=TRUE,IF(SEARCH(O$1,$A34)&gt;0,TRUE,FALSE)),"")</f>
        <v/>
      </c>
      <c r="P34" s="17" t="str">
        <f>IFERROR(AND(OR(P1:S33,$AF34)=TRUE,IF(SEARCH(P$1,$A34)&gt;0,TRUE,FALSE)),"")</f>
        <v/>
      </c>
      <c r="Q34" s="17" t="b">
        <f>IFERROR(AND(OR(Q1:S33,$AF34)=TRUE,IF(SEARCH(Q$1,$A34)&gt;0,TRUE,FALSE)),"")</f>
        <v>0</v>
      </c>
      <c r="R34" s="17" t="str">
        <f>IFERROR(AND(OR(R1:S33,$AF34)=TRUE,IF(SEARCH(R$1,$A34)&gt;0,TRUE,FALSE)),"")</f>
        <v/>
      </c>
      <c r="S34" s="17" t="str">
        <f>IFERROR(AND(OR(S1:S33,$AF34)=TRUE,IF(SEARCH(S$1,$A34)&gt;0,TRUE,FALSE)),"")</f>
        <v/>
      </c>
      <c r="T34" s="17" t="str">
        <f>IFERROR(AND(OR(T1:U33,$AF34)=TRUE,IF(SEARCH(T$1,$A34)&gt;0,TRUE,FALSE)),"")</f>
        <v/>
      </c>
      <c r="U34" s="17" t="str">
        <f>IFERROR(AND(OR(U1:U33,$AF34)=TRUE,IF(SEARCH(U$1,$A34)&gt;0,TRUE,FALSE)),"")</f>
        <v/>
      </c>
      <c r="V34" s="17" t="str">
        <f>IFERROR(AND(OR(V1:V33,$AF34)=TRUE,IF(SEARCH(V$1,$A34)&gt;0,TRUE,FALSE)),"")</f>
        <v/>
      </c>
      <c r="W34" s="17" t="b">
        <f>IFERROR(AND(OR(W1:Z33,$AF34)=TRUE,IF(SEARCH(W$1,$A34)&gt;0,TRUE,FALSE)),"")</f>
        <v>0</v>
      </c>
      <c r="X34" s="17" t="str">
        <f>IFERROR(AND(OR(X1:Z33,$AF34)=TRUE,IF(SEARCH(X$1,$A34)&gt;0,TRUE,FALSE)),"")</f>
        <v/>
      </c>
      <c r="Y34" s="17" t="str">
        <f>IFERROR(AND(OR(Y1:Z33,$AF34)=TRUE,IF(SEARCH(Y$1,$A34)&gt;0,TRUE,FALSE)),"")</f>
        <v/>
      </c>
      <c r="Z34" s="17" t="str">
        <f>IFERROR(AND(OR(Z1:Z33,$AF34)=TRUE,IF(SEARCH(Z$1,$A34)&gt;0,TRUE,FALSE)),"")</f>
        <v/>
      </c>
      <c r="AA34" s="17" t="str">
        <f>IFERROR(AND(OR(AA1:AC33,$AF34)=TRUE,IF(SEARCH(AA$1,$A34)&gt;0,TRUE,FALSE)),"")</f>
        <v/>
      </c>
      <c r="AB34" s="17" t="str">
        <f>IFERROR(AND(OR(AB1:AC33,$AF34)=TRUE,IF(SEARCH(AB$1,$A34)&gt;0,TRUE,FALSE)),"")</f>
        <v/>
      </c>
      <c r="AC34" s="17" t="str">
        <f>IFERROR(AND(OR(AC1:AC33,$AF34)=TRUE,IF(SEARCH(AC$1,$A34)&gt;0,TRUE,FALSE)),"")</f>
        <v/>
      </c>
      <c r="AD34" s="17">
        <f t="shared" si="0"/>
        <v>0</v>
      </c>
      <c r="AE34" s="17" t="b">
        <f t="shared" si="1"/>
        <v>0</v>
      </c>
      <c r="AF34" s="17" t="b">
        <f t="shared" si="2"/>
        <v>0</v>
      </c>
      <c r="AG34" s="17" t="b">
        <f t="shared" si="3"/>
        <v>0</v>
      </c>
      <c r="AH34" s="17" t="b">
        <f>IF(F34&gt;'Overview (RESPONSES REQUIRED)'!$G$67,FALSE,TRUE)</f>
        <v>0</v>
      </c>
      <c r="AI34" s="17" t="b">
        <f>IF(G34&gt;'Overview (RESPONSES REQUIRED)'!$G$75,FALSE,TRUE)</f>
        <v>0</v>
      </c>
      <c r="AJ34" s="17" t="b">
        <f t="shared" si="4"/>
        <v>0</v>
      </c>
      <c r="AK34" s="17" t="str">
        <f t="shared" si="5"/>
        <v>N</v>
      </c>
    </row>
    <row r="35" spans="1:37" ht="15" x14ac:dyDescent="0.15">
      <c r="A35" s="17" t="s">
        <v>3213</v>
      </c>
      <c r="B35" s="17">
        <v>3</v>
      </c>
      <c r="C35" s="17" t="b">
        <f>IF(INDEX('Overview (RESPONSES REQUIRED)'!$D$67:$D$78, MATCH("n7", 'Overview (RESPONSES REQUIRED)'!$B$67:$B$78, 0)) = "Y", TRUE, FALSE)</f>
        <v>0</v>
      </c>
      <c r="D35" s="17" t="b">
        <f>IF(INDEX('Overview (RESPONSES REQUIRED)'!$D$67:$D$78, MATCH("N78", 'Overview (RESPONSES REQUIRED)'!$B$67:$B$78, 0)) = "Y", TRUE, FALSE)</f>
        <v>0</v>
      </c>
      <c r="E35" s="17" t="b">
        <f>IF(INDEX('Overview (RESPONSES REQUIRED)'!$D$67:$D$78, MATCH("n258", 'Overview (RESPONSES REQUIRED)'!$B$67:$B$78, 0)) = "Y", TRUE, FALSE)</f>
        <v>0</v>
      </c>
      <c r="F35" s="17">
        <v>2</v>
      </c>
      <c r="G35" s="17">
        <v>3</v>
      </c>
      <c r="H35" s="17" t="str">
        <f>IF('SA-FR2'!O38="Y", "Y", IF('SA-FR2'!O38="N", "N", 0))</f>
        <v>N</v>
      </c>
      <c r="I35" s="17" t="str">
        <f>IFERROR(AND(OR(I1:J34,$AF35)=TRUE,IF(SEARCH(I$1,$A35)&gt;0,TRUE,FALSE)),"")</f>
        <v/>
      </c>
      <c r="J35" s="17" t="str">
        <f>IFERROR(AND(OR(J1:J34,$AF35)=TRUE,IF(SEARCH(J$1,$A35)&gt;0,TRUE,FALSE)),"")</f>
        <v/>
      </c>
      <c r="K35" s="17" t="str">
        <f>IFERROR(AND(OR(K1:N34,$AF35)=TRUE,IF(SEARCH(K$1,$A35)&gt;0,TRUE,FALSE)),"")</f>
        <v/>
      </c>
      <c r="L35" s="17" t="str">
        <f>IFERROR(AND(OR(L1:N34,$AF35)=TRUE,IF(SEARCH(L$1,$A35)&gt;0,TRUE,FALSE)),"")</f>
        <v/>
      </c>
      <c r="M35" s="17" t="str">
        <f>IFERROR(AND(OR(M1:N34,$AF35)=TRUE,IF(SEARCH(M$1,$A35)&gt;0,TRUE,FALSE)),"")</f>
        <v/>
      </c>
      <c r="N35" s="17" t="str">
        <f>IFERROR(AND(OR(N1:N34,$AF35)=TRUE,IF(SEARCH(N$1,$A35)&gt;0,TRUE,FALSE)),"")</f>
        <v/>
      </c>
      <c r="O35" s="17" t="str">
        <f>IFERROR(AND(OR(O1:O34,$AF35)=TRUE,IF(SEARCH(O$1,$A35)&gt;0,TRUE,FALSE)),"")</f>
        <v/>
      </c>
      <c r="P35" s="17" t="b">
        <f>IFERROR(AND(OR(P1:S34,$AF35)=TRUE,IF(SEARCH(P$1,$A35)&gt;0,TRUE,FALSE)),"")</f>
        <v>0</v>
      </c>
      <c r="Q35" s="17" t="str">
        <f>IFERROR(AND(OR(Q1:S34,$AF35)=TRUE,IF(SEARCH(Q$1,$A35)&gt;0,TRUE,FALSE)),"")</f>
        <v/>
      </c>
      <c r="R35" s="17" t="str">
        <f>IFERROR(AND(OR(R1:S34,$AF35)=TRUE,IF(SEARCH(R$1,$A35)&gt;0,TRUE,FALSE)),"")</f>
        <v/>
      </c>
      <c r="S35" s="17" t="str">
        <f>IFERROR(AND(OR(S1:S34,$AF35)=TRUE,IF(SEARCH(S$1,$A35)&gt;0,TRUE,FALSE)),"")</f>
        <v/>
      </c>
      <c r="T35" s="17" t="str">
        <f>IFERROR(AND(OR(T1:U34,$AF35)=TRUE,IF(SEARCH(T$1,$A35)&gt;0,TRUE,FALSE)),"")</f>
        <v/>
      </c>
      <c r="U35" s="17" t="str">
        <f>IFERROR(AND(OR(U1:U34,$AF35)=TRUE,IF(SEARCH(U$1,$A35)&gt;0,TRUE,FALSE)),"")</f>
        <v/>
      </c>
      <c r="V35" s="17" t="str">
        <f>IFERROR(AND(OR(V1:V34,$AF35)=TRUE,IF(SEARCH(V$1,$A35)&gt;0,TRUE,FALSE)),"")</f>
        <v/>
      </c>
      <c r="W35" s="17" t="b">
        <f>IFERROR(AND(OR(W1:Z34,$AF35)=TRUE,IF(SEARCH(W$1,$A35)&gt;0,TRUE,FALSE)),"")</f>
        <v>0</v>
      </c>
      <c r="X35" s="17" t="str">
        <f>IFERROR(AND(OR(X1:Z34,$AF35)=TRUE,IF(SEARCH(X$1,$A35)&gt;0,TRUE,FALSE)),"")</f>
        <v/>
      </c>
      <c r="Y35" s="17" t="str">
        <f>IFERROR(AND(OR(Y1:Z34,$AF35)=TRUE,IF(SEARCH(Y$1,$A35)&gt;0,TRUE,FALSE)),"")</f>
        <v/>
      </c>
      <c r="Z35" s="17" t="str">
        <f>IFERROR(AND(OR(Z1:Z34,$AF35)=TRUE,IF(SEARCH(Z$1,$A35)&gt;0,TRUE,FALSE)),"")</f>
        <v/>
      </c>
      <c r="AA35" s="17" t="str">
        <f>IFERROR(AND(OR(AA1:AC34,$AF35)=TRUE,IF(SEARCH(AA$1,$A35)&gt;0,TRUE,FALSE)),"")</f>
        <v/>
      </c>
      <c r="AB35" s="17" t="str">
        <f>IFERROR(AND(OR(AB1:AC34,$AF35)=TRUE,IF(SEARCH(AB$1,$A35)&gt;0,TRUE,FALSE)),"")</f>
        <v/>
      </c>
      <c r="AC35" s="17" t="str">
        <f>IFERROR(AND(OR(AC1:AC34,$AF35)=TRUE,IF(SEARCH(AC$1,$A35)&gt;0,TRUE,FALSE)),"")</f>
        <v/>
      </c>
      <c r="AD35" s="17">
        <f t="shared" ref="AD35:AD66" si="6">COUNTIF(I35:AC35,TRUE)</f>
        <v>0</v>
      </c>
      <c r="AE35" s="17" t="b">
        <f t="shared" ref="AE35:AE66" si="7">IFERROR(AND(I35:AC35), TRUE)</f>
        <v>0</v>
      </c>
      <c r="AF35" s="17" t="b">
        <f t="shared" ref="AF35:AF66" si="8">IF(H35="Y",TRUE,IF(H35="N",FALSE,0))</f>
        <v>0</v>
      </c>
      <c r="AG35" s="17" t="b">
        <f t="shared" ref="AG35:AG66" si="9">IF(AF35=FALSE, FALSE, AE35)</f>
        <v>0</v>
      </c>
      <c r="AH35" s="17" t="b">
        <f>IF(F35&gt;'Overview (RESPONSES REQUIRED)'!$G$67,FALSE,TRUE)</f>
        <v>0</v>
      </c>
      <c r="AI35" s="17" t="b">
        <f>IF(G35&gt;'Overview (RESPONSES REQUIRED)'!$G$75,FALSE,TRUE)</f>
        <v>0</v>
      </c>
      <c r="AJ35" s="17" t="b">
        <f t="shared" ref="AJ35:AJ66" si="10">IF(COUNTIF(C35:E35, TRUE) = B35, TRUE, FALSE)</f>
        <v>0</v>
      </c>
      <c r="AK35" s="17" t="str">
        <f t="shared" ref="AK35:AK66" si="11">IF(AND(AH35,AI35,AJ35)=FALSE,"N",IF(AG35=TRUE,"Y",IF(H35=0,"E","N")))</f>
        <v>N</v>
      </c>
    </row>
    <row r="36" spans="1:37" ht="15" x14ac:dyDescent="0.15">
      <c r="A36" s="17" t="s">
        <v>3214</v>
      </c>
      <c r="B36" s="17">
        <v>3</v>
      </c>
      <c r="C36" s="17" t="b">
        <f>IF(INDEX('Overview (RESPONSES REQUIRED)'!$D$67:$D$78, MATCH("n28", 'Overview (RESPONSES REQUIRED)'!$B$67:$B$78, 0)) = "Y", TRUE, FALSE)</f>
        <v>0</v>
      </c>
      <c r="D36" s="17" t="b">
        <f>IF(INDEX('Overview (RESPONSES REQUIRED)'!$D$67:$D$78, MATCH("N78", 'Overview (RESPONSES REQUIRED)'!$B$67:$B$78, 0)) = "Y", TRUE, FALSE)</f>
        <v>0</v>
      </c>
      <c r="E36" s="17" t="b">
        <f>IF(INDEX('Overview (RESPONSES REQUIRED)'!$D$67:$D$78, MATCH("n258", 'Overview (RESPONSES REQUIRED)'!$B$67:$B$78, 0)) = "Y", TRUE, FALSE)</f>
        <v>0</v>
      </c>
      <c r="F36" s="17">
        <v>2</v>
      </c>
      <c r="G36" s="17">
        <v>3</v>
      </c>
      <c r="H36" s="17" t="str">
        <f>IF('SA-FR2'!O39="Y", "Y", IF('SA-FR2'!O39="N", "N", 0))</f>
        <v>N</v>
      </c>
      <c r="I36" s="17" t="str">
        <f>IFERROR(AND(OR(I1:J35,$AF36)=TRUE,IF(SEARCH(I$1,$A36)&gt;0,TRUE,FALSE)),"")</f>
        <v/>
      </c>
      <c r="J36" s="17" t="str">
        <f>IFERROR(AND(OR(J1:J35,$AF36)=TRUE,IF(SEARCH(J$1,$A36)&gt;0,TRUE,FALSE)),"")</f>
        <v/>
      </c>
      <c r="K36" s="17" t="str">
        <f>IFERROR(AND(OR(K1:N35,$AF36)=TRUE,IF(SEARCH(K$1,$A36)&gt;0,TRUE,FALSE)),"")</f>
        <v/>
      </c>
      <c r="L36" s="17" t="str">
        <f>IFERROR(AND(OR(L1:N35,$AF36)=TRUE,IF(SEARCH(L$1,$A36)&gt;0,TRUE,FALSE)),"")</f>
        <v/>
      </c>
      <c r="M36" s="17" t="str">
        <f>IFERROR(AND(OR(M1:N35,$AF36)=TRUE,IF(SEARCH(M$1,$A36)&gt;0,TRUE,FALSE)),"")</f>
        <v/>
      </c>
      <c r="N36" s="17" t="str">
        <f>IFERROR(AND(OR(N1:N35,$AF36)=TRUE,IF(SEARCH(N$1,$A36)&gt;0,TRUE,FALSE)),"")</f>
        <v/>
      </c>
      <c r="O36" s="17" t="str">
        <f>IFERROR(AND(OR(O1:O35,$AF36)=TRUE,IF(SEARCH(O$1,$A36)&gt;0,TRUE,FALSE)),"")</f>
        <v/>
      </c>
      <c r="P36" s="17" t="str">
        <f>IFERROR(AND(OR(P1:S35,$AF36)=TRUE,IF(SEARCH(P$1,$A36)&gt;0,TRUE,FALSE)),"")</f>
        <v/>
      </c>
      <c r="Q36" s="17" t="str">
        <f>IFERROR(AND(OR(Q1:S35,$AF36)=TRUE,IF(SEARCH(Q$1,$A36)&gt;0,TRUE,FALSE)),"")</f>
        <v/>
      </c>
      <c r="R36" s="17" t="str">
        <f>IFERROR(AND(OR(R1:S35,$AF36)=TRUE,IF(SEARCH(R$1,$A36)&gt;0,TRUE,FALSE)),"")</f>
        <v/>
      </c>
      <c r="S36" s="17" t="str">
        <f>IFERROR(AND(OR(S1:S35,$AF36)=TRUE,IF(SEARCH(S$1,$A36)&gt;0,TRUE,FALSE)),"")</f>
        <v/>
      </c>
      <c r="T36" s="17" t="str">
        <f>IFERROR(AND(OR(T1:U35,$AF36)=TRUE,IF(SEARCH(T$1,$A36)&gt;0,TRUE,FALSE)),"")</f>
        <v/>
      </c>
      <c r="U36" s="17" t="str">
        <f>IFERROR(AND(OR(U1:U35,$AF36)=TRUE,IF(SEARCH(U$1,$A36)&gt;0,TRUE,FALSE)),"")</f>
        <v/>
      </c>
      <c r="V36" s="17" t="b">
        <f>IFERROR(AND(OR(V1:V35,$AF36)=TRUE,IF(SEARCH(V$1,$A36)&gt;0,TRUE,FALSE)),"")</f>
        <v>0</v>
      </c>
      <c r="W36" s="17" t="b">
        <f>IFERROR(AND(OR(W1:Z35,$AF36)=TRUE,IF(SEARCH(W$1,$A36)&gt;0,TRUE,FALSE)),"")</f>
        <v>0</v>
      </c>
      <c r="X36" s="17" t="str">
        <f>IFERROR(AND(OR(X1:Z35,$AF36)=TRUE,IF(SEARCH(X$1,$A36)&gt;0,TRUE,FALSE)),"")</f>
        <v/>
      </c>
      <c r="Y36" s="17" t="str">
        <f>IFERROR(AND(OR(Y1:Z35,$AF36)=TRUE,IF(SEARCH(Y$1,$A36)&gt;0,TRUE,FALSE)),"")</f>
        <v/>
      </c>
      <c r="Z36" s="17" t="str">
        <f>IFERROR(AND(OR(Z1:Z35,$AF36)=TRUE,IF(SEARCH(Z$1,$A36)&gt;0,TRUE,FALSE)),"")</f>
        <v/>
      </c>
      <c r="AA36" s="17" t="str">
        <f>IFERROR(AND(OR(AA1:AC35,$AF36)=TRUE,IF(SEARCH(AA$1,$A36)&gt;0,TRUE,FALSE)),"")</f>
        <v/>
      </c>
      <c r="AB36" s="17" t="str">
        <f>IFERROR(AND(OR(AB1:AC35,$AF36)=TRUE,IF(SEARCH(AB$1,$A36)&gt;0,TRUE,FALSE)),"")</f>
        <v/>
      </c>
      <c r="AC36" s="17" t="str">
        <f>IFERROR(AND(OR(AC1:AC35,$AF36)=TRUE,IF(SEARCH(AC$1,$A36)&gt;0,TRUE,FALSE)),"")</f>
        <v/>
      </c>
      <c r="AD36" s="17">
        <f t="shared" si="6"/>
        <v>0</v>
      </c>
      <c r="AE36" s="17" t="b">
        <f t="shared" si="7"/>
        <v>0</v>
      </c>
      <c r="AF36" s="17" t="b">
        <f t="shared" si="8"/>
        <v>0</v>
      </c>
      <c r="AG36" s="17" t="b">
        <f t="shared" si="9"/>
        <v>0</v>
      </c>
      <c r="AH36" s="17" t="b">
        <f>IF(F36&gt;'Overview (RESPONSES REQUIRED)'!$G$67,FALSE,TRUE)</f>
        <v>0</v>
      </c>
      <c r="AI36" s="17" t="b">
        <f>IF(G36&gt;'Overview (RESPONSES REQUIRED)'!$G$75,FALSE,TRUE)</f>
        <v>0</v>
      </c>
      <c r="AJ36" s="17" t="b">
        <f t="shared" si="10"/>
        <v>0</v>
      </c>
      <c r="AK36" s="17" t="str">
        <f t="shared" si="11"/>
        <v>N</v>
      </c>
    </row>
    <row r="37" spans="1:37" ht="15" x14ac:dyDescent="0.15">
      <c r="A37" s="17" t="s">
        <v>3215</v>
      </c>
      <c r="B37" s="17">
        <v>3</v>
      </c>
      <c r="C37" s="17" t="b">
        <f>IF(INDEX('Overview (RESPONSES REQUIRED)'!$D$67:$D$78, MATCH("n26", 'Overview (RESPONSES REQUIRED)'!$B$67:$B$78, 0)) = "Y", TRUE, FALSE)</f>
        <v>0</v>
      </c>
      <c r="D37" s="17" t="b">
        <f>IF(INDEX('Overview (RESPONSES REQUIRED)'!$D$67:$D$78, MATCH("N78", 'Overview (RESPONSES REQUIRED)'!$B$67:$B$78, 0)) = "Y", TRUE, FALSE)</f>
        <v>0</v>
      </c>
      <c r="E37" s="17" t="b">
        <f>IF(INDEX('Overview (RESPONSES REQUIRED)'!$D$67:$D$78, MATCH("n258", 'Overview (RESPONSES REQUIRED)'!$B$67:$B$78, 0)) = "Y", TRUE, FALSE)</f>
        <v>0</v>
      </c>
      <c r="F37" s="17">
        <v>2</v>
      </c>
      <c r="G37" s="17">
        <v>3</v>
      </c>
      <c r="H37" s="17" t="str">
        <f>IF('SA-FR2'!O40="Y", "Y", IF('SA-FR2'!O40="N", "N", 0))</f>
        <v>N</v>
      </c>
      <c r="I37" s="17" t="str">
        <f>IFERROR(AND(OR(I1:J36,$AF37)=TRUE,IF(SEARCH(I$1,$A37)&gt;0,TRUE,FALSE)),"")</f>
        <v/>
      </c>
      <c r="J37" s="17" t="str">
        <f>IFERROR(AND(OR(J1:J36,$AF37)=TRUE,IF(SEARCH(J$1,$A37)&gt;0,TRUE,FALSE)),"")</f>
        <v/>
      </c>
      <c r="K37" s="17" t="str">
        <f>IFERROR(AND(OR(K1:N36,$AF37)=TRUE,IF(SEARCH(K$1,$A37)&gt;0,TRUE,FALSE)),"")</f>
        <v/>
      </c>
      <c r="L37" s="17" t="str">
        <f>IFERROR(AND(OR(L1:N36,$AF37)=TRUE,IF(SEARCH(L$1,$A37)&gt;0,TRUE,FALSE)),"")</f>
        <v/>
      </c>
      <c r="M37" s="17" t="str">
        <f>IFERROR(AND(OR(M1:N36,$AF37)=TRUE,IF(SEARCH(M$1,$A37)&gt;0,TRUE,FALSE)),"")</f>
        <v/>
      </c>
      <c r="N37" s="17" t="str">
        <f>IFERROR(AND(OR(N1:N36,$AF37)=TRUE,IF(SEARCH(N$1,$A37)&gt;0,TRUE,FALSE)),"")</f>
        <v/>
      </c>
      <c r="O37" s="17" t="str">
        <f>IFERROR(AND(OR(O1:O36,$AF37)=TRUE,IF(SEARCH(O$1,$A37)&gt;0,TRUE,FALSE)),"")</f>
        <v/>
      </c>
      <c r="P37" s="17" t="str">
        <f>IFERROR(AND(OR(P1:S36,$AF37)=TRUE,IF(SEARCH(P$1,$A37)&gt;0,TRUE,FALSE)),"")</f>
        <v/>
      </c>
      <c r="Q37" s="17" t="str">
        <f>IFERROR(AND(OR(Q1:S36,$AF37)=TRUE,IF(SEARCH(Q$1,$A37)&gt;0,TRUE,FALSE)),"")</f>
        <v/>
      </c>
      <c r="R37" s="17" t="str">
        <f>IFERROR(AND(OR(R1:S36,$AF37)=TRUE,IF(SEARCH(R$1,$A37)&gt;0,TRUE,FALSE)),"")</f>
        <v/>
      </c>
      <c r="S37" s="17" t="str">
        <f>IFERROR(AND(OR(S1:S36,$AF37)=TRUE,IF(SEARCH(S$1,$A37)&gt;0,TRUE,FALSE)),"")</f>
        <v/>
      </c>
      <c r="T37" s="17" t="b">
        <f>IFERROR(AND(OR(T1:U36,$AF37)=TRUE,IF(SEARCH(T$1,$A37)&gt;0,TRUE,FALSE)),"")</f>
        <v>0</v>
      </c>
      <c r="U37" s="17" t="str">
        <f>IFERROR(AND(OR(U1:U36,$AF37)=TRUE,IF(SEARCH(U$1,$A37)&gt;0,TRUE,FALSE)),"")</f>
        <v/>
      </c>
      <c r="V37" s="17" t="str">
        <f>IFERROR(AND(OR(V1:V36,$AF37)=TRUE,IF(SEARCH(V$1,$A37)&gt;0,TRUE,FALSE)),"")</f>
        <v/>
      </c>
      <c r="W37" s="17" t="b">
        <f>IFERROR(AND(OR(W1:Z36,$AF37)=TRUE,IF(SEARCH(W$1,$A37)&gt;0,TRUE,FALSE)),"")</f>
        <v>0</v>
      </c>
      <c r="X37" s="17" t="str">
        <f>IFERROR(AND(OR(X1:Z36,$AF37)=TRUE,IF(SEARCH(X$1,$A37)&gt;0,TRUE,FALSE)),"")</f>
        <v/>
      </c>
      <c r="Y37" s="17" t="str">
        <f>IFERROR(AND(OR(Y1:Z36,$AF37)=TRUE,IF(SEARCH(Y$1,$A37)&gt;0,TRUE,FALSE)),"")</f>
        <v/>
      </c>
      <c r="Z37" s="17" t="str">
        <f>IFERROR(AND(OR(Z1:Z36,$AF37)=TRUE,IF(SEARCH(Z$1,$A37)&gt;0,TRUE,FALSE)),"")</f>
        <v/>
      </c>
      <c r="AA37" s="17" t="str">
        <f>IFERROR(AND(OR(AA1:AC36,$AF37)=TRUE,IF(SEARCH(AA$1,$A37)&gt;0,TRUE,FALSE)),"")</f>
        <v/>
      </c>
      <c r="AB37" s="17" t="str">
        <f>IFERROR(AND(OR(AB1:AC36,$AF37)=TRUE,IF(SEARCH(AB$1,$A37)&gt;0,TRUE,FALSE)),"")</f>
        <v/>
      </c>
      <c r="AC37" s="17" t="str">
        <f>IFERROR(AND(OR(AC1:AC36,$AF37)=TRUE,IF(SEARCH(AC$1,$A37)&gt;0,TRUE,FALSE)),"")</f>
        <v/>
      </c>
      <c r="AD37" s="17">
        <f t="shared" si="6"/>
        <v>0</v>
      </c>
      <c r="AE37" s="17" t="b">
        <f t="shared" si="7"/>
        <v>0</v>
      </c>
      <c r="AF37" s="17" t="b">
        <f t="shared" si="8"/>
        <v>0</v>
      </c>
      <c r="AG37" s="17" t="b">
        <f t="shared" si="9"/>
        <v>0</v>
      </c>
      <c r="AH37" s="17" t="b">
        <f>IF(F37&gt;'Overview (RESPONSES REQUIRED)'!$G$67,FALSE,TRUE)</f>
        <v>0</v>
      </c>
      <c r="AI37" s="17" t="b">
        <f>IF(G37&gt;'Overview (RESPONSES REQUIRED)'!$G$75,FALSE,TRUE)</f>
        <v>0</v>
      </c>
      <c r="AJ37" s="17" t="b">
        <f t="shared" si="10"/>
        <v>0</v>
      </c>
      <c r="AK37" s="17" t="str">
        <f t="shared" si="11"/>
        <v>N</v>
      </c>
    </row>
    <row r="38" spans="1:37" ht="15" x14ac:dyDescent="0.15">
      <c r="A38" s="17" t="s">
        <v>3216</v>
      </c>
      <c r="B38" s="17">
        <v>3</v>
      </c>
      <c r="C38" s="17" t="b">
        <f>IF(INDEX('Overview (RESPONSES REQUIRED)'!$D$67:$D$78, MATCH("n7", 'Overview (RESPONSES REQUIRED)'!$B$67:$B$78, 0)) = "Y", TRUE, FALSE)</f>
        <v>0</v>
      </c>
      <c r="D38" s="17" t="b">
        <f>IF(INDEX('Overview (RESPONSES REQUIRED)'!$D$67:$D$78, MATCH("N78", 'Overview (RESPONSES REQUIRED)'!$B$67:$B$78, 0)) = "Y", TRUE, FALSE)</f>
        <v>0</v>
      </c>
      <c r="E38" s="17" t="b">
        <f>IF(INDEX('Overview (RESPONSES REQUIRED)'!$D$67:$D$78, MATCH("n258", 'Overview (RESPONSES REQUIRED)'!$B$67:$B$78, 0)) = "Y", TRUE, FALSE)</f>
        <v>0</v>
      </c>
      <c r="F38" s="17">
        <v>3</v>
      </c>
      <c r="G38" s="17">
        <v>2</v>
      </c>
      <c r="H38" s="17" t="str">
        <f>IF('SA-FR2'!O41="Y", "Y", IF('SA-FR2'!O41="N", "N", 0))</f>
        <v>N</v>
      </c>
      <c r="I38" s="17" t="str">
        <f>IFERROR(AND(OR(I1:J37,$AF38)=TRUE,IF(SEARCH(I$1,$A38)&gt;0,TRUE,FALSE)),"")</f>
        <v/>
      </c>
      <c r="J38" s="17" t="str">
        <f>IFERROR(AND(OR(J1:J37,$AF38)=TRUE,IF(SEARCH(J$1,$A38)&gt;0,TRUE,FALSE)),"")</f>
        <v/>
      </c>
      <c r="K38" s="17" t="str">
        <f>IFERROR(AND(OR(K1:N37,$AF38)=TRUE,IF(SEARCH(K$1,$A38)&gt;0,TRUE,FALSE)),"")</f>
        <v/>
      </c>
      <c r="L38" s="17" t="str">
        <f>IFERROR(AND(OR(L1:N37,$AF38)=TRUE,IF(SEARCH(L$1,$A38)&gt;0,TRUE,FALSE)),"")</f>
        <v/>
      </c>
      <c r="M38" s="17" t="str">
        <f>IFERROR(AND(OR(M1:N37,$AF38)=TRUE,IF(SEARCH(M$1,$A38)&gt;0,TRUE,FALSE)),"")</f>
        <v/>
      </c>
      <c r="N38" s="17" t="str">
        <f>IFERROR(AND(OR(N1:N37,$AF38)=TRUE,IF(SEARCH(N$1,$A38)&gt;0,TRUE,FALSE)),"")</f>
        <v/>
      </c>
      <c r="O38" s="17" t="str">
        <f>IFERROR(AND(OR(O1:O37,$AF38)=TRUE,IF(SEARCH(O$1,$A38)&gt;0,TRUE,FALSE)),"")</f>
        <v/>
      </c>
      <c r="P38" s="17" t="str">
        <f>IFERROR(AND(OR(P1:S37,$AF38)=TRUE,IF(SEARCH(P$1,$A38)&gt;0,TRUE,FALSE)),"")</f>
        <v/>
      </c>
      <c r="Q38" s="17" t="str">
        <f>IFERROR(AND(OR(Q1:S37,$AF38)=TRUE,IF(SEARCH(Q$1,$A38)&gt;0,TRUE,FALSE)),"")</f>
        <v/>
      </c>
      <c r="R38" s="17" t="str">
        <f>IFERROR(AND(OR(R1:S37,$AF38)=TRUE,IF(SEARCH(R$1,$A38)&gt;0,TRUE,FALSE)),"")</f>
        <v/>
      </c>
      <c r="S38" s="17" t="b">
        <f>IFERROR(AND(OR(S1:S37,$AF38)=TRUE,IF(SEARCH(S$1,$A38)&gt;0,TRUE,FALSE)),"")</f>
        <v>0</v>
      </c>
      <c r="T38" s="17" t="str">
        <f>IFERROR(AND(OR(T1:U37,$AF38)=TRUE,IF(SEARCH(T$1,$A38)&gt;0,TRUE,FALSE)),"")</f>
        <v/>
      </c>
      <c r="U38" s="17" t="str">
        <f>IFERROR(AND(OR(U1:U37,$AF38)=TRUE,IF(SEARCH(U$1,$A38)&gt;0,TRUE,FALSE)),"")</f>
        <v/>
      </c>
      <c r="V38" s="17" t="str">
        <f>IFERROR(AND(OR(V1:V37,$AF38)=TRUE,IF(SEARCH(V$1,$A38)&gt;0,TRUE,FALSE)),"")</f>
        <v/>
      </c>
      <c r="W38" s="17" t="b">
        <f>IFERROR(AND(OR(W1:Z37,$AF38)=TRUE,IF(SEARCH(W$1,$A38)&gt;0,TRUE,FALSE)),"")</f>
        <v>0</v>
      </c>
      <c r="X38" s="17" t="str">
        <f>IFERROR(AND(OR(X1:Z37,$AF38)=TRUE,IF(SEARCH(X$1,$A38)&gt;0,TRUE,FALSE)),"")</f>
        <v/>
      </c>
      <c r="Y38" s="17" t="str">
        <f>IFERROR(AND(OR(Y1:Z37,$AF38)=TRUE,IF(SEARCH(Y$1,$A38)&gt;0,TRUE,FALSE)),"")</f>
        <v/>
      </c>
      <c r="Z38" s="17" t="str">
        <f>IFERROR(AND(OR(Z1:Z37,$AF38)=TRUE,IF(SEARCH(Z$1,$A38)&gt;0,TRUE,FALSE)),"")</f>
        <v/>
      </c>
      <c r="AA38" s="17" t="str">
        <f>IFERROR(AND(OR(AA1:AC37,$AF38)=TRUE,IF(SEARCH(AA$1,$A38)&gt;0,TRUE,FALSE)),"")</f>
        <v/>
      </c>
      <c r="AB38" s="17" t="b">
        <f>IFERROR(AND(OR(AB1:AC37,$AF38)=TRUE,IF(SEARCH(AB$1,$A38)&gt;0,TRUE,FALSE)),"")</f>
        <v>0</v>
      </c>
      <c r="AC38" s="17" t="str">
        <f>IFERROR(AND(OR(AC1:AC37,$AF38)=TRUE,IF(SEARCH(AC$1,$A38)&gt;0,TRUE,FALSE)),"")</f>
        <v/>
      </c>
      <c r="AD38" s="17">
        <f t="shared" si="6"/>
        <v>0</v>
      </c>
      <c r="AE38" s="17" t="b">
        <f t="shared" si="7"/>
        <v>0</v>
      </c>
      <c r="AF38" s="17" t="b">
        <f t="shared" si="8"/>
        <v>0</v>
      </c>
      <c r="AG38" s="17" t="b">
        <f t="shared" si="9"/>
        <v>0</v>
      </c>
      <c r="AH38" s="17" t="b">
        <f>IF(F38&gt;'Overview (RESPONSES REQUIRED)'!$G$67,FALSE,TRUE)</f>
        <v>0</v>
      </c>
      <c r="AI38" s="17" t="b">
        <f>IF(G38&gt;'Overview (RESPONSES REQUIRED)'!$G$75,FALSE,TRUE)</f>
        <v>0</v>
      </c>
      <c r="AJ38" s="17" t="b">
        <f t="shared" si="10"/>
        <v>0</v>
      </c>
      <c r="AK38" s="17" t="str">
        <f t="shared" si="11"/>
        <v>N</v>
      </c>
    </row>
    <row r="39" spans="1:37" ht="15" x14ac:dyDescent="0.15">
      <c r="A39" s="17" t="s">
        <v>3217</v>
      </c>
      <c r="B39" s="17">
        <v>3</v>
      </c>
      <c r="C39" s="17" t="b">
        <f>IF(INDEX('Overview (RESPONSES REQUIRED)'!$D$67:$D$78, MATCH("n7", 'Overview (RESPONSES REQUIRED)'!$B$67:$B$78, 0)) = "Y", TRUE, FALSE)</f>
        <v>0</v>
      </c>
      <c r="D39" s="17" t="b">
        <f>IF(INDEX('Overview (RESPONSES REQUIRED)'!$D$67:$D$78, MATCH("N78", 'Overview (RESPONSES REQUIRED)'!$B$67:$B$78, 0)) = "Y", TRUE, FALSE)</f>
        <v>0</v>
      </c>
      <c r="E39" s="17" t="b">
        <f>IF(INDEX('Overview (RESPONSES REQUIRED)'!$D$67:$D$78, MATCH("n258", 'Overview (RESPONSES REQUIRED)'!$B$67:$B$78, 0)) = "Y", TRUE, FALSE)</f>
        <v>0</v>
      </c>
      <c r="F39" s="17">
        <v>3</v>
      </c>
      <c r="G39" s="17">
        <v>2</v>
      </c>
      <c r="H39" s="17" t="str">
        <f>IF('SA-FR2'!O42="Y", "Y", IF('SA-FR2'!O42="N", "N", 0))</f>
        <v>N</v>
      </c>
      <c r="I39" s="17" t="str">
        <f>IFERROR(AND(OR(I1:J38,$AF39)=TRUE,IF(SEARCH(I$1,$A39)&gt;0,TRUE,FALSE)),"")</f>
        <v/>
      </c>
      <c r="J39" s="17" t="str">
        <f>IFERROR(AND(OR(J1:J38,$AF39)=TRUE,IF(SEARCH(J$1,$A39)&gt;0,TRUE,FALSE)),"")</f>
        <v/>
      </c>
      <c r="K39" s="17" t="str">
        <f>IFERROR(AND(OR(K1:N38,$AF39)=TRUE,IF(SEARCH(K$1,$A39)&gt;0,TRUE,FALSE)),"")</f>
        <v/>
      </c>
      <c r="L39" s="17" t="str">
        <f>IFERROR(AND(OR(L1:N38,$AF39)=TRUE,IF(SEARCH(L$1,$A39)&gt;0,TRUE,FALSE)),"")</f>
        <v/>
      </c>
      <c r="M39" s="17" t="str">
        <f>IFERROR(AND(OR(M1:N38,$AF39)=TRUE,IF(SEARCH(M$1,$A39)&gt;0,TRUE,FALSE)),"")</f>
        <v/>
      </c>
      <c r="N39" s="17" t="str">
        <f>IFERROR(AND(OR(N1:N38,$AF39)=TRUE,IF(SEARCH(N$1,$A39)&gt;0,TRUE,FALSE)),"")</f>
        <v/>
      </c>
      <c r="O39" s="17" t="str">
        <f>IFERROR(AND(OR(O1:O38,$AF39)=TRUE,IF(SEARCH(O$1,$A39)&gt;0,TRUE,FALSE)),"")</f>
        <v/>
      </c>
      <c r="P39" s="17" t="str">
        <f>IFERROR(AND(OR(P1:S38,$AF39)=TRUE,IF(SEARCH(P$1,$A39)&gt;0,TRUE,FALSE)),"")</f>
        <v/>
      </c>
      <c r="Q39" s="17" t="b">
        <f>IFERROR(AND(OR(Q1:S38,$AF39)=TRUE,IF(SEARCH(Q$1,$A39)&gt;0,TRUE,FALSE)),"")</f>
        <v>0</v>
      </c>
      <c r="R39" s="17" t="str">
        <f>IFERROR(AND(OR(R1:S38,$AF39)=TRUE,IF(SEARCH(R$1,$A39)&gt;0,TRUE,FALSE)),"")</f>
        <v/>
      </c>
      <c r="S39" s="17" t="str">
        <f>IFERROR(AND(OR(S1:S38,$AF39)=TRUE,IF(SEARCH(S$1,$A39)&gt;0,TRUE,FALSE)),"")</f>
        <v/>
      </c>
      <c r="T39" s="17" t="str">
        <f>IFERROR(AND(OR(T1:U38,$AF39)=TRUE,IF(SEARCH(T$1,$A39)&gt;0,TRUE,FALSE)),"")</f>
        <v/>
      </c>
      <c r="U39" s="17" t="str">
        <f>IFERROR(AND(OR(U1:U38,$AF39)=TRUE,IF(SEARCH(U$1,$A39)&gt;0,TRUE,FALSE)),"")</f>
        <v/>
      </c>
      <c r="V39" s="17" t="str">
        <f>IFERROR(AND(OR(V1:V38,$AF39)=TRUE,IF(SEARCH(V$1,$A39)&gt;0,TRUE,FALSE)),"")</f>
        <v/>
      </c>
      <c r="W39" s="17" t="b">
        <f>IFERROR(AND(OR(W1:Z38,$AF39)=TRUE,IF(SEARCH(W$1,$A39)&gt;0,TRUE,FALSE)),"")</f>
        <v>0</v>
      </c>
      <c r="X39" s="17" t="str">
        <f>IFERROR(AND(OR(X1:Z38,$AF39)=TRUE,IF(SEARCH(X$1,$A39)&gt;0,TRUE,FALSE)),"")</f>
        <v/>
      </c>
      <c r="Y39" s="17" t="str">
        <f>IFERROR(AND(OR(Y1:Z38,$AF39)=TRUE,IF(SEARCH(Y$1,$A39)&gt;0,TRUE,FALSE)),"")</f>
        <v/>
      </c>
      <c r="Z39" s="17" t="str">
        <f>IFERROR(AND(OR(Z1:Z38,$AF39)=TRUE,IF(SEARCH(Z$1,$A39)&gt;0,TRUE,FALSE)),"")</f>
        <v/>
      </c>
      <c r="AA39" s="17" t="str">
        <f>IFERROR(AND(OR(AA1:AC38,$AF39)=TRUE,IF(SEARCH(AA$1,$A39)&gt;0,TRUE,FALSE)),"")</f>
        <v/>
      </c>
      <c r="AB39" s="17" t="b">
        <f>IFERROR(AND(OR(AB1:AC38,$AF39)=TRUE,IF(SEARCH(AB$1,$A39)&gt;0,TRUE,FALSE)),"")</f>
        <v>0</v>
      </c>
      <c r="AC39" s="17" t="str">
        <f>IFERROR(AND(OR(AC1:AC38,$AF39)=TRUE,IF(SEARCH(AC$1,$A39)&gt;0,TRUE,FALSE)),"")</f>
        <v/>
      </c>
      <c r="AD39" s="17">
        <f t="shared" si="6"/>
        <v>0</v>
      </c>
      <c r="AE39" s="17" t="b">
        <f t="shared" si="7"/>
        <v>0</v>
      </c>
      <c r="AF39" s="17" t="b">
        <f t="shared" si="8"/>
        <v>0</v>
      </c>
      <c r="AG39" s="17" t="b">
        <f t="shared" si="9"/>
        <v>0</v>
      </c>
      <c r="AH39" s="17" t="b">
        <f>IF(F39&gt;'Overview (RESPONSES REQUIRED)'!$G$67,FALSE,TRUE)</f>
        <v>0</v>
      </c>
      <c r="AI39" s="17" t="b">
        <f>IF(G39&gt;'Overview (RESPONSES REQUIRED)'!$G$75,FALSE,TRUE)</f>
        <v>0</v>
      </c>
      <c r="AJ39" s="17" t="b">
        <f t="shared" si="10"/>
        <v>0</v>
      </c>
      <c r="AK39" s="17" t="str">
        <f t="shared" si="11"/>
        <v>N</v>
      </c>
    </row>
    <row r="40" spans="1:37" ht="15" x14ac:dyDescent="0.15">
      <c r="A40" s="17" t="s">
        <v>3218</v>
      </c>
      <c r="B40" s="17">
        <v>3</v>
      </c>
      <c r="C40" s="17" t="b">
        <f>IF(INDEX('Overview (RESPONSES REQUIRED)'!$D$67:$D$78, MATCH("n7", 'Overview (RESPONSES REQUIRED)'!$B$67:$B$78, 0)) = "Y", TRUE, FALSE)</f>
        <v>0</v>
      </c>
      <c r="D40" s="17" t="b">
        <f>IF(INDEX('Overview (RESPONSES REQUIRED)'!$D$67:$D$78, MATCH("N78", 'Overview (RESPONSES REQUIRED)'!$B$67:$B$78, 0)) = "Y", TRUE, FALSE)</f>
        <v>0</v>
      </c>
      <c r="E40" s="17" t="b">
        <f>IF(INDEX('Overview (RESPONSES REQUIRED)'!$D$67:$D$78, MATCH("n258", 'Overview (RESPONSES REQUIRED)'!$B$67:$B$78, 0)) = "Y", TRUE, FALSE)</f>
        <v>0</v>
      </c>
      <c r="F40" s="17">
        <v>3</v>
      </c>
      <c r="G40" s="17">
        <v>2</v>
      </c>
      <c r="H40" s="17" t="str">
        <f>IF('SA-FR2'!O43="Y", "Y", IF('SA-FR2'!O43="N", "N", 0))</f>
        <v>N</v>
      </c>
      <c r="I40" s="17" t="str">
        <f>IFERROR(AND(OR(I1:J39,$AF40)=TRUE,IF(SEARCH(I$1,$A40)&gt;0,TRUE,FALSE)),"")</f>
        <v/>
      </c>
      <c r="J40" s="17" t="str">
        <f>IFERROR(AND(OR(J1:J39,$AF40)=TRUE,IF(SEARCH(J$1,$A40)&gt;0,TRUE,FALSE)),"")</f>
        <v/>
      </c>
      <c r="K40" s="17" t="str">
        <f>IFERROR(AND(OR(K1:N39,$AF40)=TRUE,IF(SEARCH(K$1,$A40)&gt;0,TRUE,FALSE)),"")</f>
        <v/>
      </c>
      <c r="L40" s="17" t="str">
        <f>IFERROR(AND(OR(L1:N39,$AF40)=TRUE,IF(SEARCH(L$1,$A40)&gt;0,TRUE,FALSE)),"")</f>
        <v/>
      </c>
      <c r="M40" s="17" t="str">
        <f>IFERROR(AND(OR(M1:N39,$AF40)=TRUE,IF(SEARCH(M$1,$A40)&gt;0,TRUE,FALSE)),"")</f>
        <v/>
      </c>
      <c r="N40" s="17" t="str">
        <f>IFERROR(AND(OR(N1:N39,$AF40)=TRUE,IF(SEARCH(N$1,$A40)&gt;0,TRUE,FALSE)),"")</f>
        <v/>
      </c>
      <c r="O40" s="17" t="str">
        <f>IFERROR(AND(OR(O1:O39,$AF40)=TRUE,IF(SEARCH(O$1,$A40)&gt;0,TRUE,FALSE)),"")</f>
        <v/>
      </c>
      <c r="P40" s="17" t="str">
        <f>IFERROR(AND(OR(P1:S39,$AF40)=TRUE,IF(SEARCH(P$1,$A40)&gt;0,TRUE,FALSE)),"")</f>
        <v/>
      </c>
      <c r="Q40" s="17" t="str">
        <f>IFERROR(AND(OR(Q1:S39,$AF40)=TRUE,IF(SEARCH(Q$1,$A40)&gt;0,TRUE,FALSE)),"")</f>
        <v/>
      </c>
      <c r="R40" s="17" t="b">
        <f>IFERROR(AND(OR(R1:S39,$AF40)=TRUE,IF(SEARCH(R$1,$A40)&gt;0,TRUE,FALSE)),"")</f>
        <v>0</v>
      </c>
      <c r="S40" s="17" t="str">
        <f>IFERROR(AND(OR(S1:S39,$AF40)=TRUE,IF(SEARCH(S$1,$A40)&gt;0,TRUE,FALSE)),"")</f>
        <v/>
      </c>
      <c r="T40" s="17" t="str">
        <f>IFERROR(AND(OR(T1:U39,$AF40)=TRUE,IF(SEARCH(T$1,$A40)&gt;0,TRUE,FALSE)),"")</f>
        <v/>
      </c>
      <c r="U40" s="17" t="str">
        <f>IFERROR(AND(OR(U1:U39,$AF40)=TRUE,IF(SEARCH(U$1,$A40)&gt;0,TRUE,FALSE)),"")</f>
        <v/>
      </c>
      <c r="V40" s="17" t="str">
        <f>IFERROR(AND(OR(V1:V39,$AF40)=TRUE,IF(SEARCH(V$1,$A40)&gt;0,TRUE,FALSE)),"")</f>
        <v/>
      </c>
      <c r="W40" s="17" t="b">
        <f>IFERROR(AND(OR(W1:Z39,$AF40)=TRUE,IF(SEARCH(W$1,$A40)&gt;0,TRUE,FALSE)),"")</f>
        <v>0</v>
      </c>
      <c r="X40" s="17" t="str">
        <f>IFERROR(AND(OR(X1:Z39,$AF40)=TRUE,IF(SEARCH(X$1,$A40)&gt;0,TRUE,FALSE)),"")</f>
        <v/>
      </c>
      <c r="Y40" s="17" t="str">
        <f>IFERROR(AND(OR(Y1:Z39,$AF40)=TRUE,IF(SEARCH(Y$1,$A40)&gt;0,TRUE,FALSE)),"")</f>
        <v/>
      </c>
      <c r="Z40" s="17" t="str">
        <f>IFERROR(AND(OR(Z1:Z39,$AF40)=TRUE,IF(SEARCH(Z$1,$A40)&gt;0,TRUE,FALSE)),"")</f>
        <v/>
      </c>
      <c r="AA40" s="17" t="str">
        <f>IFERROR(AND(OR(AA1:AC39,$AF40)=TRUE,IF(SEARCH(AA$1,$A40)&gt;0,TRUE,FALSE)),"")</f>
        <v/>
      </c>
      <c r="AB40" s="17" t="b">
        <f>IFERROR(AND(OR(AB1:AC39,$AF40)=TRUE,IF(SEARCH(AB$1,$A40)&gt;0,TRUE,FALSE)),"")</f>
        <v>0</v>
      </c>
      <c r="AC40" s="17" t="str">
        <f>IFERROR(AND(OR(AC1:AC39,$AF40)=TRUE,IF(SEARCH(AC$1,$A40)&gt;0,TRUE,FALSE)),"")</f>
        <v/>
      </c>
      <c r="AD40" s="17">
        <f t="shared" si="6"/>
        <v>0</v>
      </c>
      <c r="AE40" s="17" t="b">
        <f t="shared" si="7"/>
        <v>0</v>
      </c>
      <c r="AF40" s="17" t="b">
        <f t="shared" si="8"/>
        <v>0</v>
      </c>
      <c r="AG40" s="17" t="b">
        <f t="shared" si="9"/>
        <v>0</v>
      </c>
      <c r="AH40" s="17" t="b">
        <f>IF(F40&gt;'Overview (RESPONSES REQUIRED)'!$G$67,FALSE,TRUE)</f>
        <v>0</v>
      </c>
      <c r="AI40" s="17" t="b">
        <f>IF(G40&gt;'Overview (RESPONSES REQUIRED)'!$G$75,FALSE,TRUE)</f>
        <v>0</v>
      </c>
      <c r="AJ40" s="17" t="b">
        <f t="shared" si="10"/>
        <v>0</v>
      </c>
      <c r="AK40" s="17" t="str">
        <f t="shared" si="11"/>
        <v>N</v>
      </c>
    </row>
    <row r="41" spans="1:37" ht="15" x14ac:dyDescent="0.15">
      <c r="A41" s="17" t="s">
        <v>3219</v>
      </c>
      <c r="B41" s="17">
        <v>3</v>
      </c>
      <c r="C41" s="17" t="b">
        <f>IF(INDEX('Overview (RESPONSES REQUIRED)'!$D$67:$D$78, MATCH("n7", 'Overview (RESPONSES REQUIRED)'!$B$67:$B$78, 0)) = "Y", TRUE, FALSE)</f>
        <v>0</v>
      </c>
      <c r="D41" s="17" t="b">
        <f>IF(INDEX('Overview (RESPONSES REQUIRED)'!$D$67:$D$78, MATCH("N78", 'Overview (RESPONSES REQUIRED)'!$B$67:$B$78, 0)) = "Y", TRUE, FALSE)</f>
        <v>0</v>
      </c>
      <c r="E41" s="17" t="b">
        <f>IF(INDEX('Overview (RESPONSES REQUIRED)'!$D$67:$D$78, MATCH("n258", 'Overview (RESPONSES REQUIRED)'!$B$67:$B$78, 0)) = "Y", TRUE, FALSE)</f>
        <v>0</v>
      </c>
      <c r="F41" s="17">
        <v>2</v>
      </c>
      <c r="G41" s="17">
        <v>2</v>
      </c>
      <c r="H41" s="17" t="str">
        <f>IF('SA-FR2'!O44="Y", "Y", IF('SA-FR2'!O44="N", "N", 0))</f>
        <v>N</v>
      </c>
      <c r="I41" s="17" t="str">
        <f>IFERROR(AND(OR(I1:J40,$AF41)=TRUE,IF(SEARCH(I$1,$A41)&gt;0,TRUE,FALSE)),"")</f>
        <v/>
      </c>
      <c r="J41" s="17" t="str">
        <f>IFERROR(AND(OR(J1:J40,$AF41)=TRUE,IF(SEARCH(J$1,$A41)&gt;0,TRUE,FALSE)),"")</f>
        <v/>
      </c>
      <c r="K41" s="17" t="str">
        <f>IFERROR(AND(OR(K1:N40,$AF41)=TRUE,IF(SEARCH(K$1,$A41)&gt;0,TRUE,FALSE)),"")</f>
        <v/>
      </c>
      <c r="L41" s="17" t="str">
        <f>IFERROR(AND(OR(L1:N40,$AF41)=TRUE,IF(SEARCH(L$1,$A41)&gt;0,TRUE,FALSE)),"")</f>
        <v/>
      </c>
      <c r="M41" s="17" t="str">
        <f>IFERROR(AND(OR(M1:N40,$AF41)=TRUE,IF(SEARCH(M$1,$A41)&gt;0,TRUE,FALSE)),"")</f>
        <v/>
      </c>
      <c r="N41" s="17" t="str">
        <f>IFERROR(AND(OR(N1:N40,$AF41)=TRUE,IF(SEARCH(N$1,$A41)&gt;0,TRUE,FALSE)),"")</f>
        <v/>
      </c>
      <c r="O41" s="17" t="str">
        <f>IFERROR(AND(OR(O1:O40,$AF41)=TRUE,IF(SEARCH(O$1,$A41)&gt;0,TRUE,FALSE)),"")</f>
        <v/>
      </c>
      <c r="P41" s="17" t="b">
        <f>IFERROR(AND(OR(P1:S40,$AF41)=TRUE,IF(SEARCH(P$1,$A41)&gt;0,TRUE,FALSE)),"")</f>
        <v>0</v>
      </c>
      <c r="Q41" s="17" t="str">
        <f>IFERROR(AND(OR(Q1:S40,$AF41)=TRUE,IF(SEARCH(Q$1,$A41)&gt;0,TRUE,FALSE)),"")</f>
        <v/>
      </c>
      <c r="R41" s="17" t="str">
        <f>IFERROR(AND(OR(R1:S40,$AF41)=TRUE,IF(SEARCH(R$1,$A41)&gt;0,TRUE,FALSE)),"")</f>
        <v/>
      </c>
      <c r="S41" s="17" t="str">
        <f>IFERROR(AND(OR(S1:S40,$AF41)=TRUE,IF(SEARCH(S$1,$A41)&gt;0,TRUE,FALSE)),"")</f>
        <v/>
      </c>
      <c r="T41" s="17" t="str">
        <f>IFERROR(AND(OR(T1:U40,$AF41)=TRUE,IF(SEARCH(T$1,$A41)&gt;0,TRUE,FALSE)),"")</f>
        <v/>
      </c>
      <c r="U41" s="17" t="str">
        <f>IFERROR(AND(OR(U1:U40,$AF41)=TRUE,IF(SEARCH(U$1,$A41)&gt;0,TRUE,FALSE)),"")</f>
        <v/>
      </c>
      <c r="V41" s="17" t="str">
        <f>IFERROR(AND(OR(V1:V40,$AF41)=TRUE,IF(SEARCH(V$1,$A41)&gt;0,TRUE,FALSE)),"")</f>
        <v/>
      </c>
      <c r="W41" s="17" t="b">
        <f>IFERROR(AND(OR(W1:Z40,$AF41)=TRUE,IF(SEARCH(W$1,$A41)&gt;0,TRUE,FALSE)),"")</f>
        <v>0</v>
      </c>
      <c r="X41" s="17" t="str">
        <f>IFERROR(AND(OR(X1:Z40,$AF41)=TRUE,IF(SEARCH(X$1,$A41)&gt;0,TRUE,FALSE)),"")</f>
        <v/>
      </c>
      <c r="Y41" s="17" t="str">
        <f>IFERROR(AND(OR(Y1:Z40,$AF41)=TRUE,IF(SEARCH(Y$1,$A41)&gt;0,TRUE,FALSE)),"")</f>
        <v/>
      </c>
      <c r="Z41" s="17" t="str">
        <f>IFERROR(AND(OR(Z1:Z40,$AF41)=TRUE,IF(SEARCH(Z$1,$A41)&gt;0,TRUE,FALSE)),"")</f>
        <v/>
      </c>
      <c r="AA41" s="17" t="str">
        <f>IFERROR(AND(OR(AA1:AC40,$AF41)=TRUE,IF(SEARCH(AA$1,$A41)&gt;0,TRUE,FALSE)),"")</f>
        <v/>
      </c>
      <c r="AB41" s="17" t="b">
        <f>IFERROR(AND(OR(AB1:AC40,$AF41)=TRUE,IF(SEARCH(AB$1,$A41)&gt;0,TRUE,FALSE)),"")</f>
        <v>0</v>
      </c>
      <c r="AC41" s="17" t="str">
        <f>IFERROR(AND(OR(AC1:AC40,$AF41)=TRUE,IF(SEARCH(AC$1,$A41)&gt;0,TRUE,FALSE)),"")</f>
        <v/>
      </c>
      <c r="AD41" s="17">
        <f t="shared" si="6"/>
        <v>0</v>
      </c>
      <c r="AE41" s="17" t="b">
        <f t="shared" si="7"/>
        <v>0</v>
      </c>
      <c r="AF41" s="17" t="b">
        <f t="shared" si="8"/>
        <v>0</v>
      </c>
      <c r="AG41" s="17" t="b">
        <f t="shared" si="9"/>
        <v>0</v>
      </c>
      <c r="AH41" s="17" t="b">
        <f>IF(F41&gt;'Overview (RESPONSES REQUIRED)'!$G$67,FALSE,TRUE)</f>
        <v>0</v>
      </c>
      <c r="AI41" s="17" t="b">
        <f>IF(G41&gt;'Overview (RESPONSES REQUIRED)'!$G$75,FALSE,TRUE)</f>
        <v>0</v>
      </c>
      <c r="AJ41" s="17" t="b">
        <f t="shared" si="10"/>
        <v>0</v>
      </c>
      <c r="AK41" s="17" t="str">
        <f t="shared" si="11"/>
        <v>N</v>
      </c>
    </row>
    <row r="42" spans="1:37" ht="15" x14ac:dyDescent="0.15">
      <c r="A42" s="17" t="s">
        <v>3220</v>
      </c>
      <c r="B42" s="17">
        <v>3</v>
      </c>
      <c r="C42" s="17" t="b">
        <f>IF(INDEX('Overview (RESPONSES REQUIRED)'!$D$67:$D$78, MATCH("n28", 'Overview (RESPONSES REQUIRED)'!$B$67:$B$78, 0)) = "Y", TRUE, FALSE)</f>
        <v>0</v>
      </c>
      <c r="D42" s="17" t="b">
        <f>IF(INDEX('Overview (RESPONSES REQUIRED)'!$D$67:$D$78, MATCH("N78", 'Overview (RESPONSES REQUIRED)'!$B$67:$B$78, 0)) = "Y", TRUE, FALSE)</f>
        <v>0</v>
      </c>
      <c r="E42" s="17" t="b">
        <f>IF(INDEX('Overview (RESPONSES REQUIRED)'!$D$67:$D$78, MATCH("n258", 'Overview (RESPONSES REQUIRED)'!$B$67:$B$78, 0)) = "Y", TRUE, FALSE)</f>
        <v>0</v>
      </c>
      <c r="F42" s="17">
        <v>2</v>
      </c>
      <c r="G42" s="17">
        <v>2</v>
      </c>
      <c r="H42" s="17" t="str">
        <f>IF('SA-FR2'!O45="Y", "Y", IF('SA-FR2'!O45="N", "N", 0))</f>
        <v>N</v>
      </c>
      <c r="I42" s="17" t="str">
        <f>IFERROR(AND(OR(I1:J41,$AF42)=TRUE,IF(SEARCH(I$1,$A42)&gt;0,TRUE,FALSE)),"")</f>
        <v/>
      </c>
      <c r="J42" s="17" t="str">
        <f>IFERROR(AND(OR(J1:J41,$AF42)=TRUE,IF(SEARCH(J$1,$A42)&gt;0,TRUE,FALSE)),"")</f>
        <v/>
      </c>
      <c r="K42" s="17" t="str">
        <f>IFERROR(AND(OR(K1:N41,$AF42)=TRUE,IF(SEARCH(K$1,$A42)&gt;0,TRUE,FALSE)),"")</f>
        <v/>
      </c>
      <c r="L42" s="17" t="str">
        <f>IFERROR(AND(OR(L1:N41,$AF42)=TRUE,IF(SEARCH(L$1,$A42)&gt;0,TRUE,FALSE)),"")</f>
        <v/>
      </c>
      <c r="M42" s="17" t="str">
        <f>IFERROR(AND(OR(M1:N41,$AF42)=TRUE,IF(SEARCH(M$1,$A42)&gt;0,TRUE,FALSE)),"")</f>
        <v/>
      </c>
      <c r="N42" s="17" t="str">
        <f>IFERROR(AND(OR(N1:N41,$AF42)=TRUE,IF(SEARCH(N$1,$A42)&gt;0,TRUE,FALSE)),"")</f>
        <v/>
      </c>
      <c r="O42" s="17" t="str">
        <f>IFERROR(AND(OR(O1:O41,$AF42)=TRUE,IF(SEARCH(O$1,$A42)&gt;0,TRUE,FALSE)),"")</f>
        <v/>
      </c>
      <c r="P42" s="17" t="str">
        <f>IFERROR(AND(OR(P1:S41,$AF42)=TRUE,IF(SEARCH(P$1,$A42)&gt;0,TRUE,FALSE)),"")</f>
        <v/>
      </c>
      <c r="Q42" s="17" t="str">
        <f>IFERROR(AND(OR(Q1:S41,$AF42)=TRUE,IF(SEARCH(Q$1,$A42)&gt;0,TRUE,FALSE)),"")</f>
        <v/>
      </c>
      <c r="R42" s="17" t="str">
        <f>IFERROR(AND(OR(R1:S41,$AF42)=TRUE,IF(SEARCH(R$1,$A42)&gt;0,TRUE,FALSE)),"")</f>
        <v/>
      </c>
      <c r="S42" s="17" t="str">
        <f>IFERROR(AND(OR(S1:S41,$AF42)=TRUE,IF(SEARCH(S$1,$A42)&gt;0,TRUE,FALSE)),"")</f>
        <v/>
      </c>
      <c r="T42" s="17" t="str">
        <f>IFERROR(AND(OR(T1:U41,$AF42)=TRUE,IF(SEARCH(T$1,$A42)&gt;0,TRUE,FALSE)),"")</f>
        <v/>
      </c>
      <c r="U42" s="17" t="str">
        <f>IFERROR(AND(OR(U1:U41,$AF42)=TRUE,IF(SEARCH(U$1,$A42)&gt;0,TRUE,FALSE)),"")</f>
        <v/>
      </c>
      <c r="V42" s="17" t="b">
        <f>IFERROR(AND(OR(V1:V41,$AF42)=TRUE,IF(SEARCH(V$1,$A42)&gt;0,TRUE,FALSE)),"")</f>
        <v>0</v>
      </c>
      <c r="W42" s="17" t="b">
        <f>IFERROR(AND(OR(W1:Z41,$AF42)=TRUE,IF(SEARCH(W$1,$A42)&gt;0,TRUE,FALSE)),"")</f>
        <v>0</v>
      </c>
      <c r="X42" s="17" t="str">
        <f>IFERROR(AND(OR(X1:Z41,$AF42)=TRUE,IF(SEARCH(X$1,$A42)&gt;0,TRUE,FALSE)),"")</f>
        <v/>
      </c>
      <c r="Y42" s="17" t="str">
        <f>IFERROR(AND(OR(Y1:Z41,$AF42)=TRUE,IF(SEARCH(Y$1,$A42)&gt;0,TRUE,FALSE)),"")</f>
        <v/>
      </c>
      <c r="Z42" s="17" t="str">
        <f>IFERROR(AND(OR(Z1:Z41,$AF42)=TRUE,IF(SEARCH(Z$1,$A42)&gt;0,TRUE,FALSE)),"")</f>
        <v/>
      </c>
      <c r="AA42" s="17" t="str">
        <f>IFERROR(AND(OR(AA1:AC41,$AF42)=TRUE,IF(SEARCH(AA$1,$A42)&gt;0,TRUE,FALSE)),"")</f>
        <v/>
      </c>
      <c r="AB42" s="17" t="b">
        <f>IFERROR(AND(OR(AB1:AC41,$AF42)=TRUE,IF(SEARCH(AB$1,$A42)&gt;0,TRUE,FALSE)),"")</f>
        <v>0</v>
      </c>
      <c r="AC42" s="17" t="str">
        <f>IFERROR(AND(OR(AC1:AC41,$AF42)=TRUE,IF(SEARCH(AC$1,$A42)&gt;0,TRUE,FALSE)),"")</f>
        <v/>
      </c>
      <c r="AD42" s="17">
        <f t="shared" si="6"/>
        <v>0</v>
      </c>
      <c r="AE42" s="17" t="b">
        <f t="shared" si="7"/>
        <v>0</v>
      </c>
      <c r="AF42" s="17" t="b">
        <f t="shared" si="8"/>
        <v>0</v>
      </c>
      <c r="AG42" s="17" t="b">
        <f t="shared" si="9"/>
        <v>0</v>
      </c>
      <c r="AH42" s="17" t="b">
        <f>IF(F42&gt;'Overview (RESPONSES REQUIRED)'!$G$67,FALSE,TRUE)</f>
        <v>0</v>
      </c>
      <c r="AI42" s="17" t="b">
        <f>IF(G42&gt;'Overview (RESPONSES REQUIRED)'!$G$75,FALSE,TRUE)</f>
        <v>0</v>
      </c>
      <c r="AJ42" s="17" t="b">
        <f t="shared" si="10"/>
        <v>0</v>
      </c>
      <c r="AK42" s="17" t="str">
        <f t="shared" si="11"/>
        <v>N</v>
      </c>
    </row>
    <row r="43" spans="1:37" ht="15" x14ac:dyDescent="0.15">
      <c r="A43" s="17" t="s">
        <v>3221</v>
      </c>
      <c r="B43" s="17">
        <v>3</v>
      </c>
      <c r="C43" s="17" t="b">
        <f>IF(INDEX('Overview (RESPONSES REQUIRED)'!$D$67:$D$78, MATCH("n26", 'Overview (RESPONSES REQUIRED)'!$B$67:$B$78, 0)) = "Y", TRUE, FALSE)</f>
        <v>0</v>
      </c>
      <c r="D43" s="17" t="b">
        <f>IF(INDEX('Overview (RESPONSES REQUIRED)'!$D$67:$D$78, MATCH("N78", 'Overview (RESPONSES REQUIRED)'!$B$67:$B$78, 0)) = "Y", TRUE, FALSE)</f>
        <v>0</v>
      </c>
      <c r="E43" s="17" t="b">
        <f>IF(INDEX('Overview (RESPONSES REQUIRED)'!$D$67:$D$78, MATCH("n258", 'Overview (RESPONSES REQUIRED)'!$B$67:$B$78, 0)) = "Y", TRUE, FALSE)</f>
        <v>0</v>
      </c>
      <c r="F43" s="17">
        <v>2</v>
      </c>
      <c r="G43" s="17">
        <v>2</v>
      </c>
      <c r="H43" s="17" t="str">
        <f>IF('SA-FR2'!O46="Y", "Y", IF('SA-FR2'!O46="N", "N", 0))</f>
        <v>N</v>
      </c>
      <c r="I43" s="17" t="str">
        <f>IFERROR(AND(OR(I1:J42,$AF43)=TRUE,IF(SEARCH(I$1,$A43)&gt;0,TRUE,FALSE)),"")</f>
        <v/>
      </c>
      <c r="J43" s="17" t="str">
        <f>IFERROR(AND(OR(J1:J42,$AF43)=TRUE,IF(SEARCH(J$1,$A43)&gt;0,TRUE,FALSE)),"")</f>
        <v/>
      </c>
      <c r="K43" s="17" t="str">
        <f>IFERROR(AND(OR(K1:N42,$AF43)=TRUE,IF(SEARCH(K$1,$A43)&gt;0,TRUE,FALSE)),"")</f>
        <v/>
      </c>
      <c r="L43" s="17" t="str">
        <f>IFERROR(AND(OR(L1:N42,$AF43)=TRUE,IF(SEARCH(L$1,$A43)&gt;0,TRUE,FALSE)),"")</f>
        <v/>
      </c>
      <c r="M43" s="17" t="str">
        <f>IFERROR(AND(OR(M1:N42,$AF43)=TRUE,IF(SEARCH(M$1,$A43)&gt;0,TRUE,FALSE)),"")</f>
        <v/>
      </c>
      <c r="N43" s="17" t="str">
        <f>IFERROR(AND(OR(N1:N42,$AF43)=TRUE,IF(SEARCH(N$1,$A43)&gt;0,TRUE,FALSE)),"")</f>
        <v/>
      </c>
      <c r="O43" s="17" t="str">
        <f>IFERROR(AND(OR(O1:O42,$AF43)=TRUE,IF(SEARCH(O$1,$A43)&gt;0,TRUE,FALSE)),"")</f>
        <v/>
      </c>
      <c r="P43" s="17" t="str">
        <f>IFERROR(AND(OR(P1:S42,$AF43)=TRUE,IF(SEARCH(P$1,$A43)&gt;0,TRUE,FALSE)),"")</f>
        <v/>
      </c>
      <c r="Q43" s="17" t="str">
        <f>IFERROR(AND(OR(Q1:S42,$AF43)=TRUE,IF(SEARCH(Q$1,$A43)&gt;0,TRUE,FALSE)),"")</f>
        <v/>
      </c>
      <c r="R43" s="17" t="str">
        <f>IFERROR(AND(OR(R1:S42,$AF43)=TRUE,IF(SEARCH(R$1,$A43)&gt;0,TRUE,FALSE)),"")</f>
        <v/>
      </c>
      <c r="S43" s="17" t="str">
        <f>IFERROR(AND(OR(S1:S42,$AF43)=TRUE,IF(SEARCH(S$1,$A43)&gt;0,TRUE,FALSE)),"")</f>
        <v/>
      </c>
      <c r="T43" s="17" t="b">
        <f>IFERROR(AND(OR(T1:U42,$AF43)=TRUE,IF(SEARCH(T$1,$A43)&gt;0,TRUE,FALSE)),"")</f>
        <v>0</v>
      </c>
      <c r="U43" s="17" t="str">
        <f>IFERROR(AND(OR(U1:U42,$AF43)=TRUE,IF(SEARCH(U$1,$A43)&gt;0,TRUE,FALSE)),"")</f>
        <v/>
      </c>
      <c r="V43" s="17" t="str">
        <f>IFERROR(AND(OR(V1:V42,$AF43)=TRUE,IF(SEARCH(V$1,$A43)&gt;0,TRUE,FALSE)),"")</f>
        <v/>
      </c>
      <c r="W43" s="17" t="b">
        <f>IFERROR(AND(OR(W1:Z42,$AF43)=TRUE,IF(SEARCH(W$1,$A43)&gt;0,TRUE,FALSE)),"")</f>
        <v>0</v>
      </c>
      <c r="X43" s="17" t="str">
        <f>IFERROR(AND(OR(X1:Z42,$AF43)=TRUE,IF(SEARCH(X$1,$A43)&gt;0,TRUE,FALSE)),"")</f>
        <v/>
      </c>
      <c r="Y43" s="17" t="str">
        <f>IFERROR(AND(OR(Y1:Z42,$AF43)=TRUE,IF(SEARCH(Y$1,$A43)&gt;0,TRUE,FALSE)),"")</f>
        <v/>
      </c>
      <c r="Z43" s="17" t="str">
        <f>IFERROR(AND(OR(Z1:Z42,$AF43)=TRUE,IF(SEARCH(Z$1,$A43)&gt;0,TRUE,FALSE)),"")</f>
        <v/>
      </c>
      <c r="AA43" s="17" t="str">
        <f>IFERROR(AND(OR(AA1:AC42,$AF43)=TRUE,IF(SEARCH(AA$1,$A43)&gt;0,TRUE,FALSE)),"")</f>
        <v/>
      </c>
      <c r="AB43" s="17" t="b">
        <f>IFERROR(AND(OR(AB1:AC42,$AF43)=TRUE,IF(SEARCH(AB$1,$A43)&gt;0,TRUE,FALSE)),"")</f>
        <v>0</v>
      </c>
      <c r="AC43" s="17" t="str">
        <f>IFERROR(AND(OR(AC1:AC42,$AF43)=TRUE,IF(SEARCH(AC$1,$A43)&gt;0,TRUE,FALSE)),"")</f>
        <v/>
      </c>
      <c r="AD43" s="17">
        <f t="shared" si="6"/>
        <v>0</v>
      </c>
      <c r="AE43" s="17" t="b">
        <f t="shared" si="7"/>
        <v>0</v>
      </c>
      <c r="AF43" s="17" t="b">
        <f t="shared" si="8"/>
        <v>0</v>
      </c>
      <c r="AG43" s="17" t="b">
        <f t="shared" si="9"/>
        <v>0</v>
      </c>
      <c r="AH43" s="17" t="b">
        <f>IF(F43&gt;'Overview (RESPONSES REQUIRED)'!$G$67,FALSE,TRUE)</f>
        <v>0</v>
      </c>
      <c r="AI43" s="17" t="b">
        <f>IF(G43&gt;'Overview (RESPONSES REQUIRED)'!$G$75,FALSE,TRUE)</f>
        <v>0</v>
      </c>
      <c r="AJ43" s="17" t="b">
        <f t="shared" si="10"/>
        <v>0</v>
      </c>
      <c r="AK43" s="17" t="str">
        <f t="shared" si="11"/>
        <v>N</v>
      </c>
    </row>
    <row r="44" spans="1:37" ht="15" x14ac:dyDescent="0.15">
      <c r="A44" s="17" t="s">
        <v>3222</v>
      </c>
      <c r="B44" s="17">
        <v>3</v>
      </c>
      <c r="C44" s="17" t="b">
        <f>IF(INDEX('Overview (RESPONSES REQUIRED)'!$D$67:$D$78, MATCH("n7", 'Overview (RESPONSES REQUIRED)'!$B$67:$B$78, 0)) = "Y", TRUE, FALSE)</f>
        <v>0</v>
      </c>
      <c r="D44" s="17" t="b">
        <f>IF(INDEX('Overview (RESPONSES REQUIRED)'!$D$67:$D$78, MATCH("N78", 'Overview (RESPONSES REQUIRED)'!$B$67:$B$78, 0)) = "Y", TRUE, FALSE)</f>
        <v>0</v>
      </c>
      <c r="E44" s="17" t="b">
        <f>IF(INDEX('Overview (RESPONSES REQUIRED)'!$D$67:$D$78, MATCH("n258", 'Overview (RESPONSES REQUIRED)'!$B$67:$B$78, 0)) = "Y", TRUE, FALSE)</f>
        <v>0</v>
      </c>
      <c r="F44" s="17">
        <v>3</v>
      </c>
      <c r="G44" s="17">
        <v>1</v>
      </c>
      <c r="H44" s="17" t="str">
        <f>IF('SA-FR2'!O47="Y", "Y", IF('SA-FR2'!O47="N", "N", 0))</f>
        <v>N</v>
      </c>
      <c r="I44" s="17" t="str">
        <f>IFERROR(AND(OR(I1:J43,$AF44)=TRUE,IF(SEARCH(I$1,$A44)&gt;0,TRUE,FALSE)),"")</f>
        <v/>
      </c>
      <c r="J44" s="17" t="str">
        <f>IFERROR(AND(OR(J1:J43,$AF44)=TRUE,IF(SEARCH(J$1,$A44)&gt;0,TRUE,FALSE)),"")</f>
        <v/>
      </c>
      <c r="K44" s="17" t="str">
        <f>IFERROR(AND(OR(K1:N43,$AF44)=TRUE,IF(SEARCH(K$1,$A44)&gt;0,TRUE,FALSE)),"")</f>
        <v/>
      </c>
      <c r="L44" s="17" t="str">
        <f>IFERROR(AND(OR(L1:N43,$AF44)=TRUE,IF(SEARCH(L$1,$A44)&gt;0,TRUE,FALSE)),"")</f>
        <v/>
      </c>
      <c r="M44" s="17" t="str">
        <f>IFERROR(AND(OR(M1:N43,$AF44)=TRUE,IF(SEARCH(M$1,$A44)&gt;0,TRUE,FALSE)),"")</f>
        <v/>
      </c>
      <c r="N44" s="17" t="str">
        <f>IFERROR(AND(OR(N1:N43,$AF44)=TRUE,IF(SEARCH(N$1,$A44)&gt;0,TRUE,FALSE)),"")</f>
        <v/>
      </c>
      <c r="O44" s="17" t="str">
        <f>IFERROR(AND(OR(O1:O43,$AF44)=TRUE,IF(SEARCH(O$1,$A44)&gt;0,TRUE,FALSE)),"")</f>
        <v/>
      </c>
      <c r="P44" s="17" t="str">
        <f>IFERROR(AND(OR(P1:S43,$AF44)=TRUE,IF(SEARCH(P$1,$A44)&gt;0,TRUE,FALSE)),"")</f>
        <v/>
      </c>
      <c r="Q44" s="17" t="str">
        <f>IFERROR(AND(OR(Q1:S43,$AF44)=TRUE,IF(SEARCH(Q$1,$A44)&gt;0,TRUE,FALSE)),"")</f>
        <v/>
      </c>
      <c r="R44" s="17" t="str">
        <f>IFERROR(AND(OR(R1:S43,$AF44)=TRUE,IF(SEARCH(R$1,$A44)&gt;0,TRUE,FALSE)),"")</f>
        <v/>
      </c>
      <c r="S44" s="17" t="b">
        <f>IFERROR(AND(OR(S1:S43,$AF44)=TRUE,IF(SEARCH(S$1,$A44)&gt;0,TRUE,FALSE)),"")</f>
        <v>0</v>
      </c>
      <c r="T44" s="17" t="str">
        <f>IFERROR(AND(OR(T1:U43,$AF44)=TRUE,IF(SEARCH(T$1,$A44)&gt;0,TRUE,FALSE)),"")</f>
        <v/>
      </c>
      <c r="U44" s="17" t="str">
        <f>IFERROR(AND(OR(U1:U43,$AF44)=TRUE,IF(SEARCH(U$1,$A44)&gt;0,TRUE,FALSE)),"")</f>
        <v/>
      </c>
      <c r="V44" s="17" t="str">
        <f>IFERROR(AND(OR(V1:V43,$AF44)=TRUE,IF(SEARCH(V$1,$A44)&gt;0,TRUE,FALSE)),"")</f>
        <v/>
      </c>
      <c r="W44" s="17" t="b">
        <f>IFERROR(AND(OR(W1:Z43,$AF44)=TRUE,IF(SEARCH(W$1,$A44)&gt;0,TRUE,FALSE)),"")</f>
        <v>0</v>
      </c>
      <c r="X44" s="17" t="str">
        <f>IFERROR(AND(OR(X1:Z43,$AF44)=TRUE,IF(SEARCH(X$1,$A44)&gt;0,TRUE,FALSE)),"")</f>
        <v/>
      </c>
      <c r="Y44" s="17" t="str">
        <f>IFERROR(AND(OR(Y1:Z43,$AF44)=TRUE,IF(SEARCH(Y$1,$A44)&gt;0,TRUE,FALSE)),"")</f>
        <v/>
      </c>
      <c r="Z44" s="17" t="str">
        <f>IFERROR(AND(OR(Z1:Z43,$AF44)=TRUE,IF(SEARCH(Z$1,$A44)&gt;0,TRUE,FALSE)),"")</f>
        <v/>
      </c>
      <c r="AA44" s="17" t="b">
        <f>IFERROR(AND(OR(AA1:AC43,$AF44)=TRUE,IF(SEARCH(AA$1,$A44)&gt;0,TRUE,FALSE)),"")</f>
        <v>0</v>
      </c>
      <c r="AB44" s="17" t="str">
        <f>IFERROR(AND(OR(AB1:AC43,$AF44)=TRUE,IF(SEARCH(AB$1,$A44)&gt;0,TRUE,FALSE)),"")</f>
        <v/>
      </c>
      <c r="AC44" s="17" t="str">
        <f>IFERROR(AND(OR(AC1:AC43,$AF44)=TRUE,IF(SEARCH(AC$1,$A44)&gt;0,TRUE,FALSE)),"")</f>
        <v/>
      </c>
      <c r="AD44" s="17">
        <f t="shared" si="6"/>
        <v>0</v>
      </c>
      <c r="AE44" s="17" t="b">
        <f t="shared" si="7"/>
        <v>0</v>
      </c>
      <c r="AF44" s="17" t="b">
        <f t="shared" si="8"/>
        <v>0</v>
      </c>
      <c r="AG44" s="17" t="b">
        <f t="shared" si="9"/>
        <v>0</v>
      </c>
      <c r="AH44" s="17" t="b">
        <f>IF(F44&gt;'Overview (RESPONSES REQUIRED)'!$G$67,FALSE,TRUE)</f>
        <v>0</v>
      </c>
      <c r="AI44" s="17" t="b">
        <f>IF(G44&gt;'Overview (RESPONSES REQUIRED)'!$G$75,FALSE,TRUE)</f>
        <v>0</v>
      </c>
      <c r="AJ44" s="17" t="b">
        <f t="shared" si="10"/>
        <v>0</v>
      </c>
      <c r="AK44" s="17" t="str">
        <f t="shared" si="11"/>
        <v>N</v>
      </c>
    </row>
    <row r="45" spans="1:37" ht="15" x14ac:dyDescent="0.15">
      <c r="A45" s="17" t="s">
        <v>3223</v>
      </c>
      <c r="B45" s="17">
        <v>3</v>
      </c>
      <c r="C45" s="17" t="b">
        <f>IF(INDEX('Overview (RESPONSES REQUIRED)'!$D$67:$D$78, MATCH("n7", 'Overview (RESPONSES REQUIRED)'!$B$67:$B$78, 0)) = "Y", TRUE, FALSE)</f>
        <v>0</v>
      </c>
      <c r="D45" s="17" t="b">
        <f>IF(INDEX('Overview (RESPONSES REQUIRED)'!$D$67:$D$78, MATCH("N78", 'Overview (RESPONSES REQUIRED)'!$B$67:$B$78, 0)) = "Y", TRUE, FALSE)</f>
        <v>0</v>
      </c>
      <c r="E45" s="17" t="b">
        <f>IF(INDEX('Overview (RESPONSES REQUIRED)'!$D$67:$D$78, MATCH("n258", 'Overview (RESPONSES REQUIRED)'!$B$67:$B$78, 0)) = "Y", TRUE, FALSE)</f>
        <v>0</v>
      </c>
      <c r="F45" s="17">
        <v>3</v>
      </c>
      <c r="G45" s="17">
        <v>1</v>
      </c>
      <c r="H45" s="17" t="str">
        <f>IF('SA-FR2'!O48="Y", "Y", IF('SA-FR2'!O48="N", "N", 0))</f>
        <v>N</v>
      </c>
      <c r="I45" s="17" t="str">
        <f>IFERROR(AND(OR(I1:J44,$AF45)=TRUE,IF(SEARCH(I$1,$A45)&gt;0,TRUE,FALSE)),"")</f>
        <v/>
      </c>
      <c r="J45" s="17" t="str">
        <f>IFERROR(AND(OR(J1:J44,$AF45)=TRUE,IF(SEARCH(J$1,$A45)&gt;0,TRUE,FALSE)),"")</f>
        <v/>
      </c>
      <c r="K45" s="17" t="str">
        <f>IFERROR(AND(OR(K1:N44,$AF45)=TRUE,IF(SEARCH(K$1,$A45)&gt;0,TRUE,FALSE)),"")</f>
        <v/>
      </c>
      <c r="L45" s="17" t="str">
        <f>IFERROR(AND(OR(L1:N44,$AF45)=TRUE,IF(SEARCH(L$1,$A45)&gt;0,TRUE,FALSE)),"")</f>
        <v/>
      </c>
      <c r="M45" s="17" t="str">
        <f>IFERROR(AND(OR(M1:N44,$AF45)=TRUE,IF(SEARCH(M$1,$A45)&gt;0,TRUE,FALSE)),"")</f>
        <v/>
      </c>
      <c r="N45" s="17" t="str">
        <f>IFERROR(AND(OR(N1:N44,$AF45)=TRUE,IF(SEARCH(N$1,$A45)&gt;0,TRUE,FALSE)),"")</f>
        <v/>
      </c>
      <c r="O45" s="17" t="str">
        <f>IFERROR(AND(OR(O1:O44,$AF45)=TRUE,IF(SEARCH(O$1,$A45)&gt;0,TRUE,FALSE)),"")</f>
        <v/>
      </c>
      <c r="P45" s="17" t="str">
        <f>IFERROR(AND(OR(P1:S44,$AF45)=TRUE,IF(SEARCH(P$1,$A45)&gt;0,TRUE,FALSE)),"")</f>
        <v/>
      </c>
      <c r="Q45" s="17" t="str">
        <f>IFERROR(AND(OR(Q1:S44,$AF45)=TRUE,IF(SEARCH(Q$1,$A45)&gt;0,TRUE,FALSE)),"")</f>
        <v/>
      </c>
      <c r="R45" s="17" t="b">
        <f>IFERROR(AND(OR(R1:S44,$AF45)=TRUE,IF(SEARCH(R$1,$A45)&gt;0,TRUE,FALSE)),"")</f>
        <v>0</v>
      </c>
      <c r="S45" s="17" t="str">
        <f>IFERROR(AND(OR(S1:S44,$AF45)=TRUE,IF(SEARCH(S$1,$A45)&gt;0,TRUE,FALSE)),"")</f>
        <v/>
      </c>
      <c r="T45" s="17" t="str">
        <f>IFERROR(AND(OR(T1:U44,$AF45)=TRUE,IF(SEARCH(T$1,$A45)&gt;0,TRUE,FALSE)),"")</f>
        <v/>
      </c>
      <c r="U45" s="17" t="str">
        <f>IFERROR(AND(OR(U1:U44,$AF45)=TRUE,IF(SEARCH(U$1,$A45)&gt;0,TRUE,FALSE)),"")</f>
        <v/>
      </c>
      <c r="V45" s="17" t="str">
        <f>IFERROR(AND(OR(V1:V44,$AF45)=TRUE,IF(SEARCH(V$1,$A45)&gt;0,TRUE,FALSE)),"")</f>
        <v/>
      </c>
      <c r="W45" s="17" t="b">
        <f>IFERROR(AND(OR(W1:Z44,$AF45)=TRUE,IF(SEARCH(W$1,$A45)&gt;0,TRUE,FALSE)),"")</f>
        <v>0</v>
      </c>
      <c r="X45" s="17" t="str">
        <f>IFERROR(AND(OR(X1:Z44,$AF45)=TRUE,IF(SEARCH(X$1,$A45)&gt;0,TRUE,FALSE)),"")</f>
        <v/>
      </c>
      <c r="Y45" s="17" t="str">
        <f>IFERROR(AND(OR(Y1:Z44,$AF45)=TRUE,IF(SEARCH(Y$1,$A45)&gt;0,TRUE,FALSE)),"")</f>
        <v/>
      </c>
      <c r="Z45" s="17" t="str">
        <f>IFERROR(AND(OR(Z1:Z44,$AF45)=TRUE,IF(SEARCH(Z$1,$A45)&gt;0,TRUE,FALSE)),"")</f>
        <v/>
      </c>
      <c r="AA45" s="17" t="b">
        <f>IFERROR(AND(OR(AA1:AC44,$AF45)=TRUE,IF(SEARCH(AA$1,$A45)&gt;0,TRUE,FALSE)),"")</f>
        <v>0</v>
      </c>
      <c r="AB45" s="17" t="str">
        <f>IFERROR(AND(OR(AB1:AC44,$AF45)=TRUE,IF(SEARCH(AB$1,$A45)&gt;0,TRUE,FALSE)),"")</f>
        <v/>
      </c>
      <c r="AC45" s="17" t="str">
        <f>IFERROR(AND(OR(AC1:AC44,$AF45)=TRUE,IF(SEARCH(AC$1,$A45)&gt;0,TRUE,FALSE)),"")</f>
        <v/>
      </c>
      <c r="AD45" s="17">
        <f t="shared" si="6"/>
        <v>0</v>
      </c>
      <c r="AE45" s="17" t="b">
        <f t="shared" si="7"/>
        <v>0</v>
      </c>
      <c r="AF45" s="17" t="b">
        <f t="shared" si="8"/>
        <v>0</v>
      </c>
      <c r="AG45" s="17" t="b">
        <f t="shared" si="9"/>
        <v>0</v>
      </c>
      <c r="AH45" s="17" t="b">
        <f>IF(F45&gt;'Overview (RESPONSES REQUIRED)'!$G$67,FALSE,TRUE)</f>
        <v>0</v>
      </c>
      <c r="AI45" s="17" t="b">
        <f>IF(G45&gt;'Overview (RESPONSES REQUIRED)'!$G$75,FALSE,TRUE)</f>
        <v>0</v>
      </c>
      <c r="AJ45" s="17" t="b">
        <f t="shared" si="10"/>
        <v>0</v>
      </c>
      <c r="AK45" s="17" t="str">
        <f t="shared" si="11"/>
        <v>N</v>
      </c>
    </row>
    <row r="46" spans="1:37" ht="15" x14ac:dyDescent="0.15">
      <c r="A46" s="17" t="s">
        <v>3224</v>
      </c>
      <c r="B46" s="17">
        <v>3</v>
      </c>
      <c r="C46" s="17" t="b">
        <f>IF(INDEX('Overview (RESPONSES REQUIRED)'!$D$67:$D$78, MATCH("n7", 'Overview (RESPONSES REQUIRED)'!$B$67:$B$78, 0)) = "Y", TRUE, FALSE)</f>
        <v>0</v>
      </c>
      <c r="D46" s="17" t="b">
        <f>IF(INDEX('Overview (RESPONSES REQUIRED)'!$D$67:$D$78, MATCH("N78", 'Overview (RESPONSES REQUIRED)'!$B$67:$B$78, 0)) = "Y", TRUE, FALSE)</f>
        <v>0</v>
      </c>
      <c r="E46" s="17" t="b">
        <f>IF(INDEX('Overview (RESPONSES REQUIRED)'!$D$67:$D$78, MATCH("n258", 'Overview (RESPONSES REQUIRED)'!$B$67:$B$78, 0)) = "Y", TRUE, FALSE)</f>
        <v>0</v>
      </c>
      <c r="F46" s="17">
        <v>2</v>
      </c>
      <c r="G46" s="17">
        <v>1</v>
      </c>
      <c r="H46" s="17" t="str">
        <f>IF('SA-FR2'!O49="Y", "Y", IF('SA-FR2'!O49="N", "N", 0))</f>
        <v>N</v>
      </c>
      <c r="I46" s="17" t="str">
        <f>IFERROR(AND(OR(I1:J45,$AF46)=TRUE,IF(SEARCH(I$1,$A46)&gt;0,TRUE,FALSE)),"")</f>
        <v/>
      </c>
      <c r="J46" s="17" t="str">
        <f>IFERROR(AND(OR(J1:J45,$AF46)=TRUE,IF(SEARCH(J$1,$A46)&gt;0,TRUE,FALSE)),"")</f>
        <v/>
      </c>
      <c r="K46" s="17" t="str">
        <f>IFERROR(AND(OR(K1:N45,$AF46)=TRUE,IF(SEARCH(K$1,$A46)&gt;0,TRUE,FALSE)),"")</f>
        <v/>
      </c>
      <c r="L46" s="17" t="str">
        <f>IFERROR(AND(OR(L1:N45,$AF46)=TRUE,IF(SEARCH(L$1,$A46)&gt;0,TRUE,FALSE)),"")</f>
        <v/>
      </c>
      <c r="M46" s="17" t="str">
        <f>IFERROR(AND(OR(M1:N45,$AF46)=TRUE,IF(SEARCH(M$1,$A46)&gt;0,TRUE,FALSE)),"")</f>
        <v/>
      </c>
      <c r="N46" s="17" t="str">
        <f>IFERROR(AND(OR(N1:N45,$AF46)=TRUE,IF(SEARCH(N$1,$A46)&gt;0,TRUE,FALSE)),"")</f>
        <v/>
      </c>
      <c r="O46" s="17" t="str">
        <f>IFERROR(AND(OR(O1:O45,$AF46)=TRUE,IF(SEARCH(O$1,$A46)&gt;0,TRUE,FALSE)),"")</f>
        <v/>
      </c>
      <c r="P46" s="17" t="str">
        <f>IFERROR(AND(OR(P1:S45,$AF46)=TRUE,IF(SEARCH(P$1,$A46)&gt;0,TRUE,FALSE)),"")</f>
        <v/>
      </c>
      <c r="Q46" s="17" t="b">
        <f>IFERROR(AND(OR(Q1:S45,$AF46)=TRUE,IF(SEARCH(Q$1,$A46)&gt;0,TRUE,FALSE)),"")</f>
        <v>0</v>
      </c>
      <c r="R46" s="17" t="str">
        <f>IFERROR(AND(OR(R1:S45,$AF46)=TRUE,IF(SEARCH(R$1,$A46)&gt;0,TRUE,FALSE)),"")</f>
        <v/>
      </c>
      <c r="S46" s="17" t="str">
        <f>IFERROR(AND(OR(S1:S45,$AF46)=TRUE,IF(SEARCH(S$1,$A46)&gt;0,TRUE,FALSE)),"")</f>
        <v/>
      </c>
      <c r="T46" s="17" t="str">
        <f>IFERROR(AND(OR(T1:U45,$AF46)=TRUE,IF(SEARCH(T$1,$A46)&gt;0,TRUE,FALSE)),"")</f>
        <v/>
      </c>
      <c r="U46" s="17" t="str">
        <f>IFERROR(AND(OR(U1:U45,$AF46)=TRUE,IF(SEARCH(U$1,$A46)&gt;0,TRUE,FALSE)),"")</f>
        <v/>
      </c>
      <c r="V46" s="17" t="str">
        <f>IFERROR(AND(OR(V1:V45,$AF46)=TRUE,IF(SEARCH(V$1,$A46)&gt;0,TRUE,FALSE)),"")</f>
        <v/>
      </c>
      <c r="W46" s="17" t="b">
        <f>IFERROR(AND(OR(W1:Z45,$AF46)=TRUE,IF(SEARCH(W$1,$A46)&gt;0,TRUE,FALSE)),"")</f>
        <v>0</v>
      </c>
      <c r="X46" s="17" t="str">
        <f>IFERROR(AND(OR(X1:Z45,$AF46)=TRUE,IF(SEARCH(X$1,$A46)&gt;0,TRUE,FALSE)),"")</f>
        <v/>
      </c>
      <c r="Y46" s="17" t="str">
        <f>IFERROR(AND(OR(Y1:Z45,$AF46)=TRUE,IF(SEARCH(Y$1,$A46)&gt;0,TRUE,FALSE)),"")</f>
        <v/>
      </c>
      <c r="Z46" s="17" t="str">
        <f>IFERROR(AND(OR(Z1:Z45,$AF46)=TRUE,IF(SEARCH(Z$1,$A46)&gt;0,TRUE,FALSE)),"")</f>
        <v/>
      </c>
      <c r="AA46" s="17" t="b">
        <f>IFERROR(AND(OR(AA1:AC45,$AF46)=TRUE,IF(SEARCH(AA$1,$A46)&gt;0,TRUE,FALSE)),"")</f>
        <v>0</v>
      </c>
      <c r="AB46" s="17" t="str">
        <f>IFERROR(AND(OR(AB1:AC45,$AF46)=TRUE,IF(SEARCH(AB$1,$A46)&gt;0,TRUE,FALSE)),"")</f>
        <v/>
      </c>
      <c r="AC46" s="17" t="str">
        <f>IFERROR(AND(OR(AC1:AC45,$AF46)=TRUE,IF(SEARCH(AC$1,$A46)&gt;0,TRUE,FALSE)),"")</f>
        <v/>
      </c>
      <c r="AD46" s="17">
        <f t="shared" si="6"/>
        <v>0</v>
      </c>
      <c r="AE46" s="17" t="b">
        <f t="shared" si="7"/>
        <v>0</v>
      </c>
      <c r="AF46" s="17" t="b">
        <f t="shared" si="8"/>
        <v>0</v>
      </c>
      <c r="AG46" s="17" t="b">
        <f t="shared" si="9"/>
        <v>0</v>
      </c>
      <c r="AH46" s="17" t="b">
        <f>IF(F46&gt;'Overview (RESPONSES REQUIRED)'!$G$67,FALSE,TRUE)</f>
        <v>0</v>
      </c>
      <c r="AI46" s="17" t="b">
        <f>IF(G46&gt;'Overview (RESPONSES REQUIRED)'!$G$75,FALSE,TRUE)</f>
        <v>0</v>
      </c>
      <c r="AJ46" s="17" t="b">
        <f t="shared" si="10"/>
        <v>0</v>
      </c>
      <c r="AK46" s="17" t="str">
        <f t="shared" si="11"/>
        <v>N</v>
      </c>
    </row>
    <row r="47" spans="1:37" ht="15" x14ac:dyDescent="0.15">
      <c r="A47" s="17" t="s">
        <v>3225</v>
      </c>
      <c r="B47" s="17">
        <v>3</v>
      </c>
      <c r="C47" s="17" t="b">
        <f>IF(INDEX('Overview (RESPONSES REQUIRED)'!$D$67:$D$78, MATCH("n7", 'Overview (RESPONSES REQUIRED)'!$B$67:$B$78, 0)) = "Y", TRUE, FALSE)</f>
        <v>0</v>
      </c>
      <c r="D47" s="17" t="b">
        <f>IF(INDEX('Overview (RESPONSES REQUIRED)'!$D$67:$D$78, MATCH("N78", 'Overview (RESPONSES REQUIRED)'!$B$67:$B$78, 0)) = "Y", TRUE, FALSE)</f>
        <v>0</v>
      </c>
      <c r="E47" s="17" t="b">
        <f>IF(INDEX('Overview (RESPONSES REQUIRED)'!$D$67:$D$78, MATCH("n258", 'Overview (RESPONSES REQUIRED)'!$B$67:$B$78, 0)) = "Y", TRUE, FALSE)</f>
        <v>0</v>
      </c>
      <c r="F47" s="17">
        <v>2</v>
      </c>
      <c r="G47" s="17">
        <v>1</v>
      </c>
      <c r="H47" s="17" t="str">
        <f>IF('SA-FR2'!O50="Y", "Y", IF('SA-FR2'!O50="N", "N", 0))</f>
        <v>N</v>
      </c>
      <c r="I47" s="17" t="str">
        <f>IFERROR(AND(OR(I1:J46,$AF47)=TRUE,IF(SEARCH(I$1,$A47)&gt;0,TRUE,FALSE)),"")</f>
        <v/>
      </c>
      <c r="J47" s="17" t="str">
        <f>IFERROR(AND(OR(J1:J46,$AF47)=TRUE,IF(SEARCH(J$1,$A47)&gt;0,TRUE,FALSE)),"")</f>
        <v/>
      </c>
      <c r="K47" s="17" t="str">
        <f>IFERROR(AND(OR(K1:N46,$AF47)=TRUE,IF(SEARCH(K$1,$A47)&gt;0,TRUE,FALSE)),"")</f>
        <v/>
      </c>
      <c r="L47" s="17" t="str">
        <f>IFERROR(AND(OR(L1:N46,$AF47)=TRUE,IF(SEARCH(L$1,$A47)&gt;0,TRUE,FALSE)),"")</f>
        <v/>
      </c>
      <c r="M47" s="17" t="str">
        <f>IFERROR(AND(OR(M1:N46,$AF47)=TRUE,IF(SEARCH(M$1,$A47)&gt;0,TRUE,FALSE)),"")</f>
        <v/>
      </c>
      <c r="N47" s="17" t="str">
        <f>IFERROR(AND(OR(N1:N46,$AF47)=TRUE,IF(SEARCH(N$1,$A47)&gt;0,TRUE,FALSE)),"")</f>
        <v/>
      </c>
      <c r="O47" s="17" t="str">
        <f>IFERROR(AND(OR(O1:O46,$AF47)=TRUE,IF(SEARCH(O$1,$A47)&gt;0,TRUE,FALSE)),"")</f>
        <v/>
      </c>
      <c r="P47" s="17" t="b">
        <f>IFERROR(AND(OR(P1:S46,$AF47)=TRUE,IF(SEARCH(P$1,$A47)&gt;0,TRUE,FALSE)),"")</f>
        <v>0</v>
      </c>
      <c r="Q47" s="17" t="str">
        <f>IFERROR(AND(OR(Q1:S46,$AF47)=TRUE,IF(SEARCH(Q$1,$A47)&gt;0,TRUE,FALSE)),"")</f>
        <v/>
      </c>
      <c r="R47" s="17" t="str">
        <f>IFERROR(AND(OR(R1:S46,$AF47)=TRUE,IF(SEARCH(R$1,$A47)&gt;0,TRUE,FALSE)),"")</f>
        <v/>
      </c>
      <c r="S47" s="17" t="str">
        <f>IFERROR(AND(OR(S1:S46,$AF47)=TRUE,IF(SEARCH(S$1,$A47)&gt;0,TRUE,FALSE)),"")</f>
        <v/>
      </c>
      <c r="T47" s="17" t="str">
        <f>IFERROR(AND(OR(T1:U46,$AF47)=TRUE,IF(SEARCH(T$1,$A47)&gt;0,TRUE,FALSE)),"")</f>
        <v/>
      </c>
      <c r="U47" s="17" t="str">
        <f>IFERROR(AND(OR(U1:U46,$AF47)=TRUE,IF(SEARCH(U$1,$A47)&gt;0,TRUE,FALSE)),"")</f>
        <v/>
      </c>
      <c r="V47" s="17" t="str">
        <f>IFERROR(AND(OR(V1:V46,$AF47)=TRUE,IF(SEARCH(V$1,$A47)&gt;0,TRUE,FALSE)),"")</f>
        <v/>
      </c>
      <c r="W47" s="17" t="b">
        <f>IFERROR(AND(OR(W1:Z46,$AF47)=TRUE,IF(SEARCH(W$1,$A47)&gt;0,TRUE,FALSE)),"")</f>
        <v>0</v>
      </c>
      <c r="X47" s="17" t="str">
        <f>IFERROR(AND(OR(X1:Z46,$AF47)=TRUE,IF(SEARCH(X$1,$A47)&gt;0,TRUE,FALSE)),"")</f>
        <v/>
      </c>
      <c r="Y47" s="17" t="str">
        <f>IFERROR(AND(OR(Y1:Z46,$AF47)=TRUE,IF(SEARCH(Y$1,$A47)&gt;0,TRUE,FALSE)),"")</f>
        <v/>
      </c>
      <c r="Z47" s="17" t="str">
        <f>IFERROR(AND(OR(Z1:Z46,$AF47)=TRUE,IF(SEARCH(Z$1,$A47)&gt;0,TRUE,FALSE)),"")</f>
        <v/>
      </c>
      <c r="AA47" s="17" t="b">
        <f>IFERROR(AND(OR(AA1:AC46,$AF47)=TRUE,IF(SEARCH(AA$1,$A47)&gt;0,TRUE,FALSE)),"")</f>
        <v>0</v>
      </c>
      <c r="AB47" s="17" t="str">
        <f>IFERROR(AND(OR(AB1:AC46,$AF47)=TRUE,IF(SEARCH(AB$1,$A47)&gt;0,TRUE,FALSE)),"")</f>
        <v/>
      </c>
      <c r="AC47" s="17" t="str">
        <f>IFERROR(AND(OR(AC1:AC46,$AF47)=TRUE,IF(SEARCH(AC$1,$A47)&gt;0,TRUE,FALSE)),"")</f>
        <v/>
      </c>
      <c r="AD47" s="17">
        <f t="shared" si="6"/>
        <v>0</v>
      </c>
      <c r="AE47" s="17" t="b">
        <f t="shared" si="7"/>
        <v>0</v>
      </c>
      <c r="AF47" s="17" t="b">
        <f t="shared" si="8"/>
        <v>0</v>
      </c>
      <c r="AG47" s="17" t="b">
        <f t="shared" si="9"/>
        <v>0</v>
      </c>
      <c r="AH47" s="17" t="b">
        <f>IF(F47&gt;'Overview (RESPONSES REQUIRED)'!$G$67,FALSE,TRUE)</f>
        <v>0</v>
      </c>
      <c r="AI47" s="17" t="b">
        <f>IF(G47&gt;'Overview (RESPONSES REQUIRED)'!$G$75,FALSE,TRUE)</f>
        <v>0</v>
      </c>
      <c r="AJ47" s="17" t="b">
        <f t="shared" si="10"/>
        <v>0</v>
      </c>
      <c r="AK47" s="17" t="str">
        <f t="shared" si="11"/>
        <v>N</v>
      </c>
    </row>
    <row r="48" spans="1:37" ht="15" x14ac:dyDescent="0.15">
      <c r="A48" s="17" t="s">
        <v>3226</v>
      </c>
      <c r="B48" s="17">
        <v>3</v>
      </c>
      <c r="C48" s="17" t="b">
        <f>IF(INDEX('Overview (RESPONSES REQUIRED)'!$D$67:$D$78, MATCH("n28", 'Overview (RESPONSES REQUIRED)'!$B$67:$B$78, 0)) = "Y", TRUE, FALSE)</f>
        <v>0</v>
      </c>
      <c r="D48" s="17" t="b">
        <f>IF(INDEX('Overview (RESPONSES REQUIRED)'!$D$67:$D$78, MATCH("N78", 'Overview (RESPONSES REQUIRED)'!$B$67:$B$78, 0)) = "Y", TRUE, FALSE)</f>
        <v>0</v>
      </c>
      <c r="E48" s="17" t="b">
        <f>IF(INDEX('Overview (RESPONSES REQUIRED)'!$D$67:$D$78, MATCH("n258", 'Overview (RESPONSES REQUIRED)'!$B$67:$B$78, 0)) = "Y", TRUE, FALSE)</f>
        <v>0</v>
      </c>
      <c r="F48" s="17">
        <v>2</v>
      </c>
      <c r="G48" s="17">
        <v>1</v>
      </c>
      <c r="H48" s="17" t="str">
        <f>IF('SA-FR2'!O51="Y", "Y", IF('SA-FR2'!O51="N", "N", 0))</f>
        <v>N</v>
      </c>
      <c r="I48" s="17" t="str">
        <f>IFERROR(AND(OR(I1:J47,$AF48)=TRUE,IF(SEARCH(I$1,$A48)&gt;0,TRUE,FALSE)),"")</f>
        <v/>
      </c>
      <c r="J48" s="17" t="str">
        <f>IFERROR(AND(OR(J1:J47,$AF48)=TRUE,IF(SEARCH(J$1,$A48)&gt;0,TRUE,FALSE)),"")</f>
        <v/>
      </c>
      <c r="K48" s="17" t="str">
        <f>IFERROR(AND(OR(K1:N47,$AF48)=TRUE,IF(SEARCH(K$1,$A48)&gt;0,TRUE,FALSE)),"")</f>
        <v/>
      </c>
      <c r="L48" s="17" t="str">
        <f>IFERROR(AND(OR(L1:N47,$AF48)=TRUE,IF(SEARCH(L$1,$A48)&gt;0,TRUE,FALSE)),"")</f>
        <v/>
      </c>
      <c r="M48" s="17" t="str">
        <f>IFERROR(AND(OR(M1:N47,$AF48)=TRUE,IF(SEARCH(M$1,$A48)&gt;0,TRUE,FALSE)),"")</f>
        <v/>
      </c>
      <c r="N48" s="17" t="str">
        <f>IFERROR(AND(OR(N1:N47,$AF48)=TRUE,IF(SEARCH(N$1,$A48)&gt;0,TRUE,FALSE)),"")</f>
        <v/>
      </c>
      <c r="O48" s="17" t="str">
        <f>IFERROR(AND(OR(O1:O47,$AF48)=TRUE,IF(SEARCH(O$1,$A48)&gt;0,TRUE,FALSE)),"")</f>
        <v/>
      </c>
      <c r="P48" s="17" t="str">
        <f>IFERROR(AND(OR(P1:S47,$AF48)=TRUE,IF(SEARCH(P$1,$A48)&gt;0,TRUE,FALSE)),"")</f>
        <v/>
      </c>
      <c r="Q48" s="17" t="str">
        <f>IFERROR(AND(OR(Q1:S47,$AF48)=TRUE,IF(SEARCH(Q$1,$A48)&gt;0,TRUE,FALSE)),"")</f>
        <v/>
      </c>
      <c r="R48" s="17" t="str">
        <f>IFERROR(AND(OR(R1:S47,$AF48)=TRUE,IF(SEARCH(R$1,$A48)&gt;0,TRUE,FALSE)),"")</f>
        <v/>
      </c>
      <c r="S48" s="17" t="str">
        <f>IFERROR(AND(OR(S1:S47,$AF48)=TRUE,IF(SEARCH(S$1,$A48)&gt;0,TRUE,FALSE)),"")</f>
        <v/>
      </c>
      <c r="T48" s="17" t="str">
        <f>IFERROR(AND(OR(T1:U47,$AF48)=TRUE,IF(SEARCH(T$1,$A48)&gt;0,TRUE,FALSE)),"")</f>
        <v/>
      </c>
      <c r="U48" s="17" t="str">
        <f>IFERROR(AND(OR(U1:U47,$AF48)=TRUE,IF(SEARCH(U$1,$A48)&gt;0,TRUE,FALSE)),"")</f>
        <v/>
      </c>
      <c r="V48" s="17" t="b">
        <f>IFERROR(AND(OR(V1:V47,$AF48)=TRUE,IF(SEARCH(V$1,$A48)&gt;0,TRUE,FALSE)),"")</f>
        <v>0</v>
      </c>
      <c r="W48" s="17" t="b">
        <f>IFERROR(AND(OR(W1:Z47,$AF48)=TRUE,IF(SEARCH(W$1,$A48)&gt;0,TRUE,FALSE)),"")</f>
        <v>0</v>
      </c>
      <c r="X48" s="17" t="str">
        <f>IFERROR(AND(OR(X1:Z47,$AF48)=TRUE,IF(SEARCH(X$1,$A48)&gt;0,TRUE,FALSE)),"")</f>
        <v/>
      </c>
      <c r="Y48" s="17" t="str">
        <f>IFERROR(AND(OR(Y1:Z47,$AF48)=TRUE,IF(SEARCH(Y$1,$A48)&gt;0,TRUE,FALSE)),"")</f>
        <v/>
      </c>
      <c r="Z48" s="17" t="str">
        <f>IFERROR(AND(OR(Z1:Z47,$AF48)=TRUE,IF(SEARCH(Z$1,$A48)&gt;0,TRUE,FALSE)),"")</f>
        <v/>
      </c>
      <c r="AA48" s="17" t="b">
        <f>IFERROR(AND(OR(AA1:AC47,$AF48)=TRUE,IF(SEARCH(AA$1,$A48)&gt;0,TRUE,FALSE)),"")</f>
        <v>0</v>
      </c>
      <c r="AB48" s="17" t="str">
        <f>IFERROR(AND(OR(AB1:AC47,$AF48)=TRUE,IF(SEARCH(AB$1,$A48)&gt;0,TRUE,FALSE)),"")</f>
        <v/>
      </c>
      <c r="AC48" s="17" t="str">
        <f>IFERROR(AND(OR(AC1:AC47,$AF48)=TRUE,IF(SEARCH(AC$1,$A48)&gt;0,TRUE,FALSE)),"")</f>
        <v/>
      </c>
      <c r="AD48" s="17">
        <f t="shared" si="6"/>
        <v>0</v>
      </c>
      <c r="AE48" s="17" t="b">
        <f t="shared" si="7"/>
        <v>0</v>
      </c>
      <c r="AF48" s="17" t="b">
        <f t="shared" si="8"/>
        <v>0</v>
      </c>
      <c r="AG48" s="17" t="b">
        <f t="shared" si="9"/>
        <v>0</v>
      </c>
      <c r="AH48" s="17" t="b">
        <f>IF(F48&gt;'Overview (RESPONSES REQUIRED)'!$G$67,FALSE,TRUE)</f>
        <v>0</v>
      </c>
      <c r="AI48" s="17" t="b">
        <f>IF(G48&gt;'Overview (RESPONSES REQUIRED)'!$G$75,FALSE,TRUE)</f>
        <v>0</v>
      </c>
      <c r="AJ48" s="17" t="b">
        <f t="shared" si="10"/>
        <v>0</v>
      </c>
      <c r="AK48" s="17" t="str">
        <f t="shared" si="11"/>
        <v>N</v>
      </c>
    </row>
    <row r="49" spans="1:37" ht="15" x14ac:dyDescent="0.15">
      <c r="A49" s="17" t="s">
        <v>3227</v>
      </c>
      <c r="B49" s="17">
        <v>3</v>
      </c>
      <c r="C49" s="17" t="b">
        <f>IF(INDEX('Overview (RESPONSES REQUIRED)'!$D$67:$D$78, MATCH("n26", 'Overview (RESPONSES REQUIRED)'!$B$67:$B$78, 0)) = "Y", TRUE, FALSE)</f>
        <v>0</v>
      </c>
      <c r="D49" s="17" t="b">
        <f>IF(INDEX('Overview (RESPONSES REQUIRED)'!$D$67:$D$78, MATCH("N78", 'Overview (RESPONSES REQUIRED)'!$B$67:$B$78, 0)) = "Y", TRUE, FALSE)</f>
        <v>0</v>
      </c>
      <c r="E49" s="17" t="b">
        <f>IF(INDEX('Overview (RESPONSES REQUIRED)'!$D$67:$D$78, MATCH("n258", 'Overview (RESPONSES REQUIRED)'!$B$67:$B$78, 0)) = "Y", TRUE, FALSE)</f>
        <v>0</v>
      </c>
      <c r="F49" s="17">
        <v>2</v>
      </c>
      <c r="G49" s="17">
        <v>1</v>
      </c>
      <c r="H49" s="17" t="str">
        <f>IF('SA-FR2'!O52="Y", "Y", IF('SA-FR2'!O52="N", "N", 0))</f>
        <v>N</v>
      </c>
      <c r="I49" s="17" t="str">
        <f>IFERROR(AND(OR(I1:J48,$AF49)=TRUE,IF(SEARCH(I$1,$A49)&gt;0,TRUE,FALSE)),"")</f>
        <v/>
      </c>
      <c r="J49" s="17" t="str">
        <f>IFERROR(AND(OR(J1:J48,$AF49)=TRUE,IF(SEARCH(J$1,$A49)&gt;0,TRUE,FALSE)),"")</f>
        <v/>
      </c>
      <c r="K49" s="17" t="str">
        <f>IFERROR(AND(OR(K1:N48,$AF49)=TRUE,IF(SEARCH(K$1,$A49)&gt;0,TRUE,FALSE)),"")</f>
        <v/>
      </c>
      <c r="L49" s="17" t="str">
        <f>IFERROR(AND(OR(L1:N48,$AF49)=TRUE,IF(SEARCH(L$1,$A49)&gt;0,TRUE,FALSE)),"")</f>
        <v/>
      </c>
      <c r="M49" s="17" t="str">
        <f>IFERROR(AND(OR(M1:N48,$AF49)=TRUE,IF(SEARCH(M$1,$A49)&gt;0,TRUE,FALSE)),"")</f>
        <v/>
      </c>
      <c r="N49" s="17" t="str">
        <f>IFERROR(AND(OR(N1:N48,$AF49)=TRUE,IF(SEARCH(N$1,$A49)&gt;0,TRUE,FALSE)),"")</f>
        <v/>
      </c>
      <c r="O49" s="17" t="str">
        <f>IFERROR(AND(OR(O1:O48,$AF49)=TRUE,IF(SEARCH(O$1,$A49)&gt;0,TRUE,FALSE)),"")</f>
        <v/>
      </c>
      <c r="P49" s="17" t="str">
        <f>IFERROR(AND(OR(P1:S48,$AF49)=TRUE,IF(SEARCH(P$1,$A49)&gt;0,TRUE,FALSE)),"")</f>
        <v/>
      </c>
      <c r="Q49" s="17" t="str">
        <f>IFERROR(AND(OR(Q1:S48,$AF49)=TRUE,IF(SEARCH(Q$1,$A49)&gt;0,TRUE,FALSE)),"")</f>
        <v/>
      </c>
      <c r="R49" s="17" t="str">
        <f>IFERROR(AND(OR(R1:S48,$AF49)=TRUE,IF(SEARCH(R$1,$A49)&gt;0,TRUE,FALSE)),"")</f>
        <v/>
      </c>
      <c r="S49" s="17" t="str">
        <f>IFERROR(AND(OR(S1:S48,$AF49)=TRUE,IF(SEARCH(S$1,$A49)&gt;0,TRUE,FALSE)),"")</f>
        <v/>
      </c>
      <c r="T49" s="17" t="b">
        <f>IFERROR(AND(OR(T1:U48,$AF49)=TRUE,IF(SEARCH(T$1,$A49)&gt;0,TRUE,FALSE)),"")</f>
        <v>0</v>
      </c>
      <c r="U49" s="17" t="str">
        <f>IFERROR(AND(OR(U1:U48,$AF49)=TRUE,IF(SEARCH(U$1,$A49)&gt;0,TRUE,FALSE)),"")</f>
        <v/>
      </c>
      <c r="V49" s="17" t="str">
        <f>IFERROR(AND(OR(V1:V48,$AF49)=TRUE,IF(SEARCH(V$1,$A49)&gt;0,TRUE,FALSE)),"")</f>
        <v/>
      </c>
      <c r="W49" s="17" t="b">
        <f>IFERROR(AND(OR(W1:Z48,$AF49)=TRUE,IF(SEARCH(W$1,$A49)&gt;0,TRUE,FALSE)),"")</f>
        <v>0</v>
      </c>
      <c r="X49" s="17" t="str">
        <f>IFERROR(AND(OR(X1:Z48,$AF49)=TRUE,IF(SEARCH(X$1,$A49)&gt;0,TRUE,FALSE)),"")</f>
        <v/>
      </c>
      <c r="Y49" s="17" t="str">
        <f>IFERROR(AND(OR(Y1:Z48,$AF49)=TRUE,IF(SEARCH(Y$1,$A49)&gt;0,TRUE,FALSE)),"")</f>
        <v/>
      </c>
      <c r="Z49" s="17" t="str">
        <f>IFERROR(AND(OR(Z1:Z48,$AF49)=TRUE,IF(SEARCH(Z$1,$A49)&gt;0,TRUE,FALSE)),"")</f>
        <v/>
      </c>
      <c r="AA49" s="17" t="b">
        <f>IFERROR(AND(OR(AA1:AC48,$AF49)=TRUE,IF(SEARCH(AA$1,$A49)&gt;0,TRUE,FALSE)),"")</f>
        <v>0</v>
      </c>
      <c r="AB49" s="17" t="str">
        <f>IFERROR(AND(OR(AB1:AC48,$AF49)=TRUE,IF(SEARCH(AB$1,$A49)&gt;0,TRUE,FALSE)),"")</f>
        <v/>
      </c>
      <c r="AC49" s="17" t="str">
        <f>IFERROR(AND(OR(AC1:AC48,$AF49)=TRUE,IF(SEARCH(AC$1,$A49)&gt;0,TRUE,FALSE)),"")</f>
        <v/>
      </c>
      <c r="AD49" s="17">
        <f t="shared" si="6"/>
        <v>0</v>
      </c>
      <c r="AE49" s="17" t="b">
        <f t="shared" si="7"/>
        <v>0</v>
      </c>
      <c r="AF49" s="17" t="b">
        <f t="shared" si="8"/>
        <v>0</v>
      </c>
      <c r="AG49" s="17" t="b">
        <f t="shared" si="9"/>
        <v>0</v>
      </c>
      <c r="AH49" s="17" t="b">
        <f>IF(F49&gt;'Overview (RESPONSES REQUIRED)'!$G$67,FALSE,TRUE)</f>
        <v>0</v>
      </c>
      <c r="AI49" s="17" t="b">
        <f>IF(G49&gt;'Overview (RESPONSES REQUIRED)'!$G$75,FALSE,TRUE)</f>
        <v>0</v>
      </c>
      <c r="AJ49" s="17" t="b">
        <f t="shared" si="10"/>
        <v>0</v>
      </c>
      <c r="AK49" s="17" t="str">
        <f t="shared" si="11"/>
        <v>N</v>
      </c>
    </row>
    <row r="50" spans="1:37" ht="15" x14ac:dyDescent="0.15">
      <c r="A50" s="17" t="s">
        <v>3228</v>
      </c>
      <c r="B50" s="17">
        <v>2</v>
      </c>
      <c r="C50" s="17" t="b">
        <f>IF(INDEX('Overview (RESPONSES REQUIRED)'!$D$67:$D$78, MATCH("n7", 'Overview (RESPONSES REQUIRED)'!$B$67:$B$78, 0)) = "Y", TRUE, FALSE)</f>
        <v>0</v>
      </c>
      <c r="D50" s="17" t="b">
        <f>IF(INDEX('Overview (RESPONSES REQUIRED)'!$D$67:$D$78, MATCH("n258", 'Overview (RESPONSES REQUIRED)'!$B$67:$B$78, 0)) = "Y", TRUE, FALSE)</f>
        <v>0</v>
      </c>
      <c r="E50" s="17" t="s">
        <v>6</v>
      </c>
      <c r="F50" s="17">
        <v>2</v>
      </c>
      <c r="G50" s="17">
        <v>8</v>
      </c>
      <c r="H50" s="17" t="str">
        <f>IF('SA-FR2'!O53="Y", "Y", IF('SA-FR2'!O53="N", "N", 0))</f>
        <v>N</v>
      </c>
      <c r="I50" s="17" t="str">
        <f>IFERROR(AND(OR(I1:J49,$AF50)=TRUE,IF(SEARCH(I$1,$A50)&gt;0,TRUE,FALSE)),"")</f>
        <v/>
      </c>
      <c r="J50" s="17" t="str">
        <f>IFERROR(AND(OR(J1:J49,$AF50)=TRUE,IF(SEARCH(J$1,$A50)&gt;0,TRUE,FALSE)),"")</f>
        <v/>
      </c>
      <c r="K50" s="17" t="str">
        <f>IFERROR(AND(OR(K1:N49,$AF50)=TRUE,IF(SEARCH(K$1,$A50)&gt;0,TRUE,FALSE)),"")</f>
        <v/>
      </c>
      <c r="L50" s="17" t="str">
        <f>IFERROR(AND(OR(L1:N49,$AF50)=TRUE,IF(SEARCH(L$1,$A50)&gt;0,TRUE,FALSE)),"")</f>
        <v/>
      </c>
      <c r="M50" s="17" t="str">
        <f>IFERROR(AND(OR(M1:N49,$AF50)=TRUE,IF(SEARCH(M$1,$A50)&gt;0,TRUE,FALSE)),"")</f>
        <v/>
      </c>
      <c r="N50" s="17" t="str">
        <f>IFERROR(AND(OR(N1:N49,$AF50)=TRUE,IF(SEARCH(N$1,$A50)&gt;0,TRUE,FALSE)),"")</f>
        <v/>
      </c>
      <c r="O50" s="17" t="str">
        <f>IFERROR(AND(OR(O1:O49,$AF50)=TRUE,IF(SEARCH(O$1,$A50)&gt;0,TRUE,FALSE)),"")</f>
        <v/>
      </c>
      <c r="P50" s="17" t="str">
        <f>IFERROR(AND(OR(P1:S49,$AF50)=TRUE,IF(SEARCH(P$1,$A50)&gt;0,TRUE,FALSE)),"")</f>
        <v/>
      </c>
      <c r="Q50" s="17" t="str">
        <f>IFERROR(AND(OR(Q1:S49,$AF50)=TRUE,IF(SEARCH(Q$1,$A50)&gt;0,TRUE,FALSE)),"")</f>
        <v/>
      </c>
      <c r="R50" s="17" t="str">
        <f>IFERROR(AND(OR(R1:S49,$AF50)=TRUE,IF(SEARCH(R$1,$A50)&gt;0,TRUE,FALSE)),"")</f>
        <v/>
      </c>
      <c r="S50" s="17" t="b">
        <f>IFERROR(AND(OR(S1:S49,$AF50)=TRUE,IF(SEARCH(S$1,$A50)&gt;0,TRUE,FALSE)),"")</f>
        <v>0</v>
      </c>
      <c r="T50" s="17" t="str">
        <f>IFERROR(AND(OR(T1:U49,$AF50)=TRUE,IF(SEARCH(T$1,$A50)&gt;0,TRUE,FALSE)),"")</f>
        <v/>
      </c>
      <c r="U50" s="17" t="str">
        <f>IFERROR(AND(OR(U1:U49,$AF50)=TRUE,IF(SEARCH(U$1,$A50)&gt;0,TRUE,FALSE)),"")</f>
        <v/>
      </c>
      <c r="V50" s="17" t="str">
        <f>IFERROR(AND(OR(V1:V49,$AF50)=TRUE,IF(SEARCH(V$1,$A50)&gt;0,TRUE,FALSE)),"")</f>
        <v/>
      </c>
      <c r="W50" s="17" t="str">
        <f>IFERROR(AND(OR(W1:Z49,$AF50)=TRUE,IF(SEARCH(W$1,$A50)&gt;0,TRUE,FALSE)),"")</f>
        <v/>
      </c>
      <c r="X50" s="17" t="str">
        <f>IFERROR(AND(OR(X1:Z49,$AF50)=TRUE,IF(SEARCH(X$1,$A50)&gt;0,TRUE,FALSE)),"")</f>
        <v/>
      </c>
      <c r="Y50" s="17" t="str">
        <f>IFERROR(AND(OR(Y1:Z49,$AF50)=TRUE,IF(SEARCH(Y$1,$A50)&gt;0,TRUE,FALSE)),"")</f>
        <v/>
      </c>
      <c r="Z50" s="17" t="str">
        <f>IFERROR(AND(OR(Z1:Z49,$AF50)=TRUE,IF(SEARCH(Z$1,$A50)&gt;0,TRUE,FALSE)),"")</f>
        <v/>
      </c>
      <c r="AA50" s="17" t="str">
        <f>IFERROR(AND(OR(AA1:AC49,$AF50)=TRUE,IF(SEARCH(AA$1,$A50)&gt;0,TRUE,FALSE)),"")</f>
        <v/>
      </c>
      <c r="AB50" s="17" t="str">
        <f>IFERROR(AND(OR(AB1:AC49,$AF50)=TRUE,IF(SEARCH(AB$1,$A50)&gt;0,TRUE,FALSE)),"")</f>
        <v/>
      </c>
      <c r="AC50" s="17" t="str">
        <f>IFERROR(AND(OR(AC1:AC49,$AF50)=TRUE,IF(SEARCH(AC$1,$A50)&gt;0,TRUE,FALSE)),"")</f>
        <v/>
      </c>
      <c r="AD50" s="17">
        <f t="shared" si="6"/>
        <v>0</v>
      </c>
      <c r="AE50" s="17" t="b">
        <f t="shared" si="7"/>
        <v>0</v>
      </c>
      <c r="AF50" s="17" t="b">
        <f t="shared" si="8"/>
        <v>0</v>
      </c>
      <c r="AG50" s="17" t="b">
        <f t="shared" si="9"/>
        <v>0</v>
      </c>
      <c r="AH50" s="17" t="b">
        <f>IF(F50&gt;'Overview (RESPONSES REQUIRED)'!$G$67,FALSE,TRUE)</f>
        <v>0</v>
      </c>
      <c r="AI50" s="17" t="b">
        <f>IF(G50&gt;'Overview (RESPONSES REQUIRED)'!$G$75,FALSE,TRUE)</f>
        <v>0</v>
      </c>
      <c r="AJ50" s="17" t="b">
        <f t="shared" si="10"/>
        <v>0</v>
      </c>
      <c r="AK50" s="17" t="str">
        <f t="shared" si="11"/>
        <v>N</v>
      </c>
    </row>
    <row r="51" spans="1:37" ht="15" x14ac:dyDescent="0.15">
      <c r="A51" s="17" t="s">
        <v>3229</v>
      </c>
      <c r="B51" s="17">
        <v>2</v>
      </c>
      <c r="C51" s="17" t="b">
        <f>IF(INDEX('Overview (RESPONSES REQUIRED)'!$D$67:$D$78, MATCH("N78", 'Overview (RESPONSES REQUIRED)'!$B$67:$B$78, 0)) = "Y", TRUE, FALSE)</f>
        <v>0</v>
      </c>
      <c r="D51" s="17" t="b">
        <f>IF(INDEX('Overview (RESPONSES REQUIRED)'!$D$67:$D$78, MATCH("n258", 'Overview (RESPONSES REQUIRED)'!$B$67:$B$78, 0)) = "Y", TRUE, FALSE)</f>
        <v>0</v>
      </c>
      <c r="E51" s="17" t="s">
        <v>6</v>
      </c>
      <c r="F51" s="17">
        <v>1</v>
      </c>
      <c r="G51" s="17">
        <v>8</v>
      </c>
      <c r="H51" s="17" t="str">
        <f>IF('SA-FR2'!O54="Y", "Y", IF('SA-FR2'!O54="N", "N", 0))</f>
        <v>N</v>
      </c>
      <c r="I51" s="17" t="str">
        <f>IFERROR(AND(OR(I1:J50,$AF51)=TRUE,IF(SEARCH(I$1,$A51)&gt;0,TRUE,FALSE)),"")</f>
        <v/>
      </c>
      <c r="J51" s="17" t="str">
        <f>IFERROR(AND(OR(J1:J50,$AF51)=TRUE,IF(SEARCH(J$1,$A51)&gt;0,TRUE,FALSE)),"")</f>
        <v/>
      </c>
      <c r="K51" s="17" t="str">
        <f>IFERROR(AND(OR(K1:N50,$AF51)=TRUE,IF(SEARCH(K$1,$A51)&gt;0,TRUE,FALSE)),"")</f>
        <v/>
      </c>
      <c r="L51" s="17" t="str">
        <f>IFERROR(AND(OR(L1:N50,$AF51)=TRUE,IF(SEARCH(L$1,$A51)&gt;0,TRUE,FALSE)),"")</f>
        <v/>
      </c>
      <c r="M51" s="17" t="str">
        <f>IFERROR(AND(OR(M1:N50,$AF51)=TRUE,IF(SEARCH(M$1,$A51)&gt;0,TRUE,FALSE)),"")</f>
        <v/>
      </c>
      <c r="N51" s="17" t="str">
        <f>IFERROR(AND(OR(N1:N50,$AF51)=TRUE,IF(SEARCH(N$1,$A51)&gt;0,TRUE,FALSE)),"")</f>
        <v/>
      </c>
      <c r="O51" s="17" t="str">
        <f>IFERROR(AND(OR(O1:O50,$AF51)=TRUE,IF(SEARCH(O$1,$A51)&gt;0,TRUE,FALSE)),"")</f>
        <v/>
      </c>
      <c r="P51" s="17" t="str">
        <f>IFERROR(AND(OR(P1:S50,$AF51)=TRUE,IF(SEARCH(P$1,$A51)&gt;0,TRUE,FALSE)),"")</f>
        <v/>
      </c>
      <c r="Q51" s="17" t="str">
        <f>IFERROR(AND(OR(Q1:S50,$AF51)=TRUE,IF(SEARCH(Q$1,$A51)&gt;0,TRUE,FALSE)),"")</f>
        <v/>
      </c>
      <c r="R51" s="17" t="str">
        <f>IFERROR(AND(OR(R1:S50,$AF51)=TRUE,IF(SEARCH(R$1,$A51)&gt;0,TRUE,FALSE)),"")</f>
        <v/>
      </c>
      <c r="S51" s="17" t="str">
        <f>IFERROR(AND(OR(S1:S50,$AF51)=TRUE,IF(SEARCH(S$1,$A51)&gt;0,TRUE,FALSE)),"")</f>
        <v/>
      </c>
      <c r="T51" s="17" t="str">
        <f>IFERROR(AND(OR(T1:U50,$AF51)=TRUE,IF(SEARCH(T$1,$A51)&gt;0,TRUE,FALSE)),"")</f>
        <v/>
      </c>
      <c r="U51" s="17" t="str">
        <f>IFERROR(AND(OR(U1:U50,$AF51)=TRUE,IF(SEARCH(U$1,$A51)&gt;0,TRUE,FALSE)),"")</f>
        <v/>
      </c>
      <c r="V51" s="17" t="str">
        <f>IFERROR(AND(OR(V1:V50,$AF51)=TRUE,IF(SEARCH(V$1,$A51)&gt;0,TRUE,FALSE)),"")</f>
        <v/>
      </c>
      <c r="W51" s="17" t="b">
        <f>IFERROR(AND(OR(W1:Z50,$AF51)=TRUE,IF(SEARCH(W$1,$A51)&gt;0,TRUE,FALSE)),"")</f>
        <v>0</v>
      </c>
      <c r="X51" s="17" t="str">
        <f>IFERROR(AND(OR(X1:Z50,$AF51)=TRUE,IF(SEARCH(X$1,$A51)&gt;0,TRUE,FALSE)),"")</f>
        <v/>
      </c>
      <c r="Y51" s="17" t="str">
        <f>IFERROR(AND(OR(Y1:Z50,$AF51)=TRUE,IF(SEARCH(Y$1,$A51)&gt;0,TRUE,FALSE)),"")</f>
        <v/>
      </c>
      <c r="Z51" s="17" t="str">
        <f>IFERROR(AND(OR(Z1:Z50,$AF51)=TRUE,IF(SEARCH(Z$1,$A51)&gt;0,TRUE,FALSE)),"")</f>
        <v/>
      </c>
      <c r="AA51" s="17" t="str">
        <f>IFERROR(AND(OR(AA1:AC50,$AF51)=TRUE,IF(SEARCH(AA$1,$A51)&gt;0,TRUE,FALSE)),"")</f>
        <v/>
      </c>
      <c r="AB51" s="17" t="str">
        <f>IFERROR(AND(OR(AB1:AC50,$AF51)=TRUE,IF(SEARCH(AB$1,$A51)&gt;0,TRUE,FALSE)),"")</f>
        <v/>
      </c>
      <c r="AC51" s="17" t="str">
        <f>IFERROR(AND(OR(AC1:AC50,$AF51)=TRUE,IF(SEARCH(AC$1,$A51)&gt;0,TRUE,FALSE)),"")</f>
        <v/>
      </c>
      <c r="AD51" s="17">
        <f t="shared" si="6"/>
        <v>0</v>
      </c>
      <c r="AE51" s="17" t="b">
        <f t="shared" si="7"/>
        <v>0</v>
      </c>
      <c r="AF51" s="17" t="b">
        <f t="shared" si="8"/>
        <v>0</v>
      </c>
      <c r="AG51" s="17" t="b">
        <f t="shared" si="9"/>
        <v>0</v>
      </c>
      <c r="AH51" s="17" t="b">
        <f>IF(F51&gt;'Overview (RESPONSES REQUIRED)'!$G$67,FALSE,TRUE)</f>
        <v>0</v>
      </c>
      <c r="AI51" s="17" t="b">
        <f>IF(G51&gt;'Overview (RESPONSES REQUIRED)'!$G$75,FALSE,TRUE)</f>
        <v>0</v>
      </c>
      <c r="AJ51" s="17" t="b">
        <f t="shared" si="10"/>
        <v>0</v>
      </c>
      <c r="AK51" s="17" t="str">
        <f t="shared" si="11"/>
        <v>N</v>
      </c>
    </row>
    <row r="52" spans="1:37" ht="15" x14ac:dyDescent="0.15">
      <c r="A52" s="17" t="s">
        <v>3230</v>
      </c>
      <c r="B52" s="17">
        <v>2</v>
      </c>
      <c r="C52" s="17" t="b">
        <f>IF(INDEX('Overview (RESPONSES REQUIRED)'!$D$67:$D$78, MATCH("n7", 'Overview (RESPONSES REQUIRED)'!$B$67:$B$78, 0)) = "Y", TRUE, FALSE)</f>
        <v>0</v>
      </c>
      <c r="D52" s="17" t="b">
        <f>IF(INDEX('Overview (RESPONSES REQUIRED)'!$D$67:$D$78, MATCH("n258", 'Overview (RESPONSES REQUIRED)'!$B$67:$B$78, 0)) = "Y", TRUE, FALSE)</f>
        <v>0</v>
      </c>
      <c r="E52" s="17" t="s">
        <v>6</v>
      </c>
      <c r="F52" s="17">
        <v>1</v>
      </c>
      <c r="G52" s="17">
        <v>8</v>
      </c>
      <c r="H52" s="17" t="str">
        <f>IF('SA-FR2'!O55="Y", "Y", IF('SA-FR2'!O55="N", "N", 0))</f>
        <v>N</v>
      </c>
      <c r="I52" s="17" t="str">
        <f>IFERROR(AND(OR(I1:J51,$AF52)=TRUE,IF(SEARCH(I$1,$A52)&gt;0,TRUE,FALSE)),"")</f>
        <v/>
      </c>
      <c r="J52" s="17" t="str">
        <f>IFERROR(AND(OR(J1:J51,$AF52)=TRUE,IF(SEARCH(J$1,$A52)&gt;0,TRUE,FALSE)),"")</f>
        <v/>
      </c>
      <c r="K52" s="17" t="str">
        <f>IFERROR(AND(OR(K1:N51,$AF52)=TRUE,IF(SEARCH(K$1,$A52)&gt;0,TRUE,FALSE)),"")</f>
        <v/>
      </c>
      <c r="L52" s="17" t="str">
        <f>IFERROR(AND(OR(L1:N51,$AF52)=TRUE,IF(SEARCH(L$1,$A52)&gt;0,TRUE,FALSE)),"")</f>
        <v/>
      </c>
      <c r="M52" s="17" t="str">
        <f>IFERROR(AND(OR(M1:N51,$AF52)=TRUE,IF(SEARCH(M$1,$A52)&gt;0,TRUE,FALSE)),"")</f>
        <v/>
      </c>
      <c r="N52" s="17" t="str">
        <f>IFERROR(AND(OR(N1:N51,$AF52)=TRUE,IF(SEARCH(N$1,$A52)&gt;0,TRUE,FALSE)),"")</f>
        <v/>
      </c>
      <c r="O52" s="17" t="str">
        <f>IFERROR(AND(OR(O1:O51,$AF52)=TRUE,IF(SEARCH(O$1,$A52)&gt;0,TRUE,FALSE)),"")</f>
        <v/>
      </c>
      <c r="P52" s="17" t="str">
        <f>IFERROR(AND(OR(P1:S51,$AF52)=TRUE,IF(SEARCH(P$1,$A52)&gt;0,TRUE,FALSE)),"")</f>
        <v/>
      </c>
      <c r="Q52" s="17" t="b">
        <f>IFERROR(AND(OR(Q1:S51,$AF52)=TRUE,IF(SEARCH(Q$1,$A52)&gt;0,TRUE,FALSE)),"")</f>
        <v>0</v>
      </c>
      <c r="R52" s="17" t="str">
        <f>IFERROR(AND(OR(R1:S51,$AF52)=TRUE,IF(SEARCH(R$1,$A52)&gt;0,TRUE,FALSE)),"")</f>
        <v/>
      </c>
      <c r="S52" s="17" t="str">
        <f>IFERROR(AND(OR(S1:S51,$AF52)=TRUE,IF(SEARCH(S$1,$A52)&gt;0,TRUE,FALSE)),"")</f>
        <v/>
      </c>
      <c r="T52" s="17" t="str">
        <f>IFERROR(AND(OR(T1:U51,$AF52)=TRUE,IF(SEARCH(T$1,$A52)&gt;0,TRUE,FALSE)),"")</f>
        <v/>
      </c>
      <c r="U52" s="17" t="str">
        <f>IFERROR(AND(OR(U1:U51,$AF52)=TRUE,IF(SEARCH(U$1,$A52)&gt;0,TRUE,FALSE)),"")</f>
        <v/>
      </c>
      <c r="V52" s="17" t="str">
        <f>IFERROR(AND(OR(V1:V51,$AF52)=TRUE,IF(SEARCH(V$1,$A52)&gt;0,TRUE,FALSE)),"")</f>
        <v/>
      </c>
      <c r="W52" s="17" t="str">
        <f>IFERROR(AND(OR(W1:Z51,$AF52)=TRUE,IF(SEARCH(W$1,$A52)&gt;0,TRUE,FALSE)),"")</f>
        <v/>
      </c>
      <c r="X52" s="17" t="str">
        <f>IFERROR(AND(OR(X1:Z51,$AF52)=TRUE,IF(SEARCH(X$1,$A52)&gt;0,TRUE,FALSE)),"")</f>
        <v/>
      </c>
      <c r="Y52" s="17" t="str">
        <f>IFERROR(AND(OR(Y1:Z51,$AF52)=TRUE,IF(SEARCH(Y$1,$A52)&gt;0,TRUE,FALSE)),"")</f>
        <v/>
      </c>
      <c r="Z52" s="17" t="str">
        <f>IFERROR(AND(OR(Z1:Z51,$AF52)=TRUE,IF(SEARCH(Z$1,$A52)&gt;0,TRUE,FALSE)),"")</f>
        <v/>
      </c>
      <c r="AA52" s="17" t="str">
        <f>IFERROR(AND(OR(AA1:AC51,$AF52)=TRUE,IF(SEARCH(AA$1,$A52)&gt;0,TRUE,FALSE)),"")</f>
        <v/>
      </c>
      <c r="AB52" s="17" t="str">
        <f>IFERROR(AND(OR(AB1:AC51,$AF52)=TRUE,IF(SEARCH(AB$1,$A52)&gt;0,TRUE,FALSE)),"")</f>
        <v/>
      </c>
      <c r="AC52" s="17" t="str">
        <f>IFERROR(AND(OR(AC1:AC51,$AF52)=TRUE,IF(SEARCH(AC$1,$A52)&gt;0,TRUE,FALSE)),"")</f>
        <v/>
      </c>
      <c r="AD52" s="17">
        <f t="shared" si="6"/>
        <v>0</v>
      </c>
      <c r="AE52" s="17" t="b">
        <f t="shared" si="7"/>
        <v>0</v>
      </c>
      <c r="AF52" s="17" t="b">
        <f t="shared" si="8"/>
        <v>0</v>
      </c>
      <c r="AG52" s="17" t="b">
        <f t="shared" si="9"/>
        <v>0</v>
      </c>
      <c r="AH52" s="17" t="b">
        <f>IF(F52&gt;'Overview (RESPONSES REQUIRED)'!$G$67,FALSE,TRUE)</f>
        <v>0</v>
      </c>
      <c r="AI52" s="17" t="b">
        <f>IF(G52&gt;'Overview (RESPONSES REQUIRED)'!$G$75,FALSE,TRUE)</f>
        <v>0</v>
      </c>
      <c r="AJ52" s="17" t="b">
        <f t="shared" si="10"/>
        <v>0</v>
      </c>
      <c r="AK52" s="17" t="str">
        <f t="shared" si="11"/>
        <v>N</v>
      </c>
    </row>
    <row r="53" spans="1:37" ht="15" x14ac:dyDescent="0.15">
      <c r="A53" s="17" t="s">
        <v>3231</v>
      </c>
      <c r="B53" s="17">
        <v>2</v>
      </c>
      <c r="C53" s="17" t="b">
        <f>IF(INDEX('Overview (RESPONSES REQUIRED)'!$D$67:$D$78, MATCH("n5", 'Overview (RESPONSES REQUIRED)'!$B$67:$B$78, 0)) = "Y", TRUE, FALSE)</f>
        <v>0</v>
      </c>
      <c r="D53" s="17" t="b">
        <f>IF(INDEX('Overview (RESPONSES REQUIRED)'!$D$67:$D$78, MATCH("n258", 'Overview (RESPONSES REQUIRED)'!$B$67:$B$78, 0)) = "Y", TRUE, FALSE)</f>
        <v>0</v>
      </c>
      <c r="E53" s="17" t="s">
        <v>6</v>
      </c>
      <c r="F53" s="17">
        <v>1</v>
      </c>
      <c r="G53" s="17">
        <v>8</v>
      </c>
      <c r="H53" s="17" t="str">
        <f>IF('SA-FR2'!O56="Y", "Y", IF('SA-FR2'!O56="N", "N", 0))</f>
        <v>N</v>
      </c>
      <c r="I53" s="17" t="str">
        <f>IFERROR(AND(OR(I1:J52,$AF53)=TRUE,IF(SEARCH(I$1,$A53)&gt;0,TRUE,FALSE)),"")</f>
        <v/>
      </c>
      <c r="J53" s="17" t="str">
        <f>IFERROR(AND(OR(J1:J52,$AF53)=TRUE,IF(SEARCH(J$1,$A53)&gt;0,TRUE,FALSE)),"")</f>
        <v/>
      </c>
      <c r="K53" s="17" t="str">
        <f>IFERROR(AND(OR(K1:N52,$AF53)=TRUE,IF(SEARCH(K$1,$A53)&gt;0,TRUE,FALSE)),"")</f>
        <v/>
      </c>
      <c r="L53" s="17" t="str">
        <f>IFERROR(AND(OR(L1:N52,$AF53)=TRUE,IF(SEARCH(L$1,$A53)&gt;0,TRUE,FALSE)),"")</f>
        <v/>
      </c>
      <c r="M53" s="17" t="str">
        <f>IFERROR(AND(OR(M1:N52,$AF53)=TRUE,IF(SEARCH(M$1,$A53)&gt;0,TRUE,FALSE)),"")</f>
        <v/>
      </c>
      <c r="N53" s="17" t="str">
        <f>IFERROR(AND(OR(N1:N52,$AF53)=TRUE,IF(SEARCH(N$1,$A53)&gt;0,TRUE,FALSE)),"")</f>
        <v/>
      </c>
      <c r="O53" s="17" t="b">
        <f>IFERROR(AND(OR(O1:O52,$AF53)=TRUE,IF(SEARCH(O$1,$A53)&gt;0,TRUE,FALSE)),"")</f>
        <v>0</v>
      </c>
      <c r="P53" s="17" t="str">
        <f>IFERROR(AND(OR(P1:S52,$AF53)=TRUE,IF(SEARCH(P$1,$A53)&gt;0,TRUE,FALSE)),"")</f>
        <v/>
      </c>
      <c r="Q53" s="17" t="str">
        <f>IFERROR(AND(OR(Q1:S52,$AF53)=TRUE,IF(SEARCH(Q$1,$A53)&gt;0,TRUE,FALSE)),"")</f>
        <v/>
      </c>
      <c r="R53" s="17" t="str">
        <f>IFERROR(AND(OR(R1:S52,$AF53)=TRUE,IF(SEARCH(R$1,$A53)&gt;0,TRUE,FALSE)),"")</f>
        <v/>
      </c>
      <c r="S53" s="17" t="str">
        <f>IFERROR(AND(OR(S1:S52,$AF53)=TRUE,IF(SEARCH(S$1,$A53)&gt;0,TRUE,FALSE)),"")</f>
        <v/>
      </c>
      <c r="T53" s="17" t="str">
        <f>IFERROR(AND(OR(T1:U52,$AF53)=TRUE,IF(SEARCH(T$1,$A53)&gt;0,TRUE,FALSE)),"")</f>
        <v/>
      </c>
      <c r="U53" s="17" t="str">
        <f>IFERROR(AND(OR(U1:U52,$AF53)=TRUE,IF(SEARCH(U$1,$A53)&gt;0,TRUE,FALSE)),"")</f>
        <v/>
      </c>
      <c r="V53" s="17" t="str">
        <f>IFERROR(AND(OR(V1:V52,$AF53)=TRUE,IF(SEARCH(V$1,$A53)&gt;0,TRUE,FALSE)),"")</f>
        <v/>
      </c>
      <c r="W53" s="17" t="str">
        <f>IFERROR(AND(OR(W1:Z52,$AF53)=TRUE,IF(SEARCH(W$1,$A53)&gt;0,TRUE,FALSE)),"")</f>
        <v/>
      </c>
      <c r="X53" s="17" t="str">
        <f>IFERROR(AND(OR(X1:Z52,$AF53)=TRUE,IF(SEARCH(X$1,$A53)&gt;0,TRUE,FALSE)),"")</f>
        <v/>
      </c>
      <c r="Y53" s="17" t="str">
        <f>IFERROR(AND(OR(Y1:Z52,$AF53)=TRUE,IF(SEARCH(Y$1,$A53)&gt;0,TRUE,FALSE)),"")</f>
        <v/>
      </c>
      <c r="Z53" s="17" t="str">
        <f>IFERROR(AND(OR(Z1:Z52,$AF53)=TRUE,IF(SEARCH(Z$1,$A53)&gt;0,TRUE,FALSE)),"")</f>
        <v/>
      </c>
      <c r="AA53" s="17" t="str">
        <f>IFERROR(AND(OR(AA1:AC52,$AF53)=TRUE,IF(SEARCH(AA$1,$A53)&gt;0,TRUE,FALSE)),"")</f>
        <v/>
      </c>
      <c r="AB53" s="17" t="str">
        <f>IFERROR(AND(OR(AB1:AC52,$AF53)=TRUE,IF(SEARCH(AB$1,$A53)&gt;0,TRUE,FALSE)),"")</f>
        <v/>
      </c>
      <c r="AC53" s="17" t="str">
        <f>IFERROR(AND(OR(AC1:AC52,$AF53)=TRUE,IF(SEARCH(AC$1,$A53)&gt;0,TRUE,FALSE)),"")</f>
        <v/>
      </c>
      <c r="AD53" s="17">
        <f t="shared" si="6"/>
        <v>0</v>
      </c>
      <c r="AE53" s="17" t="b">
        <f t="shared" si="7"/>
        <v>0</v>
      </c>
      <c r="AF53" s="17" t="b">
        <f t="shared" si="8"/>
        <v>0</v>
      </c>
      <c r="AG53" s="17" t="b">
        <f t="shared" si="9"/>
        <v>0</v>
      </c>
      <c r="AH53" s="17" t="b">
        <f>IF(F53&gt;'Overview (RESPONSES REQUIRED)'!$G$67,FALSE,TRUE)</f>
        <v>0</v>
      </c>
      <c r="AI53" s="17" t="b">
        <f>IF(G53&gt;'Overview (RESPONSES REQUIRED)'!$G$75,FALSE,TRUE)</f>
        <v>0</v>
      </c>
      <c r="AJ53" s="17" t="b">
        <f t="shared" si="10"/>
        <v>0</v>
      </c>
      <c r="AK53" s="17" t="str">
        <f t="shared" si="11"/>
        <v>N</v>
      </c>
    </row>
    <row r="54" spans="1:37" ht="15" x14ac:dyDescent="0.15">
      <c r="A54" s="17" t="s">
        <v>3232</v>
      </c>
      <c r="B54" s="17">
        <v>2</v>
      </c>
      <c r="C54" s="17" t="b">
        <f>IF(INDEX('Overview (RESPONSES REQUIRED)'!$D$67:$D$78, MATCH("n26", 'Overview (RESPONSES REQUIRED)'!$B$67:$B$78, 0)) = "Y", TRUE, FALSE)</f>
        <v>0</v>
      </c>
      <c r="D54" s="17" t="b">
        <f>IF(INDEX('Overview (RESPONSES REQUIRED)'!$D$67:$D$78, MATCH("n258", 'Overview (RESPONSES REQUIRED)'!$B$67:$B$78, 0)) = "Y", TRUE, FALSE)</f>
        <v>0</v>
      </c>
      <c r="E54" s="17" t="s">
        <v>6</v>
      </c>
      <c r="F54" s="17">
        <v>1</v>
      </c>
      <c r="G54" s="17">
        <v>8</v>
      </c>
      <c r="H54" s="17" t="str">
        <f>IF('SA-FR2'!O57="Y", "Y", IF('SA-FR2'!O57="N", "N", 0))</f>
        <v>N</v>
      </c>
      <c r="I54" s="17" t="str">
        <f>IFERROR(AND(OR(I1:J53,$AF54)=TRUE,IF(SEARCH(I$1,$A54)&gt;0,TRUE,FALSE)),"")</f>
        <v/>
      </c>
      <c r="J54" s="17" t="str">
        <f>IFERROR(AND(OR(J1:J53,$AF54)=TRUE,IF(SEARCH(J$1,$A54)&gt;0,TRUE,FALSE)),"")</f>
        <v/>
      </c>
      <c r="K54" s="17" t="str">
        <f>IFERROR(AND(OR(K1:N53,$AF54)=TRUE,IF(SEARCH(K$1,$A54)&gt;0,TRUE,FALSE)),"")</f>
        <v/>
      </c>
      <c r="L54" s="17" t="str">
        <f>IFERROR(AND(OR(L1:N53,$AF54)=TRUE,IF(SEARCH(L$1,$A54)&gt;0,TRUE,FALSE)),"")</f>
        <v/>
      </c>
      <c r="M54" s="17" t="str">
        <f>IFERROR(AND(OR(M1:N53,$AF54)=TRUE,IF(SEARCH(M$1,$A54)&gt;0,TRUE,FALSE)),"")</f>
        <v/>
      </c>
      <c r="N54" s="17" t="str">
        <f>IFERROR(AND(OR(N1:N53,$AF54)=TRUE,IF(SEARCH(N$1,$A54)&gt;0,TRUE,FALSE)),"")</f>
        <v/>
      </c>
      <c r="O54" s="17" t="str">
        <f>IFERROR(AND(OR(O1:O53,$AF54)=TRUE,IF(SEARCH(O$1,$A54)&gt;0,TRUE,FALSE)),"")</f>
        <v/>
      </c>
      <c r="P54" s="17" t="str">
        <f>IFERROR(AND(OR(P1:S53,$AF54)=TRUE,IF(SEARCH(P$1,$A54)&gt;0,TRUE,FALSE)),"")</f>
        <v/>
      </c>
      <c r="Q54" s="17" t="str">
        <f>IFERROR(AND(OR(Q1:S53,$AF54)=TRUE,IF(SEARCH(Q$1,$A54)&gt;0,TRUE,FALSE)),"")</f>
        <v/>
      </c>
      <c r="R54" s="17" t="str">
        <f>IFERROR(AND(OR(R1:S53,$AF54)=TRUE,IF(SEARCH(R$1,$A54)&gt;0,TRUE,FALSE)),"")</f>
        <v/>
      </c>
      <c r="S54" s="17" t="str">
        <f>IFERROR(AND(OR(S1:S53,$AF54)=TRUE,IF(SEARCH(S$1,$A54)&gt;0,TRUE,FALSE)),"")</f>
        <v/>
      </c>
      <c r="T54" s="17" t="b">
        <f>IFERROR(AND(OR(T1:U53,$AF54)=TRUE,IF(SEARCH(T$1,$A54)&gt;0,TRUE,FALSE)),"")</f>
        <v>0</v>
      </c>
      <c r="U54" s="17" t="str">
        <f>IFERROR(AND(OR(U1:U53,$AF54)=TRUE,IF(SEARCH(U$1,$A54)&gt;0,TRUE,FALSE)),"")</f>
        <v/>
      </c>
      <c r="V54" s="17" t="str">
        <f>IFERROR(AND(OR(V1:V53,$AF54)=TRUE,IF(SEARCH(V$1,$A54)&gt;0,TRUE,FALSE)),"")</f>
        <v/>
      </c>
      <c r="W54" s="17" t="str">
        <f>IFERROR(AND(OR(W1:Z53,$AF54)=TRUE,IF(SEARCH(W$1,$A54)&gt;0,TRUE,FALSE)),"")</f>
        <v/>
      </c>
      <c r="X54" s="17" t="str">
        <f>IFERROR(AND(OR(X1:Z53,$AF54)=TRUE,IF(SEARCH(X$1,$A54)&gt;0,TRUE,FALSE)),"")</f>
        <v/>
      </c>
      <c r="Y54" s="17" t="str">
        <f>IFERROR(AND(OR(Y1:Z53,$AF54)=TRUE,IF(SEARCH(Y$1,$A54)&gt;0,TRUE,FALSE)),"")</f>
        <v/>
      </c>
      <c r="Z54" s="17" t="str">
        <f>IFERROR(AND(OR(Z1:Z53,$AF54)=TRUE,IF(SEARCH(Z$1,$A54)&gt;0,TRUE,FALSE)),"")</f>
        <v/>
      </c>
      <c r="AA54" s="17" t="str">
        <f>IFERROR(AND(OR(AA1:AC53,$AF54)=TRUE,IF(SEARCH(AA$1,$A54)&gt;0,TRUE,FALSE)),"")</f>
        <v/>
      </c>
      <c r="AB54" s="17" t="str">
        <f>IFERROR(AND(OR(AB1:AC53,$AF54)=TRUE,IF(SEARCH(AB$1,$A54)&gt;0,TRUE,FALSE)),"")</f>
        <v/>
      </c>
      <c r="AC54" s="17" t="str">
        <f>IFERROR(AND(OR(AC1:AC53,$AF54)=TRUE,IF(SEARCH(AC$1,$A54)&gt;0,TRUE,FALSE)),"")</f>
        <v/>
      </c>
      <c r="AD54" s="17">
        <f t="shared" si="6"/>
        <v>0</v>
      </c>
      <c r="AE54" s="17" t="b">
        <f t="shared" si="7"/>
        <v>0</v>
      </c>
      <c r="AF54" s="17" t="b">
        <f t="shared" si="8"/>
        <v>0</v>
      </c>
      <c r="AG54" s="17" t="b">
        <f t="shared" si="9"/>
        <v>0</v>
      </c>
      <c r="AH54" s="17" t="b">
        <f>IF(F54&gt;'Overview (RESPONSES REQUIRED)'!$G$67,FALSE,TRUE)</f>
        <v>0</v>
      </c>
      <c r="AI54" s="17" t="b">
        <f>IF(G54&gt;'Overview (RESPONSES REQUIRED)'!$G$75,FALSE,TRUE)</f>
        <v>0</v>
      </c>
      <c r="AJ54" s="17" t="b">
        <f t="shared" si="10"/>
        <v>0</v>
      </c>
      <c r="AK54" s="17" t="str">
        <f t="shared" si="11"/>
        <v>N</v>
      </c>
    </row>
    <row r="55" spans="1:37" ht="15" x14ac:dyDescent="0.15">
      <c r="A55" s="17" t="s">
        <v>3233</v>
      </c>
      <c r="B55" s="17">
        <v>2</v>
      </c>
      <c r="C55" s="17" t="b">
        <f>IF(INDEX('Overview (RESPONSES REQUIRED)'!$D$67:$D$78, MATCH("n28", 'Overview (RESPONSES REQUIRED)'!$B$67:$B$78, 0)) = "Y", TRUE, FALSE)</f>
        <v>0</v>
      </c>
      <c r="D55" s="17" t="b">
        <f>IF(INDEX('Overview (RESPONSES REQUIRED)'!$D$67:$D$78, MATCH("n258", 'Overview (RESPONSES REQUIRED)'!$B$67:$B$78, 0)) = "Y", TRUE, FALSE)</f>
        <v>0</v>
      </c>
      <c r="E55" s="17" t="s">
        <v>6</v>
      </c>
      <c r="F55" s="17">
        <v>1</v>
      </c>
      <c r="G55" s="17">
        <v>8</v>
      </c>
      <c r="H55" s="17" t="str">
        <f>IF('SA-FR2'!O58="Y", "Y", IF('SA-FR2'!O58="N", "N", 0))</f>
        <v>N</v>
      </c>
      <c r="I55" s="17" t="str">
        <f>IFERROR(AND(OR(I1:J54,$AF55)=TRUE,IF(SEARCH(I$1,$A55)&gt;0,TRUE,FALSE)),"")</f>
        <v/>
      </c>
      <c r="J55" s="17" t="str">
        <f>IFERROR(AND(OR(J1:J54,$AF55)=TRUE,IF(SEARCH(J$1,$A55)&gt;0,TRUE,FALSE)),"")</f>
        <v/>
      </c>
      <c r="K55" s="17" t="str">
        <f>IFERROR(AND(OR(K1:N54,$AF55)=TRUE,IF(SEARCH(K$1,$A55)&gt;0,TRUE,FALSE)),"")</f>
        <v/>
      </c>
      <c r="L55" s="17" t="str">
        <f>IFERROR(AND(OR(L1:N54,$AF55)=TRUE,IF(SEARCH(L$1,$A55)&gt;0,TRUE,FALSE)),"")</f>
        <v/>
      </c>
      <c r="M55" s="17" t="str">
        <f>IFERROR(AND(OR(M1:N54,$AF55)=TRUE,IF(SEARCH(M$1,$A55)&gt;0,TRUE,FALSE)),"")</f>
        <v/>
      </c>
      <c r="N55" s="17" t="str">
        <f>IFERROR(AND(OR(N1:N54,$AF55)=TRUE,IF(SEARCH(N$1,$A55)&gt;0,TRUE,FALSE)),"")</f>
        <v/>
      </c>
      <c r="O55" s="17" t="str">
        <f>IFERROR(AND(OR(O1:O54,$AF55)=TRUE,IF(SEARCH(O$1,$A55)&gt;0,TRUE,FALSE)),"")</f>
        <v/>
      </c>
      <c r="P55" s="17" t="str">
        <f>IFERROR(AND(OR(P1:S54,$AF55)=TRUE,IF(SEARCH(P$1,$A55)&gt;0,TRUE,FALSE)),"")</f>
        <v/>
      </c>
      <c r="Q55" s="17" t="str">
        <f>IFERROR(AND(OR(Q1:S54,$AF55)=TRUE,IF(SEARCH(Q$1,$A55)&gt;0,TRUE,FALSE)),"")</f>
        <v/>
      </c>
      <c r="R55" s="17" t="str">
        <f>IFERROR(AND(OR(R1:S54,$AF55)=TRUE,IF(SEARCH(R$1,$A55)&gt;0,TRUE,FALSE)),"")</f>
        <v/>
      </c>
      <c r="S55" s="17" t="str">
        <f>IFERROR(AND(OR(S1:S54,$AF55)=TRUE,IF(SEARCH(S$1,$A55)&gt;0,TRUE,FALSE)),"")</f>
        <v/>
      </c>
      <c r="T55" s="17" t="str">
        <f>IFERROR(AND(OR(T1:U54,$AF55)=TRUE,IF(SEARCH(T$1,$A55)&gt;0,TRUE,FALSE)),"")</f>
        <v/>
      </c>
      <c r="U55" s="17" t="str">
        <f>IFERROR(AND(OR(U1:U54,$AF55)=TRUE,IF(SEARCH(U$1,$A55)&gt;0,TRUE,FALSE)),"")</f>
        <v/>
      </c>
      <c r="V55" s="17" t="b">
        <f>IFERROR(AND(OR(V1:V54,$AF55)=TRUE,IF(SEARCH(V$1,$A55)&gt;0,TRUE,FALSE)),"")</f>
        <v>0</v>
      </c>
      <c r="W55" s="17" t="str">
        <f>IFERROR(AND(OR(W1:Z54,$AF55)=TRUE,IF(SEARCH(W$1,$A55)&gt;0,TRUE,FALSE)),"")</f>
        <v/>
      </c>
      <c r="X55" s="17" t="str">
        <f>IFERROR(AND(OR(X1:Z54,$AF55)=TRUE,IF(SEARCH(X$1,$A55)&gt;0,TRUE,FALSE)),"")</f>
        <v/>
      </c>
      <c r="Y55" s="17" t="str">
        <f>IFERROR(AND(OR(Y1:Z54,$AF55)=TRUE,IF(SEARCH(Y$1,$A55)&gt;0,TRUE,FALSE)),"")</f>
        <v/>
      </c>
      <c r="Z55" s="17" t="str">
        <f>IFERROR(AND(OR(Z1:Z54,$AF55)=TRUE,IF(SEARCH(Z$1,$A55)&gt;0,TRUE,FALSE)),"")</f>
        <v/>
      </c>
      <c r="AA55" s="17" t="str">
        <f>IFERROR(AND(OR(AA1:AC54,$AF55)=TRUE,IF(SEARCH(AA$1,$A55)&gt;0,TRUE,FALSE)),"")</f>
        <v/>
      </c>
      <c r="AB55" s="17" t="str">
        <f>IFERROR(AND(OR(AB1:AC54,$AF55)=TRUE,IF(SEARCH(AB$1,$A55)&gt;0,TRUE,FALSE)),"")</f>
        <v/>
      </c>
      <c r="AC55" s="17" t="str">
        <f>IFERROR(AND(OR(AC1:AC54,$AF55)=TRUE,IF(SEARCH(AC$1,$A55)&gt;0,TRUE,FALSE)),"")</f>
        <v/>
      </c>
      <c r="AD55" s="17">
        <f t="shared" si="6"/>
        <v>0</v>
      </c>
      <c r="AE55" s="17" t="b">
        <f t="shared" si="7"/>
        <v>0</v>
      </c>
      <c r="AF55" s="17" t="b">
        <f t="shared" si="8"/>
        <v>0</v>
      </c>
      <c r="AG55" s="17" t="b">
        <f t="shared" si="9"/>
        <v>0</v>
      </c>
      <c r="AH55" s="17" t="b">
        <f>IF(F55&gt;'Overview (RESPONSES REQUIRED)'!$G$67,FALSE,TRUE)</f>
        <v>0</v>
      </c>
      <c r="AI55" s="17" t="b">
        <f>IF(G55&gt;'Overview (RESPONSES REQUIRED)'!$G$75,FALSE,TRUE)</f>
        <v>0</v>
      </c>
      <c r="AJ55" s="17" t="b">
        <f t="shared" si="10"/>
        <v>0</v>
      </c>
      <c r="AK55" s="17" t="str">
        <f t="shared" si="11"/>
        <v>N</v>
      </c>
    </row>
    <row r="56" spans="1:37" ht="15" x14ac:dyDescent="0.15">
      <c r="A56" s="17" t="s">
        <v>3234</v>
      </c>
      <c r="B56" s="17">
        <v>2</v>
      </c>
      <c r="C56" s="17" t="b">
        <f>IF(INDEX('Overview (RESPONSES REQUIRED)'!$D$67:$D$78, MATCH("n26", 'Overview (RESPONSES REQUIRED)'!$B$67:$B$78, 0)) = "Y", TRUE, FALSE)</f>
        <v>0</v>
      </c>
      <c r="D56" s="17" t="b">
        <f>IF(INDEX('Overview (RESPONSES REQUIRED)'!$D$67:$D$78, MATCH("n258", 'Overview (RESPONSES REQUIRED)'!$B$67:$B$78, 0)) = "Y", TRUE, FALSE)</f>
        <v>0</v>
      </c>
      <c r="E56" s="17" t="s">
        <v>6</v>
      </c>
      <c r="F56" s="17">
        <v>2</v>
      </c>
      <c r="G56" s="17">
        <v>8</v>
      </c>
      <c r="H56" s="17" t="str">
        <f>IF('SA-FR2'!O59="Y", "Y", IF('SA-FR2'!O59="N", "N", 0))</f>
        <v>N</v>
      </c>
      <c r="I56" s="17" t="str">
        <f>IFERROR(AND(OR(I1:J55,$AF56)=TRUE,IF(SEARCH(I$1,$A56)&gt;0,TRUE,FALSE)),"")</f>
        <v/>
      </c>
      <c r="J56" s="17" t="str">
        <f>IFERROR(AND(OR(J1:J55,$AF56)=TRUE,IF(SEARCH(J$1,$A56)&gt;0,TRUE,FALSE)),"")</f>
        <v/>
      </c>
      <c r="K56" s="17" t="str">
        <f>IFERROR(AND(OR(K1:N55,$AF56)=TRUE,IF(SEARCH(K$1,$A56)&gt;0,TRUE,FALSE)),"")</f>
        <v/>
      </c>
      <c r="L56" s="17" t="str">
        <f>IFERROR(AND(OR(L1:N55,$AF56)=TRUE,IF(SEARCH(L$1,$A56)&gt;0,TRUE,FALSE)),"")</f>
        <v/>
      </c>
      <c r="M56" s="17" t="str">
        <f>IFERROR(AND(OR(M1:N55,$AF56)=TRUE,IF(SEARCH(M$1,$A56)&gt;0,TRUE,FALSE)),"")</f>
        <v/>
      </c>
      <c r="N56" s="17" t="str">
        <f>IFERROR(AND(OR(N1:N55,$AF56)=TRUE,IF(SEARCH(N$1,$A56)&gt;0,TRUE,FALSE)),"")</f>
        <v/>
      </c>
      <c r="O56" s="17" t="str">
        <f>IFERROR(AND(OR(O1:O55,$AF56)=TRUE,IF(SEARCH(O$1,$A56)&gt;0,TRUE,FALSE)),"")</f>
        <v/>
      </c>
      <c r="P56" s="17" t="str">
        <f>IFERROR(AND(OR(P1:S55,$AF56)=TRUE,IF(SEARCH(P$1,$A56)&gt;0,TRUE,FALSE)),"")</f>
        <v/>
      </c>
      <c r="Q56" s="17" t="str">
        <f>IFERROR(AND(OR(Q1:S55,$AF56)=TRUE,IF(SEARCH(Q$1,$A56)&gt;0,TRUE,FALSE)),"")</f>
        <v/>
      </c>
      <c r="R56" s="17" t="str">
        <f>IFERROR(AND(OR(R1:S55,$AF56)=TRUE,IF(SEARCH(R$1,$A56)&gt;0,TRUE,FALSE)),"")</f>
        <v/>
      </c>
      <c r="S56" s="17" t="str">
        <f>IFERROR(AND(OR(S1:S55,$AF56)=TRUE,IF(SEARCH(S$1,$A56)&gt;0,TRUE,FALSE)),"")</f>
        <v/>
      </c>
      <c r="T56" s="17" t="str">
        <f>IFERROR(AND(OR(T1:U55,$AF56)=TRUE,IF(SEARCH(T$1,$A56)&gt;0,TRUE,FALSE)),"")</f>
        <v/>
      </c>
      <c r="U56" s="17" t="b">
        <f>IFERROR(AND(OR(U1:U55,$AF56)=TRUE,IF(SEARCH(U$1,$A56)&gt;0,TRUE,FALSE)),"")</f>
        <v>0</v>
      </c>
      <c r="V56" s="17" t="str">
        <f>IFERROR(AND(OR(V1:V55,$AF56)=TRUE,IF(SEARCH(V$1,$A56)&gt;0,TRUE,FALSE)),"")</f>
        <v/>
      </c>
      <c r="W56" s="17" t="str">
        <f>IFERROR(AND(OR(W1:Z55,$AF56)=TRUE,IF(SEARCH(W$1,$A56)&gt;0,TRUE,FALSE)),"")</f>
        <v/>
      </c>
      <c r="X56" s="17" t="str">
        <f>IFERROR(AND(OR(X1:Z55,$AF56)=TRUE,IF(SEARCH(X$1,$A56)&gt;0,TRUE,FALSE)),"")</f>
        <v/>
      </c>
      <c r="Y56" s="17" t="str">
        <f>IFERROR(AND(OR(Y1:Z55,$AF56)=TRUE,IF(SEARCH(Y$1,$A56)&gt;0,TRUE,FALSE)),"")</f>
        <v/>
      </c>
      <c r="Z56" s="17" t="str">
        <f>IFERROR(AND(OR(Z1:Z55,$AF56)=TRUE,IF(SEARCH(Z$1,$A56)&gt;0,TRUE,FALSE)),"")</f>
        <v/>
      </c>
      <c r="AA56" s="17" t="str">
        <f>IFERROR(AND(OR(AA1:AC55,$AF56)=TRUE,IF(SEARCH(AA$1,$A56)&gt;0,TRUE,FALSE)),"")</f>
        <v/>
      </c>
      <c r="AB56" s="17" t="str">
        <f>IFERROR(AND(OR(AB1:AC55,$AF56)=TRUE,IF(SEARCH(AB$1,$A56)&gt;0,TRUE,FALSE)),"")</f>
        <v/>
      </c>
      <c r="AC56" s="17" t="str">
        <f>IFERROR(AND(OR(AC1:AC55,$AF56)=TRUE,IF(SEARCH(AC$1,$A56)&gt;0,TRUE,FALSE)),"")</f>
        <v/>
      </c>
      <c r="AD56" s="17">
        <f t="shared" si="6"/>
        <v>0</v>
      </c>
      <c r="AE56" s="17" t="b">
        <f t="shared" si="7"/>
        <v>0</v>
      </c>
      <c r="AF56" s="17" t="b">
        <f t="shared" si="8"/>
        <v>0</v>
      </c>
      <c r="AG56" s="17" t="b">
        <f t="shared" si="9"/>
        <v>0</v>
      </c>
      <c r="AH56" s="17" t="b">
        <f>IF(F56&gt;'Overview (RESPONSES REQUIRED)'!$G$67,FALSE,TRUE)</f>
        <v>0</v>
      </c>
      <c r="AI56" s="17" t="b">
        <f>IF(G56&gt;'Overview (RESPONSES REQUIRED)'!$G$75,FALSE,TRUE)</f>
        <v>0</v>
      </c>
      <c r="AJ56" s="17" t="b">
        <f t="shared" si="10"/>
        <v>0</v>
      </c>
      <c r="AK56" s="17" t="str">
        <f t="shared" si="11"/>
        <v>N</v>
      </c>
    </row>
    <row r="57" spans="1:37" ht="15" x14ac:dyDescent="0.15">
      <c r="A57" s="17" t="s">
        <v>3235</v>
      </c>
      <c r="B57" s="17">
        <v>2</v>
      </c>
      <c r="C57" s="17" t="b">
        <f>IF(INDEX('Overview (RESPONSES REQUIRED)'!$D$67:$D$78, MATCH("n7", 'Overview (RESPONSES REQUIRED)'!$B$67:$B$78, 0)) = "Y", TRUE, FALSE)</f>
        <v>0</v>
      </c>
      <c r="D57" s="17" t="b">
        <f>IF(INDEX('Overview (RESPONSES REQUIRED)'!$D$67:$D$78, MATCH("n258", 'Overview (RESPONSES REQUIRED)'!$B$67:$B$78, 0)) = "Y", TRUE, FALSE)</f>
        <v>0</v>
      </c>
      <c r="E57" s="17" t="s">
        <v>6</v>
      </c>
      <c r="F57" s="17">
        <v>2</v>
      </c>
      <c r="G57" s="17">
        <v>7</v>
      </c>
      <c r="H57" s="17" t="str">
        <f>IF('SA-FR2'!O60="Y", "Y", IF('SA-FR2'!O60="N", "N", 0))</f>
        <v>N</v>
      </c>
      <c r="I57" s="17" t="str">
        <f>IFERROR(AND(OR(I1:J56,$AF57)=TRUE,IF(SEARCH(I$1,$A57)&gt;0,TRUE,FALSE)),"")</f>
        <v/>
      </c>
      <c r="J57" s="17" t="str">
        <f>IFERROR(AND(OR(J1:J56,$AF57)=TRUE,IF(SEARCH(J$1,$A57)&gt;0,TRUE,FALSE)),"")</f>
        <v/>
      </c>
      <c r="K57" s="17" t="str">
        <f>IFERROR(AND(OR(K1:N56,$AF57)=TRUE,IF(SEARCH(K$1,$A57)&gt;0,TRUE,FALSE)),"")</f>
        <v/>
      </c>
      <c r="L57" s="17" t="str">
        <f>IFERROR(AND(OR(L1:N56,$AF57)=TRUE,IF(SEARCH(L$1,$A57)&gt;0,TRUE,FALSE)),"")</f>
        <v/>
      </c>
      <c r="M57" s="17" t="str">
        <f>IFERROR(AND(OR(M1:N56,$AF57)=TRUE,IF(SEARCH(M$1,$A57)&gt;0,TRUE,FALSE)),"")</f>
        <v/>
      </c>
      <c r="N57" s="17" t="str">
        <f>IFERROR(AND(OR(N1:N56,$AF57)=TRUE,IF(SEARCH(N$1,$A57)&gt;0,TRUE,FALSE)),"")</f>
        <v/>
      </c>
      <c r="O57" s="17" t="str">
        <f>IFERROR(AND(OR(O1:O56,$AF57)=TRUE,IF(SEARCH(O$1,$A57)&gt;0,TRUE,FALSE)),"")</f>
        <v/>
      </c>
      <c r="P57" s="17" t="str">
        <f>IFERROR(AND(OR(P1:S56,$AF57)=TRUE,IF(SEARCH(P$1,$A57)&gt;0,TRUE,FALSE)),"")</f>
        <v/>
      </c>
      <c r="Q57" s="17" t="str">
        <f>IFERROR(AND(OR(Q1:S56,$AF57)=TRUE,IF(SEARCH(Q$1,$A57)&gt;0,TRUE,FALSE)),"")</f>
        <v/>
      </c>
      <c r="R57" s="17" t="str">
        <f>IFERROR(AND(OR(R1:S56,$AF57)=TRUE,IF(SEARCH(R$1,$A57)&gt;0,TRUE,FALSE)),"")</f>
        <v/>
      </c>
      <c r="S57" s="17" t="b">
        <f>IFERROR(AND(OR(S1:S56,$AF57)=TRUE,IF(SEARCH(S$1,$A57)&gt;0,TRUE,FALSE)),"")</f>
        <v>0</v>
      </c>
      <c r="T57" s="17" t="str">
        <f>IFERROR(AND(OR(T1:U56,$AF57)=TRUE,IF(SEARCH(T$1,$A57)&gt;0,TRUE,FALSE)),"")</f>
        <v/>
      </c>
      <c r="U57" s="17" t="str">
        <f>IFERROR(AND(OR(U1:U56,$AF57)=TRUE,IF(SEARCH(U$1,$A57)&gt;0,TRUE,FALSE)),"")</f>
        <v/>
      </c>
      <c r="V57" s="17" t="str">
        <f>IFERROR(AND(OR(V1:V56,$AF57)=TRUE,IF(SEARCH(V$1,$A57)&gt;0,TRUE,FALSE)),"")</f>
        <v/>
      </c>
      <c r="W57" s="17" t="str">
        <f>IFERROR(AND(OR(W1:Z56,$AF57)=TRUE,IF(SEARCH(W$1,$A57)&gt;0,TRUE,FALSE)),"")</f>
        <v/>
      </c>
      <c r="X57" s="17" t="str">
        <f>IFERROR(AND(OR(X1:Z56,$AF57)=TRUE,IF(SEARCH(X$1,$A57)&gt;0,TRUE,FALSE)),"")</f>
        <v/>
      </c>
      <c r="Y57" s="17" t="str">
        <f>IFERROR(AND(OR(Y1:Z56,$AF57)=TRUE,IF(SEARCH(Y$1,$A57)&gt;0,TRUE,FALSE)),"")</f>
        <v/>
      </c>
      <c r="Z57" s="17" t="str">
        <f>IFERROR(AND(OR(Z1:Z56,$AF57)=TRUE,IF(SEARCH(Z$1,$A57)&gt;0,TRUE,FALSE)),"")</f>
        <v/>
      </c>
      <c r="AA57" s="17" t="str">
        <f>IFERROR(AND(OR(AA1:AC56,$AF57)=TRUE,IF(SEARCH(AA$1,$A57)&gt;0,TRUE,FALSE)),"")</f>
        <v/>
      </c>
      <c r="AB57" s="17" t="str">
        <f>IFERROR(AND(OR(AB1:AC56,$AF57)=TRUE,IF(SEARCH(AB$1,$A57)&gt;0,TRUE,FALSE)),"")</f>
        <v/>
      </c>
      <c r="AC57" s="17" t="str">
        <f>IFERROR(AND(OR(AC1:AC56,$AF57)=TRUE,IF(SEARCH(AC$1,$A57)&gt;0,TRUE,FALSE)),"")</f>
        <v/>
      </c>
      <c r="AD57" s="17">
        <f t="shared" si="6"/>
        <v>0</v>
      </c>
      <c r="AE57" s="17" t="b">
        <f t="shared" si="7"/>
        <v>0</v>
      </c>
      <c r="AF57" s="17" t="b">
        <f t="shared" si="8"/>
        <v>0</v>
      </c>
      <c r="AG57" s="17" t="b">
        <f t="shared" si="9"/>
        <v>0</v>
      </c>
      <c r="AH57" s="17" t="b">
        <f>IF(F57&gt;'Overview (RESPONSES REQUIRED)'!$G$67,FALSE,TRUE)</f>
        <v>0</v>
      </c>
      <c r="AI57" s="17" t="b">
        <f>IF(G57&gt;'Overview (RESPONSES REQUIRED)'!$G$75,FALSE,TRUE)</f>
        <v>0</v>
      </c>
      <c r="AJ57" s="17" t="b">
        <f t="shared" si="10"/>
        <v>0</v>
      </c>
      <c r="AK57" s="17" t="str">
        <f t="shared" si="11"/>
        <v>N</v>
      </c>
    </row>
    <row r="58" spans="1:37" ht="15" x14ac:dyDescent="0.15">
      <c r="A58" s="17" t="s">
        <v>3236</v>
      </c>
      <c r="B58" s="17">
        <v>2</v>
      </c>
      <c r="C58" s="17" t="b">
        <f>IF(INDEX('Overview (RESPONSES REQUIRED)'!$D$67:$D$78, MATCH("N78", 'Overview (RESPONSES REQUIRED)'!$B$67:$B$78, 0)) = "Y", TRUE, FALSE)</f>
        <v>0</v>
      </c>
      <c r="D58" s="17" t="b">
        <f>IF(INDEX('Overview (RESPONSES REQUIRED)'!$D$67:$D$78, MATCH("n258", 'Overview (RESPONSES REQUIRED)'!$B$67:$B$78, 0)) = "Y", TRUE, FALSE)</f>
        <v>0</v>
      </c>
      <c r="E58" s="17" t="s">
        <v>6</v>
      </c>
      <c r="F58" s="17">
        <v>1</v>
      </c>
      <c r="G58" s="17">
        <v>7</v>
      </c>
      <c r="H58" s="17" t="str">
        <f>IF('SA-FR2'!O61="Y", "Y", IF('SA-FR2'!O61="N", "N", 0))</f>
        <v>N</v>
      </c>
      <c r="I58" s="17" t="str">
        <f>IFERROR(AND(OR(I1:J57,$AF58)=TRUE,IF(SEARCH(I$1,$A58)&gt;0,TRUE,FALSE)),"")</f>
        <v/>
      </c>
      <c r="J58" s="17" t="str">
        <f>IFERROR(AND(OR(J1:J57,$AF58)=TRUE,IF(SEARCH(J$1,$A58)&gt;0,TRUE,FALSE)),"")</f>
        <v/>
      </c>
      <c r="K58" s="17" t="str">
        <f>IFERROR(AND(OR(K1:N57,$AF58)=TRUE,IF(SEARCH(K$1,$A58)&gt;0,TRUE,FALSE)),"")</f>
        <v/>
      </c>
      <c r="L58" s="17" t="str">
        <f>IFERROR(AND(OR(L1:N57,$AF58)=TRUE,IF(SEARCH(L$1,$A58)&gt;0,TRUE,FALSE)),"")</f>
        <v/>
      </c>
      <c r="M58" s="17" t="str">
        <f>IFERROR(AND(OR(M1:N57,$AF58)=TRUE,IF(SEARCH(M$1,$A58)&gt;0,TRUE,FALSE)),"")</f>
        <v/>
      </c>
      <c r="N58" s="17" t="str">
        <f>IFERROR(AND(OR(N1:N57,$AF58)=TRUE,IF(SEARCH(N$1,$A58)&gt;0,TRUE,FALSE)),"")</f>
        <v/>
      </c>
      <c r="O58" s="17" t="str">
        <f>IFERROR(AND(OR(O1:O57,$AF58)=TRUE,IF(SEARCH(O$1,$A58)&gt;0,TRUE,FALSE)),"")</f>
        <v/>
      </c>
      <c r="P58" s="17" t="str">
        <f>IFERROR(AND(OR(P1:S57,$AF58)=TRUE,IF(SEARCH(P$1,$A58)&gt;0,TRUE,FALSE)),"")</f>
        <v/>
      </c>
      <c r="Q58" s="17" t="str">
        <f>IFERROR(AND(OR(Q1:S57,$AF58)=TRUE,IF(SEARCH(Q$1,$A58)&gt;0,TRUE,FALSE)),"")</f>
        <v/>
      </c>
      <c r="R58" s="17" t="str">
        <f>IFERROR(AND(OR(R1:S57,$AF58)=TRUE,IF(SEARCH(R$1,$A58)&gt;0,TRUE,FALSE)),"")</f>
        <v/>
      </c>
      <c r="S58" s="17" t="str">
        <f>IFERROR(AND(OR(S1:S57,$AF58)=TRUE,IF(SEARCH(S$1,$A58)&gt;0,TRUE,FALSE)),"")</f>
        <v/>
      </c>
      <c r="T58" s="17" t="str">
        <f>IFERROR(AND(OR(T1:U57,$AF58)=TRUE,IF(SEARCH(T$1,$A58)&gt;0,TRUE,FALSE)),"")</f>
        <v/>
      </c>
      <c r="U58" s="17" t="str">
        <f>IFERROR(AND(OR(U1:U57,$AF58)=TRUE,IF(SEARCH(U$1,$A58)&gt;0,TRUE,FALSE)),"")</f>
        <v/>
      </c>
      <c r="V58" s="17" t="str">
        <f>IFERROR(AND(OR(V1:V57,$AF58)=TRUE,IF(SEARCH(V$1,$A58)&gt;0,TRUE,FALSE)),"")</f>
        <v/>
      </c>
      <c r="W58" s="17" t="b">
        <f>IFERROR(AND(OR(W1:Z57,$AF58)=TRUE,IF(SEARCH(W$1,$A58)&gt;0,TRUE,FALSE)),"")</f>
        <v>0</v>
      </c>
      <c r="X58" s="17" t="str">
        <f>IFERROR(AND(OR(X1:Z57,$AF58)=TRUE,IF(SEARCH(X$1,$A58)&gt;0,TRUE,FALSE)),"")</f>
        <v/>
      </c>
      <c r="Y58" s="17" t="str">
        <f>IFERROR(AND(OR(Y1:Z57,$AF58)=TRUE,IF(SEARCH(Y$1,$A58)&gt;0,TRUE,FALSE)),"")</f>
        <v/>
      </c>
      <c r="Z58" s="17" t="str">
        <f>IFERROR(AND(OR(Z1:Z57,$AF58)=TRUE,IF(SEARCH(Z$1,$A58)&gt;0,TRUE,FALSE)),"")</f>
        <v/>
      </c>
      <c r="AA58" s="17" t="str">
        <f>IFERROR(AND(OR(AA1:AC57,$AF58)=TRUE,IF(SEARCH(AA$1,$A58)&gt;0,TRUE,FALSE)),"")</f>
        <v/>
      </c>
      <c r="AB58" s="17" t="str">
        <f>IFERROR(AND(OR(AB1:AC57,$AF58)=TRUE,IF(SEARCH(AB$1,$A58)&gt;0,TRUE,FALSE)),"")</f>
        <v/>
      </c>
      <c r="AC58" s="17" t="str">
        <f>IFERROR(AND(OR(AC1:AC57,$AF58)=TRUE,IF(SEARCH(AC$1,$A58)&gt;0,TRUE,FALSE)),"")</f>
        <v/>
      </c>
      <c r="AD58" s="17">
        <f t="shared" si="6"/>
        <v>0</v>
      </c>
      <c r="AE58" s="17" t="b">
        <f t="shared" si="7"/>
        <v>0</v>
      </c>
      <c r="AF58" s="17" t="b">
        <f t="shared" si="8"/>
        <v>0</v>
      </c>
      <c r="AG58" s="17" t="b">
        <f t="shared" si="9"/>
        <v>0</v>
      </c>
      <c r="AH58" s="17" t="b">
        <f>IF(F58&gt;'Overview (RESPONSES REQUIRED)'!$G$67,FALSE,TRUE)</f>
        <v>0</v>
      </c>
      <c r="AI58" s="17" t="b">
        <f>IF(G58&gt;'Overview (RESPONSES REQUIRED)'!$G$75,FALSE,TRUE)</f>
        <v>0</v>
      </c>
      <c r="AJ58" s="17" t="b">
        <f t="shared" si="10"/>
        <v>0</v>
      </c>
      <c r="AK58" s="17" t="str">
        <f t="shared" si="11"/>
        <v>N</v>
      </c>
    </row>
    <row r="59" spans="1:37" ht="15" x14ac:dyDescent="0.15">
      <c r="A59" s="17" t="s">
        <v>3237</v>
      </c>
      <c r="B59" s="17">
        <v>2</v>
      </c>
      <c r="C59" s="17" t="b">
        <f>IF(INDEX('Overview (RESPONSES REQUIRED)'!$D$67:$D$78, MATCH("n7", 'Overview (RESPONSES REQUIRED)'!$B$67:$B$78, 0)) = "Y", TRUE, FALSE)</f>
        <v>0</v>
      </c>
      <c r="D59" s="17" t="b">
        <f>IF(INDEX('Overview (RESPONSES REQUIRED)'!$D$67:$D$78, MATCH("n258", 'Overview (RESPONSES REQUIRED)'!$B$67:$B$78, 0)) = "Y", TRUE, FALSE)</f>
        <v>0</v>
      </c>
      <c r="E59" s="17" t="s">
        <v>6</v>
      </c>
      <c r="F59" s="17">
        <v>1</v>
      </c>
      <c r="G59" s="17">
        <v>7</v>
      </c>
      <c r="H59" s="17" t="str">
        <f>IF('SA-FR2'!O62="Y", "Y", IF('SA-FR2'!O62="N", "N", 0))</f>
        <v>N</v>
      </c>
      <c r="I59" s="17" t="str">
        <f>IFERROR(AND(OR(I1:J58,$AF59)=TRUE,IF(SEARCH(I$1,$A59)&gt;0,TRUE,FALSE)),"")</f>
        <v/>
      </c>
      <c r="J59" s="17" t="str">
        <f>IFERROR(AND(OR(J1:J58,$AF59)=TRUE,IF(SEARCH(J$1,$A59)&gt;0,TRUE,FALSE)),"")</f>
        <v/>
      </c>
      <c r="K59" s="17" t="str">
        <f>IFERROR(AND(OR(K1:N58,$AF59)=TRUE,IF(SEARCH(K$1,$A59)&gt;0,TRUE,FALSE)),"")</f>
        <v/>
      </c>
      <c r="L59" s="17" t="str">
        <f>IFERROR(AND(OR(L1:N58,$AF59)=TRUE,IF(SEARCH(L$1,$A59)&gt;0,TRUE,FALSE)),"")</f>
        <v/>
      </c>
      <c r="M59" s="17" t="str">
        <f>IFERROR(AND(OR(M1:N58,$AF59)=TRUE,IF(SEARCH(M$1,$A59)&gt;0,TRUE,FALSE)),"")</f>
        <v/>
      </c>
      <c r="N59" s="17" t="str">
        <f>IFERROR(AND(OR(N1:N58,$AF59)=TRUE,IF(SEARCH(N$1,$A59)&gt;0,TRUE,FALSE)),"")</f>
        <v/>
      </c>
      <c r="O59" s="17" t="str">
        <f>IFERROR(AND(OR(O1:O58,$AF59)=TRUE,IF(SEARCH(O$1,$A59)&gt;0,TRUE,FALSE)),"")</f>
        <v/>
      </c>
      <c r="P59" s="17" t="str">
        <f>IFERROR(AND(OR(P1:S58,$AF59)=TRUE,IF(SEARCH(P$1,$A59)&gt;0,TRUE,FALSE)),"")</f>
        <v/>
      </c>
      <c r="Q59" s="17" t="b">
        <f>IFERROR(AND(OR(Q1:S58,$AF59)=TRUE,IF(SEARCH(Q$1,$A59)&gt;0,TRUE,FALSE)),"")</f>
        <v>0</v>
      </c>
      <c r="R59" s="17" t="str">
        <f>IFERROR(AND(OR(R1:S58,$AF59)=TRUE,IF(SEARCH(R$1,$A59)&gt;0,TRUE,FALSE)),"")</f>
        <v/>
      </c>
      <c r="S59" s="17" t="str">
        <f>IFERROR(AND(OR(S1:S58,$AF59)=TRUE,IF(SEARCH(S$1,$A59)&gt;0,TRUE,FALSE)),"")</f>
        <v/>
      </c>
      <c r="T59" s="17" t="str">
        <f>IFERROR(AND(OR(T1:U58,$AF59)=TRUE,IF(SEARCH(T$1,$A59)&gt;0,TRUE,FALSE)),"")</f>
        <v/>
      </c>
      <c r="U59" s="17" t="str">
        <f>IFERROR(AND(OR(U1:U58,$AF59)=TRUE,IF(SEARCH(U$1,$A59)&gt;0,TRUE,FALSE)),"")</f>
        <v/>
      </c>
      <c r="V59" s="17" t="str">
        <f>IFERROR(AND(OR(V1:V58,$AF59)=TRUE,IF(SEARCH(V$1,$A59)&gt;0,TRUE,FALSE)),"")</f>
        <v/>
      </c>
      <c r="W59" s="17" t="str">
        <f>IFERROR(AND(OR(W1:Z58,$AF59)=TRUE,IF(SEARCH(W$1,$A59)&gt;0,TRUE,FALSE)),"")</f>
        <v/>
      </c>
      <c r="X59" s="17" t="str">
        <f>IFERROR(AND(OR(X1:Z58,$AF59)=TRUE,IF(SEARCH(X$1,$A59)&gt;0,TRUE,FALSE)),"")</f>
        <v/>
      </c>
      <c r="Y59" s="17" t="str">
        <f>IFERROR(AND(OR(Y1:Z58,$AF59)=TRUE,IF(SEARCH(Y$1,$A59)&gt;0,TRUE,FALSE)),"")</f>
        <v/>
      </c>
      <c r="Z59" s="17" t="str">
        <f>IFERROR(AND(OR(Z1:Z58,$AF59)=TRUE,IF(SEARCH(Z$1,$A59)&gt;0,TRUE,FALSE)),"")</f>
        <v/>
      </c>
      <c r="AA59" s="17" t="str">
        <f>IFERROR(AND(OR(AA1:AC58,$AF59)=TRUE,IF(SEARCH(AA$1,$A59)&gt;0,TRUE,FALSE)),"")</f>
        <v/>
      </c>
      <c r="AB59" s="17" t="str">
        <f>IFERROR(AND(OR(AB1:AC58,$AF59)=TRUE,IF(SEARCH(AB$1,$A59)&gt;0,TRUE,FALSE)),"")</f>
        <v/>
      </c>
      <c r="AC59" s="17" t="str">
        <f>IFERROR(AND(OR(AC1:AC58,$AF59)=TRUE,IF(SEARCH(AC$1,$A59)&gt;0,TRUE,FALSE)),"")</f>
        <v/>
      </c>
      <c r="AD59" s="17">
        <f t="shared" si="6"/>
        <v>0</v>
      </c>
      <c r="AE59" s="17" t="b">
        <f t="shared" si="7"/>
        <v>0</v>
      </c>
      <c r="AF59" s="17" t="b">
        <f t="shared" si="8"/>
        <v>0</v>
      </c>
      <c r="AG59" s="17" t="b">
        <f t="shared" si="9"/>
        <v>0</v>
      </c>
      <c r="AH59" s="17" t="b">
        <f>IF(F59&gt;'Overview (RESPONSES REQUIRED)'!$G$67,FALSE,TRUE)</f>
        <v>0</v>
      </c>
      <c r="AI59" s="17" t="b">
        <f>IF(G59&gt;'Overview (RESPONSES REQUIRED)'!$G$75,FALSE,TRUE)</f>
        <v>0</v>
      </c>
      <c r="AJ59" s="17" t="b">
        <f t="shared" si="10"/>
        <v>0</v>
      </c>
      <c r="AK59" s="17" t="str">
        <f t="shared" si="11"/>
        <v>N</v>
      </c>
    </row>
    <row r="60" spans="1:37" ht="15" x14ac:dyDescent="0.15">
      <c r="A60" s="17" t="s">
        <v>3238</v>
      </c>
      <c r="B60" s="17">
        <v>2</v>
      </c>
      <c r="C60" s="17" t="b">
        <f>IF(INDEX('Overview (RESPONSES REQUIRED)'!$D$67:$D$78, MATCH("n5", 'Overview (RESPONSES REQUIRED)'!$B$67:$B$78, 0)) = "Y", TRUE, FALSE)</f>
        <v>0</v>
      </c>
      <c r="D60" s="17" t="b">
        <f>IF(INDEX('Overview (RESPONSES REQUIRED)'!$D$67:$D$78, MATCH("n258", 'Overview (RESPONSES REQUIRED)'!$B$67:$B$78, 0)) = "Y", TRUE, FALSE)</f>
        <v>0</v>
      </c>
      <c r="E60" s="17" t="s">
        <v>6</v>
      </c>
      <c r="F60" s="17">
        <v>1</v>
      </c>
      <c r="G60" s="17">
        <v>7</v>
      </c>
      <c r="H60" s="17" t="str">
        <f>IF('SA-FR2'!O63="Y", "Y", IF('SA-FR2'!O63="N", "N", 0))</f>
        <v>N</v>
      </c>
      <c r="I60" s="17" t="str">
        <f>IFERROR(AND(OR(I1:J59,$AF60)=TRUE,IF(SEARCH(I$1,$A60)&gt;0,TRUE,FALSE)),"")</f>
        <v/>
      </c>
      <c r="J60" s="17" t="str">
        <f>IFERROR(AND(OR(J1:J59,$AF60)=TRUE,IF(SEARCH(J$1,$A60)&gt;0,TRUE,FALSE)),"")</f>
        <v/>
      </c>
      <c r="K60" s="17" t="str">
        <f>IFERROR(AND(OR(K1:N59,$AF60)=TRUE,IF(SEARCH(K$1,$A60)&gt;0,TRUE,FALSE)),"")</f>
        <v/>
      </c>
      <c r="L60" s="17" t="str">
        <f>IFERROR(AND(OR(L1:N59,$AF60)=TRUE,IF(SEARCH(L$1,$A60)&gt;0,TRUE,FALSE)),"")</f>
        <v/>
      </c>
      <c r="M60" s="17" t="str">
        <f>IFERROR(AND(OR(M1:N59,$AF60)=TRUE,IF(SEARCH(M$1,$A60)&gt;0,TRUE,FALSE)),"")</f>
        <v/>
      </c>
      <c r="N60" s="17" t="str">
        <f>IFERROR(AND(OR(N1:N59,$AF60)=TRUE,IF(SEARCH(N$1,$A60)&gt;0,TRUE,FALSE)),"")</f>
        <v/>
      </c>
      <c r="O60" s="17" t="b">
        <f>IFERROR(AND(OR(O1:O59,$AF60)=TRUE,IF(SEARCH(O$1,$A60)&gt;0,TRUE,FALSE)),"")</f>
        <v>0</v>
      </c>
      <c r="P60" s="17" t="str">
        <f>IFERROR(AND(OR(P1:S59,$AF60)=TRUE,IF(SEARCH(P$1,$A60)&gt;0,TRUE,FALSE)),"")</f>
        <v/>
      </c>
      <c r="Q60" s="17" t="str">
        <f>IFERROR(AND(OR(Q1:S59,$AF60)=TRUE,IF(SEARCH(Q$1,$A60)&gt;0,TRUE,FALSE)),"")</f>
        <v/>
      </c>
      <c r="R60" s="17" t="str">
        <f>IFERROR(AND(OR(R1:S59,$AF60)=TRUE,IF(SEARCH(R$1,$A60)&gt;0,TRUE,FALSE)),"")</f>
        <v/>
      </c>
      <c r="S60" s="17" t="str">
        <f>IFERROR(AND(OR(S1:S59,$AF60)=TRUE,IF(SEARCH(S$1,$A60)&gt;0,TRUE,FALSE)),"")</f>
        <v/>
      </c>
      <c r="T60" s="17" t="str">
        <f>IFERROR(AND(OR(T1:U59,$AF60)=TRUE,IF(SEARCH(T$1,$A60)&gt;0,TRUE,FALSE)),"")</f>
        <v/>
      </c>
      <c r="U60" s="17" t="str">
        <f>IFERROR(AND(OR(U1:U59,$AF60)=TRUE,IF(SEARCH(U$1,$A60)&gt;0,TRUE,FALSE)),"")</f>
        <v/>
      </c>
      <c r="V60" s="17" t="str">
        <f>IFERROR(AND(OR(V1:V59,$AF60)=TRUE,IF(SEARCH(V$1,$A60)&gt;0,TRUE,FALSE)),"")</f>
        <v/>
      </c>
      <c r="W60" s="17" t="str">
        <f>IFERROR(AND(OR(W1:Z59,$AF60)=TRUE,IF(SEARCH(W$1,$A60)&gt;0,TRUE,FALSE)),"")</f>
        <v/>
      </c>
      <c r="X60" s="17" t="str">
        <f>IFERROR(AND(OR(X1:Z59,$AF60)=TRUE,IF(SEARCH(X$1,$A60)&gt;0,TRUE,FALSE)),"")</f>
        <v/>
      </c>
      <c r="Y60" s="17" t="str">
        <f>IFERROR(AND(OR(Y1:Z59,$AF60)=TRUE,IF(SEARCH(Y$1,$A60)&gt;0,TRUE,FALSE)),"")</f>
        <v/>
      </c>
      <c r="Z60" s="17" t="str">
        <f>IFERROR(AND(OR(Z1:Z59,$AF60)=TRUE,IF(SEARCH(Z$1,$A60)&gt;0,TRUE,FALSE)),"")</f>
        <v/>
      </c>
      <c r="AA60" s="17" t="str">
        <f>IFERROR(AND(OR(AA1:AC59,$AF60)=TRUE,IF(SEARCH(AA$1,$A60)&gt;0,TRUE,FALSE)),"")</f>
        <v/>
      </c>
      <c r="AB60" s="17" t="str">
        <f>IFERROR(AND(OR(AB1:AC59,$AF60)=TRUE,IF(SEARCH(AB$1,$A60)&gt;0,TRUE,FALSE)),"")</f>
        <v/>
      </c>
      <c r="AC60" s="17" t="str">
        <f>IFERROR(AND(OR(AC1:AC59,$AF60)=TRUE,IF(SEARCH(AC$1,$A60)&gt;0,TRUE,FALSE)),"")</f>
        <v/>
      </c>
      <c r="AD60" s="17">
        <f t="shared" si="6"/>
        <v>0</v>
      </c>
      <c r="AE60" s="17" t="b">
        <f t="shared" si="7"/>
        <v>0</v>
      </c>
      <c r="AF60" s="17" t="b">
        <f t="shared" si="8"/>
        <v>0</v>
      </c>
      <c r="AG60" s="17" t="b">
        <f t="shared" si="9"/>
        <v>0</v>
      </c>
      <c r="AH60" s="17" t="b">
        <f>IF(F60&gt;'Overview (RESPONSES REQUIRED)'!$G$67,FALSE,TRUE)</f>
        <v>0</v>
      </c>
      <c r="AI60" s="17" t="b">
        <f>IF(G60&gt;'Overview (RESPONSES REQUIRED)'!$G$75,FALSE,TRUE)</f>
        <v>0</v>
      </c>
      <c r="AJ60" s="17" t="b">
        <f t="shared" si="10"/>
        <v>0</v>
      </c>
      <c r="AK60" s="17" t="str">
        <f t="shared" si="11"/>
        <v>N</v>
      </c>
    </row>
    <row r="61" spans="1:37" ht="15" x14ac:dyDescent="0.15">
      <c r="A61" s="17" t="s">
        <v>3239</v>
      </c>
      <c r="B61" s="17">
        <v>2</v>
      </c>
      <c r="C61" s="17" t="b">
        <f>IF(INDEX('Overview (RESPONSES REQUIRED)'!$D$67:$D$78, MATCH("n26", 'Overview (RESPONSES REQUIRED)'!$B$67:$B$78, 0)) = "Y", TRUE, FALSE)</f>
        <v>0</v>
      </c>
      <c r="D61" s="17" t="b">
        <f>IF(INDEX('Overview (RESPONSES REQUIRED)'!$D$67:$D$78, MATCH("n258", 'Overview (RESPONSES REQUIRED)'!$B$67:$B$78, 0)) = "Y", TRUE, FALSE)</f>
        <v>0</v>
      </c>
      <c r="E61" s="17" t="s">
        <v>6</v>
      </c>
      <c r="F61" s="17">
        <v>1</v>
      </c>
      <c r="G61" s="17">
        <v>7</v>
      </c>
      <c r="H61" s="17" t="str">
        <f>IF('SA-FR2'!O64="Y", "Y", IF('SA-FR2'!O64="N", "N", 0))</f>
        <v>N</v>
      </c>
      <c r="I61" s="17" t="str">
        <f>IFERROR(AND(OR(I1:J60,$AF61)=TRUE,IF(SEARCH(I$1,$A61)&gt;0,TRUE,FALSE)),"")</f>
        <v/>
      </c>
      <c r="J61" s="17" t="str">
        <f>IFERROR(AND(OR(J1:J60,$AF61)=TRUE,IF(SEARCH(J$1,$A61)&gt;0,TRUE,FALSE)),"")</f>
        <v/>
      </c>
      <c r="K61" s="17" t="str">
        <f>IFERROR(AND(OR(K1:N60,$AF61)=TRUE,IF(SEARCH(K$1,$A61)&gt;0,TRUE,FALSE)),"")</f>
        <v/>
      </c>
      <c r="L61" s="17" t="str">
        <f>IFERROR(AND(OR(L1:N60,$AF61)=TRUE,IF(SEARCH(L$1,$A61)&gt;0,TRUE,FALSE)),"")</f>
        <v/>
      </c>
      <c r="M61" s="17" t="str">
        <f>IFERROR(AND(OR(M1:N60,$AF61)=TRUE,IF(SEARCH(M$1,$A61)&gt;0,TRUE,FALSE)),"")</f>
        <v/>
      </c>
      <c r="N61" s="17" t="str">
        <f>IFERROR(AND(OR(N1:N60,$AF61)=TRUE,IF(SEARCH(N$1,$A61)&gt;0,TRUE,FALSE)),"")</f>
        <v/>
      </c>
      <c r="O61" s="17" t="str">
        <f>IFERROR(AND(OR(O1:O60,$AF61)=TRUE,IF(SEARCH(O$1,$A61)&gt;0,TRUE,FALSE)),"")</f>
        <v/>
      </c>
      <c r="P61" s="17" t="str">
        <f>IFERROR(AND(OR(P1:S60,$AF61)=TRUE,IF(SEARCH(P$1,$A61)&gt;0,TRUE,FALSE)),"")</f>
        <v/>
      </c>
      <c r="Q61" s="17" t="str">
        <f>IFERROR(AND(OR(Q1:S60,$AF61)=TRUE,IF(SEARCH(Q$1,$A61)&gt;0,TRUE,FALSE)),"")</f>
        <v/>
      </c>
      <c r="R61" s="17" t="str">
        <f>IFERROR(AND(OR(R1:S60,$AF61)=TRUE,IF(SEARCH(R$1,$A61)&gt;0,TRUE,FALSE)),"")</f>
        <v/>
      </c>
      <c r="S61" s="17" t="str">
        <f>IFERROR(AND(OR(S1:S60,$AF61)=TRUE,IF(SEARCH(S$1,$A61)&gt;0,TRUE,FALSE)),"")</f>
        <v/>
      </c>
      <c r="T61" s="17" t="b">
        <f>IFERROR(AND(OR(T1:U60,$AF61)=TRUE,IF(SEARCH(T$1,$A61)&gt;0,TRUE,FALSE)),"")</f>
        <v>0</v>
      </c>
      <c r="U61" s="17" t="str">
        <f>IFERROR(AND(OR(U1:U60,$AF61)=TRUE,IF(SEARCH(U$1,$A61)&gt;0,TRUE,FALSE)),"")</f>
        <v/>
      </c>
      <c r="V61" s="17" t="str">
        <f>IFERROR(AND(OR(V1:V60,$AF61)=TRUE,IF(SEARCH(V$1,$A61)&gt;0,TRUE,FALSE)),"")</f>
        <v/>
      </c>
      <c r="W61" s="17" t="str">
        <f>IFERROR(AND(OR(W1:Z60,$AF61)=TRUE,IF(SEARCH(W$1,$A61)&gt;0,TRUE,FALSE)),"")</f>
        <v/>
      </c>
      <c r="X61" s="17" t="str">
        <f>IFERROR(AND(OR(X1:Z60,$AF61)=TRUE,IF(SEARCH(X$1,$A61)&gt;0,TRUE,FALSE)),"")</f>
        <v/>
      </c>
      <c r="Y61" s="17" t="str">
        <f>IFERROR(AND(OR(Y1:Z60,$AF61)=TRUE,IF(SEARCH(Y$1,$A61)&gt;0,TRUE,FALSE)),"")</f>
        <v/>
      </c>
      <c r="Z61" s="17" t="str">
        <f>IFERROR(AND(OR(Z1:Z60,$AF61)=TRUE,IF(SEARCH(Z$1,$A61)&gt;0,TRUE,FALSE)),"")</f>
        <v/>
      </c>
      <c r="AA61" s="17" t="str">
        <f>IFERROR(AND(OR(AA1:AC60,$AF61)=TRUE,IF(SEARCH(AA$1,$A61)&gt;0,TRUE,FALSE)),"")</f>
        <v/>
      </c>
      <c r="AB61" s="17" t="str">
        <f>IFERROR(AND(OR(AB1:AC60,$AF61)=TRUE,IF(SEARCH(AB$1,$A61)&gt;0,TRUE,FALSE)),"")</f>
        <v/>
      </c>
      <c r="AC61" s="17" t="str">
        <f>IFERROR(AND(OR(AC1:AC60,$AF61)=TRUE,IF(SEARCH(AC$1,$A61)&gt;0,TRUE,FALSE)),"")</f>
        <v/>
      </c>
      <c r="AD61" s="17">
        <f t="shared" si="6"/>
        <v>0</v>
      </c>
      <c r="AE61" s="17" t="b">
        <f t="shared" si="7"/>
        <v>0</v>
      </c>
      <c r="AF61" s="17" t="b">
        <f t="shared" si="8"/>
        <v>0</v>
      </c>
      <c r="AG61" s="17" t="b">
        <f t="shared" si="9"/>
        <v>0</v>
      </c>
      <c r="AH61" s="17" t="b">
        <f>IF(F61&gt;'Overview (RESPONSES REQUIRED)'!$G$67,FALSE,TRUE)</f>
        <v>0</v>
      </c>
      <c r="AI61" s="17" t="b">
        <f>IF(G61&gt;'Overview (RESPONSES REQUIRED)'!$G$75,FALSE,TRUE)</f>
        <v>0</v>
      </c>
      <c r="AJ61" s="17" t="b">
        <f t="shared" si="10"/>
        <v>0</v>
      </c>
      <c r="AK61" s="17" t="str">
        <f t="shared" si="11"/>
        <v>N</v>
      </c>
    </row>
    <row r="62" spans="1:37" ht="15" x14ac:dyDescent="0.15">
      <c r="A62" s="17" t="s">
        <v>3240</v>
      </c>
      <c r="B62" s="17">
        <v>2</v>
      </c>
      <c r="C62" s="17" t="b">
        <f>IF(INDEX('Overview (RESPONSES REQUIRED)'!$D$67:$D$78, MATCH("n28", 'Overview (RESPONSES REQUIRED)'!$B$67:$B$78, 0)) = "Y", TRUE, FALSE)</f>
        <v>0</v>
      </c>
      <c r="D62" s="17" t="b">
        <f>IF(INDEX('Overview (RESPONSES REQUIRED)'!$D$67:$D$78, MATCH("n258", 'Overview (RESPONSES REQUIRED)'!$B$67:$B$78, 0)) = "Y", TRUE, FALSE)</f>
        <v>0</v>
      </c>
      <c r="E62" s="17" t="s">
        <v>6</v>
      </c>
      <c r="F62" s="17">
        <v>1</v>
      </c>
      <c r="G62" s="17">
        <v>7</v>
      </c>
      <c r="H62" s="17" t="str">
        <f>IF('SA-FR2'!O65="Y", "Y", IF('SA-FR2'!O65="N", "N", 0))</f>
        <v>N</v>
      </c>
      <c r="I62" s="17" t="str">
        <f>IFERROR(AND(OR(I1:J61,$AF62)=TRUE,IF(SEARCH(I$1,$A62)&gt;0,TRUE,FALSE)),"")</f>
        <v/>
      </c>
      <c r="J62" s="17" t="str">
        <f>IFERROR(AND(OR(J1:J61,$AF62)=TRUE,IF(SEARCH(J$1,$A62)&gt;0,TRUE,FALSE)),"")</f>
        <v/>
      </c>
      <c r="K62" s="17" t="str">
        <f>IFERROR(AND(OR(K1:N61,$AF62)=TRUE,IF(SEARCH(K$1,$A62)&gt;0,TRUE,FALSE)),"")</f>
        <v/>
      </c>
      <c r="L62" s="17" t="str">
        <f>IFERROR(AND(OR(L1:N61,$AF62)=TRUE,IF(SEARCH(L$1,$A62)&gt;0,TRUE,FALSE)),"")</f>
        <v/>
      </c>
      <c r="M62" s="17" t="str">
        <f>IFERROR(AND(OR(M1:N61,$AF62)=TRUE,IF(SEARCH(M$1,$A62)&gt;0,TRUE,FALSE)),"")</f>
        <v/>
      </c>
      <c r="N62" s="17" t="str">
        <f>IFERROR(AND(OR(N1:N61,$AF62)=TRUE,IF(SEARCH(N$1,$A62)&gt;0,TRUE,FALSE)),"")</f>
        <v/>
      </c>
      <c r="O62" s="17" t="str">
        <f>IFERROR(AND(OR(O1:O61,$AF62)=TRUE,IF(SEARCH(O$1,$A62)&gt;0,TRUE,FALSE)),"")</f>
        <v/>
      </c>
      <c r="P62" s="17" t="str">
        <f>IFERROR(AND(OR(P1:S61,$AF62)=TRUE,IF(SEARCH(P$1,$A62)&gt;0,TRUE,FALSE)),"")</f>
        <v/>
      </c>
      <c r="Q62" s="17" t="str">
        <f>IFERROR(AND(OR(Q1:S61,$AF62)=TRUE,IF(SEARCH(Q$1,$A62)&gt;0,TRUE,FALSE)),"")</f>
        <v/>
      </c>
      <c r="R62" s="17" t="str">
        <f>IFERROR(AND(OR(R1:S61,$AF62)=TRUE,IF(SEARCH(R$1,$A62)&gt;0,TRUE,FALSE)),"")</f>
        <v/>
      </c>
      <c r="S62" s="17" t="str">
        <f>IFERROR(AND(OR(S1:S61,$AF62)=TRUE,IF(SEARCH(S$1,$A62)&gt;0,TRUE,FALSE)),"")</f>
        <v/>
      </c>
      <c r="T62" s="17" t="str">
        <f>IFERROR(AND(OR(T1:U61,$AF62)=TRUE,IF(SEARCH(T$1,$A62)&gt;0,TRUE,FALSE)),"")</f>
        <v/>
      </c>
      <c r="U62" s="17" t="str">
        <f>IFERROR(AND(OR(U1:U61,$AF62)=TRUE,IF(SEARCH(U$1,$A62)&gt;0,TRUE,FALSE)),"")</f>
        <v/>
      </c>
      <c r="V62" s="17" t="b">
        <f>IFERROR(AND(OR(V1:V61,$AF62)=TRUE,IF(SEARCH(V$1,$A62)&gt;0,TRUE,FALSE)),"")</f>
        <v>0</v>
      </c>
      <c r="W62" s="17" t="str">
        <f>IFERROR(AND(OR(W1:Z61,$AF62)=TRUE,IF(SEARCH(W$1,$A62)&gt;0,TRUE,FALSE)),"")</f>
        <v/>
      </c>
      <c r="X62" s="17" t="str">
        <f>IFERROR(AND(OR(X1:Z61,$AF62)=TRUE,IF(SEARCH(X$1,$A62)&gt;0,TRUE,FALSE)),"")</f>
        <v/>
      </c>
      <c r="Y62" s="17" t="str">
        <f>IFERROR(AND(OR(Y1:Z61,$AF62)=TRUE,IF(SEARCH(Y$1,$A62)&gt;0,TRUE,FALSE)),"")</f>
        <v/>
      </c>
      <c r="Z62" s="17" t="str">
        <f>IFERROR(AND(OR(Z1:Z61,$AF62)=TRUE,IF(SEARCH(Z$1,$A62)&gt;0,TRUE,FALSE)),"")</f>
        <v/>
      </c>
      <c r="AA62" s="17" t="str">
        <f>IFERROR(AND(OR(AA1:AC61,$AF62)=TRUE,IF(SEARCH(AA$1,$A62)&gt;0,TRUE,FALSE)),"")</f>
        <v/>
      </c>
      <c r="AB62" s="17" t="str">
        <f>IFERROR(AND(OR(AB1:AC61,$AF62)=TRUE,IF(SEARCH(AB$1,$A62)&gt;0,TRUE,FALSE)),"")</f>
        <v/>
      </c>
      <c r="AC62" s="17" t="str">
        <f>IFERROR(AND(OR(AC1:AC61,$AF62)=TRUE,IF(SEARCH(AC$1,$A62)&gt;0,TRUE,FALSE)),"")</f>
        <v/>
      </c>
      <c r="AD62" s="17">
        <f t="shared" si="6"/>
        <v>0</v>
      </c>
      <c r="AE62" s="17" t="b">
        <f t="shared" si="7"/>
        <v>0</v>
      </c>
      <c r="AF62" s="17" t="b">
        <f t="shared" si="8"/>
        <v>0</v>
      </c>
      <c r="AG62" s="17" t="b">
        <f t="shared" si="9"/>
        <v>0</v>
      </c>
      <c r="AH62" s="17" t="b">
        <f>IF(F62&gt;'Overview (RESPONSES REQUIRED)'!$G$67,FALSE,TRUE)</f>
        <v>0</v>
      </c>
      <c r="AI62" s="17" t="b">
        <f>IF(G62&gt;'Overview (RESPONSES REQUIRED)'!$G$75,FALSE,TRUE)</f>
        <v>0</v>
      </c>
      <c r="AJ62" s="17" t="b">
        <f t="shared" si="10"/>
        <v>0</v>
      </c>
      <c r="AK62" s="17" t="str">
        <f t="shared" si="11"/>
        <v>N</v>
      </c>
    </row>
    <row r="63" spans="1:37" ht="15" x14ac:dyDescent="0.15">
      <c r="A63" s="17" t="s">
        <v>3241</v>
      </c>
      <c r="B63" s="17">
        <v>2</v>
      </c>
      <c r="C63" s="17" t="b">
        <f>IF(INDEX('Overview (RESPONSES REQUIRED)'!$D$67:$D$78, MATCH("n7", 'Overview (RESPONSES REQUIRED)'!$B$67:$B$78, 0)) = "Y", TRUE, FALSE)</f>
        <v>0</v>
      </c>
      <c r="D63" s="17" t="b">
        <f>IF(INDEX('Overview (RESPONSES REQUIRED)'!$D$67:$D$78, MATCH("n258", 'Overview (RESPONSES REQUIRED)'!$B$67:$B$78, 0)) = "Y", TRUE, FALSE)</f>
        <v>0</v>
      </c>
      <c r="E63" s="17" t="s">
        <v>6</v>
      </c>
      <c r="F63" s="17">
        <v>2</v>
      </c>
      <c r="G63" s="17">
        <v>6</v>
      </c>
      <c r="H63" s="17" t="str">
        <f>IF('SA-FR2'!O66="Y", "Y", IF('SA-FR2'!O66="N", "N", 0))</f>
        <v>N</v>
      </c>
      <c r="I63" s="17" t="str">
        <f>IFERROR(AND(OR(I1:J62,$AF63)=TRUE,IF(SEARCH(I$1,$A63)&gt;0,TRUE,FALSE)),"")</f>
        <v/>
      </c>
      <c r="J63" s="17" t="str">
        <f>IFERROR(AND(OR(J1:J62,$AF63)=TRUE,IF(SEARCH(J$1,$A63)&gt;0,TRUE,FALSE)),"")</f>
        <v/>
      </c>
      <c r="K63" s="17" t="str">
        <f>IFERROR(AND(OR(K1:N62,$AF63)=TRUE,IF(SEARCH(K$1,$A63)&gt;0,TRUE,FALSE)),"")</f>
        <v/>
      </c>
      <c r="L63" s="17" t="str">
        <f>IFERROR(AND(OR(L1:N62,$AF63)=TRUE,IF(SEARCH(L$1,$A63)&gt;0,TRUE,FALSE)),"")</f>
        <v/>
      </c>
      <c r="M63" s="17" t="str">
        <f>IFERROR(AND(OR(M1:N62,$AF63)=TRUE,IF(SEARCH(M$1,$A63)&gt;0,TRUE,FALSE)),"")</f>
        <v/>
      </c>
      <c r="N63" s="17" t="str">
        <f>IFERROR(AND(OR(N1:N62,$AF63)=TRUE,IF(SEARCH(N$1,$A63)&gt;0,TRUE,FALSE)),"")</f>
        <v/>
      </c>
      <c r="O63" s="17" t="str">
        <f>IFERROR(AND(OR(O1:O62,$AF63)=TRUE,IF(SEARCH(O$1,$A63)&gt;0,TRUE,FALSE)),"")</f>
        <v/>
      </c>
      <c r="P63" s="17" t="str">
        <f>IFERROR(AND(OR(P1:S62,$AF63)=TRUE,IF(SEARCH(P$1,$A63)&gt;0,TRUE,FALSE)),"")</f>
        <v/>
      </c>
      <c r="Q63" s="17" t="str">
        <f>IFERROR(AND(OR(Q1:S62,$AF63)=TRUE,IF(SEARCH(Q$1,$A63)&gt;0,TRUE,FALSE)),"")</f>
        <v/>
      </c>
      <c r="R63" s="17" t="str">
        <f>IFERROR(AND(OR(R1:S62,$AF63)=TRUE,IF(SEARCH(R$1,$A63)&gt;0,TRUE,FALSE)),"")</f>
        <v/>
      </c>
      <c r="S63" s="17" t="b">
        <f>IFERROR(AND(OR(S1:S62,$AF63)=TRUE,IF(SEARCH(S$1,$A63)&gt;0,TRUE,FALSE)),"")</f>
        <v>0</v>
      </c>
      <c r="T63" s="17" t="str">
        <f>IFERROR(AND(OR(T1:U62,$AF63)=TRUE,IF(SEARCH(T$1,$A63)&gt;0,TRUE,FALSE)),"")</f>
        <v/>
      </c>
      <c r="U63" s="17" t="str">
        <f>IFERROR(AND(OR(U1:U62,$AF63)=TRUE,IF(SEARCH(U$1,$A63)&gt;0,TRUE,FALSE)),"")</f>
        <v/>
      </c>
      <c r="V63" s="17" t="str">
        <f>IFERROR(AND(OR(V1:V62,$AF63)=TRUE,IF(SEARCH(V$1,$A63)&gt;0,TRUE,FALSE)),"")</f>
        <v/>
      </c>
      <c r="W63" s="17" t="str">
        <f>IFERROR(AND(OR(W1:Z62,$AF63)=TRUE,IF(SEARCH(W$1,$A63)&gt;0,TRUE,FALSE)),"")</f>
        <v/>
      </c>
      <c r="X63" s="17" t="str">
        <f>IFERROR(AND(OR(X1:Z62,$AF63)=TRUE,IF(SEARCH(X$1,$A63)&gt;0,TRUE,FALSE)),"")</f>
        <v/>
      </c>
      <c r="Y63" s="17" t="str">
        <f>IFERROR(AND(OR(Y1:Z62,$AF63)=TRUE,IF(SEARCH(Y$1,$A63)&gt;0,TRUE,FALSE)),"")</f>
        <v/>
      </c>
      <c r="Z63" s="17" t="str">
        <f>IFERROR(AND(OR(Z1:Z62,$AF63)=TRUE,IF(SEARCH(Z$1,$A63)&gt;0,TRUE,FALSE)),"")</f>
        <v/>
      </c>
      <c r="AA63" s="17" t="str">
        <f>IFERROR(AND(OR(AA1:AC62,$AF63)=TRUE,IF(SEARCH(AA$1,$A63)&gt;0,TRUE,FALSE)),"")</f>
        <v/>
      </c>
      <c r="AB63" s="17" t="str">
        <f>IFERROR(AND(OR(AB1:AC62,$AF63)=TRUE,IF(SEARCH(AB$1,$A63)&gt;0,TRUE,FALSE)),"")</f>
        <v/>
      </c>
      <c r="AC63" s="17" t="str">
        <f>IFERROR(AND(OR(AC1:AC62,$AF63)=TRUE,IF(SEARCH(AC$1,$A63)&gt;0,TRUE,FALSE)),"")</f>
        <v/>
      </c>
      <c r="AD63" s="17">
        <f t="shared" si="6"/>
        <v>0</v>
      </c>
      <c r="AE63" s="17" t="b">
        <f t="shared" si="7"/>
        <v>0</v>
      </c>
      <c r="AF63" s="17" t="b">
        <f t="shared" si="8"/>
        <v>0</v>
      </c>
      <c r="AG63" s="17" t="b">
        <f t="shared" si="9"/>
        <v>0</v>
      </c>
      <c r="AH63" s="17" t="b">
        <f>IF(F63&gt;'Overview (RESPONSES REQUIRED)'!$G$67,FALSE,TRUE)</f>
        <v>0</v>
      </c>
      <c r="AI63" s="17" t="b">
        <f>IF(G63&gt;'Overview (RESPONSES REQUIRED)'!$G$75,FALSE,TRUE)</f>
        <v>0</v>
      </c>
      <c r="AJ63" s="17" t="b">
        <f t="shared" si="10"/>
        <v>0</v>
      </c>
      <c r="AK63" s="17" t="str">
        <f t="shared" si="11"/>
        <v>N</v>
      </c>
    </row>
    <row r="64" spans="1:37" ht="15" x14ac:dyDescent="0.15">
      <c r="A64" s="17" t="s">
        <v>3242</v>
      </c>
      <c r="B64" s="17">
        <v>2</v>
      </c>
      <c r="C64" s="17" t="b">
        <f>IF(INDEX('Overview (RESPONSES REQUIRED)'!$D$67:$D$78, MATCH("N78", 'Overview (RESPONSES REQUIRED)'!$B$67:$B$78, 0)) = "Y", TRUE, FALSE)</f>
        <v>0</v>
      </c>
      <c r="D64" s="17" t="b">
        <f>IF(INDEX('Overview (RESPONSES REQUIRED)'!$D$67:$D$78, MATCH("n258", 'Overview (RESPONSES REQUIRED)'!$B$67:$B$78, 0)) = "Y", TRUE, FALSE)</f>
        <v>0</v>
      </c>
      <c r="E64" s="17" t="s">
        <v>6</v>
      </c>
      <c r="F64" s="17">
        <v>1</v>
      </c>
      <c r="G64" s="17">
        <v>6</v>
      </c>
      <c r="H64" s="17" t="str">
        <f>IF('SA-FR2'!O67="Y", "Y", IF('SA-FR2'!O67="N", "N", 0))</f>
        <v>N</v>
      </c>
      <c r="I64" s="17" t="str">
        <f>IFERROR(AND(OR(I1:J63,$AF64)=TRUE,IF(SEARCH(I$1,$A64)&gt;0,TRUE,FALSE)),"")</f>
        <v/>
      </c>
      <c r="J64" s="17" t="str">
        <f>IFERROR(AND(OR(J1:J63,$AF64)=TRUE,IF(SEARCH(J$1,$A64)&gt;0,TRUE,FALSE)),"")</f>
        <v/>
      </c>
      <c r="K64" s="17" t="str">
        <f>IFERROR(AND(OR(K1:N63,$AF64)=TRUE,IF(SEARCH(K$1,$A64)&gt;0,TRUE,FALSE)),"")</f>
        <v/>
      </c>
      <c r="L64" s="17" t="str">
        <f>IFERROR(AND(OR(L1:N63,$AF64)=TRUE,IF(SEARCH(L$1,$A64)&gt;0,TRUE,FALSE)),"")</f>
        <v/>
      </c>
      <c r="M64" s="17" t="str">
        <f>IFERROR(AND(OR(M1:N63,$AF64)=TRUE,IF(SEARCH(M$1,$A64)&gt;0,TRUE,FALSE)),"")</f>
        <v/>
      </c>
      <c r="N64" s="17" t="str">
        <f>IFERROR(AND(OR(N1:N63,$AF64)=TRUE,IF(SEARCH(N$1,$A64)&gt;0,TRUE,FALSE)),"")</f>
        <v/>
      </c>
      <c r="O64" s="17" t="str">
        <f>IFERROR(AND(OR(O1:O63,$AF64)=TRUE,IF(SEARCH(O$1,$A64)&gt;0,TRUE,FALSE)),"")</f>
        <v/>
      </c>
      <c r="P64" s="17" t="str">
        <f>IFERROR(AND(OR(P1:S63,$AF64)=TRUE,IF(SEARCH(P$1,$A64)&gt;0,TRUE,FALSE)),"")</f>
        <v/>
      </c>
      <c r="Q64" s="17" t="str">
        <f>IFERROR(AND(OR(Q1:S63,$AF64)=TRUE,IF(SEARCH(Q$1,$A64)&gt;0,TRUE,FALSE)),"")</f>
        <v/>
      </c>
      <c r="R64" s="17" t="str">
        <f>IFERROR(AND(OR(R1:S63,$AF64)=TRUE,IF(SEARCH(R$1,$A64)&gt;0,TRUE,FALSE)),"")</f>
        <v/>
      </c>
      <c r="S64" s="17" t="str">
        <f>IFERROR(AND(OR(S1:S63,$AF64)=TRUE,IF(SEARCH(S$1,$A64)&gt;0,TRUE,FALSE)),"")</f>
        <v/>
      </c>
      <c r="T64" s="17" t="str">
        <f>IFERROR(AND(OR(T1:U63,$AF64)=TRUE,IF(SEARCH(T$1,$A64)&gt;0,TRUE,FALSE)),"")</f>
        <v/>
      </c>
      <c r="U64" s="17" t="str">
        <f>IFERROR(AND(OR(U1:U63,$AF64)=TRUE,IF(SEARCH(U$1,$A64)&gt;0,TRUE,FALSE)),"")</f>
        <v/>
      </c>
      <c r="V64" s="17" t="str">
        <f>IFERROR(AND(OR(V1:V63,$AF64)=TRUE,IF(SEARCH(V$1,$A64)&gt;0,TRUE,FALSE)),"")</f>
        <v/>
      </c>
      <c r="W64" s="17" t="b">
        <f>IFERROR(AND(OR(W1:Z63,$AF64)=TRUE,IF(SEARCH(W$1,$A64)&gt;0,TRUE,FALSE)),"")</f>
        <v>0</v>
      </c>
      <c r="X64" s="17" t="str">
        <f>IFERROR(AND(OR(X1:Z63,$AF64)=TRUE,IF(SEARCH(X$1,$A64)&gt;0,TRUE,FALSE)),"")</f>
        <v/>
      </c>
      <c r="Y64" s="17" t="str">
        <f>IFERROR(AND(OR(Y1:Z63,$AF64)=TRUE,IF(SEARCH(Y$1,$A64)&gt;0,TRUE,FALSE)),"")</f>
        <v/>
      </c>
      <c r="Z64" s="17" t="str">
        <f>IFERROR(AND(OR(Z1:Z63,$AF64)=TRUE,IF(SEARCH(Z$1,$A64)&gt;0,TRUE,FALSE)),"")</f>
        <v/>
      </c>
      <c r="AA64" s="17" t="str">
        <f>IFERROR(AND(OR(AA1:AC63,$AF64)=TRUE,IF(SEARCH(AA$1,$A64)&gt;0,TRUE,FALSE)),"")</f>
        <v/>
      </c>
      <c r="AB64" s="17" t="str">
        <f>IFERROR(AND(OR(AB1:AC63,$AF64)=TRUE,IF(SEARCH(AB$1,$A64)&gt;0,TRUE,FALSE)),"")</f>
        <v/>
      </c>
      <c r="AC64" s="17" t="str">
        <f>IFERROR(AND(OR(AC1:AC63,$AF64)=TRUE,IF(SEARCH(AC$1,$A64)&gt;0,TRUE,FALSE)),"")</f>
        <v/>
      </c>
      <c r="AD64" s="17">
        <f t="shared" si="6"/>
        <v>0</v>
      </c>
      <c r="AE64" s="17" t="b">
        <f t="shared" si="7"/>
        <v>0</v>
      </c>
      <c r="AF64" s="17" t="b">
        <f t="shared" si="8"/>
        <v>0</v>
      </c>
      <c r="AG64" s="17" t="b">
        <f t="shared" si="9"/>
        <v>0</v>
      </c>
      <c r="AH64" s="17" t="b">
        <f>IF(F64&gt;'Overview (RESPONSES REQUIRED)'!$G$67,FALSE,TRUE)</f>
        <v>0</v>
      </c>
      <c r="AI64" s="17" t="b">
        <f>IF(G64&gt;'Overview (RESPONSES REQUIRED)'!$G$75,FALSE,TRUE)</f>
        <v>0</v>
      </c>
      <c r="AJ64" s="17" t="b">
        <f t="shared" si="10"/>
        <v>0</v>
      </c>
      <c r="AK64" s="17" t="str">
        <f t="shared" si="11"/>
        <v>N</v>
      </c>
    </row>
    <row r="65" spans="1:37" ht="15" x14ac:dyDescent="0.15">
      <c r="A65" s="17" t="s">
        <v>3243</v>
      </c>
      <c r="B65" s="17">
        <v>2</v>
      </c>
      <c r="C65" s="17" t="b">
        <f>IF(INDEX('Overview (RESPONSES REQUIRED)'!$D$67:$D$78, MATCH("n7", 'Overview (RESPONSES REQUIRED)'!$B$67:$B$78, 0)) = "Y", TRUE, FALSE)</f>
        <v>0</v>
      </c>
      <c r="D65" s="17" t="b">
        <f>IF(INDEX('Overview (RESPONSES REQUIRED)'!$D$67:$D$78, MATCH("n258", 'Overview (RESPONSES REQUIRED)'!$B$67:$B$78, 0)) = "Y", TRUE, FALSE)</f>
        <v>0</v>
      </c>
      <c r="E65" s="17" t="s">
        <v>6</v>
      </c>
      <c r="F65" s="17">
        <v>1</v>
      </c>
      <c r="G65" s="17">
        <v>6</v>
      </c>
      <c r="H65" s="17" t="str">
        <f>IF('SA-FR2'!O68="Y", "Y", IF('SA-FR2'!O68="N", "N", 0))</f>
        <v>N</v>
      </c>
      <c r="I65" s="17" t="str">
        <f>IFERROR(AND(OR(I1:J64,$AF65)=TRUE,IF(SEARCH(I$1,$A65)&gt;0,TRUE,FALSE)),"")</f>
        <v/>
      </c>
      <c r="J65" s="17" t="str">
        <f>IFERROR(AND(OR(J1:J64,$AF65)=TRUE,IF(SEARCH(J$1,$A65)&gt;0,TRUE,FALSE)),"")</f>
        <v/>
      </c>
      <c r="K65" s="17" t="str">
        <f>IFERROR(AND(OR(K1:N64,$AF65)=TRUE,IF(SEARCH(K$1,$A65)&gt;0,TRUE,FALSE)),"")</f>
        <v/>
      </c>
      <c r="L65" s="17" t="str">
        <f>IFERROR(AND(OR(L1:N64,$AF65)=TRUE,IF(SEARCH(L$1,$A65)&gt;0,TRUE,FALSE)),"")</f>
        <v/>
      </c>
      <c r="M65" s="17" t="str">
        <f>IFERROR(AND(OR(M1:N64,$AF65)=TRUE,IF(SEARCH(M$1,$A65)&gt;0,TRUE,FALSE)),"")</f>
        <v/>
      </c>
      <c r="N65" s="17" t="str">
        <f>IFERROR(AND(OR(N1:N64,$AF65)=TRUE,IF(SEARCH(N$1,$A65)&gt;0,TRUE,FALSE)),"")</f>
        <v/>
      </c>
      <c r="O65" s="17" t="str">
        <f>IFERROR(AND(OR(O1:O64,$AF65)=TRUE,IF(SEARCH(O$1,$A65)&gt;0,TRUE,FALSE)),"")</f>
        <v/>
      </c>
      <c r="P65" s="17" t="str">
        <f>IFERROR(AND(OR(P1:S64,$AF65)=TRUE,IF(SEARCH(P$1,$A65)&gt;0,TRUE,FALSE)),"")</f>
        <v/>
      </c>
      <c r="Q65" s="17" t="b">
        <f>IFERROR(AND(OR(Q1:S64,$AF65)=TRUE,IF(SEARCH(Q$1,$A65)&gt;0,TRUE,FALSE)),"")</f>
        <v>0</v>
      </c>
      <c r="R65" s="17" t="str">
        <f>IFERROR(AND(OR(R1:S64,$AF65)=TRUE,IF(SEARCH(R$1,$A65)&gt;0,TRUE,FALSE)),"")</f>
        <v/>
      </c>
      <c r="S65" s="17" t="str">
        <f>IFERROR(AND(OR(S1:S64,$AF65)=TRUE,IF(SEARCH(S$1,$A65)&gt;0,TRUE,FALSE)),"")</f>
        <v/>
      </c>
      <c r="T65" s="17" t="str">
        <f>IFERROR(AND(OR(T1:U64,$AF65)=TRUE,IF(SEARCH(T$1,$A65)&gt;0,TRUE,FALSE)),"")</f>
        <v/>
      </c>
      <c r="U65" s="17" t="str">
        <f>IFERROR(AND(OR(U1:U64,$AF65)=TRUE,IF(SEARCH(U$1,$A65)&gt;0,TRUE,FALSE)),"")</f>
        <v/>
      </c>
      <c r="V65" s="17" t="str">
        <f>IFERROR(AND(OR(V1:V64,$AF65)=TRUE,IF(SEARCH(V$1,$A65)&gt;0,TRUE,FALSE)),"")</f>
        <v/>
      </c>
      <c r="W65" s="17" t="str">
        <f>IFERROR(AND(OR(W1:Z64,$AF65)=TRUE,IF(SEARCH(W$1,$A65)&gt;0,TRUE,FALSE)),"")</f>
        <v/>
      </c>
      <c r="X65" s="17" t="str">
        <f>IFERROR(AND(OR(X1:Z64,$AF65)=TRUE,IF(SEARCH(X$1,$A65)&gt;0,TRUE,FALSE)),"")</f>
        <v/>
      </c>
      <c r="Y65" s="17" t="str">
        <f>IFERROR(AND(OR(Y1:Z64,$AF65)=TRUE,IF(SEARCH(Y$1,$A65)&gt;0,TRUE,FALSE)),"")</f>
        <v/>
      </c>
      <c r="Z65" s="17" t="str">
        <f>IFERROR(AND(OR(Z1:Z64,$AF65)=TRUE,IF(SEARCH(Z$1,$A65)&gt;0,TRUE,FALSE)),"")</f>
        <v/>
      </c>
      <c r="AA65" s="17" t="str">
        <f>IFERROR(AND(OR(AA1:AC64,$AF65)=TRUE,IF(SEARCH(AA$1,$A65)&gt;0,TRUE,FALSE)),"")</f>
        <v/>
      </c>
      <c r="AB65" s="17" t="str">
        <f>IFERROR(AND(OR(AB1:AC64,$AF65)=TRUE,IF(SEARCH(AB$1,$A65)&gt;0,TRUE,FALSE)),"")</f>
        <v/>
      </c>
      <c r="AC65" s="17" t="str">
        <f>IFERROR(AND(OR(AC1:AC64,$AF65)=TRUE,IF(SEARCH(AC$1,$A65)&gt;0,TRUE,FALSE)),"")</f>
        <v/>
      </c>
      <c r="AD65" s="17">
        <f t="shared" si="6"/>
        <v>0</v>
      </c>
      <c r="AE65" s="17" t="b">
        <f t="shared" si="7"/>
        <v>0</v>
      </c>
      <c r="AF65" s="17" t="b">
        <f t="shared" si="8"/>
        <v>0</v>
      </c>
      <c r="AG65" s="17" t="b">
        <f t="shared" si="9"/>
        <v>0</v>
      </c>
      <c r="AH65" s="17" t="b">
        <f>IF(F65&gt;'Overview (RESPONSES REQUIRED)'!$G$67,FALSE,TRUE)</f>
        <v>0</v>
      </c>
      <c r="AI65" s="17" t="b">
        <f>IF(G65&gt;'Overview (RESPONSES REQUIRED)'!$G$75,FALSE,TRUE)</f>
        <v>0</v>
      </c>
      <c r="AJ65" s="17" t="b">
        <f t="shared" si="10"/>
        <v>0</v>
      </c>
      <c r="AK65" s="17" t="str">
        <f t="shared" si="11"/>
        <v>N</v>
      </c>
    </row>
    <row r="66" spans="1:37" ht="15" x14ac:dyDescent="0.15">
      <c r="A66" s="17" t="s">
        <v>3244</v>
      </c>
      <c r="B66" s="17">
        <v>2</v>
      </c>
      <c r="C66" s="17" t="b">
        <f>IF(INDEX('Overview (RESPONSES REQUIRED)'!$D$67:$D$78, MATCH("n5", 'Overview (RESPONSES REQUIRED)'!$B$67:$B$78, 0)) = "Y", TRUE, FALSE)</f>
        <v>0</v>
      </c>
      <c r="D66" s="17" t="b">
        <f>IF(INDEX('Overview (RESPONSES REQUIRED)'!$D$67:$D$78, MATCH("n258", 'Overview (RESPONSES REQUIRED)'!$B$67:$B$78, 0)) = "Y", TRUE, FALSE)</f>
        <v>0</v>
      </c>
      <c r="E66" s="17" t="s">
        <v>6</v>
      </c>
      <c r="F66" s="17">
        <v>1</v>
      </c>
      <c r="G66" s="17">
        <v>6</v>
      </c>
      <c r="H66" s="17" t="str">
        <f>IF('SA-FR2'!O69="Y", "Y", IF('SA-FR2'!O69="N", "N", 0))</f>
        <v>N</v>
      </c>
      <c r="I66" s="17" t="str">
        <f>IFERROR(AND(OR(I1:J65,$AF66)=TRUE,IF(SEARCH(I$1,$A66)&gt;0,TRUE,FALSE)),"")</f>
        <v/>
      </c>
      <c r="J66" s="17" t="str">
        <f>IFERROR(AND(OR(J1:J65,$AF66)=TRUE,IF(SEARCH(J$1,$A66)&gt;0,TRUE,FALSE)),"")</f>
        <v/>
      </c>
      <c r="K66" s="17" t="str">
        <f>IFERROR(AND(OR(K1:N65,$AF66)=TRUE,IF(SEARCH(K$1,$A66)&gt;0,TRUE,FALSE)),"")</f>
        <v/>
      </c>
      <c r="L66" s="17" t="str">
        <f>IFERROR(AND(OR(L1:N65,$AF66)=TRUE,IF(SEARCH(L$1,$A66)&gt;0,TRUE,FALSE)),"")</f>
        <v/>
      </c>
      <c r="M66" s="17" t="str">
        <f>IFERROR(AND(OR(M1:N65,$AF66)=TRUE,IF(SEARCH(M$1,$A66)&gt;0,TRUE,FALSE)),"")</f>
        <v/>
      </c>
      <c r="N66" s="17" t="str">
        <f>IFERROR(AND(OR(N1:N65,$AF66)=TRUE,IF(SEARCH(N$1,$A66)&gt;0,TRUE,FALSE)),"")</f>
        <v/>
      </c>
      <c r="O66" s="17" t="b">
        <f>IFERROR(AND(OR(O1:O65,$AF66)=TRUE,IF(SEARCH(O$1,$A66)&gt;0,TRUE,FALSE)),"")</f>
        <v>0</v>
      </c>
      <c r="P66" s="17" t="str">
        <f>IFERROR(AND(OR(P1:S65,$AF66)=TRUE,IF(SEARCH(P$1,$A66)&gt;0,TRUE,FALSE)),"")</f>
        <v/>
      </c>
      <c r="Q66" s="17" t="str">
        <f>IFERROR(AND(OR(Q1:S65,$AF66)=TRUE,IF(SEARCH(Q$1,$A66)&gt;0,TRUE,FALSE)),"")</f>
        <v/>
      </c>
      <c r="R66" s="17" t="str">
        <f>IFERROR(AND(OR(R1:S65,$AF66)=TRUE,IF(SEARCH(R$1,$A66)&gt;0,TRUE,FALSE)),"")</f>
        <v/>
      </c>
      <c r="S66" s="17" t="str">
        <f>IFERROR(AND(OR(S1:S65,$AF66)=TRUE,IF(SEARCH(S$1,$A66)&gt;0,TRUE,FALSE)),"")</f>
        <v/>
      </c>
      <c r="T66" s="17" t="str">
        <f>IFERROR(AND(OR(T1:U65,$AF66)=TRUE,IF(SEARCH(T$1,$A66)&gt;0,TRUE,FALSE)),"")</f>
        <v/>
      </c>
      <c r="U66" s="17" t="str">
        <f>IFERROR(AND(OR(U1:U65,$AF66)=TRUE,IF(SEARCH(U$1,$A66)&gt;0,TRUE,FALSE)),"")</f>
        <v/>
      </c>
      <c r="V66" s="17" t="str">
        <f>IFERROR(AND(OR(V1:V65,$AF66)=TRUE,IF(SEARCH(V$1,$A66)&gt;0,TRUE,FALSE)),"")</f>
        <v/>
      </c>
      <c r="W66" s="17" t="str">
        <f>IFERROR(AND(OR(W1:Z65,$AF66)=TRUE,IF(SEARCH(W$1,$A66)&gt;0,TRUE,FALSE)),"")</f>
        <v/>
      </c>
      <c r="X66" s="17" t="str">
        <f>IFERROR(AND(OR(X1:Z65,$AF66)=TRUE,IF(SEARCH(X$1,$A66)&gt;0,TRUE,FALSE)),"")</f>
        <v/>
      </c>
      <c r="Y66" s="17" t="str">
        <f>IFERROR(AND(OR(Y1:Z65,$AF66)=TRUE,IF(SEARCH(Y$1,$A66)&gt;0,TRUE,FALSE)),"")</f>
        <v/>
      </c>
      <c r="Z66" s="17" t="str">
        <f>IFERROR(AND(OR(Z1:Z65,$AF66)=TRUE,IF(SEARCH(Z$1,$A66)&gt;0,TRUE,FALSE)),"")</f>
        <v/>
      </c>
      <c r="AA66" s="17" t="str">
        <f>IFERROR(AND(OR(AA1:AC65,$AF66)=TRUE,IF(SEARCH(AA$1,$A66)&gt;0,TRUE,FALSE)),"")</f>
        <v/>
      </c>
      <c r="AB66" s="17" t="str">
        <f>IFERROR(AND(OR(AB1:AC65,$AF66)=TRUE,IF(SEARCH(AB$1,$A66)&gt;0,TRUE,FALSE)),"")</f>
        <v/>
      </c>
      <c r="AC66" s="17" t="str">
        <f>IFERROR(AND(OR(AC1:AC65,$AF66)=TRUE,IF(SEARCH(AC$1,$A66)&gt;0,TRUE,FALSE)),"")</f>
        <v/>
      </c>
      <c r="AD66" s="17">
        <f t="shared" si="6"/>
        <v>0</v>
      </c>
      <c r="AE66" s="17" t="b">
        <f t="shared" si="7"/>
        <v>0</v>
      </c>
      <c r="AF66" s="17" t="b">
        <f t="shared" si="8"/>
        <v>0</v>
      </c>
      <c r="AG66" s="17" t="b">
        <f t="shared" si="9"/>
        <v>0</v>
      </c>
      <c r="AH66" s="17" t="b">
        <f>IF(F66&gt;'Overview (RESPONSES REQUIRED)'!$G$67,FALSE,TRUE)</f>
        <v>0</v>
      </c>
      <c r="AI66" s="17" t="b">
        <f>IF(G66&gt;'Overview (RESPONSES REQUIRED)'!$G$75,FALSE,TRUE)</f>
        <v>0</v>
      </c>
      <c r="AJ66" s="17" t="b">
        <f t="shared" si="10"/>
        <v>0</v>
      </c>
      <c r="AK66" s="17" t="str">
        <f t="shared" si="11"/>
        <v>N</v>
      </c>
    </row>
    <row r="67" spans="1:37" ht="15" x14ac:dyDescent="0.15">
      <c r="A67" s="17" t="s">
        <v>3245</v>
      </c>
      <c r="B67" s="17">
        <v>2</v>
      </c>
      <c r="C67" s="17" t="b">
        <f>IF(INDEX('Overview (RESPONSES REQUIRED)'!$D$67:$D$78, MATCH("n26", 'Overview (RESPONSES REQUIRED)'!$B$67:$B$78, 0)) = "Y", TRUE, FALSE)</f>
        <v>0</v>
      </c>
      <c r="D67" s="17" t="b">
        <f>IF(INDEX('Overview (RESPONSES REQUIRED)'!$D$67:$D$78, MATCH("n258", 'Overview (RESPONSES REQUIRED)'!$B$67:$B$78, 0)) = "Y", TRUE, FALSE)</f>
        <v>0</v>
      </c>
      <c r="E67" s="17" t="s">
        <v>6</v>
      </c>
      <c r="F67" s="17">
        <v>1</v>
      </c>
      <c r="G67" s="17">
        <v>6</v>
      </c>
      <c r="H67" s="17" t="str">
        <f>IF('SA-FR2'!O70="Y", "Y", IF('SA-FR2'!O70="N", "N", 0))</f>
        <v>N</v>
      </c>
      <c r="I67" s="17" t="str">
        <f>IFERROR(AND(OR(I1:J66,$AF67)=TRUE,IF(SEARCH(I$1,$A67)&gt;0,TRUE,FALSE)),"")</f>
        <v/>
      </c>
      <c r="J67" s="17" t="str">
        <f>IFERROR(AND(OR(J1:J66,$AF67)=TRUE,IF(SEARCH(J$1,$A67)&gt;0,TRUE,FALSE)),"")</f>
        <v/>
      </c>
      <c r="K67" s="17" t="str">
        <f>IFERROR(AND(OR(K1:N66,$AF67)=TRUE,IF(SEARCH(K$1,$A67)&gt;0,TRUE,FALSE)),"")</f>
        <v/>
      </c>
      <c r="L67" s="17" t="str">
        <f>IFERROR(AND(OR(L1:N66,$AF67)=TRUE,IF(SEARCH(L$1,$A67)&gt;0,TRUE,FALSE)),"")</f>
        <v/>
      </c>
      <c r="M67" s="17" t="str">
        <f>IFERROR(AND(OR(M1:N66,$AF67)=TRUE,IF(SEARCH(M$1,$A67)&gt;0,TRUE,FALSE)),"")</f>
        <v/>
      </c>
      <c r="N67" s="17" t="str">
        <f>IFERROR(AND(OR(N1:N66,$AF67)=TRUE,IF(SEARCH(N$1,$A67)&gt;0,TRUE,FALSE)),"")</f>
        <v/>
      </c>
      <c r="O67" s="17" t="str">
        <f>IFERROR(AND(OR(O1:O66,$AF67)=TRUE,IF(SEARCH(O$1,$A67)&gt;0,TRUE,FALSE)),"")</f>
        <v/>
      </c>
      <c r="P67" s="17" t="str">
        <f>IFERROR(AND(OR(P1:S66,$AF67)=TRUE,IF(SEARCH(P$1,$A67)&gt;0,TRUE,FALSE)),"")</f>
        <v/>
      </c>
      <c r="Q67" s="17" t="str">
        <f>IFERROR(AND(OR(Q1:S66,$AF67)=TRUE,IF(SEARCH(Q$1,$A67)&gt;0,TRUE,FALSE)),"")</f>
        <v/>
      </c>
      <c r="R67" s="17" t="str">
        <f>IFERROR(AND(OR(R1:S66,$AF67)=TRUE,IF(SEARCH(R$1,$A67)&gt;0,TRUE,FALSE)),"")</f>
        <v/>
      </c>
      <c r="S67" s="17" t="str">
        <f>IFERROR(AND(OR(S1:S66,$AF67)=TRUE,IF(SEARCH(S$1,$A67)&gt;0,TRUE,FALSE)),"")</f>
        <v/>
      </c>
      <c r="T67" s="17" t="b">
        <f>IFERROR(AND(OR(T1:U66,$AF67)=TRUE,IF(SEARCH(T$1,$A67)&gt;0,TRUE,FALSE)),"")</f>
        <v>0</v>
      </c>
      <c r="U67" s="17" t="str">
        <f>IFERROR(AND(OR(U1:U66,$AF67)=TRUE,IF(SEARCH(U$1,$A67)&gt;0,TRUE,FALSE)),"")</f>
        <v/>
      </c>
      <c r="V67" s="17" t="str">
        <f>IFERROR(AND(OR(V1:V66,$AF67)=TRUE,IF(SEARCH(V$1,$A67)&gt;0,TRUE,FALSE)),"")</f>
        <v/>
      </c>
      <c r="W67" s="17" t="str">
        <f>IFERROR(AND(OR(W1:Z66,$AF67)=TRUE,IF(SEARCH(W$1,$A67)&gt;0,TRUE,FALSE)),"")</f>
        <v/>
      </c>
      <c r="X67" s="17" t="str">
        <f>IFERROR(AND(OR(X1:Z66,$AF67)=TRUE,IF(SEARCH(X$1,$A67)&gt;0,TRUE,FALSE)),"")</f>
        <v/>
      </c>
      <c r="Y67" s="17" t="str">
        <f>IFERROR(AND(OR(Y1:Z66,$AF67)=TRUE,IF(SEARCH(Y$1,$A67)&gt;0,TRUE,FALSE)),"")</f>
        <v/>
      </c>
      <c r="Z67" s="17" t="str">
        <f>IFERROR(AND(OR(Z1:Z66,$AF67)=TRUE,IF(SEARCH(Z$1,$A67)&gt;0,TRUE,FALSE)),"")</f>
        <v/>
      </c>
      <c r="AA67" s="17" t="str">
        <f>IFERROR(AND(OR(AA1:AC66,$AF67)=TRUE,IF(SEARCH(AA$1,$A67)&gt;0,TRUE,FALSE)),"")</f>
        <v/>
      </c>
      <c r="AB67" s="17" t="str">
        <f>IFERROR(AND(OR(AB1:AC66,$AF67)=TRUE,IF(SEARCH(AB$1,$A67)&gt;0,TRUE,FALSE)),"")</f>
        <v/>
      </c>
      <c r="AC67" s="17" t="str">
        <f>IFERROR(AND(OR(AC1:AC66,$AF67)=TRUE,IF(SEARCH(AC$1,$A67)&gt;0,TRUE,FALSE)),"")</f>
        <v/>
      </c>
      <c r="AD67" s="17">
        <f t="shared" ref="AD67:AD98" si="12">COUNTIF(I67:AC67,TRUE)</f>
        <v>0</v>
      </c>
      <c r="AE67" s="17" t="b">
        <f t="shared" ref="AE67:AE98" si="13">IFERROR(AND(I67:AC67), TRUE)</f>
        <v>0</v>
      </c>
      <c r="AF67" s="17" t="b">
        <f t="shared" ref="AF67:AF98" si="14">IF(H67="Y",TRUE,IF(H67="N",FALSE,0))</f>
        <v>0</v>
      </c>
      <c r="AG67" s="17" t="b">
        <f t="shared" ref="AG67:AG98" si="15">IF(AF67=FALSE, FALSE, AE67)</f>
        <v>0</v>
      </c>
      <c r="AH67" s="17" t="b">
        <f>IF(F67&gt;'Overview (RESPONSES REQUIRED)'!$G$67,FALSE,TRUE)</f>
        <v>0</v>
      </c>
      <c r="AI67" s="17" t="b">
        <f>IF(G67&gt;'Overview (RESPONSES REQUIRED)'!$G$75,FALSE,TRUE)</f>
        <v>0</v>
      </c>
      <c r="AJ67" s="17" t="b">
        <f t="shared" ref="AJ67:AJ98" si="16">IF(COUNTIF(C67:E67, TRUE) = B67, TRUE, FALSE)</f>
        <v>0</v>
      </c>
      <c r="AK67" s="17" t="str">
        <f t="shared" ref="AK67:AK98" si="17">IF(AND(AH67,AI67,AJ67)=FALSE,"N",IF(AG67=TRUE,"Y",IF(H67=0,"E","N")))</f>
        <v>N</v>
      </c>
    </row>
    <row r="68" spans="1:37" ht="15" x14ac:dyDescent="0.15">
      <c r="A68" s="17" t="s">
        <v>3246</v>
      </c>
      <c r="B68" s="17">
        <v>2</v>
      </c>
      <c r="C68" s="17" t="b">
        <f>IF(INDEX('Overview (RESPONSES REQUIRED)'!$D$67:$D$78, MATCH("n28", 'Overview (RESPONSES REQUIRED)'!$B$67:$B$78, 0)) = "Y", TRUE, FALSE)</f>
        <v>0</v>
      </c>
      <c r="D68" s="17" t="b">
        <f>IF(INDEX('Overview (RESPONSES REQUIRED)'!$D$67:$D$78, MATCH("n258", 'Overview (RESPONSES REQUIRED)'!$B$67:$B$78, 0)) = "Y", TRUE, FALSE)</f>
        <v>0</v>
      </c>
      <c r="E68" s="17" t="s">
        <v>6</v>
      </c>
      <c r="F68" s="17">
        <v>1</v>
      </c>
      <c r="G68" s="17">
        <v>6</v>
      </c>
      <c r="H68" s="17" t="str">
        <f>IF('SA-FR2'!O71="Y", "Y", IF('SA-FR2'!O71="N", "N", 0))</f>
        <v>N</v>
      </c>
      <c r="I68" s="17" t="str">
        <f>IFERROR(AND(OR(I1:J67,$AF68)=TRUE,IF(SEARCH(I$1,$A68)&gt;0,TRUE,FALSE)),"")</f>
        <v/>
      </c>
      <c r="J68" s="17" t="str">
        <f>IFERROR(AND(OR(J1:J67,$AF68)=TRUE,IF(SEARCH(J$1,$A68)&gt;0,TRUE,FALSE)),"")</f>
        <v/>
      </c>
      <c r="K68" s="17" t="str">
        <f>IFERROR(AND(OR(K1:N67,$AF68)=TRUE,IF(SEARCH(K$1,$A68)&gt;0,TRUE,FALSE)),"")</f>
        <v/>
      </c>
      <c r="L68" s="17" t="str">
        <f>IFERROR(AND(OR(L1:N67,$AF68)=TRUE,IF(SEARCH(L$1,$A68)&gt;0,TRUE,FALSE)),"")</f>
        <v/>
      </c>
      <c r="M68" s="17" t="str">
        <f>IFERROR(AND(OR(M1:N67,$AF68)=TRUE,IF(SEARCH(M$1,$A68)&gt;0,TRUE,FALSE)),"")</f>
        <v/>
      </c>
      <c r="N68" s="17" t="str">
        <f>IFERROR(AND(OR(N1:N67,$AF68)=TRUE,IF(SEARCH(N$1,$A68)&gt;0,TRUE,FALSE)),"")</f>
        <v/>
      </c>
      <c r="O68" s="17" t="str">
        <f>IFERROR(AND(OR(O1:O67,$AF68)=TRUE,IF(SEARCH(O$1,$A68)&gt;0,TRUE,FALSE)),"")</f>
        <v/>
      </c>
      <c r="P68" s="17" t="str">
        <f>IFERROR(AND(OR(P1:S67,$AF68)=TRUE,IF(SEARCH(P$1,$A68)&gt;0,TRUE,FALSE)),"")</f>
        <v/>
      </c>
      <c r="Q68" s="17" t="str">
        <f>IFERROR(AND(OR(Q1:S67,$AF68)=TRUE,IF(SEARCH(Q$1,$A68)&gt;0,TRUE,FALSE)),"")</f>
        <v/>
      </c>
      <c r="R68" s="17" t="str">
        <f>IFERROR(AND(OR(R1:S67,$AF68)=TRUE,IF(SEARCH(R$1,$A68)&gt;0,TRUE,FALSE)),"")</f>
        <v/>
      </c>
      <c r="S68" s="17" t="str">
        <f>IFERROR(AND(OR(S1:S67,$AF68)=TRUE,IF(SEARCH(S$1,$A68)&gt;0,TRUE,FALSE)),"")</f>
        <v/>
      </c>
      <c r="T68" s="17" t="str">
        <f>IFERROR(AND(OR(T1:U67,$AF68)=TRUE,IF(SEARCH(T$1,$A68)&gt;0,TRUE,FALSE)),"")</f>
        <v/>
      </c>
      <c r="U68" s="17" t="str">
        <f>IFERROR(AND(OR(U1:U67,$AF68)=TRUE,IF(SEARCH(U$1,$A68)&gt;0,TRUE,FALSE)),"")</f>
        <v/>
      </c>
      <c r="V68" s="17" t="b">
        <f>IFERROR(AND(OR(V1:V67,$AF68)=TRUE,IF(SEARCH(V$1,$A68)&gt;0,TRUE,FALSE)),"")</f>
        <v>0</v>
      </c>
      <c r="W68" s="17" t="str">
        <f>IFERROR(AND(OR(W1:Z67,$AF68)=TRUE,IF(SEARCH(W$1,$A68)&gt;0,TRUE,FALSE)),"")</f>
        <v/>
      </c>
      <c r="X68" s="17" t="str">
        <f>IFERROR(AND(OR(X1:Z67,$AF68)=TRUE,IF(SEARCH(X$1,$A68)&gt;0,TRUE,FALSE)),"")</f>
        <v/>
      </c>
      <c r="Y68" s="17" t="str">
        <f>IFERROR(AND(OR(Y1:Z67,$AF68)=TRUE,IF(SEARCH(Y$1,$A68)&gt;0,TRUE,FALSE)),"")</f>
        <v/>
      </c>
      <c r="Z68" s="17" t="str">
        <f>IFERROR(AND(OR(Z1:Z67,$AF68)=TRUE,IF(SEARCH(Z$1,$A68)&gt;0,TRUE,FALSE)),"")</f>
        <v/>
      </c>
      <c r="AA68" s="17" t="str">
        <f>IFERROR(AND(OR(AA1:AC67,$AF68)=TRUE,IF(SEARCH(AA$1,$A68)&gt;0,TRUE,FALSE)),"")</f>
        <v/>
      </c>
      <c r="AB68" s="17" t="str">
        <f>IFERROR(AND(OR(AB1:AC67,$AF68)=TRUE,IF(SEARCH(AB$1,$A68)&gt;0,TRUE,FALSE)),"")</f>
        <v/>
      </c>
      <c r="AC68" s="17" t="str">
        <f>IFERROR(AND(OR(AC1:AC67,$AF68)=TRUE,IF(SEARCH(AC$1,$A68)&gt;0,TRUE,FALSE)),"")</f>
        <v/>
      </c>
      <c r="AD68" s="17">
        <f t="shared" si="12"/>
        <v>0</v>
      </c>
      <c r="AE68" s="17" t="b">
        <f t="shared" si="13"/>
        <v>0</v>
      </c>
      <c r="AF68" s="17" t="b">
        <f t="shared" si="14"/>
        <v>0</v>
      </c>
      <c r="AG68" s="17" t="b">
        <f t="shared" si="15"/>
        <v>0</v>
      </c>
      <c r="AH68" s="17" t="b">
        <f>IF(F68&gt;'Overview (RESPONSES REQUIRED)'!$G$67,FALSE,TRUE)</f>
        <v>0</v>
      </c>
      <c r="AI68" s="17" t="b">
        <f>IF(G68&gt;'Overview (RESPONSES REQUIRED)'!$G$75,FALSE,TRUE)</f>
        <v>0</v>
      </c>
      <c r="AJ68" s="17" t="b">
        <f t="shared" si="16"/>
        <v>0</v>
      </c>
      <c r="AK68" s="17" t="str">
        <f t="shared" si="17"/>
        <v>N</v>
      </c>
    </row>
    <row r="69" spans="1:37" ht="15" x14ac:dyDescent="0.15">
      <c r="A69" s="17" t="s">
        <v>3247</v>
      </c>
      <c r="B69" s="17">
        <v>2</v>
      </c>
      <c r="C69" s="17" t="b">
        <f>IF(INDEX('Overview (RESPONSES REQUIRED)'!$D$67:$D$78, MATCH("n7", 'Overview (RESPONSES REQUIRED)'!$B$67:$B$78, 0)) = "Y", TRUE, FALSE)</f>
        <v>0</v>
      </c>
      <c r="D69" s="17" t="b">
        <f>IF(INDEX('Overview (RESPONSES REQUIRED)'!$D$67:$D$78, MATCH("n258", 'Overview (RESPONSES REQUIRED)'!$B$67:$B$78, 0)) = "Y", TRUE, FALSE)</f>
        <v>0</v>
      </c>
      <c r="E69" s="17" t="s">
        <v>6</v>
      </c>
      <c r="F69" s="17">
        <v>2</v>
      </c>
      <c r="G69" s="17">
        <v>5</v>
      </c>
      <c r="H69" s="17" t="str">
        <f>IF('SA-FR2'!O72="Y", "Y", IF('SA-FR2'!O72="N", "N", 0))</f>
        <v>N</v>
      </c>
      <c r="I69" s="17" t="str">
        <f>IFERROR(AND(OR(I1:J68,$AF69)=TRUE,IF(SEARCH(I$1,$A69)&gt;0,TRUE,FALSE)),"")</f>
        <v/>
      </c>
      <c r="J69" s="17" t="str">
        <f>IFERROR(AND(OR(J1:J68,$AF69)=TRUE,IF(SEARCH(J$1,$A69)&gt;0,TRUE,FALSE)),"")</f>
        <v/>
      </c>
      <c r="K69" s="17" t="str">
        <f>IFERROR(AND(OR(K1:N68,$AF69)=TRUE,IF(SEARCH(K$1,$A69)&gt;0,TRUE,FALSE)),"")</f>
        <v/>
      </c>
      <c r="L69" s="17" t="str">
        <f>IFERROR(AND(OR(L1:N68,$AF69)=TRUE,IF(SEARCH(L$1,$A69)&gt;0,TRUE,FALSE)),"")</f>
        <v/>
      </c>
      <c r="M69" s="17" t="str">
        <f>IFERROR(AND(OR(M1:N68,$AF69)=TRUE,IF(SEARCH(M$1,$A69)&gt;0,TRUE,FALSE)),"")</f>
        <v/>
      </c>
      <c r="N69" s="17" t="str">
        <f>IFERROR(AND(OR(N1:N68,$AF69)=TRUE,IF(SEARCH(N$1,$A69)&gt;0,TRUE,FALSE)),"")</f>
        <v/>
      </c>
      <c r="O69" s="17" t="str">
        <f>IFERROR(AND(OR(O1:O68,$AF69)=TRUE,IF(SEARCH(O$1,$A69)&gt;0,TRUE,FALSE)),"")</f>
        <v/>
      </c>
      <c r="P69" s="17" t="str">
        <f>IFERROR(AND(OR(P1:S68,$AF69)=TRUE,IF(SEARCH(P$1,$A69)&gt;0,TRUE,FALSE)),"")</f>
        <v/>
      </c>
      <c r="Q69" s="17" t="str">
        <f>IFERROR(AND(OR(Q1:S68,$AF69)=TRUE,IF(SEARCH(Q$1,$A69)&gt;0,TRUE,FALSE)),"")</f>
        <v/>
      </c>
      <c r="R69" s="17" t="str">
        <f>IFERROR(AND(OR(R1:S68,$AF69)=TRUE,IF(SEARCH(R$1,$A69)&gt;0,TRUE,FALSE)),"")</f>
        <v/>
      </c>
      <c r="S69" s="17" t="b">
        <f>IFERROR(AND(OR(S1:S68,$AF69)=TRUE,IF(SEARCH(S$1,$A69)&gt;0,TRUE,FALSE)),"")</f>
        <v>0</v>
      </c>
      <c r="T69" s="17" t="str">
        <f>IFERROR(AND(OR(T1:U68,$AF69)=TRUE,IF(SEARCH(T$1,$A69)&gt;0,TRUE,FALSE)),"")</f>
        <v/>
      </c>
      <c r="U69" s="17" t="str">
        <f>IFERROR(AND(OR(U1:U68,$AF69)=TRUE,IF(SEARCH(U$1,$A69)&gt;0,TRUE,FALSE)),"")</f>
        <v/>
      </c>
      <c r="V69" s="17" t="str">
        <f>IFERROR(AND(OR(V1:V68,$AF69)=TRUE,IF(SEARCH(V$1,$A69)&gt;0,TRUE,FALSE)),"")</f>
        <v/>
      </c>
      <c r="W69" s="17" t="str">
        <f>IFERROR(AND(OR(W1:Z68,$AF69)=TRUE,IF(SEARCH(W$1,$A69)&gt;0,TRUE,FALSE)),"")</f>
        <v/>
      </c>
      <c r="X69" s="17" t="str">
        <f>IFERROR(AND(OR(X1:Z68,$AF69)=TRUE,IF(SEARCH(X$1,$A69)&gt;0,TRUE,FALSE)),"")</f>
        <v/>
      </c>
      <c r="Y69" s="17" t="str">
        <f>IFERROR(AND(OR(Y1:Z68,$AF69)=TRUE,IF(SEARCH(Y$1,$A69)&gt;0,TRUE,FALSE)),"")</f>
        <v/>
      </c>
      <c r="Z69" s="17" t="str">
        <f>IFERROR(AND(OR(Z1:Z68,$AF69)=TRUE,IF(SEARCH(Z$1,$A69)&gt;0,TRUE,FALSE)),"")</f>
        <v/>
      </c>
      <c r="AA69" s="17" t="str">
        <f>IFERROR(AND(OR(AA1:AC68,$AF69)=TRUE,IF(SEARCH(AA$1,$A69)&gt;0,TRUE,FALSE)),"")</f>
        <v/>
      </c>
      <c r="AB69" s="17" t="str">
        <f>IFERROR(AND(OR(AB1:AC68,$AF69)=TRUE,IF(SEARCH(AB$1,$A69)&gt;0,TRUE,FALSE)),"")</f>
        <v/>
      </c>
      <c r="AC69" s="17" t="str">
        <f>IFERROR(AND(OR(AC1:AC68,$AF69)=TRUE,IF(SEARCH(AC$1,$A69)&gt;0,TRUE,FALSE)),"")</f>
        <v/>
      </c>
      <c r="AD69" s="17">
        <f t="shared" si="12"/>
        <v>0</v>
      </c>
      <c r="AE69" s="17" t="b">
        <f t="shared" si="13"/>
        <v>0</v>
      </c>
      <c r="AF69" s="17" t="b">
        <f t="shared" si="14"/>
        <v>0</v>
      </c>
      <c r="AG69" s="17" t="b">
        <f t="shared" si="15"/>
        <v>0</v>
      </c>
      <c r="AH69" s="17" t="b">
        <f>IF(F69&gt;'Overview (RESPONSES REQUIRED)'!$G$67,FALSE,TRUE)</f>
        <v>0</v>
      </c>
      <c r="AI69" s="17" t="b">
        <f>IF(G69&gt;'Overview (RESPONSES REQUIRED)'!$G$75,FALSE,TRUE)</f>
        <v>0</v>
      </c>
      <c r="AJ69" s="17" t="b">
        <f t="shared" si="16"/>
        <v>0</v>
      </c>
      <c r="AK69" s="17" t="str">
        <f t="shared" si="17"/>
        <v>N</v>
      </c>
    </row>
    <row r="70" spans="1:37" ht="15" x14ac:dyDescent="0.15">
      <c r="A70" s="17" t="s">
        <v>3248</v>
      </c>
      <c r="B70" s="17">
        <v>2</v>
      </c>
      <c r="C70" s="17" t="b">
        <f>IF(INDEX('Overview (RESPONSES REQUIRED)'!$D$67:$D$78, MATCH("N78", 'Overview (RESPONSES REQUIRED)'!$B$67:$B$78, 0)) = "Y", TRUE, FALSE)</f>
        <v>0</v>
      </c>
      <c r="D70" s="17" t="b">
        <f>IF(INDEX('Overview (RESPONSES REQUIRED)'!$D$67:$D$78, MATCH("n258", 'Overview (RESPONSES REQUIRED)'!$B$67:$B$78, 0)) = "Y", TRUE, FALSE)</f>
        <v>0</v>
      </c>
      <c r="E70" s="17" t="s">
        <v>6</v>
      </c>
      <c r="F70" s="17">
        <v>1</v>
      </c>
      <c r="G70" s="17">
        <v>5</v>
      </c>
      <c r="H70" s="17" t="str">
        <f>IF('SA-FR2'!O73="Y", "Y", IF('SA-FR2'!O73="N", "N", 0))</f>
        <v>N</v>
      </c>
      <c r="I70" s="17" t="str">
        <f>IFERROR(AND(OR(I1:J69,$AF70)=TRUE,IF(SEARCH(I$1,$A70)&gt;0,TRUE,FALSE)),"")</f>
        <v/>
      </c>
      <c r="J70" s="17" t="str">
        <f>IFERROR(AND(OR(J1:J69,$AF70)=TRUE,IF(SEARCH(J$1,$A70)&gt;0,TRUE,FALSE)),"")</f>
        <v/>
      </c>
      <c r="K70" s="17" t="str">
        <f>IFERROR(AND(OR(K1:N69,$AF70)=TRUE,IF(SEARCH(K$1,$A70)&gt;0,TRUE,FALSE)),"")</f>
        <v/>
      </c>
      <c r="L70" s="17" t="str">
        <f>IFERROR(AND(OR(L1:N69,$AF70)=TRUE,IF(SEARCH(L$1,$A70)&gt;0,TRUE,FALSE)),"")</f>
        <v/>
      </c>
      <c r="M70" s="17" t="str">
        <f>IFERROR(AND(OR(M1:N69,$AF70)=TRUE,IF(SEARCH(M$1,$A70)&gt;0,TRUE,FALSE)),"")</f>
        <v/>
      </c>
      <c r="N70" s="17" t="str">
        <f>IFERROR(AND(OR(N1:N69,$AF70)=TRUE,IF(SEARCH(N$1,$A70)&gt;0,TRUE,FALSE)),"")</f>
        <v/>
      </c>
      <c r="O70" s="17" t="str">
        <f>IFERROR(AND(OR(O1:O69,$AF70)=TRUE,IF(SEARCH(O$1,$A70)&gt;0,TRUE,FALSE)),"")</f>
        <v/>
      </c>
      <c r="P70" s="17" t="str">
        <f>IFERROR(AND(OR(P1:S69,$AF70)=TRUE,IF(SEARCH(P$1,$A70)&gt;0,TRUE,FALSE)),"")</f>
        <v/>
      </c>
      <c r="Q70" s="17" t="str">
        <f>IFERROR(AND(OR(Q1:S69,$AF70)=TRUE,IF(SEARCH(Q$1,$A70)&gt;0,TRUE,FALSE)),"")</f>
        <v/>
      </c>
      <c r="R70" s="17" t="str">
        <f>IFERROR(AND(OR(R1:S69,$AF70)=TRUE,IF(SEARCH(R$1,$A70)&gt;0,TRUE,FALSE)),"")</f>
        <v/>
      </c>
      <c r="S70" s="17" t="str">
        <f>IFERROR(AND(OR(S1:S69,$AF70)=TRUE,IF(SEARCH(S$1,$A70)&gt;0,TRUE,FALSE)),"")</f>
        <v/>
      </c>
      <c r="T70" s="17" t="str">
        <f>IFERROR(AND(OR(T1:U69,$AF70)=TRUE,IF(SEARCH(T$1,$A70)&gt;0,TRUE,FALSE)),"")</f>
        <v/>
      </c>
      <c r="U70" s="17" t="str">
        <f>IFERROR(AND(OR(U1:U69,$AF70)=TRUE,IF(SEARCH(U$1,$A70)&gt;0,TRUE,FALSE)),"")</f>
        <v/>
      </c>
      <c r="V70" s="17" t="str">
        <f>IFERROR(AND(OR(V1:V69,$AF70)=TRUE,IF(SEARCH(V$1,$A70)&gt;0,TRUE,FALSE)),"")</f>
        <v/>
      </c>
      <c r="W70" s="17" t="b">
        <f>IFERROR(AND(OR(W1:Z69,$AF70)=TRUE,IF(SEARCH(W$1,$A70)&gt;0,TRUE,FALSE)),"")</f>
        <v>0</v>
      </c>
      <c r="X70" s="17" t="str">
        <f>IFERROR(AND(OR(X1:Z69,$AF70)=TRUE,IF(SEARCH(X$1,$A70)&gt;0,TRUE,FALSE)),"")</f>
        <v/>
      </c>
      <c r="Y70" s="17" t="str">
        <f>IFERROR(AND(OR(Y1:Z69,$AF70)=TRUE,IF(SEARCH(Y$1,$A70)&gt;0,TRUE,FALSE)),"")</f>
        <v/>
      </c>
      <c r="Z70" s="17" t="str">
        <f>IFERROR(AND(OR(Z1:Z69,$AF70)=TRUE,IF(SEARCH(Z$1,$A70)&gt;0,TRUE,FALSE)),"")</f>
        <v/>
      </c>
      <c r="AA70" s="17" t="str">
        <f>IFERROR(AND(OR(AA1:AC69,$AF70)=TRUE,IF(SEARCH(AA$1,$A70)&gt;0,TRUE,FALSE)),"")</f>
        <v/>
      </c>
      <c r="AB70" s="17" t="str">
        <f>IFERROR(AND(OR(AB1:AC69,$AF70)=TRUE,IF(SEARCH(AB$1,$A70)&gt;0,TRUE,FALSE)),"")</f>
        <v/>
      </c>
      <c r="AC70" s="17" t="str">
        <f>IFERROR(AND(OR(AC1:AC69,$AF70)=TRUE,IF(SEARCH(AC$1,$A70)&gt;0,TRUE,FALSE)),"")</f>
        <v/>
      </c>
      <c r="AD70" s="17">
        <f t="shared" si="12"/>
        <v>0</v>
      </c>
      <c r="AE70" s="17" t="b">
        <f t="shared" si="13"/>
        <v>0</v>
      </c>
      <c r="AF70" s="17" t="b">
        <f t="shared" si="14"/>
        <v>0</v>
      </c>
      <c r="AG70" s="17" t="b">
        <f t="shared" si="15"/>
        <v>0</v>
      </c>
      <c r="AH70" s="17" t="b">
        <f>IF(F70&gt;'Overview (RESPONSES REQUIRED)'!$G$67,FALSE,TRUE)</f>
        <v>0</v>
      </c>
      <c r="AI70" s="17" t="b">
        <f>IF(G70&gt;'Overview (RESPONSES REQUIRED)'!$G$75,FALSE,TRUE)</f>
        <v>0</v>
      </c>
      <c r="AJ70" s="17" t="b">
        <f t="shared" si="16"/>
        <v>0</v>
      </c>
      <c r="AK70" s="17" t="str">
        <f t="shared" si="17"/>
        <v>N</v>
      </c>
    </row>
    <row r="71" spans="1:37" ht="15" x14ac:dyDescent="0.15">
      <c r="A71" s="17" t="s">
        <v>3249</v>
      </c>
      <c r="B71" s="17">
        <v>2</v>
      </c>
      <c r="C71" s="17" t="b">
        <f>IF(INDEX('Overview (RESPONSES REQUIRED)'!$D$67:$D$78, MATCH("n7", 'Overview (RESPONSES REQUIRED)'!$B$67:$B$78, 0)) = "Y", TRUE, FALSE)</f>
        <v>0</v>
      </c>
      <c r="D71" s="17" t="b">
        <f>IF(INDEX('Overview (RESPONSES REQUIRED)'!$D$67:$D$78, MATCH("n258", 'Overview (RESPONSES REQUIRED)'!$B$67:$B$78, 0)) = "Y", TRUE, FALSE)</f>
        <v>0</v>
      </c>
      <c r="E71" s="17" t="s">
        <v>6</v>
      </c>
      <c r="F71" s="17">
        <v>1</v>
      </c>
      <c r="G71" s="17">
        <v>5</v>
      </c>
      <c r="H71" s="17" t="str">
        <f>IF('SA-FR2'!O74="Y", "Y", IF('SA-FR2'!O74="N", "N", 0))</f>
        <v>N</v>
      </c>
      <c r="I71" s="17" t="str">
        <f>IFERROR(AND(OR(I1:J70,$AF71)=TRUE,IF(SEARCH(I$1,$A71)&gt;0,TRUE,FALSE)),"")</f>
        <v/>
      </c>
      <c r="J71" s="17" t="str">
        <f>IFERROR(AND(OR(J1:J70,$AF71)=TRUE,IF(SEARCH(J$1,$A71)&gt;0,TRUE,FALSE)),"")</f>
        <v/>
      </c>
      <c r="K71" s="17" t="str">
        <f>IFERROR(AND(OR(K1:N70,$AF71)=TRUE,IF(SEARCH(K$1,$A71)&gt;0,TRUE,FALSE)),"")</f>
        <v/>
      </c>
      <c r="L71" s="17" t="str">
        <f>IFERROR(AND(OR(L1:N70,$AF71)=TRUE,IF(SEARCH(L$1,$A71)&gt;0,TRUE,FALSE)),"")</f>
        <v/>
      </c>
      <c r="M71" s="17" t="str">
        <f>IFERROR(AND(OR(M1:N70,$AF71)=TRUE,IF(SEARCH(M$1,$A71)&gt;0,TRUE,FALSE)),"")</f>
        <v/>
      </c>
      <c r="N71" s="17" t="str">
        <f>IFERROR(AND(OR(N1:N70,$AF71)=TRUE,IF(SEARCH(N$1,$A71)&gt;0,TRUE,FALSE)),"")</f>
        <v/>
      </c>
      <c r="O71" s="17" t="str">
        <f>IFERROR(AND(OR(O1:O70,$AF71)=TRUE,IF(SEARCH(O$1,$A71)&gt;0,TRUE,FALSE)),"")</f>
        <v/>
      </c>
      <c r="P71" s="17" t="str">
        <f>IFERROR(AND(OR(P1:S70,$AF71)=TRUE,IF(SEARCH(P$1,$A71)&gt;0,TRUE,FALSE)),"")</f>
        <v/>
      </c>
      <c r="Q71" s="17" t="b">
        <f>IFERROR(AND(OR(Q1:S70,$AF71)=TRUE,IF(SEARCH(Q$1,$A71)&gt;0,TRUE,FALSE)),"")</f>
        <v>0</v>
      </c>
      <c r="R71" s="17" t="str">
        <f>IFERROR(AND(OR(R1:S70,$AF71)=TRUE,IF(SEARCH(R$1,$A71)&gt;0,TRUE,FALSE)),"")</f>
        <v/>
      </c>
      <c r="S71" s="17" t="str">
        <f>IFERROR(AND(OR(S1:S70,$AF71)=TRUE,IF(SEARCH(S$1,$A71)&gt;0,TRUE,FALSE)),"")</f>
        <v/>
      </c>
      <c r="T71" s="17" t="str">
        <f>IFERROR(AND(OR(T1:U70,$AF71)=TRUE,IF(SEARCH(T$1,$A71)&gt;0,TRUE,FALSE)),"")</f>
        <v/>
      </c>
      <c r="U71" s="17" t="str">
        <f>IFERROR(AND(OR(U1:U70,$AF71)=TRUE,IF(SEARCH(U$1,$A71)&gt;0,TRUE,FALSE)),"")</f>
        <v/>
      </c>
      <c r="V71" s="17" t="str">
        <f>IFERROR(AND(OR(V1:V70,$AF71)=TRUE,IF(SEARCH(V$1,$A71)&gt;0,TRUE,FALSE)),"")</f>
        <v/>
      </c>
      <c r="W71" s="17" t="str">
        <f>IFERROR(AND(OR(W1:Z70,$AF71)=TRUE,IF(SEARCH(W$1,$A71)&gt;0,TRUE,FALSE)),"")</f>
        <v/>
      </c>
      <c r="X71" s="17" t="str">
        <f>IFERROR(AND(OR(X1:Z70,$AF71)=TRUE,IF(SEARCH(X$1,$A71)&gt;0,TRUE,FALSE)),"")</f>
        <v/>
      </c>
      <c r="Y71" s="17" t="str">
        <f>IFERROR(AND(OR(Y1:Z70,$AF71)=TRUE,IF(SEARCH(Y$1,$A71)&gt;0,TRUE,FALSE)),"")</f>
        <v/>
      </c>
      <c r="Z71" s="17" t="str">
        <f>IFERROR(AND(OR(Z1:Z70,$AF71)=TRUE,IF(SEARCH(Z$1,$A71)&gt;0,TRUE,FALSE)),"")</f>
        <v/>
      </c>
      <c r="AA71" s="17" t="str">
        <f>IFERROR(AND(OR(AA1:AC70,$AF71)=TRUE,IF(SEARCH(AA$1,$A71)&gt;0,TRUE,FALSE)),"")</f>
        <v/>
      </c>
      <c r="AB71" s="17" t="str">
        <f>IFERROR(AND(OR(AB1:AC70,$AF71)=TRUE,IF(SEARCH(AB$1,$A71)&gt;0,TRUE,FALSE)),"")</f>
        <v/>
      </c>
      <c r="AC71" s="17" t="str">
        <f>IFERROR(AND(OR(AC1:AC70,$AF71)=TRUE,IF(SEARCH(AC$1,$A71)&gt;0,TRUE,FALSE)),"")</f>
        <v/>
      </c>
      <c r="AD71" s="17">
        <f t="shared" si="12"/>
        <v>0</v>
      </c>
      <c r="AE71" s="17" t="b">
        <f t="shared" si="13"/>
        <v>0</v>
      </c>
      <c r="AF71" s="17" t="b">
        <f t="shared" si="14"/>
        <v>0</v>
      </c>
      <c r="AG71" s="17" t="b">
        <f t="shared" si="15"/>
        <v>0</v>
      </c>
      <c r="AH71" s="17" t="b">
        <f>IF(F71&gt;'Overview (RESPONSES REQUIRED)'!$G$67,FALSE,TRUE)</f>
        <v>0</v>
      </c>
      <c r="AI71" s="17" t="b">
        <f>IF(G71&gt;'Overview (RESPONSES REQUIRED)'!$G$75,FALSE,TRUE)</f>
        <v>0</v>
      </c>
      <c r="AJ71" s="17" t="b">
        <f t="shared" si="16"/>
        <v>0</v>
      </c>
      <c r="AK71" s="17" t="str">
        <f t="shared" si="17"/>
        <v>N</v>
      </c>
    </row>
    <row r="72" spans="1:37" ht="15" x14ac:dyDescent="0.15">
      <c r="A72" s="17" t="s">
        <v>3250</v>
      </c>
      <c r="B72" s="17">
        <v>2</v>
      </c>
      <c r="C72" s="17" t="b">
        <f>IF(INDEX('Overview (RESPONSES REQUIRED)'!$D$67:$D$78, MATCH("n5", 'Overview (RESPONSES REQUIRED)'!$B$67:$B$78, 0)) = "Y", TRUE, FALSE)</f>
        <v>0</v>
      </c>
      <c r="D72" s="17" t="b">
        <f>IF(INDEX('Overview (RESPONSES REQUIRED)'!$D$67:$D$78, MATCH("n258", 'Overview (RESPONSES REQUIRED)'!$B$67:$B$78, 0)) = "Y", TRUE, FALSE)</f>
        <v>0</v>
      </c>
      <c r="E72" s="17" t="s">
        <v>6</v>
      </c>
      <c r="F72" s="17">
        <v>1</v>
      </c>
      <c r="G72" s="17">
        <v>5</v>
      </c>
      <c r="H72" s="17" t="str">
        <f>IF('SA-FR2'!O75="Y", "Y", IF('SA-FR2'!O75="N", "N", 0))</f>
        <v>N</v>
      </c>
      <c r="I72" s="17" t="str">
        <f>IFERROR(AND(OR(I1:J71,$AF72)=TRUE,IF(SEARCH(I$1,$A72)&gt;0,TRUE,FALSE)),"")</f>
        <v/>
      </c>
      <c r="J72" s="17" t="str">
        <f>IFERROR(AND(OR(J1:J71,$AF72)=TRUE,IF(SEARCH(J$1,$A72)&gt;0,TRUE,FALSE)),"")</f>
        <v/>
      </c>
      <c r="K72" s="17" t="str">
        <f>IFERROR(AND(OR(K1:N71,$AF72)=TRUE,IF(SEARCH(K$1,$A72)&gt;0,TRUE,FALSE)),"")</f>
        <v/>
      </c>
      <c r="L72" s="17" t="str">
        <f>IFERROR(AND(OR(L1:N71,$AF72)=TRUE,IF(SEARCH(L$1,$A72)&gt;0,TRUE,FALSE)),"")</f>
        <v/>
      </c>
      <c r="M72" s="17" t="str">
        <f>IFERROR(AND(OR(M1:N71,$AF72)=TRUE,IF(SEARCH(M$1,$A72)&gt;0,TRUE,FALSE)),"")</f>
        <v/>
      </c>
      <c r="N72" s="17" t="str">
        <f>IFERROR(AND(OR(N1:N71,$AF72)=TRUE,IF(SEARCH(N$1,$A72)&gt;0,TRUE,FALSE)),"")</f>
        <v/>
      </c>
      <c r="O72" s="17" t="b">
        <f>IFERROR(AND(OR(O1:O71,$AF72)=TRUE,IF(SEARCH(O$1,$A72)&gt;0,TRUE,FALSE)),"")</f>
        <v>0</v>
      </c>
      <c r="P72" s="17" t="str">
        <f>IFERROR(AND(OR(P1:S71,$AF72)=TRUE,IF(SEARCH(P$1,$A72)&gt;0,TRUE,FALSE)),"")</f>
        <v/>
      </c>
      <c r="Q72" s="17" t="str">
        <f>IFERROR(AND(OR(Q1:S71,$AF72)=TRUE,IF(SEARCH(Q$1,$A72)&gt;0,TRUE,FALSE)),"")</f>
        <v/>
      </c>
      <c r="R72" s="17" t="str">
        <f>IFERROR(AND(OR(R1:S71,$AF72)=TRUE,IF(SEARCH(R$1,$A72)&gt;0,TRUE,FALSE)),"")</f>
        <v/>
      </c>
      <c r="S72" s="17" t="str">
        <f>IFERROR(AND(OR(S1:S71,$AF72)=TRUE,IF(SEARCH(S$1,$A72)&gt;0,TRUE,FALSE)),"")</f>
        <v/>
      </c>
      <c r="T72" s="17" t="str">
        <f>IFERROR(AND(OR(T1:U71,$AF72)=TRUE,IF(SEARCH(T$1,$A72)&gt;0,TRUE,FALSE)),"")</f>
        <v/>
      </c>
      <c r="U72" s="17" t="str">
        <f>IFERROR(AND(OR(U1:U71,$AF72)=TRUE,IF(SEARCH(U$1,$A72)&gt;0,TRUE,FALSE)),"")</f>
        <v/>
      </c>
      <c r="V72" s="17" t="str">
        <f>IFERROR(AND(OR(V1:V71,$AF72)=TRUE,IF(SEARCH(V$1,$A72)&gt;0,TRUE,FALSE)),"")</f>
        <v/>
      </c>
      <c r="W72" s="17" t="str">
        <f>IFERROR(AND(OR(W1:Z71,$AF72)=TRUE,IF(SEARCH(W$1,$A72)&gt;0,TRUE,FALSE)),"")</f>
        <v/>
      </c>
      <c r="X72" s="17" t="str">
        <f>IFERROR(AND(OR(X1:Z71,$AF72)=TRUE,IF(SEARCH(X$1,$A72)&gt;0,TRUE,FALSE)),"")</f>
        <v/>
      </c>
      <c r="Y72" s="17" t="str">
        <f>IFERROR(AND(OR(Y1:Z71,$AF72)=TRUE,IF(SEARCH(Y$1,$A72)&gt;0,TRUE,FALSE)),"")</f>
        <v/>
      </c>
      <c r="Z72" s="17" t="str">
        <f>IFERROR(AND(OR(Z1:Z71,$AF72)=TRUE,IF(SEARCH(Z$1,$A72)&gt;0,TRUE,FALSE)),"")</f>
        <v/>
      </c>
      <c r="AA72" s="17" t="str">
        <f>IFERROR(AND(OR(AA1:AC71,$AF72)=TRUE,IF(SEARCH(AA$1,$A72)&gt;0,TRUE,FALSE)),"")</f>
        <v/>
      </c>
      <c r="AB72" s="17" t="str">
        <f>IFERROR(AND(OR(AB1:AC71,$AF72)=TRUE,IF(SEARCH(AB$1,$A72)&gt;0,TRUE,FALSE)),"")</f>
        <v/>
      </c>
      <c r="AC72" s="17" t="str">
        <f>IFERROR(AND(OR(AC1:AC71,$AF72)=TRUE,IF(SEARCH(AC$1,$A72)&gt;0,TRUE,FALSE)),"")</f>
        <v/>
      </c>
      <c r="AD72" s="17">
        <f t="shared" si="12"/>
        <v>0</v>
      </c>
      <c r="AE72" s="17" t="b">
        <f t="shared" si="13"/>
        <v>0</v>
      </c>
      <c r="AF72" s="17" t="b">
        <f t="shared" si="14"/>
        <v>0</v>
      </c>
      <c r="AG72" s="17" t="b">
        <f t="shared" si="15"/>
        <v>0</v>
      </c>
      <c r="AH72" s="17" t="b">
        <f>IF(F72&gt;'Overview (RESPONSES REQUIRED)'!$G$67,FALSE,TRUE)</f>
        <v>0</v>
      </c>
      <c r="AI72" s="17" t="b">
        <f>IF(G72&gt;'Overview (RESPONSES REQUIRED)'!$G$75,FALSE,TRUE)</f>
        <v>0</v>
      </c>
      <c r="AJ72" s="17" t="b">
        <f t="shared" si="16"/>
        <v>0</v>
      </c>
      <c r="AK72" s="17" t="str">
        <f t="shared" si="17"/>
        <v>N</v>
      </c>
    </row>
    <row r="73" spans="1:37" ht="15" x14ac:dyDescent="0.15">
      <c r="A73" s="17" t="s">
        <v>3251</v>
      </c>
      <c r="B73" s="17">
        <v>2</v>
      </c>
      <c r="C73" s="17" t="b">
        <f>IF(INDEX('Overview (RESPONSES REQUIRED)'!$D$67:$D$78, MATCH("n26", 'Overview (RESPONSES REQUIRED)'!$B$67:$B$78, 0)) = "Y", TRUE, FALSE)</f>
        <v>0</v>
      </c>
      <c r="D73" s="17" t="b">
        <f>IF(INDEX('Overview (RESPONSES REQUIRED)'!$D$67:$D$78, MATCH("n258", 'Overview (RESPONSES REQUIRED)'!$B$67:$B$78, 0)) = "Y", TRUE, FALSE)</f>
        <v>0</v>
      </c>
      <c r="E73" s="17" t="s">
        <v>6</v>
      </c>
      <c r="F73" s="17">
        <v>1</v>
      </c>
      <c r="G73" s="17">
        <v>5</v>
      </c>
      <c r="H73" s="17" t="str">
        <f>IF('SA-FR2'!O76="Y", "Y", IF('SA-FR2'!O76="N", "N", 0))</f>
        <v>N</v>
      </c>
      <c r="I73" s="17" t="str">
        <f>IFERROR(AND(OR(I1:J72,$AF73)=TRUE,IF(SEARCH(I$1,$A73)&gt;0,TRUE,FALSE)),"")</f>
        <v/>
      </c>
      <c r="J73" s="17" t="str">
        <f>IFERROR(AND(OR(J1:J72,$AF73)=TRUE,IF(SEARCH(J$1,$A73)&gt;0,TRUE,FALSE)),"")</f>
        <v/>
      </c>
      <c r="K73" s="17" t="str">
        <f>IFERROR(AND(OR(K1:N72,$AF73)=TRUE,IF(SEARCH(K$1,$A73)&gt;0,TRUE,FALSE)),"")</f>
        <v/>
      </c>
      <c r="L73" s="17" t="str">
        <f>IFERROR(AND(OR(L1:N72,$AF73)=TRUE,IF(SEARCH(L$1,$A73)&gt;0,TRUE,FALSE)),"")</f>
        <v/>
      </c>
      <c r="M73" s="17" t="str">
        <f>IFERROR(AND(OR(M1:N72,$AF73)=TRUE,IF(SEARCH(M$1,$A73)&gt;0,TRUE,FALSE)),"")</f>
        <v/>
      </c>
      <c r="N73" s="17" t="str">
        <f>IFERROR(AND(OR(N1:N72,$AF73)=TRUE,IF(SEARCH(N$1,$A73)&gt;0,TRUE,FALSE)),"")</f>
        <v/>
      </c>
      <c r="O73" s="17" t="str">
        <f>IFERROR(AND(OR(O1:O72,$AF73)=TRUE,IF(SEARCH(O$1,$A73)&gt;0,TRUE,FALSE)),"")</f>
        <v/>
      </c>
      <c r="P73" s="17" t="str">
        <f>IFERROR(AND(OR(P1:S72,$AF73)=TRUE,IF(SEARCH(P$1,$A73)&gt;0,TRUE,FALSE)),"")</f>
        <v/>
      </c>
      <c r="Q73" s="17" t="str">
        <f>IFERROR(AND(OR(Q1:S72,$AF73)=TRUE,IF(SEARCH(Q$1,$A73)&gt;0,TRUE,FALSE)),"")</f>
        <v/>
      </c>
      <c r="R73" s="17" t="str">
        <f>IFERROR(AND(OR(R1:S72,$AF73)=TRUE,IF(SEARCH(R$1,$A73)&gt;0,TRUE,FALSE)),"")</f>
        <v/>
      </c>
      <c r="S73" s="17" t="str">
        <f>IFERROR(AND(OR(S1:S72,$AF73)=TRUE,IF(SEARCH(S$1,$A73)&gt;0,TRUE,FALSE)),"")</f>
        <v/>
      </c>
      <c r="T73" s="17" t="b">
        <f>IFERROR(AND(OR(T1:U72,$AF73)=TRUE,IF(SEARCH(T$1,$A73)&gt;0,TRUE,FALSE)),"")</f>
        <v>0</v>
      </c>
      <c r="U73" s="17" t="str">
        <f>IFERROR(AND(OR(U1:U72,$AF73)=TRUE,IF(SEARCH(U$1,$A73)&gt;0,TRUE,FALSE)),"")</f>
        <v/>
      </c>
      <c r="V73" s="17" t="str">
        <f>IFERROR(AND(OR(V1:V72,$AF73)=TRUE,IF(SEARCH(V$1,$A73)&gt;0,TRUE,FALSE)),"")</f>
        <v/>
      </c>
      <c r="W73" s="17" t="str">
        <f>IFERROR(AND(OR(W1:Z72,$AF73)=TRUE,IF(SEARCH(W$1,$A73)&gt;0,TRUE,FALSE)),"")</f>
        <v/>
      </c>
      <c r="X73" s="17" t="str">
        <f>IFERROR(AND(OR(X1:Z72,$AF73)=TRUE,IF(SEARCH(X$1,$A73)&gt;0,TRUE,FALSE)),"")</f>
        <v/>
      </c>
      <c r="Y73" s="17" t="str">
        <f>IFERROR(AND(OR(Y1:Z72,$AF73)=TRUE,IF(SEARCH(Y$1,$A73)&gt;0,TRUE,FALSE)),"")</f>
        <v/>
      </c>
      <c r="Z73" s="17" t="str">
        <f>IFERROR(AND(OR(Z1:Z72,$AF73)=TRUE,IF(SEARCH(Z$1,$A73)&gt;0,TRUE,FALSE)),"")</f>
        <v/>
      </c>
      <c r="AA73" s="17" t="str">
        <f>IFERROR(AND(OR(AA1:AC72,$AF73)=TRUE,IF(SEARCH(AA$1,$A73)&gt;0,TRUE,FALSE)),"")</f>
        <v/>
      </c>
      <c r="AB73" s="17" t="str">
        <f>IFERROR(AND(OR(AB1:AC72,$AF73)=TRUE,IF(SEARCH(AB$1,$A73)&gt;0,TRUE,FALSE)),"")</f>
        <v/>
      </c>
      <c r="AC73" s="17" t="str">
        <f>IFERROR(AND(OR(AC1:AC72,$AF73)=TRUE,IF(SEARCH(AC$1,$A73)&gt;0,TRUE,FALSE)),"")</f>
        <v/>
      </c>
      <c r="AD73" s="17">
        <f t="shared" si="12"/>
        <v>0</v>
      </c>
      <c r="AE73" s="17" t="b">
        <f t="shared" si="13"/>
        <v>0</v>
      </c>
      <c r="AF73" s="17" t="b">
        <f t="shared" si="14"/>
        <v>0</v>
      </c>
      <c r="AG73" s="17" t="b">
        <f t="shared" si="15"/>
        <v>0</v>
      </c>
      <c r="AH73" s="17" t="b">
        <f>IF(F73&gt;'Overview (RESPONSES REQUIRED)'!$G$67,FALSE,TRUE)</f>
        <v>0</v>
      </c>
      <c r="AI73" s="17" t="b">
        <f>IF(G73&gt;'Overview (RESPONSES REQUIRED)'!$G$75,FALSE,TRUE)</f>
        <v>0</v>
      </c>
      <c r="AJ73" s="17" t="b">
        <f t="shared" si="16"/>
        <v>0</v>
      </c>
      <c r="AK73" s="17" t="str">
        <f t="shared" si="17"/>
        <v>N</v>
      </c>
    </row>
    <row r="74" spans="1:37" ht="15" x14ac:dyDescent="0.15">
      <c r="A74" s="17" t="s">
        <v>3252</v>
      </c>
      <c r="B74" s="17">
        <v>2</v>
      </c>
      <c r="C74" s="17" t="b">
        <f>IF(INDEX('Overview (RESPONSES REQUIRED)'!$D$67:$D$78, MATCH("n28", 'Overview (RESPONSES REQUIRED)'!$B$67:$B$78, 0)) = "Y", TRUE, FALSE)</f>
        <v>0</v>
      </c>
      <c r="D74" s="17" t="b">
        <f>IF(INDEX('Overview (RESPONSES REQUIRED)'!$D$67:$D$78, MATCH("n258", 'Overview (RESPONSES REQUIRED)'!$B$67:$B$78, 0)) = "Y", TRUE, FALSE)</f>
        <v>0</v>
      </c>
      <c r="E74" s="17" t="s">
        <v>6</v>
      </c>
      <c r="F74" s="17">
        <v>1</v>
      </c>
      <c r="G74" s="17">
        <v>5</v>
      </c>
      <c r="H74" s="17" t="str">
        <f>IF('SA-FR2'!O77="Y", "Y", IF('SA-FR2'!O77="N", "N", 0))</f>
        <v>N</v>
      </c>
      <c r="I74" s="17" t="str">
        <f>IFERROR(AND(OR(I1:J73,$AF74)=TRUE,IF(SEARCH(I$1,$A74)&gt;0,TRUE,FALSE)),"")</f>
        <v/>
      </c>
      <c r="J74" s="17" t="str">
        <f>IFERROR(AND(OR(J1:J73,$AF74)=TRUE,IF(SEARCH(J$1,$A74)&gt;0,TRUE,FALSE)),"")</f>
        <v/>
      </c>
      <c r="K74" s="17" t="str">
        <f>IFERROR(AND(OR(K1:N73,$AF74)=TRUE,IF(SEARCH(K$1,$A74)&gt;0,TRUE,FALSE)),"")</f>
        <v/>
      </c>
      <c r="L74" s="17" t="str">
        <f>IFERROR(AND(OR(L1:N73,$AF74)=TRUE,IF(SEARCH(L$1,$A74)&gt;0,TRUE,FALSE)),"")</f>
        <v/>
      </c>
      <c r="M74" s="17" t="str">
        <f>IFERROR(AND(OR(M1:N73,$AF74)=TRUE,IF(SEARCH(M$1,$A74)&gt;0,TRUE,FALSE)),"")</f>
        <v/>
      </c>
      <c r="N74" s="17" t="str">
        <f>IFERROR(AND(OR(N1:N73,$AF74)=TRUE,IF(SEARCH(N$1,$A74)&gt;0,TRUE,FALSE)),"")</f>
        <v/>
      </c>
      <c r="O74" s="17" t="str">
        <f>IFERROR(AND(OR(O1:O73,$AF74)=TRUE,IF(SEARCH(O$1,$A74)&gt;0,TRUE,FALSE)),"")</f>
        <v/>
      </c>
      <c r="P74" s="17" t="str">
        <f>IFERROR(AND(OR(P1:S73,$AF74)=TRUE,IF(SEARCH(P$1,$A74)&gt;0,TRUE,FALSE)),"")</f>
        <v/>
      </c>
      <c r="Q74" s="17" t="str">
        <f>IFERROR(AND(OR(Q1:S73,$AF74)=TRUE,IF(SEARCH(Q$1,$A74)&gt;0,TRUE,FALSE)),"")</f>
        <v/>
      </c>
      <c r="R74" s="17" t="str">
        <f>IFERROR(AND(OR(R1:S73,$AF74)=TRUE,IF(SEARCH(R$1,$A74)&gt;0,TRUE,FALSE)),"")</f>
        <v/>
      </c>
      <c r="S74" s="17" t="str">
        <f>IFERROR(AND(OR(S1:S73,$AF74)=TRUE,IF(SEARCH(S$1,$A74)&gt;0,TRUE,FALSE)),"")</f>
        <v/>
      </c>
      <c r="T74" s="17" t="str">
        <f>IFERROR(AND(OR(T1:U73,$AF74)=TRUE,IF(SEARCH(T$1,$A74)&gt;0,TRUE,FALSE)),"")</f>
        <v/>
      </c>
      <c r="U74" s="17" t="str">
        <f>IFERROR(AND(OR(U1:U73,$AF74)=TRUE,IF(SEARCH(U$1,$A74)&gt;0,TRUE,FALSE)),"")</f>
        <v/>
      </c>
      <c r="V74" s="17" t="b">
        <f>IFERROR(AND(OR(V1:V73,$AF74)=TRUE,IF(SEARCH(V$1,$A74)&gt;0,TRUE,FALSE)),"")</f>
        <v>0</v>
      </c>
      <c r="W74" s="17" t="str">
        <f>IFERROR(AND(OR(W1:Z73,$AF74)=TRUE,IF(SEARCH(W$1,$A74)&gt;0,TRUE,FALSE)),"")</f>
        <v/>
      </c>
      <c r="X74" s="17" t="str">
        <f>IFERROR(AND(OR(X1:Z73,$AF74)=TRUE,IF(SEARCH(X$1,$A74)&gt;0,TRUE,FALSE)),"")</f>
        <v/>
      </c>
      <c r="Y74" s="17" t="str">
        <f>IFERROR(AND(OR(Y1:Z73,$AF74)=TRUE,IF(SEARCH(Y$1,$A74)&gt;0,TRUE,FALSE)),"")</f>
        <v/>
      </c>
      <c r="Z74" s="17" t="str">
        <f>IFERROR(AND(OR(Z1:Z73,$AF74)=TRUE,IF(SEARCH(Z$1,$A74)&gt;0,TRUE,FALSE)),"")</f>
        <v/>
      </c>
      <c r="AA74" s="17" t="str">
        <f>IFERROR(AND(OR(AA1:AC73,$AF74)=TRUE,IF(SEARCH(AA$1,$A74)&gt;0,TRUE,FALSE)),"")</f>
        <v/>
      </c>
      <c r="AB74" s="17" t="str">
        <f>IFERROR(AND(OR(AB1:AC73,$AF74)=TRUE,IF(SEARCH(AB$1,$A74)&gt;0,TRUE,FALSE)),"")</f>
        <v/>
      </c>
      <c r="AC74" s="17" t="str">
        <f>IFERROR(AND(OR(AC1:AC73,$AF74)=TRUE,IF(SEARCH(AC$1,$A74)&gt;0,TRUE,FALSE)),"")</f>
        <v/>
      </c>
      <c r="AD74" s="17">
        <f t="shared" si="12"/>
        <v>0</v>
      </c>
      <c r="AE74" s="17" t="b">
        <f t="shared" si="13"/>
        <v>0</v>
      </c>
      <c r="AF74" s="17" t="b">
        <f t="shared" si="14"/>
        <v>0</v>
      </c>
      <c r="AG74" s="17" t="b">
        <f t="shared" si="15"/>
        <v>0</v>
      </c>
      <c r="AH74" s="17" t="b">
        <f>IF(F74&gt;'Overview (RESPONSES REQUIRED)'!$G$67,FALSE,TRUE)</f>
        <v>0</v>
      </c>
      <c r="AI74" s="17" t="b">
        <f>IF(G74&gt;'Overview (RESPONSES REQUIRED)'!$G$75,FALSE,TRUE)</f>
        <v>0</v>
      </c>
      <c r="AJ74" s="17" t="b">
        <f t="shared" si="16"/>
        <v>0</v>
      </c>
      <c r="AK74" s="17" t="str">
        <f t="shared" si="17"/>
        <v>N</v>
      </c>
    </row>
    <row r="75" spans="1:37" ht="15" x14ac:dyDescent="0.15">
      <c r="A75" s="17" t="s">
        <v>3253</v>
      </c>
      <c r="B75" s="17">
        <v>2</v>
      </c>
      <c r="C75" s="17" t="b">
        <f>IF(INDEX('Overview (RESPONSES REQUIRED)'!$D$67:$D$78, MATCH("n7", 'Overview (RESPONSES REQUIRED)'!$B$67:$B$78, 0)) = "Y", TRUE, FALSE)</f>
        <v>0</v>
      </c>
      <c r="D75" s="17" t="b">
        <f>IF(INDEX('Overview (RESPONSES REQUIRED)'!$D$67:$D$78, MATCH("n258", 'Overview (RESPONSES REQUIRED)'!$B$67:$B$78, 0)) = "Y", TRUE, FALSE)</f>
        <v>0</v>
      </c>
      <c r="E75" s="17" t="s">
        <v>6</v>
      </c>
      <c r="F75" s="17">
        <v>2</v>
      </c>
      <c r="G75" s="17">
        <v>4</v>
      </c>
      <c r="H75" s="17" t="str">
        <f>IF('SA-FR2'!O78="Y", "Y", IF('SA-FR2'!O78="N", "N", 0))</f>
        <v>N</v>
      </c>
      <c r="I75" s="17" t="str">
        <f>IFERROR(AND(OR(I1:J74,$AF75)=TRUE,IF(SEARCH(I$1,$A75)&gt;0,TRUE,FALSE)),"")</f>
        <v/>
      </c>
      <c r="J75" s="17" t="str">
        <f>IFERROR(AND(OR(J1:J74,$AF75)=TRUE,IF(SEARCH(J$1,$A75)&gt;0,TRUE,FALSE)),"")</f>
        <v/>
      </c>
      <c r="K75" s="17" t="str">
        <f>IFERROR(AND(OR(K1:N74,$AF75)=TRUE,IF(SEARCH(K$1,$A75)&gt;0,TRUE,FALSE)),"")</f>
        <v/>
      </c>
      <c r="L75" s="17" t="str">
        <f>IFERROR(AND(OR(L1:N74,$AF75)=TRUE,IF(SEARCH(L$1,$A75)&gt;0,TRUE,FALSE)),"")</f>
        <v/>
      </c>
      <c r="M75" s="17" t="str">
        <f>IFERROR(AND(OR(M1:N74,$AF75)=TRUE,IF(SEARCH(M$1,$A75)&gt;0,TRUE,FALSE)),"")</f>
        <v/>
      </c>
      <c r="N75" s="17" t="str">
        <f>IFERROR(AND(OR(N1:N74,$AF75)=TRUE,IF(SEARCH(N$1,$A75)&gt;0,TRUE,FALSE)),"")</f>
        <v/>
      </c>
      <c r="O75" s="17" t="str">
        <f>IFERROR(AND(OR(O1:O74,$AF75)=TRUE,IF(SEARCH(O$1,$A75)&gt;0,TRUE,FALSE)),"")</f>
        <v/>
      </c>
      <c r="P75" s="17" t="str">
        <f>IFERROR(AND(OR(P1:S74,$AF75)=TRUE,IF(SEARCH(P$1,$A75)&gt;0,TRUE,FALSE)),"")</f>
        <v/>
      </c>
      <c r="Q75" s="17" t="str">
        <f>IFERROR(AND(OR(Q1:S74,$AF75)=TRUE,IF(SEARCH(Q$1,$A75)&gt;0,TRUE,FALSE)),"")</f>
        <v/>
      </c>
      <c r="R75" s="17" t="str">
        <f>IFERROR(AND(OR(R1:S74,$AF75)=TRUE,IF(SEARCH(R$1,$A75)&gt;0,TRUE,FALSE)),"")</f>
        <v/>
      </c>
      <c r="S75" s="17" t="b">
        <f>IFERROR(AND(OR(S1:S74,$AF75)=TRUE,IF(SEARCH(S$1,$A75)&gt;0,TRUE,FALSE)),"")</f>
        <v>0</v>
      </c>
      <c r="T75" s="17" t="str">
        <f>IFERROR(AND(OR(T1:U74,$AF75)=TRUE,IF(SEARCH(T$1,$A75)&gt;0,TRUE,FALSE)),"")</f>
        <v/>
      </c>
      <c r="U75" s="17" t="str">
        <f>IFERROR(AND(OR(U1:U74,$AF75)=TRUE,IF(SEARCH(U$1,$A75)&gt;0,TRUE,FALSE)),"")</f>
        <v/>
      </c>
      <c r="V75" s="17" t="str">
        <f>IFERROR(AND(OR(V1:V74,$AF75)=TRUE,IF(SEARCH(V$1,$A75)&gt;0,TRUE,FALSE)),"")</f>
        <v/>
      </c>
      <c r="W75" s="17" t="str">
        <f>IFERROR(AND(OR(W1:Z74,$AF75)=TRUE,IF(SEARCH(W$1,$A75)&gt;0,TRUE,FALSE)),"")</f>
        <v/>
      </c>
      <c r="X75" s="17" t="str">
        <f>IFERROR(AND(OR(X1:Z74,$AF75)=TRUE,IF(SEARCH(X$1,$A75)&gt;0,TRUE,FALSE)),"")</f>
        <v/>
      </c>
      <c r="Y75" s="17" t="str">
        <f>IFERROR(AND(OR(Y1:Z74,$AF75)=TRUE,IF(SEARCH(Y$1,$A75)&gt;0,TRUE,FALSE)),"")</f>
        <v/>
      </c>
      <c r="Z75" s="17" t="str">
        <f>IFERROR(AND(OR(Z1:Z74,$AF75)=TRUE,IF(SEARCH(Z$1,$A75)&gt;0,TRUE,FALSE)),"")</f>
        <v/>
      </c>
      <c r="AA75" s="17" t="str">
        <f>IFERROR(AND(OR(AA1:AC74,$AF75)=TRUE,IF(SEARCH(AA$1,$A75)&gt;0,TRUE,FALSE)),"")</f>
        <v/>
      </c>
      <c r="AB75" s="17" t="str">
        <f>IFERROR(AND(OR(AB1:AC74,$AF75)=TRUE,IF(SEARCH(AB$1,$A75)&gt;0,TRUE,FALSE)),"")</f>
        <v/>
      </c>
      <c r="AC75" s="17" t="b">
        <f>IFERROR(AND(OR(AC1:AC74,$AF75)=TRUE,IF(SEARCH(AC$1,$A75)&gt;0,TRUE,FALSE)),"")</f>
        <v>0</v>
      </c>
      <c r="AD75" s="17">
        <f t="shared" si="12"/>
        <v>0</v>
      </c>
      <c r="AE75" s="17" t="b">
        <f t="shared" si="13"/>
        <v>0</v>
      </c>
      <c r="AF75" s="17" t="b">
        <f t="shared" si="14"/>
        <v>0</v>
      </c>
      <c r="AG75" s="17" t="b">
        <f t="shared" si="15"/>
        <v>0</v>
      </c>
      <c r="AH75" s="17" t="b">
        <f>IF(F75&gt;'Overview (RESPONSES REQUIRED)'!$G$67,FALSE,TRUE)</f>
        <v>0</v>
      </c>
      <c r="AI75" s="17" t="b">
        <f>IF(G75&gt;'Overview (RESPONSES REQUIRED)'!$G$75,FALSE,TRUE)</f>
        <v>0</v>
      </c>
      <c r="AJ75" s="17" t="b">
        <f t="shared" si="16"/>
        <v>0</v>
      </c>
      <c r="AK75" s="17" t="str">
        <f t="shared" si="17"/>
        <v>N</v>
      </c>
    </row>
    <row r="76" spans="1:37" ht="15" x14ac:dyDescent="0.15">
      <c r="A76" s="17" t="s">
        <v>3254</v>
      </c>
      <c r="B76" s="17">
        <v>2</v>
      </c>
      <c r="C76" s="17" t="b">
        <f>IF(INDEX('Overview (RESPONSES REQUIRED)'!$D$67:$D$78, MATCH("N78", 'Overview (RESPONSES REQUIRED)'!$B$67:$B$78, 0)) = "Y", TRUE, FALSE)</f>
        <v>0</v>
      </c>
      <c r="D76" s="17" t="b">
        <f>IF(INDEX('Overview (RESPONSES REQUIRED)'!$D$67:$D$78, MATCH("n258", 'Overview (RESPONSES REQUIRED)'!$B$67:$B$78, 0)) = "Y", TRUE, FALSE)</f>
        <v>0</v>
      </c>
      <c r="E76" s="17" t="s">
        <v>6</v>
      </c>
      <c r="F76" s="17">
        <v>1</v>
      </c>
      <c r="G76" s="17">
        <v>4</v>
      </c>
      <c r="H76" s="17" t="str">
        <f>IF('SA-FR2'!O79="Y", "Y", IF('SA-FR2'!O79="N", "N", 0))</f>
        <v>N</v>
      </c>
      <c r="I76" s="17" t="str">
        <f>IFERROR(AND(OR(I1:J75,$AF76)=TRUE,IF(SEARCH(I$1,$A76)&gt;0,TRUE,FALSE)),"")</f>
        <v/>
      </c>
      <c r="J76" s="17" t="str">
        <f>IFERROR(AND(OR(J1:J75,$AF76)=TRUE,IF(SEARCH(J$1,$A76)&gt;0,TRUE,FALSE)),"")</f>
        <v/>
      </c>
      <c r="K76" s="17" t="str">
        <f>IFERROR(AND(OR(K1:N75,$AF76)=TRUE,IF(SEARCH(K$1,$A76)&gt;0,TRUE,FALSE)),"")</f>
        <v/>
      </c>
      <c r="L76" s="17" t="str">
        <f>IFERROR(AND(OR(L1:N75,$AF76)=TRUE,IF(SEARCH(L$1,$A76)&gt;0,TRUE,FALSE)),"")</f>
        <v/>
      </c>
      <c r="M76" s="17" t="str">
        <f>IFERROR(AND(OR(M1:N75,$AF76)=TRUE,IF(SEARCH(M$1,$A76)&gt;0,TRUE,FALSE)),"")</f>
        <v/>
      </c>
      <c r="N76" s="17" t="str">
        <f>IFERROR(AND(OR(N1:N75,$AF76)=TRUE,IF(SEARCH(N$1,$A76)&gt;0,TRUE,FALSE)),"")</f>
        <v/>
      </c>
      <c r="O76" s="17" t="str">
        <f>IFERROR(AND(OR(O1:O75,$AF76)=TRUE,IF(SEARCH(O$1,$A76)&gt;0,TRUE,FALSE)),"")</f>
        <v/>
      </c>
      <c r="P76" s="17" t="str">
        <f>IFERROR(AND(OR(P1:S75,$AF76)=TRUE,IF(SEARCH(P$1,$A76)&gt;0,TRUE,FALSE)),"")</f>
        <v/>
      </c>
      <c r="Q76" s="17" t="str">
        <f>IFERROR(AND(OR(Q1:S75,$AF76)=TRUE,IF(SEARCH(Q$1,$A76)&gt;0,TRUE,FALSE)),"")</f>
        <v/>
      </c>
      <c r="R76" s="17" t="str">
        <f>IFERROR(AND(OR(R1:S75,$AF76)=TRUE,IF(SEARCH(R$1,$A76)&gt;0,TRUE,FALSE)),"")</f>
        <v/>
      </c>
      <c r="S76" s="17" t="str">
        <f>IFERROR(AND(OR(S1:S75,$AF76)=TRUE,IF(SEARCH(S$1,$A76)&gt;0,TRUE,FALSE)),"")</f>
        <v/>
      </c>
      <c r="T76" s="17" t="str">
        <f>IFERROR(AND(OR(T1:U75,$AF76)=TRUE,IF(SEARCH(T$1,$A76)&gt;0,TRUE,FALSE)),"")</f>
        <v/>
      </c>
      <c r="U76" s="17" t="str">
        <f>IFERROR(AND(OR(U1:U75,$AF76)=TRUE,IF(SEARCH(U$1,$A76)&gt;0,TRUE,FALSE)),"")</f>
        <v/>
      </c>
      <c r="V76" s="17" t="str">
        <f>IFERROR(AND(OR(V1:V75,$AF76)=TRUE,IF(SEARCH(V$1,$A76)&gt;0,TRUE,FALSE)),"")</f>
        <v/>
      </c>
      <c r="W76" s="17" t="b">
        <f>IFERROR(AND(OR(W1:Z75,$AF76)=TRUE,IF(SEARCH(W$1,$A76)&gt;0,TRUE,FALSE)),"")</f>
        <v>0</v>
      </c>
      <c r="X76" s="17" t="str">
        <f>IFERROR(AND(OR(X1:Z75,$AF76)=TRUE,IF(SEARCH(X$1,$A76)&gt;0,TRUE,FALSE)),"")</f>
        <v/>
      </c>
      <c r="Y76" s="17" t="str">
        <f>IFERROR(AND(OR(Y1:Z75,$AF76)=TRUE,IF(SEARCH(Y$1,$A76)&gt;0,TRUE,FALSE)),"")</f>
        <v/>
      </c>
      <c r="Z76" s="17" t="str">
        <f>IFERROR(AND(OR(Z1:Z75,$AF76)=TRUE,IF(SEARCH(Z$1,$A76)&gt;0,TRUE,FALSE)),"")</f>
        <v/>
      </c>
      <c r="AA76" s="17" t="str">
        <f>IFERROR(AND(OR(AA1:AC75,$AF76)=TRUE,IF(SEARCH(AA$1,$A76)&gt;0,TRUE,FALSE)),"")</f>
        <v/>
      </c>
      <c r="AB76" s="17" t="str">
        <f>IFERROR(AND(OR(AB1:AC75,$AF76)=TRUE,IF(SEARCH(AB$1,$A76)&gt;0,TRUE,FALSE)),"")</f>
        <v/>
      </c>
      <c r="AC76" s="17" t="b">
        <f>IFERROR(AND(OR(AC1:AC75,$AF76)=TRUE,IF(SEARCH(AC$1,$A76)&gt;0,TRUE,FALSE)),"")</f>
        <v>0</v>
      </c>
      <c r="AD76" s="17">
        <f t="shared" si="12"/>
        <v>0</v>
      </c>
      <c r="AE76" s="17" t="b">
        <f t="shared" si="13"/>
        <v>0</v>
      </c>
      <c r="AF76" s="17" t="b">
        <f t="shared" si="14"/>
        <v>0</v>
      </c>
      <c r="AG76" s="17" t="b">
        <f t="shared" si="15"/>
        <v>0</v>
      </c>
      <c r="AH76" s="17" t="b">
        <f>IF(F76&gt;'Overview (RESPONSES REQUIRED)'!$G$67,FALSE,TRUE)</f>
        <v>0</v>
      </c>
      <c r="AI76" s="17" t="b">
        <f>IF(G76&gt;'Overview (RESPONSES REQUIRED)'!$G$75,FALSE,TRUE)</f>
        <v>0</v>
      </c>
      <c r="AJ76" s="17" t="b">
        <f t="shared" si="16"/>
        <v>0</v>
      </c>
      <c r="AK76" s="17" t="str">
        <f t="shared" si="17"/>
        <v>N</v>
      </c>
    </row>
    <row r="77" spans="1:37" ht="15" x14ac:dyDescent="0.15">
      <c r="A77" s="17" t="s">
        <v>3255</v>
      </c>
      <c r="B77" s="17">
        <v>2</v>
      </c>
      <c r="C77" s="17" t="b">
        <f>IF(INDEX('Overview (RESPONSES REQUIRED)'!$D$67:$D$78, MATCH("n7", 'Overview (RESPONSES REQUIRED)'!$B$67:$B$78, 0)) = "Y", TRUE, FALSE)</f>
        <v>0</v>
      </c>
      <c r="D77" s="17" t="b">
        <f>IF(INDEX('Overview (RESPONSES REQUIRED)'!$D$67:$D$78, MATCH("n258", 'Overview (RESPONSES REQUIRED)'!$B$67:$B$78, 0)) = "Y", TRUE, FALSE)</f>
        <v>0</v>
      </c>
      <c r="E77" s="17" t="s">
        <v>6</v>
      </c>
      <c r="F77" s="17">
        <v>1</v>
      </c>
      <c r="G77" s="17">
        <v>4</v>
      </c>
      <c r="H77" s="17" t="str">
        <f>IF('SA-FR2'!O80="Y", "Y", IF('SA-FR2'!O80="N", "N", 0))</f>
        <v>N</v>
      </c>
      <c r="I77" s="17" t="str">
        <f>IFERROR(AND(OR(I1:J76,$AF77)=TRUE,IF(SEARCH(I$1,$A77)&gt;0,TRUE,FALSE)),"")</f>
        <v/>
      </c>
      <c r="J77" s="17" t="str">
        <f>IFERROR(AND(OR(J1:J76,$AF77)=TRUE,IF(SEARCH(J$1,$A77)&gt;0,TRUE,FALSE)),"")</f>
        <v/>
      </c>
      <c r="K77" s="17" t="str">
        <f>IFERROR(AND(OR(K1:N76,$AF77)=TRUE,IF(SEARCH(K$1,$A77)&gt;0,TRUE,FALSE)),"")</f>
        <v/>
      </c>
      <c r="L77" s="17" t="str">
        <f>IFERROR(AND(OR(L1:N76,$AF77)=TRUE,IF(SEARCH(L$1,$A77)&gt;0,TRUE,FALSE)),"")</f>
        <v/>
      </c>
      <c r="M77" s="17" t="str">
        <f>IFERROR(AND(OR(M1:N76,$AF77)=TRUE,IF(SEARCH(M$1,$A77)&gt;0,TRUE,FALSE)),"")</f>
        <v/>
      </c>
      <c r="N77" s="17" t="str">
        <f>IFERROR(AND(OR(N1:N76,$AF77)=TRUE,IF(SEARCH(N$1,$A77)&gt;0,TRUE,FALSE)),"")</f>
        <v/>
      </c>
      <c r="O77" s="17" t="str">
        <f>IFERROR(AND(OR(O1:O76,$AF77)=TRUE,IF(SEARCH(O$1,$A77)&gt;0,TRUE,FALSE)),"")</f>
        <v/>
      </c>
      <c r="P77" s="17" t="str">
        <f>IFERROR(AND(OR(P1:S76,$AF77)=TRUE,IF(SEARCH(P$1,$A77)&gt;0,TRUE,FALSE)),"")</f>
        <v/>
      </c>
      <c r="Q77" s="17" t="b">
        <f>IFERROR(AND(OR(Q1:S76,$AF77)=TRUE,IF(SEARCH(Q$1,$A77)&gt;0,TRUE,FALSE)),"")</f>
        <v>0</v>
      </c>
      <c r="R77" s="17" t="str">
        <f>IFERROR(AND(OR(R1:S76,$AF77)=TRUE,IF(SEARCH(R$1,$A77)&gt;0,TRUE,FALSE)),"")</f>
        <v/>
      </c>
      <c r="S77" s="17" t="str">
        <f>IFERROR(AND(OR(S1:S76,$AF77)=TRUE,IF(SEARCH(S$1,$A77)&gt;0,TRUE,FALSE)),"")</f>
        <v/>
      </c>
      <c r="T77" s="17" t="str">
        <f>IFERROR(AND(OR(T1:U76,$AF77)=TRUE,IF(SEARCH(T$1,$A77)&gt;0,TRUE,FALSE)),"")</f>
        <v/>
      </c>
      <c r="U77" s="17" t="str">
        <f>IFERROR(AND(OR(U1:U76,$AF77)=TRUE,IF(SEARCH(U$1,$A77)&gt;0,TRUE,FALSE)),"")</f>
        <v/>
      </c>
      <c r="V77" s="17" t="str">
        <f>IFERROR(AND(OR(V1:V76,$AF77)=TRUE,IF(SEARCH(V$1,$A77)&gt;0,TRUE,FALSE)),"")</f>
        <v/>
      </c>
      <c r="W77" s="17" t="str">
        <f>IFERROR(AND(OR(W1:Z76,$AF77)=TRUE,IF(SEARCH(W$1,$A77)&gt;0,TRUE,FALSE)),"")</f>
        <v/>
      </c>
      <c r="X77" s="17" t="str">
        <f>IFERROR(AND(OR(X1:Z76,$AF77)=TRUE,IF(SEARCH(X$1,$A77)&gt;0,TRUE,FALSE)),"")</f>
        <v/>
      </c>
      <c r="Y77" s="17" t="str">
        <f>IFERROR(AND(OR(Y1:Z76,$AF77)=TRUE,IF(SEARCH(Y$1,$A77)&gt;0,TRUE,FALSE)),"")</f>
        <v/>
      </c>
      <c r="Z77" s="17" t="str">
        <f>IFERROR(AND(OR(Z1:Z76,$AF77)=TRUE,IF(SEARCH(Z$1,$A77)&gt;0,TRUE,FALSE)),"")</f>
        <v/>
      </c>
      <c r="AA77" s="17" t="str">
        <f>IFERROR(AND(OR(AA1:AC76,$AF77)=TRUE,IF(SEARCH(AA$1,$A77)&gt;0,TRUE,FALSE)),"")</f>
        <v/>
      </c>
      <c r="AB77" s="17" t="str">
        <f>IFERROR(AND(OR(AB1:AC76,$AF77)=TRUE,IF(SEARCH(AB$1,$A77)&gt;0,TRUE,FALSE)),"")</f>
        <v/>
      </c>
      <c r="AC77" s="17" t="b">
        <f>IFERROR(AND(OR(AC1:AC76,$AF77)=TRUE,IF(SEARCH(AC$1,$A77)&gt;0,TRUE,FALSE)),"")</f>
        <v>0</v>
      </c>
      <c r="AD77" s="17">
        <f t="shared" si="12"/>
        <v>0</v>
      </c>
      <c r="AE77" s="17" t="b">
        <f t="shared" si="13"/>
        <v>0</v>
      </c>
      <c r="AF77" s="17" t="b">
        <f t="shared" si="14"/>
        <v>0</v>
      </c>
      <c r="AG77" s="17" t="b">
        <f t="shared" si="15"/>
        <v>0</v>
      </c>
      <c r="AH77" s="17" t="b">
        <f>IF(F77&gt;'Overview (RESPONSES REQUIRED)'!$G$67,FALSE,TRUE)</f>
        <v>0</v>
      </c>
      <c r="AI77" s="17" t="b">
        <f>IF(G77&gt;'Overview (RESPONSES REQUIRED)'!$G$75,FALSE,TRUE)</f>
        <v>0</v>
      </c>
      <c r="AJ77" s="17" t="b">
        <f t="shared" si="16"/>
        <v>0</v>
      </c>
      <c r="AK77" s="17" t="str">
        <f t="shared" si="17"/>
        <v>N</v>
      </c>
    </row>
    <row r="78" spans="1:37" ht="15" x14ac:dyDescent="0.15">
      <c r="A78" s="17" t="s">
        <v>3256</v>
      </c>
      <c r="B78" s="17">
        <v>2</v>
      </c>
      <c r="C78" s="17" t="b">
        <f>IF(INDEX('Overview (RESPONSES REQUIRED)'!$D$67:$D$78, MATCH("n5", 'Overview (RESPONSES REQUIRED)'!$B$67:$B$78, 0)) = "Y", TRUE, FALSE)</f>
        <v>0</v>
      </c>
      <c r="D78" s="17" t="b">
        <f>IF(INDEX('Overview (RESPONSES REQUIRED)'!$D$67:$D$78, MATCH("n258", 'Overview (RESPONSES REQUIRED)'!$B$67:$B$78, 0)) = "Y", TRUE, FALSE)</f>
        <v>0</v>
      </c>
      <c r="E78" s="17" t="s">
        <v>6</v>
      </c>
      <c r="F78" s="17">
        <v>1</v>
      </c>
      <c r="G78" s="17">
        <v>4</v>
      </c>
      <c r="H78" s="17" t="str">
        <f>IF('SA-FR2'!O81="Y", "Y", IF('SA-FR2'!O81="N", "N", 0))</f>
        <v>N</v>
      </c>
      <c r="I78" s="17" t="str">
        <f>IFERROR(AND(OR(I1:J77,$AF78)=TRUE,IF(SEARCH(I$1,$A78)&gt;0,TRUE,FALSE)),"")</f>
        <v/>
      </c>
      <c r="J78" s="17" t="str">
        <f>IFERROR(AND(OR(J1:J77,$AF78)=TRUE,IF(SEARCH(J$1,$A78)&gt;0,TRUE,FALSE)),"")</f>
        <v/>
      </c>
      <c r="K78" s="17" t="str">
        <f>IFERROR(AND(OR(K1:N77,$AF78)=TRUE,IF(SEARCH(K$1,$A78)&gt;0,TRUE,FALSE)),"")</f>
        <v/>
      </c>
      <c r="L78" s="17" t="str">
        <f>IFERROR(AND(OR(L1:N77,$AF78)=TRUE,IF(SEARCH(L$1,$A78)&gt;0,TRUE,FALSE)),"")</f>
        <v/>
      </c>
      <c r="M78" s="17" t="str">
        <f>IFERROR(AND(OR(M1:N77,$AF78)=TRUE,IF(SEARCH(M$1,$A78)&gt;0,TRUE,FALSE)),"")</f>
        <v/>
      </c>
      <c r="N78" s="17" t="str">
        <f>IFERROR(AND(OR(N1:N77,$AF78)=TRUE,IF(SEARCH(N$1,$A78)&gt;0,TRUE,FALSE)),"")</f>
        <v/>
      </c>
      <c r="O78" s="17" t="b">
        <f>IFERROR(AND(OR(O1:O77,$AF78)=TRUE,IF(SEARCH(O$1,$A78)&gt;0,TRUE,FALSE)),"")</f>
        <v>0</v>
      </c>
      <c r="P78" s="17" t="str">
        <f>IFERROR(AND(OR(P1:S77,$AF78)=TRUE,IF(SEARCH(P$1,$A78)&gt;0,TRUE,FALSE)),"")</f>
        <v/>
      </c>
      <c r="Q78" s="17" t="str">
        <f>IFERROR(AND(OR(Q1:S77,$AF78)=TRUE,IF(SEARCH(Q$1,$A78)&gt;0,TRUE,FALSE)),"")</f>
        <v/>
      </c>
      <c r="R78" s="17" t="str">
        <f>IFERROR(AND(OR(R1:S77,$AF78)=TRUE,IF(SEARCH(R$1,$A78)&gt;0,TRUE,FALSE)),"")</f>
        <v/>
      </c>
      <c r="S78" s="17" t="str">
        <f>IFERROR(AND(OR(S1:S77,$AF78)=TRUE,IF(SEARCH(S$1,$A78)&gt;0,TRUE,FALSE)),"")</f>
        <v/>
      </c>
      <c r="T78" s="17" t="str">
        <f>IFERROR(AND(OR(T1:U77,$AF78)=TRUE,IF(SEARCH(T$1,$A78)&gt;0,TRUE,FALSE)),"")</f>
        <v/>
      </c>
      <c r="U78" s="17" t="str">
        <f>IFERROR(AND(OR(U1:U77,$AF78)=TRUE,IF(SEARCH(U$1,$A78)&gt;0,TRUE,FALSE)),"")</f>
        <v/>
      </c>
      <c r="V78" s="17" t="str">
        <f>IFERROR(AND(OR(V1:V77,$AF78)=TRUE,IF(SEARCH(V$1,$A78)&gt;0,TRUE,FALSE)),"")</f>
        <v/>
      </c>
      <c r="W78" s="17" t="str">
        <f>IFERROR(AND(OR(W1:Z77,$AF78)=TRUE,IF(SEARCH(W$1,$A78)&gt;0,TRUE,FALSE)),"")</f>
        <v/>
      </c>
      <c r="X78" s="17" t="str">
        <f>IFERROR(AND(OR(X1:Z77,$AF78)=TRUE,IF(SEARCH(X$1,$A78)&gt;0,TRUE,FALSE)),"")</f>
        <v/>
      </c>
      <c r="Y78" s="17" t="str">
        <f>IFERROR(AND(OR(Y1:Z77,$AF78)=TRUE,IF(SEARCH(Y$1,$A78)&gt;0,TRUE,FALSE)),"")</f>
        <v/>
      </c>
      <c r="Z78" s="17" t="str">
        <f>IFERROR(AND(OR(Z1:Z77,$AF78)=TRUE,IF(SEARCH(Z$1,$A78)&gt;0,TRUE,FALSE)),"")</f>
        <v/>
      </c>
      <c r="AA78" s="17" t="str">
        <f>IFERROR(AND(OR(AA1:AC77,$AF78)=TRUE,IF(SEARCH(AA$1,$A78)&gt;0,TRUE,FALSE)),"")</f>
        <v/>
      </c>
      <c r="AB78" s="17" t="str">
        <f>IFERROR(AND(OR(AB1:AC77,$AF78)=TRUE,IF(SEARCH(AB$1,$A78)&gt;0,TRUE,FALSE)),"")</f>
        <v/>
      </c>
      <c r="AC78" s="17" t="b">
        <f>IFERROR(AND(OR(AC1:AC77,$AF78)=TRUE,IF(SEARCH(AC$1,$A78)&gt;0,TRUE,FALSE)),"")</f>
        <v>0</v>
      </c>
      <c r="AD78" s="17">
        <f t="shared" si="12"/>
        <v>0</v>
      </c>
      <c r="AE78" s="17" t="b">
        <f t="shared" si="13"/>
        <v>0</v>
      </c>
      <c r="AF78" s="17" t="b">
        <f t="shared" si="14"/>
        <v>0</v>
      </c>
      <c r="AG78" s="17" t="b">
        <f t="shared" si="15"/>
        <v>0</v>
      </c>
      <c r="AH78" s="17" t="b">
        <f>IF(F78&gt;'Overview (RESPONSES REQUIRED)'!$G$67,FALSE,TRUE)</f>
        <v>0</v>
      </c>
      <c r="AI78" s="17" t="b">
        <f>IF(G78&gt;'Overview (RESPONSES REQUIRED)'!$G$75,FALSE,TRUE)</f>
        <v>0</v>
      </c>
      <c r="AJ78" s="17" t="b">
        <f t="shared" si="16"/>
        <v>0</v>
      </c>
      <c r="AK78" s="17" t="str">
        <f t="shared" si="17"/>
        <v>N</v>
      </c>
    </row>
    <row r="79" spans="1:37" ht="15" x14ac:dyDescent="0.15">
      <c r="A79" s="17" t="s">
        <v>3257</v>
      </c>
      <c r="B79" s="17">
        <v>2</v>
      </c>
      <c r="C79" s="17" t="b">
        <f>IF(INDEX('Overview (RESPONSES REQUIRED)'!$D$67:$D$78, MATCH("n26", 'Overview (RESPONSES REQUIRED)'!$B$67:$B$78, 0)) = "Y", TRUE, FALSE)</f>
        <v>0</v>
      </c>
      <c r="D79" s="17" t="b">
        <f>IF(INDEX('Overview (RESPONSES REQUIRED)'!$D$67:$D$78, MATCH("n258", 'Overview (RESPONSES REQUIRED)'!$B$67:$B$78, 0)) = "Y", TRUE, FALSE)</f>
        <v>0</v>
      </c>
      <c r="E79" s="17" t="s">
        <v>6</v>
      </c>
      <c r="F79" s="17">
        <v>1</v>
      </c>
      <c r="G79" s="17">
        <v>4</v>
      </c>
      <c r="H79" s="17" t="str">
        <f>IF('SA-FR2'!O82="Y", "Y", IF('SA-FR2'!O82="N", "N", 0))</f>
        <v>N</v>
      </c>
      <c r="I79" s="17" t="str">
        <f>IFERROR(AND(OR(I1:J78,$AF79)=TRUE,IF(SEARCH(I$1,$A79)&gt;0,TRUE,FALSE)),"")</f>
        <v/>
      </c>
      <c r="J79" s="17" t="str">
        <f>IFERROR(AND(OR(J1:J78,$AF79)=TRUE,IF(SEARCH(J$1,$A79)&gt;0,TRUE,FALSE)),"")</f>
        <v/>
      </c>
      <c r="K79" s="17" t="str">
        <f>IFERROR(AND(OR(K1:N78,$AF79)=TRUE,IF(SEARCH(K$1,$A79)&gt;0,TRUE,FALSE)),"")</f>
        <v/>
      </c>
      <c r="L79" s="17" t="str">
        <f>IFERROR(AND(OR(L1:N78,$AF79)=TRUE,IF(SEARCH(L$1,$A79)&gt;0,TRUE,FALSE)),"")</f>
        <v/>
      </c>
      <c r="M79" s="17" t="str">
        <f>IFERROR(AND(OR(M1:N78,$AF79)=TRUE,IF(SEARCH(M$1,$A79)&gt;0,TRUE,FALSE)),"")</f>
        <v/>
      </c>
      <c r="N79" s="17" t="str">
        <f>IFERROR(AND(OR(N1:N78,$AF79)=TRUE,IF(SEARCH(N$1,$A79)&gt;0,TRUE,FALSE)),"")</f>
        <v/>
      </c>
      <c r="O79" s="17" t="str">
        <f>IFERROR(AND(OR(O1:O78,$AF79)=TRUE,IF(SEARCH(O$1,$A79)&gt;0,TRUE,FALSE)),"")</f>
        <v/>
      </c>
      <c r="P79" s="17" t="str">
        <f>IFERROR(AND(OR(P1:S78,$AF79)=TRUE,IF(SEARCH(P$1,$A79)&gt;0,TRUE,FALSE)),"")</f>
        <v/>
      </c>
      <c r="Q79" s="17" t="str">
        <f>IFERROR(AND(OR(Q1:S78,$AF79)=TRUE,IF(SEARCH(Q$1,$A79)&gt;0,TRUE,FALSE)),"")</f>
        <v/>
      </c>
      <c r="R79" s="17" t="str">
        <f>IFERROR(AND(OR(R1:S78,$AF79)=TRUE,IF(SEARCH(R$1,$A79)&gt;0,TRUE,FALSE)),"")</f>
        <v/>
      </c>
      <c r="S79" s="17" t="str">
        <f>IFERROR(AND(OR(S1:S78,$AF79)=TRUE,IF(SEARCH(S$1,$A79)&gt;0,TRUE,FALSE)),"")</f>
        <v/>
      </c>
      <c r="T79" s="17" t="b">
        <f>IFERROR(AND(OR(T1:U78,$AF79)=TRUE,IF(SEARCH(T$1,$A79)&gt;0,TRUE,FALSE)),"")</f>
        <v>0</v>
      </c>
      <c r="U79" s="17" t="str">
        <f>IFERROR(AND(OR(U1:U78,$AF79)=TRUE,IF(SEARCH(U$1,$A79)&gt;0,TRUE,FALSE)),"")</f>
        <v/>
      </c>
      <c r="V79" s="17" t="str">
        <f>IFERROR(AND(OR(V1:V78,$AF79)=TRUE,IF(SEARCH(V$1,$A79)&gt;0,TRUE,FALSE)),"")</f>
        <v/>
      </c>
      <c r="W79" s="17" t="str">
        <f>IFERROR(AND(OR(W1:Z78,$AF79)=TRUE,IF(SEARCH(W$1,$A79)&gt;0,TRUE,FALSE)),"")</f>
        <v/>
      </c>
      <c r="X79" s="17" t="str">
        <f>IFERROR(AND(OR(X1:Z78,$AF79)=TRUE,IF(SEARCH(X$1,$A79)&gt;0,TRUE,FALSE)),"")</f>
        <v/>
      </c>
      <c r="Y79" s="17" t="str">
        <f>IFERROR(AND(OR(Y1:Z78,$AF79)=TRUE,IF(SEARCH(Y$1,$A79)&gt;0,TRUE,FALSE)),"")</f>
        <v/>
      </c>
      <c r="Z79" s="17" t="str">
        <f>IFERROR(AND(OR(Z1:Z78,$AF79)=TRUE,IF(SEARCH(Z$1,$A79)&gt;0,TRUE,FALSE)),"")</f>
        <v/>
      </c>
      <c r="AA79" s="17" t="str">
        <f>IFERROR(AND(OR(AA1:AC78,$AF79)=TRUE,IF(SEARCH(AA$1,$A79)&gt;0,TRUE,FALSE)),"")</f>
        <v/>
      </c>
      <c r="AB79" s="17" t="str">
        <f>IFERROR(AND(OR(AB1:AC78,$AF79)=TRUE,IF(SEARCH(AB$1,$A79)&gt;0,TRUE,FALSE)),"")</f>
        <v/>
      </c>
      <c r="AC79" s="17" t="b">
        <f>IFERROR(AND(OR(AC1:AC78,$AF79)=TRUE,IF(SEARCH(AC$1,$A79)&gt;0,TRUE,FALSE)),"")</f>
        <v>0</v>
      </c>
      <c r="AD79" s="17">
        <f t="shared" si="12"/>
        <v>0</v>
      </c>
      <c r="AE79" s="17" t="b">
        <f t="shared" si="13"/>
        <v>0</v>
      </c>
      <c r="AF79" s="17" t="b">
        <f t="shared" si="14"/>
        <v>0</v>
      </c>
      <c r="AG79" s="17" t="b">
        <f t="shared" si="15"/>
        <v>0</v>
      </c>
      <c r="AH79" s="17" t="b">
        <f>IF(F79&gt;'Overview (RESPONSES REQUIRED)'!$G$67,FALSE,TRUE)</f>
        <v>0</v>
      </c>
      <c r="AI79" s="17" t="b">
        <f>IF(G79&gt;'Overview (RESPONSES REQUIRED)'!$G$75,FALSE,TRUE)</f>
        <v>0</v>
      </c>
      <c r="AJ79" s="17" t="b">
        <f t="shared" si="16"/>
        <v>0</v>
      </c>
      <c r="AK79" s="17" t="str">
        <f t="shared" si="17"/>
        <v>N</v>
      </c>
    </row>
    <row r="80" spans="1:37" ht="15" x14ac:dyDescent="0.15">
      <c r="A80" s="17" t="s">
        <v>3258</v>
      </c>
      <c r="B80" s="17">
        <v>2</v>
      </c>
      <c r="C80" s="17" t="b">
        <f>IF(INDEX('Overview (RESPONSES REQUIRED)'!$D$67:$D$78, MATCH("n28", 'Overview (RESPONSES REQUIRED)'!$B$67:$B$78, 0)) = "Y", TRUE, FALSE)</f>
        <v>0</v>
      </c>
      <c r="D80" s="17" t="b">
        <f>IF(INDEX('Overview (RESPONSES REQUIRED)'!$D$67:$D$78, MATCH("n258", 'Overview (RESPONSES REQUIRED)'!$B$67:$B$78, 0)) = "Y", TRUE, FALSE)</f>
        <v>0</v>
      </c>
      <c r="E80" s="17" t="s">
        <v>6</v>
      </c>
      <c r="F80" s="17">
        <v>1</v>
      </c>
      <c r="G80" s="17">
        <v>4</v>
      </c>
      <c r="H80" s="17" t="str">
        <f>IF('SA-FR2'!O83="Y", "Y", IF('SA-FR2'!O83="N", "N", 0))</f>
        <v>N</v>
      </c>
      <c r="I80" s="17" t="str">
        <f>IFERROR(AND(OR(I1:J79,$AF80)=TRUE,IF(SEARCH(I$1,$A80)&gt;0,TRUE,FALSE)),"")</f>
        <v/>
      </c>
      <c r="J80" s="17" t="str">
        <f>IFERROR(AND(OR(J1:J79,$AF80)=TRUE,IF(SEARCH(J$1,$A80)&gt;0,TRUE,FALSE)),"")</f>
        <v/>
      </c>
      <c r="K80" s="17" t="str">
        <f>IFERROR(AND(OR(K1:N79,$AF80)=TRUE,IF(SEARCH(K$1,$A80)&gt;0,TRUE,FALSE)),"")</f>
        <v/>
      </c>
      <c r="L80" s="17" t="str">
        <f>IFERROR(AND(OR(L1:N79,$AF80)=TRUE,IF(SEARCH(L$1,$A80)&gt;0,TRUE,FALSE)),"")</f>
        <v/>
      </c>
      <c r="M80" s="17" t="str">
        <f>IFERROR(AND(OR(M1:N79,$AF80)=TRUE,IF(SEARCH(M$1,$A80)&gt;0,TRUE,FALSE)),"")</f>
        <v/>
      </c>
      <c r="N80" s="17" t="str">
        <f>IFERROR(AND(OR(N1:N79,$AF80)=TRUE,IF(SEARCH(N$1,$A80)&gt;0,TRUE,FALSE)),"")</f>
        <v/>
      </c>
      <c r="O80" s="17" t="str">
        <f>IFERROR(AND(OR(O1:O79,$AF80)=TRUE,IF(SEARCH(O$1,$A80)&gt;0,TRUE,FALSE)),"")</f>
        <v/>
      </c>
      <c r="P80" s="17" t="str">
        <f>IFERROR(AND(OR(P1:S79,$AF80)=TRUE,IF(SEARCH(P$1,$A80)&gt;0,TRUE,FALSE)),"")</f>
        <v/>
      </c>
      <c r="Q80" s="17" t="str">
        <f>IFERROR(AND(OR(Q1:S79,$AF80)=TRUE,IF(SEARCH(Q$1,$A80)&gt;0,TRUE,FALSE)),"")</f>
        <v/>
      </c>
      <c r="R80" s="17" t="str">
        <f>IFERROR(AND(OR(R1:S79,$AF80)=TRUE,IF(SEARCH(R$1,$A80)&gt;0,TRUE,FALSE)),"")</f>
        <v/>
      </c>
      <c r="S80" s="17" t="str">
        <f>IFERROR(AND(OR(S1:S79,$AF80)=TRUE,IF(SEARCH(S$1,$A80)&gt;0,TRUE,FALSE)),"")</f>
        <v/>
      </c>
      <c r="T80" s="17" t="str">
        <f>IFERROR(AND(OR(T1:U79,$AF80)=TRUE,IF(SEARCH(T$1,$A80)&gt;0,TRUE,FALSE)),"")</f>
        <v/>
      </c>
      <c r="U80" s="17" t="str">
        <f>IFERROR(AND(OR(U1:U79,$AF80)=TRUE,IF(SEARCH(U$1,$A80)&gt;0,TRUE,FALSE)),"")</f>
        <v/>
      </c>
      <c r="V80" s="17" t="b">
        <f>IFERROR(AND(OR(V1:V79,$AF80)=TRUE,IF(SEARCH(V$1,$A80)&gt;0,TRUE,FALSE)),"")</f>
        <v>0</v>
      </c>
      <c r="W80" s="17" t="str">
        <f>IFERROR(AND(OR(W1:Z79,$AF80)=TRUE,IF(SEARCH(W$1,$A80)&gt;0,TRUE,FALSE)),"")</f>
        <v/>
      </c>
      <c r="X80" s="17" t="str">
        <f>IFERROR(AND(OR(X1:Z79,$AF80)=TRUE,IF(SEARCH(X$1,$A80)&gt;0,TRUE,FALSE)),"")</f>
        <v/>
      </c>
      <c r="Y80" s="17" t="str">
        <f>IFERROR(AND(OR(Y1:Z79,$AF80)=TRUE,IF(SEARCH(Y$1,$A80)&gt;0,TRUE,FALSE)),"")</f>
        <v/>
      </c>
      <c r="Z80" s="17" t="str">
        <f>IFERROR(AND(OR(Z1:Z79,$AF80)=TRUE,IF(SEARCH(Z$1,$A80)&gt;0,TRUE,FALSE)),"")</f>
        <v/>
      </c>
      <c r="AA80" s="17" t="str">
        <f>IFERROR(AND(OR(AA1:AC79,$AF80)=TRUE,IF(SEARCH(AA$1,$A80)&gt;0,TRUE,FALSE)),"")</f>
        <v/>
      </c>
      <c r="AB80" s="17" t="str">
        <f>IFERROR(AND(OR(AB1:AC79,$AF80)=TRUE,IF(SEARCH(AB$1,$A80)&gt;0,TRUE,FALSE)),"")</f>
        <v/>
      </c>
      <c r="AC80" s="17" t="b">
        <f>IFERROR(AND(OR(AC1:AC79,$AF80)=TRUE,IF(SEARCH(AC$1,$A80)&gt;0,TRUE,FALSE)),"")</f>
        <v>0</v>
      </c>
      <c r="AD80" s="17">
        <f t="shared" si="12"/>
        <v>0</v>
      </c>
      <c r="AE80" s="17" t="b">
        <f t="shared" si="13"/>
        <v>0</v>
      </c>
      <c r="AF80" s="17" t="b">
        <f t="shared" si="14"/>
        <v>0</v>
      </c>
      <c r="AG80" s="17" t="b">
        <f t="shared" si="15"/>
        <v>0</v>
      </c>
      <c r="AH80" s="17" t="b">
        <f>IF(F80&gt;'Overview (RESPONSES REQUIRED)'!$G$67,FALSE,TRUE)</f>
        <v>0</v>
      </c>
      <c r="AI80" s="17" t="b">
        <f>IF(G80&gt;'Overview (RESPONSES REQUIRED)'!$G$75,FALSE,TRUE)</f>
        <v>0</v>
      </c>
      <c r="AJ80" s="17" t="b">
        <f t="shared" si="16"/>
        <v>0</v>
      </c>
      <c r="AK80" s="17" t="str">
        <f t="shared" si="17"/>
        <v>N</v>
      </c>
    </row>
    <row r="81" spans="1:37" ht="15" x14ac:dyDescent="0.15">
      <c r="A81" s="17" t="s">
        <v>3259</v>
      </c>
      <c r="B81" s="17">
        <v>2</v>
      </c>
      <c r="C81" s="17" t="b">
        <f>IF(INDEX('Overview (RESPONSES REQUIRED)'!$D$67:$D$78, MATCH("n7", 'Overview (RESPONSES REQUIRED)'!$B$67:$B$78, 0)) = "Y", TRUE, FALSE)</f>
        <v>0</v>
      </c>
      <c r="D81" s="17" t="b">
        <f>IF(INDEX('Overview (RESPONSES REQUIRED)'!$D$67:$D$78, MATCH("n258", 'Overview (RESPONSES REQUIRED)'!$B$67:$B$78, 0)) = "Y", TRUE, FALSE)</f>
        <v>0</v>
      </c>
      <c r="E81" s="17" t="s">
        <v>6</v>
      </c>
      <c r="F81" s="17">
        <v>2</v>
      </c>
      <c r="G81" s="17">
        <v>3</v>
      </c>
      <c r="H81" s="17" t="str">
        <f>IF('SA-FR2'!O84="Y", "Y", IF('SA-FR2'!O84="N", "N", 0))</f>
        <v>N</v>
      </c>
      <c r="I81" s="17" t="str">
        <f>IFERROR(AND(OR(I1:J80,$AF81)=TRUE,IF(SEARCH(I$1,$A81)&gt;0,TRUE,FALSE)),"")</f>
        <v/>
      </c>
      <c r="J81" s="17" t="str">
        <f>IFERROR(AND(OR(J1:J80,$AF81)=TRUE,IF(SEARCH(J$1,$A81)&gt;0,TRUE,FALSE)),"")</f>
        <v/>
      </c>
      <c r="K81" s="17" t="str">
        <f>IFERROR(AND(OR(K1:N80,$AF81)=TRUE,IF(SEARCH(K$1,$A81)&gt;0,TRUE,FALSE)),"")</f>
        <v/>
      </c>
      <c r="L81" s="17" t="str">
        <f>IFERROR(AND(OR(L1:N80,$AF81)=TRUE,IF(SEARCH(L$1,$A81)&gt;0,TRUE,FALSE)),"")</f>
        <v/>
      </c>
      <c r="M81" s="17" t="str">
        <f>IFERROR(AND(OR(M1:N80,$AF81)=TRUE,IF(SEARCH(M$1,$A81)&gt;0,TRUE,FALSE)),"")</f>
        <v/>
      </c>
      <c r="N81" s="17" t="str">
        <f>IFERROR(AND(OR(N1:N80,$AF81)=TRUE,IF(SEARCH(N$1,$A81)&gt;0,TRUE,FALSE)),"")</f>
        <v/>
      </c>
      <c r="O81" s="17" t="str">
        <f>IFERROR(AND(OR(O1:O80,$AF81)=TRUE,IF(SEARCH(O$1,$A81)&gt;0,TRUE,FALSE)),"")</f>
        <v/>
      </c>
      <c r="P81" s="17" t="str">
        <f>IFERROR(AND(OR(P1:S80,$AF81)=TRUE,IF(SEARCH(P$1,$A81)&gt;0,TRUE,FALSE)),"")</f>
        <v/>
      </c>
      <c r="Q81" s="17" t="str">
        <f>IFERROR(AND(OR(Q1:S80,$AF81)=TRUE,IF(SEARCH(Q$1,$A81)&gt;0,TRUE,FALSE)),"")</f>
        <v/>
      </c>
      <c r="R81" s="17" t="str">
        <f>IFERROR(AND(OR(R1:S80,$AF81)=TRUE,IF(SEARCH(R$1,$A81)&gt;0,TRUE,FALSE)),"")</f>
        <v/>
      </c>
      <c r="S81" s="17" t="b">
        <f>IFERROR(AND(OR(S1:S80,$AF81)=TRUE,IF(SEARCH(S$1,$A81)&gt;0,TRUE,FALSE)),"")</f>
        <v>0</v>
      </c>
      <c r="T81" s="17" t="str">
        <f>IFERROR(AND(OR(T1:U80,$AF81)=TRUE,IF(SEARCH(T$1,$A81)&gt;0,TRUE,FALSE)),"")</f>
        <v/>
      </c>
      <c r="U81" s="17" t="str">
        <f>IFERROR(AND(OR(U1:U80,$AF81)=TRUE,IF(SEARCH(U$1,$A81)&gt;0,TRUE,FALSE)),"")</f>
        <v/>
      </c>
      <c r="V81" s="17" t="str">
        <f>IFERROR(AND(OR(V1:V80,$AF81)=TRUE,IF(SEARCH(V$1,$A81)&gt;0,TRUE,FALSE)),"")</f>
        <v/>
      </c>
      <c r="W81" s="17" t="str">
        <f>IFERROR(AND(OR(W1:Z80,$AF81)=TRUE,IF(SEARCH(W$1,$A81)&gt;0,TRUE,FALSE)),"")</f>
        <v/>
      </c>
      <c r="X81" s="17" t="str">
        <f>IFERROR(AND(OR(X1:Z80,$AF81)=TRUE,IF(SEARCH(X$1,$A81)&gt;0,TRUE,FALSE)),"")</f>
        <v/>
      </c>
      <c r="Y81" s="17" t="str">
        <f>IFERROR(AND(OR(Y1:Z80,$AF81)=TRUE,IF(SEARCH(Y$1,$A81)&gt;0,TRUE,FALSE)),"")</f>
        <v/>
      </c>
      <c r="Z81" s="17" t="str">
        <f>IFERROR(AND(OR(Z1:Z80,$AF81)=TRUE,IF(SEARCH(Z$1,$A81)&gt;0,TRUE,FALSE)),"")</f>
        <v/>
      </c>
      <c r="AA81" s="17" t="str">
        <f>IFERROR(AND(OR(AA1:AC80,$AF81)=TRUE,IF(SEARCH(AA$1,$A81)&gt;0,TRUE,FALSE)),"")</f>
        <v/>
      </c>
      <c r="AB81" s="17" t="str">
        <f>IFERROR(AND(OR(AB1:AC80,$AF81)=TRUE,IF(SEARCH(AB$1,$A81)&gt;0,TRUE,FALSE)),"")</f>
        <v/>
      </c>
      <c r="AC81" s="17" t="str">
        <f>IFERROR(AND(OR(AC1:AC80,$AF81)=TRUE,IF(SEARCH(AC$1,$A81)&gt;0,TRUE,FALSE)),"")</f>
        <v/>
      </c>
      <c r="AD81" s="17">
        <f t="shared" si="12"/>
        <v>0</v>
      </c>
      <c r="AE81" s="17" t="b">
        <f t="shared" si="13"/>
        <v>0</v>
      </c>
      <c r="AF81" s="17" t="b">
        <f t="shared" si="14"/>
        <v>0</v>
      </c>
      <c r="AG81" s="17" t="b">
        <f t="shared" si="15"/>
        <v>0</v>
      </c>
      <c r="AH81" s="17" t="b">
        <f>IF(F81&gt;'Overview (RESPONSES REQUIRED)'!$G$67,FALSE,TRUE)</f>
        <v>0</v>
      </c>
      <c r="AI81" s="17" t="b">
        <f>IF(G81&gt;'Overview (RESPONSES REQUIRED)'!$G$75,FALSE,TRUE)</f>
        <v>0</v>
      </c>
      <c r="AJ81" s="17" t="b">
        <f t="shared" si="16"/>
        <v>0</v>
      </c>
      <c r="AK81" s="17" t="str">
        <f t="shared" si="17"/>
        <v>N</v>
      </c>
    </row>
    <row r="82" spans="1:37" ht="15" x14ac:dyDescent="0.15">
      <c r="A82" s="17" t="s">
        <v>3260</v>
      </c>
      <c r="B82" s="17">
        <v>2</v>
      </c>
      <c r="C82" s="17" t="b">
        <f>IF(INDEX('Overview (RESPONSES REQUIRED)'!$D$67:$D$78, MATCH("N78", 'Overview (RESPONSES REQUIRED)'!$B$67:$B$78, 0)) = "Y", TRUE, FALSE)</f>
        <v>0</v>
      </c>
      <c r="D82" s="17" t="b">
        <f>IF(INDEX('Overview (RESPONSES REQUIRED)'!$D$67:$D$78, MATCH("n258", 'Overview (RESPONSES REQUIRED)'!$B$67:$B$78, 0)) = "Y", TRUE, FALSE)</f>
        <v>0</v>
      </c>
      <c r="E82" s="17" t="s">
        <v>6</v>
      </c>
      <c r="F82" s="17">
        <v>1</v>
      </c>
      <c r="G82" s="17">
        <v>3</v>
      </c>
      <c r="H82" s="17" t="str">
        <f>IF('SA-FR2'!O85="Y", "Y", IF('SA-FR2'!O85="N", "N", 0))</f>
        <v>N</v>
      </c>
      <c r="I82" s="17" t="str">
        <f>IFERROR(AND(OR(I1:J81,$AF82)=TRUE,IF(SEARCH(I$1,$A82)&gt;0,TRUE,FALSE)),"")</f>
        <v/>
      </c>
      <c r="J82" s="17" t="str">
        <f>IFERROR(AND(OR(J1:J81,$AF82)=TRUE,IF(SEARCH(J$1,$A82)&gt;0,TRUE,FALSE)),"")</f>
        <v/>
      </c>
      <c r="K82" s="17" t="str">
        <f>IFERROR(AND(OR(K1:N81,$AF82)=TRUE,IF(SEARCH(K$1,$A82)&gt;0,TRUE,FALSE)),"")</f>
        <v/>
      </c>
      <c r="L82" s="17" t="str">
        <f>IFERROR(AND(OR(L1:N81,$AF82)=TRUE,IF(SEARCH(L$1,$A82)&gt;0,TRUE,FALSE)),"")</f>
        <v/>
      </c>
      <c r="M82" s="17" t="str">
        <f>IFERROR(AND(OR(M1:N81,$AF82)=TRUE,IF(SEARCH(M$1,$A82)&gt;0,TRUE,FALSE)),"")</f>
        <v/>
      </c>
      <c r="N82" s="17" t="str">
        <f>IFERROR(AND(OR(N1:N81,$AF82)=TRUE,IF(SEARCH(N$1,$A82)&gt;0,TRUE,FALSE)),"")</f>
        <v/>
      </c>
      <c r="O82" s="17" t="str">
        <f>IFERROR(AND(OR(O1:O81,$AF82)=TRUE,IF(SEARCH(O$1,$A82)&gt;0,TRUE,FALSE)),"")</f>
        <v/>
      </c>
      <c r="P82" s="17" t="str">
        <f>IFERROR(AND(OR(P1:S81,$AF82)=TRUE,IF(SEARCH(P$1,$A82)&gt;0,TRUE,FALSE)),"")</f>
        <v/>
      </c>
      <c r="Q82" s="17" t="str">
        <f>IFERROR(AND(OR(Q1:S81,$AF82)=TRUE,IF(SEARCH(Q$1,$A82)&gt;0,TRUE,FALSE)),"")</f>
        <v/>
      </c>
      <c r="R82" s="17" t="str">
        <f>IFERROR(AND(OR(R1:S81,$AF82)=TRUE,IF(SEARCH(R$1,$A82)&gt;0,TRUE,FALSE)),"")</f>
        <v/>
      </c>
      <c r="S82" s="17" t="str">
        <f>IFERROR(AND(OR(S1:S81,$AF82)=TRUE,IF(SEARCH(S$1,$A82)&gt;0,TRUE,FALSE)),"")</f>
        <v/>
      </c>
      <c r="T82" s="17" t="str">
        <f>IFERROR(AND(OR(T1:U81,$AF82)=TRUE,IF(SEARCH(T$1,$A82)&gt;0,TRUE,FALSE)),"")</f>
        <v/>
      </c>
      <c r="U82" s="17" t="str">
        <f>IFERROR(AND(OR(U1:U81,$AF82)=TRUE,IF(SEARCH(U$1,$A82)&gt;0,TRUE,FALSE)),"")</f>
        <v/>
      </c>
      <c r="V82" s="17" t="str">
        <f>IFERROR(AND(OR(V1:V81,$AF82)=TRUE,IF(SEARCH(V$1,$A82)&gt;0,TRUE,FALSE)),"")</f>
        <v/>
      </c>
      <c r="W82" s="17" t="b">
        <f>IFERROR(AND(OR(W1:Z81,$AF82)=TRUE,IF(SEARCH(W$1,$A82)&gt;0,TRUE,FALSE)),"")</f>
        <v>0</v>
      </c>
      <c r="X82" s="17" t="str">
        <f>IFERROR(AND(OR(X1:Z81,$AF82)=TRUE,IF(SEARCH(X$1,$A82)&gt;0,TRUE,FALSE)),"")</f>
        <v/>
      </c>
      <c r="Y82" s="17" t="str">
        <f>IFERROR(AND(OR(Y1:Z81,$AF82)=TRUE,IF(SEARCH(Y$1,$A82)&gt;0,TRUE,FALSE)),"")</f>
        <v/>
      </c>
      <c r="Z82" s="17" t="str">
        <f>IFERROR(AND(OR(Z1:Z81,$AF82)=TRUE,IF(SEARCH(Z$1,$A82)&gt;0,TRUE,FALSE)),"")</f>
        <v/>
      </c>
      <c r="AA82" s="17" t="str">
        <f>IFERROR(AND(OR(AA1:AC81,$AF82)=TRUE,IF(SEARCH(AA$1,$A82)&gt;0,TRUE,FALSE)),"")</f>
        <v/>
      </c>
      <c r="AB82" s="17" t="str">
        <f>IFERROR(AND(OR(AB1:AC81,$AF82)=TRUE,IF(SEARCH(AB$1,$A82)&gt;0,TRUE,FALSE)),"")</f>
        <v/>
      </c>
      <c r="AC82" s="17" t="str">
        <f>IFERROR(AND(OR(AC1:AC81,$AF82)=TRUE,IF(SEARCH(AC$1,$A82)&gt;0,TRUE,FALSE)),"")</f>
        <v/>
      </c>
      <c r="AD82" s="17">
        <f t="shared" si="12"/>
        <v>0</v>
      </c>
      <c r="AE82" s="17" t="b">
        <f t="shared" si="13"/>
        <v>0</v>
      </c>
      <c r="AF82" s="17" t="b">
        <f t="shared" si="14"/>
        <v>0</v>
      </c>
      <c r="AG82" s="17" t="b">
        <f t="shared" si="15"/>
        <v>0</v>
      </c>
      <c r="AH82" s="17" t="b">
        <f>IF(F82&gt;'Overview (RESPONSES REQUIRED)'!$G$67,FALSE,TRUE)</f>
        <v>0</v>
      </c>
      <c r="AI82" s="17" t="b">
        <f>IF(G82&gt;'Overview (RESPONSES REQUIRED)'!$G$75,FALSE,TRUE)</f>
        <v>0</v>
      </c>
      <c r="AJ82" s="17" t="b">
        <f t="shared" si="16"/>
        <v>0</v>
      </c>
      <c r="AK82" s="17" t="str">
        <f t="shared" si="17"/>
        <v>N</v>
      </c>
    </row>
    <row r="83" spans="1:37" ht="15" x14ac:dyDescent="0.15">
      <c r="A83" s="17" t="s">
        <v>3261</v>
      </c>
      <c r="B83" s="17">
        <v>2</v>
      </c>
      <c r="C83" s="17" t="b">
        <f>IF(INDEX('Overview (RESPONSES REQUIRED)'!$D$67:$D$78, MATCH("n7", 'Overview (RESPONSES REQUIRED)'!$B$67:$B$78, 0)) = "Y", TRUE, FALSE)</f>
        <v>0</v>
      </c>
      <c r="D83" s="17" t="b">
        <f>IF(INDEX('Overview (RESPONSES REQUIRED)'!$D$67:$D$78, MATCH("n258", 'Overview (RESPONSES REQUIRED)'!$B$67:$B$78, 0)) = "Y", TRUE, FALSE)</f>
        <v>0</v>
      </c>
      <c r="E83" s="17" t="s">
        <v>6</v>
      </c>
      <c r="F83" s="17">
        <v>1</v>
      </c>
      <c r="G83" s="17">
        <v>3</v>
      </c>
      <c r="H83" s="17" t="str">
        <f>IF('SA-FR2'!O86="Y", "Y", IF('SA-FR2'!O86="N", "N", 0))</f>
        <v>N</v>
      </c>
      <c r="I83" s="17" t="str">
        <f>IFERROR(AND(OR(I1:J82,$AF83)=TRUE,IF(SEARCH(I$1,$A83)&gt;0,TRUE,FALSE)),"")</f>
        <v/>
      </c>
      <c r="J83" s="17" t="str">
        <f>IFERROR(AND(OR(J1:J82,$AF83)=TRUE,IF(SEARCH(J$1,$A83)&gt;0,TRUE,FALSE)),"")</f>
        <v/>
      </c>
      <c r="K83" s="17" t="str">
        <f>IFERROR(AND(OR(K1:N82,$AF83)=TRUE,IF(SEARCH(K$1,$A83)&gt;0,TRUE,FALSE)),"")</f>
        <v/>
      </c>
      <c r="L83" s="17" t="str">
        <f>IFERROR(AND(OR(L1:N82,$AF83)=TRUE,IF(SEARCH(L$1,$A83)&gt;0,TRUE,FALSE)),"")</f>
        <v/>
      </c>
      <c r="M83" s="17" t="str">
        <f>IFERROR(AND(OR(M1:N82,$AF83)=TRUE,IF(SEARCH(M$1,$A83)&gt;0,TRUE,FALSE)),"")</f>
        <v/>
      </c>
      <c r="N83" s="17" t="str">
        <f>IFERROR(AND(OR(N1:N82,$AF83)=TRUE,IF(SEARCH(N$1,$A83)&gt;0,TRUE,FALSE)),"")</f>
        <v/>
      </c>
      <c r="O83" s="17" t="str">
        <f>IFERROR(AND(OR(O1:O82,$AF83)=TRUE,IF(SEARCH(O$1,$A83)&gt;0,TRUE,FALSE)),"")</f>
        <v/>
      </c>
      <c r="P83" s="17" t="str">
        <f>IFERROR(AND(OR(P1:S82,$AF83)=TRUE,IF(SEARCH(P$1,$A83)&gt;0,TRUE,FALSE)),"")</f>
        <v/>
      </c>
      <c r="Q83" s="17" t="b">
        <f>IFERROR(AND(OR(Q1:S82,$AF83)=TRUE,IF(SEARCH(Q$1,$A83)&gt;0,TRUE,FALSE)),"")</f>
        <v>0</v>
      </c>
      <c r="R83" s="17" t="str">
        <f>IFERROR(AND(OR(R1:S82,$AF83)=TRUE,IF(SEARCH(R$1,$A83)&gt;0,TRUE,FALSE)),"")</f>
        <v/>
      </c>
      <c r="S83" s="17" t="str">
        <f>IFERROR(AND(OR(S1:S82,$AF83)=TRUE,IF(SEARCH(S$1,$A83)&gt;0,TRUE,FALSE)),"")</f>
        <v/>
      </c>
      <c r="T83" s="17" t="str">
        <f>IFERROR(AND(OR(T1:U82,$AF83)=TRUE,IF(SEARCH(T$1,$A83)&gt;0,TRUE,FALSE)),"")</f>
        <v/>
      </c>
      <c r="U83" s="17" t="str">
        <f>IFERROR(AND(OR(U1:U82,$AF83)=TRUE,IF(SEARCH(U$1,$A83)&gt;0,TRUE,FALSE)),"")</f>
        <v/>
      </c>
      <c r="V83" s="17" t="str">
        <f>IFERROR(AND(OR(V1:V82,$AF83)=TRUE,IF(SEARCH(V$1,$A83)&gt;0,TRUE,FALSE)),"")</f>
        <v/>
      </c>
      <c r="W83" s="17" t="str">
        <f>IFERROR(AND(OR(W1:Z82,$AF83)=TRUE,IF(SEARCH(W$1,$A83)&gt;0,TRUE,FALSE)),"")</f>
        <v/>
      </c>
      <c r="X83" s="17" t="str">
        <f>IFERROR(AND(OR(X1:Z82,$AF83)=TRUE,IF(SEARCH(X$1,$A83)&gt;0,TRUE,FALSE)),"")</f>
        <v/>
      </c>
      <c r="Y83" s="17" t="str">
        <f>IFERROR(AND(OR(Y1:Z82,$AF83)=TRUE,IF(SEARCH(Y$1,$A83)&gt;0,TRUE,FALSE)),"")</f>
        <v/>
      </c>
      <c r="Z83" s="17" t="str">
        <f>IFERROR(AND(OR(Z1:Z82,$AF83)=TRUE,IF(SEARCH(Z$1,$A83)&gt;0,TRUE,FALSE)),"")</f>
        <v/>
      </c>
      <c r="AA83" s="17" t="str">
        <f>IFERROR(AND(OR(AA1:AC82,$AF83)=TRUE,IF(SEARCH(AA$1,$A83)&gt;0,TRUE,FALSE)),"")</f>
        <v/>
      </c>
      <c r="AB83" s="17" t="str">
        <f>IFERROR(AND(OR(AB1:AC82,$AF83)=TRUE,IF(SEARCH(AB$1,$A83)&gt;0,TRUE,FALSE)),"")</f>
        <v/>
      </c>
      <c r="AC83" s="17" t="str">
        <f>IFERROR(AND(OR(AC1:AC82,$AF83)=TRUE,IF(SEARCH(AC$1,$A83)&gt;0,TRUE,FALSE)),"")</f>
        <v/>
      </c>
      <c r="AD83" s="17">
        <f t="shared" si="12"/>
        <v>0</v>
      </c>
      <c r="AE83" s="17" t="b">
        <f t="shared" si="13"/>
        <v>0</v>
      </c>
      <c r="AF83" s="17" t="b">
        <f t="shared" si="14"/>
        <v>0</v>
      </c>
      <c r="AG83" s="17" t="b">
        <f t="shared" si="15"/>
        <v>0</v>
      </c>
      <c r="AH83" s="17" t="b">
        <f>IF(F83&gt;'Overview (RESPONSES REQUIRED)'!$G$67,FALSE,TRUE)</f>
        <v>0</v>
      </c>
      <c r="AI83" s="17" t="b">
        <f>IF(G83&gt;'Overview (RESPONSES REQUIRED)'!$G$75,FALSE,TRUE)</f>
        <v>0</v>
      </c>
      <c r="AJ83" s="17" t="b">
        <f t="shared" si="16"/>
        <v>0</v>
      </c>
      <c r="AK83" s="17" t="str">
        <f t="shared" si="17"/>
        <v>N</v>
      </c>
    </row>
    <row r="84" spans="1:37" ht="15" x14ac:dyDescent="0.15">
      <c r="A84" s="17" t="s">
        <v>3262</v>
      </c>
      <c r="B84" s="17">
        <v>2</v>
      </c>
      <c r="C84" s="17" t="b">
        <f>IF(INDEX('Overview (RESPONSES REQUIRED)'!$D$67:$D$78, MATCH("n5", 'Overview (RESPONSES REQUIRED)'!$B$67:$B$78, 0)) = "Y", TRUE, FALSE)</f>
        <v>0</v>
      </c>
      <c r="D84" s="17" t="b">
        <f>IF(INDEX('Overview (RESPONSES REQUIRED)'!$D$67:$D$78, MATCH("n258", 'Overview (RESPONSES REQUIRED)'!$B$67:$B$78, 0)) = "Y", TRUE, FALSE)</f>
        <v>0</v>
      </c>
      <c r="E84" s="17" t="s">
        <v>6</v>
      </c>
      <c r="F84" s="17">
        <v>1</v>
      </c>
      <c r="G84" s="17">
        <v>3</v>
      </c>
      <c r="H84" s="17" t="str">
        <f>IF('SA-FR2'!O87="Y", "Y", IF('SA-FR2'!O87="N", "N", 0))</f>
        <v>N</v>
      </c>
      <c r="I84" s="17" t="str">
        <f>IFERROR(AND(OR(I1:J83,$AF84)=TRUE,IF(SEARCH(I$1,$A84)&gt;0,TRUE,FALSE)),"")</f>
        <v/>
      </c>
      <c r="J84" s="17" t="str">
        <f>IFERROR(AND(OR(J1:J83,$AF84)=TRUE,IF(SEARCH(J$1,$A84)&gt;0,TRUE,FALSE)),"")</f>
        <v/>
      </c>
      <c r="K84" s="17" t="str">
        <f>IFERROR(AND(OR(K1:N83,$AF84)=TRUE,IF(SEARCH(K$1,$A84)&gt;0,TRUE,FALSE)),"")</f>
        <v/>
      </c>
      <c r="L84" s="17" t="str">
        <f>IFERROR(AND(OR(L1:N83,$AF84)=TRUE,IF(SEARCH(L$1,$A84)&gt;0,TRUE,FALSE)),"")</f>
        <v/>
      </c>
      <c r="M84" s="17" t="str">
        <f>IFERROR(AND(OR(M1:N83,$AF84)=TRUE,IF(SEARCH(M$1,$A84)&gt;0,TRUE,FALSE)),"")</f>
        <v/>
      </c>
      <c r="N84" s="17" t="str">
        <f>IFERROR(AND(OR(N1:N83,$AF84)=TRUE,IF(SEARCH(N$1,$A84)&gt;0,TRUE,FALSE)),"")</f>
        <v/>
      </c>
      <c r="O84" s="17" t="b">
        <f>IFERROR(AND(OR(O1:O83,$AF84)=TRUE,IF(SEARCH(O$1,$A84)&gt;0,TRUE,FALSE)),"")</f>
        <v>0</v>
      </c>
      <c r="P84" s="17" t="str">
        <f>IFERROR(AND(OR(P1:S83,$AF84)=TRUE,IF(SEARCH(P$1,$A84)&gt;0,TRUE,FALSE)),"")</f>
        <v/>
      </c>
      <c r="Q84" s="17" t="str">
        <f>IFERROR(AND(OR(Q1:S83,$AF84)=TRUE,IF(SEARCH(Q$1,$A84)&gt;0,TRUE,FALSE)),"")</f>
        <v/>
      </c>
      <c r="R84" s="17" t="str">
        <f>IFERROR(AND(OR(R1:S83,$AF84)=TRUE,IF(SEARCH(R$1,$A84)&gt;0,TRUE,FALSE)),"")</f>
        <v/>
      </c>
      <c r="S84" s="17" t="str">
        <f>IFERROR(AND(OR(S1:S83,$AF84)=TRUE,IF(SEARCH(S$1,$A84)&gt;0,TRUE,FALSE)),"")</f>
        <v/>
      </c>
      <c r="T84" s="17" t="str">
        <f>IFERROR(AND(OR(T1:U83,$AF84)=TRUE,IF(SEARCH(T$1,$A84)&gt;0,TRUE,FALSE)),"")</f>
        <v/>
      </c>
      <c r="U84" s="17" t="str">
        <f>IFERROR(AND(OR(U1:U83,$AF84)=TRUE,IF(SEARCH(U$1,$A84)&gt;0,TRUE,FALSE)),"")</f>
        <v/>
      </c>
      <c r="V84" s="17" t="str">
        <f>IFERROR(AND(OR(V1:V83,$AF84)=TRUE,IF(SEARCH(V$1,$A84)&gt;0,TRUE,FALSE)),"")</f>
        <v/>
      </c>
      <c r="W84" s="17" t="str">
        <f>IFERROR(AND(OR(W1:Z83,$AF84)=TRUE,IF(SEARCH(W$1,$A84)&gt;0,TRUE,FALSE)),"")</f>
        <v/>
      </c>
      <c r="X84" s="17" t="str">
        <f>IFERROR(AND(OR(X1:Z83,$AF84)=TRUE,IF(SEARCH(X$1,$A84)&gt;0,TRUE,FALSE)),"")</f>
        <v/>
      </c>
      <c r="Y84" s="17" t="str">
        <f>IFERROR(AND(OR(Y1:Z83,$AF84)=TRUE,IF(SEARCH(Y$1,$A84)&gt;0,TRUE,FALSE)),"")</f>
        <v/>
      </c>
      <c r="Z84" s="17" t="str">
        <f>IFERROR(AND(OR(Z1:Z83,$AF84)=TRUE,IF(SEARCH(Z$1,$A84)&gt;0,TRUE,FALSE)),"")</f>
        <v/>
      </c>
      <c r="AA84" s="17" t="str">
        <f>IFERROR(AND(OR(AA1:AC83,$AF84)=TRUE,IF(SEARCH(AA$1,$A84)&gt;0,TRUE,FALSE)),"")</f>
        <v/>
      </c>
      <c r="AB84" s="17" t="str">
        <f>IFERROR(AND(OR(AB1:AC83,$AF84)=TRUE,IF(SEARCH(AB$1,$A84)&gt;0,TRUE,FALSE)),"")</f>
        <v/>
      </c>
      <c r="AC84" s="17" t="str">
        <f>IFERROR(AND(OR(AC1:AC83,$AF84)=TRUE,IF(SEARCH(AC$1,$A84)&gt;0,TRUE,FALSE)),"")</f>
        <v/>
      </c>
      <c r="AD84" s="17">
        <f t="shared" si="12"/>
        <v>0</v>
      </c>
      <c r="AE84" s="17" t="b">
        <f t="shared" si="13"/>
        <v>0</v>
      </c>
      <c r="AF84" s="17" t="b">
        <f t="shared" si="14"/>
        <v>0</v>
      </c>
      <c r="AG84" s="17" t="b">
        <f t="shared" si="15"/>
        <v>0</v>
      </c>
      <c r="AH84" s="17" t="b">
        <f>IF(F84&gt;'Overview (RESPONSES REQUIRED)'!$G$67,FALSE,TRUE)</f>
        <v>0</v>
      </c>
      <c r="AI84" s="17" t="b">
        <f>IF(G84&gt;'Overview (RESPONSES REQUIRED)'!$G$75,FALSE,TRUE)</f>
        <v>0</v>
      </c>
      <c r="AJ84" s="17" t="b">
        <f t="shared" si="16"/>
        <v>0</v>
      </c>
      <c r="AK84" s="17" t="str">
        <f t="shared" si="17"/>
        <v>N</v>
      </c>
    </row>
    <row r="85" spans="1:37" ht="15" x14ac:dyDescent="0.15">
      <c r="A85" s="17" t="s">
        <v>3263</v>
      </c>
      <c r="B85" s="17">
        <v>2</v>
      </c>
      <c r="C85" s="17" t="b">
        <f>IF(INDEX('Overview (RESPONSES REQUIRED)'!$D$67:$D$78, MATCH("n26", 'Overview (RESPONSES REQUIRED)'!$B$67:$B$78, 0)) = "Y", TRUE, FALSE)</f>
        <v>0</v>
      </c>
      <c r="D85" s="17" t="b">
        <f>IF(INDEX('Overview (RESPONSES REQUIRED)'!$D$67:$D$78, MATCH("n258", 'Overview (RESPONSES REQUIRED)'!$B$67:$B$78, 0)) = "Y", TRUE, FALSE)</f>
        <v>0</v>
      </c>
      <c r="E85" s="17" t="s">
        <v>6</v>
      </c>
      <c r="F85" s="17">
        <v>1</v>
      </c>
      <c r="G85" s="17">
        <v>3</v>
      </c>
      <c r="H85" s="17" t="str">
        <f>IF('SA-FR2'!O88="Y", "Y", IF('SA-FR2'!O88="N", "N", 0))</f>
        <v>N</v>
      </c>
      <c r="I85" s="17" t="str">
        <f>IFERROR(AND(OR(I1:J84,$AF85)=TRUE,IF(SEARCH(I$1,$A85)&gt;0,TRUE,FALSE)),"")</f>
        <v/>
      </c>
      <c r="J85" s="17" t="str">
        <f>IFERROR(AND(OR(J1:J84,$AF85)=TRUE,IF(SEARCH(J$1,$A85)&gt;0,TRUE,FALSE)),"")</f>
        <v/>
      </c>
      <c r="K85" s="17" t="str">
        <f>IFERROR(AND(OR(K1:N84,$AF85)=TRUE,IF(SEARCH(K$1,$A85)&gt;0,TRUE,FALSE)),"")</f>
        <v/>
      </c>
      <c r="L85" s="17" t="str">
        <f>IFERROR(AND(OR(L1:N84,$AF85)=TRUE,IF(SEARCH(L$1,$A85)&gt;0,TRUE,FALSE)),"")</f>
        <v/>
      </c>
      <c r="M85" s="17" t="str">
        <f>IFERROR(AND(OR(M1:N84,$AF85)=TRUE,IF(SEARCH(M$1,$A85)&gt;0,TRUE,FALSE)),"")</f>
        <v/>
      </c>
      <c r="N85" s="17" t="str">
        <f>IFERROR(AND(OR(N1:N84,$AF85)=TRUE,IF(SEARCH(N$1,$A85)&gt;0,TRUE,FALSE)),"")</f>
        <v/>
      </c>
      <c r="O85" s="17" t="str">
        <f>IFERROR(AND(OR(O1:O84,$AF85)=TRUE,IF(SEARCH(O$1,$A85)&gt;0,TRUE,FALSE)),"")</f>
        <v/>
      </c>
      <c r="P85" s="17" t="str">
        <f>IFERROR(AND(OR(P1:S84,$AF85)=TRUE,IF(SEARCH(P$1,$A85)&gt;0,TRUE,FALSE)),"")</f>
        <v/>
      </c>
      <c r="Q85" s="17" t="str">
        <f>IFERROR(AND(OR(Q1:S84,$AF85)=TRUE,IF(SEARCH(Q$1,$A85)&gt;0,TRUE,FALSE)),"")</f>
        <v/>
      </c>
      <c r="R85" s="17" t="str">
        <f>IFERROR(AND(OR(R1:S84,$AF85)=TRUE,IF(SEARCH(R$1,$A85)&gt;0,TRUE,FALSE)),"")</f>
        <v/>
      </c>
      <c r="S85" s="17" t="str">
        <f>IFERROR(AND(OR(S1:S84,$AF85)=TRUE,IF(SEARCH(S$1,$A85)&gt;0,TRUE,FALSE)),"")</f>
        <v/>
      </c>
      <c r="T85" s="17" t="b">
        <f>IFERROR(AND(OR(T1:U84,$AF85)=TRUE,IF(SEARCH(T$1,$A85)&gt;0,TRUE,FALSE)),"")</f>
        <v>0</v>
      </c>
      <c r="U85" s="17" t="str">
        <f>IFERROR(AND(OR(U1:U84,$AF85)=TRUE,IF(SEARCH(U$1,$A85)&gt;0,TRUE,FALSE)),"")</f>
        <v/>
      </c>
      <c r="V85" s="17" t="str">
        <f>IFERROR(AND(OR(V1:V84,$AF85)=TRUE,IF(SEARCH(V$1,$A85)&gt;0,TRUE,FALSE)),"")</f>
        <v/>
      </c>
      <c r="W85" s="17" t="str">
        <f>IFERROR(AND(OR(W1:Z84,$AF85)=TRUE,IF(SEARCH(W$1,$A85)&gt;0,TRUE,FALSE)),"")</f>
        <v/>
      </c>
      <c r="X85" s="17" t="str">
        <f>IFERROR(AND(OR(X1:Z84,$AF85)=TRUE,IF(SEARCH(X$1,$A85)&gt;0,TRUE,FALSE)),"")</f>
        <v/>
      </c>
      <c r="Y85" s="17" t="str">
        <f>IFERROR(AND(OR(Y1:Z84,$AF85)=TRUE,IF(SEARCH(Y$1,$A85)&gt;0,TRUE,FALSE)),"")</f>
        <v/>
      </c>
      <c r="Z85" s="17" t="str">
        <f>IFERROR(AND(OR(Z1:Z84,$AF85)=TRUE,IF(SEARCH(Z$1,$A85)&gt;0,TRUE,FALSE)),"")</f>
        <v/>
      </c>
      <c r="AA85" s="17" t="str">
        <f>IFERROR(AND(OR(AA1:AC84,$AF85)=TRUE,IF(SEARCH(AA$1,$A85)&gt;0,TRUE,FALSE)),"")</f>
        <v/>
      </c>
      <c r="AB85" s="17" t="str">
        <f>IFERROR(AND(OR(AB1:AC84,$AF85)=TRUE,IF(SEARCH(AB$1,$A85)&gt;0,TRUE,FALSE)),"")</f>
        <v/>
      </c>
      <c r="AC85" s="17" t="str">
        <f>IFERROR(AND(OR(AC1:AC84,$AF85)=TRUE,IF(SEARCH(AC$1,$A85)&gt;0,TRUE,FALSE)),"")</f>
        <v/>
      </c>
      <c r="AD85" s="17">
        <f t="shared" si="12"/>
        <v>0</v>
      </c>
      <c r="AE85" s="17" t="b">
        <f t="shared" si="13"/>
        <v>0</v>
      </c>
      <c r="AF85" s="17" t="b">
        <f t="shared" si="14"/>
        <v>0</v>
      </c>
      <c r="AG85" s="17" t="b">
        <f t="shared" si="15"/>
        <v>0</v>
      </c>
      <c r="AH85" s="17" t="b">
        <f>IF(F85&gt;'Overview (RESPONSES REQUIRED)'!$G$67,FALSE,TRUE)</f>
        <v>0</v>
      </c>
      <c r="AI85" s="17" t="b">
        <f>IF(G85&gt;'Overview (RESPONSES REQUIRED)'!$G$75,FALSE,TRUE)</f>
        <v>0</v>
      </c>
      <c r="AJ85" s="17" t="b">
        <f t="shared" si="16"/>
        <v>0</v>
      </c>
      <c r="AK85" s="17" t="str">
        <f t="shared" si="17"/>
        <v>N</v>
      </c>
    </row>
    <row r="86" spans="1:37" ht="15" x14ac:dyDescent="0.15">
      <c r="A86" s="17" t="s">
        <v>3264</v>
      </c>
      <c r="B86" s="17">
        <v>2</v>
      </c>
      <c r="C86" s="17" t="b">
        <f>IF(INDEX('Overview (RESPONSES REQUIRED)'!$D$67:$D$78, MATCH("n28", 'Overview (RESPONSES REQUIRED)'!$B$67:$B$78, 0)) = "Y", TRUE, FALSE)</f>
        <v>0</v>
      </c>
      <c r="D86" s="17" t="b">
        <f>IF(INDEX('Overview (RESPONSES REQUIRED)'!$D$67:$D$78, MATCH("n258", 'Overview (RESPONSES REQUIRED)'!$B$67:$B$78, 0)) = "Y", TRUE, FALSE)</f>
        <v>0</v>
      </c>
      <c r="E86" s="17" t="s">
        <v>6</v>
      </c>
      <c r="F86" s="17">
        <v>1</v>
      </c>
      <c r="G86" s="17">
        <v>3</v>
      </c>
      <c r="H86" s="17" t="str">
        <f>IF('SA-FR2'!O89="Y", "Y", IF('SA-FR2'!O89="N", "N", 0))</f>
        <v>N</v>
      </c>
      <c r="I86" s="17" t="str">
        <f>IFERROR(AND(OR(I1:J85,$AF86)=TRUE,IF(SEARCH(I$1,$A86)&gt;0,TRUE,FALSE)),"")</f>
        <v/>
      </c>
      <c r="J86" s="17" t="str">
        <f>IFERROR(AND(OR(J1:J85,$AF86)=TRUE,IF(SEARCH(J$1,$A86)&gt;0,TRUE,FALSE)),"")</f>
        <v/>
      </c>
      <c r="K86" s="17" t="str">
        <f>IFERROR(AND(OR(K1:N85,$AF86)=TRUE,IF(SEARCH(K$1,$A86)&gt;0,TRUE,FALSE)),"")</f>
        <v/>
      </c>
      <c r="L86" s="17" t="str">
        <f>IFERROR(AND(OR(L1:N85,$AF86)=TRUE,IF(SEARCH(L$1,$A86)&gt;0,TRUE,FALSE)),"")</f>
        <v/>
      </c>
      <c r="M86" s="17" t="str">
        <f>IFERROR(AND(OR(M1:N85,$AF86)=TRUE,IF(SEARCH(M$1,$A86)&gt;0,TRUE,FALSE)),"")</f>
        <v/>
      </c>
      <c r="N86" s="17" t="str">
        <f>IFERROR(AND(OR(N1:N85,$AF86)=TRUE,IF(SEARCH(N$1,$A86)&gt;0,TRUE,FALSE)),"")</f>
        <v/>
      </c>
      <c r="O86" s="17" t="str">
        <f>IFERROR(AND(OR(O1:O85,$AF86)=TRUE,IF(SEARCH(O$1,$A86)&gt;0,TRUE,FALSE)),"")</f>
        <v/>
      </c>
      <c r="P86" s="17" t="str">
        <f>IFERROR(AND(OR(P1:S85,$AF86)=TRUE,IF(SEARCH(P$1,$A86)&gt;0,TRUE,FALSE)),"")</f>
        <v/>
      </c>
      <c r="Q86" s="17" t="str">
        <f>IFERROR(AND(OR(Q1:S85,$AF86)=TRUE,IF(SEARCH(Q$1,$A86)&gt;0,TRUE,FALSE)),"")</f>
        <v/>
      </c>
      <c r="R86" s="17" t="str">
        <f>IFERROR(AND(OR(R1:S85,$AF86)=TRUE,IF(SEARCH(R$1,$A86)&gt;0,TRUE,FALSE)),"")</f>
        <v/>
      </c>
      <c r="S86" s="17" t="str">
        <f>IFERROR(AND(OR(S1:S85,$AF86)=TRUE,IF(SEARCH(S$1,$A86)&gt;0,TRUE,FALSE)),"")</f>
        <v/>
      </c>
      <c r="T86" s="17" t="str">
        <f>IFERROR(AND(OR(T1:U85,$AF86)=TRUE,IF(SEARCH(T$1,$A86)&gt;0,TRUE,FALSE)),"")</f>
        <v/>
      </c>
      <c r="U86" s="17" t="str">
        <f>IFERROR(AND(OR(U1:U85,$AF86)=TRUE,IF(SEARCH(U$1,$A86)&gt;0,TRUE,FALSE)),"")</f>
        <v/>
      </c>
      <c r="V86" s="17" t="b">
        <f>IFERROR(AND(OR(V1:V85,$AF86)=TRUE,IF(SEARCH(V$1,$A86)&gt;0,TRUE,FALSE)),"")</f>
        <v>0</v>
      </c>
      <c r="W86" s="17" t="str">
        <f>IFERROR(AND(OR(W1:Z85,$AF86)=TRUE,IF(SEARCH(W$1,$A86)&gt;0,TRUE,FALSE)),"")</f>
        <v/>
      </c>
      <c r="X86" s="17" t="str">
        <f>IFERROR(AND(OR(X1:Z85,$AF86)=TRUE,IF(SEARCH(X$1,$A86)&gt;0,TRUE,FALSE)),"")</f>
        <v/>
      </c>
      <c r="Y86" s="17" t="str">
        <f>IFERROR(AND(OR(Y1:Z85,$AF86)=TRUE,IF(SEARCH(Y$1,$A86)&gt;0,TRUE,FALSE)),"")</f>
        <v/>
      </c>
      <c r="Z86" s="17" t="str">
        <f>IFERROR(AND(OR(Z1:Z85,$AF86)=TRUE,IF(SEARCH(Z$1,$A86)&gt;0,TRUE,FALSE)),"")</f>
        <v/>
      </c>
      <c r="AA86" s="17" t="str">
        <f>IFERROR(AND(OR(AA1:AC85,$AF86)=TRUE,IF(SEARCH(AA$1,$A86)&gt;0,TRUE,FALSE)),"")</f>
        <v/>
      </c>
      <c r="AB86" s="17" t="str">
        <f>IFERROR(AND(OR(AB1:AC85,$AF86)=TRUE,IF(SEARCH(AB$1,$A86)&gt;0,TRUE,FALSE)),"")</f>
        <v/>
      </c>
      <c r="AC86" s="17" t="str">
        <f>IFERROR(AND(OR(AC1:AC85,$AF86)=TRUE,IF(SEARCH(AC$1,$A86)&gt;0,TRUE,FALSE)),"")</f>
        <v/>
      </c>
      <c r="AD86" s="17">
        <f t="shared" si="12"/>
        <v>0</v>
      </c>
      <c r="AE86" s="17" t="b">
        <f t="shared" si="13"/>
        <v>0</v>
      </c>
      <c r="AF86" s="17" t="b">
        <f t="shared" si="14"/>
        <v>0</v>
      </c>
      <c r="AG86" s="17" t="b">
        <f t="shared" si="15"/>
        <v>0</v>
      </c>
      <c r="AH86" s="17" t="b">
        <f>IF(F86&gt;'Overview (RESPONSES REQUIRED)'!$G$67,FALSE,TRUE)</f>
        <v>0</v>
      </c>
      <c r="AI86" s="17" t="b">
        <f>IF(G86&gt;'Overview (RESPONSES REQUIRED)'!$G$75,FALSE,TRUE)</f>
        <v>0</v>
      </c>
      <c r="AJ86" s="17" t="b">
        <f t="shared" si="16"/>
        <v>0</v>
      </c>
      <c r="AK86" s="17" t="str">
        <f t="shared" si="17"/>
        <v>N</v>
      </c>
    </row>
    <row r="87" spans="1:37" ht="15" x14ac:dyDescent="0.15">
      <c r="A87" s="17" t="s">
        <v>3265</v>
      </c>
      <c r="B87" s="17">
        <v>2</v>
      </c>
      <c r="C87" s="17" t="b">
        <f>IF(INDEX('Overview (RESPONSES REQUIRED)'!$D$67:$D$78, MATCH("n7", 'Overview (RESPONSES REQUIRED)'!$B$67:$B$78, 0)) = "Y", TRUE, FALSE)</f>
        <v>0</v>
      </c>
      <c r="D87" s="17" t="b">
        <f>IF(INDEX('Overview (RESPONSES REQUIRED)'!$D$67:$D$78, MATCH("n258", 'Overview (RESPONSES REQUIRED)'!$B$67:$B$78, 0)) = "Y", TRUE, FALSE)</f>
        <v>0</v>
      </c>
      <c r="E87" s="17" t="s">
        <v>6</v>
      </c>
      <c r="F87" s="17">
        <v>2</v>
      </c>
      <c r="G87" s="17">
        <v>2</v>
      </c>
      <c r="H87" s="17" t="str">
        <f>IF('SA-FR2'!O90="Y", "Y", IF('SA-FR2'!O90="N", "N", 0))</f>
        <v>N</v>
      </c>
      <c r="I87" s="17" t="str">
        <f>IFERROR(AND(OR(I1:J86,$AF87)=TRUE,IF(SEARCH(I$1,$A87)&gt;0,TRUE,FALSE)),"")</f>
        <v/>
      </c>
      <c r="J87" s="17" t="str">
        <f>IFERROR(AND(OR(J1:J86,$AF87)=TRUE,IF(SEARCH(J$1,$A87)&gt;0,TRUE,FALSE)),"")</f>
        <v/>
      </c>
      <c r="K87" s="17" t="str">
        <f>IFERROR(AND(OR(K1:N86,$AF87)=TRUE,IF(SEARCH(K$1,$A87)&gt;0,TRUE,FALSE)),"")</f>
        <v/>
      </c>
      <c r="L87" s="17" t="str">
        <f>IFERROR(AND(OR(L1:N86,$AF87)=TRUE,IF(SEARCH(L$1,$A87)&gt;0,TRUE,FALSE)),"")</f>
        <v/>
      </c>
      <c r="M87" s="17" t="str">
        <f>IFERROR(AND(OR(M1:N86,$AF87)=TRUE,IF(SEARCH(M$1,$A87)&gt;0,TRUE,FALSE)),"")</f>
        <v/>
      </c>
      <c r="N87" s="17" t="str">
        <f>IFERROR(AND(OR(N1:N86,$AF87)=TRUE,IF(SEARCH(N$1,$A87)&gt;0,TRUE,FALSE)),"")</f>
        <v/>
      </c>
      <c r="O87" s="17" t="str">
        <f>IFERROR(AND(OR(O1:O86,$AF87)=TRUE,IF(SEARCH(O$1,$A87)&gt;0,TRUE,FALSE)),"")</f>
        <v/>
      </c>
      <c r="P87" s="17" t="str">
        <f>IFERROR(AND(OR(P1:S86,$AF87)=TRUE,IF(SEARCH(P$1,$A87)&gt;0,TRUE,FALSE)),"")</f>
        <v/>
      </c>
      <c r="Q87" s="17" t="str">
        <f>IFERROR(AND(OR(Q1:S86,$AF87)=TRUE,IF(SEARCH(Q$1,$A87)&gt;0,TRUE,FALSE)),"")</f>
        <v/>
      </c>
      <c r="R87" s="17" t="str">
        <f>IFERROR(AND(OR(R1:S86,$AF87)=TRUE,IF(SEARCH(R$1,$A87)&gt;0,TRUE,FALSE)),"")</f>
        <v/>
      </c>
      <c r="S87" s="17" t="b">
        <f>IFERROR(AND(OR(S1:S86,$AF87)=TRUE,IF(SEARCH(S$1,$A87)&gt;0,TRUE,FALSE)),"")</f>
        <v>0</v>
      </c>
      <c r="T87" s="17" t="str">
        <f>IFERROR(AND(OR(T1:U86,$AF87)=TRUE,IF(SEARCH(T$1,$A87)&gt;0,TRUE,FALSE)),"")</f>
        <v/>
      </c>
      <c r="U87" s="17" t="str">
        <f>IFERROR(AND(OR(U1:U86,$AF87)=TRUE,IF(SEARCH(U$1,$A87)&gt;0,TRUE,FALSE)),"")</f>
        <v/>
      </c>
      <c r="V87" s="17" t="str">
        <f>IFERROR(AND(OR(V1:V86,$AF87)=TRUE,IF(SEARCH(V$1,$A87)&gt;0,TRUE,FALSE)),"")</f>
        <v/>
      </c>
      <c r="W87" s="17" t="str">
        <f>IFERROR(AND(OR(W1:Z86,$AF87)=TRUE,IF(SEARCH(W$1,$A87)&gt;0,TRUE,FALSE)),"")</f>
        <v/>
      </c>
      <c r="X87" s="17" t="str">
        <f>IFERROR(AND(OR(X1:Z86,$AF87)=TRUE,IF(SEARCH(X$1,$A87)&gt;0,TRUE,FALSE)),"")</f>
        <v/>
      </c>
      <c r="Y87" s="17" t="str">
        <f>IFERROR(AND(OR(Y1:Z86,$AF87)=TRUE,IF(SEARCH(Y$1,$A87)&gt;0,TRUE,FALSE)),"")</f>
        <v/>
      </c>
      <c r="Z87" s="17" t="str">
        <f>IFERROR(AND(OR(Z1:Z86,$AF87)=TRUE,IF(SEARCH(Z$1,$A87)&gt;0,TRUE,FALSE)),"")</f>
        <v/>
      </c>
      <c r="AA87" s="17" t="str">
        <f>IFERROR(AND(OR(AA1:AC86,$AF87)=TRUE,IF(SEARCH(AA$1,$A87)&gt;0,TRUE,FALSE)),"")</f>
        <v/>
      </c>
      <c r="AB87" s="17" t="b">
        <f>IFERROR(AND(OR(AB1:AC86,$AF87)=TRUE,IF(SEARCH(AB$1,$A87)&gt;0,TRUE,FALSE)),"")</f>
        <v>0</v>
      </c>
      <c r="AC87" s="17" t="str">
        <f>IFERROR(AND(OR(AC1:AC86,$AF87)=TRUE,IF(SEARCH(AC$1,$A87)&gt;0,TRUE,FALSE)),"")</f>
        <v/>
      </c>
      <c r="AD87" s="17">
        <f t="shared" si="12"/>
        <v>0</v>
      </c>
      <c r="AE87" s="17" t="b">
        <f t="shared" si="13"/>
        <v>0</v>
      </c>
      <c r="AF87" s="17" t="b">
        <f t="shared" si="14"/>
        <v>0</v>
      </c>
      <c r="AG87" s="17" t="b">
        <f t="shared" si="15"/>
        <v>0</v>
      </c>
      <c r="AH87" s="17" t="b">
        <f>IF(F87&gt;'Overview (RESPONSES REQUIRED)'!$G$67,FALSE,TRUE)</f>
        <v>0</v>
      </c>
      <c r="AI87" s="17" t="b">
        <f>IF(G87&gt;'Overview (RESPONSES REQUIRED)'!$G$75,FALSE,TRUE)</f>
        <v>0</v>
      </c>
      <c r="AJ87" s="17" t="b">
        <f t="shared" si="16"/>
        <v>0</v>
      </c>
      <c r="AK87" s="17" t="str">
        <f t="shared" si="17"/>
        <v>N</v>
      </c>
    </row>
    <row r="88" spans="1:37" ht="15" x14ac:dyDescent="0.15">
      <c r="A88" s="17" t="s">
        <v>3266</v>
      </c>
      <c r="B88" s="17">
        <v>2</v>
      </c>
      <c r="C88" s="17" t="b">
        <f>IF(INDEX('Overview (RESPONSES REQUIRED)'!$D$67:$D$78, MATCH("N78", 'Overview (RESPONSES REQUIRED)'!$B$67:$B$78, 0)) = "Y", TRUE, FALSE)</f>
        <v>0</v>
      </c>
      <c r="D88" s="17" t="b">
        <f>IF(INDEX('Overview (RESPONSES REQUIRED)'!$D$67:$D$78, MATCH("n258", 'Overview (RESPONSES REQUIRED)'!$B$67:$B$78, 0)) = "Y", TRUE, FALSE)</f>
        <v>0</v>
      </c>
      <c r="E88" s="17" t="s">
        <v>6</v>
      </c>
      <c r="F88" s="17">
        <v>1</v>
      </c>
      <c r="G88" s="17">
        <v>2</v>
      </c>
      <c r="H88" s="17" t="str">
        <f>IF('SA-FR2'!O91="Y", "Y", IF('SA-FR2'!O91="N", "N", 0))</f>
        <v>N</v>
      </c>
      <c r="I88" s="17" t="str">
        <f>IFERROR(AND(OR(I1:J87,$AF88)=TRUE,IF(SEARCH(I$1,$A88)&gt;0,TRUE,FALSE)),"")</f>
        <v/>
      </c>
      <c r="J88" s="17" t="str">
        <f>IFERROR(AND(OR(J1:J87,$AF88)=TRUE,IF(SEARCH(J$1,$A88)&gt;0,TRUE,FALSE)),"")</f>
        <v/>
      </c>
      <c r="K88" s="17" t="str">
        <f>IFERROR(AND(OR(K1:N87,$AF88)=TRUE,IF(SEARCH(K$1,$A88)&gt;0,TRUE,FALSE)),"")</f>
        <v/>
      </c>
      <c r="L88" s="17" t="str">
        <f>IFERROR(AND(OR(L1:N87,$AF88)=TRUE,IF(SEARCH(L$1,$A88)&gt;0,TRUE,FALSE)),"")</f>
        <v/>
      </c>
      <c r="M88" s="17" t="str">
        <f>IFERROR(AND(OR(M1:N87,$AF88)=TRUE,IF(SEARCH(M$1,$A88)&gt;0,TRUE,FALSE)),"")</f>
        <v/>
      </c>
      <c r="N88" s="17" t="str">
        <f>IFERROR(AND(OR(N1:N87,$AF88)=TRUE,IF(SEARCH(N$1,$A88)&gt;0,TRUE,FALSE)),"")</f>
        <v/>
      </c>
      <c r="O88" s="17" t="str">
        <f>IFERROR(AND(OR(O1:O87,$AF88)=TRUE,IF(SEARCH(O$1,$A88)&gt;0,TRUE,FALSE)),"")</f>
        <v/>
      </c>
      <c r="P88" s="17" t="str">
        <f>IFERROR(AND(OR(P1:S87,$AF88)=TRUE,IF(SEARCH(P$1,$A88)&gt;0,TRUE,FALSE)),"")</f>
        <v/>
      </c>
      <c r="Q88" s="17" t="str">
        <f>IFERROR(AND(OR(Q1:S87,$AF88)=TRUE,IF(SEARCH(Q$1,$A88)&gt;0,TRUE,FALSE)),"")</f>
        <v/>
      </c>
      <c r="R88" s="17" t="str">
        <f>IFERROR(AND(OR(R1:S87,$AF88)=TRUE,IF(SEARCH(R$1,$A88)&gt;0,TRUE,FALSE)),"")</f>
        <v/>
      </c>
      <c r="S88" s="17" t="str">
        <f>IFERROR(AND(OR(S1:S87,$AF88)=TRUE,IF(SEARCH(S$1,$A88)&gt;0,TRUE,FALSE)),"")</f>
        <v/>
      </c>
      <c r="T88" s="17" t="str">
        <f>IFERROR(AND(OR(T1:U87,$AF88)=TRUE,IF(SEARCH(T$1,$A88)&gt;0,TRUE,FALSE)),"")</f>
        <v/>
      </c>
      <c r="U88" s="17" t="str">
        <f>IFERROR(AND(OR(U1:U87,$AF88)=TRUE,IF(SEARCH(U$1,$A88)&gt;0,TRUE,FALSE)),"")</f>
        <v/>
      </c>
      <c r="V88" s="17" t="str">
        <f>IFERROR(AND(OR(V1:V87,$AF88)=TRUE,IF(SEARCH(V$1,$A88)&gt;0,TRUE,FALSE)),"")</f>
        <v/>
      </c>
      <c r="W88" s="17" t="b">
        <f>IFERROR(AND(OR(W1:Z87,$AF88)=TRUE,IF(SEARCH(W$1,$A88)&gt;0,TRUE,FALSE)),"")</f>
        <v>0</v>
      </c>
      <c r="X88" s="17" t="str">
        <f>IFERROR(AND(OR(X1:Z87,$AF88)=TRUE,IF(SEARCH(X$1,$A88)&gt;0,TRUE,FALSE)),"")</f>
        <v/>
      </c>
      <c r="Y88" s="17" t="str">
        <f>IFERROR(AND(OR(Y1:Z87,$AF88)=TRUE,IF(SEARCH(Y$1,$A88)&gt;0,TRUE,FALSE)),"")</f>
        <v/>
      </c>
      <c r="Z88" s="17" t="str">
        <f>IFERROR(AND(OR(Z1:Z87,$AF88)=TRUE,IF(SEARCH(Z$1,$A88)&gt;0,TRUE,FALSE)),"")</f>
        <v/>
      </c>
      <c r="AA88" s="17" t="str">
        <f>IFERROR(AND(OR(AA1:AC87,$AF88)=TRUE,IF(SEARCH(AA$1,$A88)&gt;0,TRUE,FALSE)),"")</f>
        <v/>
      </c>
      <c r="AB88" s="17" t="b">
        <f>IFERROR(AND(OR(AB1:AC87,$AF88)=TRUE,IF(SEARCH(AB$1,$A88)&gt;0,TRUE,FALSE)),"")</f>
        <v>0</v>
      </c>
      <c r="AC88" s="17" t="str">
        <f>IFERROR(AND(OR(AC1:AC87,$AF88)=TRUE,IF(SEARCH(AC$1,$A88)&gt;0,TRUE,FALSE)),"")</f>
        <v/>
      </c>
      <c r="AD88" s="17">
        <f t="shared" si="12"/>
        <v>0</v>
      </c>
      <c r="AE88" s="17" t="b">
        <f t="shared" si="13"/>
        <v>0</v>
      </c>
      <c r="AF88" s="17" t="b">
        <f t="shared" si="14"/>
        <v>0</v>
      </c>
      <c r="AG88" s="17" t="b">
        <f t="shared" si="15"/>
        <v>0</v>
      </c>
      <c r="AH88" s="17" t="b">
        <f>IF(F88&gt;'Overview (RESPONSES REQUIRED)'!$G$67,FALSE,TRUE)</f>
        <v>0</v>
      </c>
      <c r="AI88" s="17" t="b">
        <f>IF(G88&gt;'Overview (RESPONSES REQUIRED)'!$G$75,FALSE,TRUE)</f>
        <v>0</v>
      </c>
      <c r="AJ88" s="17" t="b">
        <f t="shared" si="16"/>
        <v>0</v>
      </c>
      <c r="AK88" s="17" t="str">
        <f t="shared" si="17"/>
        <v>N</v>
      </c>
    </row>
    <row r="89" spans="1:37" ht="15" x14ac:dyDescent="0.15">
      <c r="A89" s="17" t="s">
        <v>3267</v>
      </c>
      <c r="B89" s="17">
        <v>2</v>
      </c>
      <c r="C89" s="17" t="b">
        <f>IF(INDEX('Overview (RESPONSES REQUIRED)'!$D$67:$D$78, MATCH("n7", 'Overview (RESPONSES REQUIRED)'!$B$67:$B$78, 0)) = "Y", TRUE, FALSE)</f>
        <v>0</v>
      </c>
      <c r="D89" s="17" t="b">
        <f>IF(INDEX('Overview (RESPONSES REQUIRED)'!$D$67:$D$78, MATCH("n258", 'Overview (RESPONSES REQUIRED)'!$B$67:$B$78, 0)) = "Y", TRUE, FALSE)</f>
        <v>0</v>
      </c>
      <c r="E89" s="17" t="s">
        <v>6</v>
      </c>
      <c r="F89" s="17">
        <v>1</v>
      </c>
      <c r="G89" s="17">
        <v>2</v>
      </c>
      <c r="H89" s="17" t="str">
        <f>IF('SA-FR2'!O92="Y", "Y", IF('SA-FR2'!O92="N", "N", 0))</f>
        <v>N</v>
      </c>
      <c r="I89" s="17" t="str">
        <f>IFERROR(AND(OR(I1:J88,$AF89)=TRUE,IF(SEARCH(I$1,$A89)&gt;0,TRUE,FALSE)),"")</f>
        <v/>
      </c>
      <c r="J89" s="17" t="str">
        <f>IFERROR(AND(OR(J1:J88,$AF89)=TRUE,IF(SEARCH(J$1,$A89)&gt;0,TRUE,FALSE)),"")</f>
        <v/>
      </c>
      <c r="K89" s="17" t="str">
        <f>IFERROR(AND(OR(K1:N88,$AF89)=TRUE,IF(SEARCH(K$1,$A89)&gt;0,TRUE,FALSE)),"")</f>
        <v/>
      </c>
      <c r="L89" s="17" t="str">
        <f>IFERROR(AND(OR(L1:N88,$AF89)=TRUE,IF(SEARCH(L$1,$A89)&gt;0,TRUE,FALSE)),"")</f>
        <v/>
      </c>
      <c r="M89" s="17" t="str">
        <f>IFERROR(AND(OR(M1:N88,$AF89)=TRUE,IF(SEARCH(M$1,$A89)&gt;0,TRUE,FALSE)),"")</f>
        <v/>
      </c>
      <c r="N89" s="17" t="str">
        <f>IFERROR(AND(OR(N1:N88,$AF89)=TRUE,IF(SEARCH(N$1,$A89)&gt;0,TRUE,FALSE)),"")</f>
        <v/>
      </c>
      <c r="O89" s="17" t="str">
        <f>IFERROR(AND(OR(O1:O88,$AF89)=TRUE,IF(SEARCH(O$1,$A89)&gt;0,TRUE,FALSE)),"")</f>
        <v/>
      </c>
      <c r="P89" s="17" t="str">
        <f>IFERROR(AND(OR(P1:S88,$AF89)=TRUE,IF(SEARCH(P$1,$A89)&gt;0,TRUE,FALSE)),"")</f>
        <v/>
      </c>
      <c r="Q89" s="17" t="b">
        <f>IFERROR(AND(OR(Q1:S88,$AF89)=TRUE,IF(SEARCH(Q$1,$A89)&gt;0,TRUE,FALSE)),"")</f>
        <v>0</v>
      </c>
      <c r="R89" s="17" t="str">
        <f>IFERROR(AND(OR(R1:S88,$AF89)=TRUE,IF(SEARCH(R$1,$A89)&gt;0,TRUE,FALSE)),"")</f>
        <v/>
      </c>
      <c r="S89" s="17" t="str">
        <f>IFERROR(AND(OR(S1:S88,$AF89)=TRUE,IF(SEARCH(S$1,$A89)&gt;0,TRUE,FALSE)),"")</f>
        <v/>
      </c>
      <c r="T89" s="17" t="str">
        <f>IFERROR(AND(OR(T1:U88,$AF89)=TRUE,IF(SEARCH(T$1,$A89)&gt;0,TRUE,FALSE)),"")</f>
        <v/>
      </c>
      <c r="U89" s="17" t="str">
        <f>IFERROR(AND(OR(U1:U88,$AF89)=TRUE,IF(SEARCH(U$1,$A89)&gt;0,TRUE,FALSE)),"")</f>
        <v/>
      </c>
      <c r="V89" s="17" t="str">
        <f>IFERROR(AND(OR(V1:V88,$AF89)=TRUE,IF(SEARCH(V$1,$A89)&gt;0,TRUE,FALSE)),"")</f>
        <v/>
      </c>
      <c r="W89" s="17" t="str">
        <f>IFERROR(AND(OR(W1:Z88,$AF89)=TRUE,IF(SEARCH(W$1,$A89)&gt;0,TRUE,FALSE)),"")</f>
        <v/>
      </c>
      <c r="X89" s="17" t="str">
        <f>IFERROR(AND(OR(X1:Z88,$AF89)=TRUE,IF(SEARCH(X$1,$A89)&gt;0,TRUE,FALSE)),"")</f>
        <v/>
      </c>
      <c r="Y89" s="17" t="str">
        <f>IFERROR(AND(OR(Y1:Z88,$AF89)=TRUE,IF(SEARCH(Y$1,$A89)&gt;0,TRUE,FALSE)),"")</f>
        <v/>
      </c>
      <c r="Z89" s="17" t="str">
        <f>IFERROR(AND(OR(Z1:Z88,$AF89)=TRUE,IF(SEARCH(Z$1,$A89)&gt;0,TRUE,FALSE)),"")</f>
        <v/>
      </c>
      <c r="AA89" s="17" t="str">
        <f>IFERROR(AND(OR(AA1:AC88,$AF89)=TRUE,IF(SEARCH(AA$1,$A89)&gt;0,TRUE,FALSE)),"")</f>
        <v/>
      </c>
      <c r="AB89" s="17" t="b">
        <f>IFERROR(AND(OR(AB1:AC88,$AF89)=TRUE,IF(SEARCH(AB$1,$A89)&gt;0,TRUE,FALSE)),"")</f>
        <v>0</v>
      </c>
      <c r="AC89" s="17" t="str">
        <f>IFERROR(AND(OR(AC1:AC88,$AF89)=TRUE,IF(SEARCH(AC$1,$A89)&gt;0,TRUE,FALSE)),"")</f>
        <v/>
      </c>
      <c r="AD89" s="17">
        <f t="shared" si="12"/>
        <v>0</v>
      </c>
      <c r="AE89" s="17" t="b">
        <f t="shared" si="13"/>
        <v>0</v>
      </c>
      <c r="AF89" s="17" t="b">
        <f t="shared" si="14"/>
        <v>0</v>
      </c>
      <c r="AG89" s="17" t="b">
        <f t="shared" si="15"/>
        <v>0</v>
      </c>
      <c r="AH89" s="17" t="b">
        <f>IF(F89&gt;'Overview (RESPONSES REQUIRED)'!$G$67,FALSE,TRUE)</f>
        <v>0</v>
      </c>
      <c r="AI89" s="17" t="b">
        <f>IF(G89&gt;'Overview (RESPONSES REQUIRED)'!$G$75,FALSE,TRUE)</f>
        <v>0</v>
      </c>
      <c r="AJ89" s="17" t="b">
        <f t="shared" si="16"/>
        <v>0</v>
      </c>
      <c r="AK89" s="17" t="str">
        <f t="shared" si="17"/>
        <v>N</v>
      </c>
    </row>
    <row r="90" spans="1:37" ht="15" x14ac:dyDescent="0.15">
      <c r="A90" s="17" t="s">
        <v>3268</v>
      </c>
      <c r="B90" s="17">
        <v>2</v>
      </c>
      <c r="C90" s="17" t="b">
        <f>IF(INDEX('Overview (RESPONSES REQUIRED)'!$D$67:$D$78, MATCH("n5", 'Overview (RESPONSES REQUIRED)'!$B$67:$B$78, 0)) = "Y", TRUE, FALSE)</f>
        <v>0</v>
      </c>
      <c r="D90" s="17" t="b">
        <f>IF(INDEX('Overview (RESPONSES REQUIRED)'!$D$67:$D$78, MATCH("n258", 'Overview (RESPONSES REQUIRED)'!$B$67:$B$78, 0)) = "Y", TRUE, FALSE)</f>
        <v>0</v>
      </c>
      <c r="E90" s="17" t="s">
        <v>6</v>
      </c>
      <c r="F90" s="17">
        <v>1</v>
      </c>
      <c r="G90" s="17">
        <v>2</v>
      </c>
      <c r="H90" s="17" t="str">
        <f>IF('SA-FR2'!O93="Y", "Y", IF('SA-FR2'!O93="N", "N", 0))</f>
        <v>N</v>
      </c>
      <c r="I90" s="17" t="str">
        <f>IFERROR(AND(OR(I1:J89,$AF90)=TRUE,IF(SEARCH(I$1,$A90)&gt;0,TRUE,FALSE)),"")</f>
        <v/>
      </c>
      <c r="J90" s="17" t="str">
        <f>IFERROR(AND(OR(J1:J89,$AF90)=TRUE,IF(SEARCH(J$1,$A90)&gt;0,TRUE,FALSE)),"")</f>
        <v/>
      </c>
      <c r="K90" s="17" t="str">
        <f>IFERROR(AND(OR(K1:N89,$AF90)=TRUE,IF(SEARCH(K$1,$A90)&gt;0,TRUE,FALSE)),"")</f>
        <v/>
      </c>
      <c r="L90" s="17" t="str">
        <f>IFERROR(AND(OR(L1:N89,$AF90)=TRUE,IF(SEARCH(L$1,$A90)&gt;0,TRUE,FALSE)),"")</f>
        <v/>
      </c>
      <c r="M90" s="17" t="str">
        <f>IFERROR(AND(OR(M1:N89,$AF90)=TRUE,IF(SEARCH(M$1,$A90)&gt;0,TRUE,FALSE)),"")</f>
        <v/>
      </c>
      <c r="N90" s="17" t="str">
        <f>IFERROR(AND(OR(N1:N89,$AF90)=TRUE,IF(SEARCH(N$1,$A90)&gt;0,TRUE,FALSE)),"")</f>
        <v/>
      </c>
      <c r="O90" s="17" t="b">
        <f>IFERROR(AND(OR(O1:O89,$AF90)=TRUE,IF(SEARCH(O$1,$A90)&gt;0,TRUE,FALSE)),"")</f>
        <v>0</v>
      </c>
      <c r="P90" s="17" t="str">
        <f>IFERROR(AND(OR(P1:S89,$AF90)=TRUE,IF(SEARCH(P$1,$A90)&gt;0,TRUE,FALSE)),"")</f>
        <v/>
      </c>
      <c r="Q90" s="17" t="str">
        <f>IFERROR(AND(OR(Q1:S89,$AF90)=TRUE,IF(SEARCH(Q$1,$A90)&gt;0,TRUE,FALSE)),"")</f>
        <v/>
      </c>
      <c r="R90" s="17" t="str">
        <f>IFERROR(AND(OR(R1:S89,$AF90)=TRUE,IF(SEARCH(R$1,$A90)&gt;0,TRUE,FALSE)),"")</f>
        <v/>
      </c>
      <c r="S90" s="17" t="str">
        <f>IFERROR(AND(OR(S1:S89,$AF90)=TRUE,IF(SEARCH(S$1,$A90)&gt;0,TRUE,FALSE)),"")</f>
        <v/>
      </c>
      <c r="T90" s="17" t="str">
        <f>IFERROR(AND(OR(T1:U89,$AF90)=TRUE,IF(SEARCH(T$1,$A90)&gt;0,TRUE,FALSE)),"")</f>
        <v/>
      </c>
      <c r="U90" s="17" t="str">
        <f>IFERROR(AND(OR(U1:U89,$AF90)=TRUE,IF(SEARCH(U$1,$A90)&gt;0,TRUE,FALSE)),"")</f>
        <v/>
      </c>
      <c r="V90" s="17" t="str">
        <f>IFERROR(AND(OR(V1:V89,$AF90)=TRUE,IF(SEARCH(V$1,$A90)&gt;0,TRUE,FALSE)),"")</f>
        <v/>
      </c>
      <c r="W90" s="17" t="str">
        <f>IFERROR(AND(OR(W1:Z89,$AF90)=TRUE,IF(SEARCH(W$1,$A90)&gt;0,TRUE,FALSE)),"")</f>
        <v/>
      </c>
      <c r="X90" s="17" t="str">
        <f>IFERROR(AND(OR(X1:Z89,$AF90)=TRUE,IF(SEARCH(X$1,$A90)&gt;0,TRUE,FALSE)),"")</f>
        <v/>
      </c>
      <c r="Y90" s="17" t="str">
        <f>IFERROR(AND(OR(Y1:Z89,$AF90)=TRUE,IF(SEARCH(Y$1,$A90)&gt;0,TRUE,FALSE)),"")</f>
        <v/>
      </c>
      <c r="Z90" s="17" t="str">
        <f>IFERROR(AND(OR(Z1:Z89,$AF90)=TRUE,IF(SEARCH(Z$1,$A90)&gt;0,TRUE,FALSE)),"")</f>
        <v/>
      </c>
      <c r="AA90" s="17" t="str">
        <f>IFERROR(AND(OR(AA1:AC89,$AF90)=TRUE,IF(SEARCH(AA$1,$A90)&gt;0,TRUE,FALSE)),"")</f>
        <v/>
      </c>
      <c r="AB90" s="17" t="b">
        <f>IFERROR(AND(OR(AB1:AC89,$AF90)=TRUE,IF(SEARCH(AB$1,$A90)&gt;0,TRUE,FALSE)),"")</f>
        <v>0</v>
      </c>
      <c r="AC90" s="17" t="str">
        <f>IFERROR(AND(OR(AC1:AC89,$AF90)=TRUE,IF(SEARCH(AC$1,$A90)&gt;0,TRUE,FALSE)),"")</f>
        <v/>
      </c>
      <c r="AD90" s="17">
        <f t="shared" si="12"/>
        <v>0</v>
      </c>
      <c r="AE90" s="17" t="b">
        <f t="shared" si="13"/>
        <v>0</v>
      </c>
      <c r="AF90" s="17" t="b">
        <f t="shared" si="14"/>
        <v>0</v>
      </c>
      <c r="AG90" s="17" t="b">
        <f t="shared" si="15"/>
        <v>0</v>
      </c>
      <c r="AH90" s="17" t="b">
        <f>IF(F90&gt;'Overview (RESPONSES REQUIRED)'!$G$67,FALSE,TRUE)</f>
        <v>0</v>
      </c>
      <c r="AI90" s="17" t="b">
        <f>IF(G90&gt;'Overview (RESPONSES REQUIRED)'!$G$75,FALSE,TRUE)</f>
        <v>0</v>
      </c>
      <c r="AJ90" s="17" t="b">
        <f t="shared" si="16"/>
        <v>0</v>
      </c>
      <c r="AK90" s="17" t="str">
        <f t="shared" si="17"/>
        <v>N</v>
      </c>
    </row>
    <row r="91" spans="1:37" ht="15" x14ac:dyDescent="0.15">
      <c r="A91" s="17" t="s">
        <v>3269</v>
      </c>
      <c r="B91" s="17">
        <v>2</v>
      </c>
      <c r="C91" s="17" t="b">
        <f>IF(INDEX('Overview (RESPONSES REQUIRED)'!$D$67:$D$78, MATCH("n26", 'Overview (RESPONSES REQUIRED)'!$B$67:$B$78, 0)) = "Y", TRUE, FALSE)</f>
        <v>0</v>
      </c>
      <c r="D91" s="17" t="b">
        <f>IF(INDEX('Overview (RESPONSES REQUIRED)'!$D$67:$D$78, MATCH("n258", 'Overview (RESPONSES REQUIRED)'!$B$67:$B$78, 0)) = "Y", TRUE, FALSE)</f>
        <v>0</v>
      </c>
      <c r="E91" s="17" t="s">
        <v>6</v>
      </c>
      <c r="F91" s="17">
        <v>1</v>
      </c>
      <c r="G91" s="17">
        <v>2</v>
      </c>
      <c r="H91" s="17" t="str">
        <f>IF('SA-FR2'!O94="Y", "Y", IF('SA-FR2'!O94="N", "N", 0))</f>
        <v>N</v>
      </c>
      <c r="I91" s="17" t="str">
        <f>IFERROR(AND(OR(I1:J90,$AF91)=TRUE,IF(SEARCH(I$1,$A91)&gt;0,TRUE,FALSE)),"")</f>
        <v/>
      </c>
      <c r="J91" s="17" t="str">
        <f>IFERROR(AND(OR(J1:J90,$AF91)=TRUE,IF(SEARCH(J$1,$A91)&gt;0,TRUE,FALSE)),"")</f>
        <v/>
      </c>
      <c r="K91" s="17" t="str">
        <f>IFERROR(AND(OR(K1:N90,$AF91)=TRUE,IF(SEARCH(K$1,$A91)&gt;0,TRUE,FALSE)),"")</f>
        <v/>
      </c>
      <c r="L91" s="17" t="str">
        <f>IFERROR(AND(OR(L1:N90,$AF91)=TRUE,IF(SEARCH(L$1,$A91)&gt;0,TRUE,FALSE)),"")</f>
        <v/>
      </c>
      <c r="M91" s="17" t="str">
        <f>IFERROR(AND(OR(M1:N90,$AF91)=TRUE,IF(SEARCH(M$1,$A91)&gt;0,TRUE,FALSE)),"")</f>
        <v/>
      </c>
      <c r="N91" s="17" t="str">
        <f>IFERROR(AND(OR(N1:N90,$AF91)=TRUE,IF(SEARCH(N$1,$A91)&gt;0,TRUE,FALSE)),"")</f>
        <v/>
      </c>
      <c r="O91" s="17" t="str">
        <f>IFERROR(AND(OR(O1:O90,$AF91)=TRUE,IF(SEARCH(O$1,$A91)&gt;0,TRUE,FALSE)),"")</f>
        <v/>
      </c>
      <c r="P91" s="17" t="str">
        <f>IFERROR(AND(OR(P1:S90,$AF91)=TRUE,IF(SEARCH(P$1,$A91)&gt;0,TRUE,FALSE)),"")</f>
        <v/>
      </c>
      <c r="Q91" s="17" t="str">
        <f>IFERROR(AND(OR(Q1:S90,$AF91)=TRUE,IF(SEARCH(Q$1,$A91)&gt;0,TRUE,FALSE)),"")</f>
        <v/>
      </c>
      <c r="R91" s="17" t="str">
        <f>IFERROR(AND(OR(R1:S90,$AF91)=TRUE,IF(SEARCH(R$1,$A91)&gt;0,TRUE,FALSE)),"")</f>
        <v/>
      </c>
      <c r="S91" s="17" t="str">
        <f>IFERROR(AND(OR(S1:S90,$AF91)=TRUE,IF(SEARCH(S$1,$A91)&gt;0,TRUE,FALSE)),"")</f>
        <v/>
      </c>
      <c r="T91" s="17" t="b">
        <f>IFERROR(AND(OR(T1:U90,$AF91)=TRUE,IF(SEARCH(T$1,$A91)&gt;0,TRUE,FALSE)),"")</f>
        <v>0</v>
      </c>
      <c r="U91" s="17" t="str">
        <f>IFERROR(AND(OR(U1:U90,$AF91)=TRUE,IF(SEARCH(U$1,$A91)&gt;0,TRUE,FALSE)),"")</f>
        <v/>
      </c>
      <c r="V91" s="17" t="str">
        <f>IFERROR(AND(OR(V1:V90,$AF91)=TRUE,IF(SEARCH(V$1,$A91)&gt;0,TRUE,FALSE)),"")</f>
        <v/>
      </c>
      <c r="W91" s="17" t="str">
        <f>IFERROR(AND(OR(W1:Z90,$AF91)=TRUE,IF(SEARCH(W$1,$A91)&gt;0,TRUE,FALSE)),"")</f>
        <v/>
      </c>
      <c r="X91" s="17" t="str">
        <f>IFERROR(AND(OR(X1:Z90,$AF91)=TRUE,IF(SEARCH(X$1,$A91)&gt;0,TRUE,FALSE)),"")</f>
        <v/>
      </c>
      <c r="Y91" s="17" t="str">
        <f>IFERROR(AND(OR(Y1:Z90,$AF91)=TRUE,IF(SEARCH(Y$1,$A91)&gt;0,TRUE,FALSE)),"")</f>
        <v/>
      </c>
      <c r="Z91" s="17" t="str">
        <f>IFERROR(AND(OR(Z1:Z90,$AF91)=TRUE,IF(SEARCH(Z$1,$A91)&gt;0,TRUE,FALSE)),"")</f>
        <v/>
      </c>
      <c r="AA91" s="17" t="str">
        <f>IFERROR(AND(OR(AA1:AC90,$AF91)=TRUE,IF(SEARCH(AA$1,$A91)&gt;0,TRUE,FALSE)),"")</f>
        <v/>
      </c>
      <c r="AB91" s="17" t="b">
        <f>IFERROR(AND(OR(AB1:AC90,$AF91)=TRUE,IF(SEARCH(AB$1,$A91)&gt;0,TRUE,FALSE)),"")</f>
        <v>0</v>
      </c>
      <c r="AC91" s="17" t="str">
        <f>IFERROR(AND(OR(AC1:AC90,$AF91)=TRUE,IF(SEARCH(AC$1,$A91)&gt;0,TRUE,FALSE)),"")</f>
        <v/>
      </c>
      <c r="AD91" s="17">
        <f t="shared" si="12"/>
        <v>0</v>
      </c>
      <c r="AE91" s="17" t="b">
        <f t="shared" si="13"/>
        <v>0</v>
      </c>
      <c r="AF91" s="17" t="b">
        <f t="shared" si="14"/>
        <v>0</v>
      </c>
      <c r="AG91" s="17" t="b">
        <f t="shared" si="15"/>
        <v>0</v>
      </c>
      <c r="AH91" s="17" t="b">
        <f>IF(F91&gt;'Overview (RESPONSES REQUIRED)'!$G$67,FALSE,TRUE)</f>
        <v>0</v>
      </c>
      <c r="AI91" s="17" t="b">
        <f>IF(G91&gt;'Overview (RESPONSES REQUIRED)'!$G$75,FALSE,TRUE)</f>
        <v>0</v>
      </c>
      <c r="AJ91" s="17" t="b">
        <f t="shared" si="16"/>
        <v>0</v>
      </c>
      <c r="AK91" s="17" t="str">
        <f t="shared" si="17"/>
        <v>N</v>
      </c>
    </row>
    <row r="92" spans="1:37" ht="15" x14ac:dyDescent="0.15">
      <c r="A92" s="17" t="s">
        <v>3270</v>
      </c>
      <c r="B92" s="17">
        <v>2</v>
      </c>
      <c r="C92" s="17" t="b">
        <f>IF(INDEX('Overview (RESPONSES REQUIRED)'!$D$67:$D$78, MATCH("n28", 'Overview (RESPONSES REQUIRED)'!$B$67:$B$78, 0)) = "Y", TRUE, FALSE)</f>
        <v>0</v>
      </c>
      <c r="D92" s="17" t="b">
        <f>IF(INDEX('Overview (RESPONSES REQUIRED)'!$D$67:$D$78, MATCH("n258", 'Overview (RESPONSES REQUIRED)'!$B$67:$B$78, 0)) = "Y", TRUE, FALSE)</f>
        <v>0</v>
      </c>
      <c r="E92" s="17" t="s">
        <v>6</v>
      </c>
      <c r="F92" s="17">
        <v>1</v>
      </c>
      <c r="G92" s="17">
        <v>2</v>
      </c>
      <c r="H92" s="17" t="str">
        <f>IF('SA-FR2'!O95="Y", "Y", IF('SA-FR2'!O95="N", "N", 0))</f>
        <v>N</v>
      </c>
      <c r="I92" s="17" t="str">
        <f>IFERROR(AND(OR(I1:J91,$AF92)=TRUE,IF(SEARCH(I$1,$A92)&gt;0,TRUE,FALSE)),"")</f>
        <v/>
      </c>
      <c r="J92" s="17" t="str">
        <f>IFERROR(AND(OR(J1:J91,$AF92)=TRUE,IF(SEARCH(J$1,$A92)&gt;0,TRUE,FALSE)),"")</f>
        <v/>
      </c>
      <c r="K92" s="17" t="str">
        <f>IFERROR(AND(OR(K1:N91,$AF92)=TRUE,IF(SEARCH(K$1,$A92)&gt;0,TRUE,FALSE)),"")</f>
        <v/>
      </c>
      <c r="L92" s="17" t="str">
        <f>IFERROR(AND(OR(L1:N91,$AF92)=TRUE,IF(SEARCH(L$1,$A92)&gt;0,TRUE,FALSE)),"")</f>
        <v/>
      </c>
      <c r="M92" s="17" t="str">
        <f>IFERROR(AND(OR(M1:N91,$AF92)=TRUE,IF(SEARCH(M$1,$A92)&gt;0,TRUE,FALSE)),"")</f>
        <v/>
      </c>
      <c r="N92" s="17" t="str">
        <f>IFERROR(AND(OR(N1:N91,$AF92)=TRUE,IF(SEARCH(N$1,$A92)&gt;0,TRUE,FALSE)),"")</f>
        <v/>
      </c>
      <c r="O92" s="17" t="str">
        <f>IFERROR(AND(OR(O1:O91,$AF92)=TRUE,IF(SEARCH(O$1,$A92)&gt;0,TRUE,FALSE)),"")</f>
        <v/>
      </c>
      <c r="P92" s="17" t="str">
        <f>IFERROR(AND(OR(P1:S91,$AF92)=TRUE,IF(SEARCH(P$1,$A92)&gt;0,TRUE,FALSE)),"")</f>
        <v/>
      </c>
      <c r="Q92" s="17" t="str">
        <f>IFERROR(AND(OR(Q1:S91,$AF92)=TRUE,IF(SEARCH(Q$1,$A92)&gt;0,TRUE,FALSE)),"")</f>
        <v/>
      </c>
      <c r="R92" s="17" t="str">
        <f>IFERROR(AND(OR(R1:S91,$AF92)=TRUE,IF(SEARCH(R$1,$A92)&gt;0,TRUE,FALSE)),"")</f>
        <v/>
      </c>
      <c r="S92" s="17" t="str">
        <f>IFERROR(AND(OR(S1:S91,$AF92)=TRUE,IF(SEARCH(S$1,$A92)&gt;0,TRUE,FALSE)),"")</f>
        <v/>
      </c>
      <c r="T92" s="17" t="str">
        <f>IFERROR(AND(OR(T1:U91,$AF92)=TRUE,IF(SEARCH(T$1,$A92)&gt;0,TRUE,FALSE)),"")</f>
        <v/>
      </c>
      <c r="U92" s="17" t="str">
        <f>IFERROR(AND(OR(U1:U91,$AF92)=TRUE,IF(SEARCH(U$1,$A92)&gt;0,TRUE,FALSE)),"")</f>
        <v/>
      </c>
      <c r="V92" s="17" t="b">
        <f>IFERROR(AND(OR(V1:V91,$AF92)=TRUE,IF(SEARCH(V$1,$A92)&gt;0,TRUE,FALSE)),"")</f>
        <v>0</v>
      </c>
      <c r="W92" s="17" t="str">
        <f>IFERROR(AND(OR(W1:Z91,$AF92)=TRUE,IF(SEARCH(W$1,$A92)&gt;0,TRUE,FALSE)),"")</f>
        <v/>
      </c>
      <c r="X92" s="17" t="str">
        <f>IFERROR(AND(OR(X1:Z91,$AF92)=TRUE,IF(SEARCH(X$1,$A92)&gt;0,TRUE,FALSE)),"")</f>
        <v/>
      </c>
      <c r="Y92" s="17" t="str">
        <f>IFERROR(AND(OR(Y1:Z91,$AF92)=TRUE,IF(SEARCH(Y$1,$A92)&gt;0,TRUE,FALSE)),"")</f>
        <v/>
      </c>
      <c r="Z92" s="17" t="str">
        <f>IFERROR(AND(OR(Z1:Z91,$AF92)=TRUE,IF(SEARCH(Z$1,$A92)&gt;0,TRUE,FALSE)),"")</f>
        <v/>
      </c>
      <c r="AA92" s="17" t="str">
        <f>IFERROR(AND(OR(AA1:AC91,$AF92)=TRUE,IF(SEARCH(AA$1,$A92)&gt;0,TRUE,FALSE)),"")</f>
        <v/>
      </c>
      <c r="AB92" s="17" t="b">
        <f>IFERROR(AND(OR(AB1:AC91,$AF92)=TRUE,IF(SEARCH(AB$1,$A92)&gt;0,TRUE,FALSE)),"")</f>
        <v>0</v>
      </c>
      <c r="AC92" s="17" t="str">
        <f>IFERROR(AND(OR(AC1:AC91,$AF92)=TRUE,IF(SEARCH(AC$1,$A92)&gt;0,TRUE,FALSE)),"")</f>
        <v/>
      </c>
      <c r="AD92" s="17">
        <f t="shared" si="12"/>
        <v>0</v>
      </c>
      <c r="AE92" s="17" t="b">
        <f t="shared" si="13"/>
        <v>0</v>
      </c>
      <c r="AF92" s="17" t="b">
        <f t="shared" si="14"/>
        <v>0</v>
      </c>
      <c r="AG92" s="17" t="b">
        <f t="shared" si="15"/>
        <v>0</v>
      </c>
      <c r="AH92" s="17" t="b">
        <f>IF(F92&gt;'Overview (RESPONSES REQUIRED)'!$G$67,FALSE,TRUE)</f>
        <v>0</v>
      </c>
      <c r="AI92" s="17" t="b">
        <f>IF(G92&gt;'Overview (RESPONSES REQUIRED)'!$G$75,FALSE,TRUE)</f>
        <v>0</v>
      </c>
      <c r="AJ92" s="17" t="b">
        <f t="shared" si="16"/>
        <v>0</v>
      </c>
      <c r="AK92" s="17" t="str">
        <f t="shared" si="17"/>
        <v>N</v>
      </c>
    </row>
    <row r="93" spans="1:37" ht="15" x14ac:dyDescent="0.15">
      <c r="A93" s="17" t="s">
        <v>3271</v>
      </c>
      <c r="B93" s="17">
        <v>2</v>
      </c>
      <c r="C93" s="17" t="b">
        <f>IF(INDEX('Overview (RESPONSES REQUIRED)'!$D$67:$D$78, MATCH("n7", 'Overview (RESPONSES REQUIRED)'!$B$67:$B$78, 0)) = "Y", TRUE, FALSE)</f>
        <v>0</v>
      </c>
      <c r="D93" s="17" t="b">
        <f>IF(INDEX('Overview (RESPONSES REQUIRED)'!$D$67:$D$78, MATCH("n258", 'Overview (RESPONSES REQUIRED)'!$B$67:$B$78, 0)) = "Y", TRUE, FALSE)</f>
        <v>0</v>
      </c>
      <c r="E93" s="17" t="s">
        <v>6</v>
      </c>
      <c r="F93" s="17">
        <v>2</v>
      </c>
      <c r="G93" s="17">
        <v>1</v>
      </c>
      <c r="H93" s="17" t="str">
        <f>IF('SA-FR2'!O96="Y", "Y", IF('SA-FR2'!O96="N", "N", 0))</f>
        <v>N</v>
      </c>
      <c r="I93" s="17" t="str">
        <f>IFERROR(AND(OR(I1:J92,$AF93)=TRUE,IF(SEARCH(I$1,$A93)&gt;0,TRUE,FALSE)),"")</f>
        <v/>
      </c>
      <c r="J93" s="17" t="str">
        <f>IFERROR(AND(OR(J1:J92,$AF93)=TRUE,IF(SEARCH(J$1,$A93)&gt;0,TRUE,FALSE)),"")</f>
        <v/>
      </c>
      <c r="K93" s="17" t="str">
        <f>IFERROR(AND(OR(K1:N92,$AF93)=TRUE,IF(SEARCH(K$1,$A93)&gt;0,TRUE,FALSE)),"")</f>
        <v/>
      </c>
      <c r="L93" s="17" t="str">
        <f>IFERROR(AND(OR(L1:N92,$AF93)=TRUE,IF(SEARCH(L$1,$A93)&gt;0,TRUE,FALSE)),"")</f>
        <v/>
      </c>
      <c r="M93" s="17" t="str">
        <f>IFERROR(AND(OR(M1:N92,$AF93)=TRUE,IF(SEARCH(M$1,$A93)&gt;0,TRUE,FALSE)),"")</f>
        <v/>
      </c>
      <c r="N93" s="17" t="str">
        <f>IFERROR(AND(OR(N1:N92,$AF93)=TRUE,IF(SEARCH(N$1,$A93)&gt;0,TRUE,FALSE)),"")</f>
        <v/>
      </c>
      <c r="O93" s="17" t="str">
        <f>IFERROR(AND(OR(O1:O92,$AF93)=TRUE,IF(SEARCH(O$1,$A93)&gt;0,TRUE,FALSE)),"")</f>
        <v/>
      </c>
      <c r="P93" s="17" t="str">
        <f>IFERROR(AND(OR(P1:S92,$AF93)=TRUE,IF(SEARCH(P$1,$A93)&gt;0,TRUE,FALSE)),"")</f>
        <v/>
      </c>
      <c r="Q93" s="17" t="str">
        <f>IFERROR(AND(OR(Q1:S92,$AF93)=TRUE,IF(SEARCH(Q$1,$A93)&gt;0,TRUE,FALSE)),"")</f>
        <v/>
      </c>
      <c r="R93" s="17" t="str">
        <f>IFERROR(AND(OR(R1:S92,$AF93)=TRUE,IF(SEARCH(R$1,$A93)&gt;0,TRUE,FALSE)),"")</f>
        <v/>
      </c>
      <c r="S93" s="17" t="b">
        <f>IFERROR(AND(OR(S1:S92,$AF93)=TRUE,IF(SEARCH(S$1,$A93)&gt;0,TRUE,FALSE)),"")</f>
        <v>0</v>
      </c>
      <c r="T93" s="17" t="str">
        <f>IFERROR(AND(OR(T1:U92,$AF93)=TRUE,IF(SEARCH(T$1,$A93)&gt;0,TRUE,FALSE)),"")</f>
        <v/>
      </c>
      <c r="U93" s="17" t="str">
        <f>IFERROR(AND(OR(U1:U92,$AF93)=TRUE,IF(SEARCH(U$1,$A93)&gt;0,TRUE,FALSE)),"")</f>
        <v/>
      </c>
      <c r="V93" s="17" t="str">
        <f>IFERROR(AND(OR(V1:V92,$AF93)=TRUE,IF(SEARCH(V$1,$A93)&gt;0,TRUE,FALSE)),"")</f>
        <v/>
      </c>
      <c r="W93" s="17" t="str">
        <f>IFERROR(AND(OR(W1:Z92,$AF93)=TRUE,IF(SEARCH(W$1,$A93)&gt;0,TRUE,FALSE)),"")</f>
        <v/>
      </c>
      <c r="X93" s="17" t="str">
        <f>IFERROR(AND(OR(X1:Z92,$AF93)=TRUE,IF(SEARCH(X$1,$A93)&gt;0,TRUE,FALSE)),"")</f>
        <v/>
      </c>
      <c r="Y93" s="17" t="str">
        <f>IFERROR(AND(OR(Y1:Z92,$AF93)=TRUE,IF(SEARCH(Y$1,$A93)&gt;0,TRUE,FALSE)),"")</f>
        <v/>
      </c>
      <c r="Z93" s="17" t="str">
        <f>IFERROR(AND(OR(Z1:Z92,$AF93)=TRUE,IF(SEARCH(Z$1,$A93)&gt;0,TRUE,FALSE)),"")</f>
        <v/>
      </c>
      <c r="AA93" s="17" t="b">
        <f>IFERROR(AND(OR(AA1:AC92,$AF93)=TRUE,IF(SEARCH(AA$1,$A93)&gt;0,TRUE,FALSE)),"")</f>
        <v>0</v>
      </c>
      <c r="AB93" s="17" t="str">
        <f>IFERROR(AND(OR(AB1:AC92,$AF93)=TRUE,IF(SEARCH(AB$1,$A93)&gt;0,TRUE,FALSE)),"")</f>
        <v/>
      </c>
      <c r="AC93" s="17" t="str">
        <f>IFERROR(AND(OR(AC1:AC92,$AF93)=TRUE,IF(SEARCH(AC$1,$A93)&gt;0,TRUE,FALSE)),"")</f>
        <v/>
      </c>
      <c r="AD93" s="17">
        <f t="shared" si="12"/>
        <v>0</v>
      </c>
      <c r="AE93" s="17" t="b">
        <f t="shared" si="13"/>
        <v>0</v>
      </c>
      <c r="AF93" s="17" t="b">
        <f t="shared" si="14"/>
        <v>0</v>
      </c>
      <c r="AG93" s="17" t="b">
        <f t="shared" si="15"/>
        <v>0</v>
      </c>
      <c r="AH93" s="17" t="b">
        <f>IF(F93&gt;'Overview (RESPONSES REQUIRED)'!$G$67,FALSE,TRUE)</f>
        <v>0</v>
      </c>
      <c r="AI93" s="17" t="b">
        <f>IF(G93&gt;'Overview (RESPONSES REQUIRED)'!$G$75,FALSE,TRUE)</f>
        <v>0</v>
      </c>
      <c r="AJ93" s="17" t="b">
        <f t="shared" si="16"/>
        <v>0</v>
      </c>
      <c r="AK93" s="17" t="str">
        <f t="shared" si="17"/>
        <v>N</v>
      </c>
    </row>
    <row r="94" spans="1:37" ht="15" x14ac:dyDescent="0.15">
      <c r="A94" s="17" t="s">
        <v>3272</v>
      </c>
      <c r="B94" s="17">
        <v>2</v>
      </c>
      <c r="C94" s="17" t="b">
        <f>IF(INDEX('Overview (RESPONSES REQUIRED)'!$D$67:$D$78, MATCH("N78", 'Overview (RESPONSES REQUIRED)'!$B$67:$B$78, 0)) = "Y", TRUE, FALSE)</f>
        <v>0</v>
      </c>
      <c r="D94" s="17" t="b">
        <f>IF(INDEX('Overview (RESPONSES REQUIRED)'!$D$67:$D$78, MATCH("n258", 'Overview (RESPONSES REQUIRED)'!$B$67:$B$78, 0)) = "Y", TRUE, FALSE)</f>
        <v>0</v>
      </c>
      <c r="E94" s="17" t="s">
        <v>6</v>
      </c>
      <c r="F94" s="17">
        <v>1</v>
      </c>
      <c r="G94" s="17">
        <v>1</v>
      </c>
      <c r="H94" s="17" t="str">
        <f>IF('SA-FR2'!O97="Y", "Y", IF('SA-FR2'!O97="N", "N", 0))</f>
        <v>N</v>
      </c>
      <c r="I94" s="17" t="str">
        <f>IFERROR(AND(OR(I1:J93,$AF94)=TRUE,IF(SEARCH(I$1,$A94)&gt;0,TRUE,FALSE)),"")</f>
        <v/>
      </c>
      <c r="J94" s="17" t="str">
        <f>IFERROR(AND(OR(J1:J93,$AF94)=TRUE,IF(SEARCH(J$1,$A94)&gt;0,TRUE,FALSE)),"")</f>
        <v/>
      </c>
      <c r="K94" s="17" t="str">
        <f>IFERROR(AND(OR(K1:N93,$AF94)=TRUE,IF(SEARCH(K$1,$A94)&gt;0,TRUE,FALSE)),"")</f>
        <v/>
      </c>
      <c r="L94" s="17" t="str">
        <f>IFERROR(AND(OR(L1:N93,$AF94)=TRUE,IF(SEARCH(L$1,$A94)&gt;0,TRUE,FALSE)),"")</f>
        <v/>
      </c>
      <c r="M94" s="17" t="str">
        <f>IFERROR(AND(OR(M1:N93,$AF94)=TRUE,IF(SEARCH(M$1,$A94)&gt;0,TRUE,FALSE)),"")</f>
        <v/>
      </c>
      <c r="N94" s="17" t="str">
        <f>IFERROR(AND(OR(N1:N93,$AF94)=TRUE,IF(SEARCH(N$1,$A94)&gt;0,TRUE,FALSE)),"")</f>
        <v/>
      </c>
      <c r="O94" s="17" t="str">
        <f>IFERROR(AND(OR(O1:O93,$AF94)=TRUE,IF(SEARCH(O$1,$A94)&gt;0,TRUE,FALSE)),"")</f>
        <v/>
      </c>
      <c r="P94" s="17" t="str">
        <f>IFERROR(AND(OR(P1:S93,$AF94)=TRUE,IF(SEARCH(P$1,$A94)&gt;0,TRUE,FALSE)),"")</f>
        <v/>
      </c>
      <c r="Q94" s="17" t="str">
        <f>IFERROR(AND(OR(Q1:S93,$AF94)=TRUE,IF(SEARCH(Q$1,$A94)&gt;0,TRUE,FALSE)),"")</f>
        <v/>
      </c>
      <c r="R94" s="17" t="str">
        <f>IFERROR(AND(OR(R1:S93,$AF94)=TRUE,IF(SEARCH(R$1,$A94)&gt;0,TRUE,FALSE)),"")</f>
        <v/>
      </c>
      <c r="S94" s="17" t="str">
        <f>IFERROR(AND(OR(S1:S93,$AF94)=TRUE,IF(SEARCH(S$1,$A94)&gt;0,TRUE,FALSE)),"")</f>
        <v/>
      </c>
      <c r="T94" s="17" t="str">
        <f>IFERROR(AND(OR(T1:U93,$AF94)=TRUE,IF(SEARCH(T$1,$A94)&gt;0,TRUE,FALSE)),"")</f>
        <v/>
      </c>
      <c r="U94" s="17" t="str">
        <f>IFERROR(AND(OR(U1:U93,$AF94)=TRUE,IF(SEARCH(U$1,$A94)&gt;0,TRUE,FALSE)),"")</f>
        <v/>
      </c>
      <c r="V94" s="17" t="str">
        <f>IFERROR(AND(OR(V1:V93,$AF94)=TRUE,IF(SEARCH(V$1,$A94)&gt;0,TRUE,FALSE)),"")</f>
        <v/>
      </c>
      <c r="W94" s="17" t="b">
        <f>IFERROR(AND(OR(W1:Z93,$AF94)=TRUE,IF(SEARCH(W$1,$A94)&gt;0,TRUE,FALSE)),"")</f>
        <v>0</v>
      </c>
      <c r="X94" s="17" t="str">
        <f>IFERROR(AND(OR(X1:Z93,$AF94)=TRUE,IF(SEARCH(X$1,$A94)&gt;0,TRUE,FALSE)),"")</f>
        <v/>
      </c>
      <c r="Y94" s="17" t="str">
        <f>IFERROR(AND(OR(Y1:Z93,$AF94)=TRUE,IF(SEARCH(Y$1,$A94)&gt;0,TRUE,FALSE)),"")</f>
        <v/>
      </c>
      <c r="Z94" s="17" t="str">
        <f>IFERROR(AND(OR(Z1:Z93,$AF94)=TRUE,IF(SEARCH(Z$1,$A94)&gt;0,TRUE,FALSE)),"")</f>
        <v/>
      </c>
      <c r="AA94" s="17" t="b">
        <f>IFERROR(AND(OR(AA1:AC93,$AF94)=TRUE,IF(SEARCH(AA$1,$A94)&gt;0,TRUE,FALSE)),"")</f>
        <v>0</v>
      </c>
      <c r="AB94" s="17" t="str">
        <f>IFERROR(AND(OR(AB1:AC93,$AF94)=TRUE,IF(SEARCH(AB$1,$A94)&gt;0,TRUE,FALSE)),"")</f>
        <v/>
      </c>
      <c r="AC94" s="17" t="str">
        <f>IFERROR(AND(OR(AC1:AC93,$AF94)=TRUE,IF(SEARCH(AC$1,$A94)&gt;0,TRUE,FALSE)),"")</f>
        <v/>
      </c>
      <c r="AD94" s="17">
        <f t="shared" si="12"/>
        <v>0</v>
      </c>
      <c r="AE94" s="17" t="b">
        <f t="shared" si="13"/>
        <v>0</v>
      </c>
      <c r="AF94" s="17" t="b">
        <f t="shared" si="14"/>
        <v>0</v>
      </c>
      <c r="AG94" s="17" t="b">
        <f t="shared" si="15"/>
        <v>0</v>
      </c>
      <c r="AH94" s="17" t="b">
        <f>IF(F94&gt;'Overview (RESPONSES REQUIRED)'!$G$67,FALSE,TRUE)</f>
        <v>0</v>
      </c>
      <c r="AI94" s="17" t="b">
        <f>IF(G94&gt;'Overview (RESPONSES REQUIRED)'!$G$75,FALSE,TRUE)</f>
        <v>0</v>
      </c>
      <c r="AJ94" s="17" t="b">
        <f t="shared" si="16"/>
        <v>0</v>
      </c>
      <c r="AK94" s="17" t="str">
        <f t="shared" si="17"/>
        <v>N</v>
      </c>
    </row>
    <row r="95" spans="1:37" ht="15" x14ac:dyDescent="0.15">
      <c r="A95" s="17" t="s">
        <v>3273</v>
      </c>
      <c r="B95" s="17">
        <v>2</v>
      </c>
      <c r="C95" s="17" t="b">
        <f>IF(INDEX('Overview (RESPONSES REQUIRED)'!$D$67:$D$78, MATCH("n7", 'Overview (RESPONSES REQUIRED)'!$B$67:$B$78, 0)) = "Y", TRUE, FALSE)</f>
        <v>0</v>
      </c>
      <c r="D95" s="17" t="b">
        <f>IF(INDEX('Overview (RESPONSES REQUIRED)'!$D$67:$D$78, MATCH("n258", 'Overview (RESPONSES REQUIRED)'!$B$67:$B$78, 0)) = "Y", TRUE, FALSE)</f>
        <v>0</v>
      </c>
      <c r="E95" s="17" t="s">
        <v>6</v>
      </c>
      <c r="F95" s="17">
        <v>1</v>
      </c>
      <c r="G95" s="17">
        <v>1</v>
      </c>
      <c r="H95" s="17" t="str">
        <f>IF('SA-FR2'!O98="Y", "Y", IF('SA-FR2'!O98="N", "N", 0))</f>
        <v>N</v>
      </c>
      <c r="I95" s="17" t="str">
        <f>IFERROR(AND(OR(I1:J94,$AF95)=TRUE,IF(SEARCH(I$1,$A95)&gt;0,TRUE,FALSE)),"")</f>
        <v/>
      </c>
      <c r="J95" s="17" t="str">
        <f>IFERROR(AND(OR(J1:J94,$AF95)=TRUE,IF(SEARCH(J$1,$A95)&gt;0,TRUE,FALSE)),"")</f>
        <v/>
      </c>
      <c r="K95" s="17" t="str">
        <f>IFERROR(AND(OR(K1:N94,$AF95)=TRUE,IF(SEARCH(K$1,$A95)&gt;0,TRUE,FALSE)),"")</f>
        <v/>
      </c>
      <c r="L95" s="17" t="str">
        <f>IFERROR(AND(OR(L1:N94,$AF95)=TRUE,IF(SEARCH(L$1,$A95)&gt;0,TRUE,FALSE)),"")</f>
        <v/>
      </c>
      <c r="M95" s="17" t="str">
        <f>IFERROR(AND(OR(M1:N94,$AF95)=TRUE,IF(SEARCH(M$1,$A95)&gt;0,TRUE,FALSE)),"")</f>
        <v/>
      </c>
      <c r="N95" s="17" t="str">
        <f>IFERROR(AND(OR(N1:N94,$AF95)=TRUE,IF(SEARCH(N$1,$A95)&gt;0,TRUE,FALSE)),"")</f>
        <v/>
      </c>
      <c r="O95" s="17" t="str">
        <f>IFERROR(AND(OR(O1:O94,$AF95)=TRUE,IF(SEARCH(O$1,$A95)&gt;0,TRUE,FALSE)),"")</f>
        <v/>
      </c>
      <c r="P95" s="17" t="str">
        <f>IFERROR(AND(OR(P1:S94,$AF95)=TRUE,IF(SEARCH(P$1,$A95)&gt;0,TRUE,FALSE)),"")</f>
        <v/>
      </c>
      <c r="Q95" s="17" t="b">
        <f>IFERROR(AND(OR(Q1:S94,$AF95)=TRUE,IF(SEARCH(Q$1,$A95)&gt;0,TRUE,FALSE)),"")</f>
        <v>0</v>
      </c>
      <c r="R95" s="17" t="str">
        <f>IFERROR(AND(OR(R1:S94,$AF95)=TRUE,IF(SEARCH(R$1,$A95)&gt;0,TRUE,FALSE)),"")</f>
        <v/>
      </c>
      <c r="S95" s="17" t="str">
        <f>IFERROR(AND(OR(S1:S94,$AF95)=TRUE,IF(SEARCH(S$1,$A95)&gt;0,TRUE,FALSE)),"")</f>
        <v/>
      </c>
      <c r="T95" s="17" t="str">
        <f>IFERROR(AND(OR(T1:U94,$AF95)=TRUE,IF(SEARCH(T$1,$A95)&gt;0,TRUE,FALSE)),"")</f>
        <v/>
      </c>
      <c r="U95" s="17" t="str">
        <f>IFERROR(AND(OR(U1:U94,$AF95)=TRUE,IF(SEARCH(U$1,$A95)&gt;0,TRUE,FALSE)),"")</f>
        <v/>
      </c>
      <c r="V95" s="17" t="str">
        <f>IFERROR(AND(OR(V1:V94,$AF95)=TRUE,IF(SEARCH(V$1,$A95)&gt;0,TRUE,FALSE)),"")</f>
        <v/>
      </c>
      <c r="W95" s="17" t="str">
        <f>IFERROR(AND(OR(W1:Z94,$AF95)=TRUE,IF(SEARCH(W$1,$A95)&gt;0,TRUE,FALSE)),"")</f>
        <v/>
      </c>
      <c r="X95" s="17" t="str">
        <f>IFERROR(AND(OR(X1:Z94,$AF95)=TRUE,IF(SEARCH(X$1,$A95)&gt;0,TRUE,FALSE)),"")</f>
        <v/>
      </c>
      <c r="Y95" s="17" t="str">
        <f>IFERROR(AND(OR(Y1:Z94,$AF95)=TRUE,IF(SEARCH(Y$1,$A95)&gt;0,TRUE,FALSE)),"")</f>
        <v/>
      </c>
      <c r="Z95" s="17" t="str">
        <f>IFERROR(AND(OR(Z1:Z94,$AF95)=TRUE,IF(SEARCH(Z$1,$A95)&gt;0,TRUE,FALSE)),"")</f>
        <v/>
      </c>
      <c r="AA95" s="17" t="b">
        <f>IFERROR(AND(OR(AA1:AC94,$AF95)=TRUE,IF(SEARCH(AA$1,$A95)&gt;0,TRUE,FALSE)),"")</f>
        <v>0</v>
      </c>
      <c r="AB95" s="17" t="str">
        <f>IFERROR(AND(OR(AB1:AC94,$AF95)=TRUE,IF(SEARCH(AB$1,$A95)&gt;0,TRUE,FALSE)),"")</f>
        <v/>
      </c>
      <c r="AC95" s="17" t="str">
        <f>IFERROR(AND(OR(AC1:AC94,$AF95)=TRUE,IF(SEARCH(AC$1,$A95)&gt;0,TRUE,FALSE)),"")</f>
        <v/>
      </c>
      <c r="AD95" s="17">
        <f t="shared" si="12"/>
        <v>0</v>
      </c>
      <c r="AE95" s="17" t="b">
        <f t="shared" si="13"/>
        <v>0</v>
      </c>
      <c r="AF95" s="17" t="b">
        <f t="shared" si="14"/>
        <v>0</v>
      </c>
      <c r="AG95" s="17" t="b">
        <f t="shared" si="15"/>
        <v>0</v>
      </c>
      <c r="AH95" s="17" t="b">
        <f>IF(F95&gt;'Overview (RESPONSES REQUIRED)'!$G$67,FALSE,TRUE)</f>
        <v>0</v>
      </c>
      <c r="AI95" s="17" t="b">
        <f>IF(G95&gt;'Overview (RESPONSES REQUIRED)'!$G$75,FALSE,TRUE)</f>
        <v>0</v>
      </c>
      <c r="AJ95" s="17" t="b">
        <f t="shared" si="16"/>
        <v>0</v>
      </c>
      <c r="AK95" s="17" t="str">
        <f t="shared" si="17"/>
        <v>N</v>
      </c>
    </row>
    <row r="96" spans="1:37" ht="15" x14ac:dyDescent="0.15">
      <c r="A96" s="17" t="s">
        <v>3274</v>
      </c>
      <c r="B96" s="17">
        <v>2</v>
      </c>
      <c r="C96" s="17" t="b">
        <f>IF(INDEX('Overview (RESPONSES REQUIRED)'!$D$67:$D$78, MATCH("n5", 'Overview (RESPONSES REQUIRED)'!$B$67:$B$78, 0)) = "Y", TRUE, FALSE)</f>
        <v>0</v>
      </c>
      <c r="D96" s="17" t="b">
        <f>IF(INDEX('Overview (RESPONSES REQUIRED)'!$D$67:$D$78, MATCH("n258", 'Overview (RESPONSES REQUIRED)'!$B$67:$B$78, 0)) = "Y", TRUE, FALSE)</f>
        <v>0</v>
      </c>
      <c r="E96" s="17" t="s">
        <v>6</v>
      </c>
      <c r="F96" s="17">
        <v>1</v>
      </c>
      <c r="G96" s="17">
        <v>1</v>
      </c>
      <c r="H96" s="17" t="str">
        <f>IF('SA-FR2'!O99="Y", "Y", IF('SA-FR2'!O99="N", "N", 0))</f>
        <v>N</v>
      </c>
      <c r="I96" s="17" t="str">
        <f>IFERROR(AND(OR(I1:J95,$AF96)=TRUE,IF(SEARCH(I$1,$A96)&gt;0,TRUE,FALSE)),"")</f>
        <v/>
      </c>
      <c r="J96" s="17" t="str">
        <f>IFERROR(AND(OR(J1:J95,$AF96)=TRUE,IF(SEARCH(J$1,$A96)&gt;0,TRUE,FALSE)),"")</f>
        <v/>
      </c>
      <c r="K96" s="17" t="str">
        <f>IFERROR(AND(OR(K1:N95,$AF96)=TRUE,IF(SEARCH(K$1,$A96)&gt;0,TRUE,FALSE)),"")</f>
        <v/>
      </c>
      <c r="L96" s="17" t="str">
        <f>IFERROR(AND(OR(L1:N95,$AF96)=TRUE,IF(SEARCH(L$1,$A96)&gt;0,TRUE,FALSE)),"")</f>
        <v/>
      </c>
      <c r="M96" s="17" t="str">
        <f>IFERROR(AND(OR(M1:N95,$AF96)=TRUE,IF(SEARCH(M$1,$A96)&gt;0,TRUE,FALSE)),"")</f>
        <v/>
      </c>
      <c r="N96" s="17" t="str">
        <f>IFERROR(AND(OR(N1:N95,$AF96)=TRUE,IF(SEARCH(N$1,$A96)&gt;0,TRUE,FALSE)),"")</f>
        <v/>
      </c>
      <c r="O96" s="17" t="b">
        <f>IFERROR(AND(OR(O1:O95,$AF96)=TRUE,IF(SEARCH(O$1,$A96)&gt;0,TRUE,FALSE)),"")</f>
        <v>0</v>
      </c>
      <c r="P96" s="17" t="str">
        <f>IFERROR(AND(OR(P1:S95,$AF96)=TRUE,IF(SEARCH(P$1,$A96)&gt;0,TRUE,FALSE)),"")</f>
        <v/>
      </c>
      <c r="Q96" s="17" t="str">
        <f>IFERROR(AND(OR(Q1:S95,$AF96)=TRUE,IF(SEARCH(Q$1,$A96)&gt;0,TRUE,FALSE)),"")</f>
        <v/>
      </c>
      <c r="R96" s="17" t="str">
        <f>IFERROR(AND(OR(R1:S95,$AF96)=TRUE,IF(SEARCH(R$1,$A96)&gt;0,TRUE,FALSE)),"")</f>
        <v/>
      </c>
      <c r="S96" s="17" t="str">
        <f>IFERROR(AND(OR(S1:S95,$AF96)=TRUE,IF(SEARCH(S$1,$A96)&gt;0,TRUE,FALSE)),"")</f>
        <v/>
      </c>
      <c r="T96" s="17" t="str">
        <f>IFERROR(AND(OR(T1:U95,$AF96)=TRUE,IF(SEARCH(T$1,$A96)&gt;0,TRUE,FALSE)),"")</f>
        <v/>
      </c>
      <c r="U96" s="17" t="str">
        <f>IFERROR(AND(OR(U1:U95,$AF96)=TRUE,IF(SEARCH(U$1,$A96)&gt;0,TRUE,FALSE)),"")</f>
        <v/>
      </c>
      <c r="V96" s="17" t="str">
        <f>IFERROR(AND(OR(V1:V95,$AF96)=TRUE,IF(SEARCH(V$1,$A96)&gt;0,TRUE,FALSE)),"")</f>
        <v/>
      </c>
      <c r="W96" s="17" t="str">
        <f>IFERROR(AND(OR(W1:Z95,$AF96)=TRUE,IF(SEARCH(W$1,$A96)&gt;0,TRUE,FALSE)),"")</f>
        <v/>
      </c>
      <c r="X96" s="17" t="str">
        <f>IFERROR(AND(OR(X1:Z95,$AF96)=TRUE,IF(SEARCH(X$1,$A96)&gt;0,TRUE,FALSE)),"")</f>
        <v/>
      </c>
      <c r="Y96" s="17" t="str">
        <f>IFERROR(AND(OR(Y1:Z95,$AF96)=TRUE,IF(SEARCH(Y$1,$A96)&gt;0,TRUE,FALSE)),"")</f>
        <v/>
      </c>
      <c r="Z96" s="17" t="str">
        <f>IFERROR(AND(OR(Z1:Z95,$AF96)=TRUE,IF(SEARCH(Z$1,$A96)&gt;0,TRUE,FALSE)),"")</f>
        <v/>
      </c>
      <c r="AA96" s="17" t="b">
        <f>IFERROR(AND(OR(AA1:AC95,$AF96)=TRUE,IF(SEARCH(AA$1,$A96)&gt;0,TRUE,FALSE)),"")</f>
        <v>0</v>
      </c>
      <c r="AB96" s="17" t="str">
        <f>IFERROR(AND(OR(AB1:AC95,$AF96)=TRUE,IF(SEARCH(AB$1,$A96)&gt;0,TRUE,FALSE)),"")</f>
        <v/>
      </c>
      <c r="AC96" s="17" t="str">
        <f>IFERROR(AND(OR(AC1:AC95,$AF96)=TRUE,IF(SEARCH(AC$1,$A96)&gt;0,TRUE,FALSE)),"")</f>
        <v/>
      </c>
      <c r="AD96" s="17">
        <f t="shared" si="12"/>
        <v>0</v>
      </c>
      <c r="AE96" s="17" t="b">
        <f t="shared" si="13"/>
        <v>0</v>
      </c>
      <c r="AF96" s="17" t="b">
        <f t="shared" si="14"/>
        <v>0</v>
      </c>
      <c r="AG96" s="17" t="b">
        <f t="shared" si="15"/>
        <v>0</v>
      </c>
      <c r="AH96" s="17" t="b">
        <f>IF(F96&gt;'Overview (RESPONSES REQUIRED)'!$G$67,FALSE,TRUE)</f>
        <v>0</v>
      </c>
      <c r="AI96" s="17" t="b">
        <f>IF(G96&gt;'Overview (RESPONSES REQUIRED)'!$G$75,FALSE,TRUE)</f>
        <v>0</v>
      </c>
      <c r="AJ96" s="17" t="b">
        <f t="shared" si="16"/>
        <v>0</v>
      </c>
      <c r="AK96" s="17" t="str">
        <f t="shared" si="17"/>
        <v>N</v>
      </c>
    </row>
    <row r="97" spans="1:37" ht="15" x14ac:dyDescent="0.15">
      <c r="A97" s="17" t="s">
        <v>3275</v>
      </c>
      <c r="B97" s="17">
        <v>2</v>
      </c>
      <c r="C97" s="17" t="b">
        <f>IF(INDEX('Overview (RESPONSES REQUIRED)'!$D$67:$D$78, MATCH("n26", 'Overview (RESPONSES REQUIRED)'!$B$67:$B$78, 0)) = "Y", TRUE, FALSE)</f>
        <v>0</v>
      </c>
      <c r="D97" s="17" t="b">
        <f>IF(INDEX('Overview (RESPONSES REQUIRED)'!$D$67:$D$78, MATCH("n258", 'Overview (RESPONSES REQUIRED)'!$B$67:$B$78, 0)) = "Y", TRUE, FALSE)</f>
        <v>0</v>
      </c>
      <c r="E97" s="17" t="s">
        <v>6</v>
      </c>
      <c r="F97" s="17">
        <v>1</v>
      </c>
      <c r="G97" s="17">
        <v>1</v>
      </c>
      <c r="H97" s="17" t="str">
        <f>IF('SA-FR2'!O100="Y", "Y", IF('SA-FR2'!O100="N", "N", 0))</f>
        <v>N</v>
      </c>
      <c r="I97" s="17" t="str">
        <f>IFERROR(AND(OR(I1:J96,$AF97)=TRUE,IF(SEARCH(I$1,$A97)&gt;0,TRUE,FALSE)),"")</f>
        <v/>
      </c>
      <c r="J97" s="17" t="str">
        <f>IFERROR(AND(OR(J1:J96,$AF97)=TRUE,IF(SEARCH(J$1,$A97)&gt;0,TRUE,FALSE)),"")</f>
        <v/>
      </c>
      <c r="K97" s="17" t="str">
        <f>IFERROR(AND(OR(K1:N96,$AF97)=TRUE,IF(SEARCH(K$1,$A97)&gt;0,TRUE,FALSE)),"")</f>
        <v/>
      </c>
      <c r="L97" s="17" t="str">
        <f>IFERROR(AND(OR(L1:N96,$AF97)=TRUE,IF(SEARCH(L$1,$A97)&gt;0,TRUE,FALSE)),"")</f>
        <v/>
      </c>
      <c r="M97" s="17" t="str">
        <f>IFERROR(AND(OR(M1:N96,$AF97)=TRUE,IF(SEARCH(M$1,$A97)&gt;0,TRUE,FALSE)),"")</f>
        <v/>
      </c>
      <c r="N97" s="17" t="str">
        <f>IFERROR(AND(OR(N1:N96,$AF97)=TRUE,IF(SEARCH(N$1,$A97)&gt;0,TRUE,FALSE)),"")</f>
        <v/>
      </c>
      <c r="O97" s="17" t="str">
        <f>IFERROR(AND(OR(O1:O96,$AF97)=TRUE,IF(SEARCH(O$1,$A97)&gt;0,TRUE,FALSE)),"")</f>
        <v/>
      </c>
      <c r="P97" s="17" t="str">
        <f>IFERROR(AND(OR(P1:S96,$AF97)=TRUE,IF(SEARCH(P$1,$A97)&gt;0,TRUE,FALSE)),"")</f>
        <v/>
      </c>
      <c r="Q97" s="17" t="str">
        <f>IFERROR(AND(OR(Q1:S96,$AF97)=TRUE,IF(SEARCH(Q$1,$A97)&gt;0,TRUE,FALSE)),"")</f>
        <v/>
      </c>
      <c r="R97" s="17" t="str">
        <f>IFERROR(AND(OR(R1:S96,$AF97)=TRUE,IF(SEARCH(R$1,$A97)&gt;0,TRUE,FALSE)),"")</f>
        <v/>
      </c>
      <c r="S97" s="17" t="str">
        <f>IFERROR(AND(OR(S1:S96,$AF97)=TRUE,IF(SEARCH(S$1,$A97)&gt;0,TRUE,FALSE)),"")</f>
        <v/>
      </c>
      <c r="T97" s="17" t="b">
        <f>IFERROR(AND(OR(T1:U96,$AF97)=TRUE,IF(SEARCH(T$1,$A97)&gt;0,TRUE,FALSE)),"")</f>
        <v>0</v>
      </c>
      <c r="U97" s="17" t="str">
        <f>IFERROR(AND(OR(U1:U96,$AF97)=TRUE,IF(SEARCH(U$1,$A97)&gt;0,TRUE,FALSE)),"")</f>
        <v/>
      </c>
      <c r="V97" s="17" t="str">
        <f>IFERROR(AND(OR(V1:V96,$AF97)=TRUE,IF(SEARCH(V$1,$A97)&gt;0,TRUE,FALSE)),"")</f>
        <v/>
      </c>
      <c r="W97" s="17" t="str">
        <f>IFERROR(AND(OR(W1:Z96,$AF97)=TRUE,IF(SEARCH(W$1,$A97)&gt;0,TRUE,FALSE)),"")</f>
        <v/>
      </c>
      <c r="X97" s="17" t="str">
        <f>IFERROR(AND(OR(X1:Z96,$AF97)=TRUE,IF(SEARCH(X$1,$A97)&gt;0,TRUE,FALSE)),"")</f>
        <v/>
      </c>
      <c r="Y97" s="17" t="str">
        <f>IFERROR(AND(OR(Y1:Z96,$AF97)=TRUE,IF(SEARCH(Y$1,$A97)&gt;0,TRUE,FALSE)),"")</f>
        <v/>
      </c>
      <c r="Z97" s="17" t="str">
        <f>IFERROR(AND(OR(Z1:Z96,$AF97)=TRUE,IF(SEARCH(Z$1,$A97)&gt;0,TRUE,FALSE)),"")</f>
        <v/>
      </c>
      <c r="AA97" s="17" t="b">
        <f>IFERROR(AND(OR(AA1:AC96,$AF97)=TRUE,IF(SEARCH(AA$1,$A97)&gt;0,TRUE,FALSE)),"")</f>
        <v>0</v>
      </c>
      <c r="AB97" s="17" t="str">
        <f>IFERROR(AND(OR(AB1:AC96,$AF97)=TRUE,IF(SEARCH(AB$1,$A97)&gt;0,TRUE,FALSE)),"")</f>
        <v/>
      </c>
      <c r="AC97" s="17" t="str">
        <f>IFERROR(AND(OR(AC1:AC96,$AF97)=TRUE,IF(SEARCH(AC$1,$A97)&gt;0,TRUE,FALSE)),"")</f>
        <v/>
      </c>
      <c r="AD97" s="17">
        <f t="shared" si="12"/>
        <v>0</v>
      </c>
      <c r="AE97" s="17" t="b">
        <f t="shared" si="13"/>
        <v>0</v>
      </c>
      <c r="AF97" s="17" t="b">
        <f t="shared" si="14"/>
        <v>0</v>
      </c>
      <c r="AG97" s="17" t="b">
        <f t="shared" si="15"/>
        <v>0</v>
      </c>
      <c r="AH97" s="17" t="b">
        <f>IF(F97&gt;'Overview (RESPONSES REQUIRED)'!$G$67,FALSE,TRUE)</f>
        <v>0</v>
      </c>
      <c r="AI97" s="17" t="b">
        <f>IF(G97&gt;'Overview (RESPONSES REQUIRED)'!$G$75,FALSE,TRUE)</f>
        <v>0</v>
      </c>
      <c r="AJ97" s="17" t="b">
        <f t="shared" si="16"/>
        <v>0</v>
      </c>
      <c r="AK97" s="17" t="str">
        <f t="shared" si="17"/>
        <v>N</v>
      </c>
    </row>
    <row r="98" spans="1:37" ht="15" x14ac:dyDescent="0.15">
      <c r="A98" s="17" t="s">
        <v>3276</v>
      </c>
      <c r="B98" s="17">
        <v>2</v>
      </c>
      <c r="C98" s="17" t="b">
        <f>IF(INDEX('Overview (RESPONSES REQUIRED)'!$D$67:$D$78, MATCH("n28", 'Overview (RESPONSES REQUIRED)'!$B$67:$B$78, 0)) = "Y", TRUE, FALSE)</f>
        <v>0</v>
      </c>
      <c r="D98" s="17" t="b">
        <f>IF(INDEX('Overview (RESPONSES REQUIRED)'!$D$67:$D$78, MATCH("n258", 'Overview (RESPONSES REQUIRED)'!$B$67:$B$78, 0)) = "Y", TRUE, FALSE)</f>
        <v>0</v>
      </c>
      <c r="E98" s="17" t="s">
        <v>6</v>
      </c>
      <c r="F98" s="17">
        <v>1</v>
      </c>
      <c r="G98" s="17">
        <v>1</v>
      </c>
      <c r="H98" s="17" t="str">
        <f>IF('SA-FR2'!O101="Y", "Y", IF('SA-FR2'!O101="N", "N", 0))</f>
        <v>N</v>
      </c>
      <c r="I98" s="17" t="str">
        <f>IFERROR(AND(OR(I1:J97,$AF98)=TRUE,IF(SEARCH(I$1,$A98)&gt;0,TRUE,FALSE)),"")</f>
        <v/>
      </c>
      <c r="J98" s="17" t="str">
        <f>IFERROR(AND(OR(J1:J97,$AF98)=TRUE,IF(SEARCH(J$1,$A98)&gt;0,TRUE,FALSE)),"")</f>
        <v/>
      </c>
      <c r="K98" s="17" t="str">
        <f>IFERROR(AND(OR(K1:N97,$AF98)=TRUE,IF(SEARCH(K$1,$A98)&gt;0,TRUE,FALSE)),"")</f>
        <v/>
      </c>
      <c r="L98" s="17" t="str">
        <f>IFERROR(AND(OR(L1:N97,$AF98)=TRUE,IF(SEARCH(L$1,$A98)&gt;0,TRUE,FALSE)),"")</f>
        <v/>
      </c>
      <c r="M98" s="17" t="str">
        <f>IFERROR(AND(OR(M1:N97,$AF98)=TRUE,IF(SEARCH(M$1,$A98)&gt;0,TRUE,FALSE)),"")</f>
        <v/>
      </c>
      <c r="N98" s="17" t="str">
        <f>IFERROR(AND(OR(N1:N97,$AF98)=TRUE,IF(SEARCH(N$1,$A98)&gt;0,TRUE,FALSE)),"")</f>
        <v/>
      </c>
      <c r="O98" s="17" t="str">
        <f>IFERROR(AND(OR(O1:O97,$AF98)=TRUE,IF(SEARCH(O$1,$A98)&gt;0,TRUE,FALSE)),"")</f>
        <v/>
      </c>
      <c r="P98" s="17" t="str">
        <f>IFERROR(AND(OR(P1:S97,$AF98)=TRUE,IF(SEARCH(P$1,$A98)&gt;0,TRUE,FALSE)),"")</f>
        <v/>
      </c>
      <c r="Q98" s="17" t="str">
        <f>IFERROR(AND(OR(Q1:S97,$AF98)=TRUE,IF(SEARCH(Q$1,$A98)&gt;0,TRUE,FALSE)),"")</f>
        <v/>
      </c>
      <c r="R98" s="17" t="str">
        <f>IFERROR(AND(OR(R1:S97,$AF98)=TRUE,IF(SEARCH(R$1,$A98)&gt;0,TRUE,FALSE)),"")</f>
        <v/>
      </c>
      <c r="S98" s="17" t="str">
        <f>IFERROR(AND(OR(S1:S97,$AF98)=TRUE,IF(SEARCH(S$1,$A98)&gt;0,TRUE,FALSE)),"")</f>
        <v/>
      </c>
      <c r="T98" s="17" t="str">
        <f>IFERROR(AND(OR(T1:U97,$AF98)=TRUE,IF(SEARCH(T$1,$A98)&gt;0,TRUE,FALSE)),"")</f>
        <v/>
      </c>
      <c r="U98" s="17" t="str">
        <f>IFERROR(AND(OR(U1:U97,$AF98)=TRUE,IF(SEARCH(U$1,$A98)&gt;0,TRUE,FALSE)),"")</f>
        <v/>
      </c>
      <c r="V98" s="17" t="b">
        <f>IFERROR(AND(OR(V1:V97,$AF98)=TRUE,IF(SEARCH(V$1,$A98)&gt;0,TRUE,FALSE)),"")</f>
        <v>0</v>
      </c>
      <c r="W98" s="17" t="str">
        <f>IFERROR(AND(OR(W1:Z97,$AF98)=TRUE,IF(SEARCH(W$1,$A98)&gt;0,TRUE,FALSE)),"")</f>
        <v/>
      </c>
      <c r="X98" s="17" t="str">
        <f>IFERROR(AND(OR(X1:Z97,$AF98)=TRUE,IF(SEARCH(X$1,$A98)&gt;0,TRUE,FALSE)),"")</f>
        <v/>
      </c>
      <c r="Y98" s="17" t="str">
        <f>IFERROR(AND(OR(Y1:Z97,$AF98)=TRUE,IF(SEARCH(Y$1,$A98)&gt;0,TRUE,FALSE)),"")</f>
        <v/>
      </c>
      <c r="Z98" s="17" t="str">
        <f>IFERROR(AND(OR(Z1:Z97,$AF98)=TRUE,IF(SEARCH(Z$1,$A98)&gt;0,TRUE,FALSE)),"")</f>
        <v/>
      </c>
      <c r="AA98" s="17" t="b">
        <f>IFERROR(AND(OR(AA1:AC97,$AF98)=TRUE,IF(SEARCH(AA$1,$A98)&gt;0,TRUE,FALSE)),"")</f>
        <v>0</v>
      </c>
      <c r="AB98" s="17" t="str">
        <f>IFERROR(AND(OR(AB1:AC97,$AF98)=TRUE,IF(SEARCH(AB$1,$A98)&gt;0,TRUE,FALSE)),"")</f>
        <v/>
      </c>
      <c r="AC98" s="17" t="str">
        <f>IFERROR(AND(OR(AC1:AC97,$AF98)=TRUE,IF(SEARCH(AC$1,$A98)&gt;0,TRUE,FALSE)),"")</f>
        <v/>
      </c>
      <c r="AD98" s="17">
        <f t="shared" si="12"/>
        <v>0</v>
      </c>
      <c r="AE98" s="17" t="b">
        <f t="shared" si="13"/>
        <v>0</v>
      </c>
      <c r="AF98" s="17" t="b">
        <f t="shared" si="14"/>
        <v>0</v>
      </c>
      <c r="AG98" s="17" t="b">
        <f t="shared" si="15"/>
        <v>0</v>
      </c>
      <c r="AH98" s="17" t="b">
        <f>IF(F98&gt;'Overview (RESPONSES REQUIRED)'!$G$67,FALSE,TRUE)</f>
        <v>0</v>
      </c>
      <c r="AI98" s="17" t="b">
        <f>IF(G98&gt;'Overview (RESPONSES REQUIRED)'!$G$75,FALSE,TRUE)</f>
        <v>0</v>
      </c>
      <c r="AJ98" s="17" t="b">
        <f t="shared" si="16"/>
        <v>0</v>
      </c>
      <c r="AK98" s="17" t="str">
        <f t="shared" si="17"/>
        <v>N</v>
      </c>
    </row>
  </sheetData>
  <sheetProtection password="C990" sheet="1" objects="1" formatColumns="0" formatRows="0" autoFilter="0"/>
  <autoFilter ref="A2:AL99"/>
  <phoneticPr fontId="15"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1"/>
  <sheetViews>
    <sheetView tabSelected="1" zoomScale="70" zoomScaleNormal="70" workbookViewId="0">
      <pane xSplit="2" ySplit="5" topLeftCell="K117" activePane="bottomRight" state="frozen"/>
      <selection pane="topRight"/>
      <selection pane="bottomLeft"/>
      <selection pane="bottomRight" activeCell="V89" sqref="V89"/>
    </sheetView>
  </sheetViews>
  <sheetFormatPr defaultRowHeight="13.5" outlineLevelCol="1" x14ac:dyDescent="0.15"/>
  <cols>
    <col min="1" max="1" width="22" customWidth="1"/>
    <col min="2" max="2" width="35" customWidth="1"/>
    <col min="3" max="10" width="10" hidden="1" customWidth="1" outlineLevel="1"/>
    <col min="11" max="11" width="43" customWidth="1" collapsed="1"/>
    <col min="12" max="13" width="10" customWidth="1"/>
    <col min="14" max="14" width="56" customWidth="1"/>
    <col min="15" max="15" width="15" customWidth="1"/>
    <col min="16" max="18" width="10" customWidth="1"/>
    <col min="19" max="19" width="30" customWidth="1"/>
  </cols>
  <sheetData>
    <row r="1" spans="1:19" ht="24.95" customHeight="1" x14ac:dyDescent="0.4">
      <c r="K1" s="18" t="s">
        <v>3277</v>
      </c>
    </row>
    <row r="2" spans="1:19" ht="15" x14ac:dyDescent="0.25">
      <c r="A2" s="40" t="s">
        <v>6</v>
      </c>
      <c r="B2" s="41"/>
      <c r="C2" s="45" t="s">
        <v>304</v>
      </c>
      <c r="D2" s="41"/>
      <c r="E2" s="41"/>
      <c r="F2" s="41"/>
      <c r="G2" s="41"/>
      <c r="H2" s="41"/>
      <c r="I2" s="41"/>
      <c r="J2" s="41"/>
      <c r="K2" s="44" t="s">
        <v>305</v>
      </c>
      <c r="L2" s="43"/>
      <c r="M2" s="43"/>
      <c r="N2" s="43"/>
      <c r="O2" s="42" t="s">
        <v>4</v>
      </c>
      <c r="P2" s="43"/>
      <c r="Q2" s="43"/>
      <c r="R2" s="43"/>
      <c r="S2" s="43"/>
    </row>
    <row r="3" spans="1:19" ht="65.099999999999994" customHeight="1" x14ac:dyDescent="0.15">
      <c r="A3" s="46" t="s">
        <v>306</v>
      </c>
      <c r="B3" s="46" t="s">
        <v>307</v>
      </c>
      <c r="C3" s="46" t="s">
        <v>3084</v>
      </c>
      <c r="D3" s="46" t="s">
        <v>2677</v>
      </c>
      <c r="E3" s="46" t="s">
        <v>2678</v>
      </c>
      <c r="F3" s="46" t="s">
        <v>516</v>
      </c>
      <c r="G3" s="46" t="s">
        <v>665</v>
      </c>
      <c r="H3" s="46" t="s">
        <v>2136</v>
      </c>
      <c r="I3" s="46" t="s">
        <v>308</v>
      </c>
      <c r="J3" s="46" t="s">
        <v>309</v>
      </c>
      <c r="K3" s="46" t="s">
        <v>116</v>
      </c>
      <c r="L3" s="46" t="s">
        <v>310</v>
      </c>
      <c r="M3" s="46" t="s">
        <v>142</v>
      </c>
      <c r="N3" s="46" t="s">
        <v>311</v>
      </c>
      <c r="O3" s="46" t="s">
        <v>312</v>
      </c>
      <c r="P3" s="46" t="s">
        <v>666</v>
      </c>
      <c r="Q3" s="43"/>
      <c r="R3" s="43"/>
      <c r="S3" s="46" t="s">
        <v>313</v>
      </c>
    </row>
    <row r="4" spans="1:19" x14ac:dyDescent="0.15">
      <c r="A4" s="41"/>
      <c r="B4" s="41"/>
      <c r="C4" s="41"/>
      <c r="D4" s="41"/>
      <c r="E4" s="41"/>
      <c r="F4" s="41"/>
      <c r="G4" s="41"/>
      <c r="H4" s="41"/>
      <c r="I4" s="41"/>
      <c r="J4" s="41"/>
      <c r="K4" s="41"/>
      <c r="L4" s="41"/>
      <c r="M4" s="41"/>
      <c r="N4" s="41"/>
      <c r="O4" s="41"/>
      <c r="P4" s="16" t="s">
        <v>64</v>
      </c>
      <c r="Q4" s="16" t="s">
        <v>59</v>
      </c>
      <c r="R4" s="16" t="s">
        <v>65</v>
      </c>
      <c r="S4" s="41"/>
    </row>
    <row r="6" spans="1:19" ht="15" x14ac:dyDescent="0.15">
      <c r="A6" s="19" t="s">
        <v>3278</v>
      </c>
      <c r="B6" s="19" t="s">
        <v>3279</v>
      </c>
      <c r="C6" s="19" t="s">
        <v>3280</v>
      </c>
      <c r="D6" s="19">
        <v>3</v>
      </c>
      <c r="E6" s="19">
        <v>8</v>
      </c>
      <c r="F6" s="19">
        <v>3</v>
      </c>
      <c r="G6" s="19">
        <v>12</v>
      </c>
      <c r="H6" s="19">
        <v>16</v>
      </c>
      <c r="I6" s="19">
        <v>28</v>
      </c>
      <c r="J6" s="19" t="s">
        <v>3096</v>
      </c>
      <c r="K6" s="19" t="s">
        <v>3181</v>
      </c>
      <c r="L6" s="19" t="s">
        <v>89</v>
      </c>
      <c r="M6" s="19" t="str">
        <f>'SA-FR2_BE'!AK3</f>
        <v>N</v>
      </c>
      <c r="N6" s="19" t="str">
        <f>IF(M6="E","Please respond in Vendor Input column for all applicable UL combinations.",IF(AND(M6="N",'SA-FR2_BE'!AF3=TRUE),IF(OR('SA-FR2_BE'!AH3=FALSE, 'SA-FR2_BE'!AI3=FALSE),"Check FR1 #CC or FR2 #CC entered in Overview tab is correct.",""),""))</f>
        <v/>
      </c>
      <c r="O6" s="20" t="s">
        <v>3570</v>
      </c>
      <c r="P6" s="20" t="s">
        <v>670</v>
      </c>
      <c r="Q6" s="20" t="s">
        <v>1650</v>
      </c>
      <c r="R6" s="20" t="s">
        <v>1650</v>
      </c>
      <c r="S6" s="28"/>
    </row>
    <row r="7" spans="1:19" ht="15" x14ac:dyDescent="0.15">
      <c r="A7" s="21" t="s">
        <v>3281</v>
      </c>
      <c r="B7" s="21" t="s">
        <v>3282</v>
      </c>
      <c r="C7" s="21" t="s">
        <v>3280</v>
      </c>
      <c r="D7" s="21">
        <v>2</v>
      </c>
      <c r="E7" s="21">
        <v>8</v>
      </c>
      <c r="F7" s="21">
        <v>3</v>
      </c>
      <c r="G7" s="21">
        <v>8</v>
      </c>
      <c r="H7" s="21">
        <v>16</v>
      </c>
      <c r="I7" s="21">
        <v>24</v>
      </c>
      <c r="J7" s="21" t="s">
        <v>3096</v>
      </c>
      <c r="K7" s="21" t="s">
        <v>3182</v>
      </c>
      <c r="L7" s="21" t="s">
        <v>66</v>
      </c>
      <c r="M7" s="21" t="str">
        <f>'SA-FR2_BE'!AK4</f>
        <v>N</v>
      </c>
      <c r="N7" s="21" t="str">
        <f>IF(M7="E","Please respond in Vendor Input column for all applicable UL combinations.",IF(AND(M7="N",'SA-FR2_BE'!AF4=TRUE),IF(OR('SA-FR2_BE'!AH4=FALSE, 'SA-FR2_BE'!AI4=FALSE),"Check FR1 #CC or FR2 #CC entered in Overview tab is correct.",""),""))</f>
        <v/>
      </c>
      <c r="O7" s="22" t="s">
        <v>3570</v>
      </c>
      <c r="P7" s="22" t="s">
        <v>670</v>
      </c>
      <c r="Q7" s="22" t="s">
        <v>1650</v>
      </c>
      <c r="R7" s="22" t="s">
        <v>1650</v>
      </c>
      <c r="S7" s="29"/>
    </row>
    <row r="8" spans="1:19" ht="15" x14ac:dyDescent="0.15">
      <c r="A8" s="19" t="s">
        <v>3283</v>
      </c>
      <c r="B8" s="19" t="s">
        <v>3282</v>
      </c>
      <c r="C8" s="19" t="s">
        <v>3280</v>
      </c>
      <c r="D8" s="19">
        <v>2</v>
      </c>
      <c r="E8" s="19">
        <v>8</v>
      </c>
      <c r="F8" s="19">
        <v>3</v>
      </c>
      <c r="G8" s="19">
        <v>6</v>
      </c>
      <c r="H8" s="19">
        <v>16</v>
      </c>
      <c r="I8" s="19">
        <v>22</v>
      </c>
      <c r="J8" s="19" t="s">
        <v>3096</v>
      </c>
      <c r="K8" s="19" t="s">
        <v>3183</v>
      </c>
      <c r="L8" s="19" t="s">
        <v>66</v>
      </c>
      <c r="M8" s="19" t="str">
        <f>'SA-FR2_BE'!AK5</f>
        <v>N</v>
      </c>
      <c r="N8" s="19" t="str">
        <f>IF(M8="E","Please respond in Vendor Input column for all applicable UL combinations.",IF(AND(M8="N",'SA-FR2_BE'!AF5=TRUE),IF(OR('SA-FR2_BE'!AH5=FALSE, 'SA-FR2_BE'!AI5=FALSE),"Check FR1 #CC or FR2 #CC entered in Overview tab is correct.",""),""))</f>
        <v/>
      </c>
      <c r="O8" s="20" t="s">
        <v>3570</v>
      </c>
      <c r="P8" s="20" t="s">
        <v>670</v>
      </c>
      <c r="Q8" s="20" t="s">
        <v>1650</v>
      </c>
      <c r="R8" s="20" t="s">
        <v>1650</v>
      </c>
      <c r="S8" s="28"/>
    </row>
    <row r="9" spans="1:19" ht="15" x14ac:dyDescent="0.15">
      <c r="A9" s="21" t="s">
        <v>3284</v>
      </c>
      <c r="B9" s="21" t="s">
        <v>3285</v>
      </c>
      <c r="C9" s="21" t="s">
        <v>3280</v>
      </c>
      <c r="D9" s="21">
        <v>2</v>
      </c>
      <c r="E9" s="21">
        <v>8</v>
      </c>
      <c r="F9" s="21">
        <v>3</v>
      </c>
      <c r="G9" s="21">
        <v>6</v>
      </c>
      <c r="H9" s="21">
        <v>16</v>
      </c>
      <c r="I9" s="21">
        <v>22</v>
      </c>
      <c r="J9" s="21" t="s">
        <v>3096</v>
      </c>
      <c r="K9" s="21" t="s">
        <v>3184</v>
      </c>
      <c r="L9" s="21" t="s">
        <v>66</v>
      </c>
      <c r="M9" s="21" t="str">
        <f>'SA-FR2_BE'!AK6</f>
        <v>N</v>
      </c>
      <c r="N9" s="21" t="str">
        <f>IF(M9="E","Please respond in Vendor Input column for all applicable UL combinations.",IF(AND(M9="N",'SA-FR2_BE'!AF6=TRUE),IF(OR('SA-FR2_BE'!AH6=FALSE, 'SA-FR2_BE'!AI6=FALSE),"Check FR1 #CC or FR2 #CC entered in Overview tab is correct.",""),""))</f>
        <v/>
      </c>
      <c r="O9" s="22" t="s">
        <v>3570</v>
      </c>
      <c r="P9" s="22" t="s">
        <v>2681</v>
      </c>
      <c r="Q9" s="22" t="s">
        <v>1650</v>
      </c>
      <c r="R9" s="22" t="s">
        <v>1650</v>
      </c>
      <c r="S9" s="29"/>
    </row>
    <row r="10" spans="1:19" ht="15" x14ac:dyDescent="0.15">
      <c r="A10" s="19" t="s">
        <v>3286</v>
      </c>
      <c r="B10" s="19" t="s">
        <v>3287</v>
      </c>
      <c r="C10" s="19" t="s">
        <v>3280</v>
      </c>
      <c r="D10" s="19">
        <v>2</v>
      </c>
      <c r="E10" s="19">
        <v>8</v>
      </c>
      <c r="F10" s="19">
        <v>3</v>
      </c>
      <c r="G10" s="19">
        <v>6</v>
      </c>
      <c r="H10" s="19">
        <v>16</v>
      </c>
      <c r="I10" s="19">
        <v>22</v>
      </c>
      <c r="J10" s="19" t="s">
        <v>3096</v>
      </c>
      <c r="K10" s="19" t="s">
        <v>3185</v>
      </c>
      <c r="L10" s="19" t="s">
        <v>66</v>
      </c>
      <c r="M10" s="19" t="str">
        <f>'SA-FR2_BE'!AK7</f>
        <v>N</v>
      </c>
      <c r="N10" s="19" t="str">
        <f>IF(M10="E","Please respond in Vendor Input column for all applicable UL combinations.",IF(AND(M10="N",'SA-FR2_BE'!AF7=TRUE),IF(OR('SA-FR2_BE'!AH7=FALSE, 'SA-FR2_BE'!AI7=FALSE),"Check FR1 #CC or FR2 #CC entered in Overview tab is correct.",""),""))</f>
        <v/>
      </c>
      <c r="O10" s="20" t="s">
        <v>3570</v>
      </c>
      <c r="P10" s="20" t="s">
        <v>2681</v>
      </c>
      <c r="Q10" s="20" t="s">
        <v>1650</v>
      </c>
      <c r="R10" s="20" t="s">
        <v>1650</v>
      </c>
      <c r="S10" s="28"/>
    </row>
    <row r="11" spans="1:19" ht="15" x14ac:dyDescent="0.15">
      <c r="A11" s="21" t="s">
        <v>3288</v>
      </c>
      <c r="B11" s="21" t="s">
        <v>3289</v>
      </c>
      <c r="C11" s="21" t="s">
        <v>3280</v>
      </c>
      <c r="D11" s="21">
        <v>3</v>
      </c>
      <c r="E11" s="21">
        <v>7</v>
      </c>
      <c r="F11" s="21">
        <v>3</v>
      </c>
      <c r="G11" s="21">
        <v>12</v>
      </c>
      <c r="H11" s="21">
        <v>14</v>
      </c>
      <c r="I11" s="21">
        <v>26</v>
      </c>
      <c r="J11" s="21" t="s">
        <v>3096</v>
      </c>
      <c r="K11" s="21" t="s">
        <v>3186</v>
      </c>
      <c r="L11" s="21" t="s">
        <v>89</v>
      </c>
      <c r="M11" s="21" t="str">
        <f>'SA-FR2_BE'!AK8</f>
        <v>N</v>
      </c>
      <c r="N11" s="21" t="str">
        <f>IF(M11="E","Please respond in Vendor Input column for all applicable UL combinations.",IF(AND(M11="N",'SA-FR2_BE'!AF8=TRUE),IF(OR('SA-FR2_BE'!AH8=FALSE, 'SA-FR2_BE'!AI8=FALSE),"Check FR1 #CC or FR2 #CC entered in Overview tab is correct.",""),""))</f>
        <v/>
      </c>
      <c r="O11" s="22" t="s">
        <v>3570</v>
      </c>
      <c r="P11" s="22" t="s">
        <v>670</v>
      </c>
      <c r="Q11" s="22" t="s">
        <v>1650</v>
      </c>
      <c r="R11" s="22" t="s">
        <v>1650</v>
      </c>
      <c r="S11" s="29"/>
    </row>
    <row r="12" spans="1:19" ht="15" x14ac:dyDescent="0.15">
      <c r="A12" s="19" t="s">
        <v>3290</v>
      </c>
      <c r="B12" s="19" t="s">
        <v>3289</v>
      </c>
      <c r="C12" s="19" t="s">
        <v>3280</v>
      </c>
      <c r="D12" s="19">
        <v>3</v>
      </c>
      <c r="E12" s="19">
        <v>7</v>
      </c>
      <c r="F12" s="19">
        <v>3</v>
      </c>
      <c r="G12" s="19">
        <v>8</v>
      </c>
      <c r="H12" s="19">
        <v>14</v>
      </c>
      <c r="I12" s="19">
        <v>22</v>
      </c>
      <c r="J12" s="19" t="s">
        <v>3096</v>
      </c>
      <c r="K12" s="19" t="s">
        <v>3187</v>
      </c>
      <c r="L12" s="19" t="s">
        <v>89</v>
      </c>
      <c r="M12" s="19" t="str">
        <f>'SA-FR2_BE'!AK9</f>
        <v>N</v>
      </c>
      <c r="N12" s="19" t="str">
        <f>IF(M12="E","Please respond in Vendor Input column for all applicable UL combinations.",IF(AND(M12="N",'SA-FR2_BE'!AF9=TRUE),IF(OR('SA-FR2_BE'!AH9=FALSE, 'SA-FR2_BE'!AI9=FALSE),"Check FR1 #CC or FR2 #CC entered in Overview tab is correct.",""),""))</f>
        <v/>
      </c>
      <c r="O12" s="20" t="s">
        <v>3570</v>
      </c>
      <c r="P12" s="20" t="s">
        <v>670</v>
      </c>
      <c r="Q12" s="20" t="s">
        <v>1650</v>
      </c>
      <c r="R12" s="20" t="s">
        <v>1650</v>
      </c>
      <c r="S12" s="28"/>
    </row>
    <row r="13" spans="1:19" ht="15" x14ac:dyDescent="0.15">
      <c r="A13" s="21" t="s">
        <v>3291</v>
      </c>
      <c r="B13" s="21" t="s">
        <v>3292</v>
      </c>
      <c r="C13" s="21" t="s">
        <v>3280</v>
      </c>
      <c r="D13" s="21">
        <v>2</v>
      </c>
      <c r="E13" s="21">
        <v>7</v>
      </c>
      <c r="F13" s="21">
        <v>3</v>
      </c>
      <c r="G13" s="21">
        <v>8</v>
      </c>
      <c r="H13" s="21">
        <v>14</v>
      </c>
      <c r="I13" s="21">
        <v>22</v>
      </c>
      <c r="J13" s="21" t="s">
        <v>3096</v>
      </c>
      <c r="K13" s="21" t="s">
        <v>3188</v>
      </c>
      <c r="L13" s="21" t="s">
        <v>66</v>
      </c>
      <c r="M13" s="21" t="str">
        <f>'SA-FR2_BE'!AK10</f>
        <v>N</v>
      </c>
      <c r="N13" s="21" t="str">
        <f>IF(M13="E","Please respond in Vendor Input column for all applicable UL combinations.",IF(AND(M13="N",'SA-FR2_BE'!AF10=TRUE),IF(OR('SA-FR2_BE'!AH10=FALSE, 'SA-FR2_BE'!AI10=FALSE),"Check FR1 #CC or FR2 #CC entered in Overview tab is correct.",""),""))</f>
        <v/>
      </c>
      <c r="O13" s="22" t="s">
        <v>3570</v>
      </c>
      <c r="P13" s="22" t="s">
        <v>670</v>
      </c>
      <c r="Q13" s="22" t="s">
        <v>1650</v>
      </c>
      <c r="R13" s="22" t="s">
        <v>1650</v>
      </c>
      <c r="S13" s="29"/>
    </row>
    <row r="14" spans="1:19" ht="15" x14ac:dyDescent="0.15">
      <c r="A14" s="19" t="s">
        <v>3293</v>
      </c>
      <c r="B14" s="19" t="s">
        <v>3292</v>
      </c>
      <c r="C14" s="19" t="s">
        <v>3280</v>
      </c>
      <c r="D14" s="19">
        <v>2</v>
      </c>
      <c r="E14" s="19">
        <v>7</v>
      </c>
      <c r="F14" s="19">
        <v>3</v>
      </c>
      <c r="G14" s="19">
        <v>6</v>
      </c>
      <c r="H14" s="19">
        <v>14</v>
      </c>
      <c r="I14" s="19">
        <v>20</v>
      </c>
      <c r="J14" s="19" t="s">
        <v>3096</v>
      </c>
      <c r="K14" s="19" t="s">
        <v>3189</v>
      </c>
      <c r="L14" s="19" t="s">
        <v>66</v>
      </c>
      <c r="M14" s="19" t="str">
        <f>'SA-FR2_BE'!AK11</f>
        <v>N</v>
      </c>
      <c r="N14" s="19" t="str">
        <f>IF(M14="E","Please respond in Vendor Input column for all applicable UL combinations.",IF(AND(M14="N",'SA-FR2_BE'!AF11=TRUE),IF(OR('SA-FR2_BE'!AH11=FALSE, 'SA-FR2_BE'!AI11=FALSE),"Check FR1 #CC or FR2 #CC entered in Overview tab is correct.",""),""))</f>
        <v/>
      </c>
      <c r="O14" s="20" t="s">
        <v>3570</v>
      </c>
      <c r="P14" s="20" t="s">
        <v>670</v>
      </c>
      <c r="Q14" s="20" t="s">
        <v>1650</v>
      </c>
      <c r="R14" s="20" t="s">
        <v>1650</v>
      </c>
      <c r="S14" s="28"/>
    </row>
    <row r="15" spans="1:19" ht="15" x14ac:dyDescent="0.15">
      <c r="A15" s="21" t="s">
        <v>3294</v>
      </c>
      <c r="B15" s="21" t="s">
        <v>3295</v>
      </c>
      <c r="C15" s="21" t="s">
        <v>3280</v>
      </c>
      <c r="D15" s="21">
        <v>2</v>
      </c>
      <c r="E15" s="21">
        <v>7</v>
      </c>
      <c r="F15" s="21">
        <v>3</v>
      </c>
      <c r="G15" s="21">
        <v>6</v>
      </c>
      <c r="H15" s="21">
        <v>14</v>
      </c>
      <c r="I15" s="21">
        <v>20</v>
      </c>
      <c r="J15" s="21" t="s">
        <v>3096</v>
      </c>
      <c r="K15" s="21" t="s">
        <v>3190</v>
      </c>
      <c r="L15" s="21" t="s">
        <v>66</v>
      </c>
      <c r="M15" s="21" t="str">
        <f>'SA-FR2_BE'!AK12</f>
        <v>N</v>
      </c>
      <c r="N15" s="21" t="str">
        <f>IF(M15="E","Please respond in Vendor Input column for all applicable UL combinations.",IF(AND(M15="N",'SA-FR2_BE'!AF12=TRUE),IF(OR('SA-FR2_BE'!AH12=FALSE, 'SA-FR2_BE'!AI12=FALSE),"Check FR1 #CC or FR2 #CC entered in Overview tab is correct.",""),""))</f>
        <v/>
      </c>
      <c r="O15" s="22" t="s">
        <v>3570</v>
      </c>
      <c r="P15" s="22" t="s">
        <v>2681</v>
      </c>
      <c r="Q15" s="22" t="s">
        <v>1650</v>
      </c>
      <c r="R15" s="22" t="s">
        <v>1650</v>
      </c>
      <c r="S15" s="29"/>
    </row>
    <row r="16" spans="1:19" ht="15" x14ac:dyDescent="0.15">
      <c r="A16" s="19" t="s">
        <v>3296</v>
      </c>
      <c r="B16" s="19" t="s">
        <v>3297</v>
      </c>
      <c r="C16" s="19" t="s">
        <v>3280</v>
      </c>
      <c r="D16" s="19">
        <v>2</v>
      </c>
      <c r="E16" s="19">
        <v>7</v>
      </c>
      <c r="F16" s="19">
        <v>3</v>
      </c>
      <c r="G16" s="19">
        <v>6</v>
      </c>
      <c r="H16" s="19">
        <v>14</v>
      </c>
      <c r="I16" s="19">
        <v>20</v>
      </c>
      <c r="J16" s="19" t="s">
        <v>3096</v>
      </c>
      <c r="K16" s="19" t="s">
        <v>3191</v>
      </c>
      <c r="L16" s="19" t="s">
        <v>66</v>
      </c>
      <c r="M16" s="19" t="str">
        <f>'SA-FR2_BE'!AK13</f>
        <v>N</v>
      </c>
      <c r="N16" s="19" t="str">
        <f>IF(M16="E","Please respond in Vendor Input column for all applicable UL combinations.",IF(AND(M16="N",'SA-FR2_BE'!AF13=TRUE),IF(OR('SA-FR2_BE'!AH13=FALSE, 'SA-FR2_BE'!AI13=FALSE),"Check FR1 #CC or FR2 #CC entered in Overview tab is correct.",""),""))</f>
        <v/>
      </c>
      <c r="O16" s="20" t="s">
        <v>3570</v>
      </c>
      <c r="P16" s="20" t="s">
        <v>2681</v>
      </c>
      <c r="Q16" s="20" t="s">
        <v>1650</v>
      </c>
      <c r="R16" s="20" t="s">
        <v>1650</v>
      </c>
      <c r="S16" s="28"/>
    </row>
    <row r="17" spans="1:19" ht="15" x14ac:dyDescent="0.15">
      <c r="A17" s="21" t="s">
        <v>3298</v>
      </c>
      <c r="B17" s="21" t="s">
        <v>3299</v>
      </c>
      <c r="C17" s="21" t="s">
        <v>3280</v>
      </c>
      <c r="D17" s="21">
        <v>3</v>
      </c>
      <c r="E17" s="21">
        <v>6</v>
      </c>
      <c r="F17" s="21">
        <v>3</v>
      </c>
      <c r="G17" s="21">
        <v>12</v>
      </c>
      <c r="H17" s="21">
        <v>12</v>
      </c>
      <c r="I17" s="21">
        <v>24</v>
      </c>
      <c r="J17" s="21" t="s">
        <v>3096</v>
      </c>
      <c r="K17" s="21" t="s">
        <v>3192</v>
      </c>
      <c r="L17" s="21" t="s">
        <v>89</v>
      </c>
      <c r="M17" s="21" t="str">
        <f>'SA-FR2_BE'!AK14</f>
        <v>N</v>
      </c>
      <c r="N17" s="21" t="str">
        <f>IF(M17="E","Please respond in Vendor Input column for all applicable UL combinations.",IF(AND(M17="N",'SA-FR2_BE'!AF14=TRUE),IF(OR('SA-FR2_BE'!AH14=FALSE, 'SA-FR2_BE'!AI14=FALSE),"Check FR1 #CC or FR2 #CC entered in Overview tab is correct.",""),""))</f>
        <v/>
      </c>
      <c r="O17" s="22" t="s">
        <v>3570</v>
      </c>
      <c r="P17" s="22" t="s">
        <v>670</v>
      </c>
      <c r="Q17" s="22" t="s">
        <v>1650</v>
      </c>
      <c r="R17" s="22" t="s">
        <v>1650</v>
      </c>
      <c r="S17" s="29"/>
    </row>
    <row r="18" spans="1:19" ht="15" x14ac:dyDescent="0.15">
      <c r="A18" s="19" t="s">
        <v>3300</v>
      </c>
      <c r="B18" s="19" t="s">
        <v>3299</v>
      </c>
      <c r="C18" s="19" t="s">
        <v>3280</v>
      </c>
      <c r="D18" s="19">
        <v>3</v>
      </c>
      <c r="E18" s="19">
        <v>6</v>
      </c>
      <c r="F18" s="19">
        <v>3</v>
      </c>
      <c r="G18" s="19">
        <v>8</v>
      </c>
      <c r="H18" s="19">
        <v>12</v>
      </c>
      <c r="I18" s="19">
        <v>20</v>
      </c>
      <c r="J18" s="19" t="s">
        <v>3096</v>
      </c>
      <c r="K18" s="19" t="s">
        <v>3193</v>
      </c>
      <c r="L18" s="19" t="s">
        <v>89</v>
      </c>
      <c r="M18" s="19" t="str">
        <f>'SA-FR2_BE'!AK15</f>
        <v>N</v>
      </c>
      <c r="N18" s="19" t="str">
        <f>IF(M18="E","Please respond in Vendor Input column for all applicable UL combinations.",IF(AND(M18="N",'SA-FR2_BE'!AF15=TRUE),IF(OR('SA-FR2_BE'!AH15=FALSE, 'SA-FR2_BE'!AI15=FALSE),"Check FR1 #CC or FR2 #CC entered in Overview tab is correct.",""),""))</f>
        <v/>
      </c>
      <c r="O18" s="20" t="s">
        <v>3570</v>
      </c>
      <c r="P18" s="20" t="s">
        <v>670</v>
      </c>
      <c r="Q18" s="20" t="s">
        <v>1650</v>
      </c>
      <c r="R18" s="20" t="s">
        <v>1650</v>
      </c>
      <c r="S18" s="28"/>
    </row>
    <row r="19" spans="1:19" ht="15" x14ac:dyDescent="0.15">
      <c r="A19" s="21" t="s">
        <v>3301</v>
      </c>
      <c r="B19" s="21" t="s">
        <v>3302</v>
      </c>
      <c r="C19" s="21" t="s">
        <v>3280</v>
      </c>
      <c r="D19" s="21">
        <v>2</v>
      </c>
      <c r="E19" s="21">
        <v>6</v>
      </c>
      <c r="F19" s="21">
        <v>3</v>
      </c>
      <c r="G19" s="21">
        <v>8</v>
      </c>
      <c r="H19" s="21">
        <v>12</v>
      </c>
      <c r="I19" s="21">
        <v>20</v>
      </c>
      <c r="J19" s="21" t="s">
        <v>3096</v>
      </c>
      <c r="K19" s="21" t="s">
        <v>3194</v>
      </c>
      <c r="L19" s="21" t="s">
        <v>66</v>
      </c>
      <c r="M19" s="21" t="str">
        <f>'SA-FR2_BE'!AK16</f>
        <v>N</v>
      </c>
      <c r="N19" s="21" t="str">
        <f>IF(M19="E","Please respond in Vendor Input column for all applicable UL combinations.",IF(AND(M19="N",'SA-FR2_BE'!AF16=TRUE),IF(OR('SA-FR2_BE'!AH16=FALSE, 'SA-FR2_BE'!AI16=FALSE),"Check FR1 #CC or FR2 #CC entered in Overview tab is correct.",""),""))</f>
        <v/>
      </c>
      <c r="O19" s="22" t="s">
        <v>3570</v>
      </c>
      <c r="P19" s="22" t="s">
        <v>670</v>
      </c>
      <c r="Q19" s="22" t="s">
        <v>1650</v>
      </c>
      <c r="R19" s="22" t="s">
        <v>1650</v>
      </c>
      <c r="S19" s="29"/>
    </row>
    <row r="20" spans="1:19" ht="15" x14ac:dyDescent="0.15">
      <c r="A20" s="19" t="s">
        <v>3303</v>
      </c>
      <c r="B20" s="19" t="s">
        <v>3302</v>
      </c>
      <c r="C20" s="19" t="s">
        <v>3280</v>
      </c>
      <c r="D20" s="19">
        <v>2</v>
      </c>
      <c r="E20" s="19">
        <v>6</v>
      </c>
      <c r="F20" s="19">
        <v>3</v>
      </c>
      <c r="G20" s="19">
        <v>6</v>
      </c>
      <c r="H20" s="19">
        <v>12</v>
      </c>
      <c r="I20" s="19">
        <v>18</v>
      </c>
      <c r="J20" s="19" t="s">
        <v>3096</v>
      </c>
      <c r="K20" s="19" t="s">
        <v>3195</v>
      </c>
      <c r="L20" s="19" t="s">
        <v>66</v>
      </c>
      <c r="M20" s="19" t="str">
        <f>'SA-FR2_BE'!AK17</f>
        <v>N</v>
      </c>
      <c r="N20" s="19" t="str">
        <f>IF(M20="E","Please respond in Vendor Input column for all applicable UL combinations.",IF(AND(M20="N",'SA-FR2_BE'!AF17=TRUE),IF(OR('SA-FR2_BE'!AH17=FALSE, 'SA-FR2_BE'!AI17=FALSE),"Check FR1 #CC or FR2 #CC entered in Overview tab is correct.",""),""))</f>
        <v/>
      </c>
      <c r="O20" s="20" t="s">
        <v>3570</v>
      </c>
      <c r="P20" s="20" t="s">
        <v>670</v>
      </c>
      <c r="Q20" s="20" t="s">
        <v>1650</v>
      </c>
      <c r="R20" s="20" t="s">
        <v>1650</v>
      </c>
      <c r="S20" s="28"/>
    </row>
    <row r="21" spans="1:19" ht="15" x14ac:dyDescent="0.15">
      <c r="A21" s="21" t="s">
        <v>3304</v>
      </c>
      <c r="B21" s="21" t="s">
        <v>3305</v>
      </c>
      <c r="C21" s="21" t="s">
        <v>3280</v>
      </c>
      <c r="D21" s="21">
        <v>2</v>
      </c>
      <c r="E21" s="21">
        <v>6</v>
      </c>
      <c r="F21" s="21">
        <v>3</v>
      </c>
      <c r="G21" s="21">
        <v>6</v>
      </c>
      <c r="H21" s="21">
        <v>12</v>
      </c>
      <c r="I21" s="21">
        <v>18</v>
      </c>
      <c r="J21" s="21" t="s">
        <v>3096</v>
      </c>
      <c r="K21" s="21" t="s">
        <v>3196</v>
      </c>
      <c r="L21" s="21" t="s">
        <v>66</v>
      </c>
      <c r="M21" s="21" t="str">
        <f>'SA-FR2_BE'!AK18</f>
        <v>N</v>
      </c>
      <c r="N21" s="21" t="str">
        <f>IF(M21="E","Please respond in Vendor Input column for all applicable UL combinations.",IF(AND(M21="N",'SA-FR2_BE'!AF18=TRUE),IF(OR('SA-FR2_BE'!AH18=FALSE, 'SA-FR2_BE'!AI18=FALSE),"Check FR1 #CC or FR2 #CC entered in Overview tab is correct.",""),""))</f>
        <v/>
      </c>
      <c r="O21" s="22" t="s">
        <v>3570</v>
      </c>
      <c r="P21" s="22" t="s">
        <v>2681</v>
      </c>
      <c r="Q21" s="22" t="s">
        <v>1650</v>
      </c>
      <c r="R21" s="22" t="s">
        <v>1650</v>
      </c>
      <c r="S21" s="29"/>
    </row>
    <row r="22" spans="1:19" ht="15" x14ac:dyDescent="0.15">
      <c r="A22" s="19" t="s">
        <v>3306</v>
      </c>
      <c r="B22" s="19" t="s">
        <v>3307</v>
      </c>
      <c r="C22" s="19" t="s">
        <v>3280</v>
      </c>
      <c r="D22" s="19">
        <v>2</v>
      </c>
      <c r="E22" s="19">
        <v>6</v>
      </c>
      <c r="F22" s="19">
        <v>3</v>
      </c>
      <c r="G22" s="19">
        <v>6</v>
      </c>
      <c r="H22" s="19">
        <v>12</v>
      </c>
      <c r="I22" s="19">
        <v>18</v>
      </c>
      <c r="J22" s="19" t="s">
        <v>3096</v>
      </c>
      <c r="K22" s="19" t="s">
        <v>3197</v>
      </c>
      <c r="L22" s="19" t="s">
        <v>66</v>
      </c>
      <c r="M22" s="19" t="str">
        <f>'SA-FR2_BE'!AK19</f>
        <v>N</v>
      </c>
      <c r="N22" s="19" t="str">
        <f>IF(M22="E","Please respond in Vendor Input column for all applicable UL combinations.",IF(AND(M22="N",'SA-FR2_BE'!AF19=TRUE),IF(OR('SA-FR2_BE'!AH19=FALSE, 'SA-FR2_BE'!AI19=FALSE),"Check FR1 #CC or FR2 #CC entered in Overview tab is correct.",""),""))</f>
        <v/>
      </c>
      <c r="O22" s="20" t="s">
        <v>3570</v>
      </c>
      <c r="P22" s="20" t="s">
        <v>2681</v>
      </c>
      <c r="Q22" s="20" t="s">
        <v>1650</v>
      </c>
      <c r="R22" s="20" t="s">
        <v>1650</v>
      </c>
      <c r="S22" s="28"/>
    </row>
    <row r="23" spans="1:19" ht="15" x14ac:dyDescent="0.15">
      <c r="A23" s="21" t="s">
        <v>3308</v>
      </c>
      <c r="B23" s="21" t="s">
        <v>3309</v>
      </c>
      <c r="C23" s="21" t="s">
        <v>3280</v>
      </c>
      <c r="D23" s="21">
        <v>3</v>
      </c>
      <c r="E23" s="21">
        <v>5</v>
      </c>
      <c r="F23" s="21">
        <v>3</v>
      </c>
      <c r="G23" s="21">
        <v>12</v>
      </c>
      <c r="H23" s="21">
        <v>10</v>
      </c>
      <c r="I23" s="21">
        <v>22</v>
      </c>
      <c r="J23" s="21" t="s">
        <v>3096</v>
      </c>
      <c r="K23" s="21" t="s">
        <v>3198</v>
      </c>
      <c r="L23" s="21" t="s">
        <v>89</v>
      </c>
      <c r="M23" s="21" t="str">
        <f>'SA-FR2_BE'!AK20</f>
        <v>N</v>
      </c>
      <c r="N23" s="21" t="str">
        <f>IF(M23="E","Please respond in Vendor Input column for all applicable UL combinations.",IF(AND(M23="N",'SA-FR2_BE'!AF20=TRUE),IF(OR('SA-FR2_BE'!AH20=FALSE, 'SA-FR2_BE'!AI20=FALSE),"Check FR1 #CC or FR2 #CC entered in Overview tab is correct.",""),""))</f>
        <v/>
      </c>
      <c r="O23" s="22" t="s">
        <v>3570</v>
      </c>
      <c r="P23" s="22" t="s">
        <v>670</v>
      </c>
      <c r="Q23" s="22" t="s">
        <v>1650</v>
      </c>
      <c r="R23" s="22" t="s">
        <v>1650</v>
      </c>
      <c r="S23" s="29"/>
    </row>
    <row r="24" spans="1:19" ht="15" x14ac:dyDescent="0.15">
      <c r="A24" s="19" t="s">
        <v>3310</v>
      </c>
      <c r="B24" s="19" t="s">
        <v>3309</v>
      </c>
      <c r="C24" s="19" t="s">
        <v>3280</v>
      </c>
      <c r="D24" s="19">
        <v>3</v>
      </c>
      <c r="E24" s="19">
        <v>5</v>
      </c>
      <c r="F24" s="19">
        <v>3</v>
      </c>
      <c r="G24" s="19">
        <v>8</v>
      </c>
      <c r="H24" s="19">
        <v>10</v>
      </c>
      <c r="I24" s="19">
        <v>18</v>
      </c>
      <c r="J24" s="19" t="s">
        <v>3096</v>
      </c>
      <c r="K24" s="19" t="s">
        <v>3199</v>
      </c>
      <c r="L24" s="19" t="s">
        <v>89</v>
      </c>
      <c r="M24" s="19" t="str">
        <f>'SA-FR2_BE'!AK21</f>
        <v>N</v>
      </c>
      <c r="N24" s="19" t="str">
        <f>IF(M24="E","Please respond in Vendor Input column for all applicable UL combinations.",IF(AND(M24="N",'SA-FR2_BE'!AF21=TRUE),IF(OR('SA-FR2_BE'!AH21=FALSE, 'SA-FR2_BE'!AI21=FALSE),"Check FR1 #CC or FR2 #CC entered in Overview tab is correct.",""),""))</f>
        <v/>
      </c>
      <c r="O24" s="20" t="s">
        <v>3570</v>
      </c>
      <c r="P24" s="20" t="s">
        <v>670</v>
      </c>
      <c r="Q24" s="20" t="s">
        <v>1650</v>
      </c>
      <c r="R24" s="20" t="s">
        <v>1650</v>
      </c>
      <c r="S24" s="28"/>
    </row>
    <row r="25" spans="1:19" ht="15" x14ac:dyDescent="0.15">
      <c r="A25" s="21" t="s">
        <v>3311</v>
      </c>
      <c r="B25" s="21" t="s">
        <v>3312</v>
      </c>
      <c r="C25" s="21" t="s">
        <v>3280</v>
      </c>
      <c r="D25" s="21">
        <v>2</v>
      </c>
      <c r="E25" s="21">
        <v>5</v>
      </c>
      <c r="F25" s="21">
        <v>3</v>
      </c>
      <c r="G25" s="21">
        <v>8</v>
      </c>
      <c r="H25" s="21">
        <v>10</v>
      </c>
      <c r="I25" s="21">
        <v>18</v>
      </c>
      <c r="J25" s="21" t="s">
        <v>3096</v>
      </c>
      <c r="K25" s="21" t="s">
        <v>3200</v>
      </c>
      <c r="L25" s="21" t="s">
        <v>66</v>
      </c>
      <c r="M25" s="21" t="str">
        <f>'SA-FR2_BE'!AK22</f>
        <v>N</v>
      </c>
      <c r="N25" s="21" t="str">
        <f>IF(M25="E","Please respond in Vendor Input column for all applicable UL combinations.",IF(AND(M25="N",'SA-FR2_BE'!AF22=TRUE),IF(OR('SA-FR2_BE'!AH22=FALSE, 'SA-FR2_BE'!AI22=FALSE),"Check FR1 #CC or FR2 #CC entered in Overview tab is correct.",""),""))</f>
        <v/>
      </c>
      <c r="O25" s="22" t="s">
        <v>3570</v>
      </c>
      <c r="P25" s="22" t="s">
        <v>670</v>
      </c>
      <c r="Q25" s="22" t="s">
        <v>1650</v>
      </c>
      <c r="R25" s="22" t="s">
        <v>1650</v>
      </c>
      <c r="S25" s="29"/>
    </row>
    <row r="26" spans="1:19" ht="15" x14ac:dyDescent="0.15">
      <c r="A26" s="19" t="s">
        <v>3313</v>
      </c>
      <c r="B26" s="19" t="s">
        <v>3312</v>
      </c>
      <c r="C26" s="19" t="s">
        <v>3280</v>
      </c>
      <c r="D26" s="19">
        <v>2</v>
      </c>
      <c r="E26" s="19">
        <v>5</v>
      </c>
      <c r="F26" s="19">
        <v>3</v>
      </c>
      <c r="G26" s="19">
        <v>6</v>
      </c>
      <c r="H26" s="19">
        <v>10</v>
      </c>
      <c r="I26" s="19">
        <v>16</v>
      </c>
      <c r="J26" s="19" t="s">
        <v>3096</v>
      </c>
      <c r="K26" s="19" t="s">
        <v>3201</v>
      </c>
      <c r="L26" s="19" t="s">
        <v>66</v>
      </c>
      <c r="M26" s="19" t="str">
        <f>'SA-FR2_BE'!AK23</f>
        <v>N</v>
      </c>
      <c r="N26" s="19" t="str">
        <f>IF(M26="E","Please respond in Vendor Input column for all applicable UL combinations.",IF(AND(M26="N",'SA-FR2_BE'!AF23=TRUE),IF(OR('SA-FR2_BE'!AH23=FALSE, 'SA-FR2_BE'!AI23=FALSE),"Check FR1 #CC or FR2 #CC entered in Overview tab is correct.",""),""))</f>
        <v/>
      </c>
      <c r="O26" s="20" t="s">
        <v>3570</v>
      </c>
      <c r="P26" s="20" t="s">
        <v>670</v>
      </c>
      <c r="Q26" s="20" t="s">
        <v>1650</v>
      </c>
      <c r="R26" s="20" t="s">
        <v>1650</v>
      </c>
      <c r="S26" s="28"/>
    </row>
    <row r="27" spans="1:19" ht="15" x14ac:dyDescent="0.15">
      <c r="A27" s="21" t="s">
        <v>3314</v>
      </c>
      <c r="B27" s="21" t="s">
        <v>3315</v>
      </c>
      <c r="C27" s="21" t="s">
        <v>3280</v>
      </c>
      <c r="D27" s="21">
        <v>2</v>
      </c>
      <c r="E27" s="21">
        <v>5</v>
      </c>
      <c r="F27" s="21">
        <v>3</v>
      </c>
      <c r="G27" s="21">
        <v>6</v>
      </c>
      <c r="H27" s="21">
        <v>10</v>
      </c>
      <c r="I27" s="21">
        <v>16</v>
      </c>
      <c r="J27" s="21" t="s">
        <v>3096</v>
      </c>
      <c r="K27" s="21" t="s">
        <v>3202</v>
      </c>
      <c r="L27" s="21" t="s">
        <v>66</v>
      </c>
      <c r="M27" s="21" t="str">
        <f>'SA-FR2_BE'!AK24</f>
        <v>N</v>
      </c>
      <c r="N27" s="21" t="str">
        <f>IF(M27="E","Please respond in Vendor Input column for all applicable UL combinations.",IF(AND(M27="N",'SA-FR2_BE'!AF24=TRUE),IF(OR('SA-FR2_BE'!AH24=FALSE, 'SA-FR2_BE'!AI24=FALSE),"Check FR1 #CC or FR2 #CC entered in Overview tab is correct.",""),""))</f>
        <v/>
      </c>
      <c r="O27" s="22" t="s">
        <v>3570</v>
      </c>
      <c r="P27" s="22" t="s">
        <v>2681</v>
      </c>
      <c r="Q27" s="22" t="s">
        <v>1650</v>
      </c>
      <c r="R27" s="22" t="s">
        <v>1650</v>
      </c>
      <c r="S27" s="29"/>
    </row>
    <row r="28" spans="1:19" ht="15" x14ac:dyDescent="0.15">
      <c r="A28" s="19" t="s">
        <v>3316</v>
      </c>
      <c r="B28" s="19" t="s">
        <v>3317</v>
      </c>
      <c r="C28" s="19" t="s">
        <v>3280</v>
      </c>
      <c r="D28" s="19">
        <v>2</v>
      </c>
      <c r="E28" s="19">
        <v>5</v>
      </c>
      <c r="F28" s="19">
        <v>3</v>
      </c>
      <c r="G28" s="19">
        <v>6</v>
      </c>
      <c r="H28" s="19">
        <v>10</v>
      </c>
      <c r="I28" s="19">
        <v>16</v>
      </c>
      <c r="J28" s="19" t="s">
        <v>3096</v>
      </c>
      <c r="K28" s="19" t="s">
        <v>3203</v>
      </c>
      <c r="L28" s="19" t="s">
        <v>66</v>
      </c>
      <c r="M28" s="19" t="str">
        <f>'SA-FR2_BE'!AK25</f>
        <v>N</v>
      </c>
      <c r="N28" s="19" t="str">
        <f>IF(M28="E","Please respond in Vendor Input column for all applicable UL combinations.",IF(AND(M28="N",'SA-FR2_BE'!AF25=TRUE),IF(OR('SA-FR2_BE'!AH25=FALSE, 'SA-FR2_BE'!AI25=FALSE),"Check FR1 #CC or FR2 #CC entered in Overview tab is correct.",""),""))</f>
        <v/>
      </c>
      <c r="O28" s="20" t="s">
        <v>3570</v>
      </c>
      <c r="P28" s="20" t="s">
        <v>2681</v>
      </c>
      <c r="Q28" s="20" t="s">
        <v>1650</v>
      </c>
      <c r="R28" s="20" t="s">
        <v>1650</v>
      </c>
      <c r="S28" s="28"/>
    </row>
    <row r="29" spans="1:19" ht="15" x14ac:dyDescent="0.15">
      <c r="A29" s="21" t="s">
        <v>3318</v>
      </c>
      <c r="B29" s="21" t="s">
        <v>3319</v>
      </c>
      <c r="C29" s="21" t="s">
        <v>3280</v>
      </c>
      <c r="D29" s="21">
        <v>3</v>
      </c>
      <c r="E29" s="21">
        <v>4</v>
      </c>
      <c r="F29" s="21">
        <v>3</v>
      </c>
      <c r="G29" s="21">
        <v>12</v>
      </c>
      <c r="H29" s="21">
        <v>8</v>
      </c>
      <c r="I29" s="21">
        <v>20</v>
      </c>
      <c r="J29" s="21" t="s">
        <v>3096</v>
      </c>
      <c r="K29" s="21" t="s">
        <v>3204</v>
      </c>
      <c r="L29" s="21" t="s">
        <v>89</v>
      </c>
      <c r="M29" s="21" t="str">
        <f>'SA-FR2_BE'!AK26</f>
        <v>N</v>
      </c>
      <c r="N29" s="21" t="str">
        <f>IF(M29="E","Please respond in Vendor Input column for all applicable UL combinations.",IF(AND(M29="N",'SA-FR2_BE'!AF26=TRUE),IF(OR('SA-FR2_BE'!AH26=FALSE, 'SA-FR2_BE'!AI26=FALSE),"Check FR1 #CC or FR2 #CC entered in Overview tab is correct.",""),""))</f>
        <v/>
      </c>
      <c r="O29" s="22" t="s">
        <v>3570</v>
      </c>
      <c r="P29" s="22" t="s">
        <v>670</v>
      </c>
      <c r="Q29" s="22" t="s">
        <v>1650</v>
      </c>
      <c r="R29" s="22" t="s">
        <v>1650</v>
      </c>
      <c r="S29" s="29"/>
    </row>
    <row r="30" spans="1:19" ht="15" x14ac:dyDescent="0.15">
      <c r="A30" s="19" t="s">
        <v>3320</v>
      </c>
      <c r="B30" s="19" t="s">
        <v>3319</v>
      </c>
      <c r="C30" s="19" t="s">
        <v>3280</v>
      </c>
      <c r="D30" s="19">
        <v>3</v>
      </c>
      <c r="E30" s="19">
        <v>4</v>
      </c>
      <c r="F30" s="19">
        <v>3</v>
      </c>
      <c r="G30" s="19">
        <v>8</v>
      </c>
      <c r="H30" s="19">
        <v>8</v>
      </c>
      <c r="I30" s="19">
        <v>16</v>
      </c>
      <c r="J30" s="19" t="s">
        <v>3096</v>
      </c>
      <c r="K30" s="19" t="s">
        <v>3205</v>
      </c>
      <c r="L30" s="19" t="s">
        <v>89</v>
      </c>
      <c r="M30" s="19" t="str">
        <f>'SA-FR2_BE'!AK27</f>
        <v>N</v>
      </c>
      <c r="N30" s="19" t="str">
        <f>IF(M30="E","Please respond in Vendor Input column for all applicable UL combinations.",IF(AND(M30="N",'SA-FR2_BE'!AF27=TRUE),IF(OR('SA-FR2_BE'!AH27=FALSE, 'SA-FR2_BE'!AI27=FALSE),"Check FR1 #CC or FR2 #CC entered in Overview tab is correct.",""),""))</f>
        <v/>
      </c>
      <c r="O30" s="20" t="s">
        <v>3570</v>
      </c>
      <c r="P30" s="20" t="s">
        <v>670</v>
      </c>
      <c r="Q30" s="20" t="s">
        <v>1650</v>
      </c>
      <c r="R30" s="20" t="s">
        <v>1650</v>
      </c>
      <c r="S30" s="28"/>
    </row>
    <row r="31" spans="1:19" ht="15" x14ac:dyDescent="0.15">
      <c r="A31" s="21" t="s">
        <v>3321</v>
      </c>
      <c r="B31" s="21" t="s">
        <v>3322</v>
      </c>
      <c r="C31" s="21" t="s">
        <v>3280</v>
      </c>
      <c r="D31" s="21">
        <v>2</v>
      </c>
      <c r="E31" s="21">
        <v>4</v>
      </c>
      <c r="F31" s="21">
        <v>3</v>
      </c>
      <c r="G31" s="21">
        <v>8</v>
      </c>
      <c r="H31" s="21">
        <v>8</v>
      </c>
      <c r="I31" s="21">
        <v>16</v>
      </c>
      <c r="J31" s="21" t="s">
        <v>3096</v>
      </c>
      <c r="K31" s="21" t="s">
        <v>3206</v>
      </c>
      <c r="L31" s="21" t="s">
        <v>66</v>
      </c>
      <c r="M31" s="21" t="str">
        <f>'SA-FR2_BE'!AK28</f>
        <v>N</v>
      </c>
      <c r="N31" s="21" t="str">
        <f>IF(M31="E","Please respond in Vendor Input column for all applicable UL combinations.",IF(AND(M31="N",'SA-FR2_BE'!AF28=TRUE),IF(OR('SA-FR2_BE'!AH28=FALSE, 'SA-FR2_BE'!AI28=FALSE),"Check FR1 #CC or FR2 #CC entered in Overview tab is correct.",""),""))</f>
        <v/>
      </c>
      <c r="O31" s="22" t="s">
        <v>3570</v>
      </c>
      <c r="P31" s="22" t="s">
        <v>670</v>
      </c>
      <c r="Q31" s="22" t="s">
        <v>1650</v>
      </c>
      <c r="R31" s="22" t="s">
        <v>1650</v>
      </c>
      <c r="S31" s="29"/>
    </row>
    <row r="32" spans="1:19" ht="15" x14ac:dyDescent="0.15">
      <c r="A32" s="19" t="s">
        <v>3323</v>
      </c>
      <c r="B32" s="19" t="s">
        <v>3322</v>
      </c>
      <c r="C32" s="19" t="s">
        <v>3280</v>
      </c>
      <c r="D32" s="19">
        <v>2</v>
      </c>
      <c r="E32" s="19">
        <v>4</v>
      </c>
      <c r="F32" s="19">
        <v>3</v>
      </c>
      <c r="G32" s="19">
        <v>6</v>
      </c>
      <c r="H32" s="19">
        <v>8</v>
      </c>
      <c r="I32" s="19">
        <v>14</v>
      </c>
      <c r="J32" s="19" t="s">
        <v>3096</v>
      </c>
      <c r="K32" s="19" t="s">
        <v>3207</v>
      </c>
      <c r="L32" s="19" t="s">
        <v>66</v>
      </c>
      <c r="M32" s="19" t="str">
        <f>'SA-FR2_BE'!AK29</f>
        <v>N</v>
      </c>
      <c r="N32" s="19" t="str">
        <f>IF(M32="E","Please respond in Vendor Input column for all applicable UL combinations.",IF(AND(M32="N",'SA-FR2_BE'!AF29=TRUE),IF(OR('SA-FR2_BE'!AH29=FALSE, 'SA-FR2_BE'!AI29=FALSE),"Check FR1 #CC or FR2 #CC entered in Overview tab is correct.",""),""))</f>
        <v/>
      </c>
      <c r="O32" s="20" t="s">
        <v>3570</v>
      </c>
      <c r="P32" s="20" t="s">
        <v>670</v>
      </c>
      <c r="Q32" s="20" t="s">
        <v>1650</v>
      </c>
      <c r="R32" s="20" t="s">
        <v>1650</v>
      </c>
      <c r="S32" s="28"/>
    </row>
    <row r="33" spans="1:19" ht="15" x14ac:dyDescent="0.15">
      <c r="A33" s="21" t="s">
        <v>3324</v>
      </c>
      <c r="B33" s="21" t="s">
        <v>3325</v>
      </c>
      <c r="C33" s="21" t="s">
        <v>3280</v>
      </c>
      <c r="D33" s="21">
        <v>2</v>
      </c>
      <c r="E33" s="21">
        <v>4</v>
      </c>
      <c r="F33" s="21">
        <v>3</v>
      </c>
      <c r="G33" s="21">
        <v>6</v>
      </c>
      <c r="H33" s="21">
        <v>8</v>
      </c>
      <c r="I33" s="21">
        <v>14</v>
      </c>
      <c r="J33" s="21" t="s">
        <v>3096</v>
      </c>
      <c r="K33" s="21" t="s">
        <v>3208</v>
      </c>
      <c r="L33" s="21" t="s">
        <v>66</v>
      </c>
      <c r="M33" s="21" t="str">
        <f>'SA-FR2_BE'!AK30</f>
        <v>N</v>
      </c>
      <c r="N33" s="21" t="str">
        <f>IF(M33="E","Please respond in Vendor Input column for all applicable UL combinations.",IF(AND(M33="N",'SA-FR2_BE'!AF30=TRUE),IF(OR('SA-FR2_BE'!AH30=FALSE, 'SA-FR2_BE'!AI30=FALSE),"Check FR1 #CC or FR2 #CC entered in Overview tab is correct.",""),""))</f>
        <v/>
      </c>
      <c r="O33" s="22" t="s">
        <v>3570</v>
      </c>
      <c r="P33" s="22" t="s">
        <v>2681</v>
      </c>
      <c r="Q33" s="22" t="s">
        <v>1650</v>
      </c>
      <c r="R33" s="22" t="s">
        <v>1650</v>
      </c>
      <c r="S33" s="29"/>
    </row>
    <row r="34" spans="1:19" ht="15" x14ac:dyDescent="0.15">
      <c r="A34" s="19" t="s">
        <v>3326</v>
      </c>
      <c r="B34" s="19" t="s">
        <v>3327</v>
      </c>
      <c r="C34" s="19" t="s">
        <v>3280</v>
      </c>
      <c r="D34" s="19">
        <v>2</v>
      </c>
      <c r="E34" s="19">
        <v>4</v>
      </c>
      <c r="F34" s="19">
        <v>3</v>
      </c>
      <c r="G34" s="19">
        <v>6</v>
      </c>
      <c r="H34" s="19">
        <v>8</v>
      </c>
      <c r="I34" s="19">
        <v>14</v>
      </c>
      <c r="J34" s="19" t="s">
        <v>3096</v>
      </c>
      <c r="K34" s="19" t="s">
        <v>3209</v>
      </c>
      <c r="L34" s="19" t="s">
        <v>66</v>
      </c>
      <c r="M34" s="19" t="str">
        <f>'SA-FR2_BE'!AK31</f>
        <v>N</v>
      </c>
      <c r="N34" s="19" t="str">
        <f>IF(M34="E","Please respond in Vendor Input column for all applicable UL combinations.",IF(AND(M34="N",'SA-FR2_BE'!AF31=TRUE),IF(OR('SA-FR2_BE'!AH31=FALSE, 'SA-FR2_BE'!AI31=FALSE),"Check FR1 #CC or FR2 #CC entered in Overview tab is correct.",""),""))</f>
        <v/>
      </c>
      <c r="O34" s="20" t="s">
        <v>3570</v>
      </c>
      <c r="P34" s="20" t="s">
        <v>2681</v>
      </c>
      <c r="Q34" s="20" t="s">
        <v>1650</v>
      </c>
      <c r="R34" s="20" t="s">
        <v>1650</v>
      </c>
      <c r="S34" s="28"/>
    </row>
    <row r="35" spans="1:19" ht="15" x14ac:dyDescent="0.15">
      <c r="A35" s="21" t="s">
        <v>3328</v>
      </c>
      <c r="B35" s="21" t="s">
        <v>3329</v>
      </c>
      <c r="C35" s="21" t="s">
        <v>3280</v>
      </c>
      <c r="D35" s="21">
        <v>3</v>
      </c>
      <c r="E35" s="21">
        <v>3</v>
      </c>
      <c r="F35" s="21">
        <v>3</v>
      </c>
      <c r="G35" s="21">
        <v>12</v>
      </c>
      <c r="H35" s="21">
        <v>6</v>
      </c>
      <c r="I35" s="21">
        <v>18</v>
      </c>
      <c r="J35" s="21" t="s">
        <v>3096</v>
      </c>
      <c r="K35" s="21" t="s">
        <v>3210</v>
      </c>
      <c r="L35" s="21" t="s">
        <v>89</v>
      </c>
      <c r="M35" s="21" t="str">
        <f>'SA-FR2_BE'!AK32</f>
        <v>N</v>
      </c>
      <c r="N35" s="21" t="str">
        <f>IF(M35="E","Please respond in Vendor Input column for all applicable UL combinations.",IF(AND(M35="N",'SA-FR2_BE'!AF32=TRUE),IF(OR('SA-FR2_BE'!AH32=FALSE, 'SA-FR2_BE'!AI32=FALSE),"Check FR1 #CC or FR2 #CC entered in Overview tab is correct.",""),""))</f>
        <v/>
      </c>
      <c r="O35" s="22" t="s">
        <v>3570</v>
      </c>
      <c r="P35" s="22" t="s">
        <v>670</v>
      </c>
      <c r="Q35" s="22" t="s">
        <v>1650</v>
      </c>
      <c r="R35" s="22" t="s">
        <v>1650</v>
      </c>
      <c r="S35" s="29"/>
    </row>
    <row r="36" spans="1:19" ht="15" x14ac:dyDescent="0.15">
      <c r="A36" s="19" t="s">
        <v>3330</v>
      </c>
      <c r="B36" s="19" t="s">
        <v>3329</v>
      </c>
      <c r="C36" s="19" t="s">
        <v>3280</v>
      </c>
      <c r="D36" s="19">
        <v>3</v>
      </c>
      <c r="E36" s="19">
        <v>3</v>
      </c>
      <c r="F36" s="19">
        <v>3</v>
      </c>
      <c r="G36" s="19">
        <v>8</v>
      </c>
      <c r="H36" s="19">
        <v>6</v>
      </c>
      <c r="I36" s="19">
        <v>14</v>
      </c>
      <c r="J36" s="19" t="s">
        <v>3096</v>
      </c>
      <c r="K36" s="19" t="s">
        <v>3211</v>
      </c>
      <c r="L36" s="19" t="s">
        <v>89</v>
      </c>
      <c r="M36" s="19" t="str">
        <f>'SA-FR2_BE'!AK33</f>
        <v>N</v>
      </c>
      <c r="N36" s="19" t="str">
        <f>IF(M36="E","Please respond in Vendor Input column for all applicable UL combinations.",IF(AND(M36="N",'SA-FR2_BE'!AF33=TRUE),IF(OR('SA-FR2_BE'!AH33=FALSE, 'SA-FR2_BE'!AI33=FALSE),"Check FR1 #CC or FR2 #CC entered in Overview tab is correct.",""),""))</f>
        <v/>
      </c>
      <c r="O36" s="20" t="s">
        <v>3570</v>
      </c>
      <c r="P36" s="20" t="s">
        <v>670</v>
      </c>
      <c r="Q36" s="20" t="s">
        <v>1650</v>
      </c>
      <c r="R36" s="20" t="s">
        <v>1650</v>
      </c>
      <c r="S36" s="28"/>
    </row>
    <row r="37" spans="1:19" ht="15" x14ac:dyDescent="0.15">
      <c r="A37" s="21" t="s">
        <v>3331</v>
      </c>
      <c r="B37" s="21" t="s">
        <v>3332</v>
      </c>
      <c r="C37" s="21" t="s">
        <v>3280</v>
      </c>
      <c r="D37" s="21">
        <v>2</v>
      </c>
      <c r="E37" s="21">
        <v>3</v>
      </c>
      <c r="F37" s="21">
        <v>3</v>
      </c>
      <c r="G37" s="21">
        <v>8</v>
      </c>
      <c r="H37" s="21">
        <v>6</v>
      </c>
      <c r="I37" s="21">
        <v>14</v>
      </c>
      <c r="J37" s="21" t="s">
        <v>3096</v>
      </c>
      <c r="K37" s="21" t="s">
        <v>3212</v>
      </c>
      <c r="L37" s="21" t="s">
        <v>66</v>
      </c>
      <c r="M37" s="21" t="str">
        <f>'SA-FR2_BE'!AK34</f>
        <v>N</v>
      </c>
      <c r="N37" s="21" t="str">
        <f>IF(M37="E","Please respond in Vendor Input column for all applicable UL combinations.",IF(AND(M37="N",'SA-FR2_BE'!AF34=TRUE),IF(OR('SA-FR2_BE'!AH34=FALSE, 'SA-FR2_BE'!AI34=FALSE),"Check FR1 #CC or FR2 #CC entered in Overview tab is correct.",""),""))</f>
        <v/>
      </c>
      <c r="O37" s="22" t="s">
        <v>3570</v>
      </c>
      <c r="P37" s="22" t="s">
        <v>670</v>
      </c>
      <c r="Q37" s="22" t="s">
        <v>1650</v>
      </c>
      <c r="R37" s="22" t="s">
        <v>1650</v>
      </c>
      <c r="S37" s="29"/>
    </row>
    <row r="38" spans="1:19" ht="15" x14ac:dyDescent="0.15">
      <c r="A38" s="19" t="s">
        <v>3333</v>
      </c>
      <c r="B38" s="19" t="s">
        <v>3332</v>
      </c>
      <c r="C38" s="19" t="s">
        <v>3280</v>
      </c>
      <c r="D38" s="19">
        <v>2</v>
      </c>
      <c r="E38" s="19">
        <v>3</v>
      </c>
      <c r="F38" s="19">
        <v>3</v>
      </c>
      <c r="G38" s="19">
        <v>6</v>
      </c>
      <c r="H38" s="19">
        <v>6</v>
      </c>
      <c r="I38" s="19">
        <v>12</v>
      </c>
      <c r="J38" s="19" t="s">
        <v>3096</v>
      </c>
      <c r="K38" s="19" t="s">
        <v>3213</v>
      </c>
      <c r="L38" s="19" t="s">
        <v>66</v>
      </c>
      <c r="M38" s="19" t="str">
        <f>'SA-FR2_BE'!AK35</f>
        <v>N</v>
      </c>
      <c r="N38" s="19" t="str">
        <f>IF(M38="E","Please respond in Vendor Input column for all applicable UL combinations.",IF(AND(M38="N",'SA-FR2_BE'!AF35=TRUE),IF(OR('SA-FR2_BE'!AH35=FALSE, 'SA-FR2_BE'!AI35=FALSE),"Check FR1 #CC or FR2 #CC entered in Overview tab is correct.",""),""))</f>
        <v/>
      </c>
      <c r="O38" s="20" t="s">
        <v>3570</v>
      </c>
      <c r="P38" s="20" t="s">
        <v>670</v>
      </c>
      <c r="Q38" s="20" t="s">
        <v>1650</v>
      </c>
      <c r="R38" s="20" t="s">
        <v>1650</v>
      </c>
      <c r="S38" s="28"/>
    </row>
    <row r="39" spans="1:19" ht="15" x14ac:dyDescent="0.15">
      <c r="A39" s="21" t="s">
        <v>3334</v>
      </c>
      <c r="B39" s="21" t="s">
        <v>3335</v>
      </c>
      <c r="C39" s="21" t="s">
        <v>3280</v>
      </c>
      <c r="D39" s="21">
        <v>2</v>
      </c>
      <c r="E39" s="21">
        <v>3</v>
      </c>
      <c r="F39" s="21">
        <v>3</v>
      </c>
      <c r="G39" s="21">
        <v>6</v>
      </c>
      <c r="H39" s="21">
        <v>6</v>
      </c>
      <c r="I39" s="21">
        <v>12</v>
      </c>
      <c r="J39" s="21" t="s">
        <v>3096</v>
      </c>
      <c r="K39" s="21" t="s">
        <v>3214</v>
      </c>
      <c r="L39" s="21" t="s">
        <v>66</v>
      </c>
      <c r="M39" s="21" t="str">
        <f>'SA-FR2_BE'!AK36</f>
        <v>N</v>
      </c>
      <c r="N39" s="21" t="str">
        <f>IF(M39="E","Please respond in Vendor Input column for all applicable UL combinations.",IF(AND(M39="N",'SA-FR2_BE'!AF36=TRUE),IF(OR('SA-FR2_BE'!AH36=FALSE, 'SA-FR2_BE'!AI36=FALSE),"Check FR1 #CC or FR2 #CC entered in Overview tab is correct.",""),""))</f>
        <v/>
      </c>
      <c r="O39" s="22" t="s">
        <v>3570</v>
      </c>
      <c r="P39" s="22" t="s">
        <v>2681</v>
      </c>
      <c r="Q39" s="22" t="s">
        <v>1650</v>
      </c>
      <c r="R39" s="22" t="s">
        <v>1650</v>
      </c>
      <c r="S39" s="29"/>
    </row>
    <row r="40" spans="1:19" ht="15" x14ac:dyDescent="0.15">
      <c r="A40" s="19" t="s">
        <v>3336</v>
      </c>
      <c r="B40" s="19" t="s">
        <v>3337</v>
      </c>
      <c r="C40" s="19" t="s">
        <v>3280</v>
      </c>
      <c r="D40" s="19">
        <v>2</v>
      </c>
      <c r="E40" s="19">
        <v>3</v>
      </c>
      <c r="F40" s="19">
        <v>3</v>
      </c>
      <c r="G40" s="19">
        <v>6</v>
      </c>
      <c r="H40" s="19">
        <v>6</v>
      </c>
      <c r="I40" s="19">
        <v>12</v>
      </c>
      <c r="J40" s="19" t="s">
        <v>3096</v>
      </c>
      <c r="K40" s="19" t="s">
        <v>3215</v>
      </c>
      <c r="L40" s="19" t="s">
        <v>66</v>
      </c>
      <c r="M40" s="19" t="str">
        <f>'SA-FR2_BE'!AK37</f>
        <v>N</v>
      </c>
      <c r="N40" s="19" t="str">
        <f>IF(M40="E","Please respond in Vendor Input column for all applicable UL combinations.",IF(AND(M40="N",'SA-FR2_BE'!AF37=TRUE),IF(OR('SA-FR2_BE'!AH37=FALSE, 'SA-FR2_BE'!AI37=FALSE),"Check FR1 #CC or FR2 #CC entered in Overview tab is correct.",""),""))</f>
        <v/>
      </c>
      <c r="O40" s="20" t="s">
        <v>3570</v>
      </c>
      <c r="P40" s="20" t="s">
        <v>2681</v>
      </c>
      <c r="Q40" s="20" t="s">
        <v>1650</v>
      </c>
      <c r="R40" s="20" t="s">
        <v>1650</v>
      </c>
      <c r="S40" s="28"/>
    </row>
    <row r="41" spans="1:19" ht="15" x14ac:dyDescent="0.15">
      <c r="A41" s="21" t="s">
        <v>3338</v>
      </c>
      <c r="B41" s="21" t="s">
        <v>3339</v>
      </c>
      <c r="C41" s="21" t="s">
        <v>3280</v>
      </c>
      <c r="D41" s="21">
        <v>3</v>
      </c>
      <c r="E41" s="21">
        <v>2</v>
      </c>
      <c r="F41" s="21">
        <v>3</v>
      </c>
      <c r="G41" s="21">
        <v>12</v>
      </c>
      <c r="H41" s="21">
        <v>4</v>
      </c>
      <c r="I41" s="21">
        <v>16</v>
      </c>
      <c r="J41" s="21" t="s">
        <v>3096</v>
      </c>
      <c r="K41" s="21" t="s">
        <v>3216</v>
      </c>
      <c r="L41" s="21" t="s">
        <v>89</v>
      </c>
      <c r="M41" s="21" t="str">
        <f>'SA-FR2_BE'!AK38</f>
        <v>N</v>
      </c>
      <c r="N41" s="21" t="str">
        <f>IF(M41="E","Please respond in Vendor Input column for all applicable UL combinations.",IF(AND(M41="N",'SA-FR2_BE'!AF38=TRUE),IF(OR('SA-FR2_BE'!AH38=FALSE, 'SA-FR2_BE'!AI38=FALSE),"Check FR1 #CC or FR2 #CC entered in Overview tab is correct.",""),""))</f>
        <v/>
      </c>
      <c r="O41" s="22" t="s">
        <v>3570</v>
      </c>
      <c r="P41" s="22" t="s">
        <v>670</v>
      </c>
      <c r="Q41" s="22" t="s">
        <v>1650</v>
      </c>
      <c r="R41" s="22" t="s">
        <v>1650</v>
      </c>
      <c r="S41" s="29"/>
    </row>
    <row r="42" spans="1:19" ht="15" x14ac:dyDescent="0.15">
      <c r="A42" s="19" t="s">
        <v>3340</v>
      </c>
      <c r="B42" s="19" t="s">
        <v>3341</v>
      </c>
      <c r="C42" s="19" t="s">
        <v>3280</v>
      </c>
      <c r="D42" s="19">
        <v>3</v>
      </c>
      <c r="E42" s="19">
        <v>2</v>
      </c>
      <c r="F42" s="19">
        <v>3</v>
      </c>
      <c r="G42" s="19">
        <v>8</v>
      </c>
      <c r="H42" s="19">
        <v>4</v>
      </c>
      <c r="I42" s="19">
        <v>12</v>
      </c>
      <c r="J42" s="19" t="s">
        <v>3096</v>
      </c>
      <c r="K42" s="19" t="s">
        <v>3217</v>
      </c>
      <c r="L42" s="19" t="s">
        <v>66</v>
      </c>
      <c r="M42" s="19" t="str">
        <f>'SA-FR2_BE'!AK39</f>
        <v>N</v>
      </c>
      <c r="N42" s="19" t="str">
        <f>IF(M42="E","Please respond in Vendor Input column for all applicable UL combinations.",IF(AND(M42="N",'SA-FR2_BE'!AF39=TRUE),IF(OR('SA-FR2_BE'!AH39=FALSE, 'SA-FR2_BE'!AI39=FALSE),"Check FR1 #CC or FR2 #CC entered in Overview tab is correct.",""),""))</f>
        <v/>
      </c>
      <c r="O42" s="20" t="s">
        <v>3570</v>
      </c>
      <c r="P42" s="20" t="s">
        <v>670</v>
      </c>
      <c r="Q42" s="20" t="s">
        <v>1650</v>
      </c>
      <c r="R42" s="20" t="s">
        <v>1650</v>
      </c>
      <c r="S42" s="28"/>
    </row>
    <row r="43" spans="1:19" ht="15" x14ac:dyDescent="0.15">
      <c r="A43" s="21" t="s">
        <v>3342</v>
      </c>
      <c r="B43" s="21" t="s">
        <v>3339</v>
      </c>
      <c r="C43" s="21" t="s">
        <v>3280</v>
      </c>
      <c r="D43" s="21">
        <v>3</v>
      </c>
      <c r="E43" s="21">
        <v>2</v>
      </c>
      <c r="F43" s="21">
        <v>3</v>
      </c>
      <c r="G43" s="21">
        <v>8</v>
      </c>
      <c r="H43" s="21">
        <v>4</v>
      </c>
      <c r="I43" s="21">
        <v>12</v>
      </c>
      <c r="J43" s="21" t="s">
        <v>3096</v>
      </c>
      <c r="K43" s="21" t="s">
        <v>3218</v>
      </c>
      <c r="L43" s="21" t="s">
        <v>89</v>
      </c>
      <c r="M43" s="21" t="str">
        <f>'SA-FR2_BE'!AK40</f>
        <v>N</v>
      </c>
      <c r="N43" s="21" t="str">
        <f>IF(M43="E","Please respond in Vendor Input column for all applicable UL combinations.",IF(AND(M43="N",'SA-FR2_BE'!AF40=TRUE),IF(OR('SA-FR2_BE'!AH40=FALSE, 'SA-FR2_BE'!AI40=FALSE),"Check FR1 #CC or FR2 #CC entered in Overview tab is correct.",""),""))</f>
        <v/>
      </c>
      <c r="O43" s="22" t="s">
        <v>3570</v>
      </c>
      <c r="P43" s="22" t="s">
        <v>670</v>
      </c>
      <c r="Q43" s="22" t="s">
        <v>1650</v>
      </c>
      <c r="R43" s="22" t="s">
        <v>1650</v>
      </c>
      <c r="S43" s="29"/>
    </row>
    <row r="44" spans="1:19" ht="15" x14ac:dyDescent="0.15">
      <c r="A44" s="19" t="s">
        <v>3343</v>
      </c>
      <c r="B44" s="19" t="s">
        <v>3341</v>
      </c>
      <c r="C44" s="19" t="s">
        <v>3280</v>
      </c>
      <c r="D44" s="19">
        <v>2</v>
      </c>
      <c r="E44" s="19">
        <v>2</v>
      </c>
      <c r="F44" s="19">
        <v>3</v>
      </c>
      <c r="G44" s="19">
        <v>6</v>
      </c>
      <c r="H44" s="19">
        <v>4</v>
      </c>
      <c r="I44" s="19">
        <v>10</v>
      </c>
      <c r="J44" s="19" t="s">
        <v>3096</v>
      </c>
      <c r="K44" s="19" t="s">
        <v>3219</v>
      </c>
      <c r="L44" s="19" t="s">
        <v>66</v>
      </c>
      <c r="M44" s="19" t="str">
        <f>'SA-FR2_BE'!AK41</f>
        <v>N</v>
      </c>
      <c r="N44" s="19" t="str">
        <f>IF(M44="E","Please respond in Vendor Input column for all applicable UL combinations.",IF(AND(M44="N",'SA-FR2_BE'!AF41=TRUE),IF(OR('SA-FR2_BE'!AH41=FALSE, 'SA-FR2_BE'!AI41=FALSE),"Check FR1 #CC or FR2 #CC entered in Overview tab is correct.",""),""))</f>
        <v/>
      </c>
      <c r="O44" s="20" t="s">
        <v>3570</v>
      </c>
      <c r="P44" s="20" t="s">
        <v>670</v>
      </c>
      <c r="Q44" s="20" t="s">
        <v>1650</v>
      </c>
      <c r="R44" s="20" t="s">
        <v>1650</v>
      </c>
      <c r="S44" s="28"/>
    </row>
    <row r="45" spans="1:19" ht="15" x14ac:dyDescent="0.15">
      <c r="A45" s="21" t="s">
        <v>3344</v>
      </c>
      <c r="B45" s="21" t="s">
        <v>3345</v>
      </c>
      <c r="C45" s="21" t="s">
        <v>3280</v>
      </c>
      <c r="D45" s="21">
        <v>2</v>
      </c>
      <c r="E45" s="21">
        <v>2</v>
      </c>
      <c r="F45" s="21">
        <v>3</v>
      </c>
      <c r="G45" s="21">
        <v>6</v>
      </c>
      <c r="H45" s="21">
        <v>4</v>
      </c>
      <c r="I45" s="21">
        <v>10</v>
      </c>
      <c r="J45" s="21" t="s">
        <v>3096</v>
      </c>
      <c r="K45" s="21" t="s">
        <v>3220</v>
      </c>
      <c r="L45" s="21" t="s">
        <v>66</v>
      </c>
      <c r="M45" s="21" t="str">
        <f>'SA-FR2_BE'!AK42</f>
        <v>N</v>
      </c>
      <c r="N45" s="21" t="str">
        <f>IF(M45="E","Please respond in Vendor Input column for all applicable UL combinations.",IF(AND(M45="N",'SA-FR2_BE'!AF42=TRUE),IF(OR('SA-FR2_BE'!AH42=FALSE, 'SA-FR2_BE'!AI42=FALSE),"Check FR1 #CC or FR2 #CC entered in Overview tab is correct.",""),""))</f>
        <v/>
      </c>
      <c r="O45" s="22" t="s">
        <v>3570</v>
      </c>
      <c r="P45" s="22" t="s">
        <v>2681</v>
      </c>
      <c r="Q45" s="22" t="s">
        <v>1650</v>
      </c>
      <c r="R45" s="22" t="s">
        <v>1650</v>
      </c>
      <c r="S45" s="29"/>
    </row>
    <row r="46" spans="1:19" ht="15" x14ac:dyDescent="0.15">
      <c r="A46" s="19" t="s">
        <v>3346</v>
      </c>
      <c r="B46" s="19" t="s">
        <v>3347</v>
      </c>
      <c r="C46" s="19" t="s">
        <v>3280</v>
      </c>
      <c r="D46" s="19">
        <v>2</v>
      </c>
      <c r="E46" s="19">
        <v>2</v>
      </c>
      <c r="F46" s="19">
        <v>3</v>
      </c>
      <c r="G46" s="19">
        <v>6</v>
      </c>
      <c r="H46" s="19">
        <v>4</v>
      </c>
      <c r="I46" s="19">
        <v>10</v>
      </c>
      <c r="J46" s="19" t="s">
        <v>3096</v>
      </c>
      <c r="K46" s="19" t="s">
        <v>3221</v>
      </c>
      <c r="L46" s="19" t="s">
        <v>66</v>
      </c>
      <c r="M46" s="19" t="str">
        <f>'SA-FR2_BE'!AK43</f>
        <v>N</v>
      </c>
      <c r="N46" s="19" t="str">
        <f>IF(M46="E","Please respond in Vendor Input column for all applicable UL combinations.",IF(AND(M46="N",'SA-FR2_BE'!AF43=TRUE),IF(OR('SA-FR2_BE'!AH43=FALSE, 'SA-FR2_BE'!AI43=FALSE),"Check FR1 #CC or FR2 #CC entered in Overview tab is correct.",""),""))</f>
        <v/>
      </c>
      <c r="O46" s="20" t="s">
        <v>3570</v>
      </c>
      <c r="P46" s="20" t="s">
        <v>2681</v>
      </c>
      <c r="Q46" s="20" t="s">
        <v>1650</v>
      </c>
      <c r="R46" s="20" t="s">
        <v>1650</v>
      </c>
      <c r="S46" s="28"/>
    </row>
    <row r="47" spans="1:19" ht="15" x14ac:dyDescent="0.15">
      <c r="A47" s="21" t="s">
        <v>3348</v>
      </c>
      <c r="B47" s="21" t="s">
        <v>3349</v>
      </c>
      <c r="C47" s="21" t="s">
        <v>3280</v>
      </c>
      <c r="D47" s="21">
        <v>3</v>
      </c>
      <c r="E47" s="21">
        <v>1</v>
      </c>
      <c r="F47" s="21">
        <v>3</v>
      </c>
      <c r="G47" s="21">
        <v>12</v>
      </c>
      <c r="H47" s="21">
        <v>2</v>
      </c>
      <c r="I47" s="21">
        <v>14</v>
      </c>
      <c r="J47" s="21" t="s">
        <v>3096</v>
      </c>
      <c r="K47" s="21" t="s">
        <v>3222</v>
      </c>
      <c r="L47" s="21" t="s">
        <v>89</v>
      </c>
      <c r="M47" s="21" t="str">
        <f>'SA-FR2_BE'!AK44</f>
        <v>N</v>
      </c>
      <c r="N47" s="21" t="str">
        <f>IF(M47="E","Please respond in Vendor Input column for all applicable UL combinations.",IF(AND(M47="N",'SA-FR2_BE'!AF44=TRUE),IF(OR('SA-FR2_BE'!AH44=FALSE, 'SA-FR2_BE'!AI44=FALSE),"Check FR1 #CC or FR2 #CC entered in Overview tab is correct.",""),""))</f>
        <v/>
      </c>
      <c r="O47" s="22" t="s">
        <v>3570</v>
      </c>
      <c r="P47" s="22" t="s">
        <v>670</v>
      </c>
      <c r="Q47" s="22" t="s">
        <v>1650</v>
      </c>
      <c r="R47" s="22" t="s">
        <v>1650</v>
      </c>
      <c r="S47" s="29"/>
    </row>
    <row r="48" spans="1:19" ht="15" x14ac:dyDescent="0.15">
      <c r="A48" s="19" t="s">
        <v>3350</v>
      </c>
      <c r="B48" s="19" t="s">
        <v>3349</v>
      </c>
      <c r="C48" s="19" t="s">
        <v>3280</v>
      </c>
      <c r="D48" s="19">
        <v>3</v>
      </c>
      <c r="E48" s="19">
        <v>1</v>
      </c>
      <c r="F48" s="19">
        <v>3</v>
      </c>
      <c r="G48" s="19">
        <v>8</v>
      </c>
      <c r="H48" s="19">
        <v>2</v>
      </c>
      <c r="I48" s="19">
        <v>10</v>
      </c>
      <c r="J48" s="19" t="s">
        <v>3096</v>
      </c>
      <c r="K48" s="19" t="s">
        <v>3223</v>
      </c>
      <c r="L48" s="19" t="s">
        <v>89</v>
      </c>
      <c r="M48" s="19" t="str">
        <f>'SA-FR2_BE'!AK45</f>
        <v>N</v>
      </c>
      <c r="N48" s="19" t="str">
        <f>IF(M48="E","Please respond in Vendor Input column for all applicable UL combinations.",IF(AND(M48="N",'SA-FR2_BE'!AF45=TRUE),IF(OR('SA-FR2_BE'!AH45=FALSE, 'SA-FR2_BE'!AI45=FALSE),"Check FR1 #CC or FR2 #CC entered in Overview tab is correct.",""),""))</f>
        <v/>
      </c>
      <c r="O48" s="20" t="s">
        <v>3570</v>
      </c>
      <c r="P48" s="20" t="s">
        <v>670</v>
      </c>
      <c r="Q48" s="20" t="s">
        <v>1650</v>
      </c>
      <c r="R48" s="20" t="s">
        <v>1650</v>
      </c>
      <c r="S48" s="28"/>
    </row>
    <row r="49" spans="1:19" ht="15" x14ac:dyDescent="0.15">
      <c r="A49" s="21" t="s">
        <v>3351</v>
      </c>
      <c r="B49" s="21" t="s">
        <v>3352</v>
      </c>
      <c r="C49" s="21" t="s">
        <v>3280</v>
      </c>
      <c r="D49" s="21">
        <v>2</v>
      </c>
      <c r="E49" s="21">
        <v>1</v>
      </c>
      <c r="F49" s="21">
        <v>3</v>
      </c>
      <c r="G49" s="21">
        <v>8</v>
      </c>
      <c r="H49" s="21">
        <v>2</v>
      </c>
      <c r="I49" s="21">
        <v>10</v>
      </c>
      <c r="J49" s="21" t="s">
        <v>3096</v>
      </c>
      <c r="K49" s="21" t="s">
        <v>3224</v>
      </c>
      <c r="L49" s="21" t="s">
        <v>66</v>
      </c>
      <c r="M49" s="21" t="str">
        <f>'SA-FR2_BE'!AK46</f>
        <v>N</v>
      </c>
      <c r="N49" s="21" t="str">
        <f>IF(M49="E","Please respond in Vendor Input column for all applicable UL combinations.",IF(AND(M49="N",'SA-FR2_BE'!AF46=TRUE),IF(OR('SA-FR2_BE'!AH46=FALSE, 'SA-FR2_BE'!AI46=FALSE),"Check FR1 #CC or FR2 #CC entered in Overview tab is correct.",""),""))</f>
        <v/>
      </c>
      <c r="O49" s="22" t="s">
        <v>3570</v>
      </c>
      <c r="P49" s="22" t="s">
        <v>670</v>
      </c>
      <c r="Q49" s="22" t="s">
        <v>1650</v>
      </c>
      <c r="R49" s="22" t="s">
        <v>1650</v>
      </c>
      <c r="S49" s="29"/>
    </row>
    <row r="50" spans="1:19" ht="15" x14ac:dyDescent="0.15">
      <c r="A50" s="19" t="s">
        <v>3353</v>
      </c>
      <c r="B50" s="19" t="s">
        <v>3352</v>
      </c>
      <c r="C50" s="19" t="s">
        <v>3280</v>
      </c>
      <c r="D50" s="19">
        <v>2</v>
      </c>
      <c r="E50" s="19">
        <v>1</v>
      </c>
      <c r="F50" s="19">
        <v>3</v>
      </c>
      <c r="G50" s="19">
        <v>6</v>
      </c>
      <c r="H50" s="19">
        <v>2</v>
      </c>
      <c r="I50" s="19">
        <v>8</v>
      </c>
      <c r="J50" s="19" t="s">
        <v>3096</v>
      </c>
      <c r="K50" s="19" t="s">
        <v>3225</v>
      </c>
      <c r="L50" s="19" t="s">
        <v>66</v>
      </c>
      <c r="M50" s="19" t="str">
        <f>'SA-FR2_BE'!AK47</f>
        <v>N</v>
      </c>
      <c r="N50" s="19" t="str">
        <f>IF(M50="E","Please respond in Vendor Input column for all applicable UL combinations.",IF(AND(M50="N",'SA-FR2_BE'!AF47=TRUE),IF(OR('SA-FR2_BE'!AH47=FALSE, 'SA-FR2_BE'!AI47=FALSE),"Check FR1 #CC or FR2 #CC entered in Overview tab is correct.",""),""))</f>
        <v/>
      </c>
      <c r="O50" s="20" t="s">
        <v>3570</v>
      </c>
      <c r="P50" s="20" t="s">
        <v>670</v>
      </c>
      <c r="Q50" s="20" t="s">
        <v>1650</v>
      </c>
      <c r="R50" s="20" t="s">
        <v>1650</v>
      </c>
      <c r="S50" s="28"/>
    </row>
    <row r="51" spans="1:19" ht="15" x14ac:dyDescent="0.15">
      <c r="A51" s="21" t="s">
        <v>3354</v>
      </c>
      <c r="B51" s="21" t="s">
        <v>3355</v>
      </c>
      <c r="C51" s="21" t="s">
        <v>3280</v>
      </c>
      <c r="D51" s="21">
        <v>2</v>
      </c>
      <c r="E51" s="21">
        <v>1</v>
      </c>
      <c r="F51" s="21">
        <v>3</v>
      </c>
      <c r="G51" s="21">
        <v>6</v>
      </c>
      <c r="H51" s="21">
        <v>2</v>
      </c>
      <c r="I51" s="21">
        <v>8</v>
      </c>
      <c r="J51" s="21" t="s">
        <v>3096</v>
      </c>
      <c r="K51" s="21" t="s">
        <v>3226</v>
      </c>
      <c r="L51" s="21" t="s">
        <v>66</v>
      </c>
      <c r="M51" s="21" t="str">
        <f>'SA-FR2_BE'!AK48</f>
        <v>N</v>
      </c>
      <c r="N51" s="21" t="str">
        <f>IF(M51="E","Please respond in Vendor Input column for all applicable UL combinations.",IF(AND(M51="N",'SA-FR2_BE'!AF48=TRUE),IF(OR('SA-FR2_BE'!AH48=FALSE, 'SA-FR2_BE'!AI48=FALSE),"Check FR1 #CC or FR2 #CC entered in Overview tab is correct.",""),""))</f>
        <v/>
      </c>
      <c r="O51" s="22" t="s">
        <v>3570</v>
      </c>
      <c r="P51" s="22" t="s">
        <v>2681</v>
      </c>
      <c r="Q51" s="22" t="s">
        <v>1650</v>
      </c>
      <c r="R51" s="22" t="s">
        <v>1650</v>
      </c>
      <c r="S51" s="29"/>
    </row>
    <row r="52" spans="1:19" ht="15" x14ac:dyDescent="0.15">
      <c r="A52" s="19" t="s">
        <v>3356</v>
      </c>
      <c r="B52" s="19" t="s">
        <v>3357</v>
      </c>
      <c r="C52" s="19" t="s">
        <v>3280</v>
      </c>
      <c r="D52" s="19">
        <v>2</v>
      </c>
      <c r="E52" s="19">
        <v>1</v>
      </c>
      <c r="F52" s="19">
        <v>3</v>
      </c>
      <c r="G52" s="19">
        <v>6</v>
      </c>
      <c r="H52" s="19">
        <v>2</v>
      </c>
      <c r="I52" s="19">
        <v>8</v>
      </c>
      <c r="J52" s="19" t="s">
        <v>3096</v>
      </c>
      <c r="K52" s="19" t="s">
        <v>3227</v>
      </c>
      <c r="L52" s="19" t="s">
        <v>66</v>
      </c>
      <c r="M52" s="19" t="str">
        <f>'SA-FR2_BE'!AK49</f>
        <v>N</v>
      </c>
      <c r="N52" s="19" t="str">
        <f>IF(M52="E","Please respond in Vendor Input column for all applicable UL combinations.",IF(AND(M52="N",'SA-FR2_BE'!AF49=TRUE),IF(OR('SA-FR2_BE'!AH49=FALSE, 'SA-FR2_BE'!AI49=FALSE),"Check FR1 #CC or FR2 #CC entered in Overview tab is correct.",""),""))</f>
        <v/>
      </c>
      <c r="O52" s="20" t="s">
        <v>3570</v>
      </c>
      <c r="P52" s="20" t="s">
        <v>2681</v>
      </c>
      <c r="Q52" s="20" t="s">
        <v>1650</v>
      </c>
      <c r="R52" s="20" t="s">
        <v>1650</v>
      </c>
      <c r="S52" s="28"/>
    </row>
    <row r="53" spans="1:19" ht="15" x14ac:dyDescent="0.15">
      <c r="A53" s="21" t="s">
        <v>3358</v>
      </c>
      <c r="B53" s="21" t="s">
        <v>3359</v>
      </c>
      <c r="C53" s="21" t="s">
        <v>3280</v>
      </c>
      <c r="D53" s="21">
        <v>2</v>
      </c>
      <c r="E53" s="21">
        <v>8</v>
      </c>
      <c r="F53" s="21">
        <v>2</v>
      </c>
      <c r="G53" s="21">
        <v>8</v>
      </c>
      <c r="H53" s="21">
        <v>16</v>
      </c>
      <c r="I53" s="21">
        <v>24</v>
      </c>
      <c r="J53" s="21" t="s">
        <v>3096</v>
      </c>
      <c r="K53" s="21" t="s">
        <v>3228</v>
      </c>
      <c r="L53" s="21" t="s">
        <v>89</v>
      </c>
      <c r="M53" s="21" t="str">
        <f>'SA-FR2_BE'!AK50</f>
        <v>N</v>
      </c>
      <c r="N53" s="21" t="str">
        <f>IF(M53="E","Please respond in Vendor Input column for all applicable UL combinations.",IF(AND(M53="N",'SA-FR2_BE'!AF50=TRUE),IF(OR('SA-FR2_BE'!AH50=FALSE, 'SA-FR2_BE'!AI50=FALSE),"Check FR1 #CC or FR2 #CC entered in Overview tab is correct.",""),""))</f>
        <v/>
      </c>
      <c r="O53" s="22" t="s">
        <v>3570</v>
      </c>
      <c r="P53" s="22" t="s">
        <v>670</v>
      </c>
      <c r="Q53" s="22" t="s">
        <v>2681</v>
      </c>
      <c r="R53" s="22" t="s">
        <v>1650</v>
      </c>
      <c r="S53" s="29"/>
    </row>
    <row r="54" spans="1:19" ht="15" x14ac:dyDescent="0.15">
      <c r="A54" s="19" t="s">
        <v>3360</v>
      </c>
      <c r="B54" s="19" t="s">
        <v>3361</v>
      </c>
      <c r="C54" s="19" t="s">
        <v>3280</v>
      </c>
      <c r="D54" s="19">
        <v>1</v>
      </c>
      <c r="E54" s="19">
        <v>8</v>
      </c>
      <c r="F54" s="19">
        <v>2</v>
      </c>
      <c r="G54" s="19">
        <v>4</v>
      </c>
      <c r="H54" s="19">
        <v>16</v>
      </c>
      <c r="I54" s="19">
        <v>20</v>
      </c>
      <c r="J54" s="19" t="s">
        <v>322</v>
      </c>
      <c r="K54" s="19" t="s">
        <v>3229</v>
      </c>
      <c r="L54" s="19" t="s">
        <v>62</v>
      </c>
      <c r="M54" s="19" t="str">
        <f>'SA-FR2_BE'!AK51</f>
        <v>N</v>
      </c>
      <c r="N54" s="19" t="str">
        <f>IF(M54="E","Please respond in Vendor Input column for all applicable UL combinations.",IF(AND(M54="N",'SA-FR2_BE'!AF51=TRUE),IF(OR('SA-FR2_BE'!AH51=FALSE, 'SA-FR2_BE'!AI51=FALSE),"Check FR1 #CC or FR2 #CC entered in Overview tab is correct.",""),""))</f>
        <v/>
      </c>
      <c r="O54" s="20" t="s">
        <v>3570</v>
      </c>
      <c r="P54" s="20" t="s">
        <v>2681</v>
      </c>
      <c r="Q54" s="20" t="s">
        <v>1650</v>
      </c>
      <c r="R54" s="20" t="s">
        <v>1650</v>
      </c>
      <c r="S54" s="28"/>
    </row>
    <row r="55" spans="1:19" ht="15" x14ac:dyDescent="0.15">
      <c r="A55" s="21" t="s">
        <v>3362</v>
      </c>
      <c r="B55" s="21" t="s">
        <v>3363</v>
      </c>
      <c r="C55" s="21" t="s">
        <v>3280</v>
      </c>
      <c r="D55" s="21">
        <v>1</v>
      </c>
      <c r="E55" s="21">
        <v>8</v>
      </c>
      <c r="F55" s="21">
        <v>2</v>
      </c>
      <c r="G55" s="21">
        <v>4</v>
      </c>
      <c r="H55" s="21">
        <v>16</v>
      </c>
      <c r="I55" s="21">
        <v>20</v>
      </c>
      <c r="J55" s="21" t="s">
        <v>322</v>
      </c>
      <c r="K55" s="21" t="s">
        <v>3230</v>
      </c>
      <c r="L55" s="21" t="s">
        <v>62</v>
      </c>
      <c r="M55" s="21" t="str">
        <f>'SA-FR2_BE'!AK52</f>
        <v>N</v>
      </c>
      <c r="N55" s="21" t="str">
        <f>IF(M55="E","Please respond in Vendor Input column for all applicable UL combinations.",IF(AND(M55="N",'SA-FR2_BE'!AF52=TRUE),IF(OR('SA-FR2_BE'!AH52=FALSE, 'SA-FR2_BE'!AI52=FALSE),"Check FR1 #CC or FR2 #CC entered in Overview tab is correct.",""),""))</f>
        <v/>
      </c>
      <c r="O55" s="22" t="s">
        <v>3570</v>
      </c>
      <c r="P55" s="22" t="s">
        <v>670</v>
      </c>
      <c r="Q55" s="22" t="s">
        <v>2681</v>
      </c>
      <c r="R55" s="22" t="s">
        <v>1650</v>
      </c>
      <c r="S55" s="29"/>
    </row>
    <row r="56" spans="1:19" ht="15" x14ac:dyDescent="0.15">
      <c r="A56" s="19" t="s">
        <v>3364</v>
      </c>
      <c r="B56" s="19" t="s">
        <v>3365</v>
      </c>
      <c r="C56" s="19" t="s">
        <v>3280</v>
      </c>
      <c r="D56" s="19">
        <v>1</v>
      </c>
      <c r="E56" s="19">
        <v>8</v>
      </c>
      <c r="F56" s="19">
        <v>2</v>
      </c>
      <c r="G56" s="19">
        <v>2</v>
      </c>
      <c r="H56" s="19">
        <v>16</v>
      </c>
      <c r="I56" s="19">
        <v>18</v>
      </c>
      <c r="J56" s="19" t="s">
        <v>322</v>
      </c>
      <c r="K56" s="19" t="s">
        <v>3231</v>
      </c>
      <c r="L56" s="19" t="s">
        <v>62</v>
      </c>
      <c r="M56" s="19" t="str">
        <f>'SA-FR2_BE'!AK53</f>
        <v>N</v>
      </c>
      <c r="N56" s="19" t="str">
        <f>IF(M56="E","Please respond in Vendor Input column for all applicable UL combinations.",IF(AND(M56="N",'SA-FR2_BE'!AF53=TRUE),IF(OR('SA-FR2_BE'!AH53=FALSE, 'SA-FR2_BE'!AI53=FALSE),"Check FR1 #CC or FR2 #CC entered in Overview tab is correct.",""),""))</f>
        <v/>
      </c>
      <c r="O56" s="20" t="s">
        <v>3570</v>
      </c>
      <c r="P56" s="20" t="s">
        <v>2681</v>
      </c>
      <c r="Q56" s="20" t="s">
        <v>2681</v>
      </c>
      <c r="R56" s="20" t="s">
        <v>1650</v>
      </c>
      <c r="S56" s="28"/>
    </row>
    <row r="57" spans="1:19" ht="15" x14ac:dyDescent="0.15">
      <c r="A57" s="21" t="s">
        <v>3366</v>
      </c>
      <c r="B57" s="21" t="s">
        <v>3367</v>
      </c>
      <c r="C57" s="21" t="s">
        <v>3280</v>
      </c>
      <c r="D57" s="21">
        <v>1</v>
      </c>
      <c r="E57" s="21">
        <v>8</v>
      </c>
      <c r="F57" s="21">
        <v>2</v>
      </c>
      <c r="G57" s="21">
        <v>2</v>
      </c>
      <c r="H57" s="21">
        <v>16</v>
      </c>
      <c r="I57" s="21">
        <v>18</v>
      </c>
      <c r="J57" s="21" t="s">
        <v>322</v>
      </c>
      <c r="K57" s="21" t="s">
        <v>3232</v>
      </c>
      <c r="L57" s="21" t="s">
        <v>62</v>
      </c>
      <c r="M57" s="21" t="str">
        <f>'SA-FR2_BE'!AK54</f>
        <v>N</v>
      </c>
      <c r="N57" s="21" t="str">
        <f>IF(M57="E","Please respond in Vendor Input column for all applicable UL combinations.",IF(AND(M57="N",'SA-FR2_BE'!AF54=TRUE),IF(OR('SA-FR2_BE'!AH54=FALSE, 'SA-FR2_BE'!AI54=FALSE),"Check FR1 #CC or FR2 #CC entered in Overview tab is correct.",""),""))</f>
        <v/>
      </c>
      <c r="O57" s="22" t="s">
        <v>3570</v>
      </c>
      <c r="P57" s="22" t="s">
        <v>2681</v>
      </c>
      <c r="Q57" s="22" t="s">
        <v>2681</v>
      </c>
      <c r="R57" s="22" t="s">
        <v>1650</v>
      </c>
      <c r="S57" s="29"/>
    </row>
    <row r="58" spans="1:19" ht="15" x14ac:dyDescent="0.15">
      <c r="A58" s="19" t="s">
        <v>3368</v>
      </c>
      <c r="B58" s="19" t="s">
        <v>3369</v>
      </c>
      <c r="C58" s="19" t="s">
        <v>3280</v>
      </c>
      <c r="D58" s="19">
        <v>1</v>
      </c>
      <c r="E58" s="19">
        <v>8</v>
      </c>
      <c r="F58" s="19">
        <v>2</v>
      </c>
      <c r="G58" s="19">
        <v>2</v>
      </c>
      <c r="H58" s="19">
        <v>16</v>
      </c>
      <c r="I58" s="19">
        <v>18</v>
      </c>
      <c r="J58" s="19" t="s">
        <v>322</v>
      </c>
      <c r="K58" s="19" t="s">
        <v>3233</v>
      </c>
      <c r="L58" s="19" t="s">
        <v>62</v>
      </c>
      <c r="M58" s="19" t="str">
        <f>'SA-FR2_BE'!AK55</f>
        <v>N</v>
      </c>
      <c r="N58" s="19" t="str">
        <f>IF(M58="E","Please respond in Vendor Input column for all applicable UL combinations.",IF(AND(M58="N",'SA-FR2_BE'!AF55=TRUE),IF(OR('SA-FR2_BE'!AH55=FALSE, 'SA-FR2_BE'!AI55=FALSE),"Check FR1 #CC or FR2 #CC entered in Overview tab is correct.",""),""))</f>
        <v/>
      </c>
      <c r="O58" s="20" t="s">
        <v>3570</v>
      </c>
      <c r="P58" s="20" t="s">
        <v>2681</v>
      </c>
      <c r="Q58" s="20" t="s">
        <v>2681</v>
      </c>
      <c r="R58" s="20" t="s">
        <v>1650</v>
      </c>
      <c r="S58" s="28"/>
    </row>
    <row r="59" spans="1:19" ht="15" x14ac:dyDescent="0.15">
      <c r="A59" s="21" t="s">
        <v>3370</v>
      </c>
      <c r="B59" s="21" t="s">
        <v>3371</v>
      </c>
      <c r="C59" s="21" t="s">
        <v>3280</v>
      </c>
      <c r="D59" s="21">
        <v>2</v>
      </c>
      <c r="E59" s="21">
        <v>8</v>
      </c>
      <c r="F59" s="21">
        <v>2</v>
      </c>
      <c r="G59" s="21">
        <v>4</v>
      </c>
      <c r="H59" s="21">
        <v>2</v>
      </c>
      <c r="I59" s="21">
        <v>6</v>
      </c>
      <c r="J59" s="21" t="s">
        <v>316</v>
      </c>
      <c r="K59" s="21" t="s">
        <v>3234</v>
      </c>
      <c r="L59" s="21" t="s">
        <v>62</v>
      </c>
      <c r="M59" s="21" t="str">
        <f>'SA-FR2_BE'!AK56</f>
        <v>N</v>
      </c>
      <c r="N59" s="21" t="str">
        <f>IF(M59="E","Please respond in Vendor Input column for all applicable UL combinations.",IF(AND(M59="N",'SA-FR2_BE'!AF56=TRUE),IF(OR('SA-FR2_BE'!AH56=FALSE, 'SA-FR2_BE'!AI56=FALSE),"Check FR1 #CC or FR2 #CC entered in Overview tab is correct.",""),""))</f>
        <v/>
      </c>
      <c r="O59" s="22" t="s">
        <v>3570</v>
      </c>
      <c r="P59" s="22" t="s">
        <v>2681</v>
      </c>
      <c r="Q59" s="22" t="s">
        <v>2681</v>
      </c>
      <c r="R59" s="22" t="s">
        <v>1650</v>
      </c>
      <c r="S59" s="29"/>
    </row>
    <row r="60" spans="1:19" ht="15" x14ac:dyDescent="0.15">
      <c r="A60" s="19" t="s">
        <v>3372</v>
      </c>
      <c r="B60" s="19" t="s">
        <v>3373</v>
      </c>
      <c r="C60" s="19" t="s">
        <v>3280</v>
      </c>
      <c r="D60" s="19">
        <v>2</v>
      </c>
      <c r="E60" s="19">
        <v>7</v>
      </c>
      <c r="F60" s="19">
        <v>2</v>
      </c>
      <c r="G60" s="19">
        <v>8</v>
      </c>
      <c r="H60" s="19">
        <v>14</v>
      </c>
      <c r="I60" s="19">
        <v>22</v>
      </c>
      <c r="J60" s="19" t="s">
        <v>3096</v>
      </c>
      <c r="K60" s="19" t="s">
        <v>3235</v>
      </c>
      <c r="L60" s="19" t="s">
        <v>89</v>
      </c>
      <c r="M60" s="19" t="str">
        <f>'SA-FR2_BE'!AK57</f>
        <v>N</v>
      </c>
      <c r="N60" s="19" t="str">
        <f>IF(M60="E","Please respond in Vendor Input column for all applicable UL combinations.",IF(AND(M60="N",'SA-FR2_BE'!AF57=TRUE),IF(OR('SA-FR2_BE'!AH57=FALSE, 'SA-FR2_BE'!AI57=FALSE),"Check FR1 #CC or FR2 #CC entered in Overview tab is correct.",""),""))</f>
        <v/>
      </c>
      <c r="O60" s="20" t="s">
        <v>3570</v>
      </c>
      <c r="P60" s="20" t="s">
        <v>670</v>
      </c>
      <c r="Q60" s="20" t="s">
        <v>2681</v>
      </c>
      <c r="R60" s="20" t="s">
        <v>1650</v>
      </c>
      <c r="S60" s="28"/>
    </row>
    <row r="61" spans="1:19" ht="15" x14ac:dyDescent="0.15">
      <c r="A61" s="21" t="s">
        <v>3374</v>
      </c>
      <c r="B61" s="21" t="s">
        <v>3375</v>
      </c>
      <c r="C61" s="21" t="s">
        <v>3280</v>
      </c>
      <c r="D61" s="21">
        <v>1</v>
      </c>
      <c r="E61" s="21">
        <v>7</v>
      </c>
      <c r="F61" s="21">
        <v>2</v>
      </c>
      <c r="G61" s="21">
        <v>4</v>
      </c>
      <c r="H61" s="21">
        <v>14</v>
      </c>
      <c r="I61" s="21">
        <v>18</v>
      </c>
      <c r="J61" s="21" t="s">
        <v>322</v>
      </c>
      <c r="K61" s="21" t="s">
        <v>3236</v>
      </c>
      <c r="L61" s="21" t="s">
        <v>62</v>
      </c>
      <c r="M61" s="21" t="str">
        <f>'SA-FR2_BE'!AK58</f>
        <v>N</v>
      </c>
      <c r="N61" s="21" t="str">
        <f>IF(M61="E","Please respond in Vendor Input column for all applicable UL combinations.",IF(AND(M61="N",'SA-FR2_BE'!AF58=TRUE),IF(OR('SA-FR2_BE'!AH58=FALSE, 'SA-FR2_BE'!AI58=FALSE),"Check FR1 #CC or FR2 #CC entered in Overview tab is correct.",""),""))</f>
        <v/>
      </c>
      <c r="O61" s="22" t="s">
        <v>3570</v>
      </c>
      <c r="P61" s="22" t="s">
        <v>2681</v>
      </c>
      <c r="Q61" s="22" t="s">
        <v>1650</v>
      </c>
      <c r="R61" s="22" t="s">
        <v>1650</v>
      </c>
      <c r="S61" s="29"/>
    </row>
    <row r="62" spans="1:19" ht="15" x14ac:dyDescent="0.15">
      <c r="A62" s="19" t="s">
        <v>3376</v>
      </c>
      <c r="B62" s="19" t="s">
        <v>3377</v>
      </c>
      <c r="C62" s="19" t="s">
        <v>3280</v>
      </c>
      <c r="D62" s="19">
        <v>1</v>
      </c>
      <c r="E62" s="19">
        <v>7</v>
      </c>
      <c r="F62" s="19">
        <v>2</v>
      </c>
      <c r="G62" s="19">
        <v>4</v>
      </c>
      <c r="H62" s="19">
        <v>14</v>
      </c>
      <c r="I62" s="19">
        <v>18</v>
      </c>
      <c r="J62" s="19" t="s">
        <v>322</v>
      </c>
      <c r="K62" s="19" t="s">
        <v>3237</v>
      </c>
      <c r="L62" s="19" t="s">
        <v>62</v>
      </c>
      <c r="M62" s="19" t="str">
        <f>'SA-FR2_BE'!AK59</f>
        <v>N</v>
      </c>
      <c r="N62" s="19" t="str">
        <f>IF(M62="E","Please respond in Vendor Input column for all applicable UL combinations.",IF(AND(M62="N",'SA-FR2_BE'!AF59=TRUE),IF(OR('SA-FR2_BE'!AH59=FALSE, 'SA-FR2_BE'!AI59=FALSE),"Check FR1 #CC or FR2 #CC entered in Overview tab is correct.",""),""))</f>
        <v/>
      </c>
      <c r="O62" s="20" t="s">
        <v>3570</v>
      </c>
      <c r="P62" s="20" t="s">
        <v>670</v>
      </c>
      <c r="Q62" s="20" t="s">
        <v>2681</v>
      </c>
      <c r="R62" s="20" t="s">
        <v>1650</v>
      </c>
      <c r="S62" s="28"/>
    </row>
    <row r="63" spans="1:19" ht="15" x14ac:dyDescent="0.15">
      <c r="A63" s="21" t="s">
        <v>3378</v>
      </c>
      <c r="B63" s="21" t="s">
        <v>3379</v>
      </c>
      <c r="C63" s="21" t="s">
        <v>3280</v>
      </c>
      <c r="D63" s="21">
        <v>1</v>
      </c>
      <c r="E63" s="21">
        <v>7</v>
      </c>
      <c r="F63" s="21">
        <v>2</v>
      </c>
      <c r="G63" s="21">
        <v>2</v>
      </c>
      <c r="H63" s="21">
        <v>14</v>
      </c>
      <c r="I63" s="21">
        <v>16</v>
      </c>
      <c r="J63" s="21" t="s">
        <v>322</v>
      </c>
      <c r="K63" s="21" t="s">
        <v>3238</v>
      </c>
      <c r="L63" s="21" t="s">
        <v>62</v>
      </c>
      <c r="M63" s="21" t="str">
        <f>'SA-FR2_BE'!AK60</f>
        <v>N</v>
      </c>
      <c r="N63" s="21" t="str">
        <f>IF(M63="E","Please respond in Vendor Input column for all applicable UL combinations.",IF(AND(M63="N",'SA-FR2_BE'!AF60=TRUE),IF(OR('SA-FR2_BE'!AH60=FALSE, 'SA-FR2_BE'!AI60=FALSE),"Check FR1 #CC or FR2 #CC entered in Overview tab is correct.",""),""))</f>
        <v/>
      </c>
      <c r="O63" s="22" t="s">
        <v>3570</v>
      </c>
      <c r="P63" s="22" t="s">
        <v>2681</v>
      </c>
      <c r="Q63" s="22" t="s">
        <v>2681</v>
      </c>
      <c r="R63" s="22" t="s">
        <v>1650</v>
      </c>
      <c r="S63" s="29"/>
    </row>
    <row r="64" spans="1:19" ht="15" x14ac:dyDescent="0.15">
      <c r="A64" s="19" t="s">
        <v>3380</v>
      </c>
      <c r="B64" s="19" t="s">
        <v>3381</v>
      </c>
      <c r="C64" s="19" t="s">
        <v>3280</v>
      </c>
      <c r="D64" s="19">
        <v>1</v>
      </c>
      <c r="E64" s="19">
        <v>7</v>
      </c>
      <c r="F64" s="19">
        <v>2</v>
      </c>
      <c r="G64" s="19">
        <v>2</v>
      </c>
      <c r="H64" s="19">
        <v>14</v>
      </c>
      <c r="I64" s="19">
        <v>16</v>
      </c>
      <c r="J64" s="19" t="s">
        <v>322</v>
      </c>
      <c r="K64" s="19" t="s">
        <v>3239</v>
      </c>
      <c r="L64" s="19" t="s">
        <v>62</v>
      </c>
      <c r="M64" s="19" t="str">
        <f>'SA-FR2_BE'!AK61</f>
        <v>N</v>
      </c>
      <c r="N64" s="19" t="str">
        <f>IF(M64="E","Please respond in Vendor Input column for all applicable UL combinations.",IF(AND(M64="N",'SA-FR2_BE'!AF61=TRUE),IF(OR('SA-FR2_BE'!AH61=FALSE, 'SA-FR2_BE'!AI61=FALSE),"Check FR1 #CC or FR2 #CC entered in Overview tab is correct.",""),""))</f>
        <v/>
      </c>
      <c r="O64" s="20" t="s">
        <v>3570</v>
      </c>
      <c r="P64" s="20" t="s">
        <v>2681</v>
      </c>
      <c r="Q64" s="20" t="s">
        <v>2681</v>
      </c>
      <c r="R64" s="20" t="s">
        <v>1650</v>
      </c>
      <c r="S64" s="28"/>
    </row>
    <row r="65" spans="1:19" ht="15" x14ac:dyDescent="0.15">
      <c r="A65" s="21" t="s">
        <v>3382</v>
      </c>
      <c r="B65" s="21" t="s">
        <v>3383</v>
      </c>
      <c r="C65" s="21" t="s">
        <v>3280</v>
      </c>
      <c r="D65" s="21">
        <v>1</v>
      </c>
      <c r="E65" s="21">
        <v>7</v>
      </c>
      <c r="F65" s="21">
        <v>2</v>
      </c>
      <c r="G65" s="21">
        <v>2</v>
      </c>
      <c r="H65" s="21">
        <v>14</v>
      </c>
      <c r="I65" s="21">
        <v>16</v>
      </c>
      <c r="J65" s="21" t="s">
        <v>322</v>
      </c>
      <c r="K65" s="21" t="s">
        <v>3240</v>
      </c>
      <c r="L65" s="21" t="s">
        <v>62</v>
      </c>
      <c r="M65" s="21" t="str">
        <f>'SA-FR2_BE'!AK62</f>
        <v>N</v>
      </c>
      <c r="N65" s="21" t="str">
        <f>IF(M65="E","Please respond in Vendor Input column for all applicable UL combinations.",IF(AND(M65="N",'SA-FR2_BE'!AF62=TRUE),IF(OR('SA-FR2_BE'!AH62=FALSE, 'SA-FR2_BE'!AI62=FALSE),"Check FR1 #CC or FR2 #CC entered in Overview tab is correct.",""),""))</f>
        <v/>
      </c>
      <c r="O65" s="22" t="s">
        <v>3570</v>
      </c>
      <c r="P65" s="22" t="s">
        <v>2681</v>
      </c>
      <c r="Q65" s="22" t="s">
        <v>2681</v>
      </c>
      <c r="R65" s="22" t="s">
        <v>1650</v>
      </c>
      <c r="S65" s="29"/>
    </row>
    <row r="66" spans="1:19" ht="15" x14ac:dyDescent="0.15">
      <c r="A66" s="19" t="s">
        <v>3384</v>
      </c>
      <c r="B66" s="19" t="s">
        <v>3385</v>
      </c>
      <c r="C66" s="19" t="s">
        <v>3280</v>
      </c>
      <c r="D66" s="19">
        <v>2</v>
      </c>
      <c r="E66" s="19">
        <v>6</v>
      </c>
      <c r="F66" s="19">
        <v>2</v>
      </c>
      <c r="G66" s="19">
        <v>8</v>
      </c>
      <c r="H66" s="19">
        <v>12</v>
      </c>
      <c r="I66" s="19">
        <v>20</v>
      </c>
      <c r="J66" s="19" t="s">
        <v>3096</v>
      </c>
      <c r="K66" s="19" t="s">
        <v>3241</v>
      </c>
      <c r="L66" s="19" t="s">
        <v>89</v>
      </c>
      <c r="M66" s="19" t="str">
        <f>'SA-FR2_BE'!AK63</f>
        <v>N</v>
      </c>
      <c r="N66" s="19" t="str">
        <f>IF(M66="E","Please respond in Vendor Input column for all applicable UL combinations.",IF(AND(M66="N",'SA-FR2_BE'!AF63=TRUE),IF(OR('SA-FR2_BE'!AH63=FALSE, 'SA-FR2_BE'!AI63=FALSE),"Check FR1 #CC or FR2 #CC entered in Overview tab is correct.",""),""))</f>
        <v/>
      </c>
      <c r="O66" s="20" t="s">
        <v>3570</v>
      </c>
      <c r="P66" s="20" t="s">
        <v>670</v>
      </c>
      <c r="Q66" s="20" t="s">
        <v>2681</v>
      </c>
      <c r="R66" s="20" t="s">
        <v>1650</v>
      </c>
      <c r="S66" s="28"/>
    </row>
    <row r="67" spans="1:19" ht="15" x14ac:dyDescent="0.15">
      <c r="A67" s="21" t="s">
        <v>3386</v>
      </c>
      <c r="B67" s="21" t="s">
        <v>3387</v>
      </c>
      <c r="C67" s="21" t="s">
        <v>3280</v>
      </c>
      <c r="D67" s="21">
        <v>1</v>
      </c>
      <c r="E67" s="21">
        <v>6</v>
      </c>
      <c r="F67" s="21">
        <v>2</v>
      </c>
      <c r="G67" s="21">
        <v>4</v>
      </c>
      <c r="H67" s="21">
        <v>12</v>
      </c>
      <c r="I67" s="21">
        <v>16</v>
      </c>
      <c r="J67" s="21" t="s">
        <v>322</v>
      </c>
      <c r="K67" s="21" t="s">
        <v>3242</v>
      </c>
      <c r="L67" s="21" t="s">
        <v>62</v>
      </c>
      <c r="M67" s="21" t="str">
        <f>'SA-FR2_BE'!AK64</f>
        <v>N</v>
      </c>
      <c r="N67" s="21" t="str">
        <f>IF(M67="E","Please respond in Vendor Input column for all applicable UL combinations.",IF(AND(M67="N",'SA-FR2_BE'!AF64=TRUE),IF(OR('SA-FR2_BE'!AH64=FALSE, 'SA-FR2_BE'!AI64=FALSE),"Check FR1 #CC or FR2 #CC entered in Overview tab is correct.",""),""))</f>
        <v/>
      </c>
      <c r="O67" s="22" t="s">
        <v>3570</v>
      </c>
      <c r="P67" s="22" t="s">
        <v>2681</v>
      </c>
      <c r="Q67" s="22" t="s">
        <v>1650</v>
      </c>
      <c r="R67" s="22" t="s">
        <v>1650</v>
      </c>
      <c r="S67" s="29"/>
    </row>
    <row r="68" spans="1:19" ht="15" x14ac:dyDescent="0.15">
      <c r="A68" s="19" t="s">
        <v>3388</v>
      </c>
      <c r="B68" s="19" t="s">
        <v>3389</v>
      </c>
      <c r="C68" s="19" t="s">
        <v>3280</v>
      </c>
      <c r="D68" s="19">
        <v>1</v>
      </c>
      <c r="E68" s="19">
        <v>6</v>
      </c>
      <c r="F68" s="19">
        <v>2</v>
      </c>
      <c r="G68" s="19">
        <v>4</v>
      </c>
      <c r="H68" s="19">
        <v>12</v>
      </c>
      <c r="I68" s="19">
        <v>16</v>
      </c>
      <c r="J68" s="19" t="s">
        <v>322</v>
      </c>
      <c r="K68" s="19" t="s">
        <v>3243</v>
      </c>
      <c r="L68" s="19" t="s">
        <v>62</v>
      </c>
      <c r="M68" s="19" t="str">
        <f>'SA-FR2_BE'!AK65</f>
        <v>N</v>
      </c>
      <c r="N68" s="19" t="str">
        <f>IF(M68="E","Please respond in Vendor Input column for all applicable UL combinations.",IF(AND(M68="N",'SA-FR2_BE'!AF65=TRUE),IF(OR('SA-FR2_BE'!AH65=FALSE, 'SA-FR2_BE'!AI65=FALSE),"Check FR1 #CC or FR2 #CC entered in Overview tab is correct.",""),""))</f>
        <v/>
      </c>
      <c r="O68" s="20" t="s">
        <v>3570</v>
      </c>
      <c r="P68" s="20" t="s">
        <v>670</v>
      </c>
      <c r="Q68" s="20" t="s">
        <v>2681</v>
      </c>
      <c r="R68" s="20" t="s">
        <v>1650</v>
      </c>
      <c r="S68" s="28"/>
    </row>
    <row r="69" spans="1:19" ht="15" x14ac:dyDescent="0.15">
      <c r="A69" s="21" t="s">
        <v>3390</v>
      </c>
      <c r="B69" s="21" t="s">
        <v>3391</v>
      </c>
      <c r="C69" s="21" t="s">
        <v>3280</v>
      </c>
      <c r="D69" s="21">
        <v>1</v>
      </c>
      <c r="E69" s="21">
        <v>6</v>
      </c>
      <c r="F69" s="21">
        <v>2</v>
      </c>
      <c r="G69" s="21">
        <v>2</v>
      </c>
      <c r="H69" s="21">
        <v>12</v>
      </c>
      <c r="I69" s="21">
        <v>14</v>
      </c>
      <c r="J69" s="21" t="s">
        <v>322</v>
      </c>
      <c r="K69" s="21" t="s">
        <v>3244</v>
      </c>
      <c r="L69" s="21" t="s">
        <v>62</v>
      </c>
      <c r="M69" s="21" t="str">
        <f>'SA-FR2_BE'!AK66</f>
        <v>N</v>
      </c>
      <c r="N69" s="21" t="str">
        <f>IF(M69="E","Please respond in Vendor Input column for all applicable UL combinations.",IF(AND(M69="N",'SA-FR2_BE'!AF66=TRUE),IF(OR('SA-FR2_BE'!AH66=FALSE, 'SA-FR2_BE'!AI66=FALSE),"Check FR1 #CC or FR2 #CC entered in Overview tab is correct.",""),""))</f>
        <v/>
      </c>
      <c r="O69" s="22" t="s">
        <v>3570</v>
      </c>
      <c r="P69" s="22" t="s">
        <v>2681</v>
      </c>
      <c r="Q69" s="22" t="s">
        <v>2681</v>
      </c>
      <c r="R69" s="22" t="s">
        <v>1650</v>
      </c>
      <c r="S69" s="29"/>
    </row>
    <row r="70" spans="1:19" ht="15" x14ac:dyDescent="0.15">
      <c r="A70" s="19" t="s">
        <v>3392</v>
      </c>
      <c r="B70" s="19" t="s">
        <v>3393</v>
      </c>
      <c r="C70" s="19" t="s">
        <v>3280</v>
      </c>
      <c r="D70" s="19">
        <v>1</v>
      </c>
      <c r="E70" s="19">
        <v>6</v>
      </c>
      <c r="F70" s="19">
        <v>2</v>
      </c>
      <c r="G70" s="19">
        <v>2</v>
      </c>
      <c r="H70" s="19">
        <v>12</v>
      </c>
      <c r="I70" s="19">
        <v>14</v>
      </c>
      <c r="J70" s="19" t="s">
        <v>322</v>
      </c>
      <c r="K70" s="19" t="s">
        <v>3245</v>
      </c>
      <c r="L70" s="19" t="s">
        <v>62</v>
      </c>
      <c r="M70" s="19" t="str">
        <f>'SA-FR2_BE'!AK67</f>
        <v>N</v>
      </c>
      <c r="N70" s="19" t="str">
        <f>IF(M70="E","Please respond in Vendor Input column for all applicable UL combinations.",IF(AND(M70="N",'SA-FR2_BE'!AF67=TRUE),IF(OR('SA-FR2_BE'!AH67=FALSE, 'SA-FR2_BE'!AI67=FALSE),"Check FR1 #CC or FR2 #CC entered in Overview tab is correct.",""),""))</f>
        <v/>
      </c>
      <c r="O70" s="20" t="s">
        <v>3570</v>
      </c>
      <c r="P70" s="20" t="s">
        <v>2681</v>
      </c>
      <c r="Q70" s="20" t="s">
        <v>2681</v>
      </c>
      <c r="R70" s="20" t="s">
        <v>1650</v>
      </c>
      <c r="S70" s="28"/>
    </row>
    <row r="71" spans="1:19" ht="15" x14ac:dyDescent="0.15">
      <c r="A71" s="21" t="s">
        <v>3394</v>
      </c>
      <c r="B71" s="21" t="s">
        <v>3395</v>
      </c>
      <c r="C71" s="21" t="s">
        <v>3280</v>
      </c>
      <c r="D71" s="21">
        <v>1</v>
      </c>
      <c r="E71" s="21">
        <v>6</v>
      </c>
      <c r="F71" s="21">
        <v>2</v>
      </c>
      <c r="G71" s="21">
        <v>2</v>
      </c>
      <c r="H71" s="21">
        <v>12</v>
      </c>
      <c r="I71" s="21">
        <v>14</v>
      </c>
      <c r="J71" s="21" t="s">
        <v>322</v>
      </c>
      <c r="K71" s="21" t="s">
        <v>3246</v>
      </c>
      <c r="L71" s="21" t="s">
        <v>62</v>
      </c>
      <c r="M71" s="21" t="str">
        <f>'SA-FR2_BE'!AK68</f>
        <v>N</v>
      </c>
      <c r="N71" s="21" t="str">
        <f>IF(M71="E","Please respond in Vendor Input column for all applicable UL combinations.",IF(AND(M71="N",'SA-FR2_BE'!AF68=TRUE),IF(OR('SA-FR2_BE'!AH68=FALSE, 'SA-FR2_BE'!AI68=FALSE),"Check FR1 #CC or FR2 #CC entered in Overview tab is correct.",""),""))</f>
        <v/>
      </c>
      <c r="O71" s="22" t="s">
        <v>3570</v>
      </c>
      <c r="P71" s="22" t="s">
        <v>2681</v>
      </c>
      <c r="Q71" s="22" t="s">
        <v>2681</v>
      </c>
      <c r="R71" s="22" t="s">
        <v>1650</v>
      </c>
      <c r="S71" s="29"/>
    </row>
    <row r="72" spans="1:19" ht="15" x14ac:dyDescent="0.15">
      <c r="A72" s="19" t="s">
        <v>3396</v>
      </c>
      <c r="B72" s="19" t="s">
        <v>3397</v>
      </c>
      <c r="C72" s="19" t="s">
        <v>3280</v>
      </c>
      <c r="D72" s="19">
        <v>2</v>
      </c>
      <c r="E72" s="19">
        <v>5</v>
      </c>
      <c r="F72" s="19">
        <v>2</v>
      </c>
      <c r="G72" s="19">
        <v>8</v>
      </c>
      <c r="H72" s="19">
        <v>10</v>
      </c>
      <c r="I72" s="19">
        <v>18</v>
      </c>
      <c r="J72" s="19" t="s">
        <v>3096</v>
      </c>
      <c r="K72" s="19" t="s">
        <v>3247</v>
      </c>
      <c r="L72" s="19" t="s">
        <v>89</v>
      </c>
      <c r="M72" s="19" t="str">
        <f>'SA-FR2_BE'!AK69</f>
        <v>N</v>
      </c>
      <c r="N72" s="19" t="str">
        <f>IF(M72="E","Please respond in Vendor Input column for all applicable UL combinations.",IF(AND(M72="N",'SA-FR2_BE'!AF69=TRUE),IF(OR('SA-FR2_BE'!AH69=FALSE, 'SA-FR2_BE'!AI69=FALSE),"Check FR1 #CC or FR2 #CC entered in Overview tab is correct.",""),""))</f>
        <v/>
      </c>
      <c r="O72" s="20" t="s">
        <v>3570</v>
      </c>
      <c r="P72" s="20" t="s">
        <v>670</v>
      </c>
      <c r="Q72" s="20" t="s">
        <v>2681</v>
      </c>
      <c r="R72" s="20" t="s">
        <v>1650</v>
      </c>
      <c r="S72" s="28"/>
    </row>
    <row r="73" spans="1:19" ht="15" x14ac:dyDescent="0.15">
      <c r="A73" s="21" t="s">
        <v>3398</v>
      </c>
      <c r="B73" s="21" t="s">
        <v>3399</v>
      </c>
      <c r="C73" s="21" t="s">
        <v>3280</v>
      </c>
      <c r="D73" s="21">
        <v>1</v>
      </c>
      <c r="E73" s="21">
        <v>5</v>
      </c>
      <c r="F73" s="21">
        <v>2</v>
      </c>
      <c r="G73" s="21">
        <v>4</v>
      </c>
      <c r="H73" s="21">
        <v>10</v>
      </c>
      <c r="I73" s="21">
        <v>14</v>
      </c>
      <c r="J73" s="21" t="s">
        <v>322</v>
      </c>
      <c r="K73" s="21" t="s">
        <v>3248</v>
      </c>
      <c r="L73" s="21" t="s">
        <v>62</v>
      </c>
      <c r="M73" s="21" t="str">
        <f>'SA-FR2_BE'!AK70</f>
        <v>N</v>
      </c>
      <c r="N73" s="21" t="str">
        <f>IF(M73="E","Please respond in Vendor Input column for all applicable UL combinations.",IF(AND(M73="N",'SA-FR2_BE'!AF70=TRUE),IF(OR('SA-FR2_BE'!AH70=FALSE, 'SA-FR2_BE'!AI70=FALSE),"Check FR1 #CC or FR2 #CC entered in Overview tab is correct.",""),""))</f>
        <v/>
      </c>
      <c r="O73" s="22" t="s">
        <v>3570</v>
      </c>
      <c r="P73" s="22" t="s">
        <v>2681</v>
      </c>
      <c r="Q73" s="22" t="s">
        <v>1650</v>
      </c>
      <c r="R73" s="22" t="s">
        <v>1650</v>
      </c>
      <c r="S73" s="29"/>
    </row>
    <row r="74" spans="1:19" ht="15" x14ac:dyDescent="0.15">
      <c r="A74" s="19" t="s">
        <v>3400</v>
      </c>
      <c r="B74" s="19" t="s">
        <v>3401</v>
      </c>
      <c r="C74" s="19" t="s">
        <v>3280</v>
      </c>
      <c r="D74" s="19">
        <v>1</v>
      </c>
      <c r="E74" s="19">
        <v>5</v>
      </c>
      <c r="F74" s="19">
        <v>2</v>
      </c>
      <c r="G74" s="19">
        <v>4</v>
      </c>
      <c r="H74" s="19">
        <v>10</v>
      </c>
      <c r="I74" s="19">
        <v>14</v>
      </c>
      <c r="J74" s="19" t="s">
        <v>322</v>
      </c>
      <c r="K74" s="19" t="s">
        <v>3249</v>
      </c>
      <c r="L74" s="19" t="s">
        <v>62</v>
      </c>
      <c r="M74" s="19" t="str">
        <f>'SA-FR2_BE'!AK71</f>
        <v>N</v>
      </c>
      <c r="N74" s="19" t="str">
        <f>IF(M74="E","Please respond in Vendor Input column for all applicable UL combinations.",IF(AND(M74="N",'SA-FR2_BE'!AF71=TRUE),IF(OR('SA-FR2_BE'!AH71=FALSE, 'SA-FR2_BE'!AI71=FALSE),"Check FR1 #CC or FR2 #CC entered in Overview tab is correct.",""),""))</f>
        <v/>
      </c>
      <c r="O74" s="20" t="s">
        <v>3570</v>
      </c>
      <c r="P74" s="20" t="s">
        <v>670</v>
      </c>
      <c r="Q74" s="20" t="s">
        <v>2681</v>
      </c>
      <c r="R74" s="20" t="s">
        <v>1650</v>
      </c>
      <c r="S74" s="28"/>
    </row>
    <row r="75" spans="1:19" ht="15" x14ac:dyDescent="0.15">
      <c r="A75" s="21" t="s">
        <v>3402</v>
      </c>
      <c r="B75" s="21" t="s">
        <v>3403</v>
      </c>
      <c r="C75" s="21" t="s">
        <v>3280</v>
      </c>
      <c r="D75" s="21">
        <v>1</v>
      </c>
      <c r="E75" s="21">
        <v>5</v>
      </c>
      <c r="F75" s="21">
        <v>2</v>
      </c>
      <c r="G75" s="21">
        <v>2</v>
      </c>
      <c r="H75" s="21">
        <v>10</v>
      </c>
      <c r="I75" s="21">
        <v>12</v>
      </c>
      <c r="J75" s="21" t="s">
        <v>322</v>
      </c>
      <c r="K75" s="21" t="s">
        <v>3250</v>
      </c>
      <c r="L75" s="21" t="s">
        <v>62</v>
      </c>
      <c r="M75" s="21" t="str">
        <f>'SA-FR2_BE'!AK72</f>
        <v>N</v>
      </c>
      <c r="N75" s="21" t="str">
        <f>IF(M75="E","Please respond in Vendor Input column for all applicable UL combinations.",IF(AND(M75="N",'SA-FR2_BE'!AF72=TRUE),IF(OR('SA-FR2_BE'!AH72=FALSE, 'SA-FR2_BE'!AI72=FALSE),"Check FR1 #CC or FR2 #CC entered in Overview tab is correct.",""),""))</f>
        <v/>
      </c>
      <c r="O75" s="22" t="s">
        <v>3570</v>
      </c>
      <c r="P75" s="22" t="s">
        <v>2681</v>
      </c>
      <c r="Q75" s="22" t="s">
        <v>2681</v>
      </c>
      <c r="R75" s="22" t="s">
        <v>1650</v>
      </c>
      <c r="S75" s="29"/>
    </row>
    <row r="76" spans="1:19" ht="15" x14ac:dyDescent="0.15">
      <c r="A76" s="19" t="s">
        <v>3404</v>
      </c>
      <c r="B76" s="19" t="s">
        <v>3405</v>
      </c>
      <c r="C76" s="19" t="s">
        <v>3280</v>
      </c>
      <c r="D76" s="19">
        <v>1</v>
      </c>
      <c r="E76" s="19">
        <v>5</v>
      </c>
      <c r="F76" s="19">
        <v>2</v>
      </c>
      <c r="G76" s="19">
        <v>2</v>
      </c>
      <c r="H76" s="19">
        <v>10</v>
      </c>
      <c r="I76" s="19">
        <v>12</v>
      </c>
      <c r="J76" s="19" t="s">
        <v>322</v>
      </c>
      <c r="K76" s="19" t="s">
        <v>3251</v>
      </c>
      <c r="L76" s="19" t="s">
        <v>62</v>
      </c>
      <c r="M76" s="19" t="str">
        <f>'SA-FR2_BE'!AK73</f>
        <v>N</v>
      </c>
      <c r="N76" s="19" t="str">
        <f>IF(M76="E","Please respond in Vendor Input column for all applicable UL combinations.",IF(AND(M76="N",'SA-FR2_BE'!AF73=TRUE),IF(OR('SA-FR2_BE'!AH73=FALSE, 'SA-FR2_BE'!AI73=FALSE),"Check FR1 #CC or FR2 #CC entered in Overview tab is correct.",""),""))</f>
        <v/>
      </c>
      <c r="O76" s="20" t="s">
        <v>3570</v>
      </c>
      <c r="P76" s="20" t="s">
        <v>2681</v>
      </c>
      <c r="Q76" s="20" t="s">
        <v>2681</v>
      </c>
      <c r="R76" s="20" t="s">
        <v>1650</v>
      </c>
      <c r="S76" s="28"/>
    </row>
    <row r="77" spans="1:19" ht="15" x14ac:dyDescent="0.15">
      <c r="A77" s="21" t="s">
        <v>3406</v>
      </c>
      <c r="B77" s="21" t="s">
        <v>3407</v>
      </c>
      <c r="C77" s="21" t="s">
        <v>3280</v>
      </c>
      <c r="D77" s="21">
        <v>1</v>
      </c>
      <c r="E77" s="21">
        <v>5</v>
      </c>
      <c r="F77" s="21">
        <v>2</v>
      </c>
      <c r="G77" s="21">
        <v>2</v>
      </c>
      <c r="H77" s="21">
        <v>10</v>
      </c>
      <c r="I77" s="21">
        <v>12</v>
      </c>
      <c r="J77" s="21" t="s">
        <v>322</v>
      </c>
      <c r="K77" s="21" t="s">
        <v>3252</v>
      </c>
      <c r="L77" s="21" t="s">
        <v>62</v>
      </c>
      <c r="M77" s="21" t="str">
        <f>'SA-FR2_BE'!AK74</f>
        <v>N</v>
      </c>
      <c r="N77" s="21" t="str">
        <f>IF(M77="E","Please respond in Vendor Input column for all applicable UL combinations.",IF(AND(M77="N",'SA-FR2_BE'!AF74=TRUE),IF(OR('SA-FR2_BE'!AH74=FALSE, 'SA-FR2_BE'!AI74=FALSE),"Check FR1 #CC or FR2 #CC entered in Overview tab is correct.",""),""))</f>
        <v/>
      </c>
      <c r="O77" s="22" t="s">
        <v>3570</v>
      </c>
      <c r="P77" s="22" t="s">
        <v>2681</v>
      </c>
      <c r="Q77" s="22" t="s">
        <v>2681</v>
      </c>
      <c r="R77" s="22" t="s">
        <v>1650</v>
      </c>
      <c r="S77" s="29"/>
    </row>
    <row r="78" spans="1:19" ht="15" x14ac:dyDescent="0.15">
      <c r="A78" s="19" t="s">
        <v>3408</v>
      </c>
      <c r="B78" s="19" t="s">
        <v>3409</v>
      </c>
      <c r="C78" s="19" t="s">
        <v>3280</v>
      </c>
      <c r="D78" s="19">
        <v>2</v>
      </c>
      <c r="E78" s="19">
        <v>4</v>
      </c>
      <c r="F78" s="19">
        <v>2</v>
      </c>
      <c r="G78" s="19">
        <v>8</v>
      </c>
      <c r="H78" s="19">
        <v>8</v>
      </c>
      <c r="I78" s="19">
        <v>16</v>
      </c>
      <c r="J78" s="19" t="s">
        <v>3096</v>
      </c>
      <c r="K78" s="19" t="s">
        <v>3253</v>
      </c>
      <c r="L78" s="19" t="s">
        <v>89</v>
      </c>
      <c r="M78" s="19" t="str">
        <f>'SA-FR2_BE'!AK75</f>
        <v>N</v>
      </c>
      <c r="N78" s="19" t="str">
        <f>IF(M78="E","Please respond in Vendor Input column for all applicable UL combinations.",IF(AND(M78="N",'SA-FR2_BE'!AF75=TRUE),IF(OR('SA-FR2_BE'!AH75=FALSE, 'SA-FR2_BE'!AI75=FALSE),"Check FR1 #CC or FR2 #CC entered in Overview tab is correct.",""),""))</f>
        <v/>
      </c>
      <c r="O78" s="20" t="s">
        <v>3570</v>
      </c>
      <c r="P78" s="20" t="s">
        <v>670</v>
      </c>
      <c r="Q78" s="20" t="s">
        <v>2681</v>
      </c>
      <c r="R78" s="20" t="s">
        <v>1650</v>
      </c>
      <c r="S78" s="28"/>
    </row>
    <row r="79" spans="1:19" ht="15" x14ac:dyDescent="0.15">
      <c r="A79" s="21" t="s">
        <v>3410</v>
      </c>
      <c r="B79" s="21" t="s">
        <v>3411</v>
      </c>
      <c r="C79" s="21" t="s">
        <v>3280</v>
      </c>
      <c r="D79" s="21">
        <v>1</v>
      </c>
      <c r="E79" s="21">
        <v>4</v>
      </c>
      <c r="F79" s="21">
        <v>2</v>
      </c>
      <c r="G79" s="21">
        <v>4</v>
      </c>
      <c r="H79" s="21">
        <v>8</v>
      </c>
      <c r="I79" s="21">
        <v>12</v>
      </c>
      <c r="J79" s="21" t="s">
        <v>322</v>
      </c>
      <c r="K79" s="21" t="s">
        <v>3254</v>
      </c>
      <c r="L79" s="21" t="s">
        <v>62</v>
      </c>
      <c r="M79" s="21" t="str">
        <f>'SA-FR2_BE'!AK76</f>
        <v>N</v>
      </c>
      <c r="N79" s="21" t="str">
        <f>IF(M79="E","Please respond in Vendor Input column for all applicable UL combinations.",IF(AND(M79="N",'SA-FR2_BE'!AF76=TRUE),IF(OR('SA-FR2_BE'!AH76=FALSE, 'SA-FR2_BE'!AI76=FALSE),"Check FR1 #CC or FR2 #CC entered in Overview tab is correct.",""),""))</f>
        <v/>
      </c>
      <c r="O79" s="22" t="s">
        <v>3570</v>
      </c>
      <c r="P79" s="22" t="s">
        <v>2681</v>
      </c>
      <c r="Q79" s="22" t="s">
        <v>1650</v>
      </c>
      <c r="R79" s="22" t="s">
        <v>1650</v>
      </c>
      <c r="S79" s="29"/>
    </row>
    <row r="80" spans="1:19" ht="15" x14ac:dyDescent="0.15">
      <c r="A80" s="19" t="s">
        <v>3412</v>
      </c>
      <c r="B80" s="19" t="s">
        <v>3413</v>
      </c>
      <c r="C80" s="19" t="s">
        <v>3280</v>
      </c>
      <c r="D80" s="19">
        <v>1</v>
      </c>
      <c r="E80" s="19">
        <v>4</v>
      </c>
      <c r="F80" s="19">
        <v>2</v>
      </c>
      <c r="G80" s="19">
        <v>4</v>
      </c>
      <c r="H80" s="19">
        <v>8</v>
      </c>
      <c r="I80" s="19">
        <v>12</v>
      </c>
      <c r="J80" s="19" t="s">
        <v>322</v>
      </c>
      <c r="K80" s="19" t="s">
        <v>3255</v>
      </c>
      <c r="L80" s="19" t="s">
        <v>62</v>
      </c>
      <c r="M80" s="19" t="str">
        <f>'SA-FR2_BE'!AK77</f>
        <v>N</v>
      </c>
      <c r="N80" s="19" t="str">
        <f>IF(M80="E","Please respond in Vendor Input column for all applicable UL combinations.",IF(AND(M80="N",'SA-FR2_BE'!AF77=TRUE),IF(OR('SA-FR2_BE'!AH77=FALSE, 'SA-FR2_BE'!AI77=FALSE),"Check FR1 #CC or FR2 #CC entered in Overview tab is correct.",""),""))</f>
        <v/>
      </c>
      <c r="O80" s="20" t="s">
        <v>3570</v>
      </c>
      <c r="P80" s="20" t="s">
        <v>670</v>
      </c>
      <c r="Q80" s="20" t="s">
        <v>2681</v>
      </c>
      <c r="R80" s="20" t="s">
        <v>1650</v>
      </c>
      <c r="S80" s="28"/>
    </row>
    <row r="81" spans="1:19" ht="15" x14ac:dyDescent="0.15">
      <c r="A81" s="21" t="s">
        <v>3414</v>
      </c>
      <c r="B81" s="21" t="s">
        <v>3415</v>
      </c>
      <c r="C81" s="21" t="s">
        <v>3280</v>
      </c>
      <c r="D81" s="21">
        <v>1</v>
      </c>
      <c r="E81" s="21">
        <v>4</v>
      </c>
      <c r="F81" s="21">
        <v>2</v>
      </c>
      <c r="G81" s="21">
        <v>2</v>
      </c>
      <c r="H81" s="21">
        <v>8</v>
      </c>
      <c r="I81" s="21">
        <v>10</v>
      </c>
      <c r="J81" s="21" t="s">
        <v>322</v>
      </c>
      <c r="K81" s="21" t="s">
        <v>3256</v>
      </c>
      <c r="L81" s="21" t="s">
        <v>62</v>
      </c>
      <c r="M81" s="21" t="str">
        <f>'SA-FR2_BE'!AK78</f>
        <v>N</v>
      </c>
      <c r="N81" s="21" t="str">
        <f>IF(M81="E","Please respond in Vendor Input column for all applicable UL combinations.",IF(AND(M81="N",'SA-FR2_BE'!AF78=TRUE),IF(OR('SA-FR2_BE'!AH78=FALSE, 'SA-FR2_BE'!AI78=FALSE),"Check FR1 #CC or FR2 #CC entered in Overview tab is correct.",""),""))</f>
        <v/>
      </c>
      <c r="O81" s="22" t="s">
        <v>3570</v>
      </c>
      <c r="P81" s="22" t="s">
        <v>2681</v>
      </c>
      <c r="Q81" s="22" t="s">
        <v>2681</v>
      </c>
      <c r="R81" s="22" t="s">
        <v>1650</v>
      </c>
      <c r="S81" s="29"/>
    </row>
    <row r="82" spans="1:19" ht="15" x14ac:dyDescent="0.15">
      <c r="A82" s="19" t="s">
        <v>3416</v>
      </c>
      <c r="B82" s="19" t="s">
        <v>3417</v>
      </c>
      <c r="C82" s="19" t="s">
        <v>3280</v>
      </c>
      <c r="D82" s="19">
        <v>1</v>
      </c>
      <c r="E82" s="19">
        <v>4</v>
      </c>
      <c r="F82" s="19">
        <v>2</v>
      </c>
      <c r="G82" s="19">
        <v>2</v>
      </c>
      <c r="H82" s="19">
        <v>8</v>
      </c>
      <c r="I82" s="19">
        <v>10</v>
      </c>
      <c r="J82" s="19" t="s">
        <v>322</v>
      </c>
      <c r="K82" s="19" t="s">
        <v>3257</v>
      </c>
      <c r="L82" s="19" t="s">
        <v>62</v>
      </c>
      <c r="M82" s="19" t="str">
        <f>'SA-FR2_BE'!AK79</f>
        <v>N</v>
      </c>
      <c r="N82" s="19" t="str">
        <f>IF(M82="E","Please respond in Vendor Input column for all applicable UL combinations.",IF(AND(M82="N",'SA-FR2_BE'!AF79=TRUE),IF(OR('SA-FR2_BE'!AH79=FALSE, 'SA-FR2_BE'!AI79=FALSE),"Check FR1 #CC or FR2 #CC entered in Overview tab is correct.",""),""))</f>
        <v/>
      </c>
      <c r="O82" s="20" t="s">
        <v>3570</v>
      </c>
      <c r="P82" s="20" t="s">
        <v>2681</v>
      </c>
      <c r="Q82" s="20" t="s">
        <v>2681</v>
      </c>
      <c r="R82" s="20" t="s">
        <v>1650</v>
      </c>
      <c r="S82" s="28"/>
    </row>
    <row r="83" spans="1:19" ht="15" x14ac:dyDescent="0.15">
      <c r="A83" s="21" t="s">
        <v>3418</v>
      </c>
      <c r="B83" s="21" t="s">
        <v>3419</v>
      </c>
      <c r="C83" s="21" t="s">
        <v>3280</v>
      </c>
      <c r="D83" s="21">
        <v>1</v>
      </c>
      <c r="E83" s="21">
        <v>4</v>
      </c>
      <c r="F83" s="21">
        <v>2</v>
      </c>
      <c r="G83" s="21">
        <v>2</v>
      </c>
      <c r="H83" s="21">
        <v>8</v>
      </c>
      <c r="I83" s="21">
        <v>10</v>
      </c>
      <c r="J83" s="21" t="s">
        <v>322</v>
      </c>
      <c r="K83" s="21" t="s">
        <v>3258</v>
      </c>
      <c r="L83" s="21" t="s">
        <v>62</v>
      </c>
      <c r="M83" s="21" t="str">
        <f>'SA-FR2_BE'!AK80</f>
        <v>N</v>
      </c>
      <c r="N83" s="21" t="str">
        <f>IF(M83="E","Please respond in Vendor Input column for all applicable UL combinations.",IF(AND(M83="N",'SA-FR2_BE'!AF80=TRUE),IF(OR('SA-FR2_BE'!AH80=FALSE, 'SA-FR2_BE'!AI80=FALSE),"Check FR1 #CC or FR2 #CC entered in Overview tab is correct.",""),""))</f>
        <v/>
      </c>
      <c r="O83" s="22" t="s">
        <v>3570</v>
      </c>
      <c r="P83" s="22" t="s">
        <v>2681</v>
      </c>
      <c r="Q83" s="22" t="s">
        <v>2681</v>
      </c>
      <c r="R83" s="22" t="s">
        <v>1650</v>
      </c>
      <c r="S83" s="29"/>
    </row>
    <row r="84" spans="1:19" ht="15" x14ac:dyDescent="0.15">
      <c r="A84" s="19" t="s">
        <v>3420</v>
      </c>
      <c r="B84" s="19" t="s">
        <v>3421</v>
      </c>
      <c r="C84" s="19" t="s">
        <v>3280</v>
      </c>
      <c r="D84" s="19">
        <v>2</v>
      </c>
      <c r="E84" s="19">
        <v>3</v>
      </c>
      <c r="F84" s="19">
        <v>2</v>
      </c>
      <c r="G84" s="19">
        <v>8</v>
      </c>
      <c r="H84" s="19">
        <v>6</v>
      </c>
      <c r="I84" s="19">
        <v>14</v>
      </c>
      <c r="J84" s="19" t="s">
        <v>3096</v>
      </c>
      <c r="K84" s="19" t="s">
        <v>3259</v>
      </c>
      <c r="L84" s="19" t="s">
        <v>89</v>
      </c>
      <c r="M84" s="19" t="str">
        <f>'SA-FR2_BE'!AK81</f>
        <v>N</v>
      </c>
      <c r="N84" s="19" t="str">
        <f>IF(M84="E","Please respond in Vendor Input column for all applicable UL combinations.",IF(AND(M84="N",'SA-FR2_BE'!AF81=TRUE),IF(OR('SA-FR2_BE'!AH81=FALSE, 'SA-FR2_BE'!AI81=FALSE),"Check FR1 #CC or FR2 #CC entered in Overview tab is correct.",""),""))</f>
        <v/>
      </c>
      <c r="O84" s="20" t="s">
        <v>3570</v>
      </c>
      <c r="P84" s="20" t="s">
        <v>670</v>
      </c>
      <c r="Q84" s="20" t="s">
        <v>2681</v>
      </c>
      <c r="R84" s="20" t="s">
        <v>1650</v>
      </c>
      <c r="S84" s="28"/>
    </row>
    <row r="85" spans="1:19" ht="15" x14ac:dyDescent="0.15">
      <c r="A85" s="21" t="s">
        <v>3422</v>
      </c>
      <c r="B85" s="21" t="s">
        <v>3423</v>
      </c>
      <c r="C85" s="21" t="s">
        <v>3280</v>
      </c>
      <c r="D85" s="21">
        <v>1</v>
      </c>
      <c r="E85" s="21">
        <v>3</v>
      </c>
      <c r="F85" s="21">
        <v>2</v>
      </c>
      <c r="G85" s="21">
        <v>4</v>
      </c>
      <c r="H85" s="21">
        <v>6</v>
      </c>
      <c r="I85" s="21">
        <v>10</v>
      </c>
      <c r="J85" s="21" t="s">
        <v>322</v>
      </c>
      <c r="K85" s="21" t="s">
        <v>3260</v>
      </c>
      <c r="L85" s="21" t="s">
        <v>62</v>
      </c>
      <c r="M85" s="21" t="str">
        <f>'SA-FR2_BE'!AK82</f>
        <v>N</v>
      </c>
      <c r="N85" s="21" t="str">
        <f>IF(M85="E","Please respond in Vendor Input column for all applicable UL combinations.",IF(AND(M85="N",'SA-FR2_BE'!AF82=TRUE),IF(OR('SA-FR2_BE'!AH82=FALSE, 'SA-FR2_BE'!AI82=FALSE),"Check FR1 #CC or FR2 #CC entered in Overview tab is correct.",""),""))</f>
        <v/>
      </c>
      <c r="O85" s="22" t="s">
        <v>3570</v>
      </c>
      <c r="P85" s="22" t="s">
        <v>2681</v>
      </c>
      <c r="Q85" s="22" t="s">
        <v>1650</v>
      </c>
      <c r="R85" s="22" t="s">
        <v>1650</v>
      </c>
      <c r="S85" s="29"/>
    </row>
    <row r="86" spans="1:19" ht="15" x14ac:dyDescent="0.15">
      <c r="A86" s="19" t="s">
        <v>3424</v>
      </c>
      <c r="B86" s="19" t="s">
        <v>3425</v>
      </c>
      <c r="C86" s="19" t="s">
        <v>3280</v>
      </c>
      <c r="D86" s="19">
        <v>1</v>
      </c>
      <c r="E86" s="19">
        <v>3</v>
      </c>
      <c r="F86" s="19">
        <v>2</v>
      </c>
      <c r="G86" s="19">
        <v>4</v>
      </c>
      <c r="H86" s="19">
        <v>6</v>
      </c>
      <c r="I86" s="19">
        <v>10</v>
      </c>
      <c r="J86" s="19" t="s">
        <v>322</v>
      </c>
      <c r="K86" s="19" t="s">
        <v>3261</v>
      </c>
      <c r="L86" s="19" t="s">
        <v>62</v>
      </c>
      <c r="M86" s="19" t="str">
        <f>'SA-FR2_BE'!AK83</f>
        <v>N</v>
      </c>
      <c r="N86" s="19" t="str">
        <f>IF(M86="E","Please respond in Vendor Input column for all applicable UL combinations.",IF(AND(M86="N",'SA-FR2_BE'!AF83=TRUE),IF(OR('SA-FR2_BE'!AH83=FALSE, 'SA-FR2_BE'!AI83=FALSE),"Check FR1 #CC or FR2 #CC entered in Overview tab is correct.",""),""))</f>
        <v/>
      </c>
      <c r="O86" s="20" t="s">
        <v>3570</v>
      </c>
      <c r="P86" s="20" t="s">
        <v>670</v>
      </c>
      <c r="Q86" s="20" t="s">
        <v>2681</v>
      </c>
      <c r="R86" s="20" t="s">
        <v>1650</v>
      </c>
      <c r="S86" s="28"/>
    </row>
    <row r="87" spans="1:19" ht="15" x14ac:dyDescent="0.15">
      <c r="A87" s="21" t="s">
        <v>3426</v>
      </c>
      <c r="B87" s="21" t="s">
        <v>3427</v>
      </c>
      <c r="C87" s="21" t="s">
        <v>3280</v>
      </c>
      <c r="D87" s="21">
        <v>1</v>
      </c>
      <c r="E87" s="21">
        <v>3</v>
      </c>
      <c r="F87" s="21">
        <v>2</v>
      </c>
      <c r="G87" s="21">
        <v>2</v>
      </c>
      <c r="H87" s="21">
        <v>6</v>
      </c>
      <c r="I87" s="21">
        <v>8</v>
      </c>
      <c r="J87" s="21" t="s">
        <v>322</v>
      </c>
      <c r="K87" s="21" t="s">
        <v>3262</v>
      </c>
      <c r="L87" s="21" t="s">
        <v>62</v>
      </c>
      <c r="M87" s="21" t="str">
        <f>'SA-FR2_BE'!AK84</f>
        <v>N</v>
      </c>
      <c r="N87" s="21" t="str">
        <f>IF(M87="E","Please respond in Vendor Input column for all applicable UL combinations.",IF(AND(M87="N",'SA-FR2_BE'!AF84=TRUE),IF(OR('SA-FR2_BE'!AH84=FALSE, 'SA-FR2_BE'!AI84=FALSE),"Check FR1 #CC or FR2 #CC entered in Overview tab is correct.",""),""))</f>
        <v/>
      </c>
      <c r="O87" s="22" t="s">
        <v>3570</v>
      </c>
      <c r="P87" s="22" t="s">
        <v>2681</v>
      </c>
      <c r="Q87" s="22" t="s">
        <v>2681</v>
      </c>
      <c r="R87" s="22" t="s">
        <v>1650</v>
      </c>
      <c r="S87" s="29"/>
    </row>
    <row r="88" spans="1:19" ht="15" x14ac:dyDescent="0.15">
      <c r="A88" s="19" t="s">
        <v>3428</v>
      </c>
      <c r="B88" s="19" t="s">
        <v>3429</v>
      </c>
      <c r="C88" s="19" t="s">
        <v>3280</v>
      </c>
      <c r="D88" s="19">
        <v>1</v>
      </c>
      <c r="E88" s="19">
        <v>3</v>
      </c>
      <c r="F88" s="19">
        <v>2</v>
      </c>
      <c r="G88" s="19">
        <v>2</v>
      </c>
      <c r="H88" s="19">
        <v>6</v>
      </c>
      <c r="I88" s="19">
        <v>8</v>
      </c>
      <c r="J88" s="19" t="s">
        <v>322</v>
      </c>
      <c r="K88" s="19" t="s">
        <v>3263</v>
      </c>
      <c r="L88" s="19" t="s">
        <v>62</v>
      </c>
      <c r="M88" s="19" t="str">
        <f>'SA-FR2_BE'!AK85</f>
        <v>N</v>
      </c>
      <c r="N88" s="19" t="str">
        <f>IF(M88="E","Please respond in Vendor Input column for all applicable UL combinations.",IF(AND(M88="N",'SA-FR2_BE'!AF85=TRUE),IF(OR('SA-FR2_BE'!AH85=FALSE, 'SA-FR2_BE'!AI85=FALSE),"Check FR1 #CC or FR2 #CC entered in Overview tab is correct.",""),""))</f>
        <v/>
      </c>
      <c r="O88" s="20" t="s">
        <v>3570</v>
      </c>
      <c r="P88" s="20" t="s">
        <v>2681</v>
      </c>
      <c r="Q88" s="20" t="s">
        <v>2681</v>
      </c>
      <c r="R88" s="20" t="s">
        <v>1650</v>
      </c>
      <c r="S88" s="28"/>
    </row>
    <row r="89" spans="1:19" ht="15" x14ac:dyDescent="0.15">
      <c r="A89" s="21" t="s">
        <v>3430</v>
      </c>
      <c r="B89" s="21" t="s">
        <v>3431</v>
      </c>
      <c r="C89" s="21" t="s">
        <v>3280</v>
      </c>
      <c r="D89" s="21">
        <v>1</v>
      </c>
      <c r="E89" s="21">
        <v>3</v>
      </c>
      <c r="F89" s="21">
        <v>2</v>
      </c>
      <c r="G89" s="21">
        <v>2</v>
      </c>
      <c r="H89" s="21">
        <v>6</v>
      </c>
      <c r="I89" s="21">
        <v>8</v>
      </c>
      <c r="J89" s="21" t="s">
        <v>322</v>
      </c>
      <c r="K89" s="21" t="s">
        <v>3264</v>
      </c>
      <c r="L89" s="21" t="s">
        <v>62</v>
      </c>
      <c r="M89" s="21" t="str">
        <f>'SA-FR2_BE'!AK86</f>
        <v>N</v>
      </c>
      <c r="N89" s="21" t="str">
        <f>IF(M89="E","Please respond in Vendor Input column for all applicable UL combinations.",IF(AND(M89="N",'SA-FR2_BE'!AF86=TRUE),IF(OR('SA-FR2_BE'!AH86=FALSE, 'SA-FR2_BE'!AI86=FALSE),"Check FR1 #CC or FR2 #CC entered in Overview tab is correct.",""),""))</f>
        <v/>
      </c>
      <c r="O89" s="22" t="s">
        <v>3570</v>
      </c>
      <c r="P89" s="22" t="s">
        <v>2681</v>
      </c>
      <c r="Q89" s="22" t="s">
        <v>2681</v>
      </c>
      <c r="R89" s="22" t="s">
        <v>1650</v>
      </c>
      <c r="S89" s="29"/>
    </row>
    <row r="90" spans="1:19" ht="15" x14ac:dyDescent="0.15">
      <c r="A90" s="19" t="s">
        <v>3432</v>
      </c>
      <c r="B90" s="19" t="s">
        <v>3433</v>
      </c>
      <c r="C90" s="19" t="s">
        <v>3280</v>
      </c>
      <c r="D90" s="19">
        <v>2</v>
      </c>
      <c r="E90" s="19">
        <v>2</v>
      </c>
      <c r="F90" s="19">
        <v>2</v>
      </c>
      <c r="G90" s="19">
        <v>8</v>
      </c>
      <c r="H90" s="19">
        <v>4</v>
      </c>
      <c r="I90" s="19">
        <v>12</v>
      </c>
      <c r="J90" s="19" t="s">
        <v>3096</v>
      </c>
      <c r="K90" s="19" t="s">
        <v>3265</v>
      </c>
      <c r="L90" s="19" t="s">
        <v>89</v>
      </c>
      <c r="M90" s="19" t="str">
        <f>'SA-FR2_BE'!AK87</f>
        <v>N</v>
      </c>
      <c r="N90" s="19" t="str">
        <f>IF(M90="E","Please respond in Vendor Input column for all applicable UL combinations.",IF(AND(M90="N",'SA-FR2_BE'!AF87=TRUE),IF(OR('SA-FR2_BE'!AH87=FALSE, 'SA-FR2_BE'!AI87=FALSE),"Check FR1 #CC or FR2 #CC entered in Overview tab is correct.",""),""))</f>
        <v/>
      </c>
      <c r="O90" s="20" t="s">
        <v>3570</v>
      </c>
      <c r="P90" s="20" t="s">
        <v>670</v>
      </c>
      <c r="Q90" s="20" t="s">
        <v>2681</v>
      </c>
      <c r="R90" s="20" t="s">
        <v>1650</v>
      </c>
      <c r="S90" s="28"/>
    </row>
    <row r="91" spans="1:19" ht="15" x14ac:dyDescent="0.15">
      <c r="A91" s="21" t="s">
        <v>3434</v>
      </c>
      <c r="B91" s="21" t="s">
        <v>3435</v>
      </c>
      <c r="C91" s="21" t="s">
        <v>3280</v>
      </c>
      <c r="D91" s="21">
        <v>1</v>
      </c>
      <c r="E91" s="21">
        <v>2</v>
      </c>
      <c r="F91" s="21">
        <v>2</v>
      </c>
      <c r="G91" s="21">
        <v>4</v>
      </c>
      <c r="H91" s="21">
        <v>4</v>
      </c>
      <c r="I91" s="21">
        <v>8</v>
      </c>
      <c r="J91" s="21" t="s">
        <v>322</v>
      </c>
      <c r="K91" s="21" t="s">
        <v>3266</v>
      </c>
      <c r="L91" s="21" t="s">
        <v>62</v>
      </c>
      <c r="M91" s="21" t="str">
        <f>'SA-FR2_BE'!AK88</f>
        <v>N</v>
      </c>
      <c r="N91" s="21" t="str">
        <f>IF(M91="E","Please respond in Vendor Input column for all applicable UL combinations.",IF(AND(M91="N",'SA-FR2_BE'!AF88=TRUE),IF(OR('SA-FR2_BE'!AH88=FALSE, 'SA-FR2_BE'!AI88=FALSE),"Check FR1 #CC or FR2 #CC entered in Overview tab is correct.",""),""))</f>
        <v/>
      </c>
      <c r="O91" s="22" t="s">
        <v>3570</v>
      </c>
      <c r="P91" s="22" t="s">
        <v>2681</v>
      </c>
      <c r="Q91" s="22" t="s">
        <v>1650</v>
      </c>
      <c r="R91" s="22" t="s">
        <v>1650</v>
      </c>
      <c r="S91" s="29"/>
    </row>
    <row r="92" spans="1:19" ht="15" x14ac:dyDescent="0.15">
      <c r="A92" s="19" t="s">
        <v>3436</v>
      </c>
      <c r="B92" s="19" t="s">
        <v>3437</v>
      </c>
      <c r="C92" s="19" t="s">
        <v>3280</v>
      </c>
      <c r="D92" s="19">
        <v>1</v>
      </c>
      <c r="E92" s="19">
        <v>2</v>
      </c>
      <c r="F92" s="19">
        <v>2</v>
      </c>
      <c r="G92" s="19">
        <v>4</v>
      </c>
      <c r="H92" s="19">
        <v>4</v>
      </c>
      <c r="I92" s="19">
        <v>8</v>
      </c>
      <c r="J92" s="19" t="s">
        <v>322</v>
      </c>
      <c r="K92" s="19" t="s">
        <v>3267</v>
      </c>
      <c r="L92" s="19" t="s">
        <v>62</v>
      </c>
      <c r="M92" s="19" t="str">
        <f>'SA-FR2_BE'!AK89</f>
        <v>N</v>
      </c>
      <c r="N92" s="19" t="str">
        <f>IF(M92="E","Please respond in Vendor Input column for all applicable UL combinations.",IF(AND(M92="N",'SA-FR2_BE'!AF89=TRUE),IF(OR('SA-FR2_BE'!AH89=FALSE, 'SA-FR2_BE'!AI89=FALSE),"Check FR1 #CC or FR2 #CC entered in Overview tab is correct.",""),""))</f>
        <v/>
      </c>
      <c r="O92" s="20" t="s">
        <v>3570</v>
      </c>
      <c r="P92" s="20" t="s">
        <v>670</v>
      </c>
      <c r="Q92" s="20" t="s">
        <v>2681</v>
      </c>
      <c r="R92" s="20" t="s">
        <v>1650</v>
      </c>
      <c r="S92" s="28"/>
    </row>
    <row r="93" spans="1:19" ht="15" x14ac:dyDescent="0.15">
      <c r="A93" s="21" t="s">
        <v>3438</v>
      </c>
      <c r="B93" s="21" t="s">
        <v>3439</v>
      </c>
      <c r="C93" s="21" t="s">
        <v>3280</v>
      </c>
      <c r="D93" s="21">
        <v>1</v>
      </c>
      <c r="E93" s="21">
        <v>2</v>
      </c>
      <c r="F93" s="21">
        <v>2</v>
      </c>
      <c r="G93" s="21">
        <v>2</v>
      </c>
      <c r="H93" s="21">
        <v>4</v>
      </c>
      <c r="I93" s="21">
        <v>6</v>
      </c>
      <c r="J93" s="21" t="s">
        <v>322</v>
      </c>
      <c r="K93" s="21" t="s">
        <v>3268</v>
      </c>
      <c r="L93" s="21" t="s">
        <v>62</v>
      </c>
      <c r="M93" s="21" t="str">
        <f>'SA-FR2_BE'!AK90</f>
        <v>N</v>
      </c>
      <c r="N93" s="21" t="str">
        <f>IF(M93="E","Please respond in Vendor Input column for all applicable UL combinations.",IF(AND(M93="N",'SA-FR2_BE'!AF90=TRUE),IF(OR('SA-FR2_BE'!AH90=FALSE, 'SA-FR2_BE'!AI90=FALSE),"Check FR1 #CC or FR2 #CC entered in Overview tab is correct.",""),""))</f>
        <v/>
      </c>
      <c r="O93" s="22" t="s">
        <v>3570</v>
      </c>
      <c r="P93" s="22" t="s">
        <v>2681</v>
      </c>
      <c r="Q93" s="22" t="s">
        <v>2681</v>
      </c>
      <c r="R93" s="22" t="s">
        <v>1650</v>
      </c>
      <c r="S93" s="29"/>
    </row>
    <row r="94" spans="1:19" ht="15" x14ac:dyDescent="0.15">
      <c r="A94" s="19" t="s">
        <v>3440</v>
      </c>
      <c r="B94" s="19" t="s">
        <v>3441</v>
      </c>
      <c r="C94" s="19" t="s">
        <v>3280</v>
      </c>
      <c r="D94" s="19">
        <v>1</v>
      </c>
      <c r="E94" s="19">
        <v>2</v>
      </c>
      <c r="F94" s="19">
        <v>2</v>
      </c>
      <c r="G94" s="19">
        <v>2</v>
      </c>
      <c r="H94" s="19">
        <v>4</v>
      </c>
      <c r="I94" s="19">
        <v>6</v>
      </c>
      <c r="J94" s="19" t="s">
        <v>322</v>
      </c>
      <c r="K94" s="19" t="s">
        <v>3269</v>
      </c>
      <c r="L94" s="19" t="s">
        <v>62</v>
      </c>
      <c r="M94" s="19" t="str">
        <f>'SA-FR2_BE'!AK91</f>
        <v>N</v>
      </c>
      <c r="N94" s="19" t="str">
        <f>IF(M94="E","Please respond in Vendor Input column for all applicable UL combinations.",IF(AND(M94="N",'SA-FR2_BE'!AF91=TRUE),IF(OR('SA-FR2_BE'!AH91=FALSE, 'SA-FR2_BE'!AI91=FALSE),"Check FR1 #CC or FR2 #CC entered in Overview tab is correct.",""),""))</f>
        <v/>
      </c>
      <c r="O94" s="20" t="s">
        <v>3570</v>
      </c>
      <c r="P94" s="20" t="s">
        <v>2681</v>
      </c>
      <c r="Q94" s="20" t="s">
        <v>2681</v>
      </c>
      <c r="R94" s="20" t="s">
        <v>1650</v>
      </c>
      <c r="S94" s="28"/>
    </row>
    <row r="95" spans="1:19" ht="15" x14ac:dyDescent="0.15">
      <c r="A95" s="21" t="s">
        <v>3442</v>
      </c>
      <c r="B95" s="21" t="s">
        <v>3443</v>
      </c>
      <c r="C95" s="21" t="s">
        <v>3280</v>
      </c>
      <c r="D95" s="21">
        <v>1</v>
      </c>
      <c r="E95" s="21">
        <v>2</v>
      </c>
      <c r="F95" s="21">
        <v>2</v>
      </c>
      <c r="G95" s="21">
        <v>2</v>
      </c>
      <c r="H95" s="21">
        <v>4</v>
      </c>
      <c r="I95" s="21">
        <v>6</v>
      </c>
      <c r="J95" s="21" t="s">
        <v>322</v>
      </c>
      <c r="K95" s="21" t="s">
        <v>3270</v>
      </c>
      <c r="L95" s="21" t="s">
        <v>62</v>
      </c>
      <c r="M95" s="21" t="str">
        <f>'SA-FR2_BE'!AK92</f>
        <v>N</v>
      </c>
      <c r="N95" s="21" t="str">
        <f>IF(M95="E","Please respond in Vendor Input column for all applicable UL combinations.",IF(AND(M95="N",'SA-FR2_BE'!AF92=TRUE),IF(OR('SA-FR2_BE'!AH92=FALSE, 'SA-FR2_BE'!AI92=FALSE),"Check FR1 #CC or FR2 #CC entered in Overview tab is correct.",""),""))</f>
        <v/>
      </c>
      <c r="O95" s="22" t="s">
        <v>3570</v>
      </c>
      <c r="P95" s="22" t="s">
        <v>2681</v>
      </c>
      <c r="Q95" s="22" t="s">
        <v>2681</v>
      </c>
      <c r="R95" s="22" t="s">
        <v>1650</v>
      </c>
      <c r="S95" s="29"/>
    </row>
    <row r="96" spans="1:19" ht="15" x14ac:dyDescent="0.15">
      <c r="A96" s="19" t="s">
        <v>3444</v>
      </c>
      <c r="B96" s="19" t="s">
        <v>3445</v>
      </c>
      <c r="C96" s="19" t="s">
        <v>3280</v>
      </c>
      <c r="D96" s="19">
        <v>2</v>
      </c>
      <c r="E96" s="19">
        <v>1</v>
      </c>
      <c r="F96" s="19">
        <v>2</v>
      </c>
      <c r="G96" s="19">
        <v>8</v>
      </c>
      <c r="H96" s="19">
        <v>2</v>
      </c>
      <c r="I96" s="19">
        <v>10</v>
      </c>
      <c r="J96" s="19" t="s">
        <v>3096</v>
      </c>
      <c r="K96" s="19" t="s">
        <v>3271</v>
      </c>
      <c r="L96" s="19" t="s">
        <v>89</v>
      </c>
      <c r="M96" s="19" t="str">
        <f>'SA-FR2_BE'!AK93</f>
        <v>N</v>
      </c>
      <c r="N96" s="19" t="str">
        <f>IF(M96="E","Please respond in Vendor Input column for all applicable UL combinations.",IF(AND(M96="N",'SA-FR2_BE'!AF93=TRUE),IF(OR('SA-FR2_BE'!AH93=FALSE, 'SA-FR2_BE'!AI93=FALSE),"Check FR1 #CC or FR2 #CC entered in Overview tab is correct.",""),""))</f>
        <v/>
      </c>
      <c r="O96" s="20" t="s">
        <v>3570</v>
      </c>
      <c r="P96" s="20" t="s">
        <v>670</v>
      </c>
      <c r="Q96" s="20" t="s">
        <v>2681</v>
      </c>
      <c r="R96" s="20" t="s">
        <v>1650</v>
      </c>
      <c r="S96" s="28"/>
    </row>
    <row r="97" spans="1:19" ht="15" x14ac:dyDescent="0.15">
      <c r="A97" s="21" t="s">
        <v>3446</v>
      </c>
      <c r="B97" s="21" t="s">
        <v>3447</v>
      </c>
      <c r="C97" s="21" t="s">
        <v>3280</v>
      </c>
      <c r="D97" s="21">
        <v>1</v>
      </c>
      <c r="E97" s="21">
        <v>1</v>
      </c>
      <c r="F97" s="21">
        <v>2</v>
      </c>
      <c r="G97" s="21">
        <v>4</v>
      </c>
      <c r="H97" s="21">
        <v>2</v>
      </c>
      <c r="I97" s="21">
        <v>6</v>
      </c>
      <c r="J97" s="21" t="s">
        <v>322</v>
      </c>
      <c r="K97" s="21" t="s">
        <v>3272</v>
      </c>
      <c r="L97" s="21" t="s">
        <v>62</v>
      </c>
      <c r="M97" s="21" t="str">
        <f>'SA-FR2_BE'!AK94</f>
        <v>N</v>
      </c>
      <c r="N97" s="21" t="str">
        <f>IF(M97="E","Please respond in Vendor Input column for all applicable UL combinations.",IF(AND(M97="N",'SA-FR2_BE'!AF94=TRUE),IF(OR('SA-FR2_BE'!AH94=FALSE, 'SA-FR2_BE'!AI94=FALSE),"Check FR1 #CC or FR2 #CC entered in Overview tab is correct.",""),""))</f>
        <v/>
      </c>
      <c r="O97" s="22" t="s">
        <v>3570</v>
      </c>
      <c r="P97" s="22" t="s">
        <v>2681</v>
      </c>
      <c r="Q97" s="22" t="s">
        <v>1650</v>
      </c>
      <c r="R97" s="22" t="s">
        <v>1650</v>
      </c>
      <c r="S97" s="29"/>
    </row>
    <row r="98" spans="1:19" ht="15" x14ac:dyDescent="0.15">
      <c r="A98" s="19" t="s">
        <v>3448</v>
      </c>
      <c r="B98" s="19" t="s">
        <v>3449</v>
      </c>
      <c r="C98" s="19" t="s">
        <v>3280</v>
      </c>
      <c r="D98" s="19">
        <v>1</v>
      </c>
      <c r="E98" s="19">
        <v>1</v>
      </c>
      <c r="F98" s="19">
        <v>2</v>
      </c>
      <c r="G98" s="19">
        <v>4</v>
      </c>
      <c r="H98" s="19">
        <v>2</v>
      </c>
      <c r="I98" s="19">
        <v>6</v>
      </c>
      <c r="J98" s="19" t="s">
        <v>322</v>
      </c>
      <c r="K98" s="19" t="s">
        <v>3273</v>
      </c>
      <c r="L98" s="19" t="s">
        <v>62</v>
      </c>
      <c r="M98" s="19" t="str">
        <f>'SA-FR2_BE'!AK95</f>
        <v>N</v>
      </c>
      <c r="N98" s="19" t="str">
        <f>IF(M98="E","Please respond in Vendor Input column for all applicable UL combinations.",IF(AND(M98="N",'SA-FR2_BE'!AF95=TRUE),IF(OR('SA-FR2_BE'!AH95=FALSE, 'SA-FR2_BE'!AI95=FALSE),"Check FR1 #CC or FR2 #CC entered in Overview tab is correct.",""),""))</f>
        <v/>
      </c>
      <c r="O98" s="20" t="s">
        <v>3570</v>
      </c>
      <c r="P98" s="20" t="s">
        <v>670</v>
      </c>
      <c r="Q98" s="20" t="s">
        <v>2681</v>
      </c>
      <c r="R98" s="20" t="s">
        <v>1650</v>
      </c>
      <c r="S98" s="28"/>
    </row>
    <row r="99" spans="1:19" ht="15" x14ac:dyDescent="0.15">
      <c r="A99" s="21" t="s">
        <v>3450</v>
      </c>
      <c r="B99" s="21" t="s">
        <v>3451</v>
      </c>
      <c r="C99" s="21" t="s">
        <v>3280</v>
      </c>
      <c r="D99" s="21">
        <v>1</v>
      </c>
      <c r="E99" s="21">
        <v>1</v>
      </c>
      <c r="F99" s="21">
        <v>2</v>
      </c>
      <c r="G99" s="21">
        <v>2</v>
      </c>
      <c r="H99" s="21">
        <v>2</v>
      </c>
      <c r="I99" s="21">
        <v>4</v>
      </c>
      <c r="J99" s="21" t="s">
        <v>322</v>
      </c>
      <c r="K99" s="21" t="s">
        <v>3274</v>
      </c>
      <c r="L99" s="21" t="s">
        <v>62</v>
      </c>
      <c r="M99" s="21" t="str">
        <f>'SA-FR2_BE'!AK96</f>
        <v>N</v>
      </c>
      <c r="N99" s="21" t="str">
        <f>IF(M99="E","Please respond in Vendor Input column for all applicable UL combinations.",IF(AND(M99="N",'SA-FR2_BE'!AF96=TRUE),IF(OR('SA-FR2_BE'!AH96=FALSE, 'SA-FR2_BE'!AI96=FALSE),"Check FR1 #CC or FR2 #CC entered in Overview tab is correct.",""),""))</f>
        <v/>
      </c>
      <c r="O99" s="22" t="s">
        <v>3570</v>
      </c>
      <c r="P99" s="22" t="s">
        <v>2681</v>
      </c>
      <c r="Q99" s="22" t="s">
        <v>2681</v>
      </c>
      <c r="R99" s="22" t="s">
        <v>1650</v>
      </c>
      <c r="S99" s="29"/>
    </row>
    <row r="100" spans="1:19" ht="15" x14ac:dyDescent="0.15">
      <c r="A100" s="19" t="s">
        <v>3452</v>
      </c>
      <c r="B100" s="19" t="s">
        <v>3453</v>
      </c>
      <c r="C100" s="19" t="s">
        <v>3280</v>
      </c>
      <c r="D100" s="19">
        <v>1</v>
      </c>
      <c r="E100" s="19">
        <v>1</v>
      </c>
      <c r="F100" s="19">
        <v>2</v>
      </c>
      <c r="G100" s="19">
        <v>2</v>
      </c>
      <c r="H100" s="19">
        <v>2</v>
      </c>
      <c r="I100" s="19">
        <v>4</v>
      </c>
      <c r="J100" s="19" t="s">
        <v>322</v>
      </c>
      <c r="K100" s="19" t="s">
        <v>3275</v>
      </c>
      <c r="L100" s="19" t="s">
        <v>62</v>
      </c>
      <c r="M100" s="19" t="str">
        <f>'SA-FR2_BE'!AK97</f>
        <v>N</v>
      </c>
      <c r="N100" s="19" t="str">
        <f>IF(M100="E","Please respond in Vendor Input column for all applicable UL combinations.",IF(AND(M100="N",'SA-FR2_BE'!AF97=TRUE),IF(OR('SA-FR2_BE'!AH97=FALSE, 'SA-FR2_BE'!AI97=FALSE),"Check FR1 #CC or FR2 #CC entered in Overview tab is correct.",""),""))</f>
        <v/>
      </c>
      <c r="O100" s="20" t="s">
        <v>3570</v>
      </c>
      <c r="P100" s="20" t="s">
        <v>2681</v>
      </c>
      <c r="Q100" s="20" t="s">
        <v>2681</v>
      </c>
      <c r="R100" s="20" t="s">
        <v>1650</v>
      </c>
      <c r="S100" s="28"/>
    </row>
    <row r="101" spans="1:19" ht="15" x14ac:dyDescent="0.15">
      <c r="A101" s="21" t="s">
        <v>3454</v>
      </c>
      <c r="B101" s="21" t="s">
        <v>3455</v>
      </c>
      <c r="C101" s="21" t="s">
        <v>3280</v>
      </c>
      <c r="D101" s="21">
        <v>1</v>
      </c>
      <c r="E101" s="21">
        <v>1</v>
      </c>
      <c r="F101" s="21">
        <v>2</v>
      </c>
      <c r="G101" s="21">
        <v>2</v>
      </c>
      <c r="H101" s="21">
        <v>2</v>
      </c>
      <c r="I101" s="21">
        <v>4</v>
      </c>
      <c r="J101" s="21" t="s">
        <v>322</v>
      </c>
      <c r="K101" s="21" t="s">
        <v>3276</v>
      </c>
      <c r="L101" s="21" t="s">
        <v>62</v>
      </c>
      <c r="M101" s="21" t="str">
        <f>'SA-FR2_BE'!AK98</f>
        <v>N</v>
      </c>
      <c r="N101" s="21" t="str">
        <f>IF(M101="E","Please respond in Vendor Input column for all applicable UL combinations.",IF(AND(M101="N",'SA-FR2_BE'!AF98=TRUE),IF(OR('SA-FR2_BE'!AH98=FALSE, 'SA-FR2_BE'!AI98=FALSE),"Check FR1 #CC or FR2 #CC entered in Overview tab is correct.",""),""))</f>
        <v/>
      </c>
      <c r="O101" s="22" t="s">
        <v>3570</v>
      </c>
      <c r="P101" s="22" t="s">
        <v>2681</v>
      </c>
      <c r="Q101" s="22" t="s">
        <v>2681</v>
      </c>
      <c r="R101" s="22" t="s">
        <v>1650</v>
      </c>
      <c r="S101" s="29"/>
    </row>
  </sheetData>
  <sheetProtection password="C990" sheet="1" objects="1" formatColumns="0" formatRows="0" autoFilter="0"/>
  <autoFilter ref="A5:S102"/>
  <mergeCells count="21">
    <mergeCell ref="O2:S2"/>
    <mergeCell ref="A2:B2"/>
    <mergeCell ref="N3:N4"/>
    <mergeCell ref="C2:J2"/>
    <mergeCell ref="E3:E4"/>
    <mergeCell ref="G3:G4"/>
    <mergeCell ref="A3:A4"/>
    <mergeCell ref="K2:N2"/>
    <mergeCell ref="C3:C4"/>
    <mergeCell ref="B3:B4"/>
    <mergeCell ref="M3:M4"/>
    <mergeCell ref="K3:K4"/>
    <mergeCell ref="J3:J4"/>
    <mergeCell ref="I3:I4"/>
    <mergeCell ref="H3:H4"/>
    <mergeCell ref="D3:D4"/>
    <mergeCell ref="F3:F4"/>
    <mergeCell ref="P3:R3"/>
    <mergeCell ref="S3:S4"/>
    <mergeCell ref="L3:L4"/>
    <mergeCell ref="O3:O4"/>
  </mergeCells>
  <phoneticPr fontId="15" type="noConversion"/>
  <conditionalFormatting sqref="M6">
    <cfRule type="cellIs" dxfId="374" priority="1" operator="equal">
      <formula>"Y"</formula>
    </cfRule>
    <cfRule type="cellIs" dxfId="373" priority="2" operator="equal">
      <formula>"N"</formula>
    </cfRule>
    <cfRule type="cellIs" dxfId="372" priority="3" operator="equal">
      <formula>"E"</formula>
    </cfRule>
  </conditionalFormatting>
  <conditionalFormatting sqref="M7">
    <cfRule type="cellIs" dxfId="371" priority="4" operator="equal">
      <formula>"Y"</formula>
    </cfRule>
    <cfRule type="cellIs" dxfId="370" priority="4" operator="equal">
      <formula>"N"</formula>
    </cfRule>
    <cfRule type="cellIs" dxfId="369" priority="4" operator="equal">
      <formula>"E"</formula>
    </cfRule>
  </conditionalFormatting>
  <conditionalFormatting sqref="M8">
    <cfRule type="cellIs" dxfId="368" priority="5" operator="equal">
      <formula>"Y"</formula>
    </cfRule>
    <cfRule type="cellIs" dxfId="367" priority="5" operator="equal">
      <formula>"N"</formula>
    </cfRule>
    <cfRule type="cellIs" dxfId="366" priority="5" operator="equal">
      <formula>"E"</formula>
    </cfRule>
  </conditionalFormatting>
  <conditionalFormatting sqref="M9">
    <cfRule type="cellIs" dxfId="365" priority="6" operator="equal">
      <formula>"Y"</formula>
    </cfRule>
    <cfRule type="cellIs" dxfId="364" priority="6" operator="equal">
      <formula>"N"</formula>
    </cfRule>
    <cfRule type="cellIs" dxfId="363" priority="6" operator="equal">
      <formula>"E"</formula>
    </cfRule>
  </conditionalFormatting>
  <conditionalFormatting sqref="M10">
    <cfRule type="cellIs" dxfId="362" priority="7" operator="equal">
      <formula>"Y"</formula>
    </cfRule>
    <cfRule type="cellIs" dxfId="361" priority="7" operator="equal">
      <formula>"N"</formula>
    </cfRule>
    <cfRule type="cellIs" dxfId="360" priority="7" operator="equal">
      <formula>"E"</formula>
    </cfRule>
  </conditionalFormatting>
  <conditionalFormatting sqref="M11">
    <cfRule type="cellIs" dxfId="359" priority="8" operator="equal">
      <formula>"Y"</formula>
    </cfRule>
    <cfRule type="cellIs" dxfId="358" priority="8" operator="equal">
      <formula>"N"</formula>
    </cfRule>
    <cfRule type="cellIs" dxfId="357" priority="8" operator="equal">
      <formula>"E"</formula>
    </cfRule>
  </conditionalFormatting>
  <conditionalFormatting sqref="M12">
    <cfRule type="cellIs" dxfId="356" priority="9" operator="equal">
      <formula>"Y"</formula>
    </cfRule>
    <cfRule type="cellIs" dxfId="355" priority="9" operator="equal">
      <formula>"N"</formula>
    </cfRule>
    <cfRule type="cellIs" dxfId="354" priority="9" operator="equal">
      <formula>"E"</formula>
    </cfRule>
  </conditionalFormatting>
  <conditionalFormatting sqref="M13">
    <cfRule type="cellIs" dxfId="353" priority="10" operator="equal">
      <formula>"Y"</formula>
    </cfRule>
    <cfRule type="cellIs" dxfId="352" priority="10" operator="equal">
      <formula>"N"</formula>
    </cfRule>
    <cfRule type="cellIs" dxfId="351" priority="10" operator="equal">
      <formula>"E"</formula>
    </cfRule>
  </conditionalFormatting>
  <conditionalFormatting sqref="M14">
    <cfRule type="cellIs" dxfId="350" priority="11" operator="equal">
      <formula>"Y"</formula>
    </cfRule>
    <cfRule type="cellIs" dxfId="349" priority="11" operator="equal">
      <formula>"N"</formula>
    </cfRule>
    <cfRule type="cellIs" dxfId="348" priority="11" operator="equal">
      <formula>"E"</formula>
    </cfRule>
  </conditionalFormatting>
  <conditionalFormatting sqref="M15">
    <cfRule type="cellIs" dxfId="347" priority="12" operator="equal">
      <formula>"Y"</formula>
    </cfRule>
    <cfRule type="cellIs" dxfId="346" priority="12" operator="equal">
      <formula>"N"</formula>
    </cfRule>
    <cfRule type="cellIs" dxfId="345" priority="12" operator="equal">
      <formula>"E"</formula>
    </cfRule>
  </conditionalFormatting>
  <conditionalFormatting sqref="M16">
    <cfRule type="cellIs" dxfId="344" priority="13" operator="equal">
      <formula>"Y"</formula>
    </cfRule>
    <cfRule type="cellIs" dxfId="343" priority="13" operator="equal">
      <formula>"N"</formula>
    </cfRule>
    <cfRule type="cellIs" dxfId="342" priority="13" operator="equal">
      <formula>"E"</formula>
    </cfRule>
  </conditionalFormatting>
  <conditionalFormatting sqref="M17">
    <cfRule type="cellIs" dxfId="341" priority="14" operator="equal">
      <formula>"Y"</formula>
    </cfRule>
    <cfRule type="cellIs" dxfId="340" priority="14" operator="equal">
      <formula>"N"</formula>
    </cfRule>
    <cfRule type="cellIs" dxfId="339" priority="14" operator="equal">
      <formula>"E"</formula>
    </cfRule>
  </conditionalFormatting>
  <conditionalFormatting sqref="M18">
    <cfRule type="cellIs" dxfId="338" priority="15" operator="equal">
      <formula>"Y"</formula>
    </cfRule>
    <cfRule type="cellIs" dxfId="337" priority="15" operator="equal">
      <formula>"N"</formula>
    </cfRule>
    <cfRule type="cellIs" dxfId="336" priority="15" operator="equal">
      <formula>"E"</formula>
    </cfRule>
  </conditionalFormatting>
  <conditionalFormatting sqref="M19">
    <cfRule type="cellIs" dxfId="335" priority="16" operator="equal">
      <formula>"Y"</formula>
    </cfRule>
    <cfRule type="cellIs" dxfId="334" priority="16" operator="equal">
      <formula>"N"</formula>
    </cfRule>
    <cfRule type="cellIs" dxfId="333" priority="16" operator="equal">
      <formula>"E"</formula>
    </cfRule>
  </conditionalFormatting>
  <conditionalFormatting sqref="M20">
    <cfRule type="cellIs" dxfId="332" priority="17" operator="equal">
      <formula>"Y"</formula>
    </cfRule>
    <cfRule type="cellIs" dxfId="331" priority="17" operator="equal">
      <formula>"N"</formula>
    </cfRule>
    <cfRule type="cellIs" dxfId="330" priority="17" operator="equal">
      <formula>"E"</formula>
    </cfRule>
  </conditionalFormatting>
  <conditionalFormatting sqref="M21">
    <cfRule type="cellIs" dxfId="329" priority="18" operator="equal">
      <formula>"Y"</formula>
    </cfRule>
    <cfRule type="cellIs" dxfId="328" priority="18" operator="equal">
      <formula>"N"</formula>
    </cfRule>
    <cfRule type="cellIs" dxfId="327" priority="18" operator="equal">
      <formula>"E"</formula>
    </cfRule>
  </conditionalFormatting>
  <conditionalFormatting sqref="M22">
    <cfRule type="cellIs" dxfId="326" priority="19" operator="equal">
      <formula>"Y"</formula>
    </cfRule>
    <cfRule type="cellIs" dxfId="325" priority="19" operator="equal">
      <formula>"N"</formula>
    </cfRule>
    <cfRule type="cellIs" dxfId="324" priority="19" operator="equal">
      <formula>"E"</formula>
    </cfRule>
  </conditionalFormatting>
  <conditionalFormatting sqref="M23">
    <cfRule type="cellIs" dxfId="323" priority="20" operator="equal">
      <formula>"Y"</formula>
    </cfRule>
    <cfRule type="cellIs" dxfId="322" priority="20" operator="equal">
      <formula>"N"</formula>
    </cfRule>
    <cfRule type="cellIs" dxfId="321" priority="20" operator="equal">
      <formula>"E"</formula>
    </cfRule>
  </conditionalFormatting>
  <conditionalFormatting sqref="M24">
    <cfRule type="cellIs" dxfId="320" priority="21" operator="equal">
      <formula>"Y"</formula>
    </cfRule>
    <cfRule type="cellIs" dxfId="319" priority="21" operator="equal">
      <formula>"N"</formula>
    </cfRule>
    <cfRule type="cellIs" dxfId="318" priority="21" operator="equal">
      <formula>"E"</formula>
    </cfRule>
  </conditionalFormatting>
  <conditionalFormatting sqref="M25">
    <cfRule type="cellIs" dxfId="317" priority="22" operator="equal">
      <formula>"Y"</formula>
    </cfRule>
    <cfRule type="cellIs" dxfId="316" priority="22" operator="equal">
      <formula>"N"</formula>
    </cfRule>
    <cfRule type="cellIs" dxfId="315" priority="22" operator="equal">
      <formula>"E"</formula>
    </cfRule>
  </conditionalFormatting>
  <conditionalFormatting sqref="M26">
    <cfRule type="cellIs" dxfId="314" priority="23" operator="equal">
      <formula>"Y"</formula>
    </cfRule>
    <cfRule type="cellIs" dxfId="313" priority="23" operator="equal">
      <formula>"N"</formula>
    </cfRule>
    <cfRule type="cellIs" dxfId="312" priority="23" operator="equal">
      <formula>"E"</formula>
    </cfRule>
  </conditionalFormatting>
  <conditionalFormatting sqref="M27">
    <cfRule type="cellIs" dxfId="311" priority="24" operator="equal">
      <formula>"Y"</formula>
    </cfRule>
    <cfRule type="cellIs" dxfId="310" priority="24" operator="equal">
      <formula>"N"</formula>
    </cfRule>
    <cfRule type="cellIs" dxfId="309" priority="24" operator="equal">
      <formula>"E"</formula>
    </cfRule>
  </conditionalFormatting>
  <conditionalFormatting sqref="M28">
    <cfRule type="cellIs" dxfId="308" priority="25" operator="equal">
      <formula>"Y"</formula>
    </cfRule>
    <cfRule type="cellIs" dxfId="307" priority="25" operator="equal">
      <formula>"N"</formula>
    </cfRule>
    <cfRule type="cellIs" dxfId="306" priority="25" operator="equal">
      <formula>"E"</formula>
    </cfRule>
  </conditionalFormatting>
  <conditionalFormatting sqref="M29">
    <cfRule type="cellIs" dxfId="305" priority="26" operator="equal">
      <formula>"Y"</formula>
    </cfRule>
    <cfRule type="cellIs" dxfId="304" priority="26" operator="equal">
      <formula>"N"</formula>
    </cfRule>
    <cfRule type="cellIs" dxfId="303" priority="26" operator="equal">
      <formula>"E"</formula>
    </cfRule>
  </conditionalFormatting>
  <conditionalFormatting sqref="M30">
    <cfRule type="cellIs" dxfId="302" priority="27" operator="equal">
      <formula>"Y"</formula>
    </cfRule>
    <cfRule type="cellIs" dxfId="301" priority="27" operator="equal">
      <formula>"N"</formula>
    </cfRule>
    <cfRule type="cellIs" dxfId="300" priority="27" operator="equal">
      <formula>"E"</formula>
    </cfRule>
  </conditionalFormatting>
  <conditionalFormatting sqref="M31">
    <cfRule type="cellIs" dxfId="299" priority="28" operator="equal">
      <formula>"Y"</formula>
    </cfRule>
    <cfRule type="cellIs" dxfId="298" priority="28" operator="equal">
      <formula>"N"</formula>
    </cfRule>
    <cfRule type="cellIs" dxfId="297" priority="28" operator="equal">
      <formula>"E"</formula>
    </cfRule>
  </conditionalFormatting>
  <conditionalFormatting sqref="M32">
    <cfRule type="cellIs" dxfId="296" priority="29" operator="equal">
      <formula>"Y"</formula>
    </cfRule>
    <cfRule type="cellIs" dxfId="295" priority="29" operator="equal">
      <formula>"N"</formula>
    </cfRule>
    <cfRule type="cellIs" dxfId="294" priority="29" operator="equal">
      <formula>"E"</formula>
    </cfRule>
  </conditionalFormatting>
  <conditionalFormatting sqref="M33">
    <cfRule type="cellIs" dxfId="293" priority="30" operator="equal">
      <formula>"Y"</formula>
    </cfRule>
    <cfRule type="cellIs" dxfId="292" priority="30" operator="equal">
      <formula>"N"</formula>
    </cfRule>
    <cfRule type="cellIs" dxfId="291" priority="30" operator="equal">
      <formula>"E"</formula>
    </cfRule>
  </conditionalFormatting>
  <conditionalFormatting sqref="M34">
    <cfRule type="cellIs" dxfId="290" priority="31" operator="equal">
      <formula>"Y"</formula>
    </cfRule>
    <cfRule type="cellIs" dxfId="289" priority="31" operator="equal">
      <formula>"N"</formula>
    </cfRule>
    <cfRule type="cellIs" dxfId="288" priority="31" operator="equal">
      <formula>"E"</formula>
    </cfRule>
  </conditionalFormatting>
  <conditionalFormatting sqref="M35">
    <cfRule type="cellIs" dxfId="287" priority="32" operator="equal">
      <formula>"Y"</formula>
    </cfRule>
    <cfRule type="cellIs" dxfId="286" priority="32" operator="equal">
      <formula>"N"</formula>
    </cfRule>
    <cfRule type="cellIs" dxfId="285" priority="32" operator="equal">
      <formula>"E"</formula>
    </cfRule>
  </conditionalFormatting>
  <conditionalFormatting sqref="M36">
    <cfRule type="cellIs" dxfId="284" priority="33" operator="equal">
      <formula>"Y"</formula>
    </cfRule>
    <cfRule type="cellIs" dxfId="283" priority="33" operator="equal">
      <formula>"N"</formula>
    </cfRule>
    <cfRule type="cellIs" dxfId="282" priority="33" operator="equal">
      <formula>"E"</formula>
    </cfRule>
  </conditionalFormatting>
  <conditionalFormatting sqref="M37">
    <cfRule type="cellIs" dxfId="281" priority="34" operator="equal">
      <formula>"Y"</formula>
    </cfRule>
    <cfRule type="cellIs" dxfId="280" priority="34" operator="equal">
      <formula>"N"</formula>
    </cfRule>
    <cfRule type="cellIs" dxfId="279" priority="34" operator="equal">
      <formula>"E"</formula>
    </cfRule>
  </conditionalFormatting>
  <conditionalFormatting sqref="M38">
    <cfRule type="cellIs" dxfId="278" priority="35" operator="equal">
      <formula>"Y"</formula>
    </cfRule>
    <cfRule type="cellIs" dxfId="277" priority="35" operator="equal">
      <formula>"N"</formula>
    </cfRule>
    <cfRule type="cellIs" dxfId="276" priority="35" operator="equal">
      <formula>"E"</formula>
    </cfRule>
  </conditionalFormatting>
  <conditionalFormatting sqref="M39">
    <cfRule type="cellIs" dxfId="275" priority="36" operator="equal">
      <formula>"Y"</formula>
    </cfRule>
    <cfRule type="cellIs" dxfId="274" priority="36" operator="equal">
      <formula>"N"</formula>
    </cfRule>
    <cfRule type="cellIs" dxfId="273" priority="36" operator="equal">
      <formula>"E"</formula>
    </cfRule>
  </conditionalFormatting>
  <conditionalFormatting sqref="M40">
    <cfRule type="cellIs" dxfId="272" priority="37" operator="equal">
      <formula>"Y"</formula>
    </cfRule>
    <cfRule type="cellIs" dxfId="271" priority="37" operator="equal">
      <formula>"N"</formula>
    </cfRule>
    <cfRule type="cellIs" dxfId="270" priority="37" operator="equal">
      <formula>"E"</formula>
    </cfRule>
  </conditionalFormatting>
  <conditionalFormatting sqref="M41">
    <cfRule type="cellIs" dxfId="269" priority="38" operator="equal">
      <formula>"Y"</formula>
    </cfRule>
    <cfRule type="cellIs" dxfId="268" priority="38" operator="equal">
      <formula>"N"</formula>
    </cfRule>
    <cfRule type="cellIs" dxfId="267" priority="38" operator="equal">
      <formula>"E"</formula>
    </cfRule>
  </conditionalFormatting>
  <conditionalFormatting sqref="M42">
    <cfRule type="cellIs" dxfId="266" priority="39" operator="equal">
      <formula>"Y"</formula>
    </cfRule>
    <cfRule type="cellIs" dxfId="265" priority="39" operator="equal">
      <formula>"N"</formula>
    </cfRule>
    <cfRule type="cellIs" dxfId="264" priority="39" operator="equal">
      <formula>"E"</formula>
    </cfRule>
  </conditionalFormatting>
  <conditionalFormatting sqref="M43">
    <cfRule type="cellIs" dxfId="263" priority="40" operator="equal">
      <formula>"Y"</formula>
    </cfRule>
    <cfRule type="cellIs" dxfId="262" priority="40" operator="equal">
      <formula>"N"</formula>
    </cfRule>
    <cfRule type="cellIs" dxfId="261" priority="40" operator="equal">
      <formula>"E"</formula>
    </cfRule>
  </conditionalFormatting>
  <conditionalFormatting sqref="M44">
    <cfRule type="cellIs" dxfId="260" priority="41" operator="equal">
      <formula>"Y"</formula>
    </cfRule>
    <cfRule type="cellIs" dxfId="259" priority="41" operator="equal">
      <formula>"N"</formula>
    </cfRule>
    <cfRule type="cellIs" dxfId="258" priority="41" operator="equal">
      <formula>"E"</formula>
    </cfRule>
  </conditionalFormatting>
  <conditionalFormatting sqref="M45">
    <cfRule type="cellIs" dxfId="257" priority="42" operator="equal">
      <formula>"Y"</formula>
    </cfRule>
    <cfRule type="cellIs" dxfId="256" priority="42" operator="equal">
      <formula>"N"</formula>
    </cfRule>
    <cfRule type="cellIs" dxfId="255" priority="42" operator="equal">
      <formula>"E"</formula>
    </cfRule>
  </conditionalFormatting>
  <conditionalFormatting sqref="M46">
    <cfRule type="cellIs" dxfId="254" priority="43" operator="equal">
      <formula>"Y"</formula>
    </cfRule>
    <cfRule type="cellIs" dxfId="253" priority="43" operator="equal">
      <formula>"N"</formula>
    </cfRule>
    <cfRule type="cellIs" dxfId="252" priority="43" operator="equal">
      <formula>"E"</formula>
    </cfRule>
  </conditionalFormatting>
  <conditionalFormatting sqref="M47">
    <cfRule type="cellIs" dxfId="251" priority="44" operator="equal">
      <formula>"Y"</formula>
    </cfRule>
    <cfRule type="cellIs" dxfId="250" priority="44" operator="equal">
      <formula>"N"</formula>
    </cfRule>
    <cfRule type="cellIs" dxfId="249" priority="44" operator="equal">
      <formula>"E"</formula>
    </cfRule>
  </conditionalFormatting>
  <conditionalFormatting sqref="M48">
    <cfRule type="cellIs" dxfId="248" priority="45" operator="equal">
      <formula>"Y"</formula>
    </cfRule>
    <cfRule type="cellIs" dxfId="247" priority="45" operator="equal">
      <formula>"N"</formula>
    </cfRule>
    <cfRule type="cellIs" dxfId="246" priority="45" operator="equal">
      <formula>"E"</formula>
    </cfRule>
  </conditionalFormatting>
  <conditionalFormatting sqref="M49">
    <cfRule type="cellIs" dxfId="245" priority="46" operator="equal">
      <formula>"Y"</formula>
    </cfRule>
    <cfRule type="cellIs" dxfId="244" priority="46" operator="equal">
      <formula>"N"</formula>
    </cfRule>
    <cfRule type="cellIs" dxfId="243" priority="46" operator="equal">
      <formula>"E"</formula>
    </cfRule>
  </conditionalFormatting>
  <conditionalFormatting sqref="M50">
    <cfRule type="cellIs" dxfId="242" priority="47" operator="equal">
      <formula>"Y"</formula>
    </cfRule>
    <cfRule type="cellIs" dxfId="241" priority="47" operator="equal">
      <formula>"N"</formula>
    </cfRule>
    <cfRule type="cellIs" dxfId="240" priority="47" operator="equal">
      <formula>"E"</formula>
    </cfRule>
  </conditionalFormatting>
  <conditionalFormatting sqref="M51">
    <cfRule type="cellIs" dxfId="239" priority="48" operator="equal">
      <formula>"Y"</formula>
    </cfRule>
    <cfRule type="cellIs" dxfId="238" priority="48" operator="equal">
      <formula>"N"</formula>
    </cfRule>
    <cfRule type="cellIs" dxfId="237" priority="48" operator="equal">
      <formula>"E"</formula>
    </cfRule>
  </conditionalFormatting>
  <conditionalFormatting sqref="M52">
    <cfRule type="cellIs" dxfId="236" priority="49" operator="equal">
      <formula>"Y"</formula>
    </cfRule>
    <cfRule type="cellIs" dxfId="235" priority="49" operator="equal">
      <formula>"N"</formula>
    </cfRule>
    <cfRule type="cellIs" dxfId="234" priority="49" operator="equal">
      <formula>"E"</formula>
    </cfRule>
  </conditionalFormatting>
  <conditionalFormatting sqref="M53">
    <cfRule type="cellIs" dxfId="233" priority="50" operator="equal">
      <formula>"Y"</formula>
    </cfRule>
    <cfRule type="cellIs" dxfId="232" priority="50" operator="equal">
      <formula>"N"</formula>
    </cfRule>
    <cfRule type="cellIs" dxfId="231" priority="50" operator="equal">
      <formula>"E"</formula>
    </cfRule>
  </conditionalFormatting>
  <conditionalFormatting sqref="M54">
    <cfRule type="cellIs" dxfId="230" priority="51" operator="equal">
      <formula>"Y"</formula>
    </cfRule>
    <cfRule type="cellIs" dxfId="229" priority="51" operator="equal">
      <formula>"N"</formula>
    </cfRule>
    <cfRule type="cellIs" dxfId="228" priority="51" operator="equal">
      <formula>"E"</formula>
    </cfRule>
  </conditionalFormatting>
  <conditionalFormatting sqref="M55">
    <cfRule type="cellIs" dxfId="227" priority="52" operator="equal">
      <formula>"Y"</formula>
    </cfRule>
    <cfRule type="cellIs" dxfId="226" priority="52" operator="equal">
      <formula>"N"</formula>
    </cfRule>
    <cfRule type="cellIs" dxfId="225" priority="52" operator="equal">
      <formula>"E"</formula>
    </cfRule>
  </conditionalFormatting>
  <conditionalFormatting sqref="M56">
    <cfRule type="cellIs" dxfId="224" priority="53" operator="equal">
      <formula>"Y"</formula>
    </cfRule>
    <cfRule type="cellIs" dxfId="223" priority="53" operator="equal">
      <formula>"N"</formula>
    </cfRule>
    <cfRule type="cellIs" dxfId="222" priority="53" operator="equal">
      <formula>"E"</formula>
    </cfRule>
  </conditionalFormatting>
  <conditionalFormatting sqref="M57">
    <cfRule type="cellIs" dxfId="221" priority="54" operator="equal">
      <formula>"Y"</formula>
    </cfRule>
    <cfRule type="cellIs" dxfId="220" priority="54" operator="equal">
      <formula>"N"</formula>
    </cfRule>
    <cfRule type="cellIs" dxfId="219" priority="54" operator="equal">
      <formula>"E"</formula>
    </cfRule>
  </conditionalFormatting>
  <conditionalFormatting sqref="M58">
    <cfRule type="cellIs" dxfId="218" priority="55" operator="equal">
      <formula>"Y"</formula>
    </cfRule>
    <cfRule type="cellIs" dxfId="217" priority="55" operator="equal">
      <formula>"N"</formula>
    </cfRule>
    <cfRule type="cellIs" dxfId="216" priority="55" operator="equal">
      <formula>"E"</formula>
    </cfRule>
  </conditionalFormatting>
  <conditionalFormatting sqref="M59">
    <cfRule type="cellIs" dxfId="215" priority="56" operator="equal">
      <formula>"Y"</formula>
    </cfRule>
    <cfRule type="cellIs" dxfId="214" priority="56" operator="equal">
      <formula>"N"</formula>
    </cfRule>
    <cfRule type="cellIs" dxfId="213" priority="56" operator="equal">
      <formula>"E"</formula>
    </cfRule>
  </conditionalFormatting>
  <conditionalFormatting sqref="M60">
    <cfRule type="cellIs" dxfId="212" priority="57" operator="equal">
      <formula>"Y"</formula>
    </cfRule>
    <cfRule type="cellIs" dxfId="211" priority="57" operator="equal">
      <formula>"N"</formula>
    </cfRule>
    <cfRule type="cellIs" dxfId="210" priority="57" operator="equal">
      <formula>"E"</formula>
    </cfRule>
  </conditionalFormatting>
  <conditionalFormatting sqref="M61">
    <cfRule type="cellIs" dxfId="209" priority="58" operator="equal">
      <formula>"Y"</formula>
    </cfRule>
    <cfRule type="cellIs" dxfId="208" priority="58" operator="equal">
      <formula>"N"</formula>
    </cfRule>
    <cfRule type="cellIs" dxfId="207" priority="58" operator="equal">
      <formula>"E"</formula>
    </cfRule>
  </conditionalFormatting>
  <conditionalFormatting sqref="M62">
    <cfRule type="cellIs" dxfId="206" priority="59" operator="equal">
      <formula>"Y"</formula>
    </cfRule>
    <cfRule type="cellIs" dxfId="205" priority="59" operator="equal">
      <formula>"N"</formula>
    </cfRule>
    <cfRule type="cellIs" dxfId="204" priority="59" operator="equal">
      <formula>"E"</formula>
    </cfRule>
  </conditionalFormatting>
  <conditionalFormatting sqref="M63">
    <cfRule type="cellIs" dxfId="203" priority="60" operator="equal">
      <formula>"Y"</formula>
    </cfRule>
    <cfRule type="cellIs" dxfId="202" priority="60" operator="equal">
      <formula>"N"</formula>
    </cfRule>
    <cfRule type="cellIs" dxfId="201" priority="60" operator="equal">
      <formula>"E"</formula>
    </cfRule>
  </conditionalFormatting>
  <conditionalFormatting sqref="M64">
    <cfRule type="cellIs" dxfId="200" priority="61" operator="equal">
      <formula>"Y"</formula>
    </cfRule>
    <cfRule type="cellIs" dxfId="199" priority="61" operator="equal">
      <formula>"N"</formula>
    </cfRule>
    <cfRule type="cellIs" dxfId="198" priority="61" operator="equal">
      <formula>"E"</formula>
    </cfRule>
  </conditionalFormatting>
  <conditionalFormatting sqref="M65">
    <cfRule type="cellIs" dxfId="197" priority="62" operator="equal">
      <formula>"Y"</formula>
    </cfRule>
    <cfRule type="cellIs" dxfId="196" priority="62" operator="equal">
      <formula>"N"</formula>
    </cfRule>
    <cfRule type="cellIs" dxfId="195" priority="62" operator="equal">
      <formula>"E"</formula>
    </cfRule>
  </conditionalFormatting>
  <conditionalFormatting sqref="M66">
    <cfRule type="cellIs" dxfId="194" priority="63" operator="equal">
      <formula>"Y"</formula>
    </cfRule>
    <cfRule type="cellIs" dxfId="193" priority="63" operator="equal">
      <formula>"N"</formula>
    </cfRule>
    <cfRule type="cellIs" dxfId="192" priority="63" operator="equal">
      <formula>"E"</formula>
    </cfRule>
  </conditionalFormatting>
  <conditionalFormatting sqref="M67">
    <cfRule type="cellIs" dxfId="191" priority="64" operator="equal">
      <formula>"Y"</formula>
    </cfRule>
    <cfRule type="cellIs" dxfId="190" priority="64" operator="equal">
      <formula>"N"</formula>
    </cfRule>
    <cfRule type="cellIs" dxfId="189" priority="64" operator="equal">
      <formula>"E"</formula>
    </cfRule>
  </conditionalFormatting>
  <conditionalFormatting sqref="M68">
    <cfRule type="cellIs" dxfId="188" priority="65" operator="equal">
      <formula>"Y"</formula>
    </cfRule>
    <cfRule type="cellIs" dxfId="187" priority="65" operator="equal">
      <formula>"N"</formula>
    </cfRule>
    <cfRule type="cellIs" dxfId="186" priority="65" operator="equal">
      <formula>"E"</formula>
    </cfRule>
  </conditionalFormatting>
  <conditionalFormatting sqref="M69">
    <cfRule type="cellIs" dxfId="185" priority="66" operator="equal">
      <formula>"Y"</formula>
    </cfRule>
    <cfRule type="cellIs" dxfId="184" priority="66" operator="equal">
      <formula>"N"</formula>
    </cfRule>
    <cfRule type="cellIs" dxfId="183" priority="66" operator="equal">
      <formula>"E"</formula>
    </cfRule>
  </conditionalFormatting>
  <conditionalFormatting sqref="M70">
    <cfRule type="cellIs" dxfId="182" priority="67" operator="equal">
      <formula>"Y"</formula>
    </cfRule>
    <cfRule type="cellIs" dxfId="181" priority="67" operator="equal">
      <formula>"N"</formula>
    </cfRule>
    <cfRule type="cellIs" dxfId="180" priority="67" operator="equal">
      <formula>"E"</formula>
    </cfRule>
  </conditionalFormatting>
  <conditionalFormatting sqref="M71">
    <cfRule type="cellIs" dxfId="179" priority="68" operator="equal">
      <formula>"Y"</formula>
    </cfRule>
    <cfRule type="cellIs" dxfId="178" priority="68" operator="equal">
      <formula>"N"</formula>
    </cfRule>
    <cfRule type="cellIs" dxfId="177" priority="68" operator="equal">
      <formula>"E"</formula>
    </cfRule>
  </conditionalFormatting>
  <conditionalFormatting sqref="M72">
    <cfRule type="cellIs" dxfId="176" priority="69" operator="equal">
      <formula>"Y"</formula>
    </cfRule>
    <cfRule type="cellIs" dxfId="175" priority="69" operator="equal">
      <formula>"N"</formula>
    </cfRule>
    <cfRule type="cellIs" dxfId="174" priority="69" operator="equal">
      <formula>"E"</formula>
    </cfRule>
  </conditionalFormatting>
  <conditionalFormatting sqref="M73">
    <cfRule type="cellIs" dxfId="173" priority="70" operator="equal">
      <formula>"Y"</formula>
    </cfRule>
    <cfRule type="cellIs" dxfId="172" priority="70" operator="equal">
      <formula>"N"</formula>
    </cfRule>
    <cfRule type="cellIs" dxfId="171" priority="70" operator="equal">
      <formula>"E"</formula>
    </cfRule>
  </conditionalFormatting>
  <conditionalFormatting sqref="M74">
    <cfRule type="cellIs" dxfId="170" priority="71" operator="equal">
      <formula>"Y"</formula>
    </cfRule>
    <cfRule type="cellIs" dxfId="169" priority="71" operator="equal">
      <formula>"N"</formula>
    </cfRule>
    <cfRule type="cellIs" dxfId="168" priority="71" operator="equal">
      <formula>"E"</formula>
    </cfRule>
  </conditionalFormatting>
  <conditionalFormatting sqref="M75">
    <cfRule type="cellIs" dxfId="167" priority="72" operator="equal">
      <formula>"Y"</formula>
    </cfRule>
    <cfRule type="cellIs" dxfId="166" priority="72" operator="equal">
      <formula>"N"</formula>
    </cfRule>
    <cfRule type="cellIs" dxfId="165" priority="72" operator="equal">
      <formula>"E"</formula>
    </cfRule>
  </conditionalFormatting>
  <conditionalFormatting sqref="M76">
    <cfRule type="cellIs" dxfId="164" priority="73" operator="equal">
      <formula>"Y"</formula>
    </cfRule>
    <cfRule type="cellIs" dxfId="163" priority="73" operator="equal">
      <formula>"N"</formula>
    </cfRule>
    <cfRule type="cellIs" dxfId="162" priority="73" operator="equal">
      <formula>"E"</formula>
    </cfRule>
  </conditionalFormatting>
  <conditionalFormatting sqref="M77">
    <cfRule type="cellIs" dxfId="161" priority="74" operator="equal">
      <formula>"Y"</formula>
    </cfRule>
    <cfRule type="cellIs" dxfId="160" priority="74" operator="equal">
      <formula>"N"</formula>
    </cfRule>
    <cfRule type="cellIs" dxfId="159" priority="74" operator="equal">
      <formula>"E"</formula>
    </cfRule>
  </conditionalFormatting>
  <conditionalFormatting sqref="M78">
    <cfRule type="cellIs" dxfId="158" priority="75" operator="equal">
      <formula>"Y"</formula>
    </cfRule>
    <cfRule type="cellIs" dxfId="157" priority="75" operator="equal">
      <formula>"N"</formula>
    </cfRule>
    <cfRule type="cellIs" dxfId="156" priority="75" operator="equal">
      <formula>"E"</formula>
    </cfRule>
  </conditionalFormatting>
  <conditionalFormatting sqref="M79">
    <cfRule type="cellIs" dxfId="155" priority="76" operator="equal">
      <formula>"Y"</formula>
    </cfRule>
    <cfRule type="cellIs" dxfId="154" priority="76" operator="equal">
      <formula>"N"</formula>
    </cfRule>
    <cfRule type="cellIs" dxfId="153" priority="76" operator="equal">
      <formula>"E"</formula>
    </cfRule>
  </conditionalFormatting>
  <conditionalFormatting sqref="M80">
    <cfRule type="cellIs" dxfId="152" priority="77" operator="equal">
      <formula>"Y"</formula>
    </cfRule>
    <cfRule type="cellIs" dxfId="151" priority="77" operator="equal">
      <formula>"N"</formula>
    </cfRule>
    <cfRule type="cellIs" dxfId="150" priority="77" operator="equal">
      <formula>"E"</formula>
    </cfRule>
  </conditionalFormatting>
  <conditionalFormatting sqref="M81">
    <cfRule type="cellIs" dxfId="149" priority="78" operator="equal">
      <formula>"Y"</formula>
    </cfRule>
    <cfRule type="cellIs" dxfId="148" priority="78" operator="equal">
      <formula>"N"</formula>
    </cfRule>
    <cfRule type="cellIs" dxfId="147" priority="78" operator="equal">
      <formula>"E"</formula>
    </cfRule>
  </conditionalFormatting>
  <conditionalFormatting sqref="M82">
    <cfRule type="cellIs" dxfId="146" priority="79" operator="equal">
      <formula>"Y"</formula>
    </cfRule>
    <cfRule type="cellIs" dxfId="145" priority="79" operator="equal">
      <formula>"N"</formula>
    </cfRule>
    <cfRule type="cellIs" dxfId="144" priority="79" operator="equal">
      <formula>"E"</formula>
    </cfRule>
  </conditionalFormatting>
  <conditionalFormatting sqref="M83">
    <cfRule type="cellIs" dxfId="143" priority="80" operator="equal">
      <formula>"Y"</formula>
    </cfRule>
    <cfRule type="cellIs" dxfId="142" priority="80" operator="equal">
      <formula>"N"</formula>
    </cfRule>
    <cfRule type="cellIs" dxfId="141" priority="80" operator="equal">
      <formula>"E"</formula>
    </cfRule>
  </conditionalFormatting>
  <conditionalFormatting sqref="M84">
    <cfRule type="cellIs" dxfId="140" priority="81" operator="equal">
      <formula>"Y"</formula>
    </cfRule>
    <cfRule type="cellIs" dxfId="139" priority="81" operator="equal">
      <formula>"N"</formula>
    </cfRule>
    <cfRule type="cellIs" dxfId="138" priority="81" operator="equal">
      <formula>"E"</formula>
    </cfRule>
  </conditionalFormatting>
  <conditionalFormatting sqref="M85">
    <cfRule type="cellIs" dxfId="137" priority="82" operator="equal">
      <formula>"Y"</formula>
    </cfRule>
    <cfRule type="cellIs" dxfId="136" priority="82" operator="equal">
      <formula>"N"</formula>
    </cfRule>
    <cfRule type="cellIs" dxfId="135" priority="82" operator="equal">
      <formula>"E"</formula>
    </cfRule>
  </conditionalFormatting>
  <conditionalFormatting sqref="M86">
    <cfRule type="cellIs" dxfId="134" priority="83" operator="equal">
      <formula>"Y"</formula>
    </cfRule>
    <cfRule type="cellIs" dxfId="133" priority="83" operator="equal">
      <formula>"N"</formula>
    </cfRule>
    <cfRule type="cellIs" dxfId="132" priority="83" operator="equal">
      <formula>"E"</formula>
    </cfRule>
  </conditionalFormatting>
  <conditionalFormatting sqref="M87">
    <cfRule type="cellIs" dxfId="131" priority="84" operator="equal">
      <formula>"Y"</formula>
    </cfRule>
    <cfRule type="cellIs" dxfId="130" priority="84" operator="equal">
      <formula>"N"</formula>
    </cfRule>
    <cfRule type="cellIs" dxfId="129" priority="84" operator="equal">
      <formula>"E"</formula>
    </cfRule>
  </conditionalFormatting>
  <conditionalFormatting sqref="M88">
    <cfRule type="cellIs" dxfId="128" priority="85" operator="equal">
      <formula>"Y"</formula>
    </cfRule>
    <cfRule type="cellIs" dxfId="127" priority="85" operator="equal">
      <formula>"N"</formula>
    </cfRule>
    <cfRule type="cellIs" dxfId="126" priority="85" operator="equal">
      <formula>"E"</formula>
    </cfRule>
  </conditionalFormatting>
  <conditionalFormatting sqref="M89">
    <cfRule type="cellIs" dxfId="125" priority="86" operator="equal">
      <formula>"Y"</formula>
    </cfRule>
    <cfRule type="cellIs" dxfId="124" priority="86" operator="equal">
      <formula>"N"</formula>
    </cfRule>
    <cfRule type="cellIs" dxfId="123" priority="86" operator="equal">
      <formula>"E"</formula>
    </cfRule>
  </conditionalFormatting>
  <conditionalFormatting sqref="M90">
    <cfRule type="cellIs" dxfId="122" priority="87" operator="equal">
      <formula>"Y"</formula>
    </cfRule>
    <cfRule type="cellIs" dxfId="121" priority="87" operator="equal">
      <formula>"N"</formula>
    </cfRule>
    <cfRule type="cellIs" dxfId="120" priority="87" operator="equal">
      <formula>"E"</formula>
    </cfRule>
  </conditionalFormatting>
  <conditionalFormatting sqref="M91">
    <cfRule type="cellIs" dxfId="119" priority="88" operator="equal">
      <formula>"Y"</formula>
    </cfRule>
    <cfRule type="cellIs" dxfId="118" priority="88" operator="equal">
      <formula>"N"</formula>
    </cfRule>
    <cfRule type="cellIs" dxfId="117" priority="88" operator="equal">
      <formula>"E"</formula>
    </cfRule>
  </conditionalFormatting>
  <conditionalFormatting sqref="M92">
    <cfRule type="cellIs" dxfId="116" priority="89" operator="equal">
      <formula>"Y"</formula>
    </cfRule>
    <cfRule type="cellIs" dxfId="115" priority="89" operator="equal">
      <formula>"N"</formula>
    </cfRule>
    <cfRule type="cellIs" dxfId="114" priority="89" operator="equal">
      <formula>"E"</formula>
    </cfRule>
  </conditionalFormatting>
  <conditionalFormatting sqref="M93">
    <cfRule type="cellIs" dxfId="113" priority="90" operator="equal">
      <formula>"Y"</formula>
    </cfRule>
    <cfRule type="cellIs" dxfId="112" priority="90" operator="equal">
      <formula>"N"</formula>
    </cfRule>
    <cfRule type="cellIs" dxfId="111" priority="90" operator="equal">
      <formula>"E"</formula>
    </cfRule>
  </conditionalFormatting>
  <conditionalFormatting sqref="M94">
    <cfRule type="cellIs" dxfId="110" priority="91" operator="equal">
      <formula>"Y"</formula>
    </cfRule>
    <cfRule type="cellIs" dxfId="109" priority="91" operator="equal">
      <formula>"N"</formula>
    </cfRule>
    <cfRule type="cellIs" dxfId="108" priority="91" operator="equal">
      <formula>"E"</formula>
    </cfRule>
  </conditionalFormatting>
  <conditionalFormatting sqref="M95">
    <cfRule type="cellIs" dxfId="107" priority="92" operator="equal">
      <formula>"Y"</formula>
    </cfRule>
    <cfRule type="cellIs" dxfId="106" priority="92" operator="equal">
      <formula>"N"</formula>
    </cfRule>
    <cfRule type="cellIs" dxfId="105" priority="92" operator="equal">
      <formula>"E"</formula>
    </cfRule>
  </conditionalFormatting>
  <conditionalFormatting sqref="M96">
    <cfRule type="cellIs" dxfId="104" priority="93" operator="equal">
      <formula>"Y"</formula>
    </cfRule>
    <cfRule type="cellIs" dxfId="103" priority="93" operator="equal">
      <formula>"N"</formula>
    </cfRule>
    <cfRule type="cellIs" dxfId="102" priority="93" operator="equal">
      <formula>"E"</formula>
    </cfRule>
  </conditionalFormatting>
  <conditionalFormatting sqref="M97">
    <cfRule type="cellIs" dxfId="101" priority="94" operator="equal">
      <formula>"Y"</formula>
    </cfRule>
    <cfRule type="cellIs" dxfId="100" priority="94" operator="equal">
      <formula>"N"</formula>
    </cfRule>
    <cfRule type="cellIs" dxfId="99" priority="94" operator="equal">
      <formula>"E"</formula>
    </cfRule>
  </conditionalFormatting>
  <conditionalFormatting sqref="M98">
    <cfRule type="cellIs" dxfId="98" priority="95" operator="equal">
      <formula>"Y"</formula>
    </cfRule>
    <cfRule type="cellIs" dxfId="97" priority="95" operator="equal">
      <formula>"N"</formula>
    </cfRule>
    <cfRule type="cellIs" dxfId="96" priority="95" operator="equal">
      <formula>"E"</formula>
    </cfRule>
  </conditionalFormatting>
  <conditionalFormatting sqref="M99">
    <cfRule type="cellIs" dxfId="95" priority="96" operator="equal">
      <formula>"Y"</formula>
    </cfRule>
    <cfRule type="cellIs" dxfId="94" priority="96" operator="equal">
      <formula>"N"</formula>
    </cfRule>
    <cfRule type="cellIs" dxfId="93" priority="96" operator="equal">
      <formula>"E"</formula>
    </cfRule>
  </conditionalFormatting>
  <conditionalFormatting sqref="M100">
    <cfRule type="cellIs" dxfId="92" priority="97" operator="equal">
      <formula>"Y"</formula>
    </cfRule>
    <cfRule type="cellIs" dxfId="91" priority="97" operator="equal">
      <formula>"N"</formula>
    </cfRule>
    <cfRule type="cellIs" dxfId="90" priority="97" operator="equal">
      <formula>"E"</formula>
    </cfRule>
  </conditionalFormatting>
  <conditionalFormatting sqref="M101">
    <cfRule type="cellIs" dxfId="89" priority="98" operator="equal">
      <formula>"Y"</formula>
    </cfRule>
    <cfRule type="cellIs" dxfId="88" priority="98" operator="equal">
      <formula>"N"</formula>
    </cfRule>
    <cfRule type="cellIs" dxfId="87" priority="98" operator="equal">
      <formula>"E"</formula>
    </cfRule>
  </conditionalFormatting>
  <dataValidations count="4">
    <dataValidation type="list" allowBlank="1" promptTitle="Valid inputs: &quot;Y&quot;, &quot;N&quot;, Blank" prompt="This cell may be either of 3 options:_x000a_1. Blank, as long as the respective entry on column 'Support' is &quot;Y&quot; or &quot;N&quot;._x000a_2. Y, if the UE supports this combination._x000a_3. N, if combination isn't supported." sqref="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formula1>"Y,N"</formula1>
    </dataValidation>
    <dataValidation type="list" allowBlank="1" sqref="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formula1>"NA,5,10,15,20,25,30,35,40,50"</formula1>
    </dataValidation>
    <dataValidation type="list" allowBlank="1" sqref="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formula1>"NA,10,15,20,25,30,40,50,60,70,80,90,100"</formula1>
    </dataValidation>
    <dataValidation type="list" allowBlank="1" sqref="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formula1>"NA,50,100,200"</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I31"/>
  <sheetViews>
    <sheetView workbookViewId="0">
      <pane ySplit="2" topLeftCell="A3" activePane="bottomLeft" state="frozen"/>
      <selection pane="bottomLeft"/>
    </sheetView>
  </sheetViews>
  <sheetFormatPr defaultRowHeight="13.5" x14ac:dyDescent="0.15"/>
  <cols>
    <col min="1" max="1" width="25" customWidth="1"/>
  </cols>
  <sheetData>
    <row r="1" spans="1:35" ht="40.5" x14ac:dyDescent="0.15">
      <c r="A1" s="16" t="s">
        <v>116</v>
      </c>
      <c r="B1" s="16" t="s">
        <v>516</v>
      </c>
      <c r="C1" s="16" t="s">
        <v>2992</v>
      </c>
      <c r="D1" s="16" t="s">
        <v>2993</v>
      </c>
      <c r="E1" s="16" t="s">
        <v>2994</v>
      </c>
      <c r="F1" s="16" t="s">
        <v>2996</v>
      </c>
      <c r="G1" s="16" t="s">
        <v>2997</v>
      </c>
      <c r="H1" s="16" t="s">
        <v>3456</v>
      </c>
      <c r="I1" s="16" t="s">
        <v>120</v>
      </c>
      <c r="J1" s="16" t="s">
        <v>1952</v>
      </c>
      <c r="K1" s="16" t="s">
        <v>1953</v>
      </c>
      <c r="L1" s="16" t="s">
        <v>1954</v>
      </c>
      <c r="M1" s="16" t="s">
        <v>1955</v>
      </c>
      <c r="N1" s="16" t="s">
        <v>1956</v>
      </c>
      <c r="O1" s="16" t="s">
        <v>1957</v>
      </c>
      <c r="P1" s="16" t="s">
        <v>518</v>
      </c>
      <c r="Q1" s="16" t="s">
        <v>1045</v>
      </c>
      <c r="R1" s="16" t="s">
        <v>1046</v>
      </c>
      <c r="S1" s="16" t="s">
        <v>1047</v>
      </c>
      <c r="T1" s="16" t="s">
        <v>1048</v>
      </c>
      <c r="U1" s="16" t="s">
        <v>875</v>
      </c>
      <c r="V1" s="16" t="s">
        <v>876</v>
      </c>
      <c r="W1" s="16" t="s">
        <v>1958</v>
      </c>
      <c r="X1" s="16" t="s">
        <v>1409</v>
      </c>
      <c r="Y1" s="16" t="s">
        <v>1410</v>
      </c>
      <c r="Z1" s="16" t="s">
        <v>1411</v>
      </c>
      <c r="AA1" s="16" t="s">
        <v>1412</v>
      </c>
      <c r="AB1" s="16" t="s">
        <v>135</v>
      </c>
      <c r="AC1" s="16" t="s">
        <v>136</v>
      </c>
      <c r="AD1" s="16" t="s">
        <v>137</v>
      </c>
      <c r="AE1" s="16" t="s">
        <v>138</v>
      </c>
      <c r="AF1" s="16" t="s">
        <v>3013</v>
      </c>
      <c r="AG1" s="16" t="s">
        <v>519</v>
      </c>
      <c r="AH1" s="16" t="s">
        <v>3457</v>
      </c>
      <c r="AI1" s="16" t="s">
        <v>142</v>
      </c>
    </row>
    <row r="3" spans="1:35" ht="15" x14ac:dyDescent="0.15">
      <c r="A3" s="17" t="s">
        <v>3029</v>
      </c>
      <c r="B3" s="17">
        <v>3</v>
      </c>
      <c r="C3" s="17" t="b">
        <f>IF(INDEX('Overview (RESPONSES REQUIRED)'!$D$67:$D$78, MATCH("n7", 'Overview (RESPONSES REQUIRED)'!$B$67:$B$78, 0)) = "Y", TRUE, FALSE)</f>
        <v>0</v>
      </c>
      <c r="D3" s="17" t="b">
        <f>IF(INDEX('Overview (RESPONSES REQUIRED)'!$D$67:$D$78, MATCH("n28", 'Overview (RESPONSES REQUIRED)'!$B$67:$B$78, 0)) = "Y", TRUE, FALSE)</f>
        <v>0</v>
      </c>
      <c r="E3" s="17" t="b">
        <f>IF(INDEX('Overview (RESPONSES REQUIRED)'!$D$67:$D$78, MATCH("n78", 'Overview (RESPONSES REQUIRED)'!$B$67:$B$78, 0)) = "Y", TRUE, FALSE)</f>
        <v>0</v>
      </c>
      <c r="F3" s="17">
        <v>4</v>
      </c>
      <c r="G3" s="17" t="s">
        <v>1414</v>
      </c>
      <c r="H3" s="17" t="s">
        <v>3458</v>
      </c>
      <c r="I3" s="17" t="str">
        <f>IF('SA-HPUE'!N6="Y", "Y", IF('SA-HPUE'!N6="N", "N", 0))</f>
        <v>N</v>
      </c>
      <c r="J3" s="17" t="str">
        <f>IFERROR(AND(OR(J1:K2,$AD3)=TRUE,IF(SEARCH(J$1,$A3)&gt;0,TRUE,FALSE)),"")</f>
        <v/>
      </c>
      <c r="K3" s="17" t="str">
        <f>IFERROR(AND(OR(K1:K2,$AD3)=TRUE,IF(SEARCH(K$1,$A3)&gt;0,TRUE,FALSE)),"")</f>
        <v/>
      </c>
      <c r="L3" s="17" t="str">
        <f>IFERROR(AND(OR(L1:O2,$AD3)=TRUE,IF(SEARCH(L$1,$A3)&gt;0,TRUE,FALSE)),"")</f>
        <v/>
      </c>
      <c r="M3" s="17" t="str">
        <f>IFERROR(AND(OR(M1:O2,$AD3)=TRUE,IF(SEARCH(M$1,$A3)&gt;0,TRUE,FALSE)),"")</f>
        <v/>
      </c>
      <c r="N3" s="17" t="str">
        <f>IFERROR(AND(OR(N1:O2,$AD3)=TRUE,IF(SEARCH(N$1,$A3)&gt;0,TRUE,FALSE)),"")</f>
        <v/>
      </c>
      <c r="O3" s="17" t="str">
        <f>IFERROR(AND(OR(O1:O2,$AD3)=TRUE,IF(SEARCH(O$1,$A3)&gt;0,TRUE,FALSE)),"")</f>
        <v/>
      </c>
      <c r="P3" s="17" t="str">
        <f>IFERROR(AND(OR(P1:P2,$AD3)=TRUE,IF(SEARCH(P$1,$A3)&gt;0,TRUE,FALSE)),"")</f>
        <v/>
      </c>
      <c r="Q3" s="17" t="str">
        <f>IFERROR(AND(OR(Q1:T2,$AD3)=TRUE,IF(SEARCH(Q$1,$A3)&gt;0,TRUE,FALSE)),"")</f>
        <v/>
      </c>
      <c r="R3" s="17" t="b">
        <f>IFERROR(AND(OR(R1:T2,$AD3)=TRUE,IF(SEARCH(R$1,$A3)&gt;0,TRUE,FALSE)),"")</f>
        <v>0</v>
      </c>
      <c r="S3" s="17" t="str">
        <f>IFERROR(AND(OR(S1:T2,$AD3)=TRUE,IF(SEARCH(S$1,$A3)&gt;0,TRUE,FALSE)),"")</f>
        <v/>
      </c>
      <c r="T3" s="17" t="str">
        <f>IFERROR(AND(OR(T1:T2,$AD3)=TRUE,IF(SEARCH(T$1,$A3)&gt;0,TRUE,FALSE)),"")</f>
        <v/>
      </c>
      <c r="U3" s="17" t="str">
        <f>IFERROR(AND(OR(U1:V2,$AD3)=TRUE,IF(SEARCH(U$1,$A3)&gt;0,TRUE,FALSE)),"")</f>
        <v/>
      </c>
      <c r="V3" s="17" t="str">
        <f>IFERROR(AND(OR(V1:V2,$AD3)=TRUE,IF(SEARCH(V$1,$A3)&gt;0,TRUE,FALSE)),"")</f>
        <v/>
      </c>
      <c r="W3" s="17" t="b">
        <f>IFERROR(AND(OR(W1:W2,$AD3)=TRUE,IF(SEARCH(W$1,$A3)&gt;0,TRUE,FALSE)),"")</f>
        <v>0</v>
      </c>
      <c r="X3" s="17" t="str">
        <f>IFERROR(AND(OR(X1:AA2,$AD3)=TRUE,IF(SEARCH(X$1,$A3)&gt;0,TRUE,FALSE)),"")</f>
        <v/>
      </c>
      <c r="Y3" s="17" t="str">
        <f>IFERROR(AND(OR(Y1:AA2,$AD3)=TRUE,IF(SEARCH(Y$1,$A3)&gt;0,TRUE,FALSE)),"")</f>
        <v/>
      </c>
      <c r="Z3" s="17" t="b">
        <f>IFERROR(AND(OR(Z1:AA2,$AD3)=TRUE,IF(SEARCH(Z$1,$A3)&gt;0,TRUE,FALSE)),"")</f>
        <v>0</v>
      </c>
      <c r="AA3" s="17" t="str">
        <f>IFERROR(AND(OR(AA1:AA2,$AD3)=TRUE,IF(SEARCH(AA$1,$A3)&gt;0,TRUE,FALSE)),"")</f>
        <v/>
      </c>
      <c r="AB3" s="17">
        <f t="shared" ref="AB3:AB31" si="0">COUNTIF(J3:AA3,TRUE)</f>
        <v>0</v>
      </c>
      <c r="AC3" s="17" t="b">
        <f t="shared" ref="AC3:AC31" si="1">IFERROR(AND(J3:AA3), TRUE)</f>
        <v>0</v>
      </c>
      <c r="AD3" s="17" t="b">
        <f t="shared" ref="AD3:AD31" si="2">IF(I3="Y",TRUE,IF(I3="N",FALSE,0))</f>
        <v>0</v>
      </c>
      <c r="AE3" s="17" t="b">
        <f t="shared" ref="AE3:AE31" si="3">IF(AD3=FALSE, FALSE, AC3)</f>
        <v>0</v>
      </c>
      <c r="AF3" s="17" t="b">
        <f>IF(F3&gt;'Overview (RESPONSES REQUIRED)'!$G$67,FALSE,TRUE)</f>
        <v>0</v>
      </c>
      <c r="AG3" s="17" t="b">
        <f t="shared" ref="AG3:AG31" si="4">IF(COUNTIF(C3:E3, TRUE) = B3, TRUE, FALSE)</f>
        <v>0</v>
      </c>
      <c r="AH3" s="17" t="b">
        <f>IF('Overview (RESPONSES REQUIRED)'!$C$22="Y", TRUE, FALSE)</f>
        <v>0</v>
      </c>
      <c r="AI3" s="17" t="str">
        <f t="shared" ref="AI3:AI31" si="5">IF(AND(AF3,AG3,AH3)=FALSE,"N",IF(AE3=TRUE,"Y",IF(I3=0,"E","N")))</f>
        <v>N</v>
      </c>
    </row>
    <row r="4" spans="1:35" ht="15" x14ac:dyDescent="0.15">
      <c r="A4" s="17" t="s">
        <v>3034</v>
      </c>
      <c r="B4" s="17">
        <v>3</v>
      </c>
      <c r="C4" s="17" t="b">
        <f>IF(INDEX('Overview (RESPONSES REQUIRED)'!$D$67:$D$78, MATCH("n7", 'Overview (RESPONSES REQUIRED)'!$B$67:$B$78, 0)) = "Y", TRUE, FALSE)</f>
        <v>0</v>
      </c>
      <c r="D4" s="17" t="b">
        <f>IF(INDEX('Overview (RESPONSES REQUIRED)'!$D$67:$D$78, MATCH("n28", 'Overview (RESPONSES REQUIRED)'!$B$67:$B$78, 0)) = "Y", TRUE, FALSE)</f>
        <v>0</v>
      </c>
      <c r="E4" s="17" t="b">
        <f>IF(INDEX('Overview (RESPONSES REQUIRED)'!$D$67:$D$78, MATCH("n78", 'Overview (RESPONSES REQUIRED)'!$B$67:$B$78, 0)) = "Y", TRUE, FALSE)</f>
        <v>0</v>
      </c>
      <c r="F4" s="17">
        <v>4</v>
      </c>
      <c r="G4" s="17" t="s">
        <v>1414</v>
      </c>
      <c r="H4" s="17" t="s">
        <v>3458</v>
      </c>
      <c r="I4" s="17" t="str">
        <f>IF('SA-HPUE'!N7="Y", "Y", IF('SA-HPUE'!N7="N", "N", 0))</f>
        <v>N</v>
      </c>
      <c r="J4" s="17" t="str">
        <f>IFERROR(AND(OR(J1:K3,$AD4)=TRUE,IF(SEARCH(J$1,$A4)&gt;0,TRUE,FALSE)),"")</f>
        <v/>
      </c>
      <c r="K4" s="17" t="str">
        <f>IFERROR(AND(OR(K1:K3,$AD4)=TRUE,IF(SEARCH(K$1,$A4)&gt;0,TRUE,FALSE)),"")</f>
        <v/>
      </c>
      <c r="L4" s="17" t="str">
        <f>IFERROR(AND(OR(L1:O3,$AD4)=TRUE,IF(SEARCH(L$1,$A4)&gt;0,TRUE,FALSE)),"")</f>
        <v/>
      </c>
      <c r="M4" s="17" t="str">
        <f>IFERROR(AND(OR(M1:O3,$AD4)=TRUE,IF(SEARCH(M$1,$A4)&gt;0,TRUE,FALSE)),"")</f>
        <v/>
      </c>
      <c r="N4" s="17" t="str">
        <f>IFERROR(AND(OR(N1:O3,$AD4)=TRUE,IF(SEARCH(N$1,$A4)&gt;0,TRUE,FALSE)),"")</f>
        <v/>
      </c>
      <c r="O4" s="17" t="str">
        <f>IFERROR(AND(OR(O1:O3,$AD4)=TRUE,IF(SEARCH(O$1,$A4)&gt;0,TRUE,FALSE)),"")</f>
        <v/>
      </c>
      <c r="P4" s="17" t="str">
        <f>IFERROR(AND(OR(P1:P3,$AD4)=TRUE,IF(SEARCH(P$1,$A4)&gt;0,TRUE,FALSE)),"")</f>
        <v/>
      </c>
      <c r="Q4" s="17" t="b">
        <f>IFERROR(AND(OR(Q1:T3,$AD4)=TRUE,IF(SEARCH(Q$1,$A4)&gt;0,TRUE,FALSE)),"")</f>
        <v>0</v>
      </c>
      <c r="R4" s="17" t="str">
        <f>IFERROR(AND(OR(R1:T3,$AD4)=TRUE,IF(SEARCH(R$1,$A4)&gt;0,TRUE,FALSE)),"")</f>
        <v/>
      </c>
      <c r="S4" s="17" t="str">
        <f>IFERROR(AND(OR(S1:T3,$AD4)=TRUE,IF(SEARCH(S$1,$A4)&gt;0,TRUE,FALSE)),"")</f>
        <v/>
      </c>
      <c r="T4" s="17" t="str">
        <f>IFERROR(AND(OR(T1:T3,$AD4)=TRUE,IF(SEARCH(T$1,$A4)&gt;0,TRUE,FALSE)),"")</f>
        <v/>
      </c>
      <c r="U4" s="17" t="str">
        <f>IFERROR(AND(OR(U1:V3,$AD4)=TRUE,IF(SEARCH(U$1,$A4)&gt;0,TRUE,FALSE)),"")</f>
        <v/>
      </c>
      <c r="V4" s="17" t="str">
        <f>IFERROR(AND(OR(V1:V3,$AD4)=TRUE,IF(SEARCH(V$1,$A4)&gt;0,TRUE,FALSE)),"")</f>
        <v/>
      </c>
      <c r="W4" s="17" t="b">
        <f>IFERROR(AND(OR(W1:W3,$AD4)=TRUE,IF(SEARCH(W$1,$A4)&gt;0,TRUE,FALSE)),"")</f>
        <v>0</v>
      </c>
      <c r="X4" s="17" t="str">
        <f>IFERROR(AND(OR(X1:AA3,$AD4)=TRUE,IF(SEARCH(X$1,$A4)&gt;0,TRUE,FALSE)),"")</f>
        <v/>
      </c>
      <c r="Y4" s="17" t="str">
        <f>IFERROR(AND(OR(Y1:AA3,$AD4)=TRUE,IF(SEARCH(Y$1,$A4)&gt;0,TRUE,FALSE)),"")</f>
        <v/>
      </c>
      <c r="Z4" s="17" t="b">
        <f>IFERROR(AND(OR(Z1:AA3,$AD4)=TRUE,IF(SEARCH(Z$1,$A4)&gt;0,TRUE,FALSE)),"")</f>
        <v>0</v>
      </c>
      <c r="AA4" s="17" t="str">
        <f>IFERROR(AND(OR(AA1:AA3,$AD4)=TRUE,IF(SEARCH(AA$1,$A4)&gt;0,TRUE,FALSE)),"")</f>
        <v/>
      </c>
      <c r="AB4" s="17">
        <f t="shared" si="0"/>
        <v>0</v>
      </c>
      <c r="AC4" s="17" t="b">
        <f t="shared" si="1"/>
        <v>0</v>
      </c>
      <c r="AD4" s="17" t="b">
        <f t="shared" si="2"/>
        <v>0</v>
      </c>
      <c r="AE4" s="17" t="b">
        <f t="shared" si="3"/>
        <v>0</v>
      </c>
      <c r="AF4" s="17" t="b">
        <f>IF(F4&gt;'Overview (RESPONSES REQUIRED)'!$G$67,FALSE,TRUE)</f>
        <v>0</v>
      </c>
      <c r="AG4" s="17" t="b">
        <f t="shared" si="4"/>
        <v>0</v>
      </c>
      <c r="AH4" s="17" t="b">
        <f>IF('Overview (RESPONSES REQUIRED)'!$C$22="Y", TRUE, FALSE)</f>
        <v>0</v>
      </c>
      <c r="AI4" s="17" t="str">
        <f t="shared" si="5"/>
        <v>N</v>
      </c>
    </row>
    <row r="5" spans="1:35" ht="15" x14ac:dyDescent="0.15">
      <c r="A5" s="17" t="s">
        <v>3024</v>
      </c>
      <c r="B5" s="17">
        <v>3</v>
      </c>
      <c r="C5" s="17" t="b">
        <f>IF(INDEX('Overview (RESPONSES REQUIRED)'!$D$67:$D$78, MATCH("n5", 'Overview (RESPONSES REQUIRED)'!$B$67:$B$78, 0)) = "Y", TRUE, FALSE)</f>
        <v>0</v>
      </c>
      <c r="D5" s="17" t="b">
        <f>IF(INDEX('Overview (RESPONSES REQUIRED)'!$D$67:$D$78, MATCH("n7", 'Overview (RESPONSES REQUIRED)'!$B$67:$B$78, 0)) = "Y", TRUE, FALSE)</f>
        <v>0</v>
      </c>
      <c r="E5" s="17" t="b">
        <f>IF(INDEX('Overview (RESPONSES REQUIRED)'!$D$67:$D$78, MATCH("n78", 'Overview (RESPONSES REQUIRED)'!$B$67:$B$78, 0)) = "Y", TRUE, FALSE)</f>
        <v>0</v>
      </c>
      <c r="F5" s="17">
        <v>4</v>
      </c>
      <c r="G5" s="17" t="s">
        <v>1414</v>
      </c>
      <c r="H5" s="17" t="s">
        <v>3458</v>
      </c>
      <c r="I5" s="17" t="str">
        <f>IF('SA-HPUE'!N8="Y", "Y", IF('SA-HPUE'!N8="N", "N", 0))</f>
        <v>N</v>
      </c>
      <c r="J5" s="17" t="str">
        <f>IFERROR(AND(OR(J1:K4,$AD5)=TRUE,IF(SEARCH(J$1,$A5)&gt;0,TRUE,FALSE)),"")</f>
        <v/>
      </c>
      <c r="K5" s="17" t="str">
        <f>IFERROR(AND(OR(K1:K4,$AD5)=TRUE,IF(SEARCH(K$1,$A5)&gt;0,TRUE,FALSE)),"")</f>
        <v/>
      </c>
      <c r="L5" s="17" t="str">
        <f>IFERROR(AND(OR(L1:O4,$AD5)=TRUE,IF(SEARCH(L$1,$A5)&gt;0,TRUE,FALSE)),"")</f>
        <v/>
      </c>
      <c r="M5" s="17" t="str">
        <f>IFERROR(AND(OR(M1:O4,$AD5)=TRUE,IF(SEARCH(M$1,$A5)&gt;0,TRUE,FALSE)),"")</f>
        <v/>
      </c>
      <c r="N5" s="17" t="str">
        <f>IFERROR(AND(OR(N1:O4,$AD5)=TRUE,IF(SEARCH(N$1,$A5)&gt;0,TRUE,FALSE)),"")</f>
        <v/>
      </c>
      <c r="O5" s="17" t="str">
        <f>IFERROR(AND(OR(O1:O4,$AD5)=TRUE,IF(SEARCH(O$1,$A5)&gt;0,TRUE,FALSE)),"")</f>
        <v/>
      </c>
      <c r="P5" s="17" t="b">
        <f>IFERROR(AND(OR(P1:P4,$AD5)=TRUE,IF(SEARCH(P$1,$A5)&gt;0,TRUE,FALSE)),"")</f>
        <v>0</v>
      </c>
      <c r="Q5" s="17" t="str">
        <f>IFERROR(AND(OR(Q1:T4,$AD5)=TRUE,IF(SEARCH(Q$1,$A5)&gt;0,TRUE,FALSE)),"")</f>
        <v/>
      </c>
      <c r="R5" s="17" t="str">
        <f>IFERROR(AND(OR(R1:T4,$AD5)=TRUE,IF(SEARCH(R$1,$A5)&gt;0,TRUE,FALSE)),"")</f>
        <v/>
      </c>
      <c r="S5" s="17" t="str">
        <f>IFERROR(AND(OR(S1:T4,$AD5)=TRUE,IF(SEARCH(S$1,$A5)&gt;0,TRUE,FALSE)),"")</f>
        <v/>
      </c>
      <c r="T5" s="17" t="b">
        <f>IFERROR(AND(OR(T1:T4,$AD5)=TRUE,IF(SEARCH(T$1,$A5)&gt;0,TRUE,FALSE)),"")</f>
        <v>0</v>
      </c>
      <c r="U5" s="17" t="str">
        <f>IFERROR(AND(OR(U1:V4,$AD5)=TRUE,IF(SEARCH(U$1,$A5)&gt;0,TRUE,FALSE)),"")</f>
        <v/>
      </c>
      <c r="V5" s="17" t="str">
        <f>IFERROR(AND(OR(V1:V4,$AD5)=TRUE,IF(SEARCH(V$1,$A5)&gt;0,TRUE,FALSE)),"")</f>
        <v/>
      </c>
      <c r="W5" s="17" t="str">
        <f>IFERROR(AND(OR(W1:W4,$AD5)=TRUE,IF(SEARCH(W$1,$A5)&gt;0,TRUE,FALSE)),"")</f>
        <v/>
      </c>
      <c r="X5" s="17" t="b">
        <f>IFERROR(AND(OR(X1:AA4,$AD5)=TRUE,IF(SEARCH(X$1,$A5)&gt;0,TRUE,FALSE)),"")</f>
        <v>0</v>
      </c>
      <c r="Y5" s="17" t="str">
        <f>IFERROR(AND(OR(Y1:AA4,$AD5)=TRUE,IF(SEARCH(Y$1,$A5)&gt;0,TRUE,FALSE)),"")</f>
        <v/>
      </c>
      <c r="Z5" s="17" t="str">
        <f>IFERROR(AND(OR(Z1:AA4,$AD5)=TRUE,IF(SEARCH(Z$1,$A5)&gt;0,TRUE,FALSE)),"")</f>
        <v/>
      </c>
      <c r="AA5" s="17" t="str">
        <f>IFERROR(AND(OR(AA1:AA4,$AD5)=TRUE,IF(SEARCH(AA$1,$A5)&gt;0,TRUE,FALSE)),"")</f>
        <v/>
      </c>
      <c r="AB5" s="17">
        <f t="shared" si="0"/>
        <v>0</v>
      </c>
      <c r="AC5" s="17" t="b">
        <f t="shared" si="1"/>
        <v>0</v>
      </c>
      <c r="AD5" s="17" t="b">
        <f t="shared" si="2"/>
        <v>0</v>
      </c>
      <c r="AE5" s="17" t="b">
        <f t="shared" si="3"/>
        <v>0</v>
      </c>
      <c r="AF5" s="17" t="b">
        <f>IF(F5&gt;'Overview (RESPONSES REQUIRED)'!$G$67,FALSE,TRUE)</f>
        <v>0</v>
      </c>
      <c r="AG5" s="17" t="b">
        <f t="shared" si="4"/>
        <v>0</v>
      </c>
      <c r="AH5" s="17" t="b">
        <f>IF('Overview (RESPONSES REQUIRED)'!$C$22="Y", TRUE, FALSE)</f>
        <v>0</v>
      </c>
      <c r="AI5" s="17" t="str">
        <f t="shared" si="5"/>
        <v>N</v>
      </c>
    </row>
    <row r="6" spans="1:35" ht="15" x14ac:dyDescent="0.15">
      <c r="A6" s="17" t="s">
        <v>3027</v>
      </c>
      <c r="B6" s="17">
        <v>3</v>
      </c>
      <c r="C6" s="17" t="b">
        <f>IF(INDEX('Overview (RESPONSES REQUIRED)'!$D$67:$D$78, MATCH("n7", 'Overview (RESPONSES REQUIRED)'!$B$67:$B$78, 0)) = "Y", TRUE, FALSE)</f>
        <v>0</v>
      </c>
      <c r="D6" s="17" t="b">
        <f>IF(INDEX('Overview (RESPONSES REQUIRED)'!$D$67:$D$78, MATCH("n26", 'Overview (RESPONSES REQUIRED)'!$B$67:$B$78, 0)) = "Y", TRUE, FALSE)</f>
        <v>0</v>
      </c>
      <c r="E6" s="17" t="b">
        <f>IF(INDEX('Overview (RESPONSES REQUIRED)'!$D$67:$D$78, MATCH("n78", 'Overview (RESPONSES REQUIRED)'!$B$67:$B$78, 0)) = "Y", TRUE, FALSE)</f>
        <v>0</v>
      </c>
      <c r="F6" s="17">
        <v>4</v>
      </c>
      <c r="G6" s="17" t="s">
        <v>1414</v>
      </c>
      <c r="H6" s="17" t="s">
        <v>3458</v>
      </c>
      <c r="I6" s="17" t="str">
        <f>IF('SA-HPUE'!N9="Y", "Y", IF('SA-HPUE'!N9="N", "N", 0))</f>
        <v>N</v>
      </c>
      <c r="J6" s="17" t="str">
        <f>IFERROR(AND(OR(J1:K5,$AD6)=TRUE,IF(SEARCH(J$1,$A6)&gt;0,TRUE,FALSE)),"")</f>
        <v/>
      </c>
      <c r="K6" s="17" t="str">
        <f>IFERROR(AND(OR(K1:K5,$AD6)=TRUE,IF(SEARCH(K$1,$A6)&gt;0,TRUE,FALSE)),"")</f>
        <v/>
      </c>
      <c r="L6" s="17" t="str">
        <f>IFERROR(AND(OR(L1:O5,$AD6)=TRUE,IF(SEARCH(L$1,$A6)&gt;0,TRUE,FALSE)),"")</f>
        <v/>
      </c>
      <c r="M6" s="17" t="str">
        <f>IFERROR(AND(OR(M1:O5,$AD6)=TRUE,IF(SEARCH(M$1,$A6)&gt;0,TRUE,FALSE)),"")</f>
        <v/>
      </c>
      <c r="N6" s="17" t="str">
        <f>IFERROR(AND(OR(N1:O5,$AD6)=TRUE,IF(SEARCH(N$1,$A6)&gt;0,TRUE,FALSE)),"")</f>
        <v/>
      </c>
      <c r="O6" s="17" t="str">
        <f>IFERROR(AND(OR(O1:O5,$AD6)=TRUE,IF(SEARCH(O$1,$A6)&gt;0,TRUE,FALSE)),"")</f>
        <v/>
      </c>
      <c r="P6" s="17" t="str">
        <f>IFERROR(AND(OR(P1:P5,$AD6)=TRUE,IF(SEARCH(P$1,$A6)&gt;0,TRUE,FALSE)),"")</f>
        <v/>
      </c>
      <c r="Q6" s="17" t="str">
        <f>IFERROR(AND(OR(Q1:T5,$AD6)=TRUE,IF(SEARCH(Q$1,$A6)&gt;0,TRUE,FALSE)),"")</f>
        <v/>
      </c>
      <c r="R6" s="17" t="str">
        <f>IFERROR(AND(OR(R1:T5,$AD6)=TRUE,IF(SEARCH(R$1,$A6)&gt;0,TRUE,FALSE)),"")</f>
        <v/>
      </c>
      <c r="S6" s="17" t="str">
        <f>IFERROR(AND(OR(S1:T5,$AD6)=TRUE,IF(SEARCH(S$1,$A6)&gt;0,TRUE,FALSE)),"")</f>
        <v/>
      </c>
      <c r="T6" s="17" t="b">
        <f>IFERROR(AND(OR(T1:T5,$AD6)=TRUE,IF(SEARCH(T$1,$A6)&gt;0,TRUE,FALSE)),"")</f>
        <v>0</v>
      </c>
      <c r="U6" s="17" t="b">
        <f>IFERROR(AND(OR(U1:V5,$AD6)=TRUE,IF(SEARCH(U$1,$A6)&gt;0,TRUE,FALSE)),"")</f>
        <v>0</v>
      </c>
      <c r="V6" s="17" t="str">
        <f>IFERROR(AND(OR(V1:V5,$AD6)=TRUE,IF(SEARCH(V$1,$A6)&gt;0,TRUE,FALSE)),"")</f>
        <v/>
      </c>
      <c r="W6" s="17" t="str">
        <f>IFERROR(AND(OR(W1:W5,$AD6)=TRUE,IF(SEARCH(W$1,$A6)&gt;0,TRUE,FALSE)),"")</f>
        <v/>
      </c>
      <c r="X6" s="17" t="b">
        <f>IFERROR(AND(OR(X1:AA5,$AD6)=TRUE,IF(SEARCH(X$1,$A6)&gt;0,TRUE,FALSE)),"")</f>
        <v>0</v>
      </c>
      <c r="Y6" s="17" t="str">
        <f>IFERROR(AND(OR(Y1:AA5,$AD6)=TRUE,IF(SEARCH(Y$1,$A6)&gt;0,TRUE,FALSE)),"")</f>
        <v/>
      </c>
      <c r="Z6" s="17" t="str">
        <f>IFERROR(AND(OR(Z1:AA5,$AD6)=TRUE,IF(SEARCH(Z$1,$A6)&gt;0,TRUE,FALSE)),"")</f>
        <v/>
      </c>
      <c r="AA6" s="17" t="str">
        <f>IFERROR(AND(OR(AA1:AA5,$AD6)=TRUE,IF(SEARCH(AA$1,$A6)&gt;0,TRUE,FALSE)),"")</f>
        <v/>
      </c>
      <c r="AB6" s="17">
        <f t="shared" si="0"/>
        <v>0</v>
      </c>
      <c r="AC6" s="17" t="b">
        <f t="shared" si="1"/>
        <v>0</v>
      </c>
      <c r="AD6" s="17" t="b">
        <f t="shared" si="2"/>
        <v>0</v>
      </c>
      <c r="AE6" s="17" t="b">
        <f t="shared" si="3"/>
        <v>0</v>
      </c>
      <c r="AF6" s="17" t="b">
        <f>IF(F6&gt;'Overview (RESPONSES REQUIRED)'!$G$67,FALSE,TRUE)</f>
        <v>0</v>
      </c>
      <c r="AG6" s="17" t="b">
        <f t="shared" si="4"/>
        <v>0</v>
      </c>
      <c r="AH6" s="17" t="b">
        <f>IF('Overview (RESPONSES REQUIRED)'!$C$22="Y", TRUE, FALSE)</f>
        <v>0</v>
      </c>
      <c r="AI6" s="17" t="str">
        <f t="shared" si="5"/>
        <v>N</v>
      </c>
    </row>
    <row r="7" spans="1:35" ht="15" x14ac:dyDescent="0.15">
      <c r="A7" s="17" t="s">
        <v>3021</v>
      </c>
      <c r="B7" s="17">
        <v>3</v>
      </c>
      <c r="C7" s="17" t="b">
        <f>IF(INDEX('Overview (RESPONSES REQUIRED)'!$D$67:$D$78, MATCH("n7", 'Overview (RESPONSES REQUIRED)'!$B$67:$B$78, 0)) = "Y", TRUE, FALSE)</f>
        <v>0</v>
      </c>
      <c r="D7" s="17" t="b">
        <f>IF(INDEX('Overview (RESPONSES REQUIRED)'!$D$67:$D$78, MATCH("n28", 'Overview (RESPONSES REQUIRED)'!$B$67:$B$78, 0)) = "Y", TRUE, FALSE)</f>
        <v>0</v>
      </c>
      <c r="E7" s="17" t="b">
        <f>IF(INDEX('Overview (RESPONSES REQUIRED)'!$D$67:$D$78, MATCH("n78", 'Overview (RESPONSES REQUIRED)'!$B$67:$B$78, 0)) = "Y", TRUE, FALSE)</f>
        <v>0</v>
      </c>
      <c r="F7" s="17">
        <v>4</v>
      </c>
      <c r="G7" s="17" t="s">
        <v>1414</v>
      </c>
      <c r="H7" s="17" t="s">
        <v>3458</v>
      </c>
      <c r="I7" s="17" t="str">
        <f>IF('SA-HPUE'!N10="Y", "Y", IF('SA-HPUE'!N10="N", "N", 0))</f>
        <v>N</v>
      </c>
      <c r="J7" s="17" t="str">
        <f>IFERROR(AND(OR(J1:K6,$AD7)=TRUE,IF(SEARCH(J$1,$A7)&gt;0,TRUE,FALSE)),"")</f>
        <v/>
      </c>
      <c r="K7" s="17" t="str">
        <f>IFERROR(AND(OR(K1:K6,$AD7)=TRUE,IF(SEARCH(K$1,$A7)&gt;0,TRUE,FALSE)),"")</f>
        <v/>
      </c>
      <c r="L7" s="17" t="str">
        <f>IFERROR(AND(OR(L1:O6,$AD7)=TRUE,IF(SEARCH(L$1,$A7)&gt;0,TRUE,FALSE)),"")</f>
        <v/>
      </c>
      <c r="M7" s="17" t="str">
        <f>IFERROR(AND(OR(M1:O6,$AD7)=TRUE,IF(SEARCH(M$1,$A7)&gt;0,TRUE,FALSE)),"")</f>
        <v/>
      </c>
      <c r="N7" s="17" t="str">
        <f>IFERROR(AND(OR(N1:O6,$AD7)=TRUE,IF(SEARCH(N$1,$A7)&gt;0,TRUE,FALSE)),"")</f>
        <v/>
      </c>
      <c r="O7" s="17" t="str">
        <f>IFERROR(AND(OR(O1:O6,$AD7)=TRUE,IF(SEARCH(O$1,$A7)&gt;0,TRUE,FALSE)),"")</f>
        <v/>
      </c>
      <c r="P7" s="17" t="str">
        <f>IFERROR(AND(OR(P1:P6,$AD7)=TRUE,IF(SEARCH(P$1,$A7)&gt;0,TRUE,FALSE)),"")</f>
        <v/>
      </c>
      <c r="Q7" s="17" t="str">
        <f>IFERROR(AND(OR(Q1:T6,$AD7)=TRUE,IF(SEARCH(Q$1,$A7)&gt;0,TRUE,FALSE)),"")</f>
        <v/>
      </c>
      <c r="R7" s="17" t="str">
        <f>IFERROR(AND(OR(R1:T6,$AD7)=TRUE,IF(SEARCH(R$1,$A7)&gt;0,TRUE,FALSE)),"")</f>
        <v/>
      </c>
      <c r="S7" s="17" t="str">
        <f>IFERROR(AND(OR(S1:T6,$AD7)=TRUE,IF(SEARCH(S$1,$A7)&gt;0,TRUE,FALSE)),"")</f>
        <v/>
      </c>
      <c r="T7" s="17" t="b">
        <f>IFERROR(AND(OR(T1:T6,$AD7)=TRUE,IF(SEARCH(T$1,$A7)&gt;0,TRUE,FALSE)),"")</f>
        <v>0</v>
      </c>
      <c r="U7" s="17" t="str">
        <f>IFERROR(AND(OR(U1:V6,$AD7)=TRUE,IF(SEARCH(U$1,$A7)&gt;0,TRUE,FALSE)),"")</f>
        <v/>
      </c>
      <c r="V7" s="17" t="str">
        <f>IFERROR(AND(OR(V1:V6,$AD7)=TRUE,IF(SEARCH(V$1,$A7)&gt;0,TRUE,FALSE)),"")</f>
        <v/>
      </c>
      <c r="W7" s="17" t="b">
        <f>IFERROR(AND(OR(W1:W6,$AD7)=TRUE,IF(SEARCH(W$1,$A7)&gt;0,TRUE,FALSE)),"")</f>
        <v>0</v>
      </c>
      <c r="X7" s="17" t="b">
        <f>IFERROR(AND(OR(X1:AA6,$AD7)=TRUE,IF(SEARCH(X$1,$A7)&gt;0,TRUE,FALSE)),"")</f>
        <v>0</v>
      </c>
      <c r="Y7" s="17" t="str">
        <f>IFERROR(AND(OR(Y1:AA6,$AD7)=TRUE,IF(SEARCH(Y$1,$A7)&gt;0,TRUE,FALSE)),"")</f>
        <v/>
      </c>
      <c r="Z7" s="17" t="str">
        <f>IFERROR(AND(OR(Z1:AA6,$AD7)=TRUE,IF(SEARCH(Z$1,$A7)&gt;0,TRUE,FALSE)),"")</f>
        <v/>
      </c>
      <c r="AA7" s="17" t="str">
        <f>IFERROR(AND(OR(AA1:AA6,$AD7)=TRUE,IF(SEARCH(AA$1,$A7)&gt;0,TRUE,FALSE)),"")</f>
        <v/>
      </c>
      <c r="AB7" s="17">
        <f t="shared" si="0"/>
        <v>0</v>
      </c>
      <c r="AC7" s="17" t="b">
        <f t="shared" si="1"/>
        <v>0</v>
      </c>
      <c r="AD7" s="17" t="b">
        <f t="shared" si="2"/>
        <v>0</v>
      </c>
      <c r="AE7" s="17" t="b">
        <f t="shared" si="3"/>
        <v>0</v>
      </c>
      <c r="AF7" s="17" t="b">
        <f>IF(F7&gt;'Overview (RESPONSES REQUIRED)'!$G$67,FALSE,TRUE)</f>
        <v>0</v>
      </c>
      <c r="AG7" s="17" t="b">
        <f t="shared" si="4"/>
        <v>0</v>
      </c>
      <c r="AH7" s="17" t="b">
        <f>IF('Overview (RESPONSES REQUIRED)'!$C$22="Y", TRUE, FALSE)</f>
        <v>0</v>
      </c>
      <c r="AI7" s="17" t="str">
        <f t="shared" si="5"/>
        <v>N</v>
      </c>
    </row>
    <row r="8" spans="1:35" ht="15" x14ac:dyDescent="0.15">
      <c r="A8" s="17" t="s">
        <v>3036</v>
      </c>
      <c r="B8" s="17">
        <v>3</v>
      </c>
      <c r="C8" s="17" t="b">
        <f>IF(INDEX('Overview (RESPONSES REQUIRED)'!$D$67:$D$78, MATCH("n5", 'Overview (RESPONSES REQUIRED)'!$B$67:$B$78, 0)) = "Y", TRUE, FALSE)</f>
        <v>0</v>
      </c>
      <c r="D8" s="17" t="b">
        <f>IF(INDEX('Overview (RESPONSES REQUIRED)'!$D$67:$D$78, MATCH("n7", 'Overview (RESPONSES REQUIRED)'!$B$67:$B$78, 0)) = "Y", TRUE, FALSE)</f>
        <v>0</v>
      </c>
      <c r="E8" s="17" t="b">
        <f>IF(INDEX('Overview (RESPONSES REQUIRED)'!$D$67:$D$78, MATCH("n78", 'Overview (RESPONSES REQUIRED)'!$B$67:$B$78, 0)) = "Y", TRUE, FALSE)</f>
        <v>0</v>
      </c>
      <c r="F8" s="17">
        <v>4</v>
      </c>
      <c r="G8" s="17" t="s">
        <v>1414</v>
      </c>
      <c r="H8" s="17" t="s">
        <v>3458</v>
      </c>
      <c r="I8" s="17" t="str">
        <f>IF('SA-HPUE'!N11="Y", "Y", IF('SA-HPUE'!N11="N", "N", 0))</f>
        <v>N</v>
      </c>
      <c r="J8" s="17" t="str">
        <f>IFERROR(AND(OR(J1:K7,$AD8)=TRUE,IF(SEARCH(J$1,$A8)&gt;0,TRUE,FALSE)),"")</f>
        <v/>
      </c>
      <c r="K8" s="17" t="str">
        <f>IFERROR(AND(OR(K1:K7,$AD8)=TRUE,IF(SEARCH(K$1,$A8)&gt;0,TRUE,FALSE)),"")</f>
        <v/>
      </c>
      <c r="L8" s="17" t="str">
        <f>IFERROR(AND(OR(L1:O7,$AD8)=TRUE,IF(SEARCH(L$1,$A8)&gt;0,TRUE,FALSE)),"")</f>
        <v/>
      </c>
      <c r="M8" s="17" t="str">
        <f>IFERROR(AND(OR(M1:O7,$AD8)=TRUE,IF(SEARCH(M$1,$A8)&gt;0,TRUE,FALSE)),"")</f>
        <v/>
      </c>
      <c r="N8" s="17" t="str">
        <f>IFERROR(AND(OR(N1:O7,$AD8)=TRUE,IF(SEARCH(N$1,$A8)&gt;0,TRUE,FALSE)),"")</f>
        <v/>
      </c>
      <c r="O8" s="17" t="str">
        <f>IFERROR(AND(OR(O1:O7,$AD8)=TRUE,IF(SEARCH(O$1,$A8)&gt;0,TRUE,FALSE)),"")</f>
        <v/>
      </c>
      <c r="P8" s="17" t="b">
        <f>IFERROR(AND(OR(P1:P7,$AD8)=TRUE,IF(SEARCH(P$1,$A8)&gt;0,TRUE,FALSE)),"")</f>
        <v>0</v>
      </c>
      <c r="Q8" s="17" t="str">
        <f>IFERROR(AND(OR(Q1:T7,$AD8)=TRUE,IF(SEARCH(Q$1,$A8)&gt;0,TRUE,FALSE)),"")</f>
        <v/>
      </c>
      <c r="R8" s="17" t="str">
        <f>IFERROR(AND(OR(R1:T7,$AD8)=TRUE,IF(SEARCH(R$1,$A8)&gt;0,TRUE,FALSE)),"")</f>
        <v/>
      </c>
      <c r="S8" s="17" t="b">
        <f>IFERROR(AND(OR(S1:T7,$AD8)=TRUE,IF(SEARCH(S$1,$A8)&gt;0,TRUE,FALSE)),"")</f>
        <v>0</v>
      </c>
      <c r="T8" s="17" t="str">
        <f>IFERROR(AND(OR(T1:T7,$AD8)=TRUE,IF(SEARCH(T$1,$A8)&gt;0,TRUE,FALSE)),"")</f>
        <v/>
      </c>
      <c r="U8" s="17" t="str">
        <f>IFERROR(AND(OR(U1:V7,$AD8)=TRUE,IF(SEARCH(U$1,$A8)&gt;0,TRUE,FALSE)),"")</f>
        <v/>
      </c>
      <c r="V8" s="17" t="str">
        <f>IFERROR(AND(OR(V1:V7,$AD8)=TRUE,IF(SEARCH(V$1,$A8)&gt;0,TRUE,FALSE)),"")</f>
        <v/>
      </c>
      <c r="W8" s="17" t="str">
        <f>IFERROR(AND(OR(W1:W7,$AD8)=TRUE,IF(SEARCH(W$1,$A8)&gt;0,TRUE,FALSE)),"")</f>
        <v/>
      </c>
      <c r="X8" s="17" t="b">
        <f>IFERROR(AND(OR(X1:AA7,$AD8)=TRUE,IF(SEARCH(X$1,$A8)&gt;0,TRUE,FALSE)),"")</f>
        <v>0</v>
      </c>
      <c r="Y8" s="17" t="str">
        <f>IFERROR(AND(OR(Y1:AA7,$AD8)=TRUE,IF(SEARCH(Y$1,$A8)&gt;0,TRUE,FALSE)),"")</f>
        <v/>
      </c>
      <c r="Z8" s="17" t="str">
        <f>IFERROR(AND(OR(Z1:AA7,$AD8)=TRUE,IF(SEARCH(Z$1,$A8)&gt;0,TRUE,FALSE)),"")</f>
        <v/>
      </c>
      <c r="AA8" s="17" t="str">
        <f>IFERROR(AND(OR(AA1:AA7,$AD8)=TRUE,IF(SEARCH(AA$1,$A8)&gt;0,TRUE,FALSE)),"")</f>
        <v/>
      </c>
      <c r="AB8" s="17">
        <f t="shared" si="0"/>
        <v>0</v>
      </c>
      <c r="AC8" s="17" t="b">
        <f t="shared" si="1"/>
        <v>0</v>
      </c>
      <c r="AD8" s="17" t="b">
        <f t="shared" si="2"/>
        <v>0</v>
      </c>
      <c r="AE8" s="17" t="b">
        <f t="shared" si="3"/>
        <v>0</v>
      </c>
      <c r="AF8" s="17" t="b">
        <f>IF(F8&gt;'Overview (RESPONSES REQUIRED)'!$G$67,FALSE,TRUE)</f>
        <v>0</v>
      </c>
      <c r="AG8" s="17" t="b">
        <f t="shared" si="4"/>
        <v>0</v>
      </c>
      <c r="AH8" s="17" t="b">
        <f>IF('Overview (RESPONSES REQUIRED)'!$C$22="Y", TRUE, FALSE)</f>
        <v>0</v>
      </c>
      <c r="AI8" s="17" t="str">
        <f t="shared" si="5"/>
        <v>N</v>
      </c>
    </row>
    <row r="9" spans="1:35" ht="15" x14ac:dyDescent="0.15">
      <c r="A9" s="17" t="s">
        <v>3037</v>
      </c>
      <c r="B9" s="17">
        <v>3</v>
      </c>
      <c r="C9" s="17" t="b">
        <f>IF(INDEX('Overview (RESPONSES REQUIRED)'!$D$67:$D$78, MATCH("n7", 'Overview (RESPONSES REQUIRED)'!$B$67:$B$78, 0)) = "Y", TRUE, FALSE)</f>
        <v>0</v>
      </c>
      <c r="D9" s="17" t="b">
        <f>IF(INDEX('Overview (RESPONSES REQUIRED)'!$D$67:$D$78, MATCH("n26", 'Overview (RESPONSES REQUIRED)'!$B$67:$B$78, 0)) = "Y", TRUE, FALSE)</f>
        <v>0</v>
      </c>
      <c r="E9" s="17" t="b">
        <f>IF(INDEX('Overview (RESPONSES REQUIRED)'!$D$67:$D$78, MATCH("n78", 'Overview (RESPONSES REQUIRED)'!$B$67:$B$78, 0)) = "Y", TRUE, FALSE)</f>
        <v>0</v>
      </c>
      <c r="F9" s="17">
        <v>4</v>
      </c>
      <c r="G9" s="17" t="s">
        <v>1414</v>
      </c>
      <c r="H9" s="17" t="s">
        <v>3458</v>
      </c>
      <c r="I9" s="17" t="str">
        <f>IF('SA-HPUE'!N12="Y", "Y", IF('SA-HPUE'!N12="N", "N", 0))</f>
        <v>N</v>
      </c>
      <c r="J9" s="17" t="str">
        <f>IFERROR(AND(OR(J1:K8,$AD9)=TRUE,IF(SEARCH(J$1,$A9)&gt;0,TRUE,FALSE)),"")</f>
        <v/>
      </c>
      <c r="K9" s="17" t="str">
        <f>IFERROR(AND(OR(K1:K8,$AD9)=TRUE,IF(SEARCH(K$1,$A9)&gt;0,TRUE,FALSE)),"")</f>
        <v/>
      </c>
      <c r="L9" s="17" t="str">
        <f>IFERROR(AND(OR(L1:O8,$AD9)=TRUE,IF(SEARCH(L$1,$A9)&gt;0,TRUE,FALSE)),"")</f>
        <v/>
      </c>
      <c r="M9" s="17" t="str">
        <f>IFERROR(AND(OR(M1:O8,$AD9)=TRUE,IF(SEARCH(M$1,$A9)&gt;0,TRUE,FALSE)),"")</f>
        <v/>
      </c>
      <c r="N9" s="17" t="str">
        <f>IFERROR(AND(OR(N1:O8,$AD9)=TRUE,IF(SEARCH(N$1,$A9)&gt;0,TRUE,FALSE)),"")</f>
        <v/>
      </c>
      <c r="O9" s="17" t="str">
        <f>IFERROR(AND(OR(O1:O8,$AD9)=TRUE,IF(SEARCH(O$1,$A9)&gt;0,TRUE,FALSE)),"")</f>
        <v/>
      </c>
      <c r="P9" s="17" t="str">
        <f>IFERROR(AND(OR(P1:P8,$AD9)=TRUE,IF(SEARCH(P$1,$A9)&gt;0,TRUE,FALSE)),"")</f>
        <v/>
      </c>
      <c r="Q9" s="17" t="str">
        <f>IFERROR(AND(OR(Q1:T8,$AD9)=TRUE,IF(SEARCH(Q$1,$A9)&gt;0,TRUE,FALSE)),"")</f>
        <v/>
      </c>
      <c r="R9" s="17" t="str">
        <f>IFERROR(AND(OR(R1:T8,$AD9)=TRUE,IF(SEARCH(R$1,$A9)&gt;0,TRUE,FALSE)),"")</f>
        <v/>
      </c>
      <c r="S9" s="17" t="b">
        <f>IFERROR(AND(OR(S1:T8,$AD9)=TRUE,IF(SEARCH(S$1,$A9)&gt;0,TRUE,FALSE)),"")</f>
        <v>0</v>
      </c>
      <c r="T9" s="17" t="str">
        <f>IFERROR(AND(OR(T1:T8,$AD9)=TRUE,IF(SEARCH(T$1,$A9)&gt;0,TRUE,FALSE)),"")</f>
        <v/>
      </c>
      <c r="U9" s="17" t="b">
        <f>IFERROR(AND(OR(U1:V8,$AD9)=TRUE,IF(SEARCH(U$1,$A9)&gt;0,TRUE,FALSE)),"")</f>
        <v>0</v>
      </c>
      <c r="V9" s="17" t="str">
        <f>IFERROR(AND(OR(V1:V8,$AD9)=TRUE,IF(SEARCH(V$1,$A9)&gt;0,TRUE,FALSE)),"")</f>
        <v/>
      </c>
      <c r="W9" s="17" t="str">
        <f>IFERROR(AND(OR(W1:W8,$AD9)=TRUE,IF(SEARCH(W$1,$A9)&gt;0,TRUE,FALSE)),"")</f>
        <v/>
      </c>
      <c r="X9" s="17" t="b">
        <f>IFERROR(AND(OR(X1:AA8,$AD9)=TRUE,IF(SEARCH(X$1,$A9)&gt;0,TRUE,FALSE)),"")</f>
        <v>0</v>
      </c>
      <c r="Y9" s="17" t="str">
        <f>IFERROR(AND(OR(Y1:AA8,$AD9)=TRUE,IF(SEARCH(Y$1,$A9)&gt;0,TRUE,FALSE)),"")</f>
        <v/>
      </c>
      <c r="Z9" s="17" t="str">
        <f>IFERROR(AND(OR(Z1:AA8,$AD9)=TRUE,IF(SEARCH(Z$1,$A9)&gt;0,TRUE,FALSE)),"")</f>
        <v/>
      </c>
      <c r="AA9" s="17" t="str">
        <f>IFERROR(AND(OR(AA1:AA8,$AD9)=TRUE,IF(SEARCH(AA$1,$A9)&gt;0,TRUE,FALSE)),"")</f>
        <v/>
      </c>
      <c r="AB9" s="17">
        <f t="shared" si="0"/>
        <v>0</v>
      </c>
      <c r="AC9" s="17" t="b">
        <f t="shared" si="1"/>
        <v>0</v>
      </c>
      <c r="AD9" s="17" t="b">
        <f t="shared" si="2"/>
        <v>0</v>
      </c>
      <c r="AE9" s="17" t="b">
        <f t="shared" si="3"/>
        <v>0</v>
      </c>
      <c r="AF9" s="17" t="b">
        <f>IF(F9&gt;'Overview (RESPONSES REQUIRED)'!$G$67,FALSE,TRUE)</f>
        <v>0</v>
      </c>
      <c r="AG9" s="17" t="b">
        <f t="shared" si="4"/>
        <v>0</v>
      </c>
      <c r="AH9" s="17" t="b">
        <f>IF('Overview (RESPONSES REQUIRED)'!$C$22="Y", TRUE, FALSE)</f>
        <v>0</v>
      </c>
      <c r="AI9" s="17" t="str">
        <f t="shared" si="5"/>
        <v>N</v>
      </c>
    </row>
    <row r="10" spans="1:35" ht="15" x14ac:dyDescent="0.15">
      <c r="A10" s="17" t="s">
        <v>3035</v>
      </c>
      <c r="B10" s="17">
        <v>3</v>
      </c>
      <c r="C10" s="17" t="b">
        <f>IF(INDEX('Overview (RESPONSES REQUIRED)'!$D$67:$D$78, MATCH("n7", 'Overview (RESPONSES REQUIRED)'!$B$67:$B$78, 0)) = "Y", TRUE, FALSE)</f>
        <v>0</v>
      </c>
      <c r="D10" s="17" t="b">
        <f>IF(INDEX('Overview (RESPONSES REQUIRED)'!$D$67:$D$78, MATCH("n28", 'Overview (RESPONSES REQUIRED)'!$B$67:$B$78, 0)) = "Y", TRUE, FALSE)</f>
        <v>0</v>
      </c>
      <c r="E10" s="17" t="b">
        <f>IF(INDEX('Overview (RESPONSES REQUIRED)'!$D$67:$D$78, MATCH("n78", 'Overview (RESPONSES REQUIRED)'!$B$67:$B$78, 0)) = "Y", TRUE, FALSE)</f>
        <v>0</v>
      </c>
      <c r="F10" s="17">
        <v>4</v>
      </c>
      <c r="G10" s="17" t="s">
        <v>1414</v>
      </c>
      <c r="H10" s="17" t="s">
        <v>3458</v>
      </c>
      <c r="I10" s="17" t="str">
        <f>IF('SA-HPUE'!N13="Y", "Y", IF('SA-HPUE'!N13="N", "N", 0))</f>
        <v>N</v>
      </c>
      <c r="J10" s="17" t="str">
        <f>IFERROR(AND(OR(J1:K9,$AD10)=TRUE,IF(SEARCH(J$1,$A10)&gt;0,TRUE,FALSE)),"")</f>
        <v/>
      </c>
      <c r="K10" s="17" t="str">
        <f>IFERROR(AND(OR(K1:K9,$AD10)=TRUE,IF(SEARCH(K$1,$A10)&gt;0,TRUE,FALSE)),"")</f>
        <v/>
      </c>
      <c r="L10" s="17" t="str">
        <f>IFERROR(AND(OR(L1:O9,$AD10)=TRUE,IF(SEARCH(L$1,$A10)&gt;0,TRUE,FALSE)),"")</f>
        <v/>
      </c>
      <c r="M10" s="17" t="str">
        <f>IFERROR(AND(OR(M1:O9,$AD10)=TRUE,IF(SEARCH(M$1,$A10)&gt;0,TRUE,FALSE)),"")</f>
        <v/>
      </c>
      <c r="N10" s="17" t="str">
        <f>IFERROR(AND(OR(N1:O9,$AD10)=TRUE,IF(SEARCH(N$1,$A10)&gt;0,TRUE,FALSE)),"")</f>
        <v/>
      </c>
      <c r="O10" s="17" t="str">
        <f>IFERROR(AND(OR(O1:O9,$AD10)=TRUE,IF(SEARCH(O$1,$A10)&gt;0,TRUE,FALSE)),"")</f>
        <v/>
      </c>
      <c r="P10" s="17" t="str">
        <f>IFERROR(AND(OR(P1:P9,$AD10)=TRUE,IF(SEARCH(P$1,$A10)&gt;0,TRUE,FALSE)),"")</f>
        <v/>
      </c>
      <c r="Q10" s="17" t="str">
        <f>IFERROR(AND(OR(Q1:T9,$AD10)=TRUE,IF(SEARCH(Q$1,$A10)&gt;0,TRUE,FALSE)),"")</f>
        <v/>
      </c>
      <c r="R10" s="17" t="str">
        <f>IFERROR(AND(OR(R1:T9,$AD10)=TRUE,IF(SEARCH(R$1,$A10)&gt;0,TRUE,FALSE)),"")</f>
        <v/>
      </c>
      <c r="S10" s="17" t="b">
        <f>IFERROR(AND(OR(S1:T9,$AD10)=TRUE,IF(SEARCH(S$1,$A10)&gt;0,TRUE,FALSE)),"")</f>
        <v>0</v>
      </c>
      <c r="T10" s="17" t="str">
        <f>IFERROR(AND(OR(T1:T9,$AD10)=TRUE,IF(SEARCH(T$1,$A10)&gt;0,TRUE,FALSE)),"")</f>
        <v/>
      </c>
      <c r="U10" s="17" t="str">
        <f>IFERROR(AND(OR(U1:V9,$AD10)=TRUE,IF(SEARCH(U$1,$A10)&gt;0,TRUE,FALSE)),"")</f>
        <v/>
      </c>
      <c r="V10" s="17" t="str">
        <f>IFERROR(AND(OR(V1:V9,$AD10)=TRUE,IF(SEARCH(V$1,$A10)&gt;0,TRUE,FALSE)),"")</f>
        <v/>
      </c>
      <c r="W10" s="17" t="b">
        <f>IFERROR(AND(OR(W1:W9,$AD10)=TRUE,IF(SEARCH(W$1,$A10)&gt;0,TRUE,FALSE)),"")</f>
        <v>0</v>
      </c>
      <c r="X10" s="17" t="b">
        <f>IFERROR(AND(OR(X1:AA9,$AD10)=TRUE,IF(SEARCH(X$1,$A10)&gt;0,TRUE,FALSE)),"")</f>
        <v>0</v>
      </c>
      <c r="Y10" s="17" t="str">
        <f>IFERROR(AND(OR(Y1:AA9,$AD10)=TRUE,IF(SEARCH(Y$1,$A10)&gt;0,TRUE,FALSE)),"")</f>
        <v/>
      </c>
      <c r="Z10" s="17" t="str">
        <f>IFERROR(AND(OR(Z1:AA9,$AD10)=TRUE,IF(SEARCH(Z$1,$A10)&gt;0,TRUE,FALSE)),"")</f>
        <v/>
      </c>
      <c r="AA10" s="17" t="str">
        <f>IFERROR(AND(OR(AA1:AA9,$AD10)=TRUE,IF(SEARCH(AA$1,$A10)&gt;0,TRUE,FALSE)),"")</f>
        <v/>
      </c>
      <c r="AB10" s="17">
        <f t="shared" si="0"/>
        <v>0</v>
      </c>
      <c r="AC10" s="17" t="b">
        <f t="shared" si="1"/>
        <v>0</v>
      </c>
      <c r="AD10" s="17" t="b">
        <f t="shared" si="2"/>
        <v>0</v>
      </c>
      <c r="AE10" s="17" t="b">
        <f t="shared" si="3"/>
        <v>0</v>
      </c>
      <c r="AF10" s="17" t="b">
        <f>IF(F10&gt;'Overview (RESPONSES REQUIRED)'!$G$67,FALSE,TRUE)</f>
        <v>0</v>
      </c>
      <c r="AG10" s="17" t="b">
        <f t="shared" si="4"/>
        <v>0</v>
      </c>
      <c r="AH10" s="17" t="b">
        <f>IF('Overview (RESPONSES REQUIRED)'!$C$22="Y", TRUE, FALSE)</f>
        <v>0</v>
      </c>
      <c r="AI10" s="17" t="str">
        <f t="shared" si="5"/>
        <v>N</v>
      </c>
    </row>
    <row r="11" spans="1:35" ht="15" x14ac:dyDescent="0.15">
      <c r="A11" s="17" t="s">
        <v>3040</v>
      </c>
      <c r="B11" s="17">
        <v>3</v>
      </c>
      <c r="C11" s="17" t="b">
        <f>IF(INDEX('Overview (RESPONSES REQUIRED)'!$D$67:$D$78, MATCH("n5", 'Overview (RESPONSES REQUIRED)'!$B$67:$B$78, 0)) = "Y", TRUE, FALSE)</f>
        <v>0</v>
      </c>
      <c r="D11" s="17" t="b">
        <f>IF(INDEX('Overview (RESPONSES REQUIRED)'!$D$67:$D$78, MATCH("n7", 'Overview (RESPONSES REQUIRED)'!$B$67:$B$78, 0)) = "Y", TRUE, FALSE)</f>
        <v>0</v>
      </c>
      <c r="E11" s="17" t="b">
        <f>IF(INDEX('Overview (RESPONSES REQUIRED)'!$D$67:$D$78, MATCH("n78", 'Overview (RESPONSES REQUIRED)'!$B$67:$B$78, 0)) = "Y", TRUE, FALSE)</f>
        <v>0</v>
      </c>
      <c r="F11" s="17">
        <v>3</v>
      </c>
      <c r="G11" s="17" t="s">
        <v>1414</v>
      </c>
      <c r="H11" s="17" t="s">
        <v>3458</v>
      </c>
      <c r="I11" s="17" t="str">
        <f>IF('SA-HPUE'!N14="Y", "Y", IF('SA-HPUE'!N14="N", "N", 0))</f>
        <v>N</v>
      </c>
      <c r="J11" s="17" t="str">
        <f>IFERROR(AND(OR(J1:K10,$AD11)=TRUE,IF(SEARCH(J$1,$A11)&gt;0,TRUE,FALSE)),"")</f>
        <v/>
      </c>
      <c r="K11" s="17" t="str">
        <f>IFERROR(AND(OR(K1:K10,$AD11)=TRUE,IF(SEARCH(K$1,$A11)&gt;0,TRUE,FALSE)),"")</f>
        <v/>
      </c>
      <c r="L11" s="17" t="str">
        <f>IFERROR(AND(OR(L1:O10,$AD11)=TRUE,IF(SEARCH(L$1,$A11)&gt;0,TRUE,FALSE)),"")</f>
        <v/>
      </c>
      <c r="M11" s="17" t="str">
        <f>IFERROR(AND(OR(M1:O10,$AD11)=TRUE,IF(SEARCH(M$1,$A11)&gt;0,TRUE,FALSE)),"")</f>
        <v/>
      </c>
      <c r="N11" s="17" t="str">
        <f>IFERROR(AND(OR(N1:O10,$AD11)=TRUE,IF(SEARCH(N$1,$A11)&gt;0,TRUE,FALSE)),"")</f>
        <v/>
      </c>
      <c r="O11" s="17" t="str">
        <f>IFERROR(AND(OR(O1:O10,$AD11)=TRUE,IF(SEARCH(O$1,$A11)&gt;0,TRUE,FALSE)),"")</f>
        <v/>
      </c>
      <c r="P11" s="17" t="b">
        <f>IFERROR(AND(OR(P1:P10,$AD11)=TRUE,IF(SEARCH(P$1,$A11)&gt;0,TRUE,FALSE)),"")</f>
        <v>0</v>
      </c>
      <c r="Q11" s="17" t="str">
        <f>IFERROR(AND(OR(Q1:T10,$AD11)=TRUE,IF(SEARCH(Q$1,$A11)&gt;0,TRUE,FALSE)),"")</f>
        <v/>
      </c>
      <c r="R11" s="17" t="b">
        <f>IFERROR(AND(OR(R1:T10,$AD11)=TRUE,IF(SEARCH(R$1,$A11)&gt;0,TRUE,FALSE)),"")</f>
        <v>0</v>
      </c>
      <c r="S11" s="17" t="str">
        <f>IFERROR(AND(OR(S1:T10,$AD11)=TRUE,IF(SEARCH(S$1,$A11)&gt;0,TRUE,FALSE)),"")</f>
        <v/>
      </c>
      <c r="T11" s="17" t="str">
        <f>IFERROR(AND(OR(T1:T10,$AD11)=TRUE,IF(SEARCH(T$1,$A11)&gt;0,TRUE,FALSE)),"")</f>
        <v/>
      </c>
      <c r="U11" s="17" t="str">
        <f>IFERROR(AND(OR(U1:V10,$AD11)=TRUE,IF(SEARCH(U$1,$A11)&gt;0,TRUE,FALSE)),"")</f>
        <v/>
      </c>
      <c r="V11" s="17" t="str">
        <f>IFERROR(AND(OR(V1:V10,$AD11)=TRUE,IF(SEARCH(V$1,$A11)&gt;0,TRUE,FALSE)),"")</f>
        <v/>
      </c>
      <c r="W11" s="17" t="str">
        <f>IFERROR(AND(OR(W1:W10,$AD11)=TRUE,IF(SEARCH(W$1,$A11)&gt;0,TRUE,FALSE)),"")</f>
        <v/>
      </c>
      <c r="X11" s="17" t="b">
        <f>IFERROR(AND(OR(X1:AA10,$AD11)=TRUE,IF(SEARCH(X$1,$A11)&gt;0,TRUE,FALSE)),"")</f>
        <v>0</v>
      </c>
      <c r="Y11" s="17" t="str">
        <f>IFERROR(AND(OR(Y1:AA10,$AD11)=TRUE,IF(SEARCH(Y$1,$A11)&gt;0,TRUE,FALSE)),"")</f>
        <v/>
      </c>
      <c r="Z11" s="17" t="str">
        <f>IFERROR(AND(OR(Z1:AA10,$AD11)=TRUE,IF(SEARCH(Z$1,$A11)&gt;0,TRUE,FALSE)),"")</f>
        <v/>
      </c>
      <c r="AA11" s="17" t="str">
        <f>IFERROR(AND(OR(AA1:AA10,$AD11)=TRUE,IF(SEARCH(AA$1,$A11)&gt;0,TRUE,FALSE)),"")</f>
        <v/>
      </c>
      <c r="AB11" s="17">
        <f t="shared" si="0"/>
        <v>0</v>
      </c>
      <c r="AC11" s="17" t="b">
        <f t="shared" si="1"/>
        <v>0</v>
      </c>
      <c r="AD11" s="17" t="b">
        <f t="shared" si="2"/>
        <v>0</v>
      </c>
      <c r="AE11" s="17" t="b">
        <f t="shared" si="3"/>
        <v>0</v>
      </c>
      <c r="AF11" s="17" t="b">
        <f>IF(F11&gt;'Overview (RESPONSES REQUIRED)'!$G$67,FALSE,TRUE)</f>
        <v>0</v>
      </c>
      <c r="AG11" s="17" t="b">
        <f t="shared" si="4"/>
        <v>0</v>
      </c>
      <c r="AH11" s="17" t="b">
        <f>IF('Overview (RESPONSES REQUIRED)'!$C$22="Y", TRUE, FALSE)</f>
        <v>0</v>
      </c>
      <c r="AI11" s="17" t="str">
        <f t="shared" si="5"/>
        <v>N</v>
      </c>
    </row>
    <row r="12" spans="1:35" ht="15" x14ac:dyDescent="0.15">
      <c r="A12" s="17" t="s">
        <v>3041</v>
      </c>
      <c r="B12" s="17">
        <v>3</v>
      </c>
      <c r="C12" s="17" t="b">
        <f>IF(INDEX('Overview (RESPONSES REQUIRED)'!$D$67:$D$78, MATCH("n7", 'Overview (RESPONSES REQUIRED)'!$B$67:$B$78, 0)) = "Y", TRUE, FALSE)</f>
        <v>0</v>
      </c>
      <c r="D12" s="17" t="b">
        <f>IF(INDEX('Overview (RESPONSES REQUIRED)'!$D$67:$D$78, MATCH("n26", 'Overview (RESPONSES REQUIRED)'!$B$67:$B$78, 0)) = "Y", TRUE, FALSE)</f>
        <v>0</v>
      </c>
      <c r="E12" s="17" t="b">
        <f>IF(INDEX('Overview (RESPONSES REQUIRED)'!$D$67:$D$78, MATCH("n78", 'Overview (RESPONSES REQUIRED)'!$B$67:$B$78, 0)) = "Y", TRUE, FALSE)</f>
        <v>0</v>
      </c>
      <c r="F12" s="17">
        <v>3</v>
      </c>
      <c r="G12" s="17" t="s">
        <v>1414</v>
      </c>
      <c r="H12" s="17" t="s">
        <v>3458</v>
      </c>
      <c r="I12" s="17" t="str">
        <f>IF('SA-HPUE'!N15="Y", "Y", IF('SA-HPUE'!N15="N", "N", 0))</f>
        <v>N</v>
      </c>
      <c r="J12" s="17" t="str">
        <f>IFERROR(AND(OR(J1:K11,$AD12)=TRUE,IF(SEARCH(J$1,$A12)&gt;0,TRUE,FALSE)),"")</f>
        <v/>
      </c>
      <c r="K12" s="17" t="str">
        <f>IFERROR(AND(OR(K1:K11,$AD12)=TRUE,IF(SEARCH(K$1,$A12)&gt;0,TRUE,FALSE)),"")</f>
        <v/>
      </c>
      <c r="L12" s="17" t="str">
        <f>IFERROR(AND(OR(L1:O11,$AD12)=TRUE,IF(SEARCH(L$1,$A12)&gt;0,TRUE,FALSE)),"")</f>
        <v/>
      </c>
      <c r="M12" s="17" t="str">
        <f>IFERROR(AND(OR(M1:O11,$AD12)=TRUE,IF(SEARCH(M$1,$A12)&gt;0,TRUE,FALSE)),"")</f>
        <v/>
      </c>
      <c r="N12" s="17" t="str">
        <f>IFERROR(AND(OR(N1:O11,$AD12)=TRUE,IF(SEARCH(N$1,$A12)&gt;0,TRUE,FALSE)),"")</f>
        <v/>
      </c>
      <c r="O12" s="17" t="str">
        <f>IFERROR(AND(OR(O1:O11,$AD12)=TRUE,IF(SEARCH(O$1,$A12)&gt;0,TRUE,FALSE)),"")</f>
        <v/>
      </c>
      <c r="P12" s="17" t="str">
        <f>IFERROR(AND(OR(P1:P11,$AD12)=TRUE,IF(SEARCH(P$1,$A12)&gt;0,TRUE,FALSE)),"")</f>
        <v/>
      </c>
      <c r="Q12" s="17" t="str">
        <f>IFERROR(AND(OR(Q1:T11,$AD12)=TRUE,IF(SEARCH(Q$1,$A12)&gt;0,TRUE,FALSE)),"")</f>
        <v/>
      </c>
      <c r="R12" s="17" t="b">
        <f>IFERROR(AND(OR(R1:T11,$AD12)=TRUE,IF(SEARCH(R$1,$A12)&gt;0,TRUE,FALSE)),"")</f>
        <v>0</v>
      </c>
      <c r="S12" s="17" t="str">
        <f>IFERROR(AND(OR(S1:T11,$AD12)=TRUE,IF(SEARCH(S$1,$A12)&gt;0,TRUE,FALSE)),"")</f>
        <v/>
      </c>
      <c r="T12" s="17" t="str">
        <f>IFERROR(AND(OR(T1:T11,$AD12)=TRUE,IF(SEARCH(T$1,$A12)&gt;0,TRUE,FALSE)),"")</f>
        <v/>
      </c>
      <c r="U12" s="17" t="b">
        <f>IFERROR(AND(OR(U1:V11,$AD12)=TRUE,IF(SEARCH(U$1,$A12)&gt;0,TRUE,FALSE)),"")</f>
        <v>0</v>
      </c>
      <c r="V12" s="17" t="str">
        <f>IFERROR(AND(OR(V1:V11,$AD12)=TRUE,IF(SEARCH(V$1,$A12)&gt;0,TRUE,FALSE)),"")</f>
        <v/>
      </c>
      <c r="W12" s="17" t="str">
        <f>IFERROR(AND(OR(W1:W11,$AD12)=TRUE,IF(SEARCH(W$1,$A12)&gt;0,TRUE,FALSE)),"")</f>
        <v/>
      </c>
      <c r="X12" s="17" t="b">
        <f>IFERROR(AND(OR(X1:AA11,$AD12)=TRUE,IF(SEARCH(X$1,$A12)&gt;0,TRUE,FALSE)),"")</f>
        <v>0</v>
      </c>
      <c r="Y12" s="17" t="str">
        <f>IFERROR(AND(OR(Y1:AA11,$AD12)=TRUE,IF(SEARCH(Y$1,$A12)&gt;0,TRUE,FALSE)),"")</f>
        <v/>
      </c>
      <c r="Z12" s="17" t="str">
        <f>IFERROR(AND(OR(Z1:AA11,$AD12)=TRUE,IF(SEARCH(Z$1,$A12)&gt;0,TRUE,FALSE)),"")</f>
        <v/>
      </c>
      <c r="AA12" s="17" t="str">
        <f>IFERROR(AND(OR(AA1:AA11,$AD12)=TRUE,IF(SEARCH(AA$1,$A12)&gt;0,TRUE,FALSE)),"")</f>
        <v/>
      </c>
      <c r="AB12" s="17">
        <f t="shared" si="0"/>
        <v>0</v>
      </c>
      <c r="AC12" s="17" t="b">
        <f t="shared" si="1"/>
        <v>0</v>
      </c>
      <c r="AD12" s="17" t="b">
        <f t="shared" si="2"/>
        <v>0</v>
      </c>
      <c r="AE12" s="17" t="b">
        <f t="shared" si="3"/>
        <v>0</v>
      </c>
      <c r="AF12" s="17" t="b">
        <f>IF(F12&gt;'Overview (RESPONSES REQUIRED)'!$G$67,FALSE,TRUE)</f>
        <v>0</v>
      </c>
      <c r="AG12" s="17" t="b">
        <f t="shared" si="4"/>
        <v>0</v>
      </c>
      <c r="AH12" s="17" t="b">
        <f>IF('Overview (RESPONSES REQUIRED)'!$C$22="Y", TRUE, FALSE)</f>
        <v>0</v>
      </c>
      <c r="AI12" s="17" t="str">
        <f t="shared" si="5"/>
        <v>N</v>
      </c>
    </row>
    <row r="13" spans="1:35" ht="15" x14ac:dyDescent="0.15">
      <c r="A13" s="17" t="s">
        <v>3039</v>
      </c>
      <c r="B13" s="17">
        <v>3</v>
      </c>
      <c r="C13" s="17" t="b">
        <f>IF(INDEX('Overview (RESPONSES REQUIRED)'!$D$67:$D$78, MATCH("n7", 'Overview (RESPONSES REQUIRED)'!$B$67:$B$78, 0)) = "Y", TRUE, FALSE)</f>
        <v>0</v>
      </c>
      <c r="D13" s="17" t="b">
        <f>IF(INDEX('Overview (RESPONSES REQUIRED)'!$D$67:$D$78, MATCH("n28", 'Overview (RESPONSES REQUIRED)'!$B$67:$B$78, 0)) = "Y", TRUE, FALSE)</f>
        <v>0</v>
      </c>
      <c r="E13" s="17" t="b">
        <f>IF(INDEX('Overview (RESPONSES REQUIRED)'!$D$67:$D$78, MATCH("n78", 'Overview (RESPONSES REQUIRED)'!$B$67:$B$78, 0)) = "Y", TRUE, FALSE)</f>
        <v>0</v>
      </c>
      <c r="F13" s="17">
        <v>3</v>
      </c>
      <c r="G13" s="17" t="s">
        <v>1414</v>
      </c>
      <c r="H13" s="17" t="s">
        <v>3458</v>
      </c>
      <c r="I13" s="17" t="str">
        <f>IF('SA-HPUE'!N16="Y", "Y", IF('SA-HPUE'!N16="N", "N", 0))</f>
        <v>N</v>
      </c>
      <c r="J13" s="17" t="str">
        <f>IFERROR(AND(OR(J1:K12,$AD13)=TRUE,IF(SEARCH(J$1,$A13)&gt;0,TRUE,FALSE)),"")</f>
        <v/>
      </c>
      <c r="K13" s="17" t="str">
        <f>IFERROR(AND(OR(K1:K12,$AD13)=TRUE,IF(SEARCH(K$1,$A13)&gt;0,TRUE,FALSE)),"")</f>
        <v/>
      </c>
      <c r="L13" s="17" t="str">
        <f>IFERROR(AND(OR(L1:O12,$AD13)=TRUE,IF(SEARCH(L$1,$A13)&gt;0,TRUE,FALSE)),"")</f>
        <v/>
      </c>
      <c r="M13" s="17" t="str">
        <f>IFERROR(AND(OR(M1:O12,$AD13)=TRUE,IF(SEARCH(M$1,$A13)&gt;0,TRUE,FALSE)),"")</f>
        <v/>
      </c>
      <c r="N13" s="17" t="str">
        <f>IFERROR(AND(OR(N1:O12,$AD13)=TRUE,IF(SEARCH(N$1,$A13)&gt;0,TRUE,FALSE)),"")</f>
        <v/>
      </c>
      <c r="O13" s="17" t="str">
        <f>IFERROR(AND(OR(O1:O12,$AD13)=TRUE,IF(SEARCH(O$1,$A13)&gt;0,TRUE,FALSE)),"")</f>
        <v/>
      </c>
      <c r="P13" s="17" t="str">
        <f>IFERROR(AND(OR(P1:P12,$AD13)=TRUE,IF(SEARCH(P$1,$A13)&gt;0,TRUE,FALSE)),"")</f>
        <v/>
      </c>
      <c r="Q13" s="17" t="str">
        <f>IFERROR(AND(OR(Q1:T12,$AD13)=TRUE,IF(SEARCH(Q$1,$A13)&gt;0,TRUE,FALSE)),"")</f>
        <v/>
      </c>
      <c r="R13" s="17" t="b">
        <f>IFERROR(AND(OR(R1:T12,$AD13)=TRUE,IF(SEARCH(R$1,$A13)&gt;0,TRUE,FALSE)),"")</f>
        <v>0</v>
      </c>
      <c r="S13" s="17" t="str">
        <f>IFERROR(AND(OR(S1:T12,$AD13)=TRUE,IF(SEARCH(S$1,$A13)&gt;0,TRUE,FALSE)),"")</f>
        <v/>
      </c>
      <c r="T13" s="17" t="str">
        <f>IFERROR(AND(OR(T1:T12,$AD13)=TRUE,IF(SEARCH(T$1,$A13)&gt;0,TRUE,FALSE)),"")</f>
        <v/>
      </c>
      <c r="U13" s="17" t="str">
        <f>IFERROR(AND(OR(U1:V12,$AD13)=TRUE,IF(SEARCH(U$1,$A13)&gt;0,TRUE,FALSE)),"")</f>
        <v/>
      </c>
      <c r="V13" s="17" t="str">
        <f>IFERROR(AND(OR(V1:V12,$AD13)=TRUE,IF(SEARCH(V$1,$A13)&gt;0,TRUE,FALSE)),"")</f>
        <v/>
      </c>
      <c r="W13" s="17" t="b">
        <f>IFERROR(AND(OR(W1:W12,$AD13)=TRUE,IF(SEARCH(W$1,$A13)&gt;0,TRUE,FALSE)),"")</f>
        <v>0</v>
      </c>
      <c r="X13" s="17" t="b">
        <f>IFERROR(AND(OR(X1:AA12,$AD13)=TRUE,IF(SEARCH(X$1,$A13)&gt;0,TRUE,FALSE)),"")</f>
        <v>0</v>
      </c>
      <c r="Y13" s="17" t="str">
        <f>IFERROR(AND(OR(Y1:AA12,$AD13)=TRUE,IF(SEARCH(Y$1,$A13)&gt;0,TRUE,FALSE)),"")</f>
        <v/>
      </c>
      <c r="Z13" s="17" t="str">
        <f>IFERROR(AND(OR(Z1:AA12,$AD13)=TRUE,IF(SEARCH(Z$1,$A13)&gt;0,TRUE,FALSE)),"")</f>
        <v/>
      </c>
      <c r="AA13" s="17" t="str">
        <f>IFERROR(AND(OR(AA1:AA12,$AD13)=TRUE,IF(SEARCH(AA$1,$A13)&gt;0,TRUE,FALSE)),"")</f>
        <v/>
      </c>
      <c r="AB13" s="17">
        <f t="shared" si="0"/>
        <v>0</v>
      </c>
      <c r="AC13" s="17" t="b">
        <f t="shared" si="1"/>
        <v>0</v>
      </c>
      <c r="AD13" s="17" t="b">
        <f t="shared" si="2"/>
        <v>0</v>
      </c>
      <c r="AE13" s="17" t="b">
        <f t="shared" si="3"/>
        <v>0</v>
      </c>
      <c r="AF13" s="17" t="b">
        <f>IF(F13&gt;'Overview (RESPONSES REQUIRED)'!$G$67,FALSE,TRUE)</f>
        <v>0</v>
      </c>
      <c r="AG13" s="17" t="b">
        <f t="shared" si="4"/>
        <v>0</v>
      </c>
      <c r="AH13" s="17" t="b">
        <f>IF('Overview (RESPONSES REQUIRED)'!$C$22="Y", TRUE, FALSE)</f>
        <v>0</v>
      </c>
      <c r="AI13" s="17" t="str">
        <f t="shared" si="5"/>
        <v>N</v>
      </c>
    </row>
    <row r="14" spans="1:35" ht="15" x14ac:dyDescent="0.15">
      <c r="A14" s="17" t="s">
        <v>3043</v>
      </c>
      <c r="B14" s="17">
        <v>3</v>
      </c>
      <c r="C14" s="17" t="b">
        <f>IF(INDEX('Overview (RESPONSES REQUIRED)'!$D$67:$D$78, MATCH("n5", 'Overview (RESPONSES REQUIRED)'!$B$67:$B$78, 0)) = "Y", TRUE, FALSE)</f>
        <v>0</v>
      </c>
      <c r="D14" s="17" t="b">
        <f>IF(INDEX('Overview (RESPONSES REQUIRED)'!$D$67:$D$78, MATCH("n7", 'Overview (RESPONSES REQUIRED)'!$B$67:$B$78, 0)) = "Y", TRUE, FALSE)</f>
        <v>0</v>
      </c>
      <c r="E14" s="17" t="b">
        <f>IF(INDEX('Overview (RESPONSES REQUIRED)'!$D$67:$D$78, MATCH("n78", 'Overview (RESPONSES REQUIRED)'!$B$67:$B$78, 0)) = "Y", TRUE, FALSE)</f>
        <v>0</v>
      </c>
      <c r="F14" s="17">
        <v>3</v>
      </c>
      <c r="G14" s="17" t="s">
        <v>1414</v>
      </c>
      <c r="H14" s="17" t="s">
        <v>3458</v>
      </c>
      <c r="I14" s="17" t="str">
        <f>IF('SA-HPUE'!N17="Y", "Y", IF('SA-HPUE'!N17="N", "N", 0))</f>
        <v>N</v>
      </c>
      <c r="J14" s="17" t="str">
        <f>IFERROR(AND(OR(J1:K13,$AD14)=TRUE,IF(SEARCH(J$1,$A14)&gt;0,TRUE,FALSE)),"")</f>
        <v/>
      </c>
      <c r="K14" s="17" t="str">
        <f>IFERROR(AND(OR(K1:K13,$AD14)=TRUE,IF(SEARCH(K$1,$A14)&gt;0,TRUE,FALSE)),"")</f>
        <v/>
      </c>
      <c r="L14" s="17" t="str">
        <f>IFERROR(AND(OR(L1:O13,$AD14)=TRUE,IF(SEARCH(L$1,$A14)&gt;0,TRUE,FALSE)),"")</f>
        <v/>
      </c>
      <c r="M14" s="17" t="str">
        <f>IFERROR(AND(OR(M1:O13,$AD14)=TRUE,IF(SEARCH(M$1,$A14)&gt;0,TRUE,FALSE)),"")</f>
        <v/>
      </c>
      <c r="N14" s="17" t="str">
        <f>IFERROR(AND(OR(N1:O13,$AD14)=TRUE,IF(SEARCH(N$1,$A14)&gt;0,TRUE,FALSE)),"")</f>
        <v/>
      </c>
      <c r="O14" s="17" t="str">
        <f>IFERROR(AND(OR(O1:O13,$AD14)=TRUE,IF(SEARCH(O$1,$A14)&gt;0,TRUE,FALSE)),"")</f>
        <v/>
      </c>
      <c r="P14" s="17" t="b">
        <f>IFERROR(AND(OR(P1:P13,$AD14)=TRUE,IF(SEARCH(P$1,$A14)&gt;0,TRUE,FALSE)),"")</f>
        <v>0</v>
      </c>
      <c r="Q14" s="17" t="b">
        <f>IFERROR(AND(OR(Q1:T13,$AD14)=TRUE,IF(SEARCH(Q$1,$A14)&gt;0,TRUE,FALSE)),"")</f>
        <v>0</v>
      </c>
      <c r="R14" s="17" t="str">
        <f>IFERROR(AND(OR(R1:T13,$AD14)=TRUE,IF(SEARCH(R$1,$A14)&gt;0,TRUE,FALSE)),"")</f>
        <v/>
      </c>
      <c r="S14" s="17" t="str">
        <f>IFERROR(AND(OR(S1:T13,$AD14)=TRUE,IF(SEARCH(S$1,$A14)&gt;0,TRUE,FALSE)),"")</f>
        <v/>
      </c>
      <c r="T14" s="17" t="str">
        <f>IFERROR(AND(OR(T1:T13,$AD14)=TRUE,IF(SEARCH(T$1,$A14)&gt;0,TRUE,FALSE)),"")</f>
        <v/>
      </c>
      <c r="U14" s="17" t="str">
        <f>IFERROR(AND(OR(U1:V13,$AD14)=TRUE,IF(SEARCH(U$1,$A14)&gt;0,TRUE,FALSE)),"")</f>
        <v/>
      </c>
      <c r="V14" s="17" t="str">
        <f>IFERROR(AND(OR(V1:V13,$AD14)=TRUE,IF(SEARCH(V$1,$A14)&gt;0,TRUE,FALSE)),"")</f>
        <v/>
      </c>
      <c r="W14" s="17" t="str">
        <f>IFERROR(AND(OR(W1:W13,$AD14)=TRUE,IF(SEARCH(W$1,$A14)&gt;0,TRUE,FALSE)),"")</f>
        <v/>
      </c>
      <c r="X14" s="17" t="b">
        <f>IFERROR(AND(OR(X1:AA13,$AD14)=TRUE,IF(SEARCH(X$1,$A14)&gt;0,TRUE,FALSE)),"")</f>
        <v>0</v>
      </c>
      <c r="Y14" s="17" t="str">
        <f>IFERROR(AND(OR(Y1:AA13,$AD14)=TRUE,IF(SEARCH(Y$1,$A14)&gt;0,TRUE,FALSE)),"")</f>
        <v/>
      </c>
      <c r="Z14" s="17" t="str">
        <f>IFERROR(AND(OR(Z1:AA13,$AD14)=TRUE,IF(SEARCH(Z$1,$A14)&gt;0,TRUE,FALSE)),"")</f>
        <v/>
      </c>
      <c r="AA14" s="17" t="str">
        <f>IFERROR(AND(OR(AA1:AA13,$AD14)=TRUE,IF(SEARCH(AA$1,$A14)&gt;0,TRUE,FALSE)),"")</f>
        <v/>
      </c>
      <c r="AB14" s="17">
        <f t="shared" si="0"/>
        <v>0</v>
      </c>
      <c r="AC14" s="17" t="b">
        <f t="shared" si="1"/>
        <v>0</v>
      </c>
      <c r="AD14" s="17" t="b">
        <f t="shared" si="2"/>
        <v>0</v>
      </c>
      <c r="AE14" s="17" t="b">
        <f t="shared" si="3"/>
        <v>0</v>
      </c>
      <c r="AF14" s="17" t="b">
        <f>IF(F14&gt;'Overview (RESPONSES REQUIRED)'!$G$67,FALSE,TRUE)</f>
        <v>0</v>
      </c>
      <c r="AG14" s="17" t="b">
        <f t="shared" si="4"/>
        <v>0</v>
      </c>
      <c r="AH14" s="17" t="b">
        <f>IF('Overview (RESPONSES REQUIRED)'!$C$22="Y", TRUE, FALSE)</f>
        <v>0</v>
      </c>
      <c r="AI14" s="17" t="str">
        <f t="shared" si="5"/>
        <v>N</v>
      </c>
    </row>
    <row r="15" spans="1:35" ht="15" x14ac:dyDescent="0.15">
      <c r="A15" s="17" t="s">
        <v>3044</v>
      </c>
      <c r="B15" s="17">
        <v>3</v>
      </c>
      <c r="C15" s="17" t="b">
        <f>IF(INDEX('Overview (RESPONSES REQUIRED)'!$D$67:$D$78, MATCH("n7", 'Overview (RESPONSES REQUIRED)'!$B$67:$B$78, 0)) = "Y", TRUE, FALSE)</f>
        <v>0</v>
      </c>
      <c r="D15" s="17" t="b">
        <f>IF(INDEX('Overview (RESPONSES REQUIRED)'!$D$67:$D$78, MATCH("n26", 'Overview (RESPONSES REQUIRED)'!$B$67:$B$78, 0)) = "Y", TRUE, FALSE)</f>
        <v>0</v>
      </c>
      <c r="E15" s="17" t="b">
        <f>IF(INDEX('Overview (RESPONSES REQUIRED)'!$D$67:$D$78, MATCH("n78", 'Overview (RESPONSES REQUIRED)'!$B$67:$B$78, 0)) = "Y", TRUE, FALSE)</f>
        <v>0</v>
      </c>
      <c r="F15" s="17">
        <v>3</v>
      </c>
      <c r="G15" s="17" t="s">
        <v>1414</v>
      </c>
      <c r="H15" s="17" t="s">
        <v>3458</v>
      </c>
      <c r="I15" s="17" t="str">
        <f>IF('SA-HPUE'!N18="Y", "Y", IF('SA-HPUE'!N18="N", "N", 0))</f>
        <v>N</v>
      </c>
      <c r="J15" s="17" t="str">
        <f>IFERROR(AND(OR(J1:K14,$AD15)=TRUE,IF(SEARCH(J$1,$A15)&gt;0,TRUE,FALSE)),"")</f>
        <v/>
      </c>
      <c r="K15" s="17" t="str">
        <f>IFERROR(AND(OR(K1:K14,$AD15)=TRUE,IF(SEARCH(K$1,$A15)&gt;0,TRUE,FALSE)),"")</f>
        <v/>
      </c>
      <c r="L15" s="17" t="str">
        <f>IFERROR(AND(OR(L1:O14,$AD15)=TRUE,IF(SEARCH(L$1,$A15)&gt;0,TRUE,FALSE)),"")</f>
        <v/>
      </c>
      <c r="M15" s="17" t="str">
        <f>IFERROR(AND(OR(M1:O14,$AD15)=TRUE,IF(SEARCH(M$1,$A15)&gt;0,TRUE,FALSE)),"")</f>
        <v/>
      </c>
      <c r="N15" s="17" t="str">
        <f>IFERROR(AND(OR(N1:O14,$AD15)=TRUE,IF(SEARCH(N$1,$A15)&gt;0,TRUE,FALSE)),"")</f>
        <v/>
      </c>
      <c r="O15" s="17" t="str">
        <f>IFERROR(AND(OR(O1:O14,$AD15)=TRUE,IF(SEARCH(O$1,$A15)&gt;0,TRUE,FALSE)),"")</f>
        <v/>
      </c>
      <c r="P15" s="17" t="str">
        <f>IFERROR(AND(OR(P1:P14,$AD15)=TRUE,IF(SEARCH(P$1,$A15)&gt;0,TRUE,FALSE)),"")</f>
        <v/>
      </c>
      <c r="Q15" s="17" t="b">
        <f>IFERROR(AND(OR(Q1:T14,$AD15)=TRUE,IF(SEARCH(Q$1,$A15)&gt;0,TRUE,FALSE)),"")</f>
        <v>0</v>
      </c>
      <c r="R15" s="17" t="str">
        <f>IFERROR(AND(OR(R1:T14,$AD15)=TRUE,IF(SEARCH(R$1,$A15)&gt;0,TRUE,FALSE)),"")</f>
        <v/>
      </c>
      <c r="S15" s="17" t="str">
        <f>IFERROR(AND(OR(S1:T14,$AD15)=TRUE,IF(SEARCH(S$1,$A15)&gt;0,TRUE,FALSE)),"")</f>
        <v/>
      </c>
      <c r="T15" s="17" t="str">
        <f>IFERROR(AND(OR(T1:T14,$AD15)=TRUE,IF(SEARCH(T$1,$A15)&gt;0,TRUE,FALSE)),"")</f>
        <v/>
      </c>
      <c r="U15" s="17" t="b">
        <f>IFERROR(AND(OR(U1:V14,$AD15)=TRUE,IF(SEARCH(U$1,$A15)&gt;0,TRUE,FALSE)),"")</f>
        <v>0</v>
      </c>
      <c r="V15" s="17" t="str">
        <f>IFERROR(AND(OR(V1:V14,$AD15)=TRUE,IF(SEARCH(V$1,$A15)&gt;0,TRUE,FALSE)),"")</f>
        <v/>
      </c>
      <c r="W15" s="17" t="str">
        <f>IFERROR(AND(OR(W1:W14,$AD15)=TRUE,IF(SEARCH(W$1,$A15)&gt;0,TRUE,FALSE)),"")</f>
        <v/>
      </c>
      <c r="X15" s="17" t="b">
        <f>IFERROR(AND(OR(X1:AA14,$AD15)=TRUE,IF(SEARCH(X$1,$A15)&gt;0,TRUE,FALSE)),"")</f>
        <v>0</v>
      </c>
      <c r="Y15" s="17" t="str">
        <f>IFERROR(AND(OR(Y1:AA14,$AD15)=TRUE,IF(SEARCH(Y$1,$A15)&gt;0,TRUE,FALSE)),"")</f>
        <v/>
      </c>
      <c r="Z15" s="17" t="str">
        <f>IFERROR(AND(OR(Z1:AA14,$AD15)=TRUE,IF(SEARCH(Z$1,$A15)&gt;0,TRUE,FALSE)),"")</f>
        <v/>
      </c>
      <c r="AA15" s="17" t="str">
        <f>IFERROR(AND(OR(AA1:AA14,$AD15)=TRUE,IF(SEARCH(AA$1,$A15)&gt;0,TRUE,FALSE)),"")</f>
        <v/>
      </c>
      <c r="AB15" s="17">
        <f t="shared" si="0"/>
        <v>0</v>
      </c>
      <c r="AC15" s="17" t="b">
        <f t="shared" si="1"/>
        <v>0</v>
      </c>
      <c r="AD15" s="17" t="b">
        <f t="shared" si="2"/>
        <v>0</v>
      </c>
      <c r="AE15" s="17" t="b">
        <f t="shared" si="3"/>
        <v>0</v>
      </c>
      <c r="AF15" s="17" t="b">
        <f>IF(F15&gt;'Overview (RESPONSES REQUIRED)'!$G$67,FALSE,TRUE)</f>
        <v>0</v>
      </c>
      <c r="AG15" s="17" t="b">
        <f t="shared" si="4"/>
        <v>0</v>
      </c>
      <c r="AH15" s="17" t="b">
        <f>IF('Overview (RESPONSES REQUIRED)'!$C$22="Y", TRUE, FALSE)</f>
        <v>0</v>
      </c>
      <c r="AI15" s="17" t="str">
        <f t="shared" si="5"/>
        <v>N</v>
      </c>
    </row>
    <row r="16" spans="1:35" ht="15" x14ac:dyDescent="0.15">
      <c r="A16" s="17" t="s">
        <v>3042</v>
      </c>
      <c r="B16" s="17">
        <v>3</v>
      </c>
      <c r="C16" s="17" t="b">
        <f>IF(INDEX('Overview (RESPONSES REQUIRED)'!$D$67:$D$78, MATCH("n7", 'Overview (RESPONSES REQUIRED)'!$B$67:$B$78, 0)) = "Y", TRUE, FALSE)</f>
        <v>0</v>
      </c>
      <c r="D16" s="17" t="b">
        <f>IF(INDEX('Overview (RESPONSES REQUIRED)'!$D$67:$D$78, MATCH("n28", 'Overview (RESPONSES REQUIRED)'!$B$67:$B$78, 0)) = "Y", TRUE, FALSE)</f>
        <v>0</v>
      </c>
      <c r="E16" s="17" t="b">
        <f>IF(INDEX('Overview (RESPONSES REQUIRED)'!$D$67:$D$78, MATCH("n78", 'Overview (RESPONSES REQUIRED)'!$B$67:$B$78, 0)) = "Y", TRUE, FALSE)</f>
        <v>0</v>
      </c>
      <c r="F16" s="17">
        <v>3</v>
      </c>
      <c r="G16" s="17" t="s">
        <v>1414</v>
      </c>
      <c r="H16" s="17" t="s">
        <v>3458</v>
      </c>
      <c r="I16" s="17" t="str">
        <f>IF('SA-HPUE'!N19="Y", "Y", IF('SA-HPUE'!N19="N", "N", 0))</f>
        <v>N</v>
      </c>
      <c r="J16" s="17" t="str">
        <f>IFERROR(AND(OR(J1:K15,$AD16)=TRUE,IF(SEARCH(J$1,$A16)&gt;0,TRUE,FALSE)),"")</f>
        <v/>
      </c>
      <c r="K16" s="17" t="str">
        <f>IFERROR(AND(OR(K1:K15,$AD16)=TRUE,IF(SEARCH(K$1,$A16)&gt;0,TRUE,FALSE)),"")</f>
        <v/>
      </c>
      <c r="L16" s="17" t="str">
        <f>IFERROR(AND(OR(L1:O15,$AD16)=TRUE,IF(SEARCH(L$1,$A16)&gt;0,TRUE,FALSE)),"")</f>
        <v/>
      </c>
      <c r="M16" s="17" t="str">
        <f>IFERROR(AND(OR(M1:O15,$AD16)=TRUE,IF(SEARCH(M$1,$A16)&gt;0,TRUE,FALSE)),"")</f>
        <v/>
      </c>
      <c r="N16" s="17" t="str">
        <f>IFERROR(AND(OR(N1:O15,$AD16)=TRUE,IF(SEARCH(N$1,$A16)&gt;0,TRUE,FALSE)),"")</f>
        <v/>
      </c>
      <c r="O16" s="17" t="str">
        <f>IFERROR(AND(OR(O1:O15,$AD16)=TRUE,IF(SEARCH(O$1,$A16)&gt;0,TRUE,FALSE)),"")</f>
        <v/>
      </c>
      <c r="P16" s="17" t="str">
        <f>IFERROR(AND(OR(P1:P15,$AD16)=TRUE,IF(SEARCH(P$1,$A16)&gt;0,TRUE,FALSE)),"")</f>
        <v/>
      </c>
      <c r="Q16" s="17" t="b">
        <f>IFERROR(AND(OR(Q1:T15,$AD16)=TRUE,IF(SEARCH(Q$1,$A16)&gt;0,TRUE,FALSE)),"")</f>
        <v>0</v>
      </c>
      <c r="R16" s="17" t="str">
        <f>IFERROR(AND(OR(R1:T15,$AD16)=TRUE,IF(SEARCH(R$1,$A16)&gt;0,TRUE,FALSE)),"")</f>
        <v/>
      </c>
      <c r="S16" s="17" t="str">
        <f>IFERROR(AND(OR(S1:T15,$AD16)=TRUE,IF(SEARCH(S$1,$A16)&gt;0,TRUE,FALSE)),"")</f>
        <v/>
      </c>
      <c r="T16" s="17" t="str">
        <f>IFERROR(AND(OR(T1:T15,$AD16)=TRUE,IF(SEARCH(T$1,$A16)&gt;0,TRUE,FALSE)),"")</f>
        <v/>
      </c>
      <c r="U16" s="17" t="str">
        <f>IFERROR(AND(OR(U1:V15,$AD16)=TRUE,IF(SEARCH(U$1,$A16)&gt;0,TRUE,FALSE)),"")</f>
        <v/>
      </c>
      <c r="V16" s="17" t="str">
        <f>IFERROR(AND(OR(V1:V15,$AD16)=TRUE,IF(SEARCH(V$1,$A16)&gt;0,TRUE,FALSE)),"")</f>
        <v/>
      </c>
      <c r="W16" s="17" t="b">
        <f>IFERROR(AND(OR(W1:W15,$AD16)=TRUE,IF(SEARCH(W$1,$A16)&gt;0,TRUE,FALSE)),"")</f>
        <v>0</v>
      </c>
      <c r="X16" s="17" t="b">
        <f>IFERROR(AND(OR(X1:AA15,$AD16)=TRUE,IF(SEARCH(X$1,$A16)&gt;0,TRUE,FALSE)),"")</f>
        <v>0</v>
      </c>
      <c r="Y16" s="17" t="str">
        <f>IFERROR(AND(OR(Y1:AA15,$AD16)=TRUE,IF(SEARCH(Y$1,$A16)&gt;0,TRUE,FALSE)),"")</f>
        <v/>
      </c>
      <c r="Z16" s="17" t="str">
        <f>IFERROR(AND(OR(Z1:AA15,$AD16)=TRUE,IF(SEARCH(Z$1,$A16)&gt;0,TRUE,FALSE)),"")</f>
        <v/>
      </c>
      <c r="AA16" s="17" t="str">
        <f>IFERROR(AND(OR(AA1:AA15,$AD16)=TRUE,IF(SEARCH(AA$1,$A16)&gt;0,TRUE,FALSE)),"")</f>
        <v/>
      </c>
      <c r="AB16" s="17">
        <f t="shared" si="0"/>
        <v>0</v>
      </c>
      <c r="AC16" s="17" t="b">
        <f t="shared" si="1"/>
        <v>0</v>
      </c>
      <c r="AD16" s="17" t="b">
        <f t="shared" si="2"/>
        <v>0</v>
      </c>
      <c r="AE16" s="17" t="b">
        <f t="shared" si="3"/>
        <v>0</v>
      </c>
      <c r="AF16" s="17" t="b">
        <f>IF(F16&gt;'Overview (RESPONSES REQUIRED)'!$G$67,FALSE,TRUE)</f>
        <v>0</v>
      </c>
      <c r="AG16" s="17" t="b">
        <f t="shared" si="4"/>
        <v>0</v>
      </c>
      <c r="AH16" s="17" t="b">
        <f>IF('Overview (RESPONSES REQUIRED)'!$C$22="Y", TRUE, FALSE)</f>
        <v>0</v>
      </c>
      <c r="AI16" s="17" t="str">
        <f t="shared" si="5"/>
        <v>N</v>
      </c>
    </row>
    <row r="17" spans="1:35" ht="15" x14ac:dyDescent="0.15">
      <c r="A17" s="17" t="s">
        <v>3051</v>
      </c>
      <c r="B17" s="17">
        <v>2</v>
      </c>
      <c r="C17" s="17" t="b">
        <f>IF(INDEX('Overview (RESPONSES REQUIRED)'!$D$67:$D$78, MATCH("n7", 'Overview (RESPONSES REQUIRED)'!$B$67:$B$78, 0)) = "Y", TRUE, FALSE)</f>
        <v>0</v>
      </c>
      <c r="D17" s="17" t="b">
        <f>IF(INDEX('Overview (RESPONSES REQUIRED)'!$D$67:$D$78, MATCH("n78", 'Overview (RESPONSES REQUIRED)'!$B$67:$B$78, 0)) = "Y", TRUE, FALSE)</f>
        <v>0</v>
      </c>
      <c r="E17" s="17" t="s">
        <v>6</v>
      </c>
      <c r="F17" s="17">
        <v>3</v>
      </c>
      <c r="G17" s="17" t="s">
        <v>1414</v>
      </c>
      <c r="H17" s="17" t="s">
        <v>3458</v>
      </c>
      <c r="I17" s="17" t="str">
        <f>IF('SA-HPUE'!N20="Y", "Y", IF('SA-HPUE'!N20="N", "N", 0))</f>
        <v>N</v>
      </c>
      <c r="J17" s="17" t="str">
        <f>IFERROR(AND(OR(J1:K16,$AD17)=TRUE,IF(SEARCH(J$1,$A17)&gt;0,TRUE,FALSE)),"")</f>
        <v/>
      </c>
      <c r="K17" s="17" t="str">
        <f>IFERROR(AND(OR(K1:K16,$AD17)=TRUE,IF(SEARCH(K$1,$A17)&gt;0,TRUE,FALSE)),"")</f>
        <v/>
      </c>
      <c r="L17" s="17" t="str">
        <f>IFERROR(AND(OR(L1:O16,$AD17)=TRUE,IF(SEARCH(L$1,$A17)&gt;0,TRUE,FALSE)),"")</f>
        <v/>
      </c>
      <c r="M17" s="17" t="str">
        <f>IFERROR(AND(OR(M1:O16,$AD17)=TRUE,IF(SEARCH(M$1,$A17)&gt;0,TRUE,FALSE)),"")</f>
        <v/>
      </c>
      <c r="N17" s="17" t="str">
        <f>IFERROR(AND(OR(N1:O16,$AD17)=TRUE,IF(SEARCH(N$1,$A17)&gt;0,TRUE,FALSE)),"")</f>
        <v/>
      </c>
      <c r="O17" s="17" t="str">
        <f>IFERROR(AND(OR(O1:O16,$AD17)=TRUE,IF(SEARCH(O$1,$A17)&gt;0,TRUE,FALSE)),"")</f>
        <v/>
      </c>
      <c r="P17" s="17" t="str">
        <f>IFERROR(AND(OR(P1:P16,$AD17)=TRUE,IF(SEARCH(P$1,$A17)&gt;0,TRUE,FALSE)),"")</f>
        <v/>
      </c>
      <c r="Q17" s="17" t="str">
        <f>IFERROR(AND(OR(Q1:T16,$AD17)=TRUE,IF(SEARCH(Q$1,$A17)&gt;0,TRUE,FALSE)),"")</f>
        <v/>
      </c>
      <c r="R17" s="17" t="b">
        <f>IFERROR(AND(OR(R1:T16,$AD17)=TRUE,IF(SEARCH(R$1,$A17)&gt;0,TRUE,FALSE)),"")</f>
        <v>0</v>
      </c>
      <c r="S17" s="17" t="str">
        <f>IFERROR(AND(OR(S1:T16,$AD17)=TRUE,IF(SEARCH(S$1,$A17)&gt;0,TRUE,FALSE)),"")</f>
        <v/>
      </c>
      <c r="T17" s="17" t="str">
        <f>IFERROR(AND(OR(T1:T16,$AD17)=TRUE,IF(SEARCH(T$1,$A17)&gt;0,TRUE,FALSE)),"")</f>
        <v/>
      </c>
      <c r="U17" s="17" t="str">
        <f>IFERROR(AND(OR(U1:V16,$AD17)=TRUE,IF(SEARCH(U$1,$A17)&gt;0,TRUE,FALSE)),"")</f>
        <v/>
      </c>
      <c r="V17" s="17" t="str">
        <f>IFERROR(AND(OR(V1:V16,$AD17)=TRUE,IF(SEARCH(V$1,$A17)&gt;0,TRUE,FALSE)),"")</f>
        <v/>
      </c>
      <c r="W17" s="17" t="str">
        <f>IFERROR(AND(OR(W1:W16,$AD17)=TRUE,IF(SEARCH(W$1,$A17)&gt;0,TRUE,FALSE)),"")</f>
        <v/>
      </c>
      <c r="X17" s="17" t="str">
        <f>IFERROR(AND(OR(X1:AA16,$AD17)=TRUE,IF(SEARCH(X$1,$A17)&gt;0,TRUE,FALSE)),"")</f>
        <v/>
      </c>
      <c r="Y17" s="17" t="str">
        <f>IFERROR(AND(OR(Y1:AA16,$AD17)=TRUE,IF(SEARCH(Y$1,$A17)&gt;0,TRUE,FALSE)),"")</f>
        <v/>
      </c>
      <c r="Z17" s="17" t="b">
        <f>IFERROR(AND(OR(Z1:AA16,$AD17)=TRUE,IF(SEARCH(Z$1,$A17)&gt;0,TRUE,FALSE)),"")</f>
        <v>0</v>
      </c>
      <c r="AA17" s="17" t="str">
        <f>IFERROR(AND(OR(AA1:AA16,$AD17)=TRUE,IF(SEARCH(AA$1,$A17)&gt;0,TRUE,FALSE)),"")</f>
        <v/>
      </c>
      <c r="AB17" s="17">
        <f t="shared" si="0"/>
        <v>0</v>
      </c>
      <c r="AC17" s="17" t="b">
        <f t="shared" si="1"/>
        <v>0</v>
      </c>
      <c r="AD17" s="17" t="b">
        <f t="shared" si="2"/>
        <v>0</v>
      </c>
      <c r="AE17" s="17" t="b">
        <f t="shared" si="3"/>
        <v>0</v>
      </c>
      <c r="AF17" s="17" t="b">
        <f>IF(F17&gt;'Overview (RESPONSES REQUIRED)'!$G$67,FALSE,TRUE)</f>
        <v>0</v>
      </c>
      <c r="AG17" s="17" t="b">
        <f t="shared" si="4"/>
        <v>0</v>
      </c>
      <c r="AH17" s="17" t="b">
        <f>IF('Overview (RESPONSES REQUIRED)'!$C$22="Y", TRUE, FALSE)</f>
        <v>0</v>
      </c>
      <c r="AI17" s="17" t="str">
        <f t="shared" si="5"/>
        <v>N</v>
      </c>
    </row>
    <row r="18" spans="1:35" ht="15" x14ac:dyDescent="0.15">
      <c r="A18" s="17" t="s">
        <v>3055</v>
      </c>
      <c r="B18" s="17">
        <v>2</v>
      </c>
      <c r="C18" s="17" t="b">
        <f>IF(INDEX('Overview (RESPONSES REQUIRED)'!$D$67:$D$78, MATCH("n5", 'Overview (RESPONSES REQUIRED)'!$B$67:$B$78, 0)) = "Y", TRUE, FALSE)</f>
        <v>0</v>
      </c>
      <c r="D18" s="17" t="b">
        <f>IF(INDEX('Overview (RESPONSES REQUIRED)'!$D$67:$D$78, MATCH("n78", 'Overview (RESPONSES REQUIRED)'!$B$67:$B$78, 0)) = "Y", TRUE, FALSE)</f>
        <v>0</v>
      </c>
      <c r="E18" s="17" t="s">
        <v>6</v>
      </c>
      <c r="F18" s="17">
        <v>3</v>
      </c>
      <c r="G18" s="17" t="s">
        <v>1414</v>
      </c>
      <c r="H18" s="17" t="s">
        <v>3458</v>
      </c>
      <c r="I18" s="17" t="str">
        <f>IF('SA-HPUE'!N21="Y", "Y", IF('SA-HPUE'!N21="N", "N", 0))</f>
        <v>N</v>
      </c>
      <c r="J18" s="17" t="str">
        <f>IFERROR(AND(OR(J1:K17,$AD18)=TRUE,IF(SEARCH(J$1,$A18)&gt;0,TRUE,FALSE)),"")</f>
        <v/>
      </c>
      <c r="K18" s="17" t="str">
        <f>IFERROR(AND(OR(K1:K17,$AD18)=TRUE,IF(SEARCH(K$1,$A18)&gt;0,TRUE,FALSE)),"")</f>
        <v/>
      </c>
      <c r="L18" s="17" t="str">
        <f>IFERROR(AND(OR(L1:O17,$AD18)=TRUE,IF(SEARCH(L$1,$A18)&gt;0,TRUE,FALSE)),"")</f>
        <v/>
      </c>
      <c r="M18" s="17" t="str">
        <f>IFERROR(AND(OR(M1:O17,$AD18)=TRUE,IF(SEARCH(M$1,$A18)&gt;0,TRUE,FALSE)),"")</f>
        <v/>
      </c>
      <c r="N18" s="17" t="str">
        <f>IFERROR(AND(OR(N1:O17,$AD18)=TRUE,IF(SEARCH(N$1,$A18)&gt;0,TRUE,FALSE)),"")</f>
        <v/>
      </c>
      <c r="O18" s="17" t="str">
        <f>IFERROR(AND(OR(O1:O17,$AD18)=TRUE,IF(SEARCH(O$1,$A18)&gt;0,TRUE,FALSE)),"")</f>
        <v/>
      </c>
      <c r="P18" s="17" t="b">
        <f>IFERROR(AND(OR(P1:P17,$AD18)=TRUE,IF(SEARCH(P$1,$A18)&gt;0,TRUE,FALSE)),"")</f>
        <v>0</v>
      </c>
      <c r="Q18" s="17" t="str">
        <f>IFERROR(AND(OR(Q1:T17,$AD18)=TRUE,IF(SEARCH(Q$1,$A18)&gt;0,TRUE,FALSE)),"")</f>
        <v/>
      </c>
      <c r="R18" s="17" t="str">
        <f>IFERROR(AND(OR(R1:T17,$AD18)=TRUE,IF(SEARCH(R$1,$A18)&gt;0,TRUE,FALSE)),"")</f>
        <v/>
      </c>
      <c r="S18" s="17" t="str">
        <f>IFERROR(AND(OR(S1:T17,$AD18)=TRUE,IF(SEARCH(S$1,$A18)&gt;0,TRUE,FALSE)),"")</f>
        <v/>
      </c>
      <c r="T18" s="17" t="str">
        <f>IFERROR(AND(OR(T1:T17,$AD18)=TRUE,IF(SEARCH(T$1,$A18)&gt;0,TRUE,FALSE)),"")</f>
        <v/>
      </c>
      <c r="U18" s="17" t="str">
        <f>IFERROR(AND(OR(U1:V17,$AD18)=TRUE,IF(SEARCH(U$1,$A18)&gt;0,TRUE,FALSE)),"")</f>
        <v/>
      </c>
      <c r="V18" s="17" t="str">
        <f>IFERROR(AND(OR(V1:V17,$AD18)=TRUE,IF(SEARCH(V$1,$A18)&gt;0,TRUE,FALSE)),"")</f>
        <v/>
      </c>
      <c r="W18" s="17" t="str">
        <f>IFERROR(AND(OR(W1:W17,$AD18)=TRUE,IF(SEARCH(W$1,$A18)&gt;0,TRUE,FALSE)),"")</f>
        <v/>
      </c>
      <c r="X18" s="17" t="str">
        <f>IFERROR(AND(OR(X1:AA17,$AD18)=TRUE,IF(SEARCH(X$1,$A18)&gt;0,TRUE,FALSE)),"")</f>
        <v/>
      </c>
      <c r="Y18" s="17" t="str">
        <f>IFERROR(AND(OR(Y1:AA17,$AD18)=TRUE,IF(SEARCH(Y$1,$A18)&gt;0,TRUE,FALSE)),"")</f>
        <v/>
      </c>
      <c r="Z18" s="17" t="b">
        <f>IFERROR(AND(OR(Z1:AA17,$AD18)=TRUE,IF(SEARCH(Z$1,$A18)&gt;0,TRUE,FALSE)),"")</f>
        <v>0</v>
      </c>
      <c r="AA18" s="17" t="str">
        <f>IFERROR(AND(OR(AA1:AA17,$AD18)=TRUE,IF(SEARCH(AA$1,$A18)&gt;0,TRUE,FALSE)),"")</f>
        <v/>
      </c>
      <c r="AB18" s="17">
        <f t="shared" si="0"/>
        <v>0</v>
      </c>
      <c r="AC18" s="17" t="b">
        <f t="shared" si="1"/>
        <v>0</v>
      </c>
      <c r="AD18" s="17" t="b">
        <f t="shared" si="2"/>
        <v>0</v>
      </c>
      <c r="AE18" s="17" t="b">
        <f t="shared" si="3"/>
        <v>0</v>
      </c>
      <c r="AF18" s="17" t="b">
        <f>IF(F18&gt;'Overview (RESPONSES REQUIRED)'!$G$67,FALSE,TRUE)</f>
        <v>0</v>
      </c>
      <c r="AG18" s="17" t="b">
        <f t="shared" si="4"/>
        <v>0</v>
      </c>
      <c r="AH18" s="17" t="b">
        <f>IF('Overview (RESPONSES REQUIRED)'!$C$22="Y", TRUE, FALSE)</f>
        <v>0</v>
      </c>
      <c r="AI18" s="17" t="str">
        <f t="shared" si="5"/>
        <v>N</v>
      </c>
    </row>
    <row r="19" spans="1:35" ht="15" x14ac:dyDescent="0.15">
      <c r="A19" s="17" t="s">
        <v>3056</v>
      </c>
      <c r="B19" s="17">
        <v>2</v>
      </c>
      <c r="C19" s="17" t="b">
        <f>IF(INDEX('Overview (RESPONSES REQUIRED)'!$D$67:$D$78, MATCH("n7", 'Overview (RESPONSES REQUIRED)'!$B$67:$B$78, 0)) = "Y", TRUE, FALSE)</f>
        <v>0</v>
      </c>
      <c r="D19" s="17" t="b">
        <f>IF(INDEX('Overview (RESPONSES REQUIRED)'!$D$67:$D$78, MATCH("n78", 'Overview (RESPONSES REQUIRED)'!$B$67:$B$78, 0)) = "Y", TRUE, FALSE)</f>
        <v>0</v>
      </c>
      <c r="E19" s="17" t="s">
        <v>6</v>
      </c>
      <c r="F19" s="17">
        <v>3</v>
      </c>
      <c r="G19" s="17" t="s">
        <v>1414</v>
      </c>
      <c r="H19" s="17" t="s">
        <v>3458</v>
      </c>
      <c r="I19" s="17" t="str">
        <f>IF('SA-HPUE'!N22="Y", "Y", IF('SA-HPUE'!N22="N", "N", 0))</f>
        <v>N</v>
      </c>
      <c r="J19" s="17" t="str">
        <f>IFERROR(AND(OR(J1:K18,$AD19)=TRUE,IF(SEARCH(J$1,$A19)&gt;0,TRUE,FALSE)),"")</f>
        <v/>
      </c>
      <c r="K19" s="17" t="str">
        <f>IFERROR(AND(OR(K1:K18,$AD19)=TRUE,IF(SEARCH(K$1,$A19)&gt;0,TRUE,FALSE)),"")</f>
        <v/>
      </c>
      <c r="L19" s="17" t="str">
        <f>IFERROR(AND(OR(L1:O18,$AD19)=TRUE,IF(SEARCH(L$1,$A19)&gt;0,TRUE,FALSE)),"")</f>
        <v/>
      </c>
      <c r="M19" s="17" t="str">
        <f>IFERROR(AND(OR(M1:O18,$AD19)=TRUE,IF(SEARCH(M$1,$A19)&gt;0,TRUE,FALSE)),"")</f>
        <v/>
      </c>
      <c r="N19" s="17" t="str">
        <f>IFERROR(AND(OR(N1:O18,$AD19)=TRUE,IF(SEARCH(N$1,$A19)&gt;0,TRUE,FALSE)),"")</f>
        <v/>
      </c>
      <c r="O19" s="17" t="str">
        <f>IFERROR(AND(OR(O1:O18,$AD19)=TRUE,IF(SEARCH(O$1,$A19)&gt;0,TRUE,FALSE)),"")</f>
        <v/>
      </c>
      <c r="P19" s="17" t="str">
        <f>IFERROR(AND(OR(P1:P18,$AD19)=TRUE,IF(SEARCH(P$1,$A19)&gt;0,TRUE,FALSE)),"")</f>
        <v/>
      </c>
      <c r="Q19" s="17" t="b">
        <f>IFERROR(AND(OR(Q1:T18,$AD19)=TRUE,IF(SEARCH(Q$1,$A19)&gt;0,TRUE,FALSE)),"")</f>
        <v>0</v>
      </c>
      <c r="R19" s="17" t="str">
        <f>IFERROR(AND(OR(R1:T18,$AD19)=TRUE,IF(SEARCH(R$1,$A19)&gt;0,TRUE,FALSE)),"")</f>
        <v/>
      </c>
      <c r="S19" s="17" t="str">
        <f>IFERROR(AND(OR(S1:T18,$AD19)=TRUE,IF(SEARCH(S$1,$A19)&gt;0,TRUE,FALSE)),"")</f>
        <v/>
      </c>
      <c r="T19" s="17" t="str">
        <f>IFERROR(AND(OR(T1:T18,$AD19)=TRUE,IF(SEARCH(T$1,$A19)&gt;0,TRUE,FALSE)),"")</f>
        <v/>
      </c>
      <c r="U19" s="17" t="str">
        <f>IFERROR(AND(OR(U1:V18,$AD19)=TRUE,IF(SEARCH(U$1,$A19)&gt;0,TRUE,FALSE)),"")</f>
        <v/>
      </c>
      <c r="V19" s="17" t="str">
        <f>IFERROR(AND(OR(V1:V18,$AD19)=TRUE,IF(SEARCH(V$1,$A19)&gt;0,TRUE,FALSE)),"")</f>
        <v/>
      </c>
      <c r="W19" s="17" t="str">
        <f>IFERROR(AND(OR(W1:W18,$AD19)=TRUE,IF(SEARCH(W$1,$A19)&gt;0,TRUE,FALSE)),"")</f>
        <v/>
      </c>
      <c r="X19" s="17" t="str">
        <f>IFERROR(AND(OR(X1:AA18,$AD19)=TRUE,IF(SEARCH(X$1,$A19)&gt;0,TRUE,FALSE)),"")</f>
        <v/>
      </c>
      <c r="Y19" s="17" t="str">
        <f>IFERROR(AND(OR(Y1:AA18,$AD19)=TRUE,IF(SEARCH(Y$1,$A19)&gt;0,TRUE,FALSE)),"")</f>
        <v/>
      </c>
      <c r="Z19" s="17" t="b">
        <f>IFERROR(AND(OR(Z1:AA18,$AD19)=TRUE,IF(SEARCH(Z$1,$A19)&gt;0,TRUE,FALSE)),"")</f>
        <v>0</v>
      </c>
      <c r="AA19" s="17" t="str">
        <f>IFERROR(AND(OR(AA1:AA18,$AD19)=TRUE,IF(SEARCH(AA$1,$A19)&gt;0,TRUE,FALSE)),"")</f>
        <v/>
      </c>
      <c r="AB19" s="17">
        <f t="shared" si="0"/>
        <v>0</v>
      </c>
      <c r="AC19" s="17" t="b">
        <f t="shared" si="1"/>
        <v>0</v>
      </c>
      <c r="AD19" s="17" t="b">
        <f t="shared" si="2"/>
        <v>0</v>
      </c>
      <c r="AE19" s="17" t="b">
        <f t="shared" si="3"/>
        <v>0</v>
      </c>
      <c r="AF19" s="17" t="b">
        <f>IF(F19&gt;'Overview (RESPONSES REQUIRED)'!$G$67,FALSE,TRUE)</f>
        <v>0</v>
      </c>
      <c r="AG19" s="17" t="b">
        <f t="shared" si="4"/>
        <v>0</v>
      </c>
      <c r="AH19" s="17" t="b">
        <f>IF('Overview (RESPONSES REQUIRED)'!$C$22="Y", TRUE, FALSE)</f>
        <v>0</v>
      </c>
      <c r="AI19" s="17" t="str">
        <f t="shared" si="5"/>
        <v>N</v>
      </c>
    </row>
    <row r="20" spans="1:35" ht="15" x14ac:dyDescent="0.15">
      <c r="A20" s="17" t="s">
        <v>3058</v>
      </c>
      <c r="B20" s="17">
        <v>2</v>
      </c>
      <c r="C20" s="17" t="b">
        <f>IF(INDEX('Overview (RESPONSES REQUIRED)'!$D$67:$D$78, MATCH("n28", 'Overview (RESPONSES REQUIRED)'!$B$67:$B$78, 0)) = "Y", TRUE, FALSE)</f>
        <v>0</v>
      </c>
      <c r="D20" s="17" t="b">
        <f>IF(INDEX('Overview (RESPONSES REQUIRED)'!$D$67:$D$78, MATCH("n78", 'Overview (RESPONSES REQUIRED)'!$B$67:$B$78, 0)) = "Y", TRUE, FALSE)</f>
        <v>0</v>
      </c>
      <c r="E20" s="17" t="s">
        <v>6</v>
      </c>
      <c r="F20" s="17">
        <v>3</v>
      </c>
      <c r="G20" s="17" t="s">
        <v>1414</v>
      </c>
      <c r="H20" s="17" t="s">
        <v>3458</v>
      </c>
      <c r="I20" s="17" t="str">
        <f>IF('SA-HPUE'!N23="Y", "Y", IF('SA-HPUE'!N23="N", "N", 0))</f>
        <v>N</v>
      </c>
      <c r="J20" s="17" t="str">
        <f>IFERROR(AND(OR(J1:K19,$AD20)=TRUE,IF(SEARCH(J$1,$A20)&gt;0,TRUE,FALSE)),"")</f>
        <v/>
      </c>
      <c r="K20" s="17" t="str">
        <f>IFERROR(AND(OR(K1:K19,$AD20)=TRUE,IF(SEARCH(K$1,$A20)&gt;0,TRUE,FALSE)),"")</f>
        <v/>
      </c>
      <c r="L20" s="17" t="str">
        <f>IFERROR(AND(OR(L1:O19,$AD20)=TRUE,IF(SEARCH(L$1,$A20)&gt;0,TRUE,FALSE)),"")</f>
        <v/>
      </c>
      <c r="M20" s="17" t="str">
        <f>IFERROR(AND(OR(M1:O19,$AD20)=TRUE,IF(SEARCH(M$1,$A20)&gt;0,TRUE,FALSE)),"")</f>
        <v/>
      </c>
      <c r="N20" s="17" t="str">
        <f>IFERROR(AND(OR(N1:O19,$AD20)=TRUE,IF(SEARCH(N$1,$A20)&gt;0,TRUE,FALSE)),"")</f>
        <v/>
      </c>
      <c r="O20" s="17" t="str">
        <f>IFERROR(AND(OR(O1:O19,$AD20)=TRUE,IF(SEARCH(O$1,$A20)&gt;0,TRUE,FALSE)),"")</f>
        <v/>
      </c>
      <c r="P20" s="17" t="str">
        <f>IFERROR(AND(OR(P1:P19,$AD20)=TRUE,IF(SEARCH(P$1,$A20)&gt;0,TRUE,FALSE)),"")</f>
        <v/>
      </c>
      <c r="Q20" s="17" t="str">
        <f>IFERROR(AND(OR(Q1:T19,$AD20)=TRUE,IF(SEARCH(Q$1,$A20)&gt;0,TRUE,FALSE)),"")</f>
        <v/>
      </c>
      <c r="R20" s="17" t="str">
        <f>IFERROR(AND(OR(R1:T19,$AD20)=TRUE,IF(SEARCH(R$1,$A20)&gt;0,TRUE,FALSE)),"")</f>
        <v/>
      </c>
      <c r="S20" s="17" t="str">
        <f>IFERROR(AND(OR(S1:T19,$AD20)=TRUE,IF(SEARCH(S$1,$A20)&gt;0,TRUE,FALSE)),"")</f>
        <v/>
      </c>
      <c r="T20" s="17" t="str">
        <f>IFERROR(AND(OR(T1:T19,$AD20)=TRUE,IF(SEARCH(T$1,$A20)&gt;0,TRUE,FALSE)),"")</f>
        <v/>
      </c>
      <c r="U20" s="17" t="str">
        <f>IFERROR(AND(OR(U1:V19,$AD20)=TRUE,IF(SEARCH(U$1,$A20)&gt;0,TRUE,FALSE)),"")</f>
        <v/>
      </c>
      <c r="V20" s="17" t="str">
        <f>IFERROR(AND(OR(V1:V19,$AD20)=TRUE,IF(SEARCH(V$1,$A20)&gt;0,TRUE,FALSE)),"")</f>
        <v/>
      </c>
      <c r="W20" s="17" t="b">
        <f>IFERROR(AND(OR(W1:W19,$AD20)=TRUE,IF(SEARCH(W$1,$A20)&gt;0,TRUE,FALSE)),"")</f>
        <v>0</v>
      </c>
      <c r="X20" s="17" t="str">
        <f>IFERROR(AND(OR(X1:AA19,$AD20)=TRUE,IF(SEARCH(X$1,$A20)&gt;0,TRUE,FALSE)),"")</f>
        <v/>
      </c>
      <c r="Y20" s="17" t="str">
        <f>IFERROR(AND(OR(Y1:AA19,$AD20)=TRUE,IF(SEARCH(Y$1,$A20)&gt;0,TRUE,FALSE)),"")</f>
        <v/>
      </c>
      <c r="Z20" s="17" t="b">
        <f>IFERROR(AND(OR(Z1:AA19,$AD20)=TRUE,IF(SEARCH(Z$1,$A20)&gt;0,TRUE,FALSE)),"")</f>
        <v>0</v>
      </c>
      <c r="AA20" s="17" t="str">
        <f>IFERROR(AND(OR(AA1:AA19,$AD20)=TRUE,IF(SEARCH(AA$1,$A20)&gt;0,TRUE,FALSE)),"")</f>
        <v/>
      </c>
      <c r="AB20" s="17">
        <f t="shared" si="0"/>
        <v>0</v>
      </c>
      <c r="AC20" s="17" t="b">
        <f t="shared" si="1"/>
        <v>0</v>
      </c>
      <c r="AD20" s="17" t="b">
        <f t="shared" si="2"/>
        <v>0</v>
      </c>
      <c r="AE20" s="17" t="b">
        <f t="shared" si="3"/>
        <v>0</v>
      </c>
      <c r="AF20" s="17" t="b">
        <f>IF(F20&gt;'Overview (RESPONSES REQUIRED)'!$G$67,FALSE,TRUE)</f>
        <v>0</v>
      </c>
      <c r="AG20" s="17" t="b">
        <f t="shared" si="4"/>
        <v>0</v>
      </c>
      <c r="AH20" s="17" t="b">
        <f>IF('Overview (RESPONSES REQUIRED)'!$C$22="Y", TRUE, FALSE)</f>
        <v>0</v>
      </c>
      <c r="AI20" s="17" t="str">
        <f t="shared" si="5"/>
        <v>N</v>
      </c>
    </row>
    <row r="21" spans="1:35" ht="15" x14ac:dyDescent="0.15">
      <c r="A21" s="17" t="s">
        <v>3459</v>
      </c>
      <c r="B21" s="17">
        <v>2</v>
      </c>
      <c r="C21" s="17" t="b">
        <f>IF(INDEX('Overview (RESPONSES REQUIRED)'!$D$67:$D$78, MATCH("n7", 'Overview (RESPONSES REQUIRED)'!$B$67:$B$78, 0)) = "Y", TRUE, FALSE)</f>
        <v>0</v>
      </c>
      <c r="D21" s="17" t="b">
        <f>IF(INDEX('Overview (RESPONSES REQUIRED)'!$D$67:$D$78, MATCH("n78", 'Overview (RESPONSES REQUIRED)'!$B$67:$B$78, 0)) = "Y", TRUE, FALSE)</f>
        <v>0</v>
      </c>
      <c r="E21" s="17" t="s">
        <v>6</v>
      </c>
      <c r="F21" s="17">
        <v>3</v>
      </c>
      <c r="G21" s="17" t="s">
        <v>1414</v>
      </c>
      <c r="H21" s="17" t="s">
        <v>3458</v>
      </c>
      <c r="I21" s="17" t="str">
        <f>IF('SA-HPUE'!N24="Y", "Y", IF('SA-HPUE'!N24="N", "N", 0))</f>
        <v>N</v>
      </c>
      <c r="J21" s="17" t="str">
        <f>IFERROR(AND(OR(J1:K20,$AD21)=TRUE,IF(SEARCH(J$1,$A21)&gt;0,TRUE,FALSE)),"")</f>
        <v/>
      </c>
      <c r="K21" s="17" t="str">
        <f>IFERROR(AND(OR(K1:K20,$AD21)=TRUE,IF(SEARCH(K$1,$A21)&gt;0,TRUE,FALSE)),"")</f>
        <v/>
      </c>
      <c r="L21" s="17" t="str">
        <f>IFERROR(AND(OR(L1:O20,$AD21)=TRUE,IF(SEARCH(L$1,$A21)&gt;0,TRUE,FALSE)),"")</f>
        <v/>
      </c>
      <c r="M21" s="17" t="str">
        <f>IFERROR(AND(OR(M1:O20,$AD21)=TRUE,IF(SEARCH(M$1,$A21)&gt;0,TRUE,FALSE)),"")</f>
        <v/>
      </c>
      <c r="N21" s="17" t="str">
        <f>IFERROR(AND(OR(N1:O20,$AD21)=TRUE,IF(SEARCH(N$1,$A21)&gt;0,TRUE,FALSE)),"")</f>
        <v/>
      </c>
      <c r="O21" s="17" t="str">
        <f>IFERROR(AND(OR(O1:O20,$AD21)=TRUE,IF(SEARCH(O$1,$A21)&gt;0,TRUE,FALSE)),"")</f>
        <v/>
      </c>
      <c r="P21" s="17" t="str">
        <f>IFERROR(AND(OR(P1:P20,$AD21)=TRUE,IF(SEARCH(P$1,$A21)&gt;0,TRUE,FALSE)),"")</f>
        <v/>
      </c>
      <c r="Q21" s="17" t="str">
        <f>IFERROR(AND(OR(Q1:T20,$AD21)=TRUE,IF(SEARCH(Q$1,$A21)&gt;0,TRUE,FALSE)),"")</f>
        <v/>
      </c>
      <c r="R21" s="17" t="b">
        <f>IFERROR(AND(OR(R1:T20,$AD21)=TRUE,IF(SEARCH(R$1,$A21)&gt;0,TRUE,FALSE)),"")</f>
        <v>0</v>
      </c>
      <c r="S21" s="17" t="str">
        <f>IFERROR(AND(OR(S1:T20,$AD21)=TRUE,IF(SEARCH(S$1,$A21)&gt;0,TRUE,FALSE)),"")</f>
        <v/>
      </c>
      <c r="T21" s="17" t="str">
        <f>IFERROR(AND(OR(T1:T20,$AD21)=TRUE,IF(SEARCH(T$1,$A21)&gt;0,TRUE,FALSE)),"")</f>
        <v/>
      </c>
      <c r="U21" s="17" t="str">
        <f>IFERROR(AND(OR(U1:V20,$AD21)=TRUE,IF(SEARCH(U$1,$A21)&gt;0,TRUE,FALSE)),"")</f>
        <v/>
      </c>
      <c r="V21" s="17" t="str">
        <f>IFERROR(AND(OR(V1:V20,$AD21)=TRUE,IF(SEARCH(V$1,$A21)&gt;0,TRUE,FALSE)),"")</f>
        <v/>
      </c>
      <c r="W21" s="17" t="str">
        <f>IFERROR(AND(OR(W1:W20,$AD21)=TRUE,IF(SEARCH(W$1,$A21)&gt;0,TRUE,FALSE)),"")</f>
        <v/>
      </c>
      <c r="X21" s="17" t="str">
        <f>IFERROR(AND(OR(X1:AA20,$AD21)=TRUE,IF(SEARCH(X$1,$A21)&gt;0,TRUE,FALSE)),"")</f>
        <v/>
      </c>
      <c r="Y21" s="17" t="b">
        <f>IFERROR(AND(OR(Y1:AA20,$AD21)=TRUE,IF(SEARCH(Y$1,$A21)&gt;0,TRUE,FALSE)),"")</f>
        <v>0</v>
      </c>
      <c r="Z21" s="17" t="str">
        <f>IFERROR(AND(OR(Z1:AA20,$AD21)=TRUE,IF(SEARCH(Z$1,$A21)&gt;0,TRUE,FALSE)),"")</f>
        <v/>
      </c>
      <c r="AA21" s="17" t="str">
        <f>IFERROR(AND(OR(AA1:AA20,$AD21)=TRUE,IF(SEARCH(AA$1,$A21)&gt;0,TRUE,FALSE)),"")</f>
        <v/>
      </c>
      <c r="AB21" s="17">
        <f t="shared" si="0"/>
        <v>0</v>
      </c>
      <c r="AC21" s="17" t="b">
        <f t="shared" si="1"/>
        <v>0</v>
      </c>
      <c r="AD21" s="17" t="b">
        <f t="shared" si="2"/>
        <v>0</v>
      </c>
      <c r="AE21" s="17" t="b">
        <f t="shared" si="3"/>
        <v>0</v>
      </c>
      <c r="AF21" s="17" t="b">
        <f>IF(F21&gt;'Overview (RESPONSES REQUIRED)'!$G$67,FALSE,TRUE)</f>
        <v>0</v>
      </c>
      <c r="AG21" s="17" t="b">
        <f t="shared" si="4"/>
        <v>0</v>
      </c>
      <c r="AH21" s="17" t="b">
        <f>IF('Overview (RESPONSES REQUIRED)'!$C$22="Y", TRUE, FALSE)</f>
        <v>0</v>
      </c>
      <c r="AI21" s="17" t="str">
        <f t="shared" si="5"/>
        <v>N</v>
      </c>
    </row>
    <row r="22" spans="1:35" ht="15" x14ac:dyDescent="0.15">
      <c r="A22" s="17" t="s">
        <v>3050</v>
      </c>
      <c r="B22" s="17">
        <v>2</v>
      </c>
      <c r="C22" s="17" t="b">
        <f>IF(INDEX('Overview (RESPONSES REQUIRED)'!$D$67:$D$78, MATCH("n7", 'Overview (RESPONSES REQUIRED)'!$B$67:$B$78, 0)) = "Y", TRUE, FALSE)</f>
        <v>0</v>
      </c>
      <c r="D22" s="17" t="b">
        <f>IF(INDEX('Overview (RESPONSES REQUIRED)'!$D$67:$D$78, MATCH("n78", 'Overview (RESPONSES REQUIRED)'!$B$67:$B$78, 0)) = "Y", TRUE, FALSE)</f>
        <v>0</v>
      </c>
      <c r="E22" s="17" t="s">
        <v>6</v>
      </c>
      <c r="F22" s="17">
        <v>3</v>
      </c>
      <c r="G22" s="17" t="s">
        <v>1414</v>
      </c>
      <c r="H22" s="17" t="s">
        <v>3458</v>
      </c>
      <c r="I22" s="17" t="str">
        <f>IF('SA-HPUE'!N25="Y", "Y", IF('SA-HPUE'!N25="N", "N", 0))</f>
        <v>N</v>
      </c>
      <c r="J22" s="17" t="str">
        <f>IFERROR(AND(OR(J1:K21,$AD22)=TRUE,IF(SEARCH(J$1,$A22)&gt;0,TRUE,FALSE)),"")</f>
        <v/>
      </c>
      <c r="K22" s="17" t="str">
        <f>IFERROR(AND(OR(K1:K21,$AD22)=TRUE,IF(SEARCH(K$1,$A22)&gt;0,TRUE,FALSE)),"")</f>
        <v/>
      </c>
      <c r="L22" s="17" t="str">
        <f>IFERROR(AND(OR(L1:O21,$AD22)=TRUE,IF(SEARCH(L$1,$A22)&gt;0,TRUE,FALSE)),"")</f>
        <v/>
      </c>
      <c r="M22" s="17" t="str">
        <f>IFERROR(AND(OR(M1:O21,$AD22)=TRUE,IF(SEARCH(M$1,$A22)&gt;0,TRUE,FALSE)),"")</f>
        <v/>
      </c>
      <c r="N22" s="17" t="str">
        <f>IFERROR(AND(OR(N1:O21,$AD22)=TRUE,IF(SEARCH(N$1,$A22)&gt;0,TRUE,FALSE)),"")</f>
        <v/>
      </c>
      <c r="O22" s="17" t="str">
        <f>IFERROR(AND(OR(O1:O21,$AD22)=TRUE,IF(SEARCH(O$1,$A22)&gt;0,TRUE,FALSE)),"")</f>
        <v/>
      </c>
      <c r="P22" s="17" t="str">
        <f>IFERROR(AND(OR(P1:P21,$AD22)=TRUE,IF(SEARCH(P$1,$A22)&gt;0,TRUE,FALSE)),"")</f>
        <v/>
      </c>
      <c r="Q22" s="17" t="str">
        <f>IFERROR(AND(OR(Q1:T21,$AD22)=TRUE,IF(SEARCH(Q$1,$A22)&gt;0,TRUE,FALSE)),"")</f>
        <v/>
      </c>
      <c r="R22" s="17" t="str">
        <f>IFERROR(AND(OR(R1:T21,$AD22)=TRUE,IF(SEARCH(R$1,$A22)&gt;0,TRUE,FALSE)),"")</f>
        <v/>
      </c>
      <c r="S22" s="17" t="str">
        <f>IFERROR(AND(OR(S1:T21,$AD22)=TRUE,IF(SEARCH(S$1,$A22)&gt;0,TRUE,FALSE)),"")</f>
        <v/>
      </c>
      <c r="T22" s="17" t="b">
        <f>IFERROR(AND(OR(T1:T21,$AD22)=TRUE,IF(SEARCH(T$1,$A22)&gt;0,TRUE,FALSE)),"")</f>
        <v>0</v>
      </c>
      <c r="U22" s="17" t="str">
        <f>IFERROR(AND(OR(U1:V21,$AD22)=TRUE,IF(SEARCH(U$1,$A22)&gt;0,TRUE,FALSE)),"")</f>
        <v/>
      </c>
      <c r="V22" s="17" t="str">
        <f>IFERROR(AND(OR(V1:V21,$AD22)=TRUE,IF(SEARCH(V$1,$A22)&gt;0,TRUE,FALSE)),"")</f>
        <v/>
      </c>
      <c r="W22" s="17" t="str">
        <f>IFERROR(AND(OR(W1:W21,$AD22)=TRUE,IF(SEARCH(W$1,$A22)&gt;0,TRUE,FALSE)),"")</f>
        <v/>
      </c>
      <c r="X22" s="17" t="b">
        <f>IFERROR(AND(OR(X1:AA21,$AD22)=TRUE,IF(SEARCH(X$1,$A22)&gt;0,TRUE,FALSE)),"")</f>
        <v>0</v>
      </c>
      <c r="Y22" s="17" t="str">
        <f>IFERROR(AND(OR(Y1:AA21,$AD22)=TRUE,IF(SEARCH(Y$1,$A22)&gt;0,TRUE,FALSE)),"")</f>
        <v/>
      </c>
      <c r="Z22" s="17" t="str">
        <f>IFERROR(AND(OR(Z1:AA21,$AD22)=TRUE,IF(SEARCH(Z$1,$A22)&gt;0,TRUE,FALSE)),"")</f>
        <v/>
      </c>
      <c r="AA22" s="17" t="str">
        <f>IFERROR(AND(OR(AA1:AA21,$AD22)=TRUE,IF(SEARCH(AA$1,$A22)&gt;0,TRUE,FALSE)),"")</f>
        <v/>
      </c>
      <c r="AB22" s="17">
        <f t="shared" si="0"/>
        <v>0</v>
      </c>
      <c r="AC22" s="17" t="b">
        <f t="shared" si="1"/>
        <v>0</v>
      </c>
      <c r="AD22" s="17" t="b">
        <f t="shared" si="2"/>
        <v>0</v>
      </c>
      <c r="AE22" s="17" t="b">
        <f t="shared" si="3"/>
        <v>0</v>
      </c>
      <c r="AF22" s="17" t="b">
        <f>IF(F22&gt;'Overview (RESPONSES REQUIRED)'!$G$67,FALSE,TRUE)</f>
        <v>0</v>
      </c>
      <c r="AG22" s="17" t="b">
        <f t="shared" si="4"/>
        <v>0</v>
      </c>
      <c r="AH22" s="17" t="b">
        <f>IF('Overview (RESPONSES REQUIRED)'!$C$22="Y", TRUE, FALSE)</f>
        <v>0</v>
      </c>
      <c r="AI22" s="17" t="str">
        <f t="shared" si="5"/>
        <v>N</v>
      </c>
    </row>
    <row r="23" spans="1:35" ht="15" x14ac:dyDescent="0.15">
      <c r="A23" s="17" t="s">
        <v>3460</v>
      </c>
      <c r="B23" s="17">
        <v>2</v>
      </c>
      <c r="C23" s="17" t="b">
        <f>IF(INDEX('Overview (RESPONSES REQUIRED)'!$D$67:$D$78, MATCH("n7", 'Overview (RESPONSES REQUIRED)'!$B$67:$B$78, 0)) = "Y", TRUE, FALSE)</f>
        <v>0</v>
      </c>
      <c r="D23" s="17" t="b">
        <f>IF(INDEX('Overview (RESPONSES REQUIRED)'!$D$67:$D$78, MATCH("n78", 'Overview (RESPONSES REQUIRED)'!$B$67:$B$78, 0)) = "Y", TRUE, FALSE)</f>
        <v>0</v>
      </c>
      <c r="E23" s="17" t="s">
        <v>6</v>
      </c>
      <c r="F23" s="17">
        <v>3</v>
      </c>
      <c r="G23" s="17" t="s">
        <v>1414</v>
      </c>
      <c r="H23" s="17" t="s">
        <v>3458</v>
      </c>
      <c r="I23" s="17" t="str">
        <f>IF('SA-HPUE'!N26="Y", "Y", IF('SA-HPUE'!N26="N", "N", 0))</f>
        <v>N</v>
      </c>
      <c r="J23" s="17" t="str">
        <f>IFERROR(AND(OR(J1:K22,$AD23)=TRUE,IF(SEARCH(J$1,$A23)&gt;0,TRUE,FALSE)),"")</f>
        <v/>
      </c>
      <c r="K23" s="17" t="str">
        <f>IFERROR(AND(OR(K1:K22,$AD23)=TRUE,IF(SEARCH(K$1,$A23)&gt;0,TRUE,FALSE)),"")</f>
        <v/>
      </c>
      <c r="L23" s="17" t="str">
        <f>IFERROR(AND(OR(L1:O22,$AD23)=TRUE,IF(SEARCH(L$1,$A23)&gt;0,TRUE,FALSE)),"")</f>
        <v/>
      </c>
      <c r="M23" s="17" t="str">
        <f>IFERROR(AND(OR(M1:O22,$AD23)=TRUE,IF(SEARCH(M$1,$A23)&gt;0,TRUE,FALSE)),"")</f>
        <v/>
      </c>
      <c r="N23" s="17" t="str">
        <f>IFERROR(AND(OR(N1:O22,$AD23)=TRUE,IF(SEARCH(N$1,$A23)&gt;0,TRUE,FALSE)),"")</f>
        <v/>
      </c>
      <c r="O23" s="17" t="str">
        <f>IFERROR(AND(OR(O1:O22,$AD23)=TRUE,IF(SEARCH(O$1,$A23)&gt;0,TRUE,FALSE)),"")</f>
        <v/>
      </c>
      <c r="P23" s="17" t="str">
        <f>IFERROR(AND(OR(P1:P22,$AD23)=TRUE,IF(SEARCH(P$1,$A23)&gt;0,TRUE,FALSE)),"")</f>
        <v/>
      </c>
      <c r="Q23" s="17" t="b">
        <f>IFERROR(AND(OR(Q1:T22,$AD23)=TRUE,IF(SEARCH(Q$1,$A23)&gt;0,TRUE,FALSE)),"")</f>
        <v>0</v>
      </c>
      <c r="R23" s="17" t="str">
        <f>IFERROR(AND(OR(R1:T22,$AD23)=TRUE,IF(SEARCH(R$1,$A23)&gt;0,TRUE,FALSE)),"")</f>
        <v/>
      </c>
      <c r="S23" s="17" t="str">
        <f>IFERROR(AND(OR(S1:T22,$AD23)=TRUE,IF(SEARCH(S$1,$A23)&gt;0,TRUE,FALSE)),"")</f>
        <v/>
      </c>
      <c r="T23" s="17" t="str">
        <f>IFERROR(AND(OR(T1:T22,$AD23)=TRUE,IF(SEARCH(T$1,$A23)&gt;0,TRUE,FALSE)),"")</f>
        <v/>
      </c>
      <c r="U23" s="17" t="str">
        <f>IFERROR(AND(OR(U1:V22,$AD23)=TRUE,IF(SEARCH(U$1,$A23)&gt;0,TRUE,FALSE)),"")</f>
        <v/>
      </c>
      <c r="V23" s="17" t="str">
        <f>IFERROR(AND(OR(V1:V22,$AD23)=TRUE,IF(SEARCH(V$1,$A23)&gt;0,TRUE,FALSE)),"")</f>
        <v/>
      </c>
      <c r="W23" s="17" t="str">
        <f>IFERROR(AND(OR(W1:W22,$AD23)=TRUE,IF(SEARCH(W$1,$A23)&gt;0,TRUE,FALSE)),"")</f>
        <v/>
      </c>
      <c r="X23" s="17" t="str">
        <f>IFERROR(AND(OR(X1:AA22,$AD23)=TRUE,IF(SEARCH(X$1,$A23)&gt;0,TRUE,FALSE)),"")</f>
        <v/>
      </c>
      <c r="Y23" s="17" t="b">
        <f>IFERROR(AND(OR(Y1:AA22,$AD23)=TRUE,IF(SEARCH(Y$1,$A23)&gt;0,TRUE,FALSE)),"")</f>
        <v>0</v>
      </c>
      <c r="Z23" s="17" t="str">
        <f>IFERROR(AND(OR(Z1:AA22,$AD23)=TRUE,IF(SEARCH(Z$1,$A23)&gt;0,TRUE,FALSE)),"")</f>
        <v/>
      </c>
      <c r="AA23" s="17" t="str">
        <f>IFERROR(AND(OR(AA1:AA22,$AD23)=TRUE,IF(SEARCH(AA$1,$A23)&gt;0,TRUE,FALSE)),"")</f>
        <v/>
      </c>
      <c r="AB23" s="17">
        <f t="shared" si="0"/>
        <v>0</v>
      </c>
      <c r="AC23" s="17" t="b">
        <f t="shared" si="1"/>
        <v>0</v>
      </c>
      <c r="AD23" s="17" t="b">
        <f t="shared" si="2"/>
        <v>0</v>
      </c>
      <c r="AE23" s="17" t="b">
        <f t="shared" si="3"/>
        <v>0</v>
      </c>
      <c r="AF23" s="17" t="b">
        <f>IF(F23&gt;'Overview (RESPONSES REQUIRED)'!$G$67,FALSE,TRUE)</f>
        <v>0</v>
      </c>
      <c r="AG23" s="17" t="b">
        <f t="shared" si="4"/>
        <v>0</v>
      </c>
      <c r="AH23" s="17" t="b">
        <f>IF('Overview (RESPONSES REQUIRED)'!$C$22="Y", TRUE, FALSE)</f>
        <v>0</v>
      </c>
      <c r="AI23" s="17" t="str">
        <f t="shared" si="5"/>
        <v>N</v>
      </c>
    </row>
    <row r="24" spans="1:35" ht="15" x14ac:dyDescent="0.15">
      <c r="A24" s="17" t="s">
        <v>3059</v>
      </c>
      <c r="B24" s="17">
        <v>2</v>
      </c>
      <c r="C24" s="17" t="b">
        <f>IF(INDEX('Overview (RESPONSES REQUIRED)'!$D$67:$D$78, MATCH("n7", 'Overview (RESPONSES REQUIRED)'!$B$67:$B$78, 0)) = "Y", TRUE, FALSE)</f>
        <v>0</v>
      </c>
      <c r="D24" s="17" t="b">
        <f>IF(INDEX('Overview (RESPONSES REQUIRED)'!$D$67:$D$78, MATCH("n78", 'Overview (RESPONSES REQUIRED)'!$B$67:$B$78, 0)) = "Y", TRUE, FALSE)</f>
        <v>0</v>
      </c>
      <c r="E24" s="17" t="s">
        <v>6</v>
      </c>
      <c r="F24" s="17">
        <v>3</v>
      </c>
      <c r="G24" s="17" t="s">
        <v>1414</v>
      </c>
      <c r="H24" s="17" t="s">
        <v>3458</v>
      </c>
      <c r="I24" s="17" t="str">
        <f>IF('SA-HPUE'!N27="Y", "Y", IF('SA-HPUE'!N27="N", "N", 0))</f>
        <v>N</v>
      </c>
      <c r="J24" s="17" t="str">
        <f>IFERROR(AND(OR(J1:K23,$AD24)=TRUE,IF(SEARCH(J$1,$A24)&gt;0,TRUE,FALSE)),"")</f>
        <v/>
      </c>
      <c r="K24" s="17" t="str">
        <f>IFERROR(AND(OR(K1:K23,$AD24)=TRUE,IF(SEARCH(K$1,$A24)&gt;0,TRUE,FALSE)),"")</f>
        <v/>
      </c>
      <c r="L24" s="17" t="str">
        <f>IFERROR(AND(OR(L1:O23,$AD24)=TRUE,IF(SEARCH(L$1,$A24)&gt;0,TRUE,FALSE)),"")</f>
        <v/>
      </c>
      <c r="M24" s="17" t="str">
        <f>IFERROR(AND(OR(M1:O23,$AD24)=TRUE,IF(SEARCH(M$1,$A24)&gt;0,TRUE,FALSE)),"")</f>
        <v/>
      </c>
      <c r="N24" s="17" t="str">
        <f>IFERROR(AND(OR(N1:O23,$AD24)=TRUE,IF(SEARCH(N$1,$A24)&gt;0,TRUE,FALSE)),"")</f>
        <v/>
      </c>
      <c r="O24" s="17" t="str">
        <f>IFERROR(AND(OR(O1:O23,$AD24)=TRUE,IF(SEARCH(O$1,$A24)&gt;0,TRUE,FALSE)),"")</f>
        <v/>
      </c>
      <c r="P24" s="17" t="str">
        <f>IFERROR(AND(OR(P1:P23,$AD24)=TRUE,IF(SEARCH(P$1,$A24)&gt;0,TRUE,FALSE)),"")</f>
        <v/>
      </c>
      <c r="Q24" s="17" t="str">
        <f>IFERROR(AND(OR(Q1:T23,$AD24)=TRUE,IF(SEARCH(Q$1,$A24)&gt;0,TRUE,FALSE)),"")</f>
        <v/>
      </c>
      <c r="R24" s="17" t="str">
        <f>IFERROR(AND(OR(R1:T23,$AD24)=TRUE,IF(SEARCH(R$1,$A24)&gt;0,TRUE,FALSE)),"")</f>
        <v/>
      </c>
      <c r="S24" s="17" t="b">
        <f>IFERROR(AND(OR(S1:T23,$AD24)=TRUE,IF(SEARCH(S$1,$A24)&gt;0,TRUE,FALSE)),"")</f>
        <v>0</v>
      </c>
      <c r="T24" s="17" t="str">
        <f>IFERROR(AND(OR(T1:T23,$AD24)=TRUE,IF(SEARCH(T$1,$A24)&gt;0,TRUE,FALSE)),"")</f>
        <v/>
      </c>
      <c r="U24" s="17" t="str">
        <f>IFERROR(AND(OR(U1:V23,$AD24)=TRUE,IF(SEARCH(U$1,$A24)&gt;0,TRUE,FALSE)),"")</f>
        <v/>
      </c>
      <c r="V24" s="17" t="str">
        <f>IFERROR(AND(OR(V1:V23,$AD24)=TRUE,IF(SEARCH(V$1,$A24)&gt;0,TRUE,FALSE)),"")</f>
        <v/>
      </c>
      <c r="W24" s="17" t="str">
        <f>IFERROR(AND(OR(W1:W23,$AD24)=TRUE,IF(SEARCH(W$1,$A24)&gt;0,TRUE,FALSE)),"")</f>
        <v/>
      </c>
      <c r="X24" s="17" t="b">
        <f>IFERROR(AND(OR(X1:AA23,$AD24)=TRUE,IF(SEARCH(X$1,$A24)&gt;0,TRUE,FALSE)),"")</f>
        <v>0</v>
      </c>
      <c r="Y24" s="17" t="str">
        <f>IFERROR(AND(OR(Y1:AA23,$AD24)=TRUE,IF(SEARCH(Y$1,$A24)&gt;0,TRUE,FALSE)),"")</f>
        <v/>
      </c>
      <c r="Z24" s="17" t="str">
        <f>IFERROR(AND(OR(Z1:AA23,$AD24)=TRUE,IF(SEARCH(Z$1,$A24)&gt;0,TRUE,FALSE)),"")</f>
        <v/>
      </c>
      <c r="AA24" s="17" t="str">
        <f>IFERROR(AND(OR(AA1:AA23,$AD24)=TRUE,IF(SEARCH(AA$1,$A24)&gt;0,TRUE,FALSE)),"")</f>
        <v/>
      </c>
      <c r="AB24" s="17">
        <f t="shared" si="0"/>
        <v>0</v>
      </c>
      <c r="AC24" s="17" t="b">
        <f t="shared" si="1"/>
        <v>0</v>
      </c>
      <c r="AD24" s="17" t="b">
        <f t="shared" si="2"/>
        <v>0</v>
      </c>
      <c r="AE24" s="17" t="b">
        <f t="shared" si="3"/>
        <v>0</v>
      </c>
      <c r="AF24" s="17" t="b">
        <f>IF(F24&gt;'Overview (RESPONSES REQUIRED)'!$G$67,FALSE,TRUE)</f>
        <v>0</v>
      </c>
      <c r="AG24" s="17" t="b">
        <f t="shared" si="4"/>
        <v>0</v>
      </c>
      <c r="AH24" s="17" t="b">
        <f>IF('Overview (RESPONSES REQUIRED)'!$C$22="Y", TRUE, FALSE)</f>
        <v>0</v>
      </c>
      <c r="AI24" s="17" t="str">
        <f t="shared" si="5"/>
        <v>N</v>
      </c>
    </row>
    <row r="25" spans="1:35" ht="15" x14ac:dyDescent="0.15">
      <c r="A25" s="17" t="s">
        <v>3066</v>
      </c>
      <c r="B25" s="17">
        <v>2</v>
      </c>
      <c r="C25" s="17" t="b">
        <f>IF(INDEX('Overview (RESPONSES REQUIRED)'!$D$67:$D$78, MATCH("n7", 'Overview (RESPONSES REQUIRED)'!$B$67:$B$78, 0)) = "Y", TRUE, FALSE)</f>
        <v>0</v>
      </c>
      <c r="D25" s="17" t="b">
        <f>IF(INDEX('Overview (RESPONSES REQUIRED)'!$D$67:$D$78, MATCH("n78", 'Overview (RESPONSES REQUIRED)'!$B$67:$B$78, 0)) = "Y", TRUE, FALSE)</f>
        <v>0</v>
      </c>
      <c r="E25" s="17" t="s">
        <v>6</v>
      </c>
      <c r="F25" s="17">
        <v>2</v>
      </c>
      <c r="G25" s="17" t="s">
        <v>1414</v>
      </c>
      <c r="H25" s="17" t="s">
        <v>3458</v>
      </c>
      <c r="I25" s="17" t="str">
        <f>IF('SA-HPUE'!N28="Y", "Y", IF('SA-HPUE'!N28="N", "N", 0))</f>
        <v>N</v>
      </c>
      <c r="J25" s="17" t="str">
        <f>IFERROR(AND(OR(J1:K24,$AD25)=TRUE,IF(SEARCH(J$1,$A25)&gt;0,TRUE,FALSE)),"")</f>
        <v/>
      </c>
      <c r="K25" s="17" t="str">
        <f>IFERROR(AND(OR(K1:K24,$AD25)=TRUE,IF(SEARCH(K$1,$A25)&gt;0,TRUE,FALSE)),"")</f>
        <v/>
      </c>
      <c r="L25" s="17" t="str">
        <f>IFERROR(AND(OR(L1:O24,$AD25)=TRUE,IF(SEARCH(L$1,$A25)&gt;0,TRUE,FALSE)),"")</f>
        <v/>
      </c>
      <c r="M25" s="17" t="str">
        <f>IFERROR(AND(OR(M1:O24,$AD25)=TRUE,IF(SEARCH(M$1,$A25)&gt;0,TRUE,FALSE)),"")</f>
        <v/>
      </c>
      <c r="N25" s="17" t="str">
        <f>IFERROR(AND(OR(N1:O24,$AD25)=TRUE,IF(SEARCH(N$1,$A25)&gt;0,TRUE,FALSE)),"")</f>
        <v/>
      </c>
      <c r="O25" s="17" t="str">
        <f>IFERROR(AND(OR(O1:O24,$AD25)=TRUE,IF(SEARCH(O$1,$A25)&gt;0,TRUE,FALSE)),"")</f>
        <v/>
      </c>
      <c r="P25" s="17" t="str">
        <f>IFERROR(AND(OR(P1:P24,$AD25)=TRUE,IF(SEARCH(P$1,$A25)&gt;0,TRUE,FALSE)),"")</f>
        <v/>
      </c>
      <c r="Q25" s="17" t="str">
        <f>IFERROR(AND(OR(Q1:T24,$AD25)=TRUE,IF(SEARCH(Q$1,$A25)&gt;0,TRUE,FALSE)),"")</f>
        <v/>
      </c>
      <c r="R25" s="17" t="b">
        <f>IFERROR(AND(OR(R1:T24,$AD25)=TRUE,IF(SEARCH(R$1,$A25)&gt;0,TRUE,FALSE)),"")</f>
        <v>0</v>
      </c>
      <c r="S25" s="17" t="str">
        <f>IFERROR(AND(OR(S1:T24,$AD25)=TRUE,IF(SEARCH(S$1,$A25)&gt;0,TRUE,FALSE)),"")</f>
        <v/>
      </c>
      <c r="T25" s="17" t="str">
        <f>IFERROR(AND(OR(T1:T24,$AD25)=TRUE,IF(SEARCH(T$1,$A25)&gt;0,TRUE,FALSE)),"")</f>
        <v/>
      </c>
      <c r="U25" s="17" t="str">
        <f>IFERROR(AND(OR(U1:V24,$AD25)=TRUE,IF(SEARCH(U$1,$A25)&gt;0,TRUE,FALSE)),"")</f>
        <v/>
      </c>
      <c r="V25" s="17" t="str">
        <f>IFERROR(AND(OR(V1:V24,$AD25)=TRUE,IF(SEARCH(V$1,$A25)&gt;0,TRUE,FALSE)),"")</f>
        <v/>
      </c>
      <c r="W25" s="17" t="str">
        <f>IFERROR(AND(OR(W1:W24,$AD25)=TRUE,IF(SEARCH(W$1,$A25)&gt;0,TRUE,FALSE)),"")</f>
        <v/>
      </c>
      <c r="X25" s="17" t="b">
        <f>IFERROR(AND(OR(X1:AA24,$AD25)=TRUE,IF(SEARCH(X$1,$A25)&gt;0,TRUE,FALSE)),"")</f>
        <v>0</v>
      </c>
      <c r="Y25" s="17" t="str">
        <f>IFERROR(AND(OR(Y1:AA24,$AD25)=TRUE,IF(SEARCH(Y$1,$A25)&gt;0,TRUE,FALSE)),"")</f>
        <v/>
      </c>
      <c r="Z25" s="17" t="str">
        <f>IFERROR(AND(OR(Z1:AA24,$AD25)=TRUE,IF(SEARCH(Z$1,$A25)&gt;0,TRUE,FALSE)),"")</f>
        <v/>
      </c>
      <c r="AA25" s="17" t="str">
        <f>IFERROR(AND(OR(AA1:AA24,$AD25)=TRUE,IF(SEARCH(AA$1,$A25)&gt;0,TRUE,FALSE)),"")</f>
        <v/>
      </c>
      <c r="AB25" s="17">
        <f t="shared" si="0"/>
        <v>0</v>
      </c>
      <c r="AC25" s="17" t="b">
        <f t="shared" si="1"/>
        <v>0</v>
      </c>
      <c r="AD25" s="17" t="b">
        <f t="shared" si="2"/>
        <v>0</v>
      </c>
      <c r="AE25" s="17" t="b">
        <f t="shared" si="3"/>
        <v>0</v>
      </c>
      <c r="AF25" s="17" t="b">
        <f>IF(F25&gt;'Overview (RESPONSES REQUIRED)'!$G$67,FALSE,TRUE)</f>
        <v>0</v>
      </c>
      <c r="AG25" s="17" t="b">
        <f t="shared" si="4"/>
        <v>0</v>
      </c>
      <c r="AH25" s="17" t="b">
        <f>IF('Overview (RESPONSES REQUIRED)'!$C$22="Y", TRUE, FALSE)</f>
        <v>0</v>
      </c>
      <c r="AI25" s="17" t="str">
        <f t="shared" si="5"/>
        <v>N</v>
      </c>
    </row>
    <row r="26" spans="1:35" ht="15" x14ac:dyDescent="0.15">
      <c r="A26" s="17" t="s">
        <v>3067</v>
      </c>
      <c r="B26" s="17">
        <v>2</v>
      </c>
      <c r="C26" s="17" t="b">
        <f>IF(INDEX('Overview (RESPONSES REQUIRED)'!$D$67:$D$78, MATCH("n5", 'Overview (RESPONSES REQUIRED)'!$B$67:$B$78, 0)) = "Y", TRUE, FALSE)</f>
        <v>0</v>
      </c>
      <c r="D26" s="17" t="b">
        <f>IF(INDEX('Overview (RESPONSES REQUIRED)'!$D$67:$D$78, MATCH("n78", 'Overview (RESPONSES REQUIRED)'!$B$67:$B$78, 0)) = "Y", TRUE, FALSE)</f>
        <v>0</v>
      </c>
      <c r="E26" s="17" t="s">
        <v>6</v>
      </c>
      <c r="F26" s="17">
        <v>2</v>
      </c>
      <c r="G26" s="17" t="s">
        <v>1414</v>
      </c>
      <c r="H26" s="17" t="s">
        <v>3458</v>
      </c>
      <c r="I26" s="17" t="str">
        <f>IF('SA-HPUE'!N29="Y", "Y", IF('SA-HPUE'!N29="N", "N", 0))</f>
        <v>N</v>
      </c>
      <c r="J26" s="17" t="str">
        <f>IFERROR(AND(OR(J1:K25,$AD26)=TRUE,IF(SEARCH(J$1,$A26)&gt;0,TRUE,FALSE)),"")</f>
        <v/>
      </c>
      <c r="K26" s="17" t="str">
        <f>IFERROR(AND(OR(K1:K25,$AD26)=TRUE,IF(SEARCH(K$1,$A26)&gt;0,TRUE,FALSE)),"")</f>
        <v/>
      </c>
      <c r="L26" s="17" t="str">
        <f>IFERROR(AND(OR(L1:O25,$AD26)=TRUE,IF(SEARCH(L$1,$A26)&gt;0,TRUE,FALSE)),"")</f>
        <v/>
      </c>
      <c r="M26" s="17" t="str">
        <f>IFERROR(AND(OR(M1:O25,$AD26)=TRUE,IF(SEARCH(M$1,$A26)&gt;0,TRUE,FALSE)),"")</f>
        <v/>
      </c>
      <c r="N26" s="17" t="str">
        <f>IFERROR(AND(OR(N1:O25,$AD26)=TRUE,IF(SEARCH(N$1,$A26)&gt;0,TRUE,FALSE)),"")</f>
        <v/>
      </c>
      <c r="O26" s="17" t="str">
        <f>IFERROR(AND(OR(O1:O25,$AD26)=TRUE,IF(SEARCH(O$1,$A26)&gt;0,TRUE,FALSE)),"")</f>
        <v/>
      </c>
      <c r="P26" s="17" t="b">
        <f>IFERROR(AND(OR(P1:P25,$AD26)=TRUE,IF(SEARCH(P$1,$A26)&gt;0,TRUE,FALSE)),"")</f>
        <v>0</v>
      </c>
      <c r="Q26" s="17" t="str">
        <f>IFERROR(AND(OR(Q1:T25,$AD26)=TRUE,IF(SEARCH(Q$1,$A26)&gt;0,TRUE,FALSE)),"")</f>
        <v/>
      </c>
      <c r="R26" s="17" t="str">
        <f>IFERROR(AND(OR(R1:T25,$AD26)=TRUE,IF(SEARCH(R$1,$A26)&gt;0,TRUE,FALSE)),"")</f>
        <v/>
      </c>
      <c r="S26" s="17" t="str">
        <f>IFERROR(AND(OR(S1:T25,$AD26)=TRUE,IF(SEARCH(S$1,$A26)&gt;0,TRUE,FALSE)),"")</f>
        <v/>
      </c>
      <c r="T26" s="17" t="str">
        <f>IFERROR(AND(OR(T1:T25,$AD26)=TRUE,IF(SEARCH(T$1,$A26)&gt;0,TRUE,FALSE)),"")</f>
        <v/>
      </c>
      <c r="U26" s="17" t="str">
        <f>IFERROR(AND(OR(U1:V25,$AD26)=TRUE,IF(SEARCH(U$1,$A26)&gt;0,TRUE,FALSE)),"")</f>
        <v/>
      </c>
      <c r="V26" s="17" t="str">
        <f>IFERROR(AND(OR(V1:V25,$AD26)=TRUE,IF(SEARCH(V$1,$A26)&gt;0,TRUE,FALSE)),"")</f>
        <v/>
      </c>
      <c r="W26" s="17" t="str">
        <f>IFERROR(AND(OR(W1:W25,$AD26)=TRUE,IF(SEARCH(W$1,$A26)&gt;0,TRUE,FALSE)),"")</f>
        <v/>
      </c>
      <c r="X26" s="17" t="b">
        <f>IFERROR(AND(OR(X1:AA25,$AD26)=TRUE,IF(SEARCH(X$1,$A26)&gt;0,TRUE,FALSE)),"")</f>
        <v>0</v>
      </c>
      <c r="Y26" s="17" t="str">
        <f>IFERROR(AND(OR(Y1:AA25,$AD26)=TRUE,IF(SEARCH(Y$1,$A26)&gt;0,TRUE,FALSE)),"")</f>
        <v/>
      </c>
      <c r="Z26" s="17" t="str">
        <f>IFERROR(AND(OR(Z1:AA25,$AD26)=TRUE,IF(SEARCH(Z$1,$A26)&gt;0,TRUE,FALSE)),"")</f>
        <v/>
      </c>
      <c r="AA26" s="17" t="str">
        <f>IFERROR(AND(OR(AA1:AA25,$AD26)=TRUE,IF(SEARCH(AA$1,$A26)&gt;0,TRUE,FALSE)),"")</f>
        <v/>
      </c>
      <c r="AB26" s="17">
        <f t="shared" si="0"/>
        <v>0</v>
      </c>
      <c r="AC26" s="17" t="b">
        <f t="shared" si="1"/>
        <v>0</v>
      </c>
      <c r="AD26" s="17" t="b">
        <f t="shared" si="2"/>
        <v>0</v>
      </c>
      <c r="AE26" s="17" t="b">
        <f t="shared" si="3"/>
        <v>0</v>
      </c>
      <c r="AF26" s="17" t="b">
        <f>IF(F26&gt;'Overview (RESPONSES REQUIRED)'!$G$67,FALSE,TRUE)</f>
        <v>0</v>
      </c>
      <c r="AG26" s="17" t="b">
        <f t="shared" si="4"/>
        <v>0</v>
      </c>
      <c r="AH26" s="17" t="b">
        <f>IF('Overview (RESPONSES REQUIRED)'!$C$22="Y", TRUE, FALSE)</f>
        <v>0</v>
      </c>
      <c r="AI26" s="17" t="str">
        <f t="shared" si="5"/>
        <v>N</v>
      </c>
    </row>
    <row r="27" spans="1:35" ht="15" x14ac:dyDescent="0.15">
      <c r="A27" s="17" t="s">
        <v>3069</v>
      </c>
      <c r="B27" s="17">
        <v>2</v>
      </c>
      <c r="C27" s="17" t="b">
        <f>IF(INDEX('Overview (RESPONSES REQUIRED)'!$D$67:$D$78, MATCH("n7", 'Overview (RESPONSES REQUIRED)'!$B$67:$B$78, 0)) = "Y", TRUE, FALSE)</f>
        <v>0</v>
      </c>
      <c r="D27" s="17" t="b">
        <f>IF(INDEX('Overview (RESPONSES REQUIRED)'!$D$67:$D$78, MATCH("n78", 'Overview (RESPONSES REQUIRED)'!$B$67:$B$78, 0)) = "Y", TRUE, FALSE)</f>
        <v>0</v>
      </c>
      <c r="E27" s="17" t="s">
        <v>6</v>
      </c>
      <c r="F27" s="17">
        <v>2</v>
      </c>
      <c r="G27" s="17" t="s">
        <v>1414</v>
      </c>
      <c r="H27" s="17" t="s">
        <v>3458</v>
      </c>
      <c r="I27" s="17" t="str">
        <f>IF('SA-HPUE'!N30="Y", "Y", IF('SA-HPUE'!N30="N", "N", 0))</f>
        <v>N</v>
      </c>
      <c r="J27" s="17" t="str">
        <f>IFERROR(AND(OR(J1:K26,$AD27)=TRUE,IF(SEARCH(J$1,$A27)&gt;0,TRUE,FALSE)),"")</f>
        <v/>
      </c>
      <c r="K27" s="17" t="str">
        <f>IFERROR(AND(OR(K1:K26,$AD27)=TRUE,IF(SEARCH(K$1,$A27)&gt;0,TRUE,FALSE)),"")</f>
        <v/>
      </c>
      <c r="L27" s="17" t="str">
        <f>IFERROR(AND(OR(L1:O26,$AD27)=TRUE,IF(SEARCH(L$1,$A27)&gt;0,TRUE,FALSE)),"")</f>
        <v/>
      </c>
      <c r="M27" s="17" t="str">
        <f>IFERROR(AND(OR(M1:O26,$AD27)=TRUE,IF(SEARCH(M$1,$A27)&gt;0,TRUE,FALSE)),"")</f>
        <v/>
      </c>
      <c r="N27" s="17" t="str">
        <f>IFERROR(AND(OR(N1:O26,$AD27)=TRUE,IF(SEARCH(N$1,$A27)&gt;0,TRUE,FALSE)),"")</f>
        <v/>
      </c>
      <c r="O27" s="17" t="str">
        <f>IFERROR(AND(OR(O1:O26,$AD27)=TRUE,IF(SEARCH(O$1,$A27)&gt;0,TRUE,FALSE)),"")</f>
        <v/>
      </c>
      <c r="P27" s="17" t="str">
        <f>IFERROR(AND(OR(P1:P26,$AD27)=TRUE,IF(SEARCH(P$1,$A27)&gt;0,TRUE,FALSE)),"")</f>
        <v/>
      </c>
      <c r="Q27" s="17" t="b">
        <f>IFERROR(AND(OR(Q1:T26,$AD27)=TRUE,IF(SEARCH(Q$1,$A27)&gt;0,TRUE,FALSE)),"")</f>
        <v>0</v>
      </c>
      <c r="R27" s="17" t="str">
        <f>IFERROR(AND(OR(R1:T26,$AD27)=TRUE,IF(SEARCH(R$1,$A27)&gt;0,TRUE,FALSE)),"")</f>
        <v/>
      </c>
      <c r="S27" s="17" t="str">
        <f>IFERROR(AND(OR(S1:T26,$AD27)=TRUE,IF(SEARCH(S$1,$A27)&gt;0,TRUE,FALSE)),"")</f>
        <v/>
      </c>
      <c r="T27" s="17" t="str">
        <f>IFERROR(AND(OR(T1:T26,$AD27)=TRUE,IF(SEARCH(T$1,$A27)&gt;0,TRUE,FALSE)),"")</f>
        <v/>
      </c>
      <c r="U27" s="17" t="str">
        <f>IFERROR(AND(OR(U1:V26,$AD27)=TRUE,IF(SEARCH(U$1,$A27)&gt;0,TRUE,FALSE)),"")</f>
        <v/>
      </c>
      <c r="V27" s="17" t="str">
        <f>IFERROR(AND(OR(V1:V26,$AD27)=TRUE,IF(SEARCH(V$1,$A27)&gt;0,TRUE,FALSE)),"")</f>
        <v/>
      </c>
      <c r="W27" s="17" t="str">
        <f>IFERROR(AND(OR(W1:W26,$AD27)=TRUE,IF(SEARCH(W$1,$A27)&gt;0,TRUE,FALSE)),"")</f>
        <v/>
      </c>
      <c r="X27" s="17" t="b">
        <f>IFERROR(AND(OR(X1:AA26,$AD27)=TRUE,IF(SEARCH(X$1,$A27)&gt;0,TRUE,FALSE)),"")</f>
        <v>0</v>
      </c>
      <c r="Y27" s="17" t="str">
        <f>IFERROR(AND(OR(Y1:AA26,$AD27)=TRUE,IF(SEARCH(Y$1,$A27)&gt;0,TRUE,FALSE)),"")</f>
        <v/>
      </c>
      <c r="Z27" s="17" t="str">
        <f>IFERROR(AND(OR(Z1:AA26,$AD27)=TRUE,IF(SEARCH(Z$1,$A27)&gt;0,TRUE,FALSE)),"")</f>
        <v/>
      </c>
      <c r="AA27" s="17" t="str">
        <f>IFERROR(AND(OR(AA1:AA26,$AD27)=TRUE,IF(SEARCH(AA$1,$A27)&gt;0,TRUE,FALSE)),"")</f>
        <v/>
      </c>
      <c r="AB27" s="17">
        <f t="shared" si="0"/>
        <v>0</v>
      </c>
      <c r="AC27" s="17" t="b">
        <f t="shared" si="1"/>
        <v>0</v>
      </c>
      <c r="AD27" s="17" t="b">
        <f t="shared" si="2"/>
        <v>0</v>
      </c>
      <c r="AE27" s="17" t="b">
        <f t="shared" si="3"/>
        <v>0</v>
      </c>
      <c r="AF27" s="17" t="b">
        <f>IF(F27&gt;'Overview (RESPONSES REQUIRED)'!$G$67,FALSE,TRUE)</f>
        <v>0</v>
      </c>
      <c r="AG27" s="17" t="b">
        <f t="shared" si="4"/>
        <v>0</v>
      </c>
      <c r="AH27" s="17" t="b">
        <f>IF('Overview (RESPONSES REQUIRED)'!$C$22="Y", TRUE, FALSE)</f>
        <v>0</v>
      </c>
      <c r="AI27" s="17" t="str">
        <f t="shared" si="5"/>
        <v>N</v>
      </c>
    </row>
    <row r="28" spans="1:35" ht="15" x14ac:dyDescent="0.15">
      <c r="A28" s="17" t="s">
        <v>3068</v>
      </c>
      <c r="B28" s="17">
        <v>2</v>
      </c>
      <c r="C28" s="17" t="b">
        <f>IF(INDEX('Overview (RESPONSES REQUIRED)'!$D$67:$D$78, MATCH("n26", 'Overview (RESPONSES REQUIRED)'!$B$67:$B$78, 0)) = "Y", TRUE, FALSE)</f>
        <v>0</v>
      </c>
      <c r="D28" s="17" t="b">
        <f>IF(INDEX('Overview (RESPONSES REQUIRED)'!$D$67:$D$78, MATCH("n78", 'Overview (RESPONSES REQUIRED)'!$B$67:$B$78, 0)) = "Y", TRUE, FALSE)</f>
        <v>0</v>
      </c>
      <c r="E28" s="17" t="s">
        <v>6</v>
      </c>
      <c r="F28" s="17">
        <v>2</v>
      </c>
      <c r="G28" s="17" t="s">
        <v>1414</v>
      </c>
      <c r="H28" s="17" t="s">
        <v>3458</v>
      </c>
      <c r="I28" s="17" t="str">
        <f>IF('SA-HPUE'!N31="Y", "Y", IF('SA-HPUE'!N31="N", "N", 0))</f>
        <v>N</v>
      </c>
      <c r="J28" s="17" t="str">
        <f>IFERROR(AND(OR(J1:K27,$AD28)=TRUE,IF(SEARCH(J$1,$A28)&gt;0,TRUE,FALSE)),"")</f>
        <v/>
      </c>
      <c r="K28" s="17" t="str">
        <f>IFERROR(AND(OR(K1:K27,$AD28)=TRUE,IF(SEARCH(K$1,$A28)&gt;0,TRUE,FALSE)),"")</f>
        <v/>
      </c>
      <c r="L28" s="17" t="str">
        <f>IFERROR(AND(OR(L1:O27,$AD28)=TRUE,IF(SEARCH(L$1,$A28)&gt;0,TRUE,FALSE)),"")</f>
        <v/>
      </c>
      <c r="M28" s="17" t="str">
        <f>IFERROR(AND(OR(M1:O27,$AD28)=TRUE,IF(SEARCH(M$1,$A28)&gt;0,TRUE,FALSE)),"")</f>
        <v/>
      </c>
      <c r="N28" s="17" t="str">
        <f>IFERROR(AND(OR(N1:O27,$AD28)=TRUE,IF(SEARCH(N$1,$A28)&gt;0,TRUE,FALSE)),"")</f>
        <v/>
      </c>
      <c r="O28" s="17" t="str">
        <f>IFERROR(AND(OR(O1:O27,$AD28)=TRUE,IF(SEARCH(O$1,$A28)&gt;0,TRUE,FALSE)),"")</f>
        <v/>
      </c>
      <c r="P28" s="17" t="str">
        <f>IFERROR(AND(OR(P1:P27,$AD28)=TRUE,IF(SEARCH(P$1,$A28)&gt;0,TRUE,FALSE)),"")</f>
        <v/>
      </c>
      <c r="Q28" s="17" t="str">
        <f>IFERROR(AND(OR(Q1:T27,$AD28)=TRUE,IF(SEARCH(Q$1,$A28)&gt;0,TRUE,FALSE)),"")</f>
        <v/>
      </c>
      <c r="R28" s="17" t="str">
        <f>IFERROR(AND(OR(R1:T27,$AD28)=TRUE,IF(SEARCH(R$1,$A28)&gt;0,TRUE,FALSE)),"")</f>
        <v/>
      </c>
      <c r="S28" s="17" t="str">
        <f>IFERROR(AND(OR(S1:T27,$AD28)=TRUE,IF(SEARCH(S$1,$A28)&gt;0,TRUE,FALSE)),"")</f>
        <v/>
      </c>
      <c r="T28" s="17" t="str">
        <f>IFERROR(AND(OR(T1:T27,$AD28)=TRUE,IF(SEARCH(T$1,$A28)&gt;0,TRUE,FALSE)),"")</f>
        <v/>
      </c>
      <c r="U28" s="17" t="b">
        <f>IFERROR(AND(OR(U1:V27,$AD28)=TRUE,IF(SEARCH(U$1,$A28)&gt;0,TRUE,FALSE)),"")</f>
        <v>0</v>
      </c>
      <c r="V28" s="17" t="str">
        <f>IFERROR(AND(OR(V1:V27,$AD28)=TRUE,IF(SEARCH(V$1,$A28)&gt;0,TRUE,FALSE)),"")</f>
        <v/>
      </c>
      <c r="W28" s="17" t="str">
        <f>IFERROR(AND(OR(W1:W27,$AD28)=TRUE,IF(SEARCH(W$1,$A28)&gt;0,TRUE,FALSE)),"")</f>
        <v/>
      </c>
      <c r="X28" s="17" t="b">
        <f>IFERROR(AND(OR(X1:AA27,$AD28)=TRUE,IF(SEARCH(X$1,$A28)&gt;0,TRUE,FALSE)),"")</f>
        <v>0</v>
      </c>
      <c r="Y28" s="17" t="str">
        <f>IFERROR(AND(OR(Y1:AA27,$AD28)=TRUE,IF(SEARCH(Y$1,$A28)&gt;0,TRUE,FALSE)),"")</f>
        <v/>
      </c>
      <c r="Z28" s="17" t="str">
        <f>IFERROR(AND(OR(Z1:AA27,$AD28)=TRUE,IF(SEARCH(Z$1,$A28)&gt;0,TRUE,FALSE)),"")</f>
        <v/>
      </c>
      <c r="AA28" s="17" t="str">
        <f>IFERROR(AND(OR(AA1:AA27,$AD28)=TRUE,IF(SEARCH(AA$1,$A28)&gt;0,TRUE,FALSE)),"")</f>
        <v/>
      </c>
      <c r="AB28" s="17">
        <f t="shared" si="0"/>
        <v>0</v>
      </c>
      <c r="AC28" s="17" t="b">
        <f t="shared" si="1"/>
        <v>0</v>
      </c>
      <c r="AD28" s="17" t="b">
        <f t="shared" si="2"/>
        <v>0</v>
      </c>
      <c r="AE28" s="17" t="b">
        <f t="shared" si="3"/>
        <v>0</v>
      </c>
      <c r="AF28" s="17" t="b">
        <f>IF(F28&gt;'Overview (RESPONSES REQUIRED)'!$G$67,FALSE,TRUE)</f>
        <v>0</v>
      </c>
      <c r="AG28" s="17" t="b">
        <f t="shared" si="4"/>
        <v>0</v>
      </c>
      <c r="AH28" s="17" t="b">
        <f>IF('Overview (RESPONSES REQUIRED)'!$C$22="Y", TRUE, FALSE)</f>
        <v>0</v>
      </c>
      <c r="AI28" s="17" t="str">
        <f t="shared" si="5"/>
        <v>N</v>
      </c>
    </row>
    <row r="29" spans="1:35" ht="15" x14ac:dyDescent="0.15">
      <c r="A29" s="17" t="s">
        <v>3073</v>
      </c>
      <c r="B29" s="17">
        <v>2</v>
      </c>
      <c r="C29" s="17" t="b">
        <f>IF(INDEX('Overview (RESPONSES REQUIRED)'!$D$67:$D$78, MATCH("n28", 'Overview (RESPONSES REQUIRED)'!$B$67:$B$78, 0)) = "Y", TRUE, FALSE)</f>
        <v>0</v>
      </c>
      <c r="D29" s="17" t="b">
        <f>IF(INDEX('Overview (RESPONSES REQUIRED)'!$D$67:$D$78, MATCH("n78", 'Overview (RESPONSES REQUIRED)'!$B$67:$B$78, 0)) = "Y", TRUE, FALSE)</f>
        <v>0</v>
      </c>
      <c r="E29" s="17" t="s">
        <v>6</v>
      </c>
      <c r="F29" s="17">
        <v>2</v>
      </c>
      <c r="G29" s="17" t="s">
        <v>1414</v>
      </c>
      <c r="H29" s="17" t="s">
        <v>3458</v>
      </c>
      <c r="I29" s="17" t="str">
        <f>IF('SA-HPUE'!N32="Y", "Y", IF('SA-HPUE'!N32="N", "N", 0))</f>
        <v>N</v>
      </c>
      <c r="J29" s="17" t="str">
        <f>IFERROR(AND(OR(J1:K28,$AD29)=TRUE,IF(SEARCH(J$1,$A29)&gt;0,TRUE,FALSE)),"")</f>
        <v/>
      </c>
      <c r="K29" s="17" t="str">
        <f>IFERROR(AND(OR(K1:K28,$AD29)=TRUE,IF(SEARCH(K$1,$A29)&gt;0,TRUE,FALSE)),"")</f>
        <v/>
      </c>
      <c r="L29" s="17" t="str">
        <f>IFERROR(AND(OR(L1:O28,$AD29)=TRUE,IF(SEARCH(L$1,$A29)&gt;0,TRUE,FALSE)),"")</f>
        <v/>
      </c>
      <c r="M29" s="17" t="str">
        <f>IFERROR(AND(OR(M1:O28,$AD29)=TRUE,IF(SEARCH(M$1,$A29)&gt;0,TRUE,FALSE)),"")</f>
        <v/>
      </c>
      <c r="N29" s="17" t="str">
        <f>IFERROR(AND(OR(N1:O28,$AD29)=TRUE,IF(SEARCH(N$1,$A29)&gt;0,TRUE,FALSE)),"")</f>
        <v/>
      </c>
      <c r="O29" s="17" t="str">
        <f>IFERROR(AND(OR(O1:O28,$AD29)=TRUE,IF(SEARCH(O$1,$A29)&gt;0,TRUE,FALSE)),"")</f>
        <v/>
      </c>
      <c r="P29" s="17" t="str">
        <f>IFERROR(AND(OR(P1:P28,$AD29)=TRUE,IF(SEARCH(P$1,$A29)&gt;0,TRUE,FALSE)),"")</f>
        <v/>
      </c>
      <c r="Q29" s="17" t="str">
        <f>IFERROR(AND(OR(Q1:T28,$AD29)=TRUE,IF(SEARCH(Q$1,$A29)&gt;0,TRUE,FALSE)),"")</f>
        <v/>
      </c>
      <c r="R29" s="17" t="str">
        <f>IFERROR(AND(OR(R1:T28,$AD29)=TRUE,IF(SEARCH(R$1,$A29)&gt;0,TRUE,FALSE)),"")</f>
        <v/>
      </c>
      <c r="S29" s="17" t="str">
        <f>IFERROR(AND(OR(S1:T28,$AD29)=TRUE,IF(SEARCH(S$1,$A29)&gt;0,TRUE,FALSE)),"")</f>
        <v/>
      </c>
      <c r="T29" s="17" t="str">
        <f>IFERROR(AND(OR(T1:T28,$AD29)=TRUE,IF(SEARCH(T$1,$A29)&gt;0,TRUE,FALSE)),"")</f>
        <v/>
      </c>
      <c r="U29" s="17" t="str">
        <f>IFERROR(AND(OR(U1:V28,$AD29)=TRUE,IF(SEARCH(U$1,$A29)&gt;0,TRUE,FALSE)),"")</f>
        <v/>
      </c>
      <c r="V29" s="17" t="str">
        <f>IFERROR(AND(OR(V1:V28,$AD29)=TRUE,IF(SEARCH(V$1,$A29)&gt;0,TRUE,FALSE)),"")</f>
        <v/>
      </c>
      <c r="W29" s="17" t="b">
        <f>IFERROR(AND(OR(W1:W28,$AD29)=TRUE,IF(SEARCH(W$1,$A29)&gt;0,TRUE,FALSE)),"")</f>
        <v>0</v>
      </c>
      <c r="X29" s="17" t="b">
        <f>IFERROR(AND(OR(X1:AA28,$AD29)=TRUE,IF(SEARCH(X$1,$A29)&gt;0,TRUE,FALSE)),"")</f>
        <v>0</v>
      </c>
      <c r="Y29" s="17" t="str">
        <f>IFERROR(AND(OR(Y1:AA28,$AD29)=TRUE,IF(SEARCH(Y$1,$A29)&gt;0,TRUE,FALSE)),"")</f>
        <v/>
      </c>
      <c r="Z29" s="17" t="str">
        <f>IFERROR(AND(OR(Z1:AA28,$AD29)=TRUE,IF(SEARCH(Z$1,$A29)&gt;0,TRUE,FALSE)),"")</f>
        <v/>
      </c>
      <c r="AA29" s="17" t="str">
        <f>IFERROR(AND(OR(AA1:AA28,$AD29)=TRUE,IF(SEARCH(AA$1,$A29)&gt;0,TRUE,FALSE)),"")</f>
        <v/>
      </c>
      <c r="AB29" s="17">
        <f t="shared" si="0"/>
        <v>0</v>
      </c>
      <c r="AC29" s="17" t="b">
        <f t="shared" si="1"/>
        <v>0</v>
      </c>
      <c r="AD29" s="17" t="b">
        <f t="shared" si="2"/>
        <v>0</v>
      </c>
      <c r="AE29" s="17" t="b">
        <f t="shared" si="3"/>
        <v>0</v>
      </c>
      <c r="AF29" s="17" t="b">
        <f>IF(F29&gt;'Overview (RESPONSES REQUIRED)'!$G$67,FALSE,TRUE)</f>
        <v>0</v>
      </c>
      <c r="AG29" s="17" t="b">
        <f t="shared" si="4"/>
        <v>0</v>
      </c>
      <c r="AH29" s="17" t="b">
        <f>IF('Overview (RESPONSES REQUIRED)'!$C$22="Y", TRUE, FALSE)</f>
        <v>0</v>
      </c>
      <c r="AI29" s="17" t="str">
        <f t="shared" si="5"/>
        <v>N</v>
      </c>
    </row>
    <row r="30" spans="1:35" ht="15" x14ac:dyDescent="0.15">
      <c r="A30" s="17" t="s">
        <v>3080</v>
      </c>
      <c r="B30" s="17">
        <v>1</v>
      </c>
      <c r="C30" s="17" t="b">
        <f>IF(INDEX('Overview (RESPONSES REQUIRED)'!$D$67:$D$78, MATCH("n78", 'Overview (RESPONSES REQUIRED)'!$B$67:$B$78, 0)) = "Y", TRUE, FALSE)</f>
        <v>0</v>
      </c>
      <c r="D30" s="17" t="s">
        <v>6</v>
      </c>
      <c r="E30" s="17" t="s">
        <v>6</v>
      </c>
      <c r="F30" s="17">
        <v>2</v>
      </c>
      <c r="G30" s="17" t="s">
        <v>1414</v>
      </c>
      <c r="H30" s="17" t="s">
        <v>3458</v>
      </c>
      <c r="I30" s="17" t="str">
        <f>IF('SA-HPUE'!N33="Y", "Y", IF('SA-HPUE'!N33="N", "N", 0))</f>
        <v>N</v>
      </c>
      <c r="J30" s="17" t="str">
        <f>IFERROR(AND(OR(J1:K29,$AD30)=TRUE,IF(SEARCH(J$1,$A30)&gt;0,TRUE,FALSE)),"")</f>
        <v/>
      </c>
      <c r="K30" s="17" t="str">
        <f>IFERROR(AND(OR(K1:K29,$AD30)=TRUE,IF(SEARCH(K$1,$A30)&gt;0,TRUE,FALSE)),"")</f>
        <v/>
      </c>
      <c r="L30" s="17" t="str">
        <f>IFERROR(AND(OR(L1:O29,$AD30)=TRUE,IF(SEARCH(L$1,$A30)&gt;0,TRUE,FALSE)),"")</f>
        <v/>
      </c>
      <c r="M30" s="17" t="str">
        <f>IFERROR(AND(OR(M1:O29,$AD30)=TRUE,IF(SEARCH(M$1,$A30)&gt;0,TRUE,FALSE)),"")</f>
        <v/>
      </c>
      <c r="N30" s="17" t="str">
        <f>IFERROR(AND(OR(N1:O29,$AD30)=TRUE,IF(SEARCH(N$1,$A30)&gt;0,TRUE,FALSE)),"")</f>
        <v/>
      </c>
      <c r="O30" s="17" t="str">
        <f>IFERROR(AND(OR(O1:O29,$AD30)=TRUE,IF(SEARCH(O$1,$A30)&gt;0,TRUE,FALSE)),"")</f>
        <v/>
      </c>
      <c r="P30" s="17" t="str">
        <f>IFERROR(AND(OR(P1:P29,$AD30)=TRUE,IF(SEARCH(P$1,$A30)&gt;0,TRUE,FALSE)),"")</f>
        <v/>
      </c>
      <c r="Q30" s="17" t="str">
        <f>IFERROR(AND(OR(Q1:T29,$AD30)=TRUE,IF(SEARCH(Q$1,$A30)&gt;0,TRUE,FALSE)),"")</f>
        <v/>
      </c>
      <c r="R30" s="17" t="str">
        <f>IFERROR(AND(OR(R1:T29,$AD30)=TRUE,IF(SEARCH(R$1,$A30)&gt;0,TRUE,FALSE)),"")</f>
        <v/>
      </c>
      <c r="S30" s="17" t="str">
        <f>IFERROR(AND(OR(S1:T29,$AD30)=TRUE,IF(SEARCH(S$1,$A30)&gt;0,TRUE,FALSE)),"")</f>
        <v/>
      </c>
      <c r="T30" s="17" t="str">
        <f>IFERROR(AND(OR(T1:T29,$AD30)=TRUE,IF(SEARCH(T$1,$A30)&gt;0,TRUE,FALSE)),"")</f>
        <v/>
      </c>
      <c r="U30" s="17" t="str">
        <f>IFERROR(AND(OR(U1:V29,$AD30)=TRUE,IF(SEARCH(U$1,$A30)&gt;0,TRUE,FALSE)),"")</f>
        <v/>
      </c>
      <c r="V30" s="17" t="str">
        <f>IFERROR(AND(OR(V1:V29,$AD30)=TRUE,IF(SEARCH(V$1,$A30)&gt;0,TRUE,FALSE)),"")</f>
        <v/>
      </c>
      <c r="W30" s="17" t="str">
        <f>IFERROR(AND(OR(W1:W29,$AD30)=TRUE,IF(SEARCH(W$1,$A30)&gt;0,TRUE,FALSE)),"")</f>
        <v/>
      </c>
      <c r="X30" s="17" t="str">
        <f>IFERROR(AND(OR(X1:AA29,$AD30)=TRUE,IF(SEARCH(X$1,$A30)&gt;0,TRUE,FALSE)),"")</f>
        <v/>
      </c>
      <c r="Y30" s="17" t="str">
        <f>IFERROR(AND(OR(Y1:AA29,$AD30)=TRUE,IF(SEARCH(Y$1,$A30)&gt;0,TRUE,FALSE)),"")</f>
        <v/>
      </c>
      <c r="Z30" s="17" t="b">
        <f>IFERROR(AND(OR(Z1:AA29,$AD30)=TRUE,IF(SEARCH(Z$1,$A30)&gt;0,TRUE,FALSE)),"")</f>
        <v>0</v>
      </c>
      <c r="AA30" s="17" t="str">
        <f>IFERROR(AND(OR(AA1:AA29,$AD30)=TRUE,IF(SEARCH(AA$1,$A30)&gt;0,TRUE,FALSE)),"")</f>
        <v/>
      </c>
      <c r="AB30" s="17">
        <f t="shared" si="0"/>
        <v>0</v>
      </c>
      <c r="AC30" s="17" t="b">
        <f t="shared" si="1"/>
        <v>0</v>
      </c>
      <c r="AD30" s="17" t="b">
        <f t="shared" si="2"/>
        <v>0</v>
      </c>
      <c r="AE30" s="17" t="b">
        <f t="shared" si="3"/>
        <v>0</v>
      </c>
      <c r="AF30" s="17" t="b">
        <f>IF(F30&gt;'Overview (RESPONSES REQUIRED)'!$G$67,FALSE,TRUE)</f>
        <v>0</v>
      </c>
      <c r="AG30" s="17" t="b">
        <f t="shared" si="4"/>
        <v>0</v>
      </c>
      <c r="AH30" s="17" t="b">
        <f>IF('Overview (RESPONSES REQUIRED)'!$C$22="Y", TRUE, FALSE)</f>
        <v>0</v>
      </c>
      <c r="AI30" s="17" t="str">
        <f t="shared" si="5"/>
        <v>N</v>
      </c>
    </row>
    <row r="31" spans="1:35" ht="15" x14ac:dyDescent="0.15">
      <c r="A31" s="17" t="s">
        <v>3461</v>
      </c>
      <c r="B31" s="17">
        <v>1</v>
      </c>
      <c r="C31" s="17" t="b">
        <f>IF(INDEX('Overview (RESPONSES REQUIRED)'!$D$67:$D$78, MATCH("n78", 'Overview (RESPONSES REQUIRED)'!$B$67:$B$78, 0)) = "Y", TRUE, FALSE)</f>
        <v>0</v>
      </c>
      <c r="D31" s="17" t="s">
        <v>6</v>
      </c>
      <c r="E31" s="17" t="s">
        <v>6</v>
      </c>
      <c r="F31" s="17">
        <v>2</v>
      </c>
      <c r="G31" s="17" t="s">
        <v>1414</v>
      </c>
      <c r="H31" s="17" t="s">
        <v>3458</v>
      </c>
      <c r="I31" s="17" t="str">
        <f>IF('SA-HPUE'!N34="Y", "Y", IF('SA-HPUE'!N34="N", "N", 0))</f>
        <v>N</v>
      </c>
      <c r="J31" s="17" t="str">
        <f>IFERROR(AND(OR(J1:K30,$AD31)=TRUE,IF(SEARCH(J$1,$A31)&gt;0,TRUE,FALSE)),"")</f>
        <v/>
      </c>
      <c r="K31" s="17" t="str">
        <f>IFERROR(AND(OR(K1:K30,$AD31)=TRUE,IF(SEARCH(K$1,$A31)&gt;0,TRUE,FALSE)),"")</f>
        <v/>
      </c>
      <c r="L31" s="17" t="str">
        <f>IFERROR(AND(OR(L1:O30,$AD31)=TRUE,IF(SEARCH(L$1,$A31)&gt;0,TRUE,FALSE)),"")</f>
        <v/>
      </c>
      <c r="M31" s="17" t="str">
        <f>IFERROR(AND(OR(M1:O30,$AD31)=TRUE,IF(SEARCH(M$1,$A31)&gt;0,TRUE,FALSE)),"")</f>
        <v/>
      </c>
      <c r="N31" s="17" t="str">
        <f>IFERROR(AND(OR(N1:O30,$AD31)=TRUE,IF(SEARCH(N$1,$A31)&gt;0,TRUE,FALSE)),"")</f>
        <v/>
      </c>
      <c r="O31" s="17" t="str">
        <f>IFERROR(AND(OR(O1:O30,$AD31)=TRUE,IF(SEARCH(O$1,$A31)&gt;0,TRUE,FALSE)),"")</f>
        <v/>
      </c>
      <c r="P31" s="17" t="str">
        <f>IFERROR(AND(OR(P1:P30,$AD31)=TRUE,IF(SEARCH(P$1,$A31)&gt;0,TRUE,FALSE)),"")</f>
        <v/>
      </c>
      <c r="Q31" s="17" t="str">
        <f>IFERROR(AND(OR(Q1:T30,$AD31)=TRUE,IF(SEARCH(Q$1,$A31)&gt;0,TRUE,FALSE)),"")</f>
        <v/>
      </c>
      <c r="R31" s="17" t="str">
        <f>IFERROR(AND(OR(R1:T30,$AD31)=TRUE,IF(SEARCH(R$1,$A31)&gt;0,TRUE,FALSE)),"")</f>
        <v/>
      </c>
      <c r="S31" s="17" t="str">
        <f>IFERROR(AND(OR(S1:T30,$AD31)=TRUE,IF(SEARCH(S$1,$A31)&gt;0,TRUE,FALSE)),"")</f>
        <v/>
      </c>
      <c r="T31" s="17" t="str">
        <f>IFERROR(AND(OR(T1:T30,$AD31)=TRUE,IF(SEARCH(T$1,$A31)&gt;0,TRUE,FALSE)),"")</f>
        <v/>
      </c>
      <c r="U31" s="17" t="str">
        <f>IFERROR(AND(OR(U1:V30,$AD31)=TRUE,IF(SEARCH(U$1,$A31)&gt;0,TRUE,FALSE)),"")</f>
        <v/>
      </c>
      <c r="V31" s="17" t="str">
        <f>IFERROR(AND(OR(V1:V30,$AD31)=TRUE,IF(SEARCH(V$1,$A31)&gt;0,TRUE,FALSE)),"")</f>
        <v/>
      </c>
      <c r="W31" s="17" t="str">
        <f>IFERROR(AND(OR(W1:W30,$AD31)=TRUE,IF(SEARCH(W$1,$A31)&gt;0,TRUE,FALSE)),"")</f>
        <v/>
      </c>
      <c r="X31" s="17" t="str">
        <f>IFERROR(AND(OR(X1:AA30,$AD31)=TRUE,IF(SEARCH(X$1,$A31)&gt;0,TRUE,FALSE)),"")</f>
        <v/>
      </c>
      <c r="Y31" s="17" t="b">
        <f>IFERROR(AND(OR(Y1:AA30,$AD31)=TRUE,IF(SEARCH(Y$1,$A31)&gt;0,TRUE,FALSE)),"")</f>
        <v>0</v>
      </c>
      <c r="Z31" s="17" t="str">
        <f>IFERROR(AND(OR(Z1:AA30,$AD31)=TRUE,IF(SEARCH(Z$1,$A31)&gt;0,TRUE,FALSE)),"")</f>
        <v/>
      </c>
      <c r="AA31" s="17" t="str">
        <f>IFERROR(AND(OR(AA1:AA30,$AD31)=TRUE,IF(SEARCH(AA$1,$A31)&gt;0,TRUE,FALSE)),"")</f>
        <v/>
      </c>
      <c r="AB31" s="17">
        <f t="shared" si="0"/>
        <v>0</v>
      </c>
      <c r="AC31" s="17" t="b">
        <f t="shared" si="1"/>
        <v>0</v>
      </c>
      <c r="AD31" s="17" t="b">
        <f t="shared" si="2"/>
        <v>0</v>
      </c>
      <c r="AE31" s="17" t="b">
        <f t="shared" si="3"/>
        <v>0</v>
      </c>
      <c r="AF31" s="17" t="b">
        <f>IF(F31&gt;'Overview (RESPONSES REQUIRED)'!$G$67,FALSE,TRUE)</f>
        <v>0</v>
      </c>
      <c r="AG31" s="17" t="b">
        <f t="shared" si="4"/>
        <v>0</v>
      </c>
      <c r="AH31" s="17" t="b">
        <f>IF('Overview (RESPONSES REQUIRED)'!$C$22="Y", TRUE, FALSE)</f>
        <v>0</v>
      </c>
      <c r="AI31" s="17" t="str">
        <f t="shared" si="5"/>
        <v>N</v>
      </c>
    </row>
  </sheetData>
  <sheetProtection password="C990" sheet="1" objects="1" formatColumns="0" formatRows="0" autoFilter="0"/>
  <autoFilter ref="A2:AJ32"/>
  <phoneticPr fontId="15" type="noConversion"/>
  <pageMargins left="0.75" right="0.75" top="1" bottom="1" header="0.5" footer="0.5"/>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zoomScale="70" zoomScaleNormal="70" workbookViewId="0">
      <pane xSplit="2" ySplit="5" topLeftCell="I6" activePane="bottomRight" state="frozen"/>
      <selection pane="topRight"/>
      <selection pane="bottomLeft"/>
      <selection pane="bottomRight" activeCell="R33" sqref="R33"/>
    </sheetView>
  </sheetViews>
  <sheetFormatPr defaultRowHeight="13.5" outlineLevelCol="1" x14ac:dyDescent="0.15"/>
  <cols>
    <col min="1" max="1" width="22" customWidth="1"/>
    <col min="2" max="2" width="35" customWidth="1"/>
    <col min="3" max="7" width="10" hidden="1" customWidth="1" outlineLevel="1"/>
    <col min="8" max="8" width="43" customWidth="1" collapsed="1"/>
    <col min="9" max="9" width="25" customWidth="1"/>
    <col min="10" max="10" width="20" customWidth="1"/>
    <col min="11" max="12" width="10" customWidth="1"/>
    <col min="13" max="13" width="56" customWidth="1"/>
    <col min="14" max="14" width="15" customWidth="1"/>
    <col min="15" max="15" width="10" customWidth="1"/>
    <col min="16" max="16" width="20" customWidth="1"/>
    <col min="17" max="17" width="30" customWidth="1"/>
  </cols>
  <sheetData>
    <row r="1" spans="1:17" ht="24.95" customHeight="1" x14ac:dyDescent="0.4">
      <c r="H1" s="18" t="s">
        <v>3462</v>
      </c>
    </row>
    <row r="2" spans="1:17" ht="15" x14ac:dyDescent="0.25">
      <c r="A2" s="40" t="s">
        <v>6</v>
      </c>
      <c r="B2" s="41"/>
      <c r="C2" s="45" t="s">
        <v>304</v>
      </c>
      <c r="D2" s="41"/>
      <c r="E2" s="41"/>
      <c r="F2" s="41"/>
      <c r="G2" s="41"/>
      <c r="H2" s="44" t="s">
        <v>305</v>
      </c>
      <c r="I2" s="43"/>
      <c r="J2" s="43"/>
      <c r="K2" s="43"/>
      <c r="L2" s="43"/>
      <c r="M2" s="43"/>
      <c r="N2" s="42" t="s">
        <v>4</v>
      </c>
      <c r="O2" s="43"/>
      <c r="P2" s="43"/>
      <c r="Q2" s="43"/>
    </row>
    <row r="3" spans="1:17" ht="65.099999999999994" customHeight="1" x14ac:dyDescent="0.15">
      <c r="A3" s="46" t="s">
        <v>306</v>
      </c>
      <c r="B3" s="46" t="s">
        <v>307</v>
      </c>
      <c r="C3" s="46" t="s">
        <v>2677</v>
      </c>
      <c r="D3" s="46" t="s">
        <v>516</v>
      </c>
      <c r="E3" s="46" t="s">
        <v>665</v>
      </c>
      <c r="F3" s="46" t="s">
        <v>308</v>
      </c>
      <c r="G3" s="46" t="s">
        <v>309</v>
      </c>
      <c r="H3" s="46" t="s">
        <v>116</v>
      </c>
      <c r="I3" s="46" t="s">
        <v>2997</v>
      </c>
      <c r="J3" s="46" t="s">
        <v>3456</v>
      </c>
      <c r="K3" s="46" t="s">
        <v>310</v>
      </c>
      <c r="L3" s="46" t="s">
        <v>142</v>
      </c>
      <c r="M3" s="46" t="s">
        <v>311</v>
      </c>
      <c r="N3" s="46" t="s">
        <v>312</v>
      </c>
      <c r="O3" s="46" t="s">
        <v>666</v>
      </c>
      <c r="P3" s="46" t="s">
        <v>3085</v>
      </c>
      <c r="Q3" s="46" t="s">
        <v>313</v>
      </c>
    </row>
    <row r="4" spans="1:17" x14ac:dyDescent="0.15">
      <c r="A4" s="41"/>
      <c r="B4" s="41"/>
      <c r="C4" s="41"/>
      <c r="D4" s="41"/>
      <c r="E4" s="41"/>
      <c r="F4" s="41"/>
      <c r="G4" s="41"/>
      <c r="H4" s="41"/>
      <c r="I4" s="41"/>
      <c r="J4" s="41"/>
      <c r="K4" s="41"/>
      <c r="L4" s="41"/>
      <c r="M4" s="41"/>
      <c r="N4" s="41"/>
      <c r="O4" s="16" t="s">
        <v>59</v>
      </c>
      <c r="P4" s="41"/>
      <c r="Q4" s="41"/>
    </row>
    <row r="6" spans="1:17" ht="15" x14ac:dyDescent="0.15">
      <c r="A6" s="19" t="s">
        <v>3463</v>
      </c>
      <c r="B6" s="19" t="s">
        <v>3108</v>
      </c>
      <c r="C6" s="19">
        <v>4</v>
      </c>
      <c r="D6" s="19">
        <v>3</v>
      </c>
      <c r="E6" s="19">
        <v>14</v>
      </c>
      <c r="F6" s="19">
        <v>14</v>
      </c>
      <c r="G6" s="19" t="s">
        <v>316</v>
      </c>
      <c r="H6" s="19" t="s">
        <v>3029</v>
      </c>
      <c r="I6" s="19" t="s">
        <v>1414</v>
      </c>
      <c r="J6" s="19" t="s">
        <v>3458</v>
      </c>
      <c r="K6" s="19" t="s">
        <v>66</v>
      </c>
      <c r="L6" s="19" t="str">
        <f>'SA-HPUE_BE'!AI3</f>
        <v>N</v>
      </c>
      <c r="M6" s="19" t="str">
        <f>IF(L6="E","Please respond in Vendor Input column for all applicable UL combinations.",IF(AND(L6="N",'SA-HPUE_BE'!AD3=TRUE),IF(OR('SA-HPUE_BE'!AF3=FALSE,'SA-HPUE_BE'!AG3=FALSE),"Check FR1 #CC or Band Support entered in Overview tab is correct.",""),""))</f>
        <v/>
      </c>
      <c r="N6" s="20" t="s">
        <v>3570</v>
      </c>
      <c r="O6" s="20" t="s">
        <v>1650</v>
      </c>
      <c r="P6" s="20" t="s">
        <v>3570</v>
      </c>
      <c r="Q6" s="28"/>
    </row>
    <row r="7" spans="1:17" ht="15" x14ac:dyDescent="0.15">
      <c r="A7" s="21" t="s">
        <v>3464</v>
      </c>
      <c r="B7" s="21" t="s">
        <v>3108</v>
      </c>
      <c r="C7" s="21">
        <v>4</v>
      </c>
      <c r="D7" s="21">
        <v>3</v>
      </c>
      <c r="E7" s="21">
        <v>12</v>
      </c>
      <c r="F7" s="21">
        <v>12</v>
      </c>
      <c r="G7" s="21" t="s">
        <v>316</v>
      </c>
      <c r="H7" s="21" t="s">
        <v>3034</v>
      </c>
      <c r="I7" s="21" t="s">
        <v>1414</v>
      </c>
      <c r="J7" s="21" t="s">
        <v>3458</v>
      </c>
      <c r="K7" s="21" t="s">
        <v>66</v>
      </c>
      <c r="L7" s="21" t="str">
        <f>'SA-HPUE_BE'!AI4</f>
        <v>N</v>
      </c>
      <c r="M7" s="21" t="str">
        <f>IF(L7="E","Please respond in Vendor Input column for all applicable UL combinations.",IF(AND(L7="N",'SA-HPUE_BE'!AD4=TRUE),IF(OR('SA-HPUE_BE'!AF4=FALSE,'SA-HPUE_BE'!AG4=FALSE),"Check FR1 #CC or Band Support entered in Overview tab is correct.",""),""))</f>
        <v/>
      </c>
      <c r="N7" s="22" t="s">
        <v>3570</v>
      </c>
      <c r="O7" s="22" t="s">
        <v>1650</v>
      </c>
      <c r="P7" s="22" t="s">
        <v>3570</v>
      </c>
      <c r="Q7" s="29"/>
    </row>
    <row r="8" spans="1:17" ht="15" x14ac:dyDescent="0.15">
      <c r="A8" s="19" t="s">
        <v>3465</v>
      </c>
      <c r="B8" s="19" t="s">
        <v>3100</v>
      </c>
      <c r="C8" s="19">
        <v>4</v>
      </c>
      <c r="D8" s="19">
        <v>3</v>
      </c>
      <c r="E8" s="19">
        <v>10</v>
      </c>
      <c r="F8" s="19">
        <v>10</v>
      </c>
      <c r="G8" s="19" t="s">
        <v>316</v>
      </c>
      <c r="H8" s="19" t="s">
        <v>3024</v>
      </c>
      <c r="I8" s="19" t="s">
        <v>1414</v>
      </c>
      <c r="J8" s="19" t="s">
        <v>3458</v>
      </c>
      <c r="K8" s="19" t="s">
        <v>66</v>
      </c>
      <c r="L8" s="19" t="str">
        <f>'SA-HPUE_BE'!AI5</f>
        <v>N</v>
      </c>
      <c r="M8" s="19" t="str">
        <f>IF(L8="E","Please respond in Vendor Input column for all applicable UL combinations.",IF(AND(L8="N",'SA-HPUE_BE'!AD5=TRUE),IF(OR('SA-HPUE_BE'!AF5=FALSE,'SA-HPUE_BE'!AG5=FALSE),"Check FR1 #CC or Band Support entered in Overview tab is correct.",""),""))</f>
        <v/>
      </c>
      <c r="N8" s="20" t="s">
        <v>3570</v>
      </c>
      <c r="O8" s="20" t="s">
        <v>1650</v>
      </c>
      <c r="P8" s="20" t="s">
        <v>3570</v>
      </c>
      <c r="Q8" s="28"/>
    </row>
    <row r="9" spans="1:17" ht="15" x14ac:dyDescent="0.15">
      <c r="A9" s="21" t="s">
        <v>3466</v>
      </c>
      <c r="B9" s="21" t="s">
        <v>3104</v>
      </c>
      <c r="C9" s="21">
        <v>4</v>
      </c>
      <c r="D9" s="21">
        <v>3</v>
      </c>
      <c r="E9" s="21">
        <v>10</v>
      </c>
      <c r="F9" s="21">
        <v>10</v>
      </c>
      <c r="G9" s="21" t="s">
        <v>316</v>
      </c>
      <c r="H9" s="21" t="s">
        <v>3027</v>
      </c>
      <c r="I9" s="21" t="s">
        <v>1414</v>
      </c>
      <c r="J9" s="21" t="s">
        <v>3458</v>
      </c>
      <c r="K9" s="21" t="s">
        <v>66</v>
      </c>
      <c r="L9" s="21" t="str">
        <f>'SA-HPUE_BE'!AI6</f>
        <v>N</v>
      </c>
      <c r="M9" s="21" t="str">
        <f>IF(L9="E","Please respond in Vendor Input column for all applicable UL combinations.",IF(AND(L9="N",'SA-HPUE_BE'!AD6=TRUE),IF(OR('SA-HPUE_BE'!AF6=FALSE,'SA-HPUE_BE'!AG6=FALSE),"Check FR1 #CC or Band Support entered in Overview tab is correct.",""),""))</f>
        <v/>
      </c>
      <c r="N9" s="22" t="s">
        <v>3570</v>
      </c>
      <c r="O9" s="22" t="s">
        <v>1650</v>
      </c>
      <c r="P9" s="22" t="s">
        <v>3570</v>
      </c>
      <c r="Q9" s="29"/>
    </row>
    <row r="10" spans="1:17" ht="15" x14ac:dyDescent="0.15">
      <c r="A10" s="19" t="s">
        <v>3467</v>
      </c>
      <c r="B10" s="19" t="s">
        <v>3095</v>
      </c>
      <c r="C10" s="19">
        <v>4</v>
      </c>
      <c r="D10" s="19">
        <v>3</v>
      </c>
      <c r="E10" s="19">
        <v>10</v>
      </c>
      <c r="F10" s="19">
        <v>10</v>
      </c>
      <c r="G10" s="19" t="s">
        <v>316</v>
      </c>
      <c r="H10" s="19" t="s">
        <v>3021</v>
      </c>
      <c r="I10" s="19" t="s">
        <v>1414</v>
      </c>
      <c r="J10" s="19" t="s">
        <v>3458</v>
      </c>
      <c r="K10" s="19" t="s">
        <v>66</v>
      </c>
      <c r="L10" s="19" t="str">
        <f>'SA-HPUE_BE'!AI7</f>
        <v>N</v>
      </c>
      <c r="M10" s="19" t="str">
        <f>IF(L10="E","Please respond in Vendor Input column for all applicable UL combinations.",IF(AND(L10="N",'SA-HPUE_BE'!AD7=TRUE),IF(OR('SA-HPUE_BE'!AF7=FALSE,'SA-HPUE_BE'!AG7=FALSE),"Check FR1 #CC or Band Support entered in Overview tab is correct.",""),""))</f>
        <v/>
      </c>
      <c r="N10" s="20" t="s">
        <v>3570</v>
      </c>
      <c r="O10" s="20" t="s">
        <v>1650</v>
      </c>
      <c r="P10" s="20" t="s">
        <v>3570</v>
      </c>
      <c r="Q10" s="28"/>
    </row>
    <row r="11" spans="1:17" ht="15" x14ac:dyDescent="0.15">
      <c r="A11" s="21" t="s">
        <v>3468</v>
      </c>
      <c r="B11" s="21" t="s">
        <v>3100</v>
      </c>
      <c r="C11" s="21">
        <v>4</v>
      </c>
      <c r="D11" s="21">
        <v>3</v>
      </c>
      <c r="E11" s="21">
        <v>8</v>
      </c>
      <c r="F11" s="21">
        <v>8</v>
      </c>
      <c r="G11" s="21" t="s">
        <v>316</v>
      </c>
      <c r="H11" s="21" t="s">
        <v>3036</v>
      </c>
      <c r="I11" s="21" t="s">
        <v>1414</v>
      </c>
      <c r="J11" s="21" t="s">
        <v>3458</v>
      </c>
      <c r="K11" s="21" t="s">
        <v>66</v>
      </c>
      <c r="L11" s="21" t="str">
        <f>'SA-HPUE_BE'!AI8</f>
        <v>N</v>
      </c>
      <c r="M11" s="21" t="str">
        <f>IF(L11="E","Please respond in Vendor Input column for all applicable UL combinations.",IF(AND(L11="N",'SA-HPUE_BE'!AD8=TRUE),IF(OR('SA-HPUE_BE'!AF8=FALSE,'SA-HPUE_BE'!AG8=FALSE),"Check FR1 #CC or Band Support entered in Overview tab is correct.",""),""))</f>
        <v/>
      </c>
      <c r="N11" s="22" t="s">
        <v>3570</v>
      </c>
      <c r="O11" s="22" t="s">
        <v>1650</v>
      </c>
      <c r="P11" s="22" t="s">
        <v>3570</v>
      </c>
      <c r="Q11" s="29"/>
    </row>
    <row r="12" spans="1:17" ht="15" x14ac:dyDescent="0.15">
      <c r="A12" s="19" t="s">
        <v>3469</v>
      </c>
      <c r="B12" s="19" t="s">
        <v>3104</v>
      </c>
      <c r="C12" s="19">
        <v>4</v>
      </c>
      <c r="D12" s="19">
        <v>3</v>
      </c>
      <c r="E12" s="19">
        <v>8</v>
      </c>
      <c r="F12" s="19">
        <v>8</v>
      </c>
      <c r="G12" s="19" t="s">
        <v>316</v>
      </c>
      <c r="H12" s="19" t="s">
        <v>3037</v>
      </c>
      <c r="I12" s="19" t="s">
        <v>1414</v>
      </c>
      <c r="J12" s="19" t="s">
        <v>3458</v>
      </c>
      <c r="K12" s="19" t="s">
        <v>66</v>
      </c>
      <c r="L12" s="19" t="str">
        <f>'SA-HPUE_BE'!AI9</f>
        <v>N</v>
      </c>
      <c r="M12" s="19" t="str">
        <f>IF(L12="E","Please respond in Vendor Input column for all applicable UL combinations.",IF(AND(L12="N",'SA-HPUE_BE'!AD9=TRUE),IF(OR('SA-HPUE_BE'!AF9=FALSE,'SA-HPUE_BE'!AG9=FALSE),"Check FR1 #CC or Band Support entered in Overview tab is correct.",""),""))</f>
        <v/>
      </c>
      <c r="N12" s="20" t="s">
        <v>3570</v>
      </c>
      <c r="O12" s="20" t="s">
        <v>1650</v>
      </c>
      <c r="P12" s="20" t="s">
        <v>3570</v>
      </c>
      <c r="Q12" s="28"/>
    </row>
    <row r="13" spans="1:17" ht="15" x14ac:dyDescent="0.15">
      <c r="A13" s="21" t="s">
        <v>3470</v>
      </c>
      <c r="B13" s="21" t="s">
        <v>3095</v>
      </c>
      <c r="C13" s="21">
        <v>4</v>
      </c>
      <c r="D13" s="21">
        <v>3</v>
      </c>
      <c r="E13" s="21">
        <v>8</v>
      </c>
      <c r="F13" s="21">
        <v>8</v>
      </c>
      <c r="G13" s="21" t="s">
        <v>316</v>
      </c>
      <c r="H13" s="21" t="s">
        <v>3035</v>
      </c>
      <c r="I13" s="21" t="s">
        <v>1414</v>
      </c>
      <c r="J13" s="21" t="s">
        <v>3458</v>
      </c>
      <c r="K13" s="21" t="s">
        <v>66</v>
      </c>
      <c r="L13" s="21" t="str">
        <f>'SA-HPUE_BE'!AI10</f>
        <v>N</v>
      </c>
      <c r="M13" s="21" t="str">
        <f>IF(L13="E","Please respond in Vendor Input column for all applicable UL combinations.",IF(AND(L13="N",'SA-HPUE_BE'!AD10=TRUE),IF(OR('SA-HPUE_BE'!AF10=FALSE,'SA-HPUE_BE'!AG10=FALSE),"Check FR1 #CC or Band Support entered in Overview tab is correct.",""),""))</f>
        <v/>
      </c>
      <c r="N13" s="22" t="s">
        <v>3570</v>
      </c>
      <c r="O13" s="22" t="s">
        <v>1650</v>
      </c>
      <c r="P13" s="22" t="s">
        <v>3570</v>
      </c>
      <c r="Q13" s="29"/>
    </row>
    <row r="14" spans="1:17" ht="15" x14ac:dyDescent="0.15">
      <c r="A14" s="19" t="s">
        <v>3471</v>
      </c>
      <c r="B14" s="19" t="s">
        <v>3122</v>
      </c>
      <c r="C14" s="19">
        <v>3</v>
      </c>
      <c r="D14" s="19">
        <v>3</v>
      </c>
      <c r="E14" s="19">
        <v>10</v>
      </c>
      <c r="F14" s="19">
        <v>10</v>
      </c>
      <c r="G14" s="19" t="s">
        <v>316</v>
      </c>
      <c r="H14" s="19" t="s">
        <v>3040</v>
      </c>
      <c r="I14" s="19" t="s">
        <v>1414</v>
      </c>
      <c r="J14" s="19" t="s">
        <v>3458</v>
      </c>
      <c r="K14" s="19" t="s">
        <v>66</v>
      </c>
      <c r="L14" s="19" t="str">
        <f>'SA-HPUE_BE'!AI11</f>
        <v>N</v>
      </c>
      <c r="M14" s="19" t="str">
        <f>IF(L14="E","Please respond in Vendor Input column for all applicable UL combinations.",IF(AND(L14="N",'SA-HPUE_BE'!AD11=TRUE),IF(OR('SA-HPUE_BE'!AF11=FALSE,'SA-HPUE_BE'!AG11=FALSE),"Check FR1 #CC or Band Support entered in Overview tab is correct.",""),""))</f>
        <v/>
      </c>
      <c r="N14" s="20" t="s">
        <v>3570</v>
      </c>
      <c r="O14" s="20" t="s">
        <v>1650</v>
      </c>
      <c r="P14" s="20" t="s">
        <v>3570</v>
      </c>
      <c r="Q14" s="28"/>
    </row>
    <row r="15" spans="1:17" ht="15" x14ac:dyDescent="0.15">
      <c r="A15" s="21" t="s">
        <v>3472</v>
      </c>
      <c r="B15" s="21" t="s">
        <v>3124</v>
      </c>
      <c r="C15" s="21">
        <v>3</v>
      </c>
      <c r="D15" s="21">
        <v>3</v>
      </c>
      <c r="E15" s="21">
        <v>10</v>
      </c>
      <c r="F15" s="21">
        <v>10</v>
      </c>
      <c r="G15" s="21" t="s">
        <v>316</v>
      </c>
      <c r="H15" s="21" t="s">
        <v>3041</v>
      </c>
      <c r="I15" s="21" t="s">
        <v>1414</v>
      </c>
      <c r="J15" s="21" t="s">
        <v>3458</v>
      </c>
      <c r="K15" s="21" t="s">
        <v>66</v>
      </c>
      <c r="L15" s="21" t="str">
        <f>'SA-HPUE_BE'!AI12</f>
        <v>N</v>
      </c>
      <c r="M15" s="21" t="str">
        <f>IF(L15="E","Please respond in Vendor Input column for all applicable UL combinations.",IF(AND(L15="N",'SA-HPUE_BE'!AD12=TRUE),IF(OR('SA-HPUE_BE'!AF12=FALSE,'SA-HPUE_BE'!AG12=FALSE),"Check FR1 #CC or Band Support entered in Overview tab is correct.",""),""))</f>
        <v/>
      </c>
      <c r="N15" s="22" t="s">
        <v>3570</v>
      </c>
      <c r="O15" s="22" t="s">
        <v>1650</v>
      </c>
      <c r="P15" s="22" t="s">
        <v>3570</v>
      </c>
      <c r="Q15" s="29"/>
    </row>
    <row r="16" spans="1:17" ht="15" x14ac:dyDescent="0.15">
      <c r="A16" s="19" t="s">
        <v>3473</v>
      </c>
      <c r="B16" s="19" t="s">
        <v>3120</v>
      </c>
      <c r="C16" s="19">
        <v>3</v>
      </c>
      <c r="D16" s="19">
        <v>3</v>
      </c>
      <c r="E16" s="19">
        <v>10</v>
      </c>
      <c r="F16" s="19">
        <v>10</v>
      </c>
      <c r="G16" s="19" t="s">
        <v>316</v>
      </c>
      <c r="H16" s="19" t="s">
        <v>3039</v>
      </c>
      <c r="I16" s="19" t="s">
        <v>1414</v>
      </c>
      <c r="J16" s="19" t="s">
        <v>3458</v>
      </c>
      <c r="K16" s="19" t="s">
        <v>66</v>
      </c>
      <c r="L16" s="19" t="str">
        <f>'SA-HPUE_BE'!AI13</f>
        <v>N</v>
      </c>
      <c r="M16" s="19" t="str">
        <f>IF(L16="E","Please respond in Vendor Input column for all applicable UL combinations.",IF(AND(L16="N",'SA-HPUE_BE'!AD13=TRUE),IF(OR('SA-HPUE_BE'!AF13=FALSE,'SA-HPUE_BE'!AG13=FALSE),"Check FR1 #CC or Band Support entered in Overview tab is correct.",""),""))</f>
        <v/>
      </c>
      <c r="N16" s="20" t="s">
        <v>3570</v>
      </c>
      <c r="O16" s="20" t="s">
        <v>1650</v>
      </c>
      <c r="P16" s="20" t="s">
        <v>3570</v>
      </c>
      <c r="Q16" s="28"/>
    </row>
    <row r="17" spans="1:17" ht="15" x14ac:dyDescent="0.15">
      <c r="A17" s="21" t="s">
        <v>3474</v>
      </c>
      <c r="B17" s="21" t="s">
        <v>3122</v>
      </c>
      <c r="C17" s="21">
        <v>3</v>
      </c>
      <c r="D17" s="21">
        <v>3</v>
      </c>
      <c r="E17" s="21">
        <v>8</v>
      </c>
      <c r="F17" s="21">
        <v>8</v>
      </c>
      <c r="G17" s="21" t="s">
        <v>316</v>
      </c>
      <c r="H17" s="21" t="s">
        <v>3043</v>
      </c>
      <c r="I17" s="21" t="s">
        <v>1414</v>
      </c>
      <c r="J17" s="21" t="s">
        <v>3458</v>
      </c>
      <c r="K17" s="21" t="s">
        <v>66</v>
      </c>
      <c r="L17" s="21" t="str">
        <f>'SA-HPUE_BE'!AI14</f>
        <v>N</v>
      </c>
      <c r="M17" s="21" t="str">
        <f>IF(L17="E","Please respond in Vendor Input column for all applicable UL combinations.",IF(AND(L17="N",'SA-HPUE_BE'!AD14=TRUE),IF(OR('SA-HPUE_BE'!AF14=FALSE,'SA-HPUE_BE'!AG14=FALSE),"Check FR1 #CC or Band Support entered in Overview tab is correct.",""),""))</f>
        <v/>
      </c>
      <c r="N17" s="22" t="s">
        <v>3570</v>
      </c>
      <c r="O17" s="22" t="s">
        <v>1650</v>
      </c>
      <c r="P17" s="22" t="s">
        <v>3570</v>
      </c>
      <c r="Q17" s="29"/>
    </row>
    <row r="18" spans="1:17" ht="15" x14ac:dyDescent="0.15">
      <c r="A18" s="19" t="s">
        <v>3475</v>
      </c>
      <c r="B18" s="19" t="s">
        <v>3124</v>
      </c>
      <c r="C18" s="19">
        <v>3</v>
      </c>
      <c r="D18" s="19">
        <v>3</v>
      </c>
      <c r="E18" s="19">
        <v>8</v>
      </c>
      <c r="F18" s="19">
        <v>8</v>
      </c>
      <c r="G18" s="19" t="s">
        <v>316</v>
      </c>
      <c r="H18" s="19" t="s">
        <v>3044</v>
      </c>
      <c r="I18" s="19" t="s">
        <v>1414</v>
      </c>
      <c r="J18" s="19" t="s">
        <v>3458</v>
      </c>
      <c r="K18" s="19" t="s">
        <v>66</v>
      </c>
      <c r="L18" s="19" t="str">
        <f>'SA-HPUE_BE'!AI15</f>
        <v>N</v>
      </c>
      <c r="M18" s="19" t="str">
        <f>IF(L18="E","Please respond in Vendor Input column for all applicable UL combinations.",IF(AND(L18="N",'SA-HPUE_BE'!AD15=TRUE),IF(OR('SA-HPUE_BE'!AF15=FALSE,'SA-HPUE_BE'!AG15=FALSE),"Check FR1 #CC or Band Support entered in Overview tab is correct.",""),""))</f>
        <v/>
      </c>
      <c r="N18" s="20" t="s">
        <v>3570</v>
      </c>
      <c r="O18" s="20" t="s">
        <v>1650</v>
      </c>
      <c r="P18" s="20" t="s">
        <v>3570</v>
      </c>
      <c r="Q18" s="28"/>
    </row>
    <row r="19" spans="1:17" ht="15" x14ac:dyDescent="0.15">
      <c r="A19" s="21" t="s">
        <v>3476</v>
      </c>
      <c r="B19" s="21" t="s">
        <v>3120</v>
      </c>
      <c r="C19" s="21">
        <v>3</v>
      </c>
      <c r="D19" s="21">
        <v>3</v>
      </c>
      <c r="E19" s="21">
        <v>8</v>
      </c>
      <c r="F19" s="21">
        <v>8</v>
      </c>
      <c r="G19" s="21" t="s">
        <v>316</v>
      </c>
      <c r="H19" s="21" t="s">
        <v>3042</v>
      </c>
      <c r="I19" s="21" t="s">
        <v>1414</v>
      </c>
      <c r="J19" s="21" t="s">
        <v>3458</v>
      </c>
      <c r="K19" s="21" t="s">
        <v>66</v>
      </c>
      <c r="L19" s="21" t="str">
        <f>'SA-HPUE_BE'!AI16</f>
        <v>N</v>
      </c>
      <c r="M19" s="21" t="str">
        <f>IF(L19="E","Please respond in Vendor Input column for all applicable UL combinations.",IF(AND(L19="N",'SA-HPUE_BE'!AD16=TRUE),IF(OR('SA-HPUE_BE'!AF16=FALSE,'SA-HPUE_BE'!AG16=FALSE),"Check FR1 #CC or Band Support entered in Overview tab is correct.",""),""))</f>
        <v/>
      </c>
      <c r="N19" s="22" t="s">
        <v>3570</v>
      </c>
      <c r="O19" s="22" t="s">
        <v>1650</v>
      </c>
      <c r="P19" s="22" t="s">
        <v>3570</v>
      </c>
      <c r="Q19" s="29"/>
    </row>
    <row r="20" spans="1:17" ht="15" x14ac:dyDescent="0.15">
      <c r="A20" s="19" t="s">
        <v>3477</v>
      </c>
      <c r="B20" s="19" t="s">
        <v>3139</v>
      </c>
      <c r="C20" s="19">
        <v>3</v>
      </c>
      <c r="D20" s="19">
        <v>2</v>
      </c>
      <c r="E20" s="19">
        <v>12</v>
      </c>
      <c r="F20" s="19">
        <v>12</v>
      </c>
      <c r="G20" s="19" t="s">
        <v>316</v>
      </c>
      <c r="H20" s="19" t="s">
        <v>3051</v>
      </c>
      <c r="I20" s="19" t="s">
        <v>1414</v>
      </c>
      <c r="J20" s="19" t="s">
        <v>3458</v>
      </c>
      <c r="K20" s="19" t="s">
        <v>66</v>
      </c>
      <c r="L20" s="19" t="str">
        <f>'SA-HPUE_BE'!AI17</f>
        <v>N</v>
      </c>
      <c r="M20" s="19" t="str">
        <f>IF(L20="E","Please respond in Vendor Input column for all applicable UL combinations.",IF(AND(L20="N",'SA-HPUE_BE'!AD17=TRUE),IF(OR('SA-HPUE_BE'!AF17=FALSE,'SA-HPUE_BE'!AG17=FALSE),"Check FR1 #CC or Band Support entered in Overview tab is correct.",""),""))</f>
        <v/>
      </c>
      <c r="N20" s="20" t="s">
        <v>3570</v>
      </c>
      <c r="O20" s="20" t="s">
        <v>1650</v>
      </c>
      <c r="P20" s="20" t="s">
        <v>3570</v>
      </c>
      <c r="Q20" s="28"/>
    </row>
    <row r="21" spans="1:17" ht="15" x14ac:dyDescent="0.15">
      <c r="A21" s="21" t="s">
        <v>3478</v>
      </c>
      <c r="B21" s="21" t="s">
        <v>3147</v>
      </c>
      <c r="C21" s="21">
        <v>3</v>
      </c>
      <c r="D21" s="21">
        <v>2</v>
      </c>
      <c r="E21" s="21">
        <v>10</v>
      </c>
      <c r="F21" s="21">
        <v>10</v>
      </c>
      <c r="G21" s="21" t="s">
        <v>316</v>
      </c>
      <c r="H21" s="21" t="s">
        <v>3055</v>
      </c>
      <c r="I21" s="21" t="s">
        <v>1414</v>
      </c>
      <c r="J21" s="21" t="s">
        <v>3458</v>
      </c>
      <c r="K21" s="21" t="s">
        <v>66</v>
      </c>
      <c r="L21" s="21" t="str">
        <f>'SA-HPUE_BE'!AI18</f>
        <v>N</v>
      </c>
      <c r="M21" s="21" t="str">
        <f>IF(L21="E","Please respond in Vendor Input column for all applicable UL combinations.",IF(AND(L21="N",'SA-HPUE_BE'!AD18=TRUE),IF(OR('SA-HPUE_BE'!AF18=FALSE,'SA-HPUE_BE'!AG18=FALSE),"Check FR1 #CC or Band Support entered in Overview tab is correct.",""),""))</f>
        <v/>
      </c>
      <c r="N21" s="22" t="s">
        <v>3570</v>
      </c>
      <c r="O21" s="22" t="s">
        <v>1650</v>
      </c>
      <c r="P21" s="22" t="s">
        <v>3570</v>
      </c>
      <c r="Q21" s="29"/>
    </row>
    <row r="22" spans="1:17" ht="15" x14ac:dyDescent="0.15">
      <c r="A22" s="19" t="s">
        <v>3479</v>
      </c>
      <c r="B22" s="19" t="s">
        <v>3139</v>
      </c>
      <c r="C22" s="19">
        <v>3</v>
      </c>
      <c r="D22" s="19">
        <v>2</v>
      </c>
      <c r="E22" s="19">
        <v>10</v>
      </c>
      <c r="F22" s="19">
        <v>10</v>
      </c>
      <c r="G22" s="19" t="s">
        <v>316</v>
      </c>
      <c r="H22" s="19" t="s">
        <v>3056</v>
      </c>
      <c r="I22" s="19" t="s">
        <v>1414</v>
      </c>
      <c r="J22" s="19" t="s">
        <v>3458</v>
      </c>
      <c r="K22" s="19" t="s">
        <v>66</v>
      </c>
      <c r="L22" s="19" t="str">
        <f>'SA-HPUE_BE'!AI19</f>
        <v>N</v>
      </c>
      <c r="M22" s="19" t="str">
        <f>IF(L22="E","Please respond in Vendor Input column for all applicable UL combinations.",IF(AND(L22="N",'SA-HPUE_BE'!AD19=TRUE),IF(OR('SA-HPUE_BE'!AF19=FALSE,'SA-HPUE_BE'!AG19=FALSE),"Check FR1 #CC or Band Support entered in Overview tab is correct.",""),""))</f>
        <v/>
      </c>
      <c r="N22" s="20" t="s">
        <v>3570</v>
      </c>
      <c r="O22" s="20" t="s">
        <v>1650</v>
      </c>
      <c r="P22" s="20" t="s">
        <v>3570</v>
      </c>
      <c r="Q22" s="28"/>
    </row>
    <row r="23" spans="1:17" ht="15" x14ac:dyDescent="0.15">
      <c r="A23" s="21" t="s">
        <v>3480</v>
      </c>
      <c r="B23" s="21" t="s">
        <v>3152</v>
      </c>
      <c r="C23" s="21">
        <v>3</v>
      </c>
      <c r="D23" s="21">
        <v>2</v>
      </c>
      <c r="E23" s="21">
        <v>10</v>
      </c>
      <c r="F23" s="21">
        <v>10</v>
      </c>
      <c r="G23" s="21" t="s">
        <v>316</v>
      </c>
      <c r="H23" s="21" t="s">
        <v>3058</v>
      </c>
      <c r="I23" s="21" t="s">
        <v>1414</v>
      </c>
      <c r="J23" s="21" t="s">
        <v>3458</v>
      </c>
      <c r="K23" s="21" t="s">
        <v>66</v>
      </c>
      <c r="L23" s="21" t="str">
        <f>'SA-HPUE_BE'!AI20</f>
        <v>N</v>
      </c>
      <c r="M23" s="21" t="str">
        <f>IF(L23="E","Please respond in Vendor Input column for all applicable UL combinations.",IF(AND(L23="N",'SA-HPUE_BE'!AD20=TRUE),IF(OR('SA-HPUE_BE'!AF20=FALSE,'SA-HPUE_BE'!AG20=FALSE),"Check FR1 #CC or Band Support entered in Overview tab is correct.",""),""))</f>
        <v/>
      </c>
      <c r="N23" s="22" t="s">
        <v>3570</v>
      </c>
      <c r="O23" s="22" t="s">
        <v>1650</v>
      </c>
      <c r="P23" s="22" t="s">
        <v>3570</v>
      </c>
      <c r="Q23" s="29"/>
    </row>
    <row r="24" spans="1:17" ht="15" x14ac:dyDescent="0.15">
      <c r="A24" s="19" t="s">
        <v>3481</v>
      </c>
      <c r="B24" s="19" t="s">
        <v>3482</v>
      </c>
      <c r="C24" s="19">
        <v>3</v>
      </c>
      <c r="D24" s="19">
        <v>2</v>
      </c>
      <c r="E24" s="19">
        <v>8</v>
      </c>
      <c r="F24" s="19">
        <v>8</v>
      </c>
      <c r="G24" s="19" t="s">
        <v>316</v>
      </c>
      <c r="H24" s="19" t="s">
        <v>3459</v>
      </c>
      <c r="I24" s="19" t="s">
        <v>1414</v>
      </c>
      <c r="J24" s="19" t="s">
        <v>3458</v>
      </c>
      <c r="K24" s="19" t="s">
        <v>66</v>
      </c>
      <c r="L24" s="19" t="str">
        <f>'SA-HPUE_BE'!AI21</f>
        <v>N</v>
      </c>
      <c r="M24" s="19" t="str">
        <f>IF(L24="E","Please respond in Vendor Input column for all applicable UL combinations.",IF(AND(L24="N",'SA-HPUE_BE'!AD21=TRUE),IF(OR('SA-HPUE_BE'!AF21=FALSE,'SA-HPUE_BE'!AG21=FALSE),"Check FR1 #CC or Band Support entered in Overview tab is correct.",""),""))</f>
        <v/>
      </c>
      <c r="N24" s="20" t="s">
        <v>3570</v>
      </c>
      <c r="O24" s="20" t="s">
        <v>1650</v>
      </c>
      <c r="P24" s="20" t="s">
        <v>3570</v>
      </c>
      <c r="Q24" s="28"/>
    </row>
    <row r="25" spans="1:17" ht="15" x14ac:dyDescent="0.15">
      <c r="A25" s="21" t="s">
        <v>3483</v>
      </c>
      <c r="B25" s="21" t="s">
        <v>3137</v>
      </c>
      <c r="C25" s="21">
        <v>3</v>
      </c>
      <c r="D25" s="21">
        <v>2</v>
      </c>
      <c r="E25" s="21">
        <v>8</v>
      </c>
      <c r="F25" s="21">
        <v>8</v>
      </c>
      <c r="G25" s="21" t="s">
        <v>316</v>
      </c>
      <c r="H25" s="21" t="s">
        <v>3050</v>
      </c>
      <c r="I25" s="21" t="s">
        <v>1414</v>
      </c>
      <c r="J25" s="21" t="s">
        <v>3458</v>
      </c>
      <c r="K25" s="21" t="s">
        <v>66</v>
      </c>
      <c r="L25" s="21" t="str">
        <f>'SA-HPUE_BE'!AI22</f>
        <v>N</v>
      </c>
      <c r="M25" s="21" t="str">
        <f>IF(L25="E","Please respond in Vendor Input column for all applicable UL combinations.",IF(AND(L25="N",'SA-HPUE_BE'!AD22=TRUE),IF(OR('SA-HPUE_BE'!AF22=FALSE,'SA-HPUE_BE'!AG22=FALSE),"Check FR1 #CC or Band Support entered in Overview tab is correct.",""),""))</f>
        <v/>
      </c>
      <c r="N25" s="22" t="s">
        <v>3570</v>
      </c>
      <c r="O25" s="22" t="s">
        <v>1650</v>
      </c>
      <c r="P25" s="22" t="s">
        <v>3570</v>
      </c>
      <c r="Q25" s="29"/>
    </row>
    <row r="26" spans="1:17" ht="15" x14ac:dyDescent="0.15">
      <c r="A26" s="19" t="s">
        <v>3484</v>
      </c>
      <c r="B26" s="19" t="s">
        <v>3482</v>
      </c>
      <c r="C26" s="19">
        <v>3</v>
      </c>
      <c r="D26" s="19">
        <v>2</v>
      </c>
      <c r="E26" s="19">
        <v>6</v>
      </c>
      <c r="F26" s="19">
        <v>6</v>
      </c>
      <c r="G26" s="19" t="s">
        <v>316</v>
      </c>
      <c r="H26" s="19" t="s">
        <v>3460</v>
      </c>
      <c r="I26" s="19" t="s">
        <v>1414</v>
      </c>
      <c r="J26" s="19" t="s">
        <v>3458</v>
      </c>
      <c r="K26" s="19" t="s">
        <v>66</v>
      </c>
      <c r="L26" s="19" t="str">
        <f>'SA-HPUE_BE'!AI23</f>
        <v>N</v>
      </c>
      <c r="M26" s="19" t="str">
        <f>IF(L26="E","Please respond in Vendor Input column for all applicable UL combinations.",IF(AND(L26="N",'SA-HPUE_BE'!AD23=TRUE),IF(OR('SA-HPUE_BE'!AF23=FALSE,'SA-HPUE_BE'!AG23=FALSE),"Check FR1 #CC or Band Support entered in Overview tab is correct.",""),""))</f>
        <v/>
      </c>
      <c r="N26" s="20" t="s">
        <v>3570</v>
      </c>
      <c r="O26" s="20" t="s">
        <v>1650</v>
      </c>
      <c r="P26" s="20" t="s">
        <v>3570</v>
      </c>
      <c r="Q26" s="28"/>
    </row>
    <row r="27" spans="1:17" ht="15" x14ac:dyDescent="0.15">
      <c r="A27" s="21" t="s">
        <v>3485</v>
      </c>
      <c r="B27" s="21" t="s">
        <v>3137</v>
      </c>
      <c r="C27" s="21">
        <v>3</v>
      </c>
      <c r="D27" s="21">
        <v>2</v>
      </c>
      <c r="E27" s="21">
        <v>6</v>
      </c>
      <c r="F27" s="21">
        <v>6</v>
      </c>
      <c r="G27" s="21" t="s">
        <v>316</v>
      </c>
      <c r="H27" s="21" t="s">
        <v>3059</v>
      </c>
      <c r="I27" s="21" t="s">
        <v>1414</v>
      </c>
      <c r="J27" s="21" t="s">
        <v>3458</v>
      </c>
      <c r="K27" s="21" t="s">
        <v>66</v>
      </c>
      <c r="L27" s="21" t="str">
        <f>'SA-HPUE_BE'!AI24</f>
        <v>N</v>
      </c>
      <c r="M27" s="21" t="str">
        <f>IF(L27="E","Please respond in Vendor Input column for all applicable UL combinations.",IF(AND(L27="N",'SA-HPUE_BE'!AD24=TRUE),IF(OR('SA-HPUE_BE'!AF24=FALSE,'SA-HPUE_BE'!AG24=FALSE),"Check FR1 #CC or Band Support entered in Overview tab is correct.",""),""))</f>
        <v/>
      </c>
      <c r="N27" s="22" t="s">
        <v>3570</v>
      </c>
      <c r="O27" s="22" t="s">
        <v>1650</v>
      </c>
      <c r="P27" s="22" t="s">
        <v>3570</v>
      </c>
      <c r="Q27" s="29"/>
    </row>
    <row r="28" spans="1:17" ht="15" x14ac:dyDescent="0.15">
      <c r="A28" s="19" t="s">
        <v>3486</v>
      </c>
      <c r="B28" s="19" t="s">
        <v>3090</v>
      </c>
      <c r="C28" s="19">
        <v>2</v>
      </c>
      <c r="D28" s="19">
        <v>2</v>
      </c>
      <c r="E28" s="19">
        <v>8</v>
      </c>
      <c r="F28" s="19">
        <v>8</v>
      </c>
      <c r="G28" s="19" t="s">
        <v>316</v>
      </c>
      <c r="H28" s="19" t="s">
        <v>3066</v>
      </c>
      <c r="I28" s="19" t="s">
        <v>1414</v>
      </c>
      <c r="J28" s="19" t="s">
        <v>3458</v>
      </c>
      <c r="K28" s="19" t="s">
        <v>66</v>
      </c>
      <c r="L28" s="19" t="str">
        <f>'SA-HPUE_BE'!AI25</f>
        <v>N</v>
      </c>
      <c r="M28" s="19" t="str">
        <f>IF(L28="E","Please respond in Vendor Input column for all applicable UL combinations.",IF(AND(L28="N",'SA-HPUE_BE'!AD25=TRUE),IF(OR('SA-HPUE_BE'!AF25=FALSE,'SA-HPUE_BE'!AG25=FALSE),"Check FR1 #CC or Band Support entered in Overview tab is correct.",""),""))</f>
        <v/>
      </c>
      <c r="N28" s="20" t="s">
        <v>3570</v>
      </c>
      <c r="O28" s="20" t="s">
        <v>1650</v>
      </c>
      <c r="P28" s="20" t="s">
        <v>3570</v>
      </c>
      <c r="Q28" s="20"/>
    </row>
    <row r="29" spans="1:17" ht="15" x14ac:dyDescent="0.15">
      <c r="A29" s="21" t="s">
        <v>3487</v>
      </c>
      <c r="B29" s="21" t="s">
        <v>3102</v>
      </c>
      <c r="C29" s="21">
        <v>2</v>
      </c>
      <c r="D29" s="21">
        <v>2</v>
      </c>
      <c r="E29" s="21">
        <v>6</v>
      </c>
      <c r="F29" s="21">
        <v>6</v>
      </c>
      <c r="G29" s="21" t="s">
        <v>316</v>
      </c>
      <c r="H29" s="21" t="s">
        <v>3067</v>
      </c>
      <c r="I29" s="21" t="s">
        <v>1414</v>
      </c>
      <c r="J29" s="21" t="s">
        <v>3458</v>
      </c>
      <c r="K29" s="21" t="s">
        <v>66</v>
      </c>
      <c r="L29" s="21" t="str">
        <f>'SA-HPUE_BE'!AI26</f>
        <v>N</v>
      </c>
      <c r="M29" s="21" t="str">
        <f>IF(L29="E","Please respond in Vendor Input column for all applicable UL combinations.",IF(AND(L29="N",'SA-HPUE_BE'!AD26=TRUE),IF(OR('SA-HPUE_BE'!AF26=FALSE,'SA-HPUE_BE'!AG26=FALSE),"Check FR1 #CC or Band Support entered in Overview tab is correct.",""),""))</f>
        <v/>
      </c>
      <c r="N29" s="22" t="s">
        <v>3570</v>
      </c>
      <c r="O29" s="22" t="s">
        <v>1650</v>
      </c>
      <c r="P29" s="22" t="s">
        <v>3570</v>
      </c>
      <c r="Q29" s="22"/>
    </row>
    <row r="30" spans="1:17" ht="15" x14ac:dyDescent="0.15">
      <c r="A30" s="19" t="s">
        <v>3488</v>
      </c>
      <c r="B30" s="19" t="s">
        <v>3090</v>
      </c>
      <c r="C30" s="19">
        <v>2</v>
      </c>
      <c r="D30" s="19">
        <v>2</v>
      </c>
      <c r="E30" s="19">
        <v>6</v>
      </c>
      <c r="F30" s="19">
        <v>6</v>
      </c>
      <c r="G30" s="19" t="s">
        <v>316</v>
      </c>
      <c r="H30" s="19" t="s">
        <v>3069</v>
      </c>
      <c r="I30" s="19" t="s">
        <v>1414</v>
      </c>
      <c r="J30" s="19" t="s">
        <v>3458</v>
      </c>
      <c r="K30" s="19" t="s">
        <v>66</v>
      </c>
      <c r="L30" s="19" t="str">
        <f>'SA-HPUE_BE'!AI27</f>
        <v>N</v>
      </c>
      <c r="M30" s="19" t="str">
        <f>IF(L30="E","Please respond in Vendor Input column for all applicable UL combinations.",IF(AND(L30="N",'SA-HPUE_BE'!AD27=TRUE),IF(OR('SA-HPUE_BE'!AF27=FALSE,'SA-HPUE_BE'!AG27=FALSE),"Check FR1 #CC or Band Support entered in Overview tab is correct.",""),""))</f>
        <v/>
      </c>
      <c r="N30" s="20" t="s">
        <v>3570</v>
      </c>
      <c r="O30" s="20" t="s">
        <v>1650</v>
      </c>
      <c r="P30" s="20" t="s">
        <v>3570</v>
      </c>
      <c r="Q30" s="20"/>
    </row>
    <row r="31" spans="1:17" ht="15" x14ac:dyDescent="0.15">
      <c r="A31" s="21" t="s">
        <v>3489</v>
      </c>
      <c r="B31" s="21" t="s">
        <v>3092</v>
      </c>
      <c r="C31" s="21">
        <v>2</v>
      </c>
      <c r="D31" s="21">
        <v>2</v>
      </c>
      <c r="E31" s="21">
        <v>6</v>
      </c>
      <c r="F31" s="21">
        <v>6</v>
      </c>
      <c r="G31" s="21" t="s">
        <v>316</v>
      </c>
      <c r="H31" s="21" t="s">
        <v>3068</v>
      </c>
      <c r="I31" s="21" t="s">
        <v>1414</v>
      </c>
      <c r="J31" s="21" t="s">
        <v>3458</v>
      </c>
      <c r="K31" s="21" t="s">
        <v>66</v>
      </c>
      <c r="L31" s="21" t="str">
        <f>'SA-HPUE_BE'!AI28</f>
        <v>N</v>
      </c>
      <c r="M31" s="21" t="str">
        <f>IF(L31="E","Please respond in Vendor Input column for all applicable UL combinations.",IF(AND(L31="N",'SA-HPUE_BE'!AD28=TRUE),IF(OR('SA-HPUE_BE'!AF28=FALSE,'SA-HPUE_BE'!AG28=FALSE),"Check FR1 #CC or Band Support entered in Overview tab is correct.",""),""))</f>
        <v/>
      </c>
      <c r="N31" s="22" t="s">
        <v>3570</v>
      </c>
      <c r="O31" s="22" t="s">
        <v>1650</v>
      </c>
      <c r="P31" s="22" t="s">
        <v>3570</v>
      </c>
      <c r="Q31" s="22"/>
    </row>
    <row r="32" spans="1:17" ht="15" x14ac:dyDescent="0.15">
      <c r="A32" s="19" t="s">
        <v>3490</v>
      </c>
      <c r="B32" s="19" t="s">
        <v>3098</v>
      </c>
      <c r="C32" s="19">
        <v>2</v>
      </c>
      <c r="D32" s="19">
        <v>2</v>
      </c>
      <c r="E32" s="19">
        <v>6</v>
      </c>
      <c r="F32" s="19">
        <v>6</v>
      </c>
      <c r="G32" s="19" t="s">
        <v>316</v>
      </c>
      <c r="H32" s="19" t="s">
        <v>3073</v>
      </c>
      <c r="I32" s="19" t="s">
        <v>1414</v>
      </c>
      <c r="J32" s="19" t="s">
        <v>3458</v>
      </c>
      <c r="K32" s="19" t="s">
        <v>66</v>
      </c>
      <c r="L32" s="19" t="str">
        <f>'SA-HPUE_BE'!AI29</f>
        <v>N</v>
      </c>
      <c r="M32" s="19" t="str">
        <f>IF(L32="E","Please respond in Vendor Input column for all applicable UL combinations.",IF(AND(L32="N",'SA-HPUE_BE'!AD29=TRUE),IF(OR('SA-HPUE_BE'!AF29=FALSE,'SA-HPUE_BE'!AG29=FALSE),"Check FR1 #CC or Band Support entered in Overview tab is correct.",""),""))</f>
        <v/>
      </c>
      <c r="N32" s="20" t="s">
        <v>3570</v>
      </c>
      <c r="O32" s="20" t="s">
        <v>1650</v>
      </c>
      <c r="P32" s="20" t="s">
        <v>3570</v>
      </c>
      <c r="Q32" s="20"/>
    </row>
    <row r="33" spans="1:17" ht="15" x14ac:dyDescent="0.15">
      <c r="A33" s="21" t="s">
        <v>3491</v>
      </c>
      <c r="B33" s="21" t="s">
        <v>3109</v>
      </c>
      <c r="C33" s="21">
        <v>2</v>
      </c>
      <c r="D33" s="21">
        <v>1</v>
      </c>
      <c r="E33" s="21">
        <v>8</v>
      </c>
      <c r="F33" s="21">
        <v>8</v>
      </c>
      <c r="G33" s="21" t="s">
        <v>316</v>
      </c>
      <c r="H33" s="21" t="s">
        <v>3080</v>
      </c>
      <c r="I33" s="21" t="s">
        <v>1414</v>
      </c>
      <c r="J33" s="21" t="s">
        <v>3458</v>
      </c>
      <c r="K33" s="21" t="s">
        <v>66</v>
      </c>
      <c r="L33" s="21" t="str">
        <f>'SA-HPUE_BE'!AI30</f>
        <v>N</v>
      </c>
      <c r="M33" s="21" t="str">
        <f>IF(L33="E","Please respond in Vendor Input column for all applicable UL combinations.",IF(AND(L33="N",'SA-HPUE_BE'!AD30=TRUE),IF(OR('SA-HPUE_BE'!AF30=FALSE,'SA-HPUE_BE'!AG30=FALSE),"Check FR1 #CC or Band Support entered in Overview tab is correct.",""),""))</f>
        <v/>
      </c>
      <c r="N33" s="22" t="s">
        <v>3570</v>
      </c>
      <c r="O33" s="22" t="s">
        <v>1650</v>
      </c>
      <c r="P33" s="22" t="s">
        <v>3570</v>
      </c>
      <c r="Q33" s="22"/>
    </row>
    <row r="34" spans="1:17" ht="15" x14ac:dyDescent="0.15">
      <c r="A34" s="19" t="s">
        <v>3492</v>
      </c>
      <c r="B34" s="19" t="s">
        <v>3493</v>
      </c>
      <c r="C34" s="19">
        <v>2</v>
      </c>
      <c r="D34" s="19">
        <v>1</v>
      </c>
      <c r="E34" s="19">
        <v>4</v>
      </c>
      <c r="F34" s="19">
        <v>4</v>
      </c>
      <c r="G34" s="19" t="s">
        <v>316</v>
      </c>
      <c r="H34" s="19" t="s">
        <v>3461</v>
      </c>
      <c r="I34" s="19" t="s">
        <v>1414</v>
      </c>
      <c r="J34" s="19" t="s">
        <v>3458</v>
      </c>
      <c r="K34" s="19" t="s">
        <v>66</v>
      </c>
      <c r="L34" s="19" t="str">
        <f>'SA-HPUE_BE'!AI31</f>
        <v>N</v>
      </c>
      <c r="M34" s="19" t="str">
        <f>IF(L34="E","Please respond in Vendor Input column for all applicable UL combinations.",IF(AND(L34="N",'SA-HPUE_BE'!AD31=TRUE),IF(OR('SA-HPUE_BE'!AF31=FALSE,'SA-HPUE_BE'!AG31=FALSE),"Check FR1 #CC or Band Support entered in Overview tab is correct.",""),""))</f>
        <v/>
      </c>
      <c r="N34" s="20" t="s">
        <v>3570</v>
      </c>
      <c r="O34" s="20" t="s">
        <v>1650</v>
      </c>
      <c r="P34" s="20" t="s">
        <v>3570</v>
      </c>
      <c r="Q34" s="20"/>
    </row>
  </sheetData>
  <sheetProtection password="C990" sheet="1" objects="1" formatColumns="0" formatRows="0" autoFilter="0"/>
  <autoFilter ref="A5:Q35"/>
  <mergeCells count="21">
    <mergeCell ref="A2:B2"/>
    <mergeCell ref="Q3:Q4"/>
    <mergeCell ref="N3:N4"/>
    <mergeCell ref="P3:P4"/>
    <mergeCell ref="E3:E4"/>
    <mergeCell ref="G3:G4"/>
    <mergeCell ref="A3:A4"/>
    <mergeCell ref="C3:C4"/>
    <mergeCell ref="B3:B4"/>
    <mergeCell ref="M3:M4"/>
    <mergeCell ref="K3:K4"/>
    <mergeCell ref="J3:J4"/>
    <mergeCell ref="I3:I4"/>
    <mergeCell ref="H3:H4"/>
    <mergeCell ref="N2:Q2"/>
    <mergeCell ref="H2:M2"/>
    <mergeCell ref="O3"/>
    <mergeCell ref="C2:G2"/>
    <mergeCell ref="D3:D4"/>
    <mergeCell ref="F3:F4"/>
    <mergeCell ref="L3:L4"/>
  </mergeCells>
  <phoneticPr fontId="15" type="noConversion"/>
  <conditionalFormatting sqref="L6">
    <cfRule type="cellIs" dxfId="86" priority="1" operator="equal">
      <formula>"Y"</formula>
    </cfRule>
    <cfRule type="cellIs" dxfId="85" priority="2" operator="equal">
      <formula>"N"</formula>
    </cfRule>
    <cfRule type="cellIs" dxfId="84" priority="3" operator="equal">
      <formula>"E"</formula>
    </cfRule>
  </conditionalFormatting>
  <conditionalFormatting sqref="L7">
    <cfRule type="cellIs" dxfId="83" priority="4" operator="equal">
      <formula>"Y"</formula>
    </cfRule>
    <cfRule type="cellIs" dxfId="82" priority="4" operator="equal">
      <formula>"N"</formula>
    </cfRule>
    <cfRule type="cellIs" dxfId="81" priority="4" operator="equal">
      <formula>"E"</formula>
    </cfRule>
  </conditionalFormatting>
  <conditionalFormatting sqref="L8">
    <cfRule type="cellIs" dxfId="80" priority="5" operator="equal">
      <formula>"Y"</formula>
    </cfRule>
    <cfRule type="cellIs" dxfId="79" priority="5" operator="equal">
      <formula>"N"</formula>
    </cfRule>
    <cfRule type="cellIs" dxfId="78" priority="5" operator="equal">
      <formula>"E"</formula>
    </cfRule>
  </conditionalFormatting>
  <conditionalFormatting sqref="L9">
    <cfRule type="cellIs" dxfId="77" priority="6" operator="equal">
      <formula>"Y"</formula>
    </cfRule>
    <cfRule type="cellIs" dxfId="76" priority="6" operator="equal">
      <formula>"N"</formula>
    </cfRule>
    <cfRule type="cellIs" dxfId="75" priority="6" operator="equal">
      <formula>"E"</formula>
    </cfRule>
  </conditionalFormatting>
  <conditionalFormatting sqref="L10">
    <cfRule type="cellIs" dxfId="74" priority="7" operator="equal">
      <formula>"Y"</formula>
    </cfRule>
    <cfRule type="cellIs" dxfId="73" priority="7" operator="equal">
      <formula>"N"</formula>
    </cfRule>
    <cfRule type="cellIs" dxfId="72" priority="7" operator="equal">
      <formula>"E"</formula>
    </cfRule>
  </conditionalFormatting>
  <conditionalFormatting sqref="L11">
    <cfRule type="cellIs" dxfId="71" priority="8" operator="equal">
      <formula>"Y"</formula>
    </cfRule>
    <cfRule type="cellIs" dxfId="70" priority="8" operator="equal">
      <formula>"N"</formula>
    </cfRule>
    <cfRule type="cellIs" dxfId="69" priority="8" operator="equal">
      <formula>"E"</formula>
    </cfRule>
  </conditionalFormatting>
  <conditionalFormatting sqref="L12">
    <cfRule type="cellIs" dxfId="68" priority="9" operator="equal">
      <formula>"Y"</formula>
    </cfRule>
    <cfRule type="cellIs" dxfId="67" priority="9" operator="equal">
      <formula>"N"</formula>
    </cfRule>
    <cfRule type="cellIs" dxfId="66" priority="9" operator="equal">
      <formula>"E"</formula>
    </cfRule>
  </conditionalFormatting>
  <conditionalFormatting sqref="L13">
    <cfRule type="cellIs" dxfId="65" priority="10" operator="equal">
      <formula>"Y"</formula>
    </cfRule>
    <cfRule type="cellIs" dxfId="64" priority="10" operator="equal">
      <formula>"N"</formula>
    </cfRule>
    <cfRule type="cellIs" dxfId="63" priority="10" operator="equal">
      <formula>"E"</formula>
    </cfRule>
  </conditionalFormatting>
  <conditionalFormatting sqref="L14">
    <cfRule type="cellIs" dxfId="62" priority="11" operator="equal">
      <formula>"Y"</formula>
    </cfRule>
    <cfRule type="cellIs" dxfId="61" priority="11" operator="equal">
      <formula>"N"</formula>
    </cfRule>
    <cfRule type="cellIs" dxfId="60" priority="11" operator="equal">
      <formula>"E"</formula>
    </cfRule>
  </conditionalFormatting>
  <conditionalFormatting sqref="L15">
    <cfRule type="cellIs" dxfId="59" priority="12" operator="equal">
      <formula>"Y"</formula>
    </cfRule>
    <cfRule type="cellIs" dxfId="58" priority="12" operator="equal">
      <formula>"N"</formula>
    </cfRule>
    <cfRule type="cellIs" dxfId="57" priority="12" operator="equal">
      <formula>"E"</formula>
    </cfRule>
  </conditionalFormatting>
  <conditionalFormatting sqref="L16">
    <cfRule type="cellIs" dxfId="56" priority="13" operator="equal">
      <formula>"Y"</formula>
    </cfRule>
    <cfRule type="cellIs" dxfId="55" priority="13" operator="equal">
      <formula>"N"</formula>
    </cfRule>
    <cfRule type="cellIs" dxfId="54" priority="13" operator="equal">
      <formula>"E"</formula>
    </cfRule>
  </conditionalFormatting>
  <conditionalFormatting sqref="L17">
    <cfRule type="cellIs" dxfId="53" priority="14" operator="equal">
      <formula>"Y"</formula>
    </cfRule>
    <cfRule type="cellIs" dxfId="52" priority="14" operator="equal">
      <formula>"N"</formula>
    </cfRule>
    <cfRule type="cellIs" dxfId="51" priority="14" operator="equal">
      <formula>"E"</formula>
    </cfRule>
  </conditionalFormatting>
  <conditionalFormatting sqref="L18">
    <cfRule type="cellIs" dxfId="50" priority="15" operator="equal">
      <formula>"Y"</formula>
    </cfRule>
    <cfRule type="cellIs" dxfId="49" priority="15" operator="equal">
      <formula>"N"</formula>
    </cfRule>
    <cfRule type="cellIs" dxfId="48" priority="15" operator="equal">
      <formula>"E"</formula>
    </cfRule>
  </conditionalFormatting>
  <conditionalFormatting sqref="L19">
    <cfRule type="cellIs" dxfId="47" priority="16" operator="equal">
      <formula>"Y"</formula>
    </cfRule>
    <cfRule type="cellIs" dxfId="46" priority="16" operator="equal">
      <formula>"N"</formula>
    </cfRule>
    <cfRule type="cellIs" dxfId="45" priority="16" operator="equal">
      <formula>"E"</formula>
    </cfRule>
  </conditionalFormatting>
  <conditionalFormatting sqref="L20">
    <cfRule type="cellIs" dxfId="44" priority="17" operator="equal">
      <formula>"Y"</formula>
    </cfRule>
    <cfRule type="cellIs" dxfId="43" priority="17" operator="equal">
      <formula>"N"</formula>
    </cfRule>
    <cfRule type="cellIs" dxfId="42" priority="17" operator="equal">
      <formula>"E"</formula>
    </cfRule>
  </conditionalFormatting>
  <conditionalFormatting sqref="L21">
    <cfRule type="cellIs" dxfId="41" priority="18" operator="equal">
      <formula>"Y"</formula>
    </cfRule>
    <cfRule type="cellIs" dxfId="40" priority="18" operator="equal">
      <formula>"N"</formula>
    </cfRule>
    <cfRule type="cellIs" dxfId="39" priority="18" operator="equal">
      <formula>"E"</formula>
    </cfRule>
  </conditionalFormatting>
  <conditionalFormatting sqref="L22">
    <cfRule type="cellIs" dxfId="38" priority="19" operator="equal">
      <formula>"Y"</formula>
    </cfRule>
    <cfRule type="cellIs" dxfId="37" priority="19" operator="equal">
      <formula>"N"</formula>
    </cfRule>
    <cfRule type="cellIs" dxfId="36" priority="19" operator="equal">
      <formula>"E"</formula>
    </cfRule>
  </conditionalFormatting>
  <conditionalFormatting sqref="L23">
    <cfRule type="cellIs" dxfId="35" priority="20" operator="equal">
      <formula>"Y"</formula>
    </cfRule>
    <cfRule type="cellIs" dxfId="34" priority="20" operator="equal">
      <formula>"N"</formula>
    </cfRule>
    <cfRule type="cellIs" dxfId="33" priority="20" operator="equal">
      <formula>"E"</formula>
    </cfRule>
  </conditionalFormatting>
  <conditionalFormatting sqref="L24">
    <cfRule type="cellIs" dxfId="32" priority="21" operator="equal">
      <formula>"Y"</formula>
    </cfRule>
    <cfRule type="cellIs" dxfId="31" priority="21" operator="equal">
      <formula>"N"</formula>
    </cfRule>
    <cfRule type="cellIs" dxfId="30" priority="21" operator="equal">
      <formula>"E"</formula>
    </cfRule>
  </conditionalFormatting>
  <conditionalFormatting sqref="L25">
    <cfRule type="cellIs" dxfId="29" priority="22" operator="equal">
      <formula>"Y"</formula>
    </cfRule>
    <cfRule type="cellIs" dxfId="28" priority="22" operator="equal">
      <formula>"N"</formula>
    </cfRule>
    <cfRule type="cellIs" dxfId="27" priority="22" operator="equal">
      <formula>"E"</formula>
    </cfRule>
  </conditionalFormatting>
  <conditionalFormatting sqref="L26">
    <cfRule type="cellIs" dxfId="26" priority="23" operator="equal">
      <formula>"Y"</formula>
    </cfRule>
    <cfRule type="cellIs" dxfId="25" priority="23" operator="equal">
      <formula>"N"</formula>
    </cfRule>
    <cfRule type="cellIs" dxfId="24" priority="23" operator="equal">
      <formula>"E"</formula>
    </cfRule>
  </conditionalFormatting>
  <conditionalFormatting sqref="L27">
    <cfRule type="cellIs" dxfId="23" priority="24" operator="equal">
      <formula>"Y"</formula>
    </cfRule>
    <cfRule type="cellIs" dxfId="22" priority="24" operator="equal">
      <formula>"N"</formula>
    </cfRule>
    <cfRule type="cellIs" dxfId="21" priority="24" operator="equal">
      <formula>"E"</formula>
    </cfRule>
  </conditionalFormatting>
  <conditionalFormatting sqref="L28">
    <cfRule type="cellIs" dxfId="20" priority="25" operator="equal">
      <formula>"Y"</formula>
    </cfRule>
    <cfRule type="cellIs" dxfId="19" priority="25" operator="equal">
      <formula>"N"</formula>
    </cfRule>
    <cfRule type="cellIs" dxfId="18" priority="25" operator="equal">
      <formula>"E"</formula>
    </cfRule>
  </conditionalFormatting>
  <conditionalFormatting sqref="L29">
    <cfRule type="cellIs" dxfId="17" priority="26" operator="equal">
      <formula>"Y"</formula>
    </cfRule>
    <cfRule type="cellIs" dxfId="16" priority="26" operator="equal">
      <formula>"N"</formula>
    </cfRule>
    <cfRule type="cellIs" dxfId="15" priority="26" operator="equal">
      <formula>"E"</formula>
    </cfRule>
  </conditionalFormatting>
  <conditionalFormatting sqref="L30">
    <cfRule type="cellIs" dxfId="14" priority="27" operator="equal">
      <formula>"Y"</formula>
    </cfRule>
    <cfRule type="cellIs" dxfId="13" priority="27" operator="equal">
      <formula>"N"</formula>
    </cfRule>
    <cfRule type="cellIs" dxfId="12" priority="27" operator="equal">
      <formula>"E"</formula>
    </cfRule>
  </conditionalFormatting>
  <conditionalFormatting sqref="L31">
    <cfRule type="cellIs" dxfId="11" priority="28" operator="equal">
      <formula>"Y"</formula>
    </cfRule>
    <cfRule type="cellIs" dxfId="10" priority="28" operator="equal">
      <formula>"N"</formula>
    </cfRule>
    <cfRule type="cellIs" dxfId="9" priority="28" operator="equal">
      <formula>"E"</formula>
    </cfRule>
  </conditionalFormatting>
  <conditionalFormatting sqref="L32">
    <cfRule type="cellIs" dxfId="8" priority="29" operator="equal">
      <formula>"Y"</formula>
    </cfRule>
    <cfRule type="cellIs" dxfId="7" priority="29" operator="equal">
      <formula>"N"</formula>
    </cfRule>
    <cfRule type="cellIs" dxfId="6" priority="29" operator="equal">
      <formula>"E"</formula>
    </cfRule>
  </conditionalFormatting>
  <conditionalFormatting sqref="L33">
    <cfRule type="cellIs" dxfId="5" priority="30" operator="equal">
      <formula>"Y"</formula>
    </cfRule>
    <cfRule type="cellIs" dxfId="4" priority="30" operator="equal">
      <formula>"N"</formula>
    </cfRule>
    <cfRule type="cellIs" dxfId="3" priority="30" operator="equal">
      <formula>"E"</formula>
    </cfRule>
  </conditionalFormatting>
  <conditionalFormatting sqref="L34">
    <cfRule type="cellIs" dxfId="2" priority="31" operator="equal">
      <formula>"Y"</formula>
    </cfRule>
    <cfRule type="cellIs" dxfId="1" priority="31" operator="equal">
      <formula>"N"</formula>
    </cfRule>
    <cfRule type="cellIs" dxfId="0" priority="31" operator="equal">
      <formula>"E"</formula>
    </cfRule>
  </conditionalFormatting>
  <dataValidations count="2">
    <dataValidation type="list" allowBlank="1" promptTitle="Valid inputs: &quot;Y&quot;, &quot;N&quot;, Blank" prompt="This cell may be either of 3 options:_x000a_1. Blank, as long as the respective entry on column 'Support' is &quot;Y&quot; or &quot;N&quot;._x000a_2. Y, if the UE supports this combination._x000a_3. N, if combination isn't supported." sqref="N6 N7 N8 N9 N10 N11 N12 N13 N14 N15 N16 N17 N18 N19 N20 N21 N22 N23 N24 N25 N26 N27 N28 N29 N30 N31 N32 N33 N34 P6 P7 P8 P9 P10 P11 P12 P13 P14 P15 P16 P17 P18 P19 P20 P21 P22 P23 P24 P25 P26 P27 P28 P29 P30 P31 P32 P33 P34">
      <formula1>"Y,N"</formula1>
    </dataValidation>
    <dataValidation type="list" allowBlank="1" sqref="O6 O7 O8 O9 O10 O11 O12 O13 O14 O15 O16 O17 O18 O19 O20 O21 O22 O23 O24 O25 O26 O27 O28 O29 O30 O31 O32 O33 O34">
      <formula1>"NA,10,15,20,25,30,40,50,60,70,80,90,100"</formula1>
    </dataValidation>
  </dataValidation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zoomScale="85" workbookViewId="0">
      <selection sqref="A1:D1"/>
    </sheetView>
  </sheetViews>
  <sheetFormatPr defaultRowHeight="13.5" x14ac:dyDescent="0.15"/>
  <cols>
    <col min="1" max="2" width="15" customWidth="1"/>
    <col min="3" max="3" width="10" customWidth="1"/>
    <col min="4" max="4" width="200" customWidth="1"/>
  </cols>
  <sheetData>
    <row r="1" spans="1:4" x14ac:dyDescent="0.15">
      <c r="A1" s="56" t="s">
        <v>3494</v>
      </c>
      <c r="B1" s="54"/>
      <c r="C1" s="54"/>
      <c r="D1" s="54"/>
    </row>
    <row r="3" spans="1:4" x14ac:dyDescent="0.15">
      <c r="A3" s="47" t="s">
        <v>3495</v>
      </c>
      <c r="B3" s="48"/>
      <c r="C3" s="48"/>
      <c r="D3" s="49"/>
    </row>
    <row r="4" spans="1:4" x14ac:dyDescent="0.15">
      <c r="A4" s="57" t="s">
        <v>3496</v>
      </c>
      <c r="B4" s="54"/>
      <c r="C4" s="54"/>
      <c r="D4" s="55"/>
    </row>
    <row r="5" spans="1:4" x14ac:dyDescent="0.15">
      <c r="A5" s="23" t="s">
        <v>3497</v>
      </c>
      <c r="B5" s="53" t="s">
        <v>3498</v>
      </c>
      <c r="C5" s="54"/>
      <c r="D5" s="55"/>
    </row>
    <row r="6" spans="1:4" x14ac:dyDescent="0.15">
      <c r="A6" s="23" t="s">
        <v>3499</v>
      </c>
      <c r="B6" s="53" t="s">
        <v>3500</v>
      </c>
      <c r="C6" s="54"/>
      <c r="D6" s="55"/>
    </row>
    <row r="7" spans="1:4" x14ac:dyDescent="0.15">
      <c r="A7" s="23" t="s">
        <v>3501</v>
      </c>
      <c r="B7" s="53" t="s">
        <v>3502</v>
      </c>
      <c r="C7" s="54"/>
      <c r="D7" s="55"/>
    </row>
    <row r="8" spans="1:4" x14ac:dyDescent="0.15">
      <c r="A8" s="24" t="s">
        <v>3503</v>
      </c>
      <c r="B8" s="58" t="s">
        <v>3504</v>
      </c>
      <c r="C8" s="59"/>
      <c r="D8" s="60"/>
    </row>
    <row r="10" spans="1:4" x14ac:dyDescent="0.15">
      <c r="A10" s="50" t="s">
        <v>3505</v>
      </c>
      <c r="B10" s="51"/>
      <c r="C10" s="51"/>
      <c r="D10" s="52"/>
    </row>
    <row r="11" spans="1:4" x14ac:dyDescent="0.15">
      <c r="A11" s="25" t="s">
        <v>3506</v>
      </c>
      <c r="B11" s="25" t="s">
        <v>3507</v>
      </c>
      <c r="C11" s="25" t="s">
        <v>3508</v>
      </c>
      <c r="D11" s="25" t="s">
        <v>3509</v>
      </c>
    </row>
    <row r="12" spans="1:4" ht="81" x14ac:dyDescent="0.15">
      <c r="A12" s="26" t="s">
        <v>3510</v>
      </c>
      <c r="B12" s="26" t="s">
        <v>3511</v>
      </c>
      <c r="C12" s="26" t="s">
        <v>3512</v>
      </c>
      <c r="D12" s="26" t="s">
        <v>3513</v>
      </c>
    </row>
    <row r="13" spans="1:4" ht="148.5" x14ac:dyDescent="0.15">
      <c r="A13" s="26" t="s">
        <v>3514</v>
      </c>
      <c r="B13" s="26" t="s">
        <v>3515</v>
      </c>
      <c r="C13" s="26" t="s">
        <v>3512</v>
      </c>
      <c r="D13" s="26" t="s">
        <v>3516</v>
      </c>
    </row>
    <row r="14" spans="1:4" ht="148.5" x14ac:dyDescent="0.15">
      <c r="A14" s="26" t="s">
        <v>3517</v>
      </c>
      <c r="B14" s="26" t="s">
        <v>3518</v>
      </c>
      <c r="C14" s="26" t="s">
        <v>3512</v>
      </c>
      <c r="D14" s="26" t="s">
        <v>3519</v>
      </c>
    </row>
    <row r="15" spans="1:4" ht="175.5" x14ac:dyDescent="0.15">
      <c r="A15" s="26" t="s">
        <v>3520</v>
      </c>
      <c r="B15" s="26" t="s">
        <v>3521</v>
      </c>
      <c r="C15" s="26" t="s">
        <v>3512</v>
      </c>
      <c r="D15" s="26" t="s">
        <v>3522</v>
      </c>
    </row>
    <row r="16" spans="1:4" ht="108" x14ac:dyDescent="0.15">
      <c r="A16" s="26" t="s">
        <v>3523</v>
      </c>
      <c r="B16" s="26" t="s">
        <v>3524</v>
      </c>
      <c r="C16" s="26" t="s">
        <v>3525</v>
      </c>
      <c r="D16" s="26" t="s">
        <v>3526</v>
      </c>
    </row>
    <row r="17" spans="1:4" ht="108" x14ac:dyDescent="0.15">
      <c r="A17" s="26" t="s">
        <v>3527</v>
      </c>
      <c r="B17" s="26" t="s">
        <v>3528</v>
      </c>
      <c r="C17" s="26" t="s">
        <v>3529</v>
      </c>
      <c r="D17" s="26" t="s">
        <v>3530</v>
      </c>
    </row>
    <row r="18" spans="1:4" ht="135" x14ac:dyDescent="0.15">
      <c r="A18" s="26" t="s">
        <v>3531</v>
      </c>
      <c r="B18" s="26" t="s">
        <v>3532</v>
      </c>
      <c r="C18" s="26" t="s">
        <v>3533</v>
      </c>
      <c r="D18" s="26" t="s">
        <v>3534</v>
      </c>
    </row>
    <row r="19" spans="1:4" ht="148.5" x14ac:dyDescent="0.15">
      <c r="A19" s="26" t="s">
        <v>3535</v>
      </c>
      <c r="B19" s="26" t="s">
        <v>3536</v>
      </c>
      <c r="C19" s="26" t="s">
        <v>3533</v>
      </c>
      <c r="D19" s="26" t="s">
        <v>3537</v>
      </c>
    </row>
    <row r="20" spans="1:4" ht="121.5" x14ac:dyDescent="0.15">
      <c r="A20" s="26" t="s">
        <v>3538</v>
      </c>
      <c r="B20" s="26" t="s">
        <v>3539</v>
      </c>
      <c r="C20" s="26" t="s">
        <v>3533</v>
      </c>
      <c r="D20" s="26" t="s">
        <v>3540</v>
      </c>
    </row>
    <row r="21" spans="1:4" ht="175.5" x14ac:dyDescent="0.15">
      <c r="A21" s="26" t="s">
        <v>3541</v>
      </c>
      <c r="B21" s="26" t="s">
        <v>3542</v>
      </c>
      <c r="C21" s="26" t="s">
        <v>3533</v>
      </c>
      <c r="D21" s="26" t="s">
        <v>3543</v>
      </c>
    </row>
    <row r="22" spans="1:4" ht="94.5" x14ac:dyDescent="0.15">
      <c r="A22" s="26" t="s">
        <v>3544</v>
      </c>
      <c r="B22" s="26" t="s">
        <v>3545</v>
      </c>
      <c r="C22" s="26" t="s">
        <v>3533</v>
      </c>
      <c r="D22" s="26" t="s">
        <v>3546</v>
      </c>
    </row>
    <row r="23" spans="1:4" ht="229.5" x14ac:dyDescent="0.15">
      <c r="A23" s="26" t="s">
        <v>3547</v>
      </c>
      <c r="B23" s="26" t="s">
        <v>3548</v>
      </c>
      <c r="C23" s="26" t="s">
        <v>3549</v>
      </c>
      <c r="D23" s="26" t="s">
        <v>3550</v>
      </c>
    </row>
    <row r="24" spans="1:4" ht="409.5" x14ac:dyDescent="0.15">
      <c r="A24" s="26" t="s">
        <v>3551</v>
      </c>
      <c r="B24" s="26" t="s">
        <v>3552</v>
      </c>
      <c r="C24" s="26" t="s">
        <v>3549</v>
      </c>
      <c r="D24" s="26" t="s">
        <v>3553</v>
      </c>
    </row>
    <row r="25" spans="1:4" ht="409.5" x14ac:dyDescent="0.15">
      <c r="A25" s="26" t="s">
        <v>3554</v>
      </c>
      <c r="B25" s="26" t="s">
        <v>3555</v>
      </c>
      <c r="C25" s="26" t="s">
        <v>3549</v>
      </c>
      <c r="D25" s="26" t="s">
        <v>3556</v>
      </c>
    </row>
    <row r="26" spans="1:4" ht="108" x14ac:dyDescent="0.15">
      <c r="A26" s="26" t="s">
        <v>3557</v>
      </c>
      <c r="B26" s="26" t="s">
        <v>3558</v>
      </c>
      <c r="C26" s="26" t="s">
        <v>3533</v>
      </c>
      <c r="D26" s="26" t="s">
        <v>3559</v>
      </c>
    </row>
    <row r="27" spans="1:4" ht="108" x14ac:dyDescent="0.15">
      <c r="A27" s="26" t="s">
        <v>3560</v>
      </c>
      <c r="B27" s="26" t="s">
        <v>3561</v>
      </c>
      <c r="C27" s="26" t="s">
        <v>3533</v>
      </c>
      <c r="D27" s="26" t="s">
        <v>3562</v>
      </c>
    </row>
    <row r="28" spans="1:4" ht="409.5" x14ac:dyDescent="0.15">
      <c r="A28" s="26" t="s">
        <v>3563</v>
      </c>
      <c r="B28" s="26" t="s">
        <v>3564</v>
      </c>
      <c r="C28" s="26" t="s">
        <v>3549</v>
      </c>
      <c r="D28" s="26" t="s">
        <v>3565</v>
      </c>
    </row>
    <row r="29" spans="1:4" ht="108" x14ac:dyDescent="0.15">
      <c r="A29" s="26" t="s">
        <v>3563</v>
      </c>
      <c r="B29" s="26" t="s">
        <v>3564</v>
      </c>
      <c r="C29" s="26" t="s">
        <v>3549</v>
      </c>
      <c r="D29" s="26" t="s">
        <v>3562</v>
      </c>
    </row>
    <row r="31" spans="1:4" ht="90" customHeight="1" x14ac:dyDescent="0.15">
      <c r="A31" s="26" t="s">
        <v>6</v>
      </c>
      <c r="B31" s="26" t="s">
        <v>6</v>
      </c>
      <c r="C31" s="26" t="s">
        <v>6</v>
      </c>
      <c r="D31" s="26" t="s">
        <v>3566</v>
      </c>
    </row>
    <row r="32" spans="1:4" ht="50.1" customHeight="1" x14ac:dyDescent="0.15">
      <c r="A32" s="26" t="s">
        <v>6</v>
      </c>
      <c r="B32" s="26" t="s">
        <v>6</v>
      </c>
      <c r="C32" s="26" t="s">
        <v>6</v>
      </c>
      <c r="D32" s="26" t="s">
        <v>3567</v>
      </c>
    </row>
  </sheetData>
  <mergeCells count="8">
    <mergeCell ref="A3:D3"/>
    <mergeCell ref="A10:D10"/>
    <mergeCell ref="B5:D5"/>
    <mergeCell ref="A1:D1"/>
    <mergeCell ref="B6:D6"/>
    <mergeCell ref="A4:D4"/>
    <mergeCell ref="B8:D8"/>
    <mergeCell ref="B7:D7"/>
  </mergeCells>
  <phoneticPr fontId="1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25</vt:i4>
      </vt:variant>
    </vt:vector>
  </HeadingPairs>
  <TitlesOfParts>
    <vt:vector size="25" baseType="lpstr">
      <vt:lpstr>How To</vt:lpstr>
      <vt:lpstr>Reference Sheet</vt:lpstr>
      <vt:lpstr>Overview (RESPONSES REQUIRED)</vt:lpstr>
      <vt:lpstr>CAT-&gt;streams LUT</vt:lpstr>
      <vt:lpstr>LTE CA_BE</vt:lpstr>
      <vt:lpstr>LTE CA</vt:lpstr>
      <vt:lpstr>ENDC-n5_BE</vt:lpstr>
      <vt:lpstr>ENDC-n5</vt:lpstr>
      <vt:lpstr>ENDC-n26_BE</vt:lpstr>
      <vt:lpstr>ENDC-n26</vt:lpstr>
      <vt:lpstr>ENDC-n7_BE</vt:lpstr>
      <vt:lpstr>ENDC-n7</vt:lpstr>
      <vt:lpstr>ENDC-n78_BE</vt:lpstr>
      <vt:lpstr>ENDC-n78</vt:lpstr>
      <vt:lpstr>ENDC-mmW_BE</vt:lpstr>
      <vt:lpstr>ENDC-mmW</vt:lpstr>
      <vt:lpstr>ENDC-NRCA_BE</vt:lpstr>
      <vt:lpstr>ENDC-NRCA</vt:lpstr>
      <vt:lpstr>SA-FR1_BE</vt:lpstr>
      <vt:lpstr>SA-FR1</vt:lpstr>
      <vt:lpstr>SA-FR2_BE</vt:lpstr>
      <vt:lpstr>SA-FR2</vt:lpstr>
      <vt:lpstr>SA-HPUE_BE</vt:lpstr>
      <vt:lpstr>SA-HPUE</vt:lpstr>
      <vt:lpstr>Document_control_sheet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2024-11-26T08:07:25Z</dcterms:created>
  <dcterms:modified xsi:type="dcterms:W3CDTF">2025-05-09T02:11:02Z</dcterms:modified>
</cp:coreProperties>
</file>